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showInkAnnotation="0" codeName="ThisWorkbook"/>
  <xr:revisionPtr revIDLastSave="0" documentId="13_ncr:1_{E3D3BF92-F731-4F12-A16C-47CE7DD8EE22}" xr6:coauthVersionLast="47" xr6:coauthVersionMax="47" xr10:uidLastSave="{00000000-0000-0000-0000-000000000000}"/>
  <bookViews>
    <workbookView xWindow="28680" yWindow="-120" windowWidth="29040" windowHeight="15840" xr2:uid="{00000000-000D-0000-FFFF-FFFF00000000}"/>
  </bookViews>
  <sheets>
    <sheet name="Front sheet" sheetId="62" r:id="rId1"/>
    <sheet name="Notes" sheetId="61" r:id="rId2"/>
    <sheet name="1. Outputs=&gt;" sheetId="60" r:id="rId3"/>
    <sheet name="1a Network Cost Allowance-Gas" sheetId="49" r:id="rId4"/>
    <sheet name="2. Calculate=&gt;" sheetId="57" r:id="rId5"/>
    <sheet name="2a Map charges to elec regions" sheetId="69" r:id="rId6"/>
    <sheet name="2b Gas transmission" sheetId="70" r:id="rId7"/>
    <sheet name="2c ECN charge by LDZ" sheetId="52" r:id="rId8"/>
    <sheet name="2d Gas distribution" sheetId="67" r:id="rId9"/>
    <sheet name="3. Inputs=&gt;" sheetId="58" r:id="rId10"/>
    <sheet name="3a Demand" sheetId="4" r:id="rId11"/>
    <sheet name="3b Load factors" sheetId="65" r:id="rId12"/>
    <sheet name="3c Mappings" sheetId="38" r:id="rId13"/>
    <sheet name="3d NTS capacity by exit zone" sheetId="54" r:id="rId14"/>
    <sheet name="3e ECN charges" sheetId="53" r:id="rId15"/>
    <sheet name="3f NTS exit commodity charges" sheetId="66" r:id="rId16"/>
    <sheet name="3g Gas distribution charges" sheetId="64" r:id="rId17"/>
  </sheets>
  <definedNames>
    <definedName name="_xlnm._FilterDatabase" localSheetId="13" hidden="1">'3d NTS capacity by exit zone'!$B$6:$J$7</definedName>
    <definedName name="_xlnm._FilterDatabase" localSheetId="14" hidden="1">'3e ECN charges'!$B$9:$B$41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9" i="67" l="1"/>
  <c r="R129" i="67"/>
  <c r="S129" i="67"/>
  <c r="T129" i="67"/>
  <c r="U129" i="67"/>
  <c r="V129" i="67"/>
  <c r="Q130" i="67"/>
  <c r="P212" i="69" s="1"/>
  <c r="R130" i="67"/>
  <c r="Q212" i="69" s="1"/>
  <c r="S130" i="67"/>
  <c r="T130" i="67"/>
  <c r="U130" i="67"/>
  <c r="V130" i="67"/>
  <c r="Q131" i="67"/>
  <c r="R131" i="67"/>
  <c r="S131" i="67"/>
  <c r="T131" i="67"/>
  <c r="S213" i="69" s="1"/>
  <c r="U131" i="67"/>
  <c r="V131" i="67"/>
  <c r="Q132" i="67"/>
  <c r="R132" i="67"/>
  <c r="S132" i="67"/>
  <c r="T132" i="67"/>
  <c r="U132" i="67"/>
  <c r="V132" i="67"/>
  <c r="U214" i="69" s="1"/>
  <c r="Q133" i="67"/>
  <c r="R133" i="67"/>
  <c r="S133" i="67"/>
  <c r="T133" i="67"/>
  <c r="U133" i="67"/>
  <c r="V133" i="67"/>
  <c r="Q134" i="67"/>
  <c r="P216" i="69" s="1"/>
  <c r="R134" i="67"/>
  <c r="Q216" i="69" s="1"/>
  <c r="Q295" i="69" s="1"/>
  <c r="S134" i="67"/>
  <c r="T134" i="67"/>
  <c r="U134" i="67"/>
  <c r="V134" i="67"/>
  <c r="Q135" i="67"/>
  <c r="R135" i="67"/>
  <c r="S135" i="67"/>
  <c r="R217" i="69" s="1"/>
  <c r="T135" i="67"/>
  <c r="S217" i="69" s="1"/>
  <c r="S361" i="69" s="1"/>
  <c r="U135" i="67"/>
  <c r="V135" i="67"/>
  <c r="Q136" i="67"/>
  <c r="R136" i="67"/>
  <c r="S136" i="67"/>
  <c r="T136" i="67"/>
  <c r="U136" i="67"/>
  <c r="T218" i="69" s="1"/>
  <c r="V136" i="67"/>
  <c r="U218" i="69" s="1"/>
  <c r="Q137" i="67"/>
  <c r="R137" i="67"/>
  <c r="S137" i="67"/>
  <c r="T137" i="67"/>
  <c r="U137" i="67"/>
  <c r="V137" i="67"/>
  <c r="Q138" i="67"/>
  <c r="R138" i="67"/>
  <c r="Q220" i="69" s="1"/>
  <c r="S138" i="67"/>
  <c r="T138" i="67"/>
  <c r="U138" i="67"/>
  <c r="V138" i="67"/>
  <c r="Q139" i="67"/>
  <c r="R139" i="67"/>
  <c r="S139" i="67"/>
  <c r="T139" i="67"/>
  <c r="S221" i="69" s="1"/>
  <c r="S352" i="69" s="1"/>
  <c r="U139" i="67"/>
  <c r="V139" i="67"/>
  <c r="Q140" i="67"/>
  <c r="R140" i="67"/>
  <c r="S140" i="67"/>
  <c r="T140" i="67"/>
  <c r="U140" i="67"/>
  <c r="V140" i="67"/>
  <c r="U222" i="69" s="1"/>
  <c r="Q141" i="67"/>
  <c r="R141" i="67"/>
  <c r="S141" i="67"/>
  <c r="T141" i="67"/>
  <c r="U141" i="67"/>
  <c r="V141" i="67"/>
  <c r="P130" i="67"/>
  <c r="P131" i="67"/>
  <c r="P132" i="67"/>
  <c r="P133" i="67"/>
  <c r="P134" i="67"/>
  <c r="P135" i="67"/>
  <c r="O217" i="69" s="1"/>
  <c r="P136" i="67"/>
  <c r="P137" i="67"/>
  <c r="O219" i="69" s="1"/>
  <c r="P138" i="67"/>
  <c r="P139" i="67"/>
  <c r="P140" i="67"/>
  <c r="P141" i="67"/>
  <c r="P129" i="67"/>
  <c r="Y143" i="67"/>
  <c r="Z143" i="67"/>
  <c r="Y144" i="67"/>
  <c r="Z144" i="67"/>
  <c r="Y145" i="67"/>
  <c r="Z145" i="67"/>
  <c r="Y146" i="67"/>
  <c r="Z146" i="67"/>
  <c r="Y147" i="67"/>
  <c r="Z147" i="67"/>
  <c r="Y148" i="67"/>
  <c r="Z148" i="67"/>
  <c r="Y149" i="67"/>
  <c r="Z149" i="67"/>
  <c r="Y150" i="67"/>
  <c r="Z150" i="67"/>
  <c r="Y151" i="67"/>
  <c r="Z151" i="67"/>
  <c r="Y152" i="67"/>
  <c r="Z152" i="67"/>
  <c r="Y153" i="67"/>
  <c r="Z153" i="67"/>
  <c r="Y154" i="67"/>
  <c r="Z154" i="67"/>
  <c r="X142" i="67"/>
  <c r="W613" i="69" s="1"/>
  <c r="Y142" i="67"/>
  <c r="Z142" i="67"/>
  <c r="Y129" i="67"/>
  <c r="Z129" i="67"/>
  <c r="Y130" i="67"/>
  <c r="Z130" i="67"/>
  <c r="Y131" i="67"/>
  <c r="Z131" i="67"/>
  <c r="Y132" i="67"/>
  <c r="Z132" i="67"/>
  <c r="Y133" i="67"/>
  <c r="Z133" i="67"/>
  <c r="W134" i="67"/>
  <c r="V216" i="69" s="1"/>
  <c r="Y134" i="67"/>
  <c r="Z134" i="67"/>
  <c r="Y135" i="67"/>
  <c r="Z135" i="67"/>
  <c r="Y136" i="67"/>
  <c r="Z136" i="67"/>
  <c r="Y137" i="67"/>
  <c r="Z137" i="67"/>
  <c r="Y138" i="67"/>
  <c r="Z138" i="67"/>
  <c r="Y139" i="67"/>
  <c r="Z139" i="67"/>
  <c r="Y140" i="67"/>
  <c r="Z140" i="67"/>
  <c r="Y141" i="67"/>
  <c r="Z141" i="67"/>
  <c r="W117" i="67"/>
  <c r="X117" i="67"/>
  <c r="Y117" i="67"/>
  <c r="Z117" i="67"/>
  <c r="W118" i="67"/>
  <c r="X118" i="67"/>
  <c r="Y118" i="67"/>
  <c r="Z118" i="67"/>
  <c r="W119" i="67"/>
  <c r="X119" i="67"/>
  <c r="Y119" i="67"/>
  <c r="Z119" i="67"/>
  <c r="W120" i="67"/>
  <c r="X120" i="67"/>
  <c r="Y120" i="67"/>
  <c r="Z120" i="67"/>
  <c r="W121" i="67"/>
  <c r="X121" i="67"/>
  <c r="Y121" i="67"/>
  <c r="Z121" i="67"/>
  <c r="W122" i="67"/>
  <c r="X122" i="67"/>
  <c r="Y122" i="67"/>
  <c r="Z122" i="67"/>
  <c r="W123" i="67"/>
  <c r="X123" i="67"/>
  <c r="Y123" i="67"/>
  <c r="Z123" i="67"/>
  <c r="W124" i="67"/>
  <c r="X124" i="67"/>
  <c r="Y124" i="67"/>
  <c r="Z124" i="67"/>
  <c r="W125" i="67"/>
  <c r="X125" i="67"/>
  <c r="Y125" i="67"/>
  <c r="Z125" i="67"/>
  <c r="W126" i="67"/>
  <c r="X126" i="67"/>
  <c r="Y126" i="67"/>
  <c r="Z126" i="67"/>
  <c r="W127" i="67"/>
  <c r="X127" i="67"/>
  <c r="Y127" i="67"/>
  <c r="Z127" i="67"/>
  <c r="W128" i="67"/>
  <c r="X128" i="67"/>
  <c r="Y128" i="67"/>
  <c r="Z128" i="67"/>
  <c r="W116" i="67"/>
  <c r="X116" i="67"/>
  <c r="Y116" i="67"/>
  <c r="Z116" i="67"/>
  <c r="W104" i="67"/>
  <c r="X104" i="67"/>
  <c r="Y104" i="67"/>
  <c r="Z104" i="67"/>
  <c r="W105" i="67"/>
  <c r="X105" i="67"/>
  <c r="Y105" i="67"/>
  <c r="Z105" i="67"/>
  <c r="W106" i="67"/>
  <c r="X106" i="67"/>
  <c r="Y106" i="67"/>
  <c r="Z106" i="67"/>
  <c r="W107" i="67"/>
  <c r="X107" i="67"/>
  <c r="Y107" i="67"/>
  <c r="Z107" i="67"/>
  <c r="W108" i="67"/>
  <c r="X108" i="67"/>
  <c r="Y108" i="67"/>
  <c r="Z108" i="67"/>
  <c r="W109" i="67"/>
  <c r="X109" i="67"/>
  <c r="Y109" i="67"/>
  <c r="Z109" i="67"/>
  <c r="W110" i="67"/>
  <c r="X110" i="67"/>
  <c r="Y110" i="67"/>
  <c r="Z110" i="67"/>
  <c r="W111" i="67"/>
  <c r="X111" i="67"/>
  <c r="Y111" i="67"/>
  <c r="Z111" i="67"/>
  <c r="W112" i="67"/>
  <c r="X112" i="67"/>
  <c r="Y112" i="67"/>
  <c r="Z112" i="67"/>
  <c r="W113" i="67"/>
  <c r="X113" i="67"/>
  <c r="Y113" i="67"/>
  <c r="Z113" i="67"/>
  <c r="W114" i="67"/>
  <c r="X114" i="67"/>
  <c r="Y114" i="67"/>
  <c r="Z114" i="67"/>
  <c r="W115" i="67"/>
  <c r="X115" i="67"/>
  <c r="Y115" i="67"/>
  <c r="Z115" i="67"/>
  <c r="W103" i="67"/>
  <c r="X103" i="67"/>
  <c r="Y103" i="67"/>
  <c r="Z103" i="67"/>
  <c r="W64" i="67"/>
  <c r="W63" i="67"/>
  <c r="W51" i="67"/>
  <c r="X90" i="67"/>
  <c r="Y90" i="67"/>
  <c r="Z90" i="67"/>
  <c r="X91" i="67"/>
  <c r="Y91" i="67"/>
  <c r="Z91" i="67"/>
  <c r="X92" i="67"/>
  <c r="Y92" i="67"/>
  <c r="Z92" i="67"/>
  <c r="X93" i="67"/>
  <c r="Y93" i="67"/>
  <c r="Z93" i="67"/>
  <c r="X94" i="67"/>
  <c r="Y94" i="67"/>
  <c r="Z94" i="67"/>
  <c r="X95" i="67"/>
  <c r="Y95" i="67"/>
  <c r="Z95" i="67"/>
  <c r="X96" i="67"/>
  <c r="Y96" i="67"/>
  <c r="Z96" i="67"/>
  <c r="X97" i="67"/>
  <c r="Y97" i="67"/>
  <c r="Z97" i="67"/>
  <c r="X98" i="67"/>
  <c r="Y98" i="67"/>
  <c r="Z98" i="67"/>
  <c r="X99" i="67"/>
  <c r="Y99" i="67"/>
  <c r="Z99" i="67"/>
  <c r="X100" i="67"/>
  <c r="Y100" i="67"/>
  <c r="Z100" i="67"/>
  <c r="X101" i="67"/>
  <c r="Y101" i="67"/>
  <c r="Z101" i="67"/>
  <c r="X102" i="67"/>
  <c r="Y102" i="67"/>
  <c r="Z102" i="67"/>
  <c r="W91" i="67"/>
  <c r="W92" i="67"/>
  <c r="W144" i="67" s="1"/>
  <c r="V615" i="69" s="1"/>
  <c r="W93" i="67"/>
  <c r="W94" i="67"/>
  <c r="W95" i="67"/>
  <c r="W147" i="67" s="1"/>
  <c r="V618" i="69" s="1"/>
  <c r="W96" i="67"/>
  <c r="W97" i="67"/>
  <c r="W98" i="67"/>
  <c r="W99" i="67"/>
  <c r="W100" i="67"/>
  <c r="W101" i="67"/>
  <c r="W102" i="67"/>
  <c r="W90" i="67"/>
  <c r="X64" i="67"/>
  <c r="Y64" i="67"/>
  <c r="Z64" i="67"/>
  <c r="X65" i="67"/>
  <c r="Y65" i="67"/>
  <c r="Z65" i="67"/>
  <c r="X66" i="67"/>
  <c r="Y66" i="67"/>
  <c r="Z66" i="67"/>
  <c r="X67" i="67"/>
  <c r="Y67" i="67"/>
  <c r="Z67" i="67"/>
  <c r="X68" i="67"/>
  <c r="Y68" i="67"/>
  <c r="Z68" i="67"/>
  <c r="X69" i="67"/>
  <c r="Y69" i="67"/>
  <c r="Z69" i="67"/>
  <c r="X70" i="67"/>
  <c r="Y70" i="67"/>
  <c r="Z70" i="67"/>
  <c r="X71" i="67"/>
  <c r="Y71" i="67"/>
  <c r="Z71" i="67"/>
  <c r="X72" i="67"/>
  <c r="Y72" i="67"/>
  <c r="Z72" i="67"/>
  <c r="X73" i="67"/>
  <c r="Y73" i="67"/>
  <c r="Z73" i="67"/>
  <c r="X74" i="67"/>
  <c r="Y74" i="67"/>
  <c r="Z74" i="67"/>
  <c r="X75" i="67"/>
  <c r="Y75" i="67"/>
  <c r="Z75" i="67"/>
  <c r="X76" i="67"/>
  <c r="Y76" i="67"/>
  <c r="Z76" i="67"/>
  <c r="W65" i="67"/>
  <c r="W66" i="67"/>
  <c r="W67" i="67"/>
  <c r="W68" i="67"/>
  <c r="W69" i="67"/>
  <c r="W70" i="67"/>
  <c r="W71" i="67"/>
  <c r="W72" i="67"/>
  <c r="W73" i="67"/>
  <c r="W74" i="67"/>
  <c r="W75" i="67"/>
  <c r="W76" i="67"/>
  <c r="Z37" i="67"/>
  <c r="Y37" i="67"/>
  <c r="X37" i="67"/>
  <c r="W37" i="67"/>
  <c r="Z36" i="67"/>
  <c r="Y36" i="67"/>
  <c r="X36" i="67"/>
  <c r="W36" i="67"/>
  <c r="Z35" i="67"/>
  <c r="Y35" i="67"/>
  <c r="X35" i="67"/>
  <c r="W35" i="67"/>
  <c r="Z34" i="67"/>
  <c r="Y34" i="67"/>
  <c r="X34" i="67"/>
  <c r="W34" i="67"/>
  <c r="Z33" i="67"/>
  <c r="Y33" i="67"/>
  <c r="X33" i="67"/>
  <c r="W33" i="67"/>
  <c r="Z32" i="67"/>
  <c r="Y32" i="67"/>
  <c r="X32" i="67"/>
  <c r="W32" i="67"/>
  <c r="Z31" i="67"/>
  <c r="Y31" i="67"/>
  <c r="X31" i="67"/>
  <c r="W31" i="67"/>
  <c r="Z30" i="67"/>
  <c r="Y30" i="67"/>
  <c r="X30" i="67"/>
  <c r="W30" i="67"/>
  <c r="Z29" i="67"/>
  <c r="Y29" i="67"/>
  <c r="X29" i="67"/>
  <c r="W29" i="67"/>
  <c r="Z28" i="67"/>
  <c r="Y28" i="67"/>
  <c r="X28" i="67"/>
  <c r="W28" i="67"/>
  <c r="Z27" i="67"/>
  <c r="Y27" i="67"/>
  <c r="X27" i="67"/>
  <c r="W27" i="67"/>
  <c r="Z26" i="67"/>
  <c r="Y26" i="67"/>
  <c r="X26" i="67"/>
  <c r="W26" i="67"/>
  <c r="Z25" i="67"/>
  <c r="Y25" i="67"/>
  <c r="X25" i="67"/>
  <c r="W25" i="67"/>
  <c r="Z37" i="70"/>
  <c r="Z89" i="70"/>
  <c r="Z115" i="70" s="1"/>
  <c r="Y428" i="69" s="1"/>
  <c r="Y585" i="69" s="1"/>
  <c r="Y37" i="70"/>
  <c r="Y89" i="70"/>
  <c r="Y115" i="70" s="1"/>
  <c r="X428" i="69" s="1"/>
  <c r="X494" i="69" s="1"/>
  <c r="X37" i="70"/>
  <c r="W37" i="70"/>
  <c r="Z36" i="70"/>
  <c r="Z88" i="70"/>
  <c r="Z114" i="70" s="1"/>
  <c r="Y427" i="69" s="1"/>
  <c r="Y36" i="70"/>
  <c r="Y88" i="70"/>
  <c r="Y114" i="70" s="1"/>
  <c r="X427" i="69" s="1"/>
  <c r="X519" i="69" s="1"/>
  <c r="X36" i="70"/>
  <c r="W36" i="70"/>
  <c r="Z35" i="70"/>
  <c r="Z87" i="70"/>
  <c r="Z113" i="70" s="1"/>
  <c r="Y426" i="69" s="1"/>
  <c r="Y609" i="69" s="1"/>
  <c r="Y35" i="70"/>
  <c r="Y87" i="70"/>
  <c r="Y113" i="70" s="1"/>
  <c r="X426" i="69" s="1"/>
  <c r="X518" i="69" s="1"/>
  <c r="X35" i="70"/>
  <c r="W35" i="70"/>
  <c r="Z34" i="70"/>
  <c r="Z86" i="70"/>
  <c r="Z112" i="70" s="1"/>
  <c r="Y425" i="69" s="1"/>
  <c r="Y465" i="69" s="1"/>
  <c r="Y34" i="70"/>
  <c r="Y86" i="70"/>
  <c r="Y112" i="70" s="1"/>
  <c r="X425" i="69" s="1"/>
  <c r="X569" i="69" s="1"/>
  <c r="X34" i="70"/>
  <c r="W34" i="70"/>
  <c r="Z33" i="70"/>
  <c r="Z85" i="70"/>
  <c r="Z111" i="70" s="1"/>
  <c r="Y424" i="69" s="1"/>
  <c r="Y33" i="70"/>
  <c r="Y85" i="70"/>
  <c r="Y111" i="70" s="1"/>
  <c r="X424" i="69" s="1"/>
  <c r="X477" i="69" s="1"/>
  <c r="X33" i="70"/>
  <c r="W33" i="70"/>
  <c r="Z32" i="70"/>
  <c r="Z84" i="70"/>
  <c r="Z110" i="70" s="1"/>
  <c r="Y423" i="69" s="1"/>
  <c r="Y606" i="69" s="1"/>
  <c r="Y32" i="70"/>
  <c r="Y84" i="70"/>
  <c r="Y110" i="70" s="1"/>
  <c r="X423" i="69" s="1"/>
  <c r="X502" i="69" s="1"/>
  <c r="X32" i="70"/>
  <c r="W32" i="70"/>
  <c r="Z31" i="70"/>
  <c r="Z83" i="70"/>
  <c r="Z109" i="70" s="1"/>
  <c r="Y422" i="69" s="1"/>
  <c r="Y566" i="69" s="1"/>
  <c r="Y31" i="70"/>
  <c r="Y83" i="70"/>
  <c r="Y109" i="70" s="1"/>
  <c r="X422" i="69" s="1"/>
  <c r="X31" i="70"/>
  <c r="W31" i="70"/>
  <c r="Z30" i="70"/>
  <c r="Z82" i="70"/>
  <c r="Z108" i="70" s="1"/>
  <c r="Y421" i="69" s="1"/>
  <c r="Y539" i="69" s="1"/>
  <c r="Y30" i="70"/>
  <c r="Y82" i="70"/>
  <c r="Y108" i="70" s="1"/>
  <c r="X421" i="69" s="1"/>
  <c r="X461" i="69" s="1"/>
  <c r="X30" i="70"/>
  <c r="W30" i="70"/>
  <c r="Z29" i="70"/>
  <c r="Z81" i="70"/>
  <c r="Z107" i="70" s="1"/>
  <c r="Y420" i="69" s="1"/>
  <c r="Y486" i="69" s="1"/>
  <c r="Y29" i="70"/>
  <c r="Y81" i="70"/>
  <c r="Y107" i="70" s="1"/>
  <c r="X420" i="69" s="1"/>
  <c r="X447" i="69" s="1"/>
  <c r="X29" i="70"/>
  <c r="W29" i="70"/>
  <c r="Z28" i="70"/>
  <c r="Z80" i="70"/>
  <c r="Z106" i="70" s="1"/>
  <c r="Y419" i="69" s="1"/>
  <c r="Y433" i="69" s="1"/>
  <c r="Y28" i="70"/>
  <c r="Y80" i="70"/>
  <c r="Y106" i="70" s="1"/>
  <c r="X419" i="69" s="1"/>
  <c r="X589" i="69" s="1"/>
  <c r="X28" i="70"/>
  <c r="W28" i="70"/>
  <c r="Z27" i="70"/>
  <c r="Z79" i="70"/>
  <c r="Z105" i="70" s="1"/>
  <c r="Y418" i="69" s="1"/>
  <c r="Y458" i="69" s="1"/>
  <c r="Y27" i="70"/>
  <c r="Y79" i="70"/>
  <c r="Y105" i="70" s="1"/>
  <c r="X418" i="69" s="1"/>
  <c r="X588" i="69" s="1"/>
  <c r="X27" i="70"/>
  <c r="W27" i="70"/>
  <c r="Z26" i="70"/>
  <c r="Z78" i="70"/>
  <c r="Z104" i="70" s="1"/>
  <c r="Y417" i="69" s="1"/>
  <c r="Y26" i="70"/>
  <c r="Y78" i="70"/>
  <c r="Y104" i="70" s="1"/>
  <c r="X417" i="69" s="1"/>
  <c r="X26" i="70"/>
  <c r="W26" i="70"/>
  <c r="Z25" i="70"/>
  <c r="Z77" i="70"/>
  <c r="Z103" i="70" s="1"/>
  <c r="Y416" i="69" s="1"/>
  <c r="Y456" i="69" s="1"/>
  <c r="Y25" i="70"/>
  <c r="Y77" i="70"/>
  <c r="Y103" i="70" s="1"/>
  <c r="X416" i="69" s="1"/>
  <c r="X599" i="69" s="1"/>
  <c r="X25" i="70"/>
  <c r="W25" i="70"/>
  <c r="Q51" i="70"/>
  <c r="R51" i="70"/>
  <c r="S51" i="70"/>
  <c r="T51" i="70"/>
  <c r="U51" i="70"/>
  <c r="V51" i="70"/>
  <c r="W51" i="70"/>
  <c r="X51" i="70"/>
  <c r="X90" i="70"/>
  <c r="W14" i="69" s="1"/>
  <c r="W197" i="69" s="1"/>
  <c r="Y51" i="70"/>
  <c r="Y90" i="70"/>
  <c r="X14" i="69" s="1"/>
  <c r="Z51" i="70"/>
  <c r="Z90" i="70"/>
  <c r="Y14" i="69" s="1"/>
  <c r="Q52" i="70"/>
  <c r="R52" i="70"/>
  <c r="S52" i="70"/>
  <c r="T52" i="70"/>
  <c r="U52" i="70"/>
  <c r="V52" i="70"/>
  <c r="W52" i="70"/>
  <c r="X52" i="70"/>
  <c r="X91" i="70"/>
  <c r="W15" i="69" s="1"/>
  <c r="W146" i="69" s="1"/>
  <c r="Y52" i="70"/>
  <c r="Y91" i="70"/>
  <c r="X15" i="69" s="1"/>
  <c r="X185" i="69" s="1"/>
  <c r="Z52" i="70"/>
  <c r="Z91" i="70"/>
  <c r="Y15" i="69" s="1"/>
  <c r="Q53" i="70"/>
  <c r="R53" i="70"/>
  <c r="S53" i="70"/>
  <c r="T53" i="70"/>
  <c r="U53" i="70"/>
  <c r="V53" i="70"/>
  <c r="W53" i="70"/>
  <c r="X53" i="70"/>
  <c r="X92" i="70" s="1"/>
  <c r="W16" i="69" s="1"/>
  <c r="Y53" i="70"/>
  <c r="Y92" i="70"/>
  <c r="X16" i="69" s="1"/>
  <c r="X30" i="69" s="1"/>
  <c r="Z53" i="70"/>
  <c r="Z92" i="70"/>
  <c r="Y16" i="69" s="1"/>
  <c r="Y43" i="69" s="1"/>
  <c r="Q54" i="70"/>
  <c r="R54" i="70"/>
  <c r="S54" i="70"/>
  <c r="T54" i="70"/>
  <c r="U54" i="70"/>
  <c r="V54" i="70"/>
  <c r="W54" i="70"/>
  <c r="X54" i="70"/>
  <c r="X93" i="70"/>
  <c r="W17" i="69" s="1"/>
  <c r="Y54" i="70"/>
  <c r="Y93" i="70"/>
  <c r="X17" i="69" s="1"/>
  <c r="Z54" i="70"/>
  <c r="Z93" i="70"/>
  <c r="Y17" i="69" s="1"/>
  <c r="Q55" i="70"/>
  <c r="R55" i="70"/>
  <c r="S55" i="70"/>
  <c r="T55" i="70"/>
  <c r="U55" i="70"/>
  <c r="V55" i="70"/>
  <c r="W55" i="70"/>
  <c r="X55" i="70"/>
  <c r="X94" i="70"/>
  <c r="W18" i="69" s="1"/>
  <c r="Y55" i="70"/>
  <c r="Y94" i="70"/>
  <c r="X18" i="69" s="1"/>
  <c r="Z55" i="70"/>
  <c r="Z94" i="70"/>
  <c r="Y18" i="69" s="1"/>
  <c r="Q56" i="70"/>
  <c r="R56" i="70"/>
  <c r="S56" i="70"/>
  <c r="T56" i="70"/>
  <c r="U56" i="70"/>
  <c r="V56" i="70"/>
  <c r="W56" i="70"/>
  <c r="X56" i="70"/>
  <c r="X95" i="70"/>
  <c r="W19" i="69" s="1"/>
  <c r="Y56" i="70"/>
  <c r="Y95" i="70"/>
  <c r="X19" i="69" s="1"/>
  <c r="Z56" i="70"/>
  <c r="Z95" i="70"/>
  <c r="Q57" i="70"/>
  <c r="R57" i="70"/>
  <c r="S57" i="70"/>
  <c r="T57" i="70"/>
  <c r="U57" i="70"/>
  <c r="V57" i="70"/>
  <c r="W57" i="70"/>
  <c r="X57" i="70"/>
  <c r="X96" i="70" s="1"/>
  <c r="W20" i="69" s="1"/>
  <c r="W86" i="69" s="1"/>
  <c r="Y57" i="70"/>
  <c r="Y96" i="70"/>
  <c r="X20" i="69" s="1"/>
  <c r="Z57" i="70"/>
  <c r="Z96" i="70"/>
  <c r="Y20" i="69" s="1"/>
  <c r="Q58" i="70"/>
  <c r="R58" i="70"/>
  <c r="S58" i="70"/>
  <c r="T58" i="70"/>
  <c r="U58" i="70"/>
  <c r="V58" i="70"/>
  <c r="W58" i="70"/>
  <c r="X58" i="70"/>
  <c r="X97" i="70"/>
  <c r="W21" i="69" s="1"/>
  <c r="Y58" i="70"/>
  <c r="Y97" i="70"/>
  <c r="Z58" i="70"/>
  <c r="Z97" i="70"/>
  <c r="Y21" i="69" s="1"/>
  <c r="Y126" i="69" s="1"/>
  <c r="Q59" i="70"/>
  <c r="R59" i="70"/>
  <c r="S59" i="70"/>
  <c r="T59" i="70"/>
  <c r="U59" i="70"/>
  <c r="V59" i="70"/>
  <c r="W59" i="70"/>
  <c r="X59" i="70"/>
  <c r="X98" i="70"/>
  <c r="W22" i="69" s="1"/>
  <c r="Y59" i="70"/>
  <c r="Y98" i="70"/>
  <c r="X22" i="69" s="1"/>
  <c r="Z59" i="70"/>
  <c r="Z98" i="70"/>
  <c r="Y22" i="69" s="1"/>
  <c r="Q60" i="70"/>
  <c r="R60" i="70"/>
  <c r="S60" i="70"/>
  <c r="T60" i="70"/>
  <c r="U60" i="70"/>
  <c r="V60" i="70"/>
  <c r="W60" i="70"/>
  <c r="X60" i="70"/>
  <c r="X99" i="70"/>
  <c r="W23" i="69" s="1"/>
  <c r="W193" i="69" s="1"/>
  <c r="Y60" i="70"/>
  <c r="Y99" i="70"/>
  <c r="X23" i="69" s="1"/>
  <c r="X167" i="69" s="1"/>
  <c r="Z60" i="70"/>
  <c r="Z99" i="70"/>
  <c r="Y23" i="69" s="1"/>
  <c r="Q61" i="70"/>
  <c r="R61" i="70"/>
  <c r="S61" i="70"/>
  <c r="T61" i="70"/>
  <c r="U61" i="70"/>
  <c r="V61" i="70"/>
  <c r="W61" i="70"/>
  <c r="X61" i="70"/>
  <c r="X100" i="70" s="1"/>
  <c r="W24" i="69" s="1"/>
  <c r="Y61" i="70"/>
  <c r="Y100" i="70"/>
  <c r="X24" i="69" s="1"/>
  <c r="Z61" i="70"/>
  <c r="Z100" i="70"/>
  <c r="Q62" i="70"/>
  <c r="R62" i="70"/>
  <c r="S62" i="70"/>
  <c r="T62" i="70"/>
  <c r="U62" i="70"/>
  <c r="V62" i="70"/>
  <c r="W62" i="70"/>
  <c r="X62" i="70"/>
  <c r="X101" i="70"/>
  <c r="W25" i="69" s="1"/>
  <c r="W182" i="69" s="1"/>
  <c r="Y62" i="70"/>
  <c r="Y101" i="70"/>
  <c r="X25" i="69" s="1"/>
  <c r="Z62" i="70"/>
  <c r="Z101" i="70"/>
  <c r="Y25" i="69" s="1"/>
  <c r="Q63" i="70"/>
  <c r="R63" i="70"/>
  <c r="S63" i="70"/>
  <c r="T63" i="70"/>
  <c r="U63" i="70"/>
  <c r="V63" i="70"/>
  <c r="W63" i="70"/>
  <c r="X63" i="70"/>
  <c r="X102" i="70"/>
  <c r="W26" i="69" s="1"/>
  <c r="Y63" i="70"/>
  <c r="Y102" i="70"/>
  <c r="X26" i="69" s="1"/>
  <c r="X118" i="69" s="1"/>
  <c r="Z63" i="70"/>
  <c r="Z102" i="70"/>
  <c r="Y26" i="69" s="1"/>
  <c r="P52" i="70"/>
  <c r="P53" i="70"/>
  <c r="P54" i="70"/>
  <c r="P55" i="70"/>
  <c r="P56" i="70"/>
  <c r="P57" i="70"/>
  <c r="P58" i="70"/>
  <c r="P59" i="70"/>
  <c r="P60" i="70"/>
  <c r="P61" i="70"/>
  <c r="P62" i="70"/>
  <c r="P63" i="70"/>
  <c r="P51" i="70"/>
  <c r="H51" i="70"/>
  <c r="I51" i="70"/>
  <c r="J51" i="70"/>
  <c r="K51" i="70"/>
  <c r="L51" i="70"/>
  <c r="M51" i="70"/>
  <c r="N51" i="70"/>
  <c r="H52" i="70"/>
  <c r="I52" i="70"/>
  <c r="J52" i="70"/>
  <c r="K52" i="70"/>
  <c r="L52" i="70"/>
  <c r="M52" i="70"/>
  <c r="N52" i="70"/>
  <c r="H53" i="70"/>
  <c r="I53" i="70"/>
  <c r="J53" i="70"/>
  <c r="K53" i="70"/>
  <c r="L53" i="70"/>
  <c r="M53" i="70"/>
  <c r="N53" i="70"/>
  <c r="H54" i="70"/>
  <c r="I54" i="70"/>
  <c r="J54" i="70"/>
  <c r="K54" i="70"/>
  <c r="L54" i="70"/>
  <c r="M54" i="70"/>
  <c r="N54" i="70"/>
  <c r="H55" i="70"/>
  <c r="I55" i="70"/>
  <c r="J55" i="70"/>
  <c r="K55" i="70"/>
  <c r="L55" i="70"/>
  <c r="M55" i="70"/>
  <c r="N55" i="70"/>
  <c r="H56" i="70"/>
  <c r="I56" i="70"/>
  <c r="J56" i="70"/>
  <c r="K56" i="70"/>
  <c r="L56" i="70"/>
  <c r="M56" i="70"/>
  <c r="N56" i="70"/>
  <c r="H57" i="70"/>
  <c r="I57" i="70"/>
  <c r="J57" i="70"/>
  <c r="K57" i="70"/>
  <c r="L57" i="70"/>
  <c r="M57" i="70"/>
  <c r="N57" i="70"/>
  <c r="H58" i="70"/>
  <c r="I58" i="70"/>
  <c r="J58" i="70"/>
  <c r="K58" i="70"/>
  <c r="L58" i="70"/>
  <c r="M58" i="70"/>
  <c r="N58" i="70"/>
  <c r="H59" i="70"/>
  <c r="I59" i="70"/>
  <c r="J59" i="70"/>
  <c r="K59" i="70"/>
  <c r="L59" i="70"/>
  <c r="M59" i="70"/>
  <c r="N59" i="70"/>
  <c r="H60" i="70"/>
  <c r="I60" i="70"/>
  <c r="J60" i="70"/>
  <c r="K60" i="70"/>
  <c r="L60" i="70"/>
  <c r="M60" i="70"/>
  <c r="N60" i="70"/>
  <c r="H61" i="70"/>
  <c r="I61" i="70"/>
  <c r="J61" i="70"/>
  <c r="K61" i="70"/>
  <c r="L61" i="70"/>
  <c r="M61" i="70"/>
  <c r="N61" i="70"/>
  <c r="H62" i="70"/>
  <c r="I62" i="70"/>
  <c r="J62" i="70"/>
  <c r="K62" i="70"/>
  <c r="L62" i="70"/>
  <c r="M62" i="70"/>
  <c r="N62" i="70"/>
  <c r="H63" i="70"/>
  <c r="I63" i="70"/>
  <c r="J63" i="70"/>
  <c r="K63" i="70"/>
  <c r="L63" i="70"/>
  <c r="M63" i="70"/>
  <c r="N63" i="70"/>
  <c r="G52" i="70"/>
  <c r="G53" i="70"/>
  <c r="G54" i="70"/>
  <c r="G55" i="70"/>
  <c r="G56" i="70"/>
  <c r="G57" i="70"/>
  <c r="G58" i="70"/>
  <c r="G59" i="70"/>
  <c r="G60" i="70"/>
  <c r="G61" i="70"/>
  <c r="G62" i="70"/>
  <c r="G63" i="70"/>
  <c r="G51" i="70"/>
  <c r="AC10" i="53"/>
  <c r="AD10" i="53"/>
  <c r="AC11" i="53"/>
  <c r="AD11" i="53"/>
  <c r="AC12" i="53"/>
  <c r="J8" i="52" s="1"/>
  <c r="W77" i="70" s="1"/>
  <c r="W103" i="70" s="1"/>
  <c r="V416" i="69" s="1"/>
  <c r="AD12" i="53"/>
  <c r="AC13" i="53"/>
  <c r="AD13" i="53"/>
  <c r="AC14" i="53"/>
  <c r="AD14" i="53"/>
  <c r="AC15" i="53"/>
  <c r="AD15" i="53"/>
  <c r="AC16" i="53"/>
  <c r="J9" i="52" s="1"/>
  <c r="W78" i="70" s="1"/>
  <c r="W104" i="70" s="1"/>
  <c r="V417" i="69" s="1"/>
  <c r="AD16" i="53"/>
  <c r="AC17" i="53"/>
  <c r="AD17" i="53"/>
  <c r="AC18" i="53"/>
  <c r="AD18" i="53"/>
  <c r="AC19" i="53"/>
  <c r="AD19" i="53"/>
  <c r="AC20" i="53"/>
  <c r="AD20" i="53"/>
  <c r="AC21" i="53"/>
  <c r="AD21" i="53"/>
  <c r="AC22" i="53"/>
  <c r="AD22" i="53"/>
  <c r="AC23" i="53"/>
  <c r="AD23" i="53"/>
  <c r="AC24" i="53"/>
  <c r="J12" i="52" s="1"/>
  <c r="W68" i="70" s="1"/>
  <c r="W94" i="70" s="1"/>
  <c r="V18" i="69" s="1"/>
  <c r="V136" i="69" s="1"/>
  <c r="AD24" i="53"/>
  <c r="AC25" i="53"/>
  <c r="AD25" i="53"/>
  <c r="AC26" i="53"/>
  <c r="J13" i="52" s="1"/>
  <c r="W82" i="70" s="1"/>
  <c r="W108" i="70" s="1"/>
  <c r="V421" i="69" s="1"/>
  <c r="AD26" i="53"/>
  <c r="AC27" i="53"/>
  <c r="AD27" i="53"/>
  <c r="AC28" i="53"/>
  <c r="J14" i="52" s="1"/>
  <c r="W83" i="70" s="1"/>
  <c r="W109" i="70" s="1"/>
  <c r="V422" i="69" s="1"/>
  <c r="AD28" i="53"/>
  <c r="AC29" i="53"/>
  <c r="AD29" i="53"/>
  <c r="AC30" i="53"/>
  <c r="AD30" i="53"/>
  <c r="AC31" i="53"/>
  <c r="AD31" i="53"/>
  <c r="AC32" i="53"/>
  <c r="AD32" i="53"/>
  <c r="AC33" i="53"/>
  <c r="AD33" i="53"/>
  <c r="AC34" i="53"/>
  <c r="AD34" i="53"/>
  <c r="AC35" i="53"/>
  <c r="AD35" i="53"/>
  <c r="AC36" i="53"/>
  <c r="J17" i="52" s="1"/>
  <c r="W86" i="70" s="1"/>
  <c r="W112" i="70" s="1"/>
  <c r="V425" i="69" s="1"/>
  <c r="AD36" i="53"/>
  <c r="AC37" i="53"/>
  <c r="AD37" i="53"/>
  <c r="AC38" i="53"/>
  <c r="J20" i="52" s="1"/>
  <c r="W89" i="70" s="1"/>
  <c r="W115" i="70" s="1"/>
  <c r="V428" i="69" s="1"/>
  <c r="AD38" i="53"/>
  <c r="AC39" i="53"/>
  <c r="AD39" i="53"/>
  <c r="AC40" i="53"/>
  <c r="J18" i="52" s="1"/>
  <c r="AD40" i="53"/>
  <c r="AC41" i="53"/>
  <c r="AD41" i="53"/>
  <c r="AC9" i="53"/>
  <c r="AD9" i="53"/>
  <c r="M10" i="53"/>
  <c r="V10" i="53"/>
  <c r="N10" i="53"/>
  <c r="W10" i="53"/>
  <c r="O10" i="53"/>
  <c r="X10" i="53"/>
  <c r="P10" i="53"/>
  <c r="Y10" i="53"/>
  <c r="Q10" i="53"/>
  <c r="Z10" i="53"/>
  <c r="R10" i="53"/>
  <c r="AA10" i="53"/>
  <c r="S10" i="53"/>
  <c r="AB10" i="53"/>
  <c r="T10" i="53"/>
  <c r="U10" i="53"/>
  <c r="M11" i="53"/>
  <c r="V11" i="53"/>
  <c r="N11" i="53"/>
  <c r="W11" i="53"/>
  <c r="O11" i="53"/>
  <c r="X11" i="53"/>
  <c r="P11" i="53"/>
  <c r="Y11" i="53"/>
  <c r="Q11" i="53"/>
  <c r="Z11" i="53"/>
  <c r="R11" i="53"/>
  <c r="AA11" i="53"/>
  <c r="S11" i="53"/>
  <c r="AB11" i="53"/>
  <c r="T11" i="53"/>
  <c r="U11" i="53"/>
  <c r="M12" i="53"/>
  <c r="V12" i="53"/>
  <c r="N12" i="53"/>
  <c r="W12" i="53"/>
  <c r="O12" i="53"/>
  <c r="X12" i="53"/>
  <c r="P12" i="53"/>
  <c r="Y12" i="53"/>
  <c r="Q12" i="53"/>
  <c r="Z12" i="53"/>
  <c r="R12" i="53"/>
  <c r="AA12" i="53"/>
  <c r="S12" i="53"/>
  <c r="AB12" i="53"/>
  <c r="T12" i="53"/>
  <c r="U12" i="53"/>
  <c r="M13" i="53"/>
  <c r="V13" i="53"/>
  <c r="N13" i="53"/>
  <c r="W13" i="53"/>
  <c r="O13" i="53"/>
  <c r="X13" i="53"/>
  <c r="P13" i="53"/>
  <c r="Y13" i="53"/>
  <c r="Q13" i="53"/>
  <c r="Z13" i="53"/>
  <c r="R13" i="53"/>
  <c r="AA13" i="53"/>
  <c r="S13" i="53"/>
  <c r="AB13" i="53"/>
  <c r="T13" i="53"/>
  <c r="U13" i="53"/>
  <c r="M14" i="53"/>
  <c r="V14" i="53"/>
  <c r="N14" i="53"/>
  <c r="W14" i="53"/>
  <c r="O14" i="53"/>
  <c r="X14" i="53"/>
  <c r="P14" i="53"/>
  <c r="Y14" i="53"/>
  <c r="Q14" i="53"/>
  <c r="Z14" i="53"/>
  <c r="R14" i="53"/>
  <c r="AA14" i="53"/>
  <c r="S14" i="53"/>
  <c r="AB14" i="53"/>
  <c r="T14" i="53"/>
  <c r="U14" i="53"/>
  <c r="M15" i="53"/>
  <c r="V15" i="53"/>
  <c r="N15" i="53"/>
  <c r="W15" i="53"/>
  <c r="O15" i="53"/>
  <c r="X15" i="53"/>
  <c r="P15" i="53"/>
  <c r="Y15" i="53"/>
  <c r="Q15" i="53"/>
  <c r="Z15" i="53"/>
  <c r="R15" i="53"/>
  <c r="AA15" i="53"/>
  <c r="S15" i="53"/>
  <c r="AB15" i="53"/>
  <c r="T15" i="53"/>
  <c r="U15" i="53"/>
  <c r="M16" i="53"/>
  <c r="V16" i="53"/>
  <c r="N16" i="53"/>
  <c r="W16" i="53"/>
  <c r="O16" i="53"/>
  <c r="X16" i="53"/>
  <c r="P16" i="53"/>
  <c r="Y16" i="53"/>
  <c r="Q16" i="53"/>
  <c r="Z16" i="53"/>
  <c r="R16" i="53"/>
  <c r="AA16" i="53"/>
  <c r="S16" i="53"/>
  <c r="AB16" i="53"/>
  <c r="T16" i="53"/>
  <c r="U16" i="53"/>
  <c r="M17" i="53"/>
  <c r="V17" i="53"/>
  <c r="N17" i="53"/>
  <c r="W17" i="53"/>
  <c r="O17" i="53"/>
  <c r="X17" i="53"/>
  <c r="P17" i="53"/>
  <c r="Y17" i="53"/>
  <c r="Q17" i="53"/>
  <c r="Z17" i="53"/>
  <c r="R17" i="53"/>
  <c r="AA17" i="53"/>
  <c r="S17" i="53"/>
  <c r="AB17" i="53"/>
  <c r="T17" i="53"/>
  <c r="U17" i="53"/>
  <c r="M18" i="53"/>
  <c r="V18" i="53"/>
  <c r="N18" i="53"/>
  <c r="W18" i="53"/>
  <c r="O18" i="53"/>
  <c r="X18" i="53"/>
  <c r="P18" i="53"/>
  <c r="Y18" i="53"/>
  <c r="Q18" i="53"/>
  <c r="Z18" i="53"/>
  <c r="R18" i="53"/>
  <c r="AA18" i="53"/>
  <c r="S18" i="53"/>
  <c r="AB18" i="53"/>
  <c r="T18" i="53"/>
  <c r="U18" i="53"/>
  <c r="M19" i="53"/>
  <c r="V19" i="53"/>
  <c r="N19" i="53"/>
  <c r="W19" i="53"/>
  <c r="O19" i="53"/>
  <c r="X19" i="53"/>
  <c r="P19" i="53"/>
  <c r="Y19" i="53"/>
  <c r="Q19" i="53"/>
  <c r="Z19" i="53"/>
  <c r="R19" i="53"/>
  <c r="AA19" i="53"/>
  <c r="S19" i="53"/>
  <c r="AB19" i="53"/>
  <c r="T19" i="53"/>
  <c r="U19" i="53"/>
  <c r="M20" i="53"/>
  <c r="V20" i="53"/>
  <c r="N20" i="53"/>
  <c r="W20" i="53"/>
  <c r="O20" i="53"/>
  <c r="X20" i="53"/>
  <c r="P20" i="53"/>
  <c r="Y20" i="53"/>
  <c r="Q20" i="53"/>
  <c r="Z20" i="53"/>
  <c r="R20" i="53"/>
  <c r="AA20" i="53"/>
  <c r="S20" i="53"/>
  <c r="AB20" i="53"/>
  <c r="T20" i="53"/>
  <c r="U20" i="53"/>
  <c r="M21" i="53"/>
  <c r="V21" i="53"/>
  <c r="N21" i="53"/>
  <c r="W21" i="53"/>
  <c r="O21" i="53"/>
  <c r="X21" i="53"/>
  <c r="P21" i="53"/>
  <c r="Y21" i="53"/>
  <c r="Q21" i="53"/>
  <c r="Z21" i="53"/>
  <c r="R21" i="53"/>
  <c r="AA21" i="53"/>
  <c r="S21" i="53"/>
  <c r="AB21" i="53"/>
  <c r="T21" i="53"/>
  <c r="U21" i="53"/>
  <c r="M22" i="53"/>
  <c r="V22" i="53"/>
  <c r="N22" i="53"/>
  <c r="W22" i="53"/>
  <c r="O22" i="53"/>
  <c r="X22" i="53"/>
  <c r="P22" i="53"/>
  <c r="Y22" i="53"/>
  <c r="Q22" i="53"/>
  <c r="Z22" i="53"/>
  <c r="R22" i="53"/>
  <c r="AA22" i="53"/>
  <c r="S22" i="53"/>
  <c r="AB22" i="53"/>
  <c r="T22" i="53"/>
  <c r="U22" i="53"/>
  <c r="M23" i="53"/>
  <c r="V23" i="53"/>
  <c r="N23" i="53"/>
  <c r="W23" i="53"/>
  <c r="O23" i="53"/>
  <c r="X23" i="53"/>
  <c r="P23" i="53"/>
  <c r="Y23" i="53"/>
  <c r="Q23" i="53"/>
  <c r="Z23" i="53"/>
  <c r="R23" i="53"/>
  <c r="AA23" i="53"/>
  <c r="S23" i="53"/>
  <c r="AB23" i="53"/>
  <c r="T23" i="53"/>
  <c r="U23" i="53"/>
  <c r="M24" i="53"/>
  <c r="V24" i="53"/>
  <c r="N24" i="53"/>
  <c r="W24" i="53"/>
  <c r="O24" i="53"/>
  <c r="X24" i="53"/>
  <c r="P24" i="53"/>
  <c r="Y24" i="53"/>
  <c r="Q24" i="53"/>
  <c r="Z24" i="53"/>
  <c r="R24" i="53"/>
  <c r="AA24" i="53"/>
  <c r="S24" i="53"/>
  <c r="AB24" i="53"/>
  <c r="T24" i="53"/>
  <c r="U24" i="53"/>
  <c r="M25" i="53"/>
  <c r="V25" i="53"/>
  <c r="N25" i="53"/>
  <c r="W25" i="53"/>
  <c r="O25" i="53"/>
  <c r="X25" i="53"/>
  <c r="P25" i="53"/>
  <c r="Y25" i="53"/>
  <c r="Q25" i="53"/>
  <c r="Z25" i="53"/>
  <c r="R25" i="53"/>
  <c r="AA25" i="53"/>
  <c r="S25" i="53"/>
  <c r="AB25" i="53"/>
  <c r="T25" i="53"/>
  <c r="U25" i="53"/>
  <c r="M26" i="53"/>
  <c r="V26" i="53"/>
  <c r="N26" i="53"/>
  <c r="W26" i="53"/>
  <c r="O26" i="53"/>
  <c r="X26" i="53"/>
  <c r="P26" i="53"/>
  <c r="Y26" i="53"/>
  <c r="Q26" i="53"/>
  <c r="Z26" i="53"/>
  <c r="R26" i="53"/>
  <c r="AA26" i="53"/>
  <c r="S26" i="53"/>
  <c r="AB26" i="53"/>
  <c r="T26" i="53"/>
  <c r="U26" i="53"/>
  <c r="M27" i="53"/>
  <c r="V27" i="53"/>
  <c r="N27" i="53"/>
  <c r="W27" i="53"/>
  <c r="O27" i="53"/>
  <c r="X27" i="53"/>
  <c r="P27" i="53"/>
  <c r="Y27" i="53"/>
  <c r="Q27" i="53"/>
  <c r="Z27" i="53"/>
  <c r="R27" i="53"/>
  <c r="AA27" i="53"/>
  <c r="S27" i="53"/>
  <c r="AB27" i="53"/>
  <c r="T27" i="53"/>
  <c r="U27" i="53"/>
  <c r="M28" i="53"/>
  <c r="V28" i="53"/>
  <c r="N28" i="53"/>
  <c r="W28" i="53"/>
  <c r="O28" i="53"/>
  <c r="X28" i="53"/>
  <c r="P28" i="53"/>
  <c r="Y28" i="53"/>
  <c r="Q28" i="53"/>
  <c r="Z28" i="53"/>
  <c r="R28" i="53"/>
  <c r="AA28" i="53"/>
  <c r="S28" i="53"/>
  <c r="AB28" i="53"/>
  <c r="T28" i="53"/>
  <c r="U28" i="53"/>
  <c r="M29" i="53"/>
  <c r="V29" i="53"/>
  <c r="N29" i="53"/>
  <c r="W29" i="53"/>
  <c r="O29" i="53"/>
  <c r="X29" i="53"/>
  <c r="P29" i="53"/>
  <c r="Y29" i="53"/>
  <c r="Q29" i="53"/>
  <c r="Z29" i="53"/>
  <c r="R29" i="53"/>
  <c r="AA29" i="53"/>
  <c r="S29" i="53"/>
  <c r="AB29" i="53"/>
  <c r="T29" i="53"/>
  <c r="U29" i="53"/>
  <c r="M30" i="53"/>
  <c r="V30" i="53"/>
  <c r="N30" i="53"/>
  <c r="W30" i="53"/>
  <c r="O30" i="53"/>
  <c r="X30" i="53"/>
  <c r="P30" i="53"/>
  <c r="Y30" i="53"/>
  <c r="Q30" i="53"/>
  <c r="Z30" i="53"/>
  <c r="R30" i="53"/>
  <c r="AA30" i="53"/>
  <c r="S30" i="53"/>
  <c r="AB30" i="53"/>
  <c r="T30" i="53"/>
  <c r="U30" i="53"/>
  <c r="M31" i="53"/>
  <c r="V31" i="53"/>
  <c r="N31" i="53"/>
  <c r="W31" i="53"/>
  <c r="O31" i="53"/>
  <c r="X31" i="53"/>
  <c r="P31" i="53"/>
  <c r="Y31" i="53"/>
  <c r="Q31" i="53"/>
  <c r="Z31" i="53"/>
  <c r="R31" i="53"/>
  <c r="AA31" i="53"/>
  <c r="S31" i="53"/>
  <c r="AB31" i="53"/>
  <c r="T31" i="53"/>
  <c r="U31" i="53"/>
  <c r="M32" i="53"/>
  <c r="V32" i="53"/>
  <c r="N32" i="53"/>
  <c r="W32" i="53"/>
  <c r="O32" i="53"/>
  <c r="X32" i="53"/>
  <c r="P32" i="53"/>
  <c r="Y32" i="53"/>
  <c r="Q32" i="53"/>
  <c r="Z32" i="53"/>
  <c r="R32" i="53"/>
  <c r="AA32" i="53"/>
  <c r="S32" i="53"/>
  <c r="AB32" i="53"/>
  <c r="T32" i="53"/>
  <c r="U32" i="53"/>
  <c r="M33" i="53"/>
  <c r="V33" i="53"/>
  <c r="N33" i="53"/>
  <c r="W33" i="53"/>
  <c r="O33" i="53"/>
  <c r="X33" i="53"/>
  <c r="P33" i="53"/>
  <c r="Y33" i="53"/>
  <c r="Q33" i="53"/>
  <c r="Z33" i="53"/>
  <c r="R33" i="53"/>
  <c r="AA33" i="53"/>
  <c r="S33" i="53"/>
  <c r="AB33" i="53"/>
  <c r="T33" i="53"/>
  <c r="U33" i="53"/>
  <c r="M34" i="53"/>
  <c r="V34" i="53"/>
  <c r="N34" i="53"/>
  <c r="W34" i="53"/>
  <c r="O34" i="53"/>
  <c r="X34" i="53"/>
  <c r="P34" i="53"/>
  <c r="Y34" i="53"/>
  <c r="Q34" i="53"/>
  <c r="Z34" i="53"/>
  <c r="R34" i="53"/>
  <c r="AA34" i="53"/>
  <c r="S34" i="53"/>
  <c r="AB34" i="53"/>
  <c r="T34" i="53"/>
  <c r="U34" i="53"/>
  <c r="M35" i="53"/>
  <c r="V35" i="53"/>
  <c r="N35" i="53"/>
  <c r="W35" i="53"/>
  <c r="O35" i="53"/>
  <c r="X35" i="53"/>
  <c r="P35" i="53"/>
  <c r="Y35" i="53"/>
  <c r="Q35" i="53"/>
  <c r="Z35" i="53"/>
  <c r="R35" i="53"/>
  <c r="AA35" i="53"/>
  <c r="S35" i="53"/>
  <c r="AB35" i="53"/>
  <c r="T35" i="53"/>
  <c r="U35" i="53"/>
  <c r="M36" i="53"/>
  <c r="V36" i="53"/>
  <c r="N36" i="53"/>
  <c r="W36" i="53"/>
  <c r="O36" i="53"/>
  <c r="X36" i="53"/>
  <c r="P36" i="53"/>
  <c r="Y36" i="53"/>
  <c r="Q36" i="53"/>
  <c r="Z36" i="53"/>
  <c r="R36" i="53"/>
  <c r="AA36" i="53"/>
  <c r="S36" i="53"/>
  <c r="AB36" i="53"/>
  <c r="T36" i="53"/>
  <c r="U36" i="53"/>
  <c r="M37" i="53"/>
  <c r="V37" i="53"/>
  <c r="N37" i="53"/>
  <c r="W37" i="53"/>
  <c r="O37" i="53"/>
  <c r="X37" i="53"/>
  <c r="P37" i="53"/>
  <c r="Y37" i="53"/>
  <c r="Q37" i="53"/>
  <c r="Z37" i="53"/>
  <c r="R37" i="53"/>
  <c r="AA37" i="53"/>
  <c r="S37" i="53"/>
  <c r="AB37" i="53"/>
  <c r="T37" i="53"/>
  <c r="U37" i="53"/>
  <c r="M38" i="53"/>
  <c r="V38" i="53"/>
  <c r="N38" i="53"/>
  <c r="W38" i="53"/>
  <c r="O38" i="53"/>
  <c r="X38" i="53"/>
  <c r="P38" i="53"/>
  <c r="Y38" i="53"/>
  <c r="Q38" i="53"/>
  <c r="Z38" i="53"/>
  <c r="R38" i="53"/>
  <c r="AA38" i="53"/>
  <c r="S38" i="53"/>
  <c r="AB38" i="53"/>
  <c r="T38" i="53"/>
  <c r="U38" i="53"/>
  <c r="M39" i="53"/>
  <c r="V39" i="53"/>
  <c r="N39" i="53"/>
  <c r="W39" i="53"/>
  <c r="O39" i="53"/>
  <c r="X39" i="53"/>
  <c r="P39" i="53"/>
  <c r="Y39" i="53"/>
  <c r="Q39" i="53"/>
  <c r="Z39" i="53"/>
  <c r="R39" i="53"/>
  <c r="AA39" i="53"/>
  <c r="S39" i="53"/>
  <c r="AB39" i="53"/>
  <c r="T39" i="53"/>
  <c r="U39" i="53"/>
  <c r="M40" i="53"/>
  <c r="V40" i="53"/>
  <c r="N40" i="53"/>
  <c r="W40" i="53"/>
  <c r="O40" i="53"/>
  <c r="X40" i="53"/>
  <c r="P40" i="53"/>
  <c r="Y40" i="53"/>
  <c r="Q40" i="53"/>
  <c r="Z40" i="53"/>
  <c r="R40" i="53"/>
  <c r="AA40" i="53"/>
  <c r="S40" i="53"/>
  <c r="AB40" i="53"/>
  <c r="T40" i="53"/>
  <c r="U40" i="53"/>
  <c r="M41" i="53"/>
  <c r="V41" i="53"/>
  <c r="N41" i="53"/>
  <c r="W41" i="53"/>
  <c r="O41" i="53"/>
  <c r="X41" i="53"/>
  <c r="P41" i="53"/>
  <c r="Y41" i="53"/>
  <c r="Q41" i="53"/>
  <c r="Z41" i="53"/>
  <c r="R41" i="53"/>
  <c r="AA41" i="53"/>
  <c r="S41" i="53"/>
  <c r="AB41" i="53"/>
  <c r="T41" i="53"/>
  <c r="U41" i="53"/>
  <c r="N9" i="53"/>
  <c r="W9" i="53"/>
  <c r="O9" i="53"/>
  <c r="X9" i="53"/>
  <c r="P9" i="53"/>
  <c r="Y9" i="53"/>
  <c r="Q9" i="53"/>
  <c r="Z9" i="53"/>
  <c r="R9" i="53"/>
  <c r="AA9" i="53"/>
  <c r="S9" i="53"/>
  <c r="AB9" i="53"/>
  <c r="T9" i="53"/>
  <c r="U9" i="53"/>
  <c r="M9" i="53"/>
  <c r="V9" i="53"/>
  <c r="C41" i="53"/>
  <c r="C40" i="53"/>
  <c r="C39"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H18" i="52"/>
  <c r="C11" i="53"/>
  <c r="C10" i="53"/>
  <c r="C12" i="52"/>
  <c r="C9" i="53"/>
  <c r="I18" i="52"/>
  <c r="Z89" i="67"/>
  <c r="Y89" i="67"/>
  <c r="X89" i="67"/>
  <c r="W89" i="67"/>
  <c r="Z88" i="67"/>
  <c r="Y88" i="67"/>
  <c r="X88" i="67"/>
  <c r="W88" i="67"/>
  <c r="Z87" i="67"/>
  <c r="Y87" i="67"/>
  <c r="X87" i="67"/>
  <c r="W87" i="67"/>
  <c r="Z86" i="67"/>
  <c r="Y86" i="67"/>
  <c r="X86" i="67"/>
  <c r="W86" i="67"/>
  <c r="Z85" i="67"/>
  <c r="Y85" i="67"/>
  <c r="X85" i="67"/>
  <c r="W85" i="67"/>
  <c r="W137" i="67" s="1"/>
  <c r="V219" i="69" s="1"/>
  <c r="V233" i="69" s="1"/>
  <c r="Z84" i="67"/>
  <c r="Y84" i="67"/>
  <c r="X84" i="67"/>
  <c r="W84" i="67"/>
  <c r="Z83" i="67"/>
  <c r="Y83" i="67"/>
  <c r="X83" i="67"/>
  <c r="W83" i="67"/>
  <c r="Z82" i="67"/>
  <c r="Y82" i="67"/>
  <c r="X82" i="67"/>
  <c r="W82" i="67"/>
  <c r="Z81" i="67"/>
  <c r="Y81" i="67"/>
  <c r="X81" i="67"/>
  <c r="W81" i="67"/>
  <c r="Z80" i="67"/>
  <c r="Y80" i="67"/>
  <c r="X80" i="67"/>
  <c r="W80" i="67"/>
  <c r="Z79" i="67"/>
  <c r="Y79" i="67"/>
  <c r="X79" i="67"/>
  <c r="W79" i="67"/>
  <c r="Z78" i="67"/>
  <c r="Y78" i="67"/>
  <c r="X78" i="67"/>
  <c r="W78" i="67"/>
  <c r="Z77" i="67"/>
  <c r="Y77" i="67"/>
  <c r="X77" i="67"/>
  <c r="W77" i="67"/>
  <c r="Z63" i="67"/>
  <c r="Y63" i="67"/>
  <c r="X63" i="67"/>
  <c r="Z62" i="67"/>
  <c r="Y62" i="67"/>
  <c r="X62" i="67"/>
  <c r="W62" i="67"/>
  <c r="Z61" i="67"/>
  <c r="Y61" i="67"/>
  <c r="X61" i="67"/>
  <c r="W61" i="67"/>
  <c r="Z60" i="67"/>
  <c r="Y60" i="67"/>
  <c r="X60" i="67"/>
  <c r="W60" i="67"/>
  <c r="Z59" i="67"/>
  <c r="Y59" i="67"/>
  <c r="X59" i="67"/>
  <c r="W59" i="67"/>
  <c r="Z58" i="67"/>
  <c r="Y58" i="67"/>
  <c r="X58" i="67"/>
  <c r="W58" i="67"/>
  <c r="Z57" i="67"/>
  <c r="Y57" i="67"/>
  <c r="X57" i="67"/>
  <c r="W57" i="67"/>
  <c r="Z56" i="67"/>
  <c r="Y56" i="67"/>
  <c r="X56" i="67"/>
  <c r="W56" i="67"/>
  <c r="Z55" i="67"/>
  <c r="Y55" i="67"/>
  <c r="X55" i="67"/>
  <c r="W55" i="67"/>
  <c r="Z54" i="67"/>
  <c r="Y54" i="67"/>
  <c r="X54" i="67"/>
  <c r="W54" i="67"/>
  <c r="Z53" i="67"/>
  <c r="Y53" i="67"/>
  <c r="X53" i="67"/>
  <c r="W53" i="67"/>
  <c r="Z52" i="67"/>
  <c r="Y52" i="67"/>
  <c r="X52" i="67"/>
  <c r="W52" i="67"/>
  <c r="Z51" i="67"/>
  <c r="Y51" i="67"/>
  <c r="X51" i="67"/>
  <c r="Z50" i="67"/>
  <c r="Y50" i="67"/>
  <c r="X50" i="67"/>
  <c r="X141" i="67" s="1"/>
  <c r="W223" i="69" s="1"/>
  <c r="W50" i="67"/>
  <c r="V50" i="67"/>
  <c r="U50" i="67"/>
  <c r="T50" i="67"/>
  <c r="S50" i="67"/>
  <c r="R50" i="67"/>
  <c r="Q50" i="67"/>
  <c r="P50" i="67"/>
  <c r="N50" i="67"/>
  <c r="M50" i="67"/>
  <c r="L50" i="67"/>
  <c r="K50" i="67"/>
  <c r="J50" i="67"/>
  <c r="I50" i="67"/>
  <c r="H50" i="67"/>
  <c r="G50" i="67"/>
  <c r="Z49" i="67"/>
  <c r="Y49" i="67"/>
  <c r="X49" i="67"/>
  <c r="X140" i="67" s="1"/>
  <c r="W222" i="69" s="1"/>
  <c r="W49" i="67"/>
  <c r="V49" i="67"/>
  <c r="U49" i="67"/>
  <c r="T49" i="67"/>
  <c r="S49" i="67"/>
  <c r="R49" i="67"/>
  <c r="Q49" i="67"/>
  <c r="P49" i="67"/>
  <c r="N49" i="67"/>
  <c r="M49" i="67"/>
  <c r="L49" i="67"/>
  <c r="K49" i="67"/>
  <c r="J49" i="67"/>
  <c r="I49" i="67"/>
  <c r="H49" i="67"/>
  <c r="G49" i="67"/>
  <c r="Z48" i="67"/>
  <c r="Y48" i="67"/>
  <c r="X48" i="67"/>
  <c r="X152" i="67" s="1"/>
  <c r="W623" i="69" s="1"/>
  <c r="W48" i="67"/>
  <c r="V48" i="67"/>
  <c r="U48" i="67"/>
  <c r="T48" i="67"/>
  <c r="S48" i="67"/>
  <c r="R48" i="67"/>
  <c r="Q48" i="67"/>
  <c r="P48" i="67"/>
  <c r="N48" i="67"/>
  <c r="M48" i="67"/>
  <c r="L48" i="67"/>
  <c r="K48" i="67"/>
  <c r="J48" i="67"/>
  <c r="I48" i="67"/>
  <c r="H48" i="67"/>
  <c r="G48" i="67"/>
  <c r="Z47" i="67"/>
  <c r="Y47" i="67"/>
  <c r="X47" i="67"/>
  <c r="X138" i="67" s="1"/>
  <c r="W220" i="69" s="1"/>
  <c r="W234" i="69" s="1"/>
  <c r="W47" i="67"/>
  <c r="V47" i="67"/>
  <c r="U47" i="67"/>
  <c r="T47" i="67"/>
  <c r="S47" i="67"/>
  <c r="R47" i="67"/>
  <c r="Q47" i="67"/>
  <c r="P47" i="67"/>
  <c r="N47" i="67"/>
  <c r="M47" i="67"/>
  <c r="L47" i="67"/>
  <c r="K47" i="67"/>
  <c r="J47" i="67"/>
  <c r="I47" i="67"/>
  <c r="H47" i="67"/>
  <c r="G47" i="67"/>
  <c r="Z46" i="67"/>
  <c r="Y46" i="67"/>
  <c r="X46" i="67"/>
  <c r="X137" i="67" s="1"/>
  <c r="W219" i="69" s="1"/>
  <c r="W46" i="67"/>
  <c r="W150" i="67" s="1"/>
  <c r="V621" i="69" s="1"/>
  <c r="V46" i="67"/>
  <c r="U46" i="67"/>
  <c r="T46" i="67"/>
  <c r="S46" i="67"/>
  <c r="R46" i="67"/>
  <c r="Q46" i="67"/>
  <c r="P46" i="67"/>
  <c r="N46" i="67"/>
  <c r="M46" i="67"/>
  <c r="L46" i="67"/>
  <c r="K46" i="67"/>
  <c r="J46" i="67"/>
  <c r="I46" i="67"/>
  <c r="H46" i="67"/>
  <c r="G46" i="67"/>
  <c r="Z45" i="67"/>
  <c r="Y45" i="67"/>
  <c r="X45" i="67"/>
  <c r="X149" i="67" s="1"/>
  <c r="W620" i="69" s="1"/>
  <c r="W45" i="67"/>
  <c r="W149" i="67" s="1"/>
  <c r="V620" i="69" s="1"/>
  <c r="V45" i="67"/>
  <c r="U45" i="67"/>
  <c r="T45" i="67"/>
  <c r="S45" i="67"/>
  <c r="R45" i="67"/>
  <c r="Q45" i="67"/>
  <c r="P45" i="67"/>
  <c r="N45" i="67"/>
  <c r="M45" i="67"/>
  <c r="L45" i="67"/>
  <c r="K45" i="67"/>
  <c r="J45" i="67"/>
  <c r="I45" i="67"/>
  <c r="H45" i="67"/>
  <c r="G45" i="67"/>
  <c r="Z44" i="67"/>
  <c r="Y44" i="67"/>
  <c r="X44" i="67"/>
  <c r="X148" i="67" s="1"/>
  <c r="W619" i="69" s="1"/>
  <c r="W44" i="67"/>
  <c r="W148" i="67" s="1"/>
  <c r="V619" i="69" s="1"/>
  <c r="V44" i="67"/>
  <c r="U44" i="67"/>
  <c r="T44" i="67"/>
  <c r="S44" i="67"/>
  <c r="R44" i="67"/>
  <c r="Q44" i="67"/>
  <c r="P44" i="67"/>
  <c r="N44" i="67"/>
  <c r="M44" i="67"/>
  <c r="L44" i="67"/>
  <c r="K44" i="67"/>
  <c r="J44" i="67"/>
  <c r="I44" i="67"/>
  <c r="H44" i="67"/>
  <c r="G44" i="67"/>
  <c r="Z43" i="67"/>
  <c r="Y43" i="67"/>
  <c r="X43" i="67"/>
  <c r="X134" i="67" s="1"/>
  <c r="W216" i="69" s="1"/>
  <c r="W43" i="67"/>
  <c r="V43" i="67"/>
  <c r="U43" i="67"/>
  <c r="T43" i="67"/>
  <c r="S43" i="67"/>
  <c r="R43" i="67"/>
  <c r="Q43" i="67"/>
  <c r="P43" i="67"/>
  <c r="N43" i="67"/>
  <c r="M43" i="67"/>
  <c r="L43" i="67"/>
  <c r="K43" i="67"/>
  <c r="J43" i="67"/>
  <c r="I43" i="67"/>
  <c r="H43" i="67"/>
  <c r="G43" i="67"/>
  <c r="Z42" i="67"/>
  <c r="Y42" i="67"/>
  <c r="X42" i="67"/>
  <c r="W42" i="67"/>
  <c r="W133" i="67" s="1"/>
  <c r="V215" i="69" s="1"/>
  <c r="V42" i="67"/>
  <c r="U42" i="67"/>
  <c r="T42" i="67"/>
  <c r="S42" i="67"/>
  <c r="R42" i="67"/>
  <c r="Q42" i="67"/>
  <c r="P42" i="67"/>
  <c r="N42" i="67"/>
  <c r="M42" i="67"/>
  <c r="L42" i="67"/>
  <c r="K42" i="67"/>
  <c r="J42" i="67"/>
  <c r="I42" i="67"/>
  <c r="H42" i="67"/>
  <c r="G42" i="67"/>
  <c r="Z41" i="67"/>
  <c r="Y41" i="67"/>
  <c r="X41" i="67"/>
  <c r="X145" i="67" s="1"/>
  <c r="W616" i="69" s="1"/>
  <c r="W41" i="67"/>
  <c r="W145" i="67" s="1"/>
  <c r="V616" i="69" s="1"/>
  <c r="V41" i="67"/>
  <c r="U41" i="67"/>
  <c r="T41" i="67"/>
  <c r="S41" i="67"/>
  <c r="R41" i="67"/>
  <c r="Q41" i="67"/>
  <c r="P41" i="67"/>
  <c r="N41" i="67"/>
  <c r="M41" i="67"/>
  <c r="L41" i="67"/>
  <c r="K41" i="67"/>
  <c r="J41" i="67"/>
  <c r="I41" i="67"/>
  <c r="H41" i="67"/>
  <c r="G41" i="67"/>
  <c r="Z40" i="67"/>
  <c r="Y40" i="67"/>
  <c r="X40" i="67"/>
  <c r="X131" i="67" s="1"/>
  <c r="W213" i="69" s="1"/>
  <c r="W40" i="67"/>
  <c r="W131" i="67" s="1"/>
  <c r="V213" i="69" s="1"/>
  <c r="V40" i="67"/>
  <c r="U40" i="67"/>
  <c r="T40" i="67"/>
  <c r="S40" i="67"/>
  <c r="R40" i="67"/>
  <c r="Q40" i="67"/>
  <c r="P40" i="67"/>
  <c r="N40" i="67"/>
  <c r="M40" i="67"/>
  <c r="L40" i="67"/>
  <c r="K40" i="67"/>
  <c r="J40" i="67"/>
  <c r="I40" i="67"/>
  <c r="H40" i="67"/>
  <c r="G40" i="67"/>
  <c r="Z39" i="67"/>
  <c r="Y39" i="67"/>
  <c r="X39" i="67"/>
  <c r="X143" i="67" s="1"/>
  <c r="W614" i="69" s="1"/>
  <c r="W39" i="67"/>
  <c r="V39" i="67"/>
  <c r="U39" i="67"/>
  <c r="T39" i="67"/>
  <c r="S39" i="67"/>
  <c r="R39" i="67"/>
  <c r="Q39" i="67"/>
  <c r="P39" i="67"/>
  <c r="N39" i="67"/>
  <c r="M39" i="67"/>
  <c r="L39" i="67"/>
  <c r="K39" i="67"/>
  <c r="J39" i="67"/>
  <c r="I39" i="67"/>
  <c r="H39" i="67"/>
  <c r="G39" i="67"/>
  <c r="Z38" i="67"/>
  <c r="Y38" i="67"/>
  <c r="X38" i="67"/>
  <c r="W38" i="67"/>
  <c r="W142" i="67" s="1"/>
  <c r="V613" i="69" s="1"/>
  <c r="V38" i="67"/>
  <c r="U38" i="67"/>
  <c r="T38" i="67"/>
  <c r="S38" i="67"/>
  <c r="R38" i="67"/>
  <c r="Q38" i="67"/>
  <c r="P38" i="67"/>
  <c r="N38" i="67"/>
  <c r="M38" i="67"/>
  <c r="L38" i="67"/>
  <c r="K38" i="67"/>
  <c r="J38" i="67"/>
  <c r="I38" i="67"/>
  <c r="H38" i="67"/>
  <c r="G38" i="67"/>
  <c r="Z24" i="67"/>
  <c r="Y24" i="67"/>
  <c r="X24" i="67"/>
  <c r="W24" i="67"/>
  <c r="V24" i="67"/>
  <c r="V63" i="67"/>
  <c r="U24" i="67"/>
  <c r="U63" i="67"/>
  <c r="T24" i="67"/>
  <c r="T63" i="67"/>
  <c r="S24" i="67"/>
  <c r="S63" i="67"/>
  <c r="R24" i="67"/>
  <c r="R63" i="67"/>
  <c r="Q24" i="67"/>
  <c r="Q89" i="67"/>
  <c r="P24" i="67"/>
  <c r="P89" i="67"/>
  <c r="N24" i="67"/>
  <c r="N89" i="67"/>
  <c r="M24" i="67"/>
  <c r="M89" i="67"/>
  <c r="L24" i="67"/>
  <c r="L89" i="67"/>
  <c r="K24" i="67"/>
  <c r="K89" i="67"/>
  <c r="J24" i="67"/>
  <c r="J89" i="67"/>
  <c r="I24" i="67"/>
  <c r="I89" i="67"/>
  <c r="H24" i="67"/>
  <c r="H89" i="67"/>
  <c r="G24" i="67"/>
  <c r="G89" i="67"/>
  <c r="Z23" i="67"/>
  <c r="Y23" i="67"/>
  <c r="X23" i="67"/>
  <c r="W23" i="67"/>
  <c r="V23" i="67"/>
  <c r="V62" i="67"/>
  <c r="U23" i="67"/>
  <c r="U62" i="67"/>
  <c r="T23" i="67"/>
  <c r="T62" i="67"/>
  <c r="S23" i="67"/>
  <c r="S88" i="67"/>
  <c r="R23" i="67"/>
  <c r="R88" i="67"/>
  <c r="Q23" i="67"/>
  <c r="Q88" i="67"/>
  <c r="P23" i="67"/>
  <c r="P88" i="67"/>
  <c r="N23" i="67"/>
  <c r="N88" i="67"/>
  <c r="M23" i="67"/>
  <c r="M88" i="67"/>
  <c r="L23" i="67"/>
  <c r="L88" i="67"/>
  <c r="K23" i="67"/>
  <c r="K88" i="67"/>
  <c r="J23" i="67"/>
  <c r="J88" i="67"/>
  <c r="I23" i="67"/>
  <c r="I88" i="67"/>
  <c r="H23" i="67"/>
  <c r="H88" i="67"/>
  <c r="G23" i="67"/>
  <c r="G88" i="67"/>
  <c r="Z22" i="67"/>
  <c r="Y22" i="67"/>
  <c r="X22" i="67"/>
  <c r="W22" i="67"/>
  <c r="V22" i="67"/>
  <c r="V61" i="67"/>
  <c r="U22" i="67"/>
  <c r="U61" i="67"/>
  <c r="T22" i="67"/>
  <c r="T87" i="67"/>
  <c r="S22" i="67"/>
  <c r="S87" i="67"/>
  <c r="R22" i="67"/>
  <c r="R87" i="67"/>
  <c r="Q22" i="67"/>
  <c r="Q61" i="67"/>
  <c r="P22" i="67"/>
  <c r="P87" i="67"/>
  <c r="N22" i="67"/>
  <c r="N87" i="67"/>
  <c r="M22" i="67"/>
  <c r="M87" i="67"/>
  <c r="L22" i="67"/>
  <c r="L87" i="67"/>
  <c r="K22" i="67"/>
  <c r="K87" i="67"/>
  <c r="J22" i="67"/>
  <c r="J87" i="67"/>
  <c r="I22" i="67"/>
  <c r="I87" i="67"/>
  <c r="H22" i="67"/>
  <c r="H87" i="67"/>
  <c r="G22" i="67"/>
  <c r="G87" i="67"/>
  <c r="Z21" i="67"/>
  <c r="Y21" i="67"/>
  <c r="X21" i="67"/>
  <c r="W21" i="67"/>
  <c r="V21" i="67"/>
  <c r="V60" i="67"/>
  <c r="U21" i="67"/>
  <c r="U86" i="67"/>
  <c r="T21" i="67"/>
  <c r="T86" i="67"/>
  <c r="S21" i="67"/>
  <c r="S60" i="67"/>
  <c r="R21" i="67"/>
  <c r="R86" i="67"/>
  <c r="Q21" i="67"/>
  <c r="Q60" i="67"/>
  <c r="P21" i="67"/>
  <c r="P86" i="67"/>
  <c r="N21" i="67"/>
  <c r="N86" i="67"/>
  <c r="M21" i="67"/>
  <c r="M86" i="67"/>
  <c r="L21" i="67"/>
  <c r="L86" i="67"/>
  <c r="K21" i="67"/>
  <c r="K86" i="67"/>
  <c r="J21" i="67"/>
  <c r="J86" i="67"/>
  <c r="I21" i="67"/>
  <c r="I86" i="67"/>
  <c r="H21" i="67"/>
  <c r="H86" i="67"/>
  <c r="G21" i="67"/>
  <c r="G86" i="67"/>
  <c r="Z20" i="67"/>
  <c r="Y20" i="67"/>
  <c r="X20" i="67"/>
  <c r="W20" i="67"/>
  <c r="V20" i="67"/>
  <c r="V85" i="67"/>
  <c r="U20" i="67"/>
  <c r="U85" i="67"/>
  <c r="T20" i="67"/>
  <c r="T59" i="67"/>
  <c r="S20" i="67"/>
  <c r="S59" i="67"/>
  <c r="R20" i="67"/>
  <c r="R59" i="67"/>
  <c r="Q20" i="67"/>
  <c r="Q59" i="67"/>
  <c r="P20" i="67"/>
  <c r="P85" i="67"/>
  <c r="N20" i="67"/>
  <c r="N85" i="67"/>
  <c r="M20" i="67"/>
  <c r="L20" i="67"/>
  <c r="K20" i="67"/>
  <c r="K85" i="67"/>
  <c r="J20" i="67"/>
  <c r="J85" i="67"/>
  <c r="I20" i="67"/>
  <c r="H20" i="67"/>
  <c r="G20" i="67"/>
  <c r="G85" i="67"/>
  <c r="Z19" i="67"/>
  <c r="Y19" i="67"/>
  <c r="X19" i="67"/>
  <c r="W19" i="67"/>
  <c r="V19" i="67"/>
  <c r="V84" i="67"/>
  <c r="U19" i="67"/>
  <c r="U58" i="67"/>
  <c r="T19" i="67"/>
  <c r="T58" i="67"/>
  <c r="S19" i="67"/>
  <c r="S58" i="67"/>
  <c r="R19" i="67"/>
  <c r="R84" i="67"/>
  <c r="Q19" i="67"/>
  <c r="Q58" i="67"/>
  <c r="P19" i="67"/>
  <c r="N19" i="67"/>
  <c r="N84" i="67"/>
  <c r="M19" i="67"/>
  <c r="M84" i="67"/>
  <c r="L19" i="67"/>
  <c r="K19" i="67"/>
  <c r="J19" i="67"/>
  <c r="J84" i="67"/>
  <c r="I19" i="67"/>
  <c r="I84" i="67"/>
  <c r="H19" i="67"/>
  <c r="G19" i="67"/>
  <c r="Z18" i="67"/>
  <c r="Y18" i="67"/>
  <c r="X18" i="67"/>
  <c r="W18" i="67"/>
  <c r="V18" i="67"/>
  <c r="V57" i="67"/>
  <c r="U18" i="67"/>
  <c r="U57" i="67"/>
  <c r="T18" i="67"/>
  <c r="T57" i="67"/>
  <c r="S18" i="67"/>
  <c r="S57" i="67"/>
  <c r="R18" i="67"/>
  <c r="R83" i="67"/>
  <c r="Q18" i="67"/>
  <c r="Q57" i="67"/>
  <c r="P18" i="67"/>
  <c r="N18" i="67"/>
  <c r="M18" i="67"/>
  <c r="M83" i="67"/>
  <c r="L18" i="67"/>
  <c r="L57" i="67"/>
  <c r="K18" i="67"/>
  <c r="J18" i="67"/>
  <c r="I18" i="67"/>
  <c r="I83" i="67"/>
  <c r="H18" i="67"/>
  <c r="H83" i="67"/>
  <c r="G18" i="67"/>
  <c r="Z17" i="67"/>
  <c r="Y17" i="67"/>
  <c r="X17" i="67"/>
  <c r="W17" i="67"/>
  <c r="V17" i="67"/>
  <c r="V56" i="67"/>
  <c r="U17" i="67"/>
  <c r="U56" i="67"/>
  <c r="T17" i="67"/>
  <c r="T56" i="67"/>
  <c r="S17" i="67"/>
  <c r="S56" i="67"/>
  <c r="R17" i="67"/>
  <c r="R82" i="67"/>
  <c r="Q17" i="67"/>
  <c r="Q56" i="67"/>
  <c r="P17" i="67"/>
  <c r="P82" i="67"/>
  <c r="N17" i="67"/>
  <c r="M17" i="67"/>
  <c r="L17" i="67"/>
  <c r="L82" i="67"/>
  <c r="K17" i="67"/>
  <c r="K56" i="67"/>
  <c r="J17" i="67"/>
  <c r="I17" i="67"/>
  <c r="H17" i="67"/>
  <c r="H82" i="67"/>
  <c r="G17" i="67"/>
  <c r="G82" i="67"/>
  <c r="Z16" i="67"/>
  <c r="Y16" i="67"/>
  <c r="X16" i="67"/>
  <c r="W16" i="67"/>
  <c r="V16" i="67"/>
  <c r="V55" i="67"/>
  <c r="U16" i="67"/>
  <c r="U55" i="67"/>
  <c r="T16" i="67"/>
  <c r="T55" i="67"/>
  <c r="S16" i="67"/>
  <c r="S55" i="67"/>
  <c r="R16" i="67"/>
  <c r="R55" i="67"/>
  <c r="Q16" i="67"/>
  <c r="Q81" i="67"/>
  <c r="P16" i="67"/>
  <c r="P81" i="67"/>
  <c r="N16" i="67"/>
  <c r="N55" i="67"/>
  <c r="M16" i="67"/>
  <c r="L16" i="67"/>
  <c r="K16" i="67"/>
  <c r="K81" i="67"/>
  <c r="J16" i="67"/>
  <c r="J81" i="67"/>
  <c r="I16" i="67"/>
  <c r="H16" i="67"/>
  <c r="G16" i="67"/>
  <c r="G81" i="67"/>
  <c r="Z15" i="67"/>
  <c r="Y15" i="67"/>
  <c r="X15" i="67"/>
  <c r="W15" i="67"/>
  <c r="V15" i="67"/>
  <c r="V54" i="67"/>
  <c r="U15" i="67"/>
  <c r="U54" i="67"/>
  <c r="T15" i="67"/>
  <c r="T80" i="67"/>
  <c r="S15" i="67"/>
  <c r="S80" i="67"/>
  <c r="R15" i="67"/>
  <c r="R80" i="67"/>
  <c r="Q15" i="67"/>
  <c r="Q80" i="67"/>
  <c r="P15" i="67"/>
  <c r="N15" i="67"/>
  <c r="N80" i="67"/>
  <c r="M15" i="67"/>
  <c r="M80" i="67"/>
  <c r="L15" i="67"/>
  <c r="K15" i="67"/>
  <c r="J15" i="67"/>
  <c r="J80" i="67"/>
  <c r="I15" i="67"/>
  <c r="I54" i="67"/>
  <c r="H15" i="67"/>
  <c r="G15" i="67"/>
  <c r="Z14" i="67"/>
  <c r="Y14" i="67"/>
  <c r="X14" i="67"/>
  <c r="W14" i="67"/>
  <c r="V14" i="67"/>
  <c r="V53" i="67"/>
  <c r="U14" i="67"/>
  <c r="U79" i="67"/>
  <c r="T14" i="67"/>
  <c r="T79" i="67"/>
  <c r="S14" i="67"/>
  <c r="S79" i="67"/>
  <c r="R14" i="67"/>
  <c r="R79" i="67"/>
  <c r="Q14" i="67"/>
  <c r="Q53" i="67"/>
  <c r="P14" i="67"/>
  <c r="N14" i="67"/>
  <c r="M14" i="67"/>
  <c r="M79" i="67"/>
  <c r="L14" i="67"/>
  <c r="L79" i="67"/>
  <c r="K14" i="67"/>
  <c r="J14" i="67"/>
  <c r="I14" i="67"/>
  <c r="I79" i="67"/>
  <c r="H14" i="67"/>
  <c r="H53" i="67"/>
  <c r="G14" i="67"/>
  <c r="Z13" i="67"/>
  <c r="Y13" i="67"/>
  <c r="X13" i="67"/>
  <c r="W13" i="67"/>
  <c r="V13" i="67"/>
  <c r="V78" i="67"/>
  <c r="U13" i="67"/>
  <c r="U78" i="67"/>
  <c r="T13" i="67"/>
  <c r="T78" i="67"/>
  <c r="S13" i="67"/>
  <c r="S52" i="67"/>
  <c r="R13" i="67"/>
  <c r="R78" i="67"/>
  <c r="Q13" i="67"/>
  <c r="Q52" i="67"/>
  <c r="P13" i="67"/>
  <c r="P52" i="67"/>
  <c r="N13" i="67"/>
  <c r="M13" i="67"/>
  <c r="L13" i="67"/>
  <c r="L52" i="67"/>
  <c r="K13" i="67"/>
  <c r="K52" i="67"/>
  <c r="J13" i="67"/>
  <c r="I13" i="67"/>
  <c r="H13" i="67"/>
  <c r="H52" i="67"/>
  <c r="G13" i="67"/>
  <c r="G52" i="67"/>
  <c r="Z12" i="67"/>
  <c r="Y12" i="67"/>
  <c r="X12" i="67"/>
  <c r="W12" i="67"/>
  <c r="V12" i="67"/>
  <c r="V77" i="67"/>
  <c r="U12" i="67"/>
  <c r="U77" i="67"/>
  <c r="T12" i="67"/>
  <c r="T51" i="67"/>
  <c r="S12" i="67"/>
  <c r="S51" i="67"/>
  <c r="R12" i="67"/>
  <c r="R51" i="67"/>
  <c r="Q12" i="67"/>
  <c r="Q51" i="67"/>
  <c r="P12" i="67"/>
  <c r="P51" i="67"/>
  <c r="N12" i="67"/>
  <c r="N51" i="67"/>
  <c r="M12" i="67"/>
  <c r="L12" i="67"/>
  <c r="K12" i="67"/>
  <c r="K51" i="67"/>
  <c r="J12" i="67"/>
  <c r="J51" i="67"/>
  <c r="I12" i="67"/>
  <c r="H12" i="67"/>
  <c r="G12" i="67"/>
  <c r="G51" i="67"/>
  <c r="K20" i="52"/>
  <c r="I20" i="52"/>
  <c r="H20" i="52"/>
  <c r="G20" i="52"/>
  <c r="D20" i="52"/>
  <c r="K19" i="52"/>
  <c r="J19" i="52"/>
  <c r="W88" i="70" s="1"/>
  <c r="W114" i="70" s="1"/>
  <c r="V427" i="69" s="1"/>
  <c r="H19" i="52"/>
  <c r="G19" i="52"/>
  <c r="F19" i="52"/>
  <c r="K18" i="52"/>
  <c r="G18" i="52"/>
  <c r="C18" i="52"/>
  <c r="K17" i="52"/>
  <c r="H17" i="52"/>
  <c r="G17" i="52"/>
  <c r="K16" i="52"/>
  <c r="H16" i="52"/>
  <c r="G16" i="52"/>
  <c r="C16" i="52"/>
  <c r="K15" i="52"/>
  <c r="H15" i="52"/>
  <c r="G15" i="52"/>
  <c r="C15" i="52"/>
  <c r="K14" i="52"/>
  <c r="G14" i="52"/>
  <c r="K13" i="52"/>
  <c r="I13" i="52"/>
  <c r="H13" i="52"/>
  <c r="G13" i="52"/>
  <c r="K12" i="52"/>
  <c r="I12" i="52"/>
  <c r="H12" i="52"/>
  <c r="G12" i="52"/>
  <c r="K11" i="52"/>
  <c r="I11" i="52"/>
  <c r="H11" i="52"/>
  <c r="G11" i="52"/>
  <c r="K10" i="52"/>
  <c r="I10" i="52"/>
  <c r="G10" i="52"/>
  <c r="K9" i="52"/>
  <c r="H9" i="52"/>
  <c r="G9" i="52"/>
  <c r="K8" i="52"/>
  <c r="H8" i="52"/>
  <c r="G8" i="52"/>
  <c r="C8" i="52"/>
  <c r="Z50" i="70"/>
  <c r="Y50" i="70"/>
  <c r="X50" i="70"/>
  <c r="W50" i="70"/>
  <c r="V50" i="70"/>
  <c r="U50" i="70"/>
  <c r="T50" i="70"/>
  <c r="S50" i="70"/>
  <c r="R50" i="70"/>
  <c r="Q50" i="70"/>
  <c r="P50" i="70"/>
  <c r="N50" i="70"/>
  <c r="M50" i="70"/>
  <c r="L50" i="70"/>
  <c r="K50" i="70"/>
  <c r="J50" i="70"/>
  <c r="I50" i="70"/>
  <c r="H50" i="70"/>
  <c r="G50" i="70"/>
  <c r="Z49" i="70"/>
  <c r="Y49" i="70"/>
  <c r="X49" i="70"/>
  <c r="W49" i="70"/>
  <c r="V49" i="70"/>
  <c r="U49" i="70"/>
  <c r="T49" i="70"/>
  <c r="S49" i="70"/>
  <c r="R49" i="70"/>
  <c r="Q49" i="70"/>
  <c r="P49" i="70"/>
  <c r="N49" i="70"/>
  <c r="M49" i="70"/>
  <c r="L49" i="70"/>
  <c r="K49" i="70"/>
  <c r="J49" i="70"/>
  <c r="I49" i="70"/>
  <c r="H49" i="70"/>
  <c r="G49" i="70"/>
  <c r="Z48" i="70"/>
  <c r="Y24" i="69"/>
  <c r="Y155" i="69" s="1"/>
  <c r="Y48" i="70"/>
  <c r="X48" i="70"/>
  <c r="W48" i="70"/>
  <c r="V48" i="70"/>
  <c r="U48" i="70"/>
  <c r="T48" i="70"/>
  <c r="S48" i="70"/>
  <c r="R48" i="70"/>
  <c r="Q48" i="70"/>
  <c r="P48" i="70"/>
  <c r="N48" i="70"/>
  <c r="M48" i="70"/>
  <c r="L48" i="70"/>
  <c r="K48" i="70"/>
  <c r="J48" i="70"/>
  <c r="I48" i="70"/>
  <c r="H48" i="70"/>
  <c r="G48" i="70"/>
  <c r="Z47" i="70"/>
  <c r="Y47" i="70"/>
  <c r="X47" i="70"/>
  <c r="W47" i="70"/>
  <c r="V47" i="70"/>
  <c r="U47" i="70"/>
  <c r="T47" i="70"/>
  <c r="S47" i="70"/>
  <c r="R47" i="70"/>
  <c r="Q47" i="70"/>
  <c r="P47" i="70"/>
  <c r="N47" i="70"/>
  <c r="M47" i="70"/>
  <c r="L47" i="70"/>
  <c r="K47" i="70"/>
  <c r="J47" i="70"/>
  <c r="I47" i="70"/>
  <c r="H47" i="70"/>
  <c r="G47" i="70"/>
  <c r="Z46" i="70"/>
  <c r="Y46" i="70"/>
  <c r="X46" i="70"/>
  <c r="W46" i="70"/>
  <c r="V46" i="70"/>
  <c r="U46" i="70"/>
  <c r="T46" i="70"/>
  <c r="S46" i="70"/>
  <c r="R46" i="70"/>
  <c r="Q46" i="70"/>
  <c r="P46" i="70"/>
  <c r="N46" i="70"/>
  <c r="M46" i="70"/>
  <c r="L46" i="70"/>
  <c r="K46" i="70"/>
  <c r="J46" i="70"/>
  <c r="I46" i="70"/>
  <c r="H46" i="70"/>
  <c r="G46" i="70"/>
  <c r="Z45" i="70"/>
  <c r="Y45" i="70"/>
  <c r="X21" i="69"/>
  <c r="X100" i="69" s="1"/>
  <c r="X45" i="70"/>
  <c r="W45" i="70"/>
  <c r="V45" i="70"/>
  <c r="U45" i="70"/>
  <c r="T45" i="70"/>
  <c r="S45" i="70"/>
  <c r="R45" i="70"/>
  <c r="Q45" i="70"/>
  <c r="P45" i="70"/>
  <c r="N45" i="70"/>
  <c r="M45" i="70"/>
  <c r="L45" i="70"/>
  <c r="K45" i="70"/>
  <c r="J45" i="70"/>
  <c r="I45" i="70"/>
  <c r="H45" i="70"/>
  <c r="G45" i="70"/>
  <c r="Z44" i="70"/>
  <c r="Y44" i="70"/>
  <c r="X44" i="70"/>
  <c r="W44" i="70"/>
  <c r="V44" i="70"/>
  <c r="U44" i="70"/>
  <c r="T44" i="70"/>
  <c r="S44" i="70"/>
  <c r="R44" i="70"/>
  <c r="Q44" i="70"/>
  <c r="P44" i="70"/>
  <c r="N44" i="70"/>
  <c r="M44" i="70"/>
  <c r="L44" i="70"/>
  <c r="K44" i="70"/>
  <c r="J44" i="70"/>
  <c r="I44" i="70"/>
  <c r="H44" i="70"/>
  <c r="G44" i="70"/>
  <c r="Z43" i="70"/>
  <c r="Y19" i="69"/>
  <c r="Y85" i="69" s="1"/>
  <c r="Y43" i="70"/>
  <c r="X43" i="70"/>
  <c r="W43" i="70"/>
  <c r="V43" i="70"/>
  <c r="U43" i="70"/>
  <c r="T43" i="70"/>
  <c r="S43" i="70"/>
  <c r="R43" i="70"/>
  <c r="Q43" i="70"/>
  <c r="P43" i="70"/>
  <c r="N43" i="70"/>
  <c r="M43" i="70"/>
  <c r="L43" i="70"/>
  <c r="K43" i="70"/>
  <c r="J43" i="70"/>
  <c r="I43" i="70"/>
  <c r="H43" i="70"/>
  <c r="G43" i="70"/>
  <c r="Z42" i="70"/>
  <c r="Y42" i="70"/>
  <c r="X42" i="70"/>
  <c r="W42" i="70"/>
  <c r="V42" i="70"/>
  <c r="U42" i="70"/>
  <c r="T42" i="70"/>
  <c r="S42" i="70"/>
  <c r="R42" i="70"/>
  <c r="Q42" i="70"/>
  <c r="P42" i="70"/>
  <c r="N42" i="70"/>
  <c r="M42" i="70"/>
  <c r="L42" i="70"/>
  <c r="K42" i="70"/>
  <c r="J42" i="70"/>
  <c r="I42" i="70"/>
  <c r="H42" i="70"/>
  <c r="G42" i="70"/>
  <c r="Z41" i="70"/>
  <c r="Y41" i="70"/>
  <c r="X41" i="70"/>
  <c r="W41" i="70"/>
  <c r="V41" i="70"/>
  <c r="U41" i="70"/>
  <c r="T41" i="70"/>
  <c r="S41" i="70"/>
  <c r="R41" i="70"/>
  <c r="Q41" i="70"/>
  <c r="P41" i="70"/>
  <c r="N41" i="70"/>
  <c r="M41" i="70"/>
  <c r="L41" i="70"/>
  <c r="K41" i="70"/>
  <c r="J41" i="70"/>
  <c r="I41" i="70"/>
  <c r="H41" i="70"/>
  <c r="G41" i="70"/>
  <c r="Z40" i="70"/>
  <c r="Y40" i="70"/>
  <c r="X40" i="70"/>
  <c r="W40" i="70"/>
  <c r="V40" i="70"/>
  <c r="U40" i="70"/>
  <c r="T40" i="70"/>
  <c r="S40" i="70"/>
  <c r="R40" i="70"/>
  <c r="Q40" i="70"/>
  <c r="P40" i="70"/>
  <c r="N40" i="70"/>
  <c r="M40" i="70"/>
  <c r="L40" i="70"/>
  <c r="K40" i="70"/>
  <c r="J40" i="70"/>
  <c r="I40" i="70"/>
  <c r="H40" i="70"/>
  <c r="G40" i="70"/>
  <c r="Z39" i="70"/>
  <c r="Y39" i="70"/>
  <c r="X39" i="70"/>
  <c r="W39" i="70"/>
  <c r="V39" i="70"/>
  <c r="U39" i="70"/>
  <c r="T39" i="70"/>
  <c r="S39" i="70"/>
  <c r="R39" i="70"/>
  <c r="Q39" i="70"/>
  <c r="P39" i="70"/>
  <c r="N39" i="70"/>
  <c r="M39" i="70"/>
  <c r="L39" i="70"/>
  <c r="K39" i="70"/>
  <c r="J39" i="70"/>
  <c r="I39" i="70"/>
  <c r="H39" i="70"/>
  <c r="G39" i="70"/>
  <c r="Z38" i="70"/>
  <c r="Y38" i="70"/>
  <c r="X38" i="70"/>
  <c r="W38" i="70"/>
  <c r="V38" i="70"/>
  <c r="U38" i="70"/>
  <c r="T38" i="70"/>
  <c r="S38" i="70"/>
  <c r="R38" i="70"/>
  <c r="Q38" i="70"/>
  <c r="P38" i="70"/>
  <c r="N38" i="70"/>
  <c r="M38" i="70"/>
  <c r="L38" i="70"/>
  <c r="K38" i="70"/>
  <c r="J38" i="70"/>
  <c r="I38" i="70"/>
  <c r="H38" i="70"/>
  <c r="G38" i="70"/>
  <c r="Z24" i="70"/>
  <c r="Z76" i="70"/>
  <c r="Y24" i="70"/>
  <c r="Y76" i="70"/>
  <c r="X24" i="70"/>
  <c r="X76" i="70" s="1"/>
  <c r="W24" i="70"/>
  <c r="V24" i="70"/>
  <c r="V76" i="70"/>
  <c r="V102" i="70" s="1"/>
  <c r="U26" i="69" s="1"/>
  <c r="U183" i="69" s="1"/>
  <c r="U24" i="70"/>
  <c r="T24" i="70"/>
  <c r="T76" i="70"/>
  <c r="T102" i="70" s="1"/>
  <c r="S26" i="69" s="1"/>
  <c r="S105" i="69" s="1"/>
  <c r="S24" i="70"/>
  <c r="S76" i="70"/>
  <c r="S102" i="70" s="1"/>
  <c r="R26" i="69" s="1"/>
  <c r="R24" i="70"/>
  <c r="R76" i="70"/>
  <c r="R102" i="70" s="1"/>
  <c r="Q26" i="69" s="1"/>
  <c r="Q144" i="69" s="1"/>
  <c r="Q24" i="70"/>
  <c r="Q76" i="70"/>
  <c r="Q102" i="70" s="1"/>
  <c r="P26" i="69" s="1"/>
  <c r="P24" i="70"/>
  <c r="N24" i="70"/>
  <c r="M24" i="70"/>
  <c r="L24" i="70"/>
  <c r="K24" i="70"/>
  <c r="J24" i="70"/>
  <c r="I24" i="70"/>
  <c r="H24" i="70"/>
  <c r="G24" i="70"/>
  <c r="Z23" i="70"/>
  <c r="Z75" i="70"/>
  <c r="Y23" i="70"/>
  <c r="Y75" i="70"/>
  <c r="X23" i="70"/>
  <c r="X75" i="70" s="1"/>
  <c r="W23" i="70"/>
  <c r="V23" i="70"/>
  <c r="U23" i="70"/>
  <c r="T23" i="70"/>
  <c r="T75" i="70"/>
  <c r="T101" i="70" s="1"/>
  <c r="S25" i="69" s="1"/>
  <c r="S195" i="69" s="1"/>
  <c r="S23" i="70"/>
  <c r="S75" i="70"/>
  <c r="S101" i="70" s="1"/>
  <c r="R25" i="69" s="1"/>
  <c r="R23" i="70"/>
  <c r="R75" i="70"/>
  <c r="R101" i="70" s="1"/>
  <c r="Q25" i="69" s="1"/>
  <c r="Q23" i="70"/>
  <c r="Q75" i="70"/>
  <c r="Q101" i="70" s="1"/>
  <c r="P25" i="69" s="1"/>
  <c r="P23" i="70"/>
  <c r="N23" i="70"/>
  <c r="M23" i="70"/>
  <c r="L23" i="70"/>
  <c r="K23" i="70"/>
  <c r="J23" i="70"/>
  <c r="I23" i="70"/>
  <c r="H23" i="70"/>
  <c r="G23" i="70"/>
  <c r="Z22" i="70"/>
  <c r="Z74" i="70"/>
  <c r="Y22" i="70"/>
  <c r="Y74" i="70"/>
  <c r="X22" i="70"/>
  <c r="W22" i="70"/>
  <c r="V22" i="70"/>
  <c r="U22" i="70"/>
  <c r="T22" i="70"/>
  <c r="S22" i="70"/>
  <c r="R22" i="70"/>
  <c r="R74" i="70"/>
  <c r="R100" i="70" s="1"/>
  <c r="Q24" i="69" s="1"/>
  <c r="Q168" i="69" s="1"/>
  <c r="Q22" i="70"/>
  <c r="Q74" i="70"/>
  <c r="Q100" i="70" s="1"/>
  <c r="P24" i="69" s="1"/>
  <c r="P22" i="70"/>
  <c r="N22" i="70"/>
  <c r="M22" i="70"/>
  <c r="L22" i="70"/>
  <c r="K22" i="70"/>
  <c r="J22" i="70"/>
  <c r="I22" i="70"/>
  <c r="H22" i="70"/>
  <c r="G22" i="70"/>
  <c r="Z21" i="70"/>
  <c r="Z73" i="70"/>
  <c r="Y21" i="70"/>
  <c r="Y73" i="70"/>
  <c r="X21" i="70"/>
  <c r="X73" i="70" s="1"/>
  <c r="W21" i="70"/>
  <c r="V21" i="70"/>
  <c r="U21" i="70"/>
  <c r="T21" i="70"/>
  <c r="T73" i="70"/>
  <c r="T99" i="70" s="1"/>
  <c r="S23" i="69" s="1"/>
  <c r="S37" i="69" s="1"/>
  <c r="S21" i="70"/>
  <c r="S73" i="70"/>
  <c r="S99" i="70" s="1"/>
  <c r="R23" i="69" s="1"/>
  <c r="R154" i="69" s="1"/>
  <c r="R21" i="70"/>
  <c r="Q21" i="70"/>
  <c r="P21" i="70"/>
  <c r="N21" i="70"/>
  <c r="M21" i="70"/>
  <c r="L21" i="70"/>
  <c r="K21" i="70"/>
  <c r="J21" i="70"/>
  <c r="I21" i="70"/>
  <c r="H21" i="70"/>
  <c r="G21" i="70"/>
  <c r="Z20" i="70"/>
  <c r="Z72" i="70"/>
  <c r="Y20" i="70"/>
  <c r="Y72" i="70"/>
  <c r="X20" i="70"/>
  <c r="W20" i="70"/>
  <c r="V20" i="70"/>
  <c r="U20" i="70"/>
  <c r="T20" i="70"/>
  <c r="T72" i="70"/>
  <c r="T98" i="70" s="1"/>
  <c r="S22" i="69" s="1"/>
  <c r="S179" i="69" s="1"/>
  <c r="S20" i="70"/>
  <c r="S72" i="70"/>
  <c r="S98" i="70" s="1"/>
  <c r="R22" i="69" s="1"/>
  <c r="R20" i="70"/>
  <c r="R72" i="70"/>
  <c r="R98" i="70" s="1"/>
  <c r="Q22" i="69" s="1"/>
  <c r="Q20" i="70"/>
  <c r="Q72" i="70"/>
  <c r="Q98" i="70" s="1"/>
  <c r="P22" i="69" s="1"/>
  <c r="P20" i="70"/>
  <c r="N20" i="70"/>
  <c r="M20" i="70"/>
  <c r="L20" i="70"/>
  <c r="K20" i="70"/>
  <c r="J20" i="70"/>
  <c r="I20" i="70"/>
  <c r="H20" i="70"/>
  <c r="G20" i="70"/>
  <c r="Z19" i="70"/>
  <c r="Z71" i="70"/>
  <c r="Y19" i="70"/>
  <c r="Y71" i="70"/>
  <c r="X19" i="70"/>
  <c r="W19" i="70"/>
  <c r="V19" i="70"/>
  <c r="U19" i="70"/>
  <c r="T19" i="70"/>
  <c r="T71" i="70"/>
  <c r="T97" i="70" s="1"/>
  <c r="S21" i="69" s="1"/>
  <c r="S19" i="70"/>
  <c r="S71" i="70"/>
  <c r="S97" i="70" s="1"/>
  <c r="R21" i="69" s="1"/>
  <c r="R178" i="69" s="1"/>
  <c r="R19" i="70"/>
  <c r="R71" i="70"/>
  <c r="R97" i="70" s="1"/>
  <c r="Q21" i="69" s="1"/>
  <c r="Q152" i="69" s="1"/>
  <c r="Q19" i="70"/>
  <c r="Q71" i="70"/>
  <c r="Q97" i="70" s="1"/>
  <c r="P21" i="69" s="1"/>
  <c r="P152" i="69" s="1"/>
  <c r="P19" i="70"/>
  <c r="N19" i="70"/>
  <c r="M19" i="70"/>
  <c r="L19" i="70"/>
  <c r="K19" i="70"/>
  <c r="J19" i="70"/>
  <c r="I19" i="70"/>
  <c r="H19" i="70"/>
  <c r="G19" i="70"/>
  <c r="Z18" i="70"/>
  <c r="Z70" i="70"/>
  <c r="Y18" i="70"/>
  <c r="Y70" i="70"/>
  <c r="X18" i="70"/>
  <c r="W18" i="70"/>
  <c r="V18" i="70"/>
  <c r="U18" i="70"/>
  <c r="T18" i="70"/>
  <c r="S18" i="70"/>
  <c r="R18" i="70"/>
  <c r="R70" i="70"/>
  <c r="R96" i="70" s="1"/>
  <c r="Q20" i="69" s="1"/>
  <c r="Q138" i="69" s="1"/>
  <c r="Q18" i="70"/>
  <c r="Q70" i="70"/>
  <c r="Q96" i="70" s="1"/>
  <c r="P20" i="69" s="1"/>
  <c r="P34" i="69" s="1"/>
  <c r="P18" i="70"/>
  <c r="N18" i="70"/>
  <c r="M18" i="70"/>
  <c r="L18" i="70"/>
  <c r="K18" i="70"/>
  <c r="J18" i="70"/>
  <c r="I18" i="70"/>
  <c r="H18" i="70"/>
  <c r="G18" i="70"/>
  <c r="Z17" i="70"/>
  <c r="Z69" i="70"/>
  <c r="Y17" i="70"/>
  <c r="Y69" i="70"/>
  <c r="X17" i="70"/>
  <c r="X69" i="70" s="1"/>
  <c r="W17" i="70"/>
  <c r="V17" i="70"/>
  <c r="V69" i="70"/>
  <c r="V95" i="70" s="1"/>
  <c r="U19" i="69" s="1"/>
  <c r="U124" i="69" s="1"/>
  <c r="U17" i="70"/>
  <c r="T17" i="70"/>
  <c r="T69" i="70"/>
  <c r="T95" i="70" s="1"/>
  <c r="S19" i="69" s="1"/>
  <c r="S150" i="69" s="1"/>
  <c r="S17" i="70"/>
  <c r="S69" i="70"/>
  <c r="S95" i="70" s="1"/>
  <c r="R19" i="69" s="1"/>
  <c r="R163" i="69" s="1"/>
  <c r="R17" i="70"/>
  <c r="R69" i="70"/>
  <c r="R95" i="70" s="1"/>
  <c r="Q19" i="69" s="1"/>
  <c r="Q33" i="69" s="1"/>
  <c r="Q17" i="70"/>
  <c r="Q69" i="70"/>
  <c r="Q95" i="70" s="1"/>
  <c r="P19" i="69" s="1"/>
  <c r="P150" i="69" s="1"/>
  <c r="P17" i="70"/>
  <c r="N17" i="70"/>
  <c r="M17" i="70"/>
  <c r="L17" i="70"/>
  <c r="K17" i="70"/>
  <c r="J17" i="70"/>
  <c r="I17" i="70"/>
  <c r="H17" i="70"/>
  <c r="G17" i="70"/>
  <c r="Z16" i="70"/>
  <c r="Z68" i="70"/>
  <c r="Y16" i="70"/>
  <c r="Y68" i="70"/>
  <c r="X16" i="70"/>
  <c r="X68" i="70" s="1"/>
  <c r="W16" i="70"/>
  <c r="V16" i="70"/>
  <c r="V68" i="70"/>
  <c r="V94" i="70" s="1"/>
  <c r="U18" i="69" s="1"/>
  <c r="U16" i="70"/>
  <c r="T16" i="70"/>
  <c r="T68" i="70"/>
  <c r="T94" i="70" s="1"/>
  <c r="S18" i="69" s="1"/>
  <c r="S16" i="70"/>
  <c r="S68" i="70"/>
  <c r="S94" i="70" s="1"/>
  <c r="R18" i="69" s="1"/>
  <c r="R45" i="69" s="1"/>
  <c r="R16" i="70"/>
  <c r="R68" i="70"/>
  <c r="R94" i="70" s="1"/>
  <c r="Q18" i="69" s="1"/>
  <c r="Q58" i="69" s="1"/>
  <c r="Q16" i="70"/>
  <c r="Q68" i="70"/>
  <c r="Q94" i="70" s="1"/>
  <c r="P18" i="69" s="1"/>
  <c r="P136" i="69" s="1"/>
  <c r="P16" i="70"/>
  <c r="N16" i="70"/>
  <c r="M16" i="70"/>
  <c r="L16" i="70"/>
  <c r="K16" i="70"/>
  <c r="J16" i="70"/>
  <c r="I16" i="70"/>
  <c r="H16" i="70"/>
  <c r="G16" i="70"/>
  <c r="Z15" i="70"/>
  <c r="Z67" i="70"/>
  <c r="Y15" i="70"/>
  <c r="Y67" i="70"/>
  <c r="X15" i="70"/>
  <c r="W15" i="70"/>
  <c r="V15" i="70"/>
  <c r="V67" i="70"/>
  <c r="V93" i="70" s="1"/>
  <c r="U17" i="69" s="1"/>
  <c r="U96" i="69" s="1"/>
  <c r="U15" i="70"/>
  <c r="U67" i="70"/>
  <c r="U93" i="70" s="1"/>
  <c r="T17" i="69" s="1"/>
  <c r="T122" i="69" s="1"/>
  <c r="T15" i="70"/>
  <c r="T67" i="70"/>
  <c r="T93" i="70" s="1"/>
  <c r="S17" i="69" s="1"/>
  <c r="S96" i="69" s="1"/>
  <c r="S15" i="70"/>
  <c r="S67" i="70"/>
  <c r="S93" i="70" s="1"/>
  <c r="R17" i="69" s="1"/>
  <c r="R31" i="69" s="1"/>
  <c r="R15" i="70"/>
  <c r="R67" i="70"/>
  <c r="R93" i="70" s="1"/>
  <c r="Q17" i="69" s="1"/>
  <c r="Q109" i="69" s="1"/>
  <c r="Q15" i="70"/>
  <c r="Q67" i="70"/>
  <c r="Q93" i="70" s="1"/>
  <c r="P17" i="69" s="1"/>
  <c r="P200" i="69" s="1"/>
  <c r="P15" i="70"/>
  <c r="N15" i="70"/>
  <c r="M15" i="70"/>
  <c r="L15" i="70"/>
  <c r="K15" i="70"/>
  <c r="J15" i="70"/>
  <c r="I15" i="70"/>
  <c r="H15" i="70"/>
  <c r="G15" i="70"/>
  <c r="Z14" i="70"/>
  <c r="Z66" i="70"/>
  <c r="Y14" i="70"/>
  <c r="Y66" i="70"/>
  <c r="X14" i="70"/>
  <c r="W14" i="70"/>
  <c r="V14" i="70"/>
  <c r="V66" i="70"/>
  <c r="V92" i="70" s="1"/>
  <c r="U16" i="69" s="1"/>
  <c r="U95" i="69" s="1"/>
  <c r="U14" i="70"/>
  <c r="T14" i="70"/>
  <c r="S14" i="70"/>
  <c r="R14" i="70"/>
  <c r="R66" i="70"/>
  <c r="R92" i="70" s="1"/>
  <c r="Q16" i="69" s="1"/>
  <c r="Q14" i="70"/>
  <c r="Q66" i="70"/>
  <c r="Q92" i="70" s="1"/>
  <c r="P16" i="69" s="1"/>
  <c r="P14" i="70"/>
  <c r="N14" i="70"/>
  <c r="M14" i="70"/>
  <c r="L14" i="70"/>
  <c r="K14" i="70"/>
  <c r="J14" i="70"/>
  <c r="I14" i="70"/>
  <c r="H14" i="70"/>
  <c r="G14" i="70"/>
  <c r="Z13" i="70"/>
  <c r="Z65" i="70"/>
  <c r="Y13" i="70"/>
  <c r="Y65" i="70"/>
  <c r="X13" i="70"/>
  <c r="X65" i="70" s="1"/>
  <c r="W13" i="70"/>
  <c r="V13" i="70"/>
  <c r="U13" i="70"/>
  <c r="T13" i="70"/>
  <c r="T65" i="70"/>
  <c r="T91" i="70" s="1"/>
  <c r="S15" i="69" s="1"/>
  <c r="S198" i="69" s="1"/>
  <c r="S13" i="70"/>
  <c r="S65" i="70"/>
  <c r="S91" i="70" s="1"/>
  <c r="R15" i="69" s="1"/>
  <c r="R13" i="70"/>
  <c r="Q13" i="70"/>
  <c r="P13" i="70"/>
  <c r="N13" i="70"/>
  <c r="M13" i="70"/>
  <c r="L13" i="70"/>
  <c r="K13" i="70"/>
  <c r="J13" i="70"/>
  <c r="I13" i="70"/>
  <c r="H13" i="70"/>
  <c r="G13" i="70"/>
  <c r="Z12" i="70"/>
  <c r="Z64" i="70"/>
  <c r="Y12" i="70"/>
  <c r="Y64" i="70"/>
  <c r="X12" i="70"/>
  <c r="X64" i="70" s="1"/>
  <c r="W12" i="70"/>
  <c r="V12" i="70"/>
  <c r="U12" i="70"/>
  <c r="T12" i="70"/>
  <c r="T64" i="70"/>
  <c r="T90" i="70" s="1"/>
  <c r="S14" i="69" s="1"/>
  <c r="S54" i="69" s="1"/>
  <c r="S12" i="70"/>
  <c r="S64" i="70"/>
  <c r="S90" i="70" s="1"/>
  <c r="R14" i="69" s="1"/>
  <c r="R12" i="70"/>
  <c r="R64" i="70"/>
  <c r="R90" i="70" s="1"/>
  <c r="Q14" i="69" s="1"/>
  <c r="Q12" i="70"/>
  <c r="P12" i="70"/>
  <c r="N12" i="70"/>
  <c r="M12" i="70"/>
  <c r="L12" i="70"/>
  <c r="K12" i="70"/>
  <c r="J12" i="70"/>
  <c r="I12" i="70"/>
  <c r="H12" i="70"/>
  <c r="G12" i="70"/>
  <c r="X212" i="69"/>
  <c r="X356" i="69"/>
  <c r="X614" i="69"/>
  <c r="Y217" i="69"/>
  <c r="Y244" i="69"/>
  <c r="Y619" i="69"/>
  <c r="X220" i="69"/>
  <c r="X325" i="69"/>
  <c r="X622" i="69"/>
  <c r="X217" i="69"/>
  <c r="X244" i="69"/>
  <c r="X619" i="69"/>
  <c r="X215" i="69"/>
  <c r="X229" i="69"/>
  <c r="X617" i="69"/>
  <c r="Y215" i="69"/>
  <c r="Y229" i="69"/>
  <c r="Y617" i="69"/>
  <c r="X218" i="69"/>
  <c r="X375" i="69"/>
  <c r="X620" i="69"/>
  <c r="X213" i="69"/>
  <c r="X344" i="69"/>
  <c r="X615" i="69"/>
  <c r="Y218" i="69"/>
  <c r="Y620" i="69"/>
  <c r="X221" i="69"/>
  <c r="X404" i="69"/>
  <c r="X623" i="69"/>
  <c r="Y214" i="69"/>
  <c r="Y384" i="69"/>
  <c r="Y616" i="69"/>
  <c r="Y222" i="69"/>
  <c r="Y624" i="69"/>
  <c r="Y212" i="69"/>
  <c r="Y369" i="69"/>
  <c r="Y614" i="69"/>
  <c r="Y220" i="69"/>
  <c r="Y622" i="69"/>
  <c r="Y213" i="69"/>
  <c r="Y383" i="69"/>
  <c r="Y615" i="69"/>
  <c r="X216" i="69"/>
  <c r="X360" i="69"/>
  <c r="X618" i="69"/>
  <c r="Y221" i="69"/>
  <c r="Y404" i="69"/>
  <c r="Y623" i="69"/>
  <c r="X223" i="69"/>
  <c r="X237" i="69"/>
  <c r="X625" i="69"/>
  <c r="Y223" i="69"/>
  <c r="Y237" i="69"/>
  <c r="Y625" i="69"/>
  <c r="X211" i="69"/>
  <c r="X225" i="69"/>
  <c r="X613" i="69"/>
  <c r="Y216" i="69"/>
  <c r="Y618" i="69"/>
  <c r="X219" i="69"/>
  <c r="X233" i="69"/>
  <c r="X621" i="69"/>
  <c r="Y211" i="69"/>
  <c r="Y225" i="69"/>
  <c r="Y613" i="69"/>
  <c r="X214" i="69"/>
  <c r="X332" i="69"/>
  <c r="X616" i="69"/>
  <c r="Y219" i="69"/>
  <c r="Y233" i="69"/>
  <c r="Y621" i="69"/>
  <c r="X222" i="69"/>
  <c r="X366" i="69"/>
  <c r="X624" i="69"/>
  <c r="T74" i="70"/>
  <c r="T100" i="70" s="1"/>
  <c r="S24" i="69" s="1"/>
  <c r="S207" i="69" s="1"/>
  <c r="U51" i="67"/>
  <c r="T52" i="67"/>
  <c r="S53" i="67"/>
  <c r="Q54" i="67"/>
  <c r="V58" i="67"/>
  <c r="U59" i="67"/>
  <c r="T60" i="67"/>
  <c r="S61" i="67"/>
  <c r="Q62" i="67"/>
  <c r="V79" i="67"/>
  <c r="U213" i="69"/>
  <c r="U80" i="67"/>
  <c r="T214" i="69"/>
  <c r="S81" i="67"/>
  <c r="R215" i="69"/>
  <c r="Q82" i="67"/>
  <c r="V86" i="67"/>
  <c r="U220" i="69"/>
  <c r="U87" i="67"/>
  <c r="T221" i="69"/>
  <c r="T88" i="67"/>
  <c r="S222" i="69"/>
  <c r="S236" i="69" s="1"/>
  <c r="R89" i="67"/>
  <c r="Q223" i="69"/>
  <c r="V51" i="67"/>
  <c r="U52" i="67"/>
  <c r="T53" i="67"/>
  <c r="S54" i="67"/>
  <c r="Q55" i="67"/>
  <c r="V59" i="67"/>
  <c r="U60" i="67"/>
  <c r="T61" i="67"/>
  <c r="S62" i="67"/>
  <c r="Q63" i="67"/>
  <c r="V80" i="67"/>
  <c r="T81" i="67"/>
  <c r="S215" i="69"/>
  <c r="S82" i="67"/>
  <c r="R216" i="69"/>
  <c r="Q83" i="67"/>
  <c r="P217" i="69"/>
  <c r="V87" i="67"/>
  <c r="U221" i="69"/>
  <c r="U88" i="67"/>
  <c r="T222" i="69"/>
  <c r="S89" i="67"/>
  <c r="R223" i="69"/>
  <c r="V74" i="70"/>
  <c r="V100" i="70" s="1"/>
  <c r="U24" i="69" s="1"/>
  <c r="U155" i="69" s="1"/>
  <c r="V52" i="67"/>
  <c r="U53" i="67"/>
  <c r="T54" i="67"/>
  <c r="Q77" i="67"/>
  <c r="P211" i="69"/>
  <c r="U81" i="67"/>
  <c r="T215" i="69"/>
  <c r="T82" i="67"/>
  <c r="S216" i="69"/>
  <c r="S83" i="67"/>
  <c r="Q84" i="67"/>
  <c r="P218" i="69"/>
  <c r="V88" i="67"/>
  <c r="T89" i="67"/>
  <c r="S223" i="69"/>
  <c r="S214" i="69"/>
  <c r="S228" i="69" s="1"/>
  <c r="S77" i="67"/>
  <c r="R211" i="69"/>
  <c r="Q78" i="67"/>
  <c r="V81" i="67"/>
  <c r="U215" i="69"/>
  <c r="U82" i="67"/>
  <c r="T216" i="69"/>
  <c r="T83" i="67"/>
  <c r="S84" i="67"/>
  <c r="R218" i="69"/>
  <c r="Q85" i="67"/>
  <c r="P219" i="69"/>
  <c r="U89" i="67"/>
  <c r="T223" i="69"/>
  <c r="E20" i="52"/>
  <c r="C11" i="52"/>
  <c r="T77" i="67"/>
  <c r="S211" i="69"/>
  <c r="S78" i="67"/>
  <c r="R212" i="69"/>
  <c r="Q79" i="67"/>
  <c r="P213" i="69"/>
  <c r="V82" i="67"/>
  <c r="U216" i="69"/>
  <c r="U83" i="67"/>
  <c r="T217" i="69"/>
  <c r="T84" i="67"/>
  <c r="S218" i="69"/>
  <c r="S85" i="67"/>
  <c r="R219" i="69"/>
  <c r="R376" i="69" s="1"/>
  <c r="Q86" i="67"/>
  <c r="P220" i="69"/>
  <c r="V89" i="67"/>
  <c r="U223" i="69"/>
  <c r="F18" i="52"/>
  <c r="C19" i="52"/>
  <c r="V75" i="70"/>
  <c r="V101" i="70" s="1"/>
  <c r="U25" i="69" s="1"/>
  <c r="U130" i="69" s="1"/>
  <c r="V83" i="67"/>
  <c r="U217" i="69"/>
  <c r="U84" i="67"/>
  <c r="T85" i="67"/>
  <c r="S219" i="69"/>
  <c r="S86" i="67"/>
  <c r="R220" i="69"/>
  <c r="Q87" i="67"/>
  <c r="P221" i="69"/>
  <c r="V73" i="70"/>
  <c r="V99" i="70" s="1"/>
  <c r="U23" i="69" s="1"/>
  <c r="R81" i="67"/>
  <c r="Q215" i="69"/>
  <c r="Q255" i="69" s="1"/>
  <c r="U74" i="70"/>
  <c r="U100" i="70" s="1"/>
  <c r="T24" i="69" s="1"/>
  <c r="U66" i="70"/>
  <c r="U92" i="70" s="1"/>
  <c r="T16" i="69" s="1"/>
  <c r="U69" i="70"/>
  <c r="U95" i="70" s="1"/>
  <c r="T19" i="69" s="1"/>
  <c r="T59" i="69" s="1"/>
  <c r="U68" i="70"/>
  <c r="U94" i="70" s="1"/>
  <c r="T18" i="69" s="1"/>
  <c r="T201" i="69" s="1"/>
  <c r="U76" i="70"/>
  <c r="U102" i="70" s="1"/>
  <c r="T26" i="69" s="1"/>
  <c r="Q73" i="70"/>
  <c r="Q99" i="70" s="1"/>
  <c r="P23" i="69" s="1"/>
  <c r="P115" i="69" s="1"/>
  <c r="Q64" i="70"/>
  <c r="Q90" i="70" s="1"/>
  <c r="P14" i="69" s="1"/>
  <c r="P41" i="69" s="1"/>
  <c r="R73" i="70"/>
  <c r="R99" i="70" s="1"/>
  <c r="Q23" i="69" s="1"/>
  <c r="Q89" i="69" s="1"/>
  <c r="S74" i="70"/>
  <c r="S100" i="70" s="1"/>
  <c r="R24" i="69" s="1"/>
  <c r="R194" i="69" s="1"/>
  <c r="R65" i="70"/>
  <c r="R91" i="70" s="1"/>
  <c r="Q15" i="69" s="1"/>
  <c r="Q172" i="69" s="1"/>
  <c r="R53" i="67"/>
  <c r="R58" i="67"/>
  <c r="R61" i="67"/>
  <c r="R77" i="67"/>
  <c r="Q211" i="69"/>
  <c r="Q225" i="69" s="1"/>
  <c r="R85" i="67"/>
  <c r="Q219" i="69"/>
  <c r="R54" i="67"/>
  <c r="R57" i="67"/>
  <c r="R62" i="67"/>
  <c r="R52" i="67"/>
  <c r="R56" i="67"/>
  <c r="R60" i="67"/>
  <c r="Q65" i="70"/>
  <c r="Q91" i="70" s="1"/>
  <c r="P15" i="69" s="1"/>
  <c r="P29" i="69" s="1"/>
  <c r="X395" i="69"/>
  <c r="X369" i="69"/>
  <c r="X343" i="69"/>
  <c r="X317" i="69"/>
  <c r="X291" i="69"/>
  <c r="X330" i="69"/>
  <c r="X265" i="69"/>
  <c r="X304" i="69"/>
  <c r="X226" i="69"/>
  <c r="X397" i="69"/>
  <c r="X399" i="69"/>
  <c r="X373" i="69"/>
  <c r="X347" i="69"/>
  <c r="X295" i="69"/>
  <c r="X334" i="69"/>
  <c r="X282" i="69"/>
  <c r="X269" i="69"/>
  <c r="X308" i="69"/>
  <c r="X401" i="69"/>
  <c r="X388" i="69"/>
  <c r="X323" i="69"/>
  <c r="X297" i="69"/>
  <c r="X362" i="69"/>
  <c r="X336" i="69"/>
  <c r="X310" i="69"/>
  <c r="X245" i="69"/>
  <c r="X258" i="69"/>
  <c r="X232" i="69"/>
  <c r="X390" i="69"/>
  <c r="X377" i="69"/>
  <c r="X364" i="69"/>
  <c r="X351" i="69"/>
  <c r="X338" i="69"/>
  <c r="X299" i="69"/>
  <c r="X273" i="69"/>
  <c r="X247" i="69"/>
  <c r="X312" i="69"/>
  <c r="X234" i="69"/>
  <c r="X288" i="69"/>
  <c r="X252" i="69"/>
  <c r="X260" i="69"/>
  <c r="Y382" i="69"/>
  <c r="Y356" i="69"/>
  <c r="Y343" i="69"/>
  <c r="Y317" i="69"/>
  <c r="Y278" i="69"/>
  <c r="Y397" i="69"/>
  <c r="Y358" i="69"/>
  <c r="Y345" i="69"/>
  <c r="Y332" i="69"/>
  <c r="Y306" i="69"/>
  <c r="Y280" i="69"/>
  <c r="Y319" i="69"/>
  <c r="Y293" i="69"/>
  <c r="Y228" i="69"/>
  <c r="Y399" i="69"/>
  <c r="Y386" i="69"/>
  <c r="Y360" i="69"/>
  <c r="Y373" i="69"/>
  <c r="Y334" i="69"/>
  <c r="Y308" i="69"/>
  <c r="Y282" i="69"/>
  <c r="Y321" i="69"/>
  <c r="Y347" i="69"/>
  <c r="Y295" i="69"/>
  <c r="Y269" i="69"/>
  <c r="Y243" i="69"/>
  <c r="Y230" i="69"/>
  <c r="Y401" i="69"/>
  <c r="Y388" i="69"/>
  <c r="Y362" i="69"/>
  <c r="Y375" i="69"/>
  <c r="Y349" i="69"/>
  <c r="Y336" i="69"/>
  <c r="Y310" i="69"/>
  <c r="Y284" i="69"/>
  <c r="Y323" i="69"/>
  <c r="Y271" i="69"/>
  <c r="Y245" i="69"/>
  <c r="Y297" i="69"/>
  <c r="Y258" i="69"/>
  <c r="Y232" i="69"/>
  <c r="Y403" i="69"/>
  <c r="Y390" i="69"/>
  <c r="Y364" i="69"/>
  <c r="Y338" i="69"/>
  <c r="Y312" i="69"/>
  <c r="Y286" i="69"/>
  <c r="Y377" i="69"/>
  <c r="Y351" i="69"/>
  <c r="Y325" i="69"/>
  <c r="Y299" i="69"/>
  <c r="Y273" i="69"/>
  <c r="Y247" i="69"/>
  <c r="Y234" i="69"/>
  <c r="Y405" i="69"/>
  <c r="Y366" i="69"/>
  <c r="Y379" i="69"/>
  <c r="Y340" i="69"/>
  <c r="Y392" i="69"/>
  <c r="Y353" i="69"/>
  <c r="Y314" i="69"/>
  <c r="Y288" i="69"/>
  <c r="Y327" i="69"/>
  <c r="Y275" i="69"/>
  <c r="Y249" i="69"/>
  <c r="Y301" i="69"/>
  <c r="Y262" i="69"/>
  <c r="Y236" i="69"/>
  <c r="Y241" i="69"/>
  <c r="Y252" i="69"/>
  <c r="Y260" i="69"/>
  <c r="X303" i="69"/>
  <c r="X290" i="69"/>
  <c r="X370" i="69"/>
  <c r="X240" i="69"/>
  <c r="X398" i="69"/>
  <c r="X385" i="69"/>
  <c r="X359" i="69"/>
  <c r="X372" i="69"/>
  <c r="X346" i="69"/>
  <c r="X333" i="69"/>
  <c r="X307" i="69"/>
  <c r="X281" i="69"/>
  <c r="X320" i="69"/>
  <c r="X294" i="69"/>
  <c r="X255" i="69"/>
  <c r="X268" i="69"/>
  <c r="X242" i="69"/>
  <c r="X387" i="69"/>
  <c r="X309" i="69"/>
  <c r="X283" i="69"/>
  <c r="X257" i="69"/>
  <c r="X402" i="69"/>
  <c r="X298" i="69"/>
  <c r="X231" i="69"/>
  <c r="X239" i="69"/>
  <c r="X256" i="69"/>
  <c r="Y394" i="69"/>
  <c r="Y368" i="69"/>
  <c r="Y342" i="69"/>
  <c r="Y381" i="69"/>
  <c r="Y316" i="69"/>
  <c r="Y290" i="69"/>
  <c r="Y329" i="69"/>
  <c r="Y355" i="69"/>
  <c r="Y303" i="69"/>
  <c r="Y277" i="69"/>
  <c r="Y251" i="69"/>
  <c r="Y264" i="69"/>
  <c r="Y238" i="69"/>
  <c r="Y370" i="69"/>
  <c r="Y318" i="69"/>
  <c r="Y292" i="69"/>
  <c r="Y253" i="69"/>
  <c r="Y294" i="69"/>
  <c r="Y242" i="69"/>
  <c r="Y348" i="69"/>
  <c r="Y322" i="69"/>
  <c r="Y335" i="69"/>
  <c r="Y270" i="69"/>
  <c r="Y402" i="69"/>
  <c r="Y376" i="69"/>
  <c r="Y363" i="69"/>
  <c r="Y350" i="69"/>
  <c r="Y389" i="69"/>
  <c r="Y337" i="69"/>
  <c r="Y324" i="69"/>
  <c r="Y298" i="69"/>
  <c r="Y311" i="69"/>
  <c r="Y259" i="69"/>
  <c r="Y285" i="69"/>
  <c r="Y272" i="69"/>
  <c r="Y246" i="69"/>
  <c r="Y352" i="69"/>
  <c r="Y365" i="69"/>
  <c r="Y339" i="69"/>
  <c r="Y274" i="69"/>
  <c r="Y227" i="69"/>
  <c r="Y235" i="69"/>
  <c r="Y256" i="69"/>
  <c r="X406" i="69"/>
  <c r="X367" i="69"/>
  <c r="X393" i="69"/>
  <c r="X380" i="69"/>
  <c r="X341" i="69"/>
  <c r="X354" i="69"/>
  <c r="X315" i="69"/>
  <c r="X289" i="69"/>
  <c r="X328" i="69"/>
  <c r="X302" i="69"/>
  <c r="X263" i="69"/>
  <c r="X250" i="69"/>
  <c r="Y380" i="69"/>
  <c r="Y328" i="69"/>
  <c r="Y302" i="69"/>
  <c r="Y250" i="69"/>
  <c r="X276" i="69"/>
  <c r="Y276" i="69"/>
  <c r="G64" i="70"/>
  <c r="G90" i="70" s="1"/>
  <c r="F14" i="69" s="1"/>
  <c r="F80" i="69" s="1"/>
  <c r="N75" i="70"/>
  <c r="N101" i="70" s="1"/>
  <c r="M25" i="69" s="1"/>
  <c r="M104" i="69" s="1"/>
  <c r="H77" i="67"/>
  <c r="H51" i="67"/>
  <c r="L77" i="67"/>
  <c r="L51" i="67"/>
  <c r="I78" i="67"/>
  <c r="I52" i="67"/>
  <c r="M78" i="67"/>
  <c r="M52" i="67"/>
  <c r="J79" i="67"/>
  <c r="J53" i="67"/>
  <c r="N79" i="67"/>
  <c r="N53" i="67"/>
  <c r="G80" i="67"/>
  <c r="G54" i="67"/>
  <c r="K80" i="67"/>
  <c r="K54" i="67"/>
  <c r="P80" i="67"/>
  <c r="P54" i="67"/>
  <c r="H81" i="67"/>
  <c r="H55" i="67"/>
  <c r="L81" i="67"/>
  <c r="L55" i="67"/>
  <c r="I82" i="67"/>
  <c r="I56" i="67"/>
  <c r="M82" i="67"/>
  <c r="M56" i="67"/>
  <c r="J83" i="67"/>
  <c r="J57" i="67"/>
  <c r="N83" i="67"/>
  <c r="N57" i="67"/>
  <c r="G84" i="67"/>
  <c r="G58" i="67"/>
  <c r="K84" i="67"/>
  <c r="K58" i="67"/>
  <c r="P84" i="67"/>
  <c r="P58" i="67"/>
  <c r="H85" i="67"/>
  <c r="H59" i="67"/>
  <c r="L85" i="67"/>
  <c r="L59" i="67"/>
  <c r="H72" i="70"/>
  <c r="H98" i="70" s="1"/>
  <c r="G22" i="69" s="1"/>
  <c r="G179" i="69" s="1"/>
  <c r="H74" i="70"/>
  <c r="H100" i="70" s="1"/>
  <c r="G24" i="69" s="1"/>
  <c r="G142" i="69" s="1"/>
  <c r="J76" i="70"/>
  <c r="J102" i="70" s="1"/>
  <c r="I26" i="69" s="1"/>
  <c r="I170" i="69" s="1"/>
  <c r="I51" i="67"/>
  <c r="I77" i="67"/>
  <c r="M51" i="67"/>
  <c r="M77" i="67"/>
  <c r="J52" i="67"/>
  <c r="J78" i="67"/>
  <c r="N52" i="67"/>
  <c r="N78" i="67"/>
  <c r="G53" i="67"/>
  <c r="G79" i="67"/>
  <c r="K79" i="67"/>
  <c r="K53" i="67"/>
  <c r="P53" i="67"/>
  <c r="P79" i="67"/>
  <c r="H80" i="67"/>
  <c r="H54" i="67"/>
  <c r="L80" i="67"/>
  <c r="L54" i="67"/>
  <c r="I81" i="67"/>
  <c r="I55" i="67"/>
  <c r="M81" i="67"/>
  <c r="M55" i="67"/>
  <c r="J56" i="67"/>
  <c r="J82" i="67"/>
  <c r="N82" i="67"/>
  <c r="N56" i="67"/>
  <c r="G83" i="67"/>
  <c r="G57" i="67"/>
  <c r="K57" i="67"/>
  <c r="K83" i="67"/>
  <c r="P83" i="67"/>
  <c r="P57" i="67"/>
  <c r="H84" i="67"/>
  <c r="H58" i="67"/>
  <c r="L84" i="67"/>
  <c r="L58" i="67"/>
  <c r="I85" i="67"/>
  <c r="I59" i="67"/>
  <c r="M85" i="67"/>
  <c r="M59" i="67"/>
  <c r="I60" i="67"/>
  <c r="M60" i="67"/>
  <c r="J61" i="67"/>
  <c r="N61" i="67"/>
  <c r="G62" i="67"/>
  <c r="K62" i="67"/>
  <c r="P62" i="67"/>
  <c r="H63" i="67"/>
  <c r="L63" i="67"/>
  <c r="I80" i="67"/>
  <c r="I132" i="67"/>
  <c r="H214" i="69"/>
  <c r="N81" i="67"/>
  <c r="N133" i="67"/>
  <c r="M215" i="69"/>
  <c r="J60" i="67"/>
  <c r="N60" i="67"/>
  <c r="G61" i="67"/>
  <c r="K61" i="67"/>
  <c r="P61" i="67"/>
  <c r="H62" i="67"/>
  <c r="L62" i="67"/>
  <c r="I63" i="67"/>
  <c r="M63" i="67"/>
  <c r="J77" i="67"/>
  <c r="J129" i="67"/>
  <c r="I211" i="69"/>
  <c r="N77" i="67"/>
  <c r="N129" i="67"/>
  <c r="M211" i="69"/>
  <c r="G78" i="67"/>
  <c r="G130" i="67"/>
  <c r="F212" i="69"/>
  <c r="K78" i="67"/>
  <c r="K130" i="67"/>
  <c r="J212" i="69"/>
  <c r="P78" i="67"/>
  <c r="O212" i="69"/>
  <c r="H79" i="67"/>
  <c r="H131" i="67"/>
  <c r="G213" i="69"/>
  <c r="K82" i="67"/>
  <c r="K134" i="67"/>
  <c r="J216" i="69"/>
  <c r="L83" i="67"/>
  <c r="L135" i="67"/>
  <c r="K217" i="69"/>
  <c r="L53" i="67"/>
  <c r="M54" i="67"/>
  <c r="J55" i="67"/>
  <c r="G56" i="67"/>
  <c r="P56" i="67"/>
  <c r="H57" i="67"/>
  <c r="I58" i="67"/>
  <c r="M58" i="67"/>
  <c r="J59" i="67"/>
  <c r="N59" i="67"/>
  <c r="G60" i="67"/>
  <c r="K60" i="67"/>
  <c r="P60" i="67"/>
  <c r="H61" i="67"/>
  <c r="L61" i="67"/>
  <c r="I62" i="67"/>
  <c r="M62" i="67"/>
  <c r="J63" i="67"/>
  <c r="N63" i="67"/>
  <c r="G77" i="67"/>
  <c r="G129" i="67"/>
  <c r="F211" i="69"/>
  <c r="K77" i="67"/>
  <c r="K129" i="67"/>
  <c r="J211" i="69"/>
  <c r="P77" i="67"/>
  <c r="O211" i="69"/>
  <c r="O277" i="69" s="1"/>
  <c r="H78" i="67"/>
  <c r="H130" i="67"/>
  <c r="G212" i="69"/>
  <c r="L78" i="67"/>
  <c r="L130" i="67"/>
  <c r="K212" i="69"/>
  <c r="I53" i="67"/>
  <c r="M53" i="67"/>
  <c r="J54" i="67"/>
  <c r="N54" i="67"/>
  <c r="G55" i="67"/>
  <c r="K55" i="67"/>
  <c r="P55" i="67"/>
  <c r="H56" i="67"/>
  <c r="L56" i="67"/>
  <c r="I57" i="67"/>
  <c r="M57" i="67"/>
  <c r="J58" i="67"/>
  <c r="N58" i="67"/>
  <c r="G59" i="67"/>
  <c r="K59" i="67"/>
  <c r="P59" i="67"/>
  <c r="H60" i="67"/>
  <c r="L60" i="67"/>
  <c r="I61" i="67"/>
  <c r="M61" i="67"/>
  <c r="J62" i="67"/>
  <c r="N62" i="67"/>
  <c r="G63" i="67"/>
  <c r="K63" i="67"/>
  <c r="P63" i="67"/>
  <c r="G68" i="70"/>
  <c r="G94" i="70" s="1"/>
  <c r="F18" i="69" s="1"/>
  <c r="F45" i="69" s="1"/>
  <c r="L76" i="70"/>
  <c r="L102" i="70" s="1"/>
  <c r="K26" i="69" s="1"/>
  <c r="I76" i="70"/>
  <c r="I102" i="70" s="1"/>
  <c r="H26" i="69" s="1"/>
  <c r="H183" i="69" s="1"/>
  <c r="E10" i="52"/>
  <c r="K66" i="70"/>
  <c r="K92" i="70" s="1"/>
  <c r="J16" i="69" s="1"/>
  <c r="J30" i="69" s="1"/>
  <c r="I8" i="52"/>
  <c r="U64" i="70"/>
  <c r="U90" i="70" s="1"/>
  <c r="T14" i="69" s="1"/>
  <c r="I9" i="52"/>
  <c r="U65" i="70"/>
  <c r="U91" i="70" s="1"/>
  <c r="T15" i="69" s="1"/>
  <c r="T55" i="69" s="1"/>
  <c r="I15" i="52"/>
  <c r="U71" i="70"/>
  <c r="U97" i="70" s="1"/>
  <c r="T21" i="69" s="1"/>
  <c r="T204" i="69" s="1"/>
  <c r="E19" i="52"/>
  <c r="L75" i="70"/>
  <c r="L101" i="70" s="1"/>
  <c r="K25" i="69" s="1"/>
  <c r="K169" i="69" s="1"/>
  <c r="I19" i="52"/>
  <c r="U75" i="70"/>
  <c r="U101" i="70" s="1"/>
  <c r="T25" i="69" s="1"/>
  <c r="T104" i="69" s="1"/>
  <c r="D10" i="52"/>
  <c r="J66" i="70"/>
  <c r="J92" i="70" s="1"/>
  <c r="I16" i="69" s="1"/>
  <c r="E14" i="52"/>
  <c r="K70" i="70"/>
  <c r="K96" i="70" s="1"/>
  <c r="J20" i="69" s="1"/>
  <c r="J34" i="69" s="1"/>
  <c r="E16" i="52"/>
  <c r="L72" i="70"/>
  <c r="L98" i="70" s="1"/>
  <c r="K22" i="69" s="1"/>
  <c r="K127" i="69" s="1"/>
  <c r="I16" i="52"/>
  <c r="U72" i="70"/>
  <c r="U98" i="70" s="1"/>
  <c r="T22" i="69" s="1"/>
  <c r="I17" i="52"/>
  <c r="U73" i="70"/>
  <c r="U99" i="70" s="1"/>
  <c r="T23" i="69" s="1"/>
  <c r="T37" i="69" s="1"/>
  <c r="I14" i="52"/>
  <c r="U70" i="70"/>
  <c r="U96" i="70" s="1"/>
  <c r="T20" i="69" s="1"/>
  <c r="T190" i="69" s="1"/>
  <c r="L66" i="70"/>
  <c r="L92" i="70" s="1"/>
  <c r="K16" i="69" s="1"/>
  <c r="K69" i="69" s="1"/>
  <c r="D8" i="52"/>
  <c r="I64" i="70"/>
  <c r="I90" i="70" s="1"/>
  <c r="H14" i="69" s="1"/>
  <c r="H54" i="69" s="1"/>
  <c r="D9" i="52"/>
  <c r="J65" i="70"/>
  <c r="J91" i="70" s="1"/>
  <c r="I15" i="69" s="1"/>
  <c r="D11" i="52"/>
  <c r="J67" i="70"/>
  <c r="J93" i="70" s="1"/>
  <c r="I17" i="69" s="1"/>
  <c r="I44" i="69" s="1"/>
  <c r="F11" i="52"/>
  <c r="N67" i="70"/>
  <c r="N93" i="70" s="1"/>
  <c r="M17" i="69" s="1"/>
  <c r="M174" i="69" s="1"/>
  <c r="D12" i="52"/>
  <c r="I68" i="70"/>
  <c r="I94" i="70" s="1"/>
  <c r="H18" i="69" s="1"/>
  <c r="H188" i="69" s="1"/>
  <c r="D13" i="52"/>
  <c r="J69" i="70"/>
  <c r="J95" i="70" s="1"/>
  <c r="I19" i="69" s="1"/>
  <c r="D14" i="52"/>
  <c r="J70" i="70"/>
  <c r="J96" i="70" s="1"/>
  <c r="I20" i="69" s="1"/>
  <c r="D15" i="52"/>
  <c r="I71" i="70"/>
  <c r="I97" i="70" s="1"/>
  <c r="H21" i="69" s="1"/>
  <c r="H35" i="69" s="1"/>
  <c r="F15" i="52"/>
  <c r="N71" i="70"/>
  <c r="N97" i="70" s="1"/>
  <c r="M21" i="69" s="1"/>
  <c r="M204" i="69" s="1"/>
  <c r="D16" i="52"/>
  <c r="I72" i="70"/>
  <c r="I98" i="70" s="1"/>
  <c r="H22" i="69" s="1"/>
  <c r="H140" i="69" s="1"/>
  <c r="D17" i="52"/>
  <c r="I73" i="70"/>
  <c r="I99" i="70" s="1"/>
  <c r="H23" i="69" s="1"/>
  <c r="H141" i="69" s="1"/>
  <c r="E8" i="52"/>
  <c r="L64" i="70"/>
  <c r="L90" i="70" s="1"/>
  <c r="K14" i="69" s="1"/>
  <c r="K184" i="69" s="1"/>
  <c r="E11" i="52"/>
  <c r="K67" i="70"/>
  <c r="K93" i="70" s="1"/>
  <c r="J17" i="69" s="1"/>
  <c r="J187" i="69" s="1"/>
  <c r="E12" i="52"/>
  <c r="L68" i="70"/>
  <c r="L94" i="70" s="1"/>
  <c r="K18" i="69" s="1"/>
  <c r="K175" i="69" s="1"/>
  <c r="E15" i="52"/>
  <c r="L71" i="70"/>
  <c r="L97" i="70" s="1"/>
  <c r="K21" i="69" s="1"/>
  <c r="K35" i="69" s="1"/>
  <c r="D19" i="52"/>
  <c r="J75" i="70"/>
  <c r="J101" i="70" s="1"/>
  <c r="I25" i="69" s="1"/>
  <c r="I143" i="69" s="1"/>
  <c r="E18" i="52"/>
  <c r="L74" i="70"/>
  <c r="L100" i="70" s="1"/>
  <c r="K24" i="69" s="1"/>
  <c r="K77" i="69" s="1"/>
  <c r="C9" i="52"/>
  <c r="G65" i="70"/>
  <c r="G91" i="70" s="1"/>
  <c r="F15" i="69" s="1"/>
  <c r="F55" i="69" s="1"/>
  <c r="C10" i="52"/>
  <c r="H66" i="70"/>
  <c r="H92" i="70" s="1"/>
  <c r="G16" i="69" s="1"/>
  <c r="C13" i="52"/>
  <c r="G69" i="70"/>
  <c r="G95" i="70" s="1"/>
  <c r="F19" i="69" s="1"/>
  <c r="F202" i="69" s="1"/>
  <c r="C14" i="52"/>
  <c r="G70" i="70"/>
  <c r="G96" i="70" s="1"/>
  <c r="F20" i="69" s="1"/>
  <c r="F125" i="69" s="1"/>
  <c r="C17" i="52"/>
  <c r="H73" i="70"/>
  <c r="H99" i="70" s="1"/>
  <c r="G23" i="69" s="1"/>
  <c r="G63" i="69" s="1"/>
  <c r="C20" i="52"/>
  <c r="G76" i="70"/>
  <c r="G102" i="70" s="1"/>
  <c r="F26" i="69" s="1"/>
  <c r="F209" i="69" s="1"/>
  <c r="G74" i="70"/>
  <c r="G100" i="70" s="1"/>
  <c r="F24" i="69" s="1"/>
  <c r="F90" i="69" s="1"/>
  <c r="D18" i="52"/>
  <c r="J74" i="70"/>
  <c r="J100" i="70" s="1"/>
  <c r="I24" i="69" s="1"/>
  <c r="I38" i="69" s="1"/>
  <c r="H64" i="70"/>
  <c r="H90" i="70" s="1"/>
  <c r="G14" i="69" s="1"/>
  <c r="G67" i="69" s="1"/>
  <c r="G72" i="70"/>
  <c r="G98" i="70" s="1"/>
  <c r="F22" i="69" s="1"/>
  <c r="F36" i="69" s="1"/>
  <c r="H68" i="70"/>
  <c r="H94" i="70" s="1"/>
  <c r="G18" i="69" s="1"/>
  <c r="G175" i="69" s="1"/>
  <c r="E17" i="52"/>
  <c r="L73" i="70"/>
  <c r="L99" i="70" s="1"/>
  <c r="K23" i="69" s="1"/>
  <c r="K89" i="69" s="1"/>
  <c r="I67" i="70"/>
  <c r="I93" i="70" s="1"/>
  <c r="H17" i="69" s="1"/>
  <c r="H31" i="69" s="1"/>
  <c r="I70" i="70"/>
  <c r="I96" i="70" s="1"/>
  <c r="H20" i="69" s="1"/>
  <c r="H203" i="69" s="1"/>
  <c r="J10" i="52"/>
  <c r="W79" i="70" s="1"/>
  <c r="W105" i="70" s="1"/>
  <c r="V418" i="69" s="1"/>
  <c r="J15" i="52"/>
  <c r="W84" i="70" s="1"/>
  <c r="W110" i="70" s="1"/>
  <c r="V423" i="69" s="1"/>
  <c r="J16" i="52"/>
  <c r="W85" i="70" s="1"/>
  <c r="W111" i="70" s="1"/>
  <c r="V424" i="69" s="1"/>
  <c r="J11" i="52"/>
  <c r="W80" i="70" s="1"/>
  <c r="W106" i="70" s="1"/>
  <c r="V419" i="69" s="1"/>
  <c r="N74" i="70"/>
  <c r="N100" i="70" s="1"/>
  <c r="M24" i="69" s="1"/>
  <c r="M129" i="69" s="1"/>
  <c r="M74" i="70"/>
  <c r="M100" i="70" s="1"/>
  <c r="L24" i="69" s="1"/>
  <c r="L103" i="69" s="1"/>
  <c r="M67" i="70"/>
  <c r="M93" i="70" s="1"/>
  <c r="L17" i="69" s="1"/>
  <c r="L31" i="69" s="1"/>
  <c r="K72" i="70"/>
  <c r="K98" i="70" s="1"/>
  <c r="J22" i="69" s="1"/>
  <c r="J75" i="69" s="1"/>
  <c r="F8" i="52"/>
  <c r="P64" i="70"/>
  <c r="P90" i="70" s="1"/>
  <c r="O14" i="69" s="1"/>
  <c r="E9" i="52"/>
  <c r="H10" i="52"/>
  <c r="S66" i="70"/>
  <c r="S92" i="70" s="1"/>
  <c r="R16" i="69" s="1"/>
  <c r="R82" i="69" s="1"/>
  <c r="F12" i="52"/>
  <c r="E13" i="52"/>
  <c r="H14" i="52"/>
  <c r="S70" i="70"/>
  <c r="S96" i="70" s="1"/>
  <c r="R20" i="69" s="1"/>
  <c r="R151" i="69" s="1"/>
  <c r="F16" i="52"/>
  <c r="P72" i="70"/>
  <c r="P98" i="70" s="1"/>
  <c r="O22" i="69" s="1"/>
  <c r="O36" i="69" s="1"/>
  <c r="F20" i="52"/>
  <c r="P74" i="70"/>
  <c r="P100" i="70" s="1"/>
  <c r="O24" i="69" s="1"/>
  <c r="O38" i="69" s="1"/>
  <c r="M75" i="70"/>
  <c r="M101" i="70" s="1"/>
  <c r="L25" i="69" s="1"/>
  <c r="L39" i="69" s="1"/>
  <c r="K76" i="70"/>
  <c r="K102" i="70" s="1"/>
  <c r="J26" i="69" s="1"/>
  <c r="F9" i="52"/>
  <c r="F13" i="52"/>
  <c r="P69" i="70"/>
  <c r="P95" i="70" s="1"/>
  <c r="O19" i="69" s="1"/>
  <c r="O33" i="69" s="1"/>
  <c r="F17" i="52"/>
  <c r="P73" i="70"/>
  <c r="P99" i="70" s="1"/>
  <c r="O23" i="69" s="1"/>
  <c r="O37" i="69" s="1"/>
  <c r="P67" i="70"/>
  <c r="P93" i="70" s="1"/>
  <c r="O17" i="69" s="1"/>
  <c r="O31" i="69" s="1"/>
  <c r="P75" i="70"/>
  <c r="P101" i="70" s="1"/>
  <c r="O25" i="69" s="1"/>
  <c r="O39" i="69" s="1"/>
  <c r="F10" i="52"/>
  <c r="F14" i="52"/>
  <c r="G71" i="70"/>
  <c r="G97" i="70" s="1"/>
  <c r="F21" i="69" s="1"/>
  <c r="F87" i="69" s="1"/>
  <c r="H71" i="70"/>
  <c r="H97" i="70" s="1"/>
  <c r="G21" i="69" s="1"/>
  <c r="G204" i="69" s="1"/>
  <c r="G75" i="70"/>
  <c r="G101" i="70" s="1"/>
  <c r="F25" i="69" s="1"/>
  <c r="F130" i="69" s="1"/>
  <c r="H75" i="70"/>
  <c r="H101" i="70" s="1"/>
  <c r="G25" i="69" s="1"/>
  <c r="G169" i="69" s="1"/>
  <c r="G67" i="70"/>
  <c r="G93" i="70" s="1"/>
  <c r="F17" i="69" s="1"/>
  <c r="F200" i="69" s="1"/>
  <c r="H67" i="70"/>
  <c r="H93" i="70" s="1"/>
  <c r="G17" i="69" s="1"/>
  <c r="X386" i="69"/>
  <c r="Y254" i="69"/>
  <c r="Y371" i="69"/>
  <c r="X286" i="69"/>
  <c r="X403" i="69"/>
  <c r="X284" i="69"/>
  <c r="X349" i="69"/>
  <c r="X230" i="69"/>
  <c r="X321" i="69"/>
  <c r="X382" i="69"/>
  <c r="Y267" i="69"/>
  <c r="X271" i="69"/>
  <c r="X243" i="69"/>
  <c r="X278" i="69"/>
  <c r="Y320" i="69"/>
  <c r="X352" i="69"/>
  <c r="X324" i="69"/>
  <c r="X305" i="69"/>
  <c r="X391" i="69"/>
  <c r="X389" i="69"/>
  <c r="X249" i="69"/>
  <c r="X293" i="69"/>
  <c r="X34" i="49"/>
  <c r="X353" i="69"/>
  <c r="X379" i="69"/>
  <c r="Y263" i="69"/>
  <c r="Y393" i="69"/>
  <c r="Y231" i="69"/>
  <c r="Y300" i="69"/>
  <c r="Y361" i="69"/>
  <c r="Y279" i="69"/>
  <c r="Y396" i="69"/>
  <c r="Y42" i="49"/>
  <c r="X322" i="69"/>
  <c r="X400" i="69"/>
  <c r="Y304" i="69"/>
  <c r="Y315" i="69"/>
  <c r="Y406" i="69"/>
  <c r="Y326" i="69"/>
  <c r="Y36" i="49"/>
  <c r="Y296" i="69"/>
  <c r="Y34" i="49"/>
  <c r="Y331" i="69"/>
  <c r="X348" i="69"/>
  <c r="Y226" i="69"/>
  <c r="Y29" i="49"/>
  <c r="Y330" i="69"/>
  <c r="Y341" i="69"/>
  <c r="Y248" i="69"/>
  <c r="Y313" i="69"/>
  <c r="Y378" i="69"/>
  <c r="Y309" i="69"/>
  <c r="Y387" i="69"/>
  <c r="Y41" i="49"/>
  <c r="Y240" i="69"/>
  <c r="Y30" i="49"/>
  <c r="Y357" i="69"/>
  <c r="X335" i="69"/>
  <c r="Y265" i="69"/>
  <c r="Y395" i="69"/>
  <c r="Y289" i="69"/>
  <c r="Y354" i="69"/>
  <c r="Y261" i="69"/>
  <c r="Y391" i="69"/>
  <c r="Y257" i="69"/>
  <c r="Y374" i="69"/>
  <c r="Y40" i="49"/>
  <c r="Y266" i="69"/>
  <c r="Y32" i="49"/>
  <c r="Y344" i="69"/>
  <c r="Y38" i="49"/>
  <c r="X270" i="69"/>
  <c r="X374" i="69"/>
  <c r="Y291" i="69"/>
  <c r="Y367" i="69"/>
  <c r="Y239" i="69"/>
  <c r="Y287" i="69"/>
  <c r="Y283" i="69"/>
  <c r="Y400" i="69"/>
  <c r="Y305" i="69"/>
  <c r="X296" i="69"/>
  <c r="X361" i="69"/>
  <c r="Y281" i="69"/>
  <c r="Y346" i="69"/>
  <c r="X378" i="69"/>
  <c r="X285" i="69"/>
  <c r="X266" i="69"/>
  <c r="X331" i="69"/>
  <c r="X329" i="69"/>
  <c r="X275" i="69"/>
  <c r="X392" i="69"/>
  <c r="X228" i="69"/>
  <c r="X319" i="69"/>
  <c r="Y268" i="69"/>
  <c r="Y359" i="69"/>
  <c r="X227" i="69"/>
  <c r="X287" i="69"/>
  <c r="X311" i="69"/>
  <c r="X292" i="69"/>
  <c r="X357" i="69"/>
  <c r="X238" i="69"/>
  <c r="X342" i="69"/>
  <c r="X314" i="69"/>
  <c r="X405" i="69"/>
  <c r="X254" i="69"/>
  <c r="X358" i="69"/>
  <c r="Y255" i="69"/>
  <c r="Y372" i="69"/>
  <c r="X248" i="69"/>
  <c r="X274" i="69"/>
  <c r="X313" i="69"/>
  <c r="X350" i="69"/>
  <c r="X253" i="69"/>
  <c r="X383" i="69"/>
  <c r="X41" i="49"/>
  <c r="X264" i="69"/>
  <c r="X355" i="69"/>
  <c r="X39" i="49"/>
  <c r="X340" i="69"/>
  <c r="X280" i="69"/>
  <c r="X345" i="69"/>
  <c r="Y307" i="69"/>
  <c r="Y398" i="69"/>
  <c r="X300" i="69"/>
  <c r="X339" i="69"/>
  <c r="X246" i="69"/>
  <c r="X337" i="69"/>
  <c r="X279" i="69"/>
  <c r="X396" i="69"/>
  <c r="X316" i="69"/>
  <c r="X368" i="69"/>
  <c r="X301" i="69"/>
  <c r="X267" i="69"/>
  <c r="X384" i="69"/>
  <c r="Y385" i="69"/>
  <c r="X261" i="69"/>
  <c r="X365" i="69"/>
  <c r="X272" i="69"/>
  <c r="X376" i="69"/>
  <c r="X318" i="69"/>
  <c r="X251" i="69"/>
  <c r="X381" i="69"/>
  <c r="X241" i="69"/>
  <c r="X236" i="69"/>
  <c r="X327" i="69"/>
  <c r="X306" i="69"/>
  <c r="X371" i="69"/>
  <c r="Y333" i="69"/>
  <c r="X235" i="69"/>
  <c r="X326" i="69"/>
  <c r="X259" i="69"/>
  <c r="X363" i="69"/>
  <c r="X277" i="69"/>
  <c r="X394" i="69"/>
  <c r="X262" i="69"/>
  <c r="X729" i="69"/>
  <c r="X781" i="69"/>
  <c r="X703" i="69"/>
  <c r="X794" i="69"/>
  <c r="X690" i="69"/>
  <c r="X807" i="69"/>
  <c r="X664" i="69"/>
  <c r="X742" i="69"/>
  <c r="X651" i="69"/>
  <c r="X755" i="69"/>
  <c r="X677" i="69"/>
  <c r="X768" i="69"/>
  <c r="X716" i="69"/>
  <c r="X638" i="69"/>
  <c r="X630" i="69"/>
  <c r="X799" i="69"/>
  <c r="X682" i="69"/>
  <c r="X773" i="69"/>
  <c r="X656" i="69"/>
  <c r="X734" i="69"/>
  <c r="X760" i="69"/>
  <c r="X643" i="69"/>
  <c r="X747" i="69"/>
  <c r="X708" i="69"/>
  <c r="X721" i="69"/>
  <c r="X695" i="69"/>
  <c r="X669" i="69"/>
  <c r="X786" i="69"/>
  <c r="X765" i="69"/>
  <c r="X726" i="69"/>
  <c r="X713" i="69"/>
  <c r="X635" i="69"/>
  <c r="X778" i="69"/>
  <c r="X700" i="69"/>
  <c r="X791" i="69"/>
  <c r="X687" i="69"/>
  <c r="X804" i="69"/>
  <c r="X674" i="69"/>
  <c r="X648" i="69"/>
  <c r="X661" i="69"/>
  <c r="X739" i="69"/>
  <c r="X752" i="69"/>
  <c r="X627" i="69"/>
  <c r="X796" i="69"/>
  <c r="X640" i="69"/>
  <c r="X757" i="69"/>
  <c r="X679" i="69"/>
  <c r="X705" i="69"/>
  <c r="X718" i="69"/>
  <c r="X731" i="69"/>
  <c r="X692" i="69"/>
  <c r="X770" i="69"/>
  <c r="X783" i="69"/>
  <c r="X653" i="69"/>
  <c r="X744" i="69"/>
  <c r="X666" i="69"/>
  <c r="X767" i="69"/>
  <c r="X663" i="69"/>
  <c r="X741" i="69"/>
  <c r="X637" i="69"/>
  <c r="X728" i="69"/>
  <c r="X702" i="69"/>
  <c r="X806" i="69"/>
  <c r="X715" i="69"/>
  <c r="X793" i="69"/>
  <c r="X676" i="69"/>
  <c r="X754" i="69"/>
  <c r="X780" i="69"/>
  <c r="X689" i="69"/>
  <c r="X650" i="69"/>
  <c r="X733" i="69"/>
  <c r="X746" i="69"/>
  <c r="X785" i="69"/>
  <c r="X668" i="69"/>
  <c r="X759" i="69"/>
  <c r="X707" i="69"/>
  <c r="X772" i="69"/>
  <c r="X642" i="69"/>
  <c r="X720" i="69"/>
  <c r="X681" i="69"/>
  <c r="X798" i="69"/>
  <c r="X694" i="69"/>
  <c r="X655" i="69"/>
  <c r="X629" i="69"/>
  <c r="Y644" i="69"/>
  <c r="Y722" i="69"/>
  <c r="Y800" i="69"/>
  <c r="Y696" i="69"/>
  <c r="Y774" i="69"/>
  <c r="Y657" i="69"/>
  <c r="Y787" i="69"/>
  <c r="Y683" i="69"/>
  <c r="Y761" i="69"/>
  <c r="Y670" i="69"/>
  <c r="Y748" i="69"/>
  <c r="Y735" i="69"/>
  <c r="Y709" i="69"/>
  <c r="Y631" i="69"/>
  <c r="Y652" i="69"/>
  <c r="Y678" i="69"/>
  <c r="Y795" i="69"/>
  <c r="Y639" i="69"/>
  <c r="Y743" i="69"/>
  <c r="Y717" i="69"/>
  <c r="Y782" i="69"/>
  <c r="Y730" i="69"/>
  <c r="Y808" i="69"/>
  <c r="Y704" i="69"/>
  <c r="Y665" i="69"/>
  <c r="Y756" i="69"/>
  <c r="Y769" i="69"/>
  <c r="Y691" i="69"/>
  <c r="Y780" i="69"/>
  <c r="Y689" i="69"/>
  <c r="Y806" i="69"/>
  <c r="Y702" i="69"/>
  <c r="Y650" i="69"/>
  <c r="Y793" i="69"/>
  <c r="Y663" i="69"/>
  <c r="Y767" i="69"/>
  <c r="Y637" i="69"/>
  <c r="Y676" i="69"/>
  <c r="Y741" i="69"/>
  <c r="Y728" i="69"/>
  <c r="Y754" i="69"/>
  <c r="Y715" i="69"/>
  <c r="Y629" i="69"/>
  <c r="Y798" i="69"/>
  <c r="Y668" i="69"/>
  <c r="Y655" i="69"/>
  <c r="Y772" i="69"/>
  <c r="Y642" i="69"/>
  <c r="Y746" i="69"/>
  <c r="Y733" i="69"/>
  <c r="Y694" i="69"/>
  <c r="Y720" i="69"/>
  <c r="Y785" i="69"/>
  <c r="Y759" i="69"/>
  <c r="Y707" i="69"/>
  <c r="Y681" i="69"/>
  <c r="Y745" i="69"/>
  <c r="Y641" i="69"/>
  <c r="Y732" i="69"/>
  <c r="Y654" i="69"/>
  <c r="Y706" i="69"/>
  <c r="Y628" i="69"/>
  <c r="Y719" i="69"/>
  <c r="Y758" i="69"/>
  <c r="Y784" i="69"/>
  <c r="Y693" i="69"/>
  <c r="Y667" i="69"/>
  <c r="Y680" i="69"/>
  <c r="Y797" i="69"/>
  <c r="Y771" i="69"/>
  <c r="X633" i="69"/>
  <c r="X750" i="69"/>
  <c r="X646" i="69"/>
  <c r="X763" i="69"/>
  <c r="X737" i="69"/>
  <c r="X724" i="69"/>
  <c r="X711" i="69"/>
  <c r="X685" i="69"/>
  <c r="X776" i="69"/>
  <c r="X698" i="69"/>
  <c r="X789" i="69"/>
  <c r="X672" i="69"/>
  <c r="X802" i="69"/>
  <c r="X659" i="69"/>
  <c r="Y633" i="69"/>
  <c r="Y776" i="69"/>
  <c r="Y672" i="69"/>
  <c r="Y789" i="69"/>
  <c r="Y685" i="69"/>
  <c r="Y802" i="69"/>
  <c r="Y763" i="69"/>
  <c r="Y750" i="69"/>
  <c r="Y698" i="69"/>
  <c r="Y659" i="69"/>
  <c r="Y737" i="69"/>
  <c r="Y646" i="69"/>
  <c r="Y711" i="69"/>
  <c r="Y724" i="69"/>
  <c r="Y648" i="69"/>
  <c r="Y739" i="69"/>
  <c r="Y635" i="69"/>
  <c r="Y674" i="69"/>
  <c r="Y752" i="69"/>
  <c r="Y765" i="69"/>
  <c r="Y726" i="69"/>
  <c r="Y713" i="69"/>
  <c r="Y778" i="69"/>
  <c r="Y700" i="69"/>
  <c r="Y661" i="69"/>
  <c r="Y804" i="69"/>
  <c r="Y791" i="69"/>
  <c r="Y687" i="69"/>
  <c r="Y627" i="69"/>
  <c r="Y705" i="69"/>
  <c r="Y718" i="69"/>
  <c r="Y744" i="69"/>
  <c r="Y783" i="69"/>
  <c r="Y692" i="69"/>
  <c r="Y640" i="69"/>
  <c r="Y796" i="69"/>
  <c r="Y679" i="69"/>
  <c r="Y731" i="69"/>
  <c r="Y666" i="69"/>
  <c r="Y770" i="69"/>
  <c r="Y757" i="69"/>
  <c r="Y653" i="69"/>
  <c r="Y632" i="69"/>
  <c r="Y762" i="69"/>
  <c r="Y658" i="69"/>
  <c r="Y710" i="69"/>
  <c r="Y645" i="69"/>
  <c r="Y723" i="69"/>
  <c r="Y684" i="69"/>
  <c r="Y736" i="69"/>
  <c r="Y697" i="69"/>
  <c r="Y801" i="69"/>
  <c r="Y775" i="69"/>
  <c r="Y788" i="69"/>
  <c r="Y749" i="69"/>
  <c r="Y671" i="69"/>
  <c r="X730" i="69"/>
  <c r="X665" i="69"/>
  <c r="X769" i="69"/>
  <c r="X639" i="69"/>
  <c r="X756" i="69"/>
  <c r="X717" i="69"/>
  <c r="X795" i="69"/>
  <c r="X704" i="69"/>
  <c r="X808" i="69"/>
  <c r="X691" i="69"/>
  <c r="X743" i="69"/>
  <c r="X782" i="69"/>
  <c r="X678" i="69"/>
  <c r="X652" i="69"/>
  <c r="Y638" i="69"/>
  <c r="Y755" i="69"/>
  <c r="Y690" i="69"/>
  <c r="Y768" i="69"/>
  <c r="Y742" i="69"/>
  <c r="Y729" i="69"/>
  <c r="Y716" i="69"/>
  <c r="Y781" i="69"/>
  <c r="Y703" i="69"/>
  <c r="Y651" i="69"/>
  <c r="Y794" i="69"/>
  <c r="Y677" i="69"/>
  <c r="Y807" i="69"/>
  <c r="Y664" i="69"/>
  <c r="Y751" i="69"/>
  <c r="Y673" i="69"/>
  <c r="Y764" i="69"/>
  <c r="Y647" i="69"/>
  <c r="Y790" i="69"/>
  <c r="Y634" i="69"/>
  <c r="Y738" i="69"/>
  <c r="Y660" i="69"/>
  <c r="Y725" i="69"/>
  <c r="Y699" i="69"/>
  <c r="Y712" i="69"/>
  <c r="Y777" i="69"/>
  <c r="Y686" i="69"/>
  <c r="Y803" i="69"/>
  <c r="X632" i="69"/>
  <c r="X684" i="69"/>
  <c r="X645" i="69"/>
  <c r="X775" i="69"/>
  <c r="X697" i="69"/>
  <c r="X801" i="69"/>
  <c r="X723" i="69"/>
  <c r="X671" i="69"/>
  <c r="X788" i="69"/>
  <c r="X658" i="69"/>
  <c r="X762" i="69"/>
  <c r="X749" i="69"/>
  <c r="X710" i="69"/>
  <c r="X736" i="69"/>
  <c r="Y805" i="69"/>
  <c r="Y701" i="69"/>
  <c r="Y779" i="69"/>
  <c r="Y675" i="69"/>
  <c r="Y727" i="69"/>
  <c r="Y649" i="69"/>
  <c r="Y636" i="69"/>
  <c r="Y740" i="69"/>
  <c r="Y662" i="69"/>
  <c r="Y753" i="69"/>
  <c r="Y766" i="69"/>
  <c r="Y792" i="69"/>
  <c r="Y714" i="69"/>
  <c r="Y688" i="69"/>
  <c r="Y630" i="69"/>
  <c r="Y773" i="69"/>
  <c r="Y695" i="69"/>
  <c r="Y786" i="69"/>
  <c r="Y669" i="69"/>
  <c r="Y799" i="69"/>
  <c r="Y656" i="69"/>
  <c r="Y747" i="69"/>
  <c r="Y682" i="69"/>
  <c r="Y760" i="69"/>
  <c r="Y643" i="69"/>
  <c r="Y734" i="69"/>
  <c r="Y721" i="69"/>
  <c r="Y708" i="69"/>
  <c r="X673" i="69"/>
  <c r="X764" i="69"/>
  <c r="X738" i="69"/>
  <c r="X712" i="69"/>
  <c r="X725" i="69"/>
  <c r="X634" i="69"/>
  <c r="X777" i="69"/>
  <c r="X803" i="69"/>
  <c r="X699" i="69"/>
  <c r="X686" i="69"/>
  <c r="X647" i="69"/>
  <c r="X751" i="69"/>
  <c r="X790" i="69"/>
  <c r="X660" i="69"/>
  <c r="X735" i="69"/>
  <c r="X631" i="69"/>
  <c r="X709" i="69"/>
  <c r="X696" i="69"/>
  <c r="X787" i="69"/>
  <c r="X670" i="69"/>
  <c r="X800" i="69"/>
  <c r="X683" i="69"/>
  <c r="X774" i="69"/>
  <c r="X644" i="69"/>
  <c r="X761" i="69"/>
  <c r="X748" i="69"/>
  <c r="X657" i="69"/>
  <c r="X722" i="69"/>
  <c r="X649" i="69"/>
  <c r="X753" i="69"/>
  <c r="X714" i="69"/>
  <c r="X779" i="69"/>
  <c r="X701" i="69"/>
  <c r="X792" i="69"/>
  <c r="X662" i="69"/>
  <c r="X805" i="69"/>
  <c r="X675" i="69"/>
  <c r="X766" i="69"/>
  <c r="X688" i="69"/>
  <c r="X636" i="69"/>
  <c r="X727" i="69"/>
  <c r="X740" i="69"/>
  <c r="X628" i="69"/>
  <c r="X719" i="69"/>
  <c r="X693" i="69"/>
  <c r="X784" i="69"/>
  <c r="X667" i="69"/>
  <c r="X797" i="69"/>
  <c r="X680" i="69"/>
  <c r="X758" i="69"/>
  <c r="X654" i="69"/>
  <c r="X771" i="69"/>
  <c r="X641" i="69"/>
  <c r="X745" i="69"/>
  <c r="X732" i="69"/>
  <c r="X706" i="69"/>
  <c r="Q221" i="69"/>
  <c r="G141" i="67"/>
  <c r="F223" i="69"/>
  <c r="K137" i="67"/>
  <c r="J219" i="69"/>
  <c r="O215" i="69"/>
  <c r="O385" i="69" s="1"/>
  <c r="O242" i="69"/>
  <c r="L139" i="67"/>
  <c r="K221" i="69"/>
  <c r="K300" i="69"/>
  <c r="I136" i="67"/>
  <c r="H218" i="69"/>
  <c r="H375" i="69"/>
  <c r="I141" i="67"/>
  <c r="H223" i="69"/>
  <c r="H354" i="69"/>
  <c r="J139" i="67"/>
  <c r="I221" i="69"/>
  <c r="I404" i="69"/>
  <c r="Q218" i="69"/>
  <c r="P223" i="69"/>
  <c r="T212" i="69"/>
  <c r="T317" i="69"/>
  <c r="P214" i="69"/>
  <c r="M141" i="67"/>
  <c r="L223" i="69"/>
  <c r="L367" i="69"/>
  <c r="N139" i="67"/>
  <c r="M221" i="69"/>
  <c r="M339" i="69"/>
  <c r="N140" i="67"/>
  <c r="M222" i="69"/>
  <c r="G137" i="67"/>
  <c r="F219" i="69"/>
  <c r="K133" i="67"/>
  <c r="J215" i="69"/>
  <c r="H139" i="67"/>
  <c r="G221" i="69"/>
  <c r="H135" i="67"/>
  <c r="G217" i="69"/>
  <c r="G348" i="69"/>
  <c r="L140" i="67"/>
  <c r="K222" i="69"/>
  <c r="K379" i="69"/>
  <c r="M138" i="67"/>
  <c r="L220" i="69"/>
  <c r="L286" i="69"/>
  <c r="Q213" i="69"/>
  <c r="Q240" i="69" s="1"/>
  <c r="R222" i="69"/>
  <c r="U211" i="69"/>
  <c r="R213" i="69"/>
  <c r="R318" i="69"/>
  <c r="H134" i="67"/>
  <c r="G216" i="69"/>
  <c r="G308" i="69"/>
  <c r="J140" i="67"/>
  <c r="I222" i="69"/>
  <c r="I392" i="69"/>
  <c r="O216" i="69"/>
  <c r="O256" i="69"/>
  <c r="Q222" i="69"/>
  <c r="Q366" i="69" s="1"/>
  <c r="S212" i="69"/>
  <c r="N136" i="67"/>
  <c r="M218" i="69"/>
  <c r="H140" i="67"/>
  <c r="G222" i="69"/>
  <c r="M139" i="67"/>
  <c r="L221" i="69"/>
  <c r="J136" i="67"/>
  <c r="I218" i="69"/>
  <c r="I362" i="69"/>
  <c r="N132" i="67"/>
  <c r="M214" i="69"/>
  <c r="M358" i="69"/>
  <c r="K138" i="67"/>
  <c r="J220" i="69"/>
  <c r="J403" i="69"/>
  <c r="G134" i="67"/>
  <c r="F216" i="69"/>
  <c r="F334" i="69"/>
  <c r="O221" i="69"/>
  <c r="O404" i="69" s="1"/>
  <c r="H141" i="67"/>
  <c r="G223" i="69"/>
  <c r="Q217" i="69"/>
  <c r="Q231" i="69" s="1"/>
  <c r="T220" i="69"/>
  <c r="T403" i="69"/>
  <c r="P222" i="69"/>
  <c r="P379" i="69" s="1"/>
  <c r="T211" i="69"/>
  <c r="T316" i="69" s="1"/>
  <c r="K141" i="67"/>
  <c r="J223" i="69"/>
  <c r="J341" i="69"/>
  <c r="M136" i="67"/>
  <c r="L218" i="69"/>
  <c r="J138" i="67"/>
  <c r="I220" i="69"/>
  <c r="G133" i="67"/>
  <c r="F215" i="69"/>
  <c r="O220" i="69"/>
  <c r="O234" i="69" s="1"/>
  <c r="L141" i="67"/>
  <c r="K223" i="69"/>
  <c r="K380" i="69"/>
  <c r="I139" i="67"/>
  <c r="H221" i="69"/>
  <c r="H339" i="69"/>
  <c r="M135" i="67"/>
  <c r="L217" i="69"/>
  <c r="L374" i="69"/>
  <c r="J132" i="67"/>
  <c r="I214" i="69"/>
  <c r="I332" i="69"/>
  <c r="N141" i="67"/>
  <c r="M223" i="69"/>
  <c r="G138" i="67"/>
  <c r="F220" i="69"/>
  <c r="J133" i="67"/>
  <c r="I215" i="69"/>
  <c r="K139" i="67"/>
  <c r="J221" i="69"/>
  <c r="J287" i="69"/>
  <c r="O222" i="69"/>
  <c r="O236" i="69" s="1"/>
  <c r="O379" i="69"/>
  <c r="Q214" i="69"/>
  <c r="U219" i="69"/>
  <c r="U246" i="69" s="1"/>
  <c r="R221" i="69"/>
  <c r="R248" i="69" s="1"/>
  <c r="I138" i="67"/>
  <c r="H220" i="69"/>
  <c r="L138" i="67"/>
  <c r="K220" i="69"/>
  <c r="I135" i="67"/>
  <c r="H217" i="69"/>
  <c r="H400" i="69"/>
  <c r="M131" i="67"/>
  <c r="L213" i="69"/>
  <c r="L344" i="69"/>
  <c r="J141" i="67"/>
  <c r="I223" i="69"/>
  <c r="I406" i="69"/>
  <c r="N137" i="67"/>
  <c r="M219" i="69"/>
  <c r="M376" i="69"/>
  <c r="M132" i="67"/>
  <c r="L214" i="69"/>
  <c r="L319" i="69"/>
  <c r="G139" i="67"/>
  <c r="F221" i="69"/>
  <c r="K140" i="67"/>
  <c r="J222" i="69"/>
  <c r="T213" i="69"/>
  <c r="P215" i="69"/>
  <c r="P229" i="69"/>
  <c r="S220" i="69"/>
  <c r="S247" i="69"/>
  <c r="I140" i="67"/>
  <c r="H222" i="69"/>
  <c r="H353" i="69"/>
  <c r="O223" i="69"/>
  <c r="O380" i="69" s="1"/>
  <c r="H138" i="67"/>
  <c r="G220" i="69"/>
  <c r="L134" i="67"/>
  <c r="K216" i="69"/>
  <c r="I131" i="67"/>
  <c r="H213" i="69"/>
  <c r="M140" i="67"/>
  <c r="L222" i="69"/>
  <c r="L327" i="69"/>
  <c r="J137" i="67"/>
  <c r="I219" i="69"/>
  <c r="I389" i="69"/>
  <c r="L131" i="67"/>
  <c r="K213" i="69"/>
  <c r="K370" i="69"/>
  <c r="N138" i="67"/>
  <c r="M220" i="69"/>
  <c r="M364" i="69"/>
  <c r="G140" i="67"/>
  <c r="F222" i="69"/>
  <c r="F327" i="69"/>
  <c r="U212" i="69"/>
  <c r="R214" i="69"/>
  <c r="T219" i="69"/>
  <c r="T246" i="69"/>
  <c r="O381" i="69"/>
  <c r="O329" i="69"/>
  <c r="O225" i="69"/>
  <c r="U175" i="69"/>
  <c r="R232" i="69"/>
  <c r="R375" i="69"/>
  <c r="R271" i="69"/>
  <c r="R349" i="69"/>
  <c r="R245" i="69"/>
  <c r="R336" i="69"/>
  <c r="R310" i="69"/>
  <c r="R284" i="69"/>
  <c r="R401" i="69"/>
  <c r="R323" i="69"/>
  <c r="R388" i="69"/>
  <c r="R297" i="69"/>
  <c r="R362" i="69"/>
  <c r="R258" i="69"/>
  <c r="R337" i="69"/>
  <c r="R321" i="69"/>
  <c r="R259" i="69"/>
  <c r="S232" i="69"/>
  <c r="S375" i="69"/>
  <c r="S401" i="69"/>
  <c r="S310" i="69"/>
  <c r="S258" i="69"/>
  <c r="T231" i="69"/>
  <c r="T270" i="69"/>
  <c r="T374" i="69"/>
  <c r="Q242" i="69"/>
  <c r="T237" i="69"/>
  <c r="T289" i="69"/>
  <c r="T393" i="69"/>
  <c r="T302" i="69"/>
  <c r="T263" i="69"/>
  <c r="T380" i="69"/>
  <c r="T354" i="69"/>
  <c r="T276" i="69"/>
  <c r="T367" i="69"/>
  <c r="T406" i="69"/>
  <c r="T328" i="69"/>
  <c r="T341" i="69"/>
  <c r="T315" i="69"/>
  <c r="Q237" i="69"/>
  <c r="Q380" i="69"/>
  <c r="Q367" i="69"/>
  <c r="Q354" i="69"/>
  <c r="Q250" i="69"/>
  <c r="Q276" i="69"/>
  <c r="Q302" i="69"/>
  <c r="Q341" i="69"/>
  <c r="Q328" i="69"/>
  <c r="Q289" i="69"/>
  <c r="Q406" i="69"/>
  <c r="Q315" i="69"/>
  <c r="Q393" i="69"/>
  <c r="Q263" i="69"/>
  <c r="P283" i="69"/>
  <c r="P309" i="69"/>
  <c r="U259" i="69"/>
  <c r="K135" i="67"/>
  <c r="J217" i="69"/>
  <c r="J374" i="69"/>
  <c r="O213" i="69"/>
  <c r="O305" i="69"/>
  <c r="J130" i="67"/>
  <c r="I212" i="69"/>
  <c r="I395" i="69"/>
  <c r="S280" i="69"/>
  <c r="H136" i="67"/>
  <c r="G218" i="69"/>
  <c r="G362" i="69"/>
  <c r="S358" i="69"/>
  <c r="U395" i="69"/>
  <c r="S398" i="69"/>
  <c r="S242" i="69"/>
  <c r="T404" i="69"/>
  <c r="T339" i="69"/>
  <c r="P375" i="69"/>
  <c r="P271" i="69"/>
  <c r="P388" i="69"/>
  <c r="P245" i="69"/>
  <c r="P349" i="69"/>
  <c r="P284" i="69"/>
  <c r="P362" i="69"/>
  <c r="P258" i="69"/>
  <c r="P323" i="69"/>
  <c r="P232" i="69"/>
  <c r="P297" i="69"/>
  <c r="P336" i="69"/>
  <c r="P401" i="69"/>
  <c r="P310" i="69"/>
  <c r="T395" i="69"/>
  <c r="T257" i="69"/>
  <c r="T361" i="69"/>
  <c r="R233" i="69"/>
  <c r="T296" i="69"/>
  <c r="T387" i="69"/>
  <c r="R285" i="69"/>
  <c r="T322" i="69"/>
  <c r="T400" i="69"/>
  <c r="R298" i="69"/>
  <c r="T283" i="69"/>
  <c r="U226" i="69"/>
  <c r="T309" i="69"/>
  <c r="T335" i="69"/>
  <c r="T244" i="69"/>
  <c r="T348" i="69"/>
  <c r="P265" i="69"/>
  <c r="S282" i="69"/>
  <c r="R393" i="69"/>
  <c r="R276" i="69"/>
  <c r="R380" i="69"/>
  <c r="R250" i="69"/>
  <c r="R406" i="69"/>
  <c r="R367" i="69"/>
  <c r="R263" i="69"/>
  <c r="R354" i="69"/>
  <c r="R315" i="69"/>
  <c r="R341" i="69"/>
  <c r="R237" i="69"/>
  <c r="R328" i="69"/>
  <c r="R302" i="69"/>
  <c r="R289" i="69"/>
  <c r="R288" i="69"/>
  <c r="R366" i="69"/>
  <c r="R353" i="69"/>
  <c r="R372" i="69"/>
  <c r="R398" i="69"/>
  <c r="R255" i="69"/>
  <c r="R359" i="69"/>
  <c r="R385" i="69"/>
  <c r="R294" i="69"/>
  <c r="R281" i="69"/>
  <c r="R242" i="69"/>
  <c r="R229" i="69"/>
  <c r="P357" i="69"/>
  <c r="P292" i="69"/>
  <c r="P370" i="69"/>
  <c r="P266" i="69"/>
  <c r="P227" i="69"/>
  <c r="P331" i="69"/>
  <c r="P240" i="69"/>
  <c r="P305" i="69"/>
  <c r="P383" i="69"/>
  <c r="P344" i="69"/>
  <c r="P318" i="69"/>
  <c r="P253" i="69"/>
  <c r="P396" i="69"/>
  <c r="P279" i="69"/>
  <c r="R352" i="69"/>
  <c r="R235" i="69"/>
  <c r="P380" i="69"/>
  <c r="P341" i="69"/>
  <c r="P354" i="69"/>
  <c r="P276" i="69"/>
  <c r="L133" i="67"/>
  <c r="K215" i="69"/>
  <c r="G132" i="67"/>
  <c r="F214" i="69"/>
  <c r="F358" i="69"/>
  <c r="R363" i="69"/>
  <c r="N134" i="67"/>
  <c r="M216" i="69"/>
  <c r="M399" i="69"/>
  <c r="L132" i="67"/>
  <c r="K214" i="69"/>
  <c r="G131" i="67"/>
  <c r="F213" i="69"/>
  <c r="F383" i="69"/>
  <c r="I129" i="67"/>
  <c r="H211" i="69"/>
  <c r="H329" i="69"/>
  <c r="S288" i="69"/>
  <c r="R402" i="69"/>
  <c r="P243" i="69"/>
  <c r="O218" i="69"/>
  <c r="O310" i="69" s="1"/>
  <c r="O297" i="69"/>
  <c r="J135" i="67"/>
  <c r="I217" i="69"/>
  <c r="I322" i="69"/>
  <c r="H133" i="67"/>
  <c r="G215" i="69"/>
  <c r="G242" i="69"/>
  <c r="N131" i="67"/>
  <c r="M213" i="69"/>
  <c r="M396" i="69"/>
  <c r="L129" i="67"/>
  <c r="K211" i="69"/>
  <c r="K394" i="69"/>
  <c r="S327" i="69"/>
  <c r="R267" i="69"/>
  <c r="R246" i="69"/>
  <c r="I137" i="67"/>
  <c r="H219" i="69"/>
  <c r="H389" i="69"/>
  <c r="M133" i="67"/>
  <c r="L215" i="69"/>
  <c r="L372" i="69"/>
  <c r="R371" i="69"/>
  <c r="O292" i="69"/>
  <c r="O279" i="69"/>
  <c r="Q404" i="69"/>
  <c r="P248" i="69"/>
  <c r="P378" i="69"/>
  <c r="P313" i="69"/>
  <c r="P287" i="69"/>
  <c r="P235" i="69"/>
  <c r="P352" i="69"/>
  <c r="P404" i="69"/>
  <c r="P326" i="69"/>
  <c r="P365" i="69"/>
  <c r="P261" i="69"/>
  <c r="P339" i="69"/>
  <c r="P300" i="69"/>
  <c r="P391" i="69"/>
  <c r="P274" i="69"/>
  <c r="U235" i="69"/>
  <c r="U365" i="69"/>
  <c r="U274" i="69"/>
  <c r="U352" i="69"/>
  <c r="U248" i="69"/>
  <c r="U339" i="69"/>
  <c r="U326" i="69"/>
  <c r="U300" i="69"/>
  <c r="U404" i="69"/>
  <c r="U313" i="69"/>
  <c r="U391" i="69"/>
  <c r="U261" i="69"/>
  <c r="U378" i="69"/>
  <c r="U287" i="69"/>
  <c r="T399" i="69"/>
  <c r="T321" i="69"/>
  <c r="T295" i="69"/>
  <c r="T334" i="69"/>
  <c r="T269" i="69"/>
  <c r="T243" i="69"/>
  <c r="T373" i="69"/>
  <c r="T282" i="69"/>
  <c r="T386" i="69"/>
  <c r="T230" i="69"/>
  <c r="T347" i="69"/>
  <c r="R369" i="69"/>
  <c r="R265" i="69"/>
  <c r="R330" i="69"/>
  <c r="R239" i="69"/>
  <c r="R304" i="69"/>
  <c r="R226" i="69"/>
  <c r="R343" i="69"/>
  <c r="R317" i="69"/>
  <c r="R395" i="69"/>
  <c r="R278" i="69"/>
  <c r="R382" i="69"/>
  <c r="R252" i="69"/>
  <c r="R356" i="69"/>
  <c r="R291" i="69"/>
  <c r="R368" i="69"/>
  <c r="R264" i="69"/>
  <c r="R342" i="69"/>
  <c r="R303" i="69"/>
  <c r="R316" i="69"/>
  <c r="R277" i="69"/>
  <c r="R290" i="69"/>
  <c r="R225" i="69"/>
  <c r="R394" i="69"/>
  <c r="R238" i="69"/>
  <c r="R251" i="69"/>
  <c r="R381" i="69"/>
  <c r="R355" i="69"/>
  <c r="R329" i="69"/>
  <c r="T281" i="69"/>
  <c r="T372" i="69"/>
  <c r="T242" i="69"/>
  <c r="T346" i="69"/>
  <c r="T398" i="69"/>
  <c r="T320" i="69"/>
  <c r="T385" i="69"/>
  <c r="T255" i="69"/>
  <c r="T359" i="69"/>
  <c r="T294" i="69"/>
  <c r="T333" i="69"/>
  <c r="T268" i="69"/>
  <c r="T229" i="69"/>
  <c r="T307" i="69"/>
  <c r="T345" i="69"/>
  <c r="T228" i="69"/>
  <c r="T241" i="69"/>
  <c r="T384" i="69"/>
  <c r="T319" i="69"/>
  <c r="T293" i="69"/>
  <c r="T332" i="69"/>
  <c r="T397" i="69"/>
  <c r="T280" i="69"/>
  <c r="T254" i="69"/>
  <c r="T371" i="69"/>
  <c r="T267" i="69"/>
  <c r="T358" i="69"/>
  <c r="T306" i="69"/>
  <c r="R292" i="69"/>
  <c r="R370" i="69"/>
  <c r="S290" i="69"/>
  <c r="S238" i="69"/>
  <c r="S394" i="69"/>
  <c r="S264" i="69"/>
  <c r="S381" i="69"/>
  <c r="S316" i="69"/>
  <c r="S355" i="69"/>
  <c r="S277" i="69"/>
  <c r="S368" i="69"/>
  <c r="S225" i="69"/>
  <c r="S329" i="69"/>
  <c r="S303" i="69"/>
  <c r="S251" i="69"/>
  <c r="S342" i="69"/>
  <c r="P275" i="69"/>
  <c r="P236" i="69"/>
  <c r="S337" i="69"/>
  <c r="S363" i="69"/>
  <c r="S311" i="69"/>
  <c r="S272" i="69"/>
  <c r="U231" i="69"/>
  <c r="U387" i="69"/>
  <c r="U400" i="69"/>
  <c r="U309" i="69"/>
  <c r="U374" i="69"/>
  <c r="U257" i="69"/>
  <c r="U361" i="69"/>
  <c r="U270" i="69"/>
  <c r="U348" i="69"/>
  <c r="U283" i="69"/>
  <c r="U322" i="69"/>
  <c r="U244" i="69"/>
  <c r="U296" i="69"/>
  <c r="U335" i="69"/>
  <c r="U227" i="69"/>
  <c r="U331" i="69"/>
  <c r="U396" i="69"/>
  <c r="U305" i="69"/>
  <c r="U370" i="69"/>
  <c r="U279" i="69"/>
  <c r="U357" i="69"/>
  <c r="U253" i="69"/>
  <c r="U344" i="69"/>
  <c r="U266" i="69"/>
  <c r="U383" i="69"/>
  <c r="U240" i="69"/>
  <c r="U318" i="69"/>
  <c r="U292" i="69"/>
  <c r="L136" i="67"/>
  <c r="K218" i="69"/>
  <c r="K323" i="69"/>
  <c r="G135" i="67"/>
  <c r="F217" i="69"/>
  <c r="F270" i="69"/>
  <c r="I133" i="67"/>
  <c r="H215" i="69"/>
  <c r="H385" i="69"/>
  <c r="K131" i="67"/>
  <c r="J213" i="69"/>
  <c r="J331" i="69"/>
  <c r="L137" i="67"/>
  <c r="K219" i="69"/>
  <c r="G136" i="67"/>
  <c r="F218" i="69"/>
  <c r="F336" i="69"/>
  <c r="I134" i="67"/>
  <c r="H216" i="69"/>
  <c r="K132" i="67"/>
  <c r="J214" i="69"/>
  <c r="J293" i="69"/>
  <c r="M130" i="67"/>
  <c r="L212" i="69"/>
  <c r="L382" i="69"/>
  <c r="P343" i="69"/>
  <c r="H137" i="67"/>
  <c r="G219" i="69"/>
  <c r="G363" i="69"/>
  <c r="N135" i="67"/>
  <c r="M217" i="69"/>
  <c r="I130" i="67"/>
  <c r="H212" i="69"/>
  <c r="H330" i="69"/>
  <c r="Q277" i="69"/>
  <c r="Q381" i="69"/>
  <c r="M137" i="67"/>
  <c r="L219" i="69"/>
  <c r="L402" i="69"/>
  <c r="J134" i="67"/>
  <c r="I216" i="69"/>
  <c r="I295" i="69"/>
  <c r="H132" i="67"/>
  <c r="G214" i="69"/>
  <c r="G345" i="69"/>
  <c r="N130" i="67"/>
  <c r="M212" i="69"/>
  <c r="M291" i="69"/>
  <c r="Q368" i="69"/>
  <c r="K136" i="67"/>
  <c r="J218" i="69"/>
  <c r="J375" i="69"/>
  <c r="M134" i="67"/>
  <c r="L216" i="69"/>
  <c r="O214" i="69"/>
  <c r="O267" i="69" s="1"/>
  <c r="J131" i="67"/>
  <c r="I213" i="69"/>
  <c r="I383" i="69"/>
  <c r="H129" i="67"/>
  <c r="G211" i="69"/>
  <c r="G381" i="69"/>
  <c r="U373" i="69"/>
  <c r="U360" i="69"/>
  <c r="U308" i="69"/>
  <c r="U243" i="69"/>
  <c r="U294" i="69"/>
  <c r="U346" i="69"/>
  <c r="Q233" i="69"/>
  <c r="Q324" i="69"/>
  <c r="Q298" i="69"/>
  <c r="Q389" i="69"/>
  <c r="Q246" i="69"/>
  <c r="Q402" i="69"/>
  <c r="Q311" i="69"/>
  <c r="Q376" i="69"/>
  <c r="Q259" i="69"/>
  <c r="Q363" i="69"/>
  <c r="Q272" i="69"/>
  <c r="Q350" i="69"/>
  <c r="Q285" i="69"/>
  <c r="Q337" i="69"/>
  <c r="T366" i="69"/>
  <c r="T262" i="69"/>
  <c r="T353" i="69"/>
  <c r="T314" i="69"/>
  <c r="T340" i="69"/>
  <c r="T236" i="69"/>
  <c r="T327" i="69"/>
  <c r="T301" i="69"/>
  <c r="T249" i="69"/>
  <c r="T405" i="69"/>
  <c r="T288" i="69"/>
  <c r="T379" i="69"/>
  <c r="T392" i="69"/>
  <c r="T275" i="69"/>
  <c r="T284" i="69"/>
  <c r="U393" i="69"/>
  <c r="U263" i="69"/>
  <c r="U406" i="69"/>
  <c r="U380" i="69"/>
  <c r="U315" i="69"/>
  <c r="U289" i="69"/>
  <c r="U354" i="69"/>
  <c r="U367" i="69"/>
  <c r="U328" i="69"/>
  <c r="U237" i="69"/>
  <c r="U302" i="69"/>
  <c r="U250" i="69"/>
  <c r="U341" i="69"/>
  <c r="U276" i="69"/>
  <c r="P225" i="69"/>
  <c r="P238" i="69"/>
  <c r="P394" i="69"/>
  <c r="P355" i="69"/>
  <c r="P342" i="69"/>
  <c r="P290" i="69"/>
  <c r="P277" i="69"/>
  <c r="P316" i="69"/>
  <c r="O355" i="69"/>
  <c r="O368" i="69"/>
  <c r="O264" i="69"/>
  <c r="O316" i="69"/>
  <c r="O251" i="69"/>
  <c r="O303" i="69"/>
  <c r="O238" i="69"/>
  <c r="O290" i="69"/>
  <c r="O342" i="69"/>
  <c r="O394" i="69"/>
  <c r="Q232" i="69"/>
  <c r="Q388" i="69"/>
  <c r="P312" i="69"/>
  <c r="P233" i="69"/>
  <c r="P285" i="69"/>
  <c r="P402" i="69"/>
  <c r="P324" i="69"/>
  <c r="P389" i="69"/>
  <c r="P298" i="69"/>
  <c r="P363" i="69"/>
  <c r="P259" i="69"/>
  <c r="P376" i="69"/>
  <c r="P272" i="69"/>
  <c r="P311" i="69"/>
  <c r="P337" i="69"/>
  <c r="P246" i="69"/>
  <c r="P350" i="69"/>
  <c r="O347" i="69"/>
  <c r="O391" i="69"/>
  <c r="O274" i="69"/>
  <c r="O378" i="69"/>
  <c r="O313" i="69"/>
  <c r="Q383" i="69"/>
  <c r="Q344" i="69"/>
  <c r="Q292" i="69"/>
  <c r="Q357" i="69"/>
  <c r="Q331" i="69"/>
  <c r="Q253" i="69"/>
  <c r="U377" i="69"/>
  <c r="U299" i="69"/>
  <c r="U338" i="69"/>
  <c r="U260" i="69"/>
  <c r="U351" i="69"/>
  <c r="U234" i="69"/>
  <c r="U312" i="69"/>
  <c r="U247" i="69"/>
  <c r="U286" i="69"/>
  <c r="U403" i="69"/>
  <c r="U325" i="69"/>
  <c r="U364" i="69"/>
  <c r="U273" i="69"/>
  <c r="U390" i="69"/>
  <c r="T298" i="69"/>
  <c r="T337" i="69"/>
  <c r="T272" i="69"/>
  <c r="T259" i="69"/>
  <c r="T376" i="69"/>
  <c r="T324" i="69"/>
  <c r="T389" i="69"/>
  <c r="T233" i="69"/>
  <c r="S254" i="69"/>
  <c r="S371" i="69"/>
  <c r="U368" i="69"/>
  <c r="P270" i="69"/>
  <c r="P335" i="69"/>
  <c r="R254" i="69"/>
  <c r="R358" i="69"/>
  <c r="S255" i="69"/>
  <c r="S268" i="69"/>
  <c r="V65" i="70"/>
  <c r="V91" i="70" s="1"/>
  <c r="U15" i="69" s="1"/>
  <c r="U68" i="69" s="1"/>
  <c r="S306" i="69"/>
  <c r="S397" i="69"/>
  <c r="U329" i="69"/>
  <c r="P296" i="69"/>
  <c r="P361" i="69"/>
  <c r="R293" i="69"/>
  <c r="S346" i="69"/>
  <c r="U225" i="69"/>
  <c r="S332" i="69"/>
  <c r="P231" i="69"/>
  <c r="P257" i="69"/>
  <c r="P387" i="69"/>
  <c r="R319" i="69"/>
  <c r="R397" i="69"/>
  <c r="S372" i="69"/>
  <c r="T250" i="69"/>
  <c r="V72" i="70"/>
  <c r="V98" i="70" s="1"/>
  <c r="U22" i="69" s="1"/>
  <c r="U192" i="69" s="1"/>
  <c r="S293" i="69"/>
  <c r="U316" i="69"/>
  <c r="P322" i="69"/>
  <c r="P400" i="69"/>
  <c r="R280" i="69"/>
  <c r="S281" i="69"/>
  <c r="V64" i="70"/>
  <c r="V90" i="70" s="1"/>
  <c r="U14" i="69" s="1"/>
  <c r="V71" i="70"/>
  <c r="V97" i="70" s="1"/>
  <c r="U21" i="69" s="1"/>
  <c r="U87" i="69" s="1"/>
  <c r="K71" i="70"/>
  <c r="K97" i="70" s="1"/>
  <c r="J21" i="69" s="1"/>
  <c r="J178" i="69" s="1"/>
  <c r="M129" i="67"/>
  <c r="L211" i="69"/>
  <c r="L290" i="69"/>
  <c r="S319" i="69"/>
  <c r="U238" i="69"/>
  <c r="P244" i="69"/>
  <c r="P348" i="69"/>
  <c r="R306" i="69"/>
  <c r="S333" i="69"/>
  <c r="S241" i="69"/>
  <c r="S384" i="69"/>
  <c r="U264" i="69"/>
  <c r="U394" i="69"/>
  <c r="P374" i="69"/>
  <c r="S359" i="69"/>
  <c r="V70" i="70"/>
  <c r="V96" i="70" s="1"/>
  <c r="U20" i="69" s="1"/>
  <c r="U99" i="69" s="1"/>
  <c r="S267" i="69"/>
  <c r="S345" i="69"/>
  <c r="R234" i="69"/>
  <c r="R345" i="69"/>
  <c r="S320" i="69"/>
  <c r="S385" i="69"/>
  <c r="U230" i="69"/>
  <c r="U269" i="69"/>
  <c r="U334" i="69"/>
  <c r="U386" i="69"/>
  <c r="U256" i="69"/>
  <c r="U321" i="69"/>
  <c r="U347" i="69"/>
  <c r="U399" i="69"/>
  <c r="U295" i="69"/>
  <c r="U282" i="69"/>
  <c r="T256" i="69"/>
  <c r="T308" i="69"/>
  <c r="T360" i="69"/>
  <c r="J73" i="70"/>
  <c r="J99" i="70" s="1"/>
  <c r="I23" i="69" s="1"/>
  <c r="I193" i="69" s="1"/>
  <c r="S98" i="69"/>
  <c r="F158" i="69"/>
  <c r="S185" i="69"/>
  <c r="I69" i="70"/>
  <c r="I95" i="70" s="1"/>
  <c r="H19" i="69" s="1"/>
  <c r="H137" i="69" s="1"/>
  <c r="I66" i="70"/>
  <c r="I92" i="70" s="1"/>
  <c r="H16" i="69" s="1"/>
  <c r="H186" i="69" s="1"/>
  <c r="J72" i="70"/>
  <c r="J98" i="70" s="1"/>
  <c r="I22" i="69" s="1"/>
  <c r="I179" i="69" s="1"/>
  <c r="G73" i="70"/>
  <c r="G99" i="70" s="1"/>
  <c r="F23" i="69" s="1"/>
  <c r="F141" i="69" s="1"/>
  <c r="T70" i="70"/>
  <c r="T96" i="70" s="1"/>
  <c r="S20" i="69" s="1"/>
  <c r="S177" i="69" s="1"/>
  <c r="T66" i="70"/>
  <c r="T92" i="70" s="1"/>
  <c r="S16" i="69" s="1"/>
  <c r="K205" i="69"/>
  <c r="R59" i="69"/>
  <c r="S379" i="69"/>
  <c r="S278" i="69"/>
  <c r="S297" i="69"/>
  <c r="S298" i="69"/>
  <c r="S389" i="69"/>
  <c r="S249" i="69"/>
  <c r="S245" i="69"/>
  <c r="S323" i="69"/>
  <c r="S395" i="69"/>
  <c r="S285" i="69"/>
  <c r="S262" i="69"/>
  <c r="S340" i="69"/>
  <c r="S392" i="69"/>
  <c r="S343" i="69"/>
  <c r="S314" i="69"/>
  <c r="S353" i="69"/>
  <c r="S405" i="69"/>
  <c r="S259" i="69"/>
  <c r="S284" i="69"/>
  <c r="S336" i="69"/>
  <c r="S349" i="69"/>
  <c r="S304" i="69"/>
  <c r="S356" i="69"/>
  <c r="S382" i="69"/>
  <c r="S233" i="69"/>
  <c r="S350" i="69"/>
  <c r="S376" i="69"/>
  <c r="S402" i="69"/>
  <c r="S275" i="69"/>
  <c r="S301" i="69"/>
  <c r="S366" i="69"/>
  <c r="S226" i="69"/>
  <c r="S271" i="69"/>
  <c r="S388" i="69"/>
  <c r="S362" i="69"/>
  <c r="S252" i="69"/>
  <c r="S291" i="69"/>
  <c r="S246" i="69"/>
  <c r="S324" i="69"/>
  <c r="S229" i="69"/>
  <c r="S294" i="69"/>
  <c r="S307" i="69"/>
  <c r="R189" i="69"/>
  <c r="R33" i="69"/>
  <c r="R98" i="69"/>
  <c r="L70" i="70"/>
  <c r="L96" i="70" s="1"/>
  <c r="K20" i="69" s="1"/>
  <c r="R311" i="69"/>
  <c r="R389" i="69"/>
  <c r="R350" i="69"/>
  <c r="R307" i="69"/>
  <c r="R333" i="69"/>
  <c r="R346" i="69"/>
  <c r="R272" i="69"/>
  <c r="R324" i="69"/>
  <c r="R268" i="69"/>
  <c r="R320" i="69"/>
  <c r="Q238" i="69"/>
  <c r="Q303" i="69"/>
  <c r="Q290" i="69"/>
  <c r="Q394" i="69"/>
  <c r="Q264" i="69"/>
  <c r="Q329" i="69"/>
  <c r="Q316" i="69"/>
  <c r="Q249" i="69"/>
  <c r="Q251" i="69"/>
  <c r="Q355" i="69"/>
  <c r="Q342" i="69"/>
  <c r="Q258" i="69"/>
  <c r="Q323" i="69"/>
  <c r="Q349" i="69"/>
  <c r="Q297" i="69"/>
  <c r="P320" i="69"/>
  <c r="P264" i="69"/>
  <c r="P303" i="69"/>
  <c r="P368" i="69"/>
  <c r="P263" i="69"/>
  <c r="P251" i="69"/>
  <c r="P329" i="69"/>
  <c r="P381" i="69"/>
  <c r="P321" i="69"/>
  <c r="O406" i="69"/>
  <c r="I405" i="69"/>
  <c r="G364" i="69"/>
  <c r="G338" i="69"/>
  <c r="G312" i="69"/>
  <c r="G351" i="69"/>
  <c r="G273" i="69"/>
  <c r="G247" i="69"/>
  <c r="G234" i="69"/>
  <c r="M401" i="69"/>
  <c r="M362" i="69"/>
  <c r="M323" i="69"/>
  <c r="M297" i="69"/>
  <c r="M284" i="69"/>
  <c r="M245" i="69"/>
  <c r="M232" i="69"/>
  <c r="K399" i="69"/>
  <c r="K360" i="69"/>
  <c r="K308" i="69"/>
  <c r="K282" i="69"/>
  <c r="K321" i="69"/>
  <c r="K243" i="69"/>
  <c r="F398" i="69"/>
  <c r="F385" i="69"/>
  <c r="F359" i="69"/>
  <c r="F372" i="69"/>
  <c r="F346" i="69"/>
  <c r="F333" i="69"/>
  <c r="F307" i="69"/>
  <c r="F281" i="69"/>
  <c r="F320" i="69"/>
  <c r="F294" i="69"/>
  <c r="F255" i="69"/>
  <c r="F268" i="69"/>
  <c r="F242" i="69"/>
  <c r="F229" i="69"/>
  <c r="H370" i="69"/>
  <c r="H383" i="69"/>
  <c r="H344" i="69"/>
  <c r="H396" i="69"/>
  <c r="H357" i="69"/>
  <c r="H318" i="69"/>
  <c r="H292" i="69"/>
  <c r="H331" i="69"/>
  <c r="H305" i="69"/>
  <c r="H266" i="69"/>
  <c r="H279" i="69"/>
  <c r="H253" i="69"/>
  <c r="H227" i="69"/>
  <c r="H240" i="69"/>
  <c r="G395" i="69"/>
  <c r="G382" i="69"/>
  <c r="G356" i="69"/>
  <c r="G330" i="69"/>
  <c r="G304" i="69"/>
  <c r="G369" i="69"/>
  <c r="G343" i="69"/>
  <c r="G291" i="69"/>
  <c r="G265" i="69"/>
  <c r="G317" i="69"/>
  <c r="G278" i="69"/>
  <c r="G226" i="69"/>
  <c r="G239" i="69"/>
  <c r="G252" i="69"/>
  <c r="M406" i="69"/>
  <c r="M393" i="69"/>
  <c r="M315" i="69"/>
  <c r="M289" i="69"/>
  <c r="M328" i="69"/>
  <c r="M250" i="69"/>
  <c r="K326" i="69"/>
  <c r="F364" i="69"/>
  <c r="F351" i="69"/>
  <c r="F390" i="69"/>
  <c r="F325" i="69"/>
  <c r="F247" i="69"/>
  <c r="F312" i="69"/>
  <c r="F234" i="69"/>
  <c r="H362" i="69"/>
  <c r="H258" i="69"/>
  <c r="I398" i="69"/>
  <c r="I385" i="69"/>
  <c r="I359" i="69"/>
  <c r="I372" i="69"/>
  <c r="I333" i="69"/>
  <c r="I307" i="69"/>
  <c r="I281" i="69"/>
  <c r="I346" i="69"/>
  <c r="I294" i="69"/>
  <c r="I268" i="69"/>
  <c r="I320" i="69"/>
  <c r="I229" i="69"/>
  <c r="I255" i="69"/>
  <c r="I242" i="69"/>
  <c r="O395" i="69"/>
  <c r="O382" i="69"/>
  <c r="O304" i="69"/>
  <c r="O330" i="69"/>
  <c r="O369" i="69"/>
  <c r="O226" i="69"/>
  <c r="O265" i="69"/>
  <c r="O356" i="69"/>
  <c r="O239" i="69"/>
  <c r="O291" i="69"/>
  <c r="O252" i="69"/>
  <c r="O278" i="69"/>
  <c r="O317" i="69"/>
  <c r="O343" i="69"/>
  <c r="I394" i="69"/>
  <c r="I381" i="69"/>
  <c r="I355" i="69"/>
  <c r="I329" i="69"/>
  <c r="I303" i="69"/>
  <c r="I342" i="69"/>
  <c r="I368" i="69"/>
  <c r="I290" i="69"/>
  <c r="I264" i="69"/>
  <c r="I316" i="69"/>
  <c r="I277" i="69"/>
  <c r="I225" i="69"/>
  <c r="I238" i="69"/>
  <c r="I251" i="69"/>
  <c r="G405" i="69"/>
  <c r="G366" i="69"/>
  <c r="G379" i="69"/>
  <c r="G340" i="69"/>
  <c r="G353" i="69"/>
  <c r="G314" i="69"/>
  <c r="G288" i="69"/>
  <c r="G392" i="69"/>
  <c r="G327" i="69"/>
  <c r="G275" i="69"/>
  <c r="G249" i="69"/>
  <c r="G301" i="69"/>
  <c r="G262" i="69"/>
  <c r="G236" i="69"/>
  <c r="M377" i="69"/>
  <c r="M260" i="69"/>
  <c r="K393" i="69"/>
  <c r="K263" i="69"/>
  <c r="F405" i="69"/>
  <c r="F379" i="69"/>
  <c r="F301" i="69"/>
  <c r="F340" i="69"/>
  <c r="F314" i="69"/>
  <c r="F249" i="69"/>
  <c r="H403" i="69"/>
  <c r="H390" i="69"/>
  <c r="H364" i="69"/>
  <c r="H312" i="69"/>
  <c r="H325" i="69"/>
  <c r="H260" i="69"/>
  <c r="H299" i="69"/>
  <c r="H247" i="69"/>
  <c r="K403" i="69"/>
  <c r="K390" i="69"/>
  <c r="K364" i="69"/>
  <c r="K377" i="69"/>
  <c r="K338" i="69"/>
  <c r="K351" i="69"/>
  <c r="K312" i="69"/>
  <c r="K286" i="69"/>
  <c r="K325" i="69"/>
  <c r="K273" i="69"/>
  <c r="K247" i="69"/>
  <c r="K299" i="69"/>
  <c r="K260" i="69"/>
  <c r="K234" i="69"/>
  <c r="L357" i="69"/>
  <c r="L305" i="69"/>
  <c r="F394" i="69"/>
  <c r="F381" i="69"/>
  <c r="F368" i="69"/>
  <c r="F355" i="69"/>
  <c r="F342" i="69"/>
  <c r="F329" i="69"/>
  <c r="F303" i="69"/>
  <c r="F290" i="69"/>
  <c r="F277" i="69"/>
  <c r="F251" i="69"/>
  <c r="F316" i="69"/>
  <c r="F264" i="69"/>
  <c r="F238" i="69"/>
  <c r="F225" i="69"/>
  <c r="J338" i="69"/>
  <c r="L399" i="69"/>
  <c r="L386" i="69"/>
  <c r="L360" i="69"/>
  <c r="L373" i="69"/>
  <c r="L347" i="69"/>
  <c r="L334" i="69"/>
  <c r="L308" i="69"/>
  <c r="L282" i="69"/>
  <c r="L321" i="69"/>
  <c r="L295" i="69"/>
  <c r="L256" i="69"/>
  <c r="L269" i="69"/>
  <c r="L243" i="69"/>
  <c r="L230" i="69"/>
  <c r="J393" i="69"/>
  <c r="J380" i="69"/>
  <c r="J315" i="69"/>
  <c r="J354" i="69"/>
  <c r="J276" i="69"/>
  <c r="J237" i="69"/>
  <c r="J250" i="69"/>
  <c r="I375" i="69"/>
  <c r="I258" i="69"/>
  <c r="M293" i="69"/>
  <c r="M228" i="69"/>
  <c r="L397" i="69"/>
  <c r="L384" i="69"/>
  <c r="L358" i="69"/>
  <c r="L332" i="69"/>
  <c r="L280" i="69"/>
  <c r="L254" i="69"/>
  <c r="L293" i="69"/>
  <c r="L241" i="69"/>
  <c r="M379" i="69"/>
  <c r="M353" i="69"/>
  <c r="M327" i="69"/>
  <c r="M340" i="69"/>
  <c r="M314" i="69"/>
  <c r="M275" i="69"/>
  <c r="M236" i="69"/>
  <c r="F402" i="69"/>
  <c r="F350" i="69"/>
  <c r="F337" i="69"/>
  <c r="F311" i="69"/>
  <c r="F324" i="69"/>
  <c r="F246" i="69"/>
  <c r="F233" i="69"/>
  <c r="J398" i="69"/>
  <c r="J385" i="69"/>
  <c r="J359" i="69"/>
  <c r="J372" i="69"/>
  <c r="J333" i="69"/>
  <c r="J307" i="69"/>
  <c r="J281" i="69"/>
  <c r="J346" i="69"/>
  <c r="J320" i="69"/>
  <c r="J255" i="69"/>
  <c r="J294" i="69"/>
  <c r="J268" i="69"/>
  <c r="J242" i="69"/>
  <c r="J229" i="69"/>
  <c r="K395" i="69"/>
  <c r="K382" i="69"/>
  <c r="K356" i="69"/>
  <c r="K369" i="69"/>
  <c r="K343" i="69"/>
  <c r="K330" i="69"/>
  <c r="K304" i="69"/>
  <c r="K317" i="69"/>
  <c r="K265" i="69"/>
  <c r="K291" i="69"/>
  <c r="K278" i="69"/>
  <c r="K252" i="69"/>
  <c r="K226" i="69"/>
  <c r="K239" i="69"/>
  <c r="H340" i="69"/>
  <c r="H249" i="69"/>
  <c r="L401" i="69"/>
  <c r="L388" i="69"/>
  <c r="L362" i="69"/>
  <c r="L310" i="69"/>
  <c r="L323" i="69"/>
  <c r="L258" i="69"/>
  <c r="L297" i="69"/>
  <c r="L245" i="69"/>
  <c r="F406" i="69"/>
  <c r="F341" i="69"/>
  <c r="F354" i="69"/>
  <c r="F315" i="69"/>
  <c r="F328" i="69"/>
  <c r="F250" i="69"/>
  <c r="F237" i="69"/>
  <c r="H300" i="69"/>
  <c r="J402" i="69"/>
  <c r="J389" i="69"/>
  <c r="J363" i="69"/>
  <c r="J337" i="69"/>
  <c r="J311" i="69"/>
  <c r="J285" i="69"/>
  <c r="J376" i="69"/>
  <c r="J350" i="69"/>
  <c r="J324" i="69"/>
  <c r="J259" i="69"/>
  <c r="J298" i="69"/>
  <c r="J272" i="69"/>
  <c r="J246" i="69"/>
  <c r="J233" i="69"/>
  <c r="L400" i="69"/>
  <c r="L283" i="69"/>
  <c r="I397" i="69"/>
  <c r="I371" i="69"/>
  <c r="I345" i="69"/>
  <c r="I384" i="69"/>
  <c r="I306" i="69"/>
  <c r="I280" i="69"/>
  <c r="I267" i="69"/>
  <c r="J394" i="69"/>
  <c r="J381" i="69"/>
  <c r="J355" i="69"/>
  <c r="J329" i="69"/>
  <c r="J303" i="69"/>
  <c r="J368" i="69"/>
  <c r="J342" i="69"/>
  <c r="J316" i="69"/>
  <c r="J277" i="69"/>
  <c r="J251" i="69"/>
  <c r="J290" i="69"/>
  <c r="J264" i="69"/>
  <c r="J238" i="69"/>
  <c r="J225" i="69"/>
  <c r="F335" i="69"/>
  <c r="F309" i="69"/>
  <c r="F348" i="69"/>
  <c r="K402" i="69"/>
  <c r="K376" i="69"/>
  <c r="K389" i="69"/>
  <c r="K350" i="69"/>
  <c r="K363" i="69"/>
  <c r="K324" i="69"/>
  <c r="K298" i="69"/>
  <c r="K337" i="69"/>
  <c r="K285" i="69"/>
  <c r="K259" i="69"/>
  <c r="K311" i="69"/>
  <c r="K272" i="69"/>
  <c r="K246" i="69"/>
  <c r="K233" i="69"/>
  <c r="F232" i="69"/>
  <c r="H373" i="69"/>
  <c r="H308" i="69"/>
  <c r="H243" i="69"/>
  <c r="I402" i="69"/>
  <c r="I324" i="69"/>
  <c r="G387" i="69"/>
  <c r="G309" i="69"/>
  <c r="M398" i="69"/>
  <c r="M385" i="69"/>
  <c r="M359" i="69"/>
  <c r="M372" i="69"/>
  <c r="M346" i="69"/>
  <c r="M333" i="69"/>
  <c r="M307" i="69"/>
  <c r="M281" i="69"/>
  <c r="M320" i="69"/>
  <c r="M268" i="69"/>
  <c r="M294" i="69"/>
  <c r="M255" i="69"/>
  <c r="M229" i="69"/>
  <c r="M242" i="69"/>
  <c r="K396" i="69"/>
  <c r="K305" i="69"/>
  <c r="F395" i="69"/>
  <c r="F369" i="69"/>
  <c r="F343" i="69"/>
  <c r="F382" i="69"/>
  <c r="F317" i="69"/>
  <c r="F291" i="69"/>
  <c r="F356" i="69"/>
  <c r="F330" i="69"/>
  <c r="F265" i="69"/>
  <c r="F304" i="69"/>
  <c r="F278" i="69"/>
  <c r="F226" i="69"/>
  <c r="F239" i="69"/>
  <c r="F252" i="69"/>
  <c r="H367" i="69"/>
  <c r="H315" i="69"/>
  <c r="L389" i="69"/>
  <c r="M395" i="69"/>
  <c r="M317" i="69"/>
  <c r="J405" i="69"/>
  <c r="J379" i="69"/>
  <c r="J327" i="69"/>
  <c r="J301" i="69"/>
  <c r="J288" i="69"/>
  <c r="J249" i="69"/>
  <c r="L312" i="69"/>
  <c r="I387" i="69"/>
  <c r="I374" i="69"/>
  <c r="I283" i="69"/>
  <c r="G255" i="69"/>
  <c r="G396" i="69"/>
  <c r="G370" i="69"/>
  <c r="G383" i="69"/>
  <c r="G344" i="69"/>
  <c r="G357" i="69"/>
  <c r="G318" i="69"/>
  <c r="G292" i="69"/>
  <c r="G331" i="69"/>
  <c r="G279" i="69"/>
  <c r="G253" i="69"/>
  <c r="G305" i="69"/>
  <c r="G266" i="69"/>
  <c r="G240" i="69"/>
  <c r="G227" i="69"/>
  <c r="M394" i="69"/>
  <c r="M381" i="69"/>
  <c r="M368" i="69"/>
  <c r="M355" i="69"/>
  <c r="M342" i="69"/>
  <c r="M329" i="69"/>
  <c r="M303" i="69"/>
  <c r="M316" i="69"/>
  <c r="M264" i="69"/>
  <c r="M290" i="69"/>
  <c r="M277" i="69"/>
  <c r="M251" i="69"/>
  <c r="M225" i="69"/>
  <c r="M238" i="69"/>
  <c r="K340" i="69"/>
  <c r="K249" i="69"/>
  <c r="F404" i="69"/>
  <c r="F339" i="69"/>
  <c r="F378" i="69"/>
  <c r="F352" i="69"/>
  <c r="F326" i="69"/>
  <c r="F300" i="69"/>
  <c r="L268" i="69"/>
  <c r="L281" i="69"/>
  <c r="L229" i="69"/>
  <c r="Y35" i="49"/>
  <c r="J373" i="69"/>
  <c r="J399" i="69"/>
  <c r="J386" i="69"/>
  <c r="J347" i="69"/>
  <c r="J321" i="69"/>
  <c r="J295" i="69"/>
  <c r="J334" i="69"/>
  <c r="J360" i="69"/>
  <c r="J308" i="69"/>
  <c r="J269" i="69"/>
  <c r="J243" i="69"/>
  <c r="J282" i="69"/>
  <c r="J256" i="69"/>
  <c r="J230" i="69"/>
  <c r="G380" i="69"/>
  <c r="G367" i="69"/>
  <c r="G354" i="69"/>
  <c r="G328" i="69"/>
  <c r="G276" i="69"/>
  <c r="G289" i="69"/>
  <c r="G250" i="69"/>
  <c r="M365" i="69"/>
  <c r="M274" i="69"/>
  <c r="X31" i="49"/>
  <c r="I328" i="69"/>
  <c r="M363" i="69"/>
  <c r="M246" i="69"/>
  <c r="K400" i="69"/>
  <c r="K374" i="69"/>
  <c r="K361" i="69"/>
  <c r="K348" i="69"/>
  <c r="K387" i="69"/>
  <c r="K322" i="69"/>
  <c r="K296" i="69"/>
  <c r="K335" i="69"/>
  <c r="K309" i="69"/>
  <c r="K257" i="69"/>
  <c r="K283" i="69"/>
  <c r="K270" i="69"/>
  <c r="K244" i="69"/>
  <c r="K231" i="69"/>
  <c r="F373" i="69"/>
  <c r="F399" i="69"/>
  <c r="F360" i="69"/>
  <c r="F321" i="69"/>
  <c r="F282" i="69"/>
  <c r="F269" i="69"/>
  <c r="F243" i="69"/>
  <c r="F230" i="69"/>
  <c r="H397" i="69"/>
  <c r="H384" i="69"/>
  <c r="H358" i="69"/>
  <c r="H371" i="69"/>
  <c r="H345" i="69"/>
  <c r="H332" i="69"/>
  <c r="H306" i="69"/>
  <c r="H319" i="69"/>
  <c r="H293" i="69"/>
  <c r="H280" i="69"/>
  <c r="H254" i="69"/>
  <c r="H267" i="69"/>
  <c r="H241" i="69"/>
  <c r="H228" i="69"/>
  <c r="J369" i="69"/>
  <c r="J382" i="69"/>
  <c r="J343" i="69"/>
  <c r="J395" i="69"/>
  <c r="J356" i="69"/>
  <c r="J317" i="69"/>
  <c r="J291" i="69"/>
  <c r="J330" i="69"/>
  <c r="J304" i="69"/>
  <c r="J265" i="69"/>
  <c r="J278" i="69"/>
  <c r="J252" i="69"/>
  <c r="J226" i="69"/>
  <c r="J239" i="69"/>
  <c r="L302" i="69"/>
  <c r="L237" i="69"/>
  <c r="I403" i="69"/>
  <c r="I377" i="69"/>
  <c r="I390" i="69"/>
  <c r="I364" i="69"/>
  <c r="I286" i="69"/>
  <c r="I260" i="69"/>
  <c r="I312" i="69"/>
  <c r="I247" i="69"/>
  <c r="G297" i="69"/>
  <c r="G258" i="69"/>
  <c r="K397" i="69"/>
  <c r="K332" i="69"/>
  <c r="K306" i="69"/>
  <c r="K345" i="69"/>
  <c r="K267" i="69"/>
  <c r="K254" i="69"/>
  <c r="K241" i="69"/>
  <c r="F396" i="69"/>
  <c r="F357" i="69"/>
  <c r="F331" i="69"/>
  <c r="F305" i="69"/>
  <c r="F370" i="69"/>
  <c r="F344" i="69"/>
  <c r="F318" i="69"/>
  <c r="F279" i="69"/>
  <c r="F292" i="69"/>
  <c r="F266" i="69"/>
  <c r="F240" i="69"/>
  <c r="F227" i="69"/>
  <c r="H316" i="69"/>
  <c r="I365" i="69"/>
  <c r="I378" i="69"/>
  <c r="I339" i="69"/>
  <c r="I352" i="69"/>
  <c r="I274" i="69"/>
  <c r="I248" i="69"/>
  <c r="I300" i="69"/>
  <c r="I235" i="69"/>
  <c r="G311" i="69"/>
  <c r="G259" i="69"/>
  <c r="M361" i="69"/>
  <c r="M270" i="69"/>
  <c r="K398" i="69"/>
  <c r="K372" i="69"/>
  <c r="K385" i="69"/>
  <c r="K346" i="69"/>
  <c r="K320" i="69"/>
  <c r="K294" i="69"/>
  <c r="K359" i="69"/>
  <c r="K333" i="69"/>
  <c r="K281" i="69"/>
  <c r="K255" i="69"/>
  <c r="K307" i="69"/>
  <c r="K268" i="69"/>
  <c r="K242" i="69"/>
  <c r="K229" i="69"/>
  <c r="Y33" i="49"/>
  <c r="H170" i="69"/>
  <c r="M71" i="70"/>
  <c r="M97" i="70" s="1"/>
  <c r="L21" i="69" s="1"/>
  <c r="L113" i="69" s="1"/>
  <c r="I65" i="70"/>
  <c r="I91" i="70" s="1"/>
  <c r="H15" i="69" s="1"/>
  <c r="H185" i="69" s="1"/>
  <c r="K68" i="70"/>
  <c r="K94" i="70" s="1"/>
  <c r="J18" i="69" s="1"/>
  <c r="J71" i="69" s="1"/>
  <c r="K64" i="70"/>
  <c r="K90" i="70" s="1"/>
  <c r="J14" i="69" s="1"/>
  <c r="J106" i="69" s="1"/>
  <c r="J64" i="70"/>
  <c r="J90" i="70" s="1"/>
  <c r="I14" i="69" s="1"/>
  <c r="I28" i="69" s="1"/>
  <c r="L67" i="70"/>
  <c r="L93" i="70" s="1"/>
  <c r="K17" i="69" s="1"/>
  <c r="K31" i="69" s="1"/>
  <c r="G66" i="70"/>
  <c r="G92" i="70" s="1"/>
  <c r="F16" i="69" s="1"/>
  <c r="F82" i="69" s="1"/>
  <c r="J86" i="69"/>
  <c r="H65" i="70"/>
  <c r="H91" i="70" s="1"/>
  <c r="G15" i="69" s="1"/>
  <c r="G81" i="69" s="1"/>
  <c r="J190" i="69"/>
  <c r="H76" i="70"/>
  <c r="H102" i="70" s="1"/>
  <c r="G26" i="69" s="1"/>
  <c r="G144" i="69" s="1"/>
  <c r="K75" i="70"/>
  <c r="K101" i="70" s="1"/>
  <c r="J25" i="69" s="1"/>
  <c r="K74" i="70"/>
  <c r="K100" i="70" s="1"/>
  <c r="J24" i="69" s="1"/>
  <c r="J90" i="69" s="1"/>
  <c r="H69" i="70"/>
  <c r="H95" i="70" s="1"/>
  <c r="G19" i="69" s="1"/>
  <c r="G137" i="69" s="1"/>
  <c r="H70" i="70"/>
  <c r="H96" i="70" s="1"/>
  <c r="G20" i="69" s="1"/>
  <c r="G112" i="69" s="1"/>
  <c r="I74" i="70"/>
  <c r="I100" i="70" s="1"/>
  <c r="H24" i="69" s="1"/>
  <c r="J68" i="70"/>
  <c r="J94" i="70" s="1"/>
  <c r="I18" i="69" s="1"/>
  <c r="I201" i="69" s="1"/>
  <c r="P71" i="70"/>
  <c r="P97" i="70" s="1"/>
  <c r="O21" i="69" s="1"/>
  <c r="J71" i="70"/>
  <c r="J97" i="70" s="1"/>
  <c r="I21" i="69" s="1"/>
  <c r="I126" i="69" s="1"/>
  <c r="I75" i="70"/>
  <c r="I101" i="70" s="1"/>
  <c r="H25" i="69" s="1"/>
  <c r="L156" i="69"/>
  <c r="I51" i="69"/>
  <c r="L187" i="69"/>
  <c r="K73" i="70"/>
  <c r="K99" i="70" s="1"/>
  <c r="J23" i="69" s="1"/>
  <c r="J115" i="69" s="1"/>
  <c r="L65" i="69"/>
  <c r="L169" i="69"/>
  <c r="I174" i="69"/>
  <c r="M65" i="70"/>
  <c r="M91" i="70" s="1"/>
  <c r="L15" i="69" s="1"/>
  <c r="L81" i="69" s="1"/>
  <c r="N65" i="70"/>
  <c r="N91" i="70" s="1"/>
  <c r="M15" i="69" s="1"/>
  <c r="P65" i="70"/>
  <c r="P91" i="70" s="1"/>
  <c r="O15" i="69" s="1"/>
  <c r="O159" i="69" s="1"/>
  <c r="N70" i="70"/>
  <c r="N96" i="70" s="1"/>
  <c r="M20" i="69" s="1"/>
  <c r="M70" i="70"/>
  <c r="M96" i="70" s="1"/>
  <c r="L20" i="69" s="1"/>
  <c r="L177" i="69" s="1"/>
  <c r="P70" i="70"/>
  <c r="P96" i="70" s="1"/>
  <c r="O20" i="69" s="1"/>
  <c r="O190" i="69" s="1"/>
  <c r="M76" i="70"/>
  <c r="M102" i="70" s="1"/>
  <c r="L26" i="69" s="1"/>
  <c r="N76" i="70"/>
  <c r="N102" i="70" s="1"/>
  <c r="M26" i="69" s="1"/>
  <c r="M157" i="69" s="1"/>
  <c r="P76" i="70"/>
  <c r="P102" i="70" s="1"/>
  <c r="O26" i="69" s="1"/>
  <c r="O40" i="69" s="1"/>
  <c r="M68" i="70"/>
  <c r="M94" i="70" s="1"/>
  <c r="L18" i="69" s="1"/>
  <c r="N68" i="70"/>
  <c r="N94" i="70" s="1"/>
  <c r="M18" i="69" s="1"/>
  <c r="M149" i="69" s="1"/>
  <c r="P68" i="70"/>
  <c r="P94" i="70" s="1"/>
  <c r="O18" i="69" s="1"/>
  <c r="O97" i="69" s="1"/>
  <c r="J205" i="69"/>
  <c r="N66" i="70"/>
  <c r="N92" i="70" s="1"/>
  <c r="M16" i="69" s="1"/>
  <c r="M199" i="69" s="1"/>
  <c r="M66" i="70"/>
  <c r="M92" i="70" s="1"/>
  <c r="L16" i="69" s="1"/>
  <c r="L147" i="69" s="1"/>
  <c r="P66" i="70"/>
  <c r="P92" i="70" s="1"/>
  <c r="O16" i="69" s="1"/>
  <c r="M72" i="70"/>
  <c r="M98" i="70" s="1"/>
  <c r="L22" i="69" s="1"/>
  <c r="L127" i="69" s="1"/>
  <c r="N72" i="70"/>
  <c r="N98" i="70" s="1"/>
  <c r="M22" i="69" s="1"/>
  <c r="M101" i="69" s="1"/>
  <c r="M73" i="70"/>
  <c r="M99" i="70" s="1"/>
  <c r="L23" i="69" s="1"/>
  <c r="N73" i="70"/>
  <c r="N99" i="70" s="1"/>
  <c r="M23" i="69" s="1"/>
  <c r="M115" i="69" s="1"/>
  <c r="L65" i="70"/>
  <c r="L91" i="70" s="1"/>
  <c r="K15" i="69" s="1"/>
  <c r="K94" i="69" s="1"/>
  <c r="K65" i="70"/>
  <c r="K91" i="70" s="1"/>
  <c r="J15" i="69" s="1"/>
  <c r="M69" i="70"/>
  <c r="M95" i="70" s="1"/>
  <c r="L19" i="69" s="1"/>
  <c r="L46" i="69" s="1"/>
  <c r="N69" i="70"/>
  <c r="N95" i="70" s="1"/>
  <c r="M19" i="69" s="1"/>
  <c r="L69" i="70"/>
  <c r="L95" i="70" s="1"/>
  <c r="K19" i="69" s="1"/>
  <c r="K72" i="69" s="1"/>
  <c r="K69" i="70"/>
  <c r="K95" i="70" s="1"/>
  <c r="J19" i="69" s="1"/>
  <c r="J189" i="69" s="1"/>
  <c r="N64" i="70"/>
  <c r="N90" i="70" s="1"/>
  <c r="M14" i="69" s="1"/>
  <c r="M64" i="70"/>
  <c r="M90" i="70" s="1"/>
  <c r="L14" i="69" s="1"/>
  <c r="L158" i="69" s="1"/>
  <c r="O156" i="69"/>
  <c r="X35" i="49"/>
  <c r="Y39" i="49"/>
  <c r="Y31" i="49"/>
  <c r="O240" i="69"/>
  <c r="O383" i="69"/>
  <c r="O227" i="69"/>
  <c r="O318" i="69"/>
  <c r="O344" i="69"/>
  <c r="L263" i="69"/>
  <c r="L328" i="69"/>
  <c r="I289" i="69"/>
  <c r="K275" i="69"/>
  <c r="K366" i="69"/>
  <c r="K331" i="69"/>
  <c r="H235" i="69"/>
  <c r="H326" i="69"/>
  <c r="M241" i="69"/>
  <c r="M319" i="69"/>
  <c r="H297" i="69"/>
  <c r="H388" i="69"/>
  <c r="O269" i="69"/>
  <c r="O295" i="69"/>
  <c r="P301" i="69"/>
  <c r="P392" i="69"/>
  <c r="S403" i="69"/>
  <c r="X36" i="49"/>
  <c r="X38" i="49"/>
  <c r="L354" i="69"/>
  <c r="I237" i="69"/>
  <c r="X40" i="49"/>
  <c r="K353" i="69"/>
  <c r="K405" i="69"/>
  <c r="I400" i="69"/>
  <c r="M226" i="69"/>
  <c r="K227" i="69"/>
  <c r="K292" i="69"/>
  <c r="F374" i="69"/>
  <c r="H287" i="69"/>
  <c r="H352" i="69"/>
  <c r="M306" i="69"/>
  <c r="M384" i="69"/>
  <c r="H284" i="69"/>
  <c r="O386" i="69"/>
  <c r="O399" i="69"/>
  <c r="P327" i="69"/>
  <c r="K383" i="69"/>
  <c r="O373" i="69"/>
  <c r="O243" i="69"/>
  <c r="S312" i="69"/>
  <c r="S390" i="69"/>
  <c r="G245" i="69"/>
  <c r="L250" i="69"/>
  <c r="L380" i="69"/>
  <c r="I263" i="69"/>
  <c r="I380" i="69"/>
  <c r="L307" i="69"/>
  <c r="G310" i="69"/>
  <c r="L276" i="69"/>
  <c r="L393" i="69"/>
  <c r="I250" i="69"/>
  <c r="I341" i="69"/>
  <c r="L320" i="69"/>
  <c r="K327" i="69"/>
  <c r="M239" i="69"/>
  <c r="K240" i="69"/>
  <c r="K318" i="69"/>
  <c r="H248" i="69"/>
  <c r="H378" i="69"/>
  <c r="M254" i="69"/>
  <c r="M371" i="69"/>
  <c r="H310" i="69"/>
  <c r="S351" i="69"/>
  <c r="O334" i="69"/>
  <c r="T286" i="69"/>
  <c r="P314" i="69"/>
  <c r="P288" i="69"/>
  <c r="S286" i="69"/>
  <c r="K301" i="69"/>
  <c r="K392" i="69"/>
  <c r="P262" i="69"/>
  <c r="G349" i="69"/>
  <c r="L315" i="69"/>
  <c r="L406" i="69"/>
  <c r="I276" i="69"/>
  <c r="I367" i="69"/>
  <c r="L385" i="69"/>
  <c r="K288" i="69"/>
  <c r="I296" i="69"/>
  <c r="M304" i="69"/>
  <c r="K266" i="69"/>
  <c r="K344" i="69"/>
  <c r="F244" i="69"/>
  <c r="H274" i="69"/>
  <c r="H391" i="69"/>
  <c r="M280" i="69"/>
  <c r="M397" i="69"/>
  <c r="H232" i="69"/>
  <c r="H336" i="69"/>
  <c r="S364" i="69"/>
  <c r="T402" i="69"/>
  <c r="O282" i="69"/>
  <c r="T338" i="69"/>
  <c r="P405" i="69"/>
  <c r="P353" i="69"/>
  <c r="Q230" i="69"/>
  <c r="S377" i="69"/>
  <c r="S299" i="69"/>
  <c r="H261" i="69"/>
  <c r="M267" i="69"/>
  <c r="H323" i="69"/>
  <c r="H401" i="69"/>
  <c r="Y37" i="49"/>
  <c r="G375" i="69"/>
  <c r="L341" i="69"/>
  <c r="I302" i="69"/>
  <c r="I393" i="69"/>
  <c r="L398" i="69"/>
  <c r="K236" i="69"/>
  <c r="K314" i="69"/>
  <c r="I270" i="69"/>
  <c r="M330" i="69"/>
  <c r="K253" i="69"/>
  <c r="K357" i="69"/>
  <c r="F231" i="69"/>
  <c r="H313" i="69"/>
  <c r="H404" i="69"/>
  <c r="M332" i="69"/>
  <c r="H245" i="69"/>
  <c r="H349" i="69"/>
  <c r="S273" i="69"/>
  <c r="T311" i="69"/>
  <c r="O230" i="69"/>
  <c r="P340" i="69"/>
  <c r="P249" i="69"/>
  <c r="R383" i="69"/>
  <c r="T330" i="69"/>
  <c r="S260" i="69"/>
  <c r="T239" i="69"/>
  <c r="L289" i="69"/>
  <c r="I315" i="69"/>
  <c r="H365" i="69"/>
  <c r="M345" i="69"/>
  <c r="I354" i="69"/>
  <c r="K262" i="69"/>
  <c r="K279" i="69"/>
  <c r="H271" i="69"/>
  <c r="I314" i="69"/>
  <c r="P281" i="69"/>
  <c r="O321" i="69"/>
  <c r="P366" i="69"/>
  <c r="R305" i="69"/>
  <c r="S234" i="69"/>
  <c r="S325" i="69"/>
  <c r="T382" i="69"/>
  <c r="G320" i="69"/>
  <c r="G257" i="69"/>
  <c r="G374" i="69"/>
  <c r="I350" i="69"/>
  <c r="I310" i="69"/>
  <c r="I401" i="69"/>
  <c r="L266" i="69"/>
  <c r="L370" i="69"/>
  <c r="K289" i="69"/>
  <c r="K406" i="69"/>
  <c r="K235" i="69"/>
  <c r="K339" i="69"/>
  <c r="I301" i="69"/>
  <c r="P268" i="69"/>
  <c r="P242" i="69"/>
  <c r="T351" i="69"/>
  <c r="X33" i="49"/>
  <c r="X42" i="49"/>
  <c r="X32" i="49"/>
  <c r="X30" i="49"/>
  <c r="X29" i="49"/>
  <c r="X37" i="49"/>
  <c r="G346" i="69"/>
  <c r="G283" i="69"/>
  <c r="G400" i="69"/>
  <c r="I376" i="69"/>
  <c r="I336" i="69"/>
  <c r="L331" i="69"/>
  <c r="K341" i="69"/>
  <c r="K248" i="69"/>
  <c r="K352" i="69"/>
  <c r="I327" i="69"/>
  <c r="P385" i="69"/>
  <c r="T247" i="69"/>
  <c r="O266" i="69"/>
  <c r="G335" i="69"/>
  <c r="I259" i="69"/>
  <c r="I285" i="69"/>
  <c r="I297" i="69"/>
  <c r="L383" i="69"/>
  <c r="K367" i="69"/>
  <c r="K287" i="69"/>
  <c r="K365" i="69"/>
  <c r="I236" i="69"/>
  <c r="I340" i="69"/>
  <c r="P333" i="69"/>
  <c r="T364" i="69"/>
  <c r="T377" i="69"/>
  <c r="G361" i="69"/>
  <c r="I233" i="69"/>
  <c r="I311" i="69"/>
  <c r="I232" i="69"/>
  <c r="I323" i="69"/>
  <c r="L240" i="69"/>
  <c r="L396" i="69"/>
  <c r="K250" i="69"/>
  <c r="K302" i="69"/>
  <c r="K274" i="69"/>
  <c r="K378" i="69"/>
  <c r="I249" i="69"/>
  <c r="I353" i="69"/>
  <c r="P294" i="69"/>
  <c r="O288" i="69"/>
  <c r="O366" i="69"/>
  <c r="T234" i="69"/>
  <c r="T273" i="69"/>
  <c r="O370" i="69"/>
  <c r="O253" i="69"/>
  <c r="G244" i="69"/>
  <c r="G296" i="69"/>
  <c r="I246" i="69"/>
  <c r="I337" i="69"/>
  <c r="I245" i="69"/>
  <c r="I388" i="69"/>
  <c r="L253" i="69"/>
  <c r="L292" i="69"/>
  <c r="K237" i="69"/>
  <c r="K328" i="69"/>
  <c r="K261" i="69"/>
  <c r="K391" i="69"/>
  <c r="I288" i="69"/>
  <c r="I366" i="69"/>
  <c r="O314" i="69"/>
  <c r="T299" i="69"/>
  <c r="T390" i="69"/>
  <c r="G231" i="69"/>
  <c r="G322" i="69"/>
  <c r="I272" i="69"/>
  <c r="I363" i="69"/>
  <c r="I271" i="69"/>
  <c r="I349" i="69"/>
  <c r="L227" i="69"/>
  <c r="L318" i="69"/>
  <c r="K276" i="69"/>
  <c r="K354" i="69"/>
  <c r="K313" i="69"/>
  <c r="K404" i="69"/>
  <c r="I275" i="69"/>
  <c r="I379" i="69"/>
  <c r="P398" i="69"/>
  <c r="T260" i="69"/>
  <c r="T312" i="69"/>
  <c r="G270" i="69"/>
  <c r="I298" i="69"/>
  <c r="I284" i="69"/>
  <c r="L279" i="69"/>
  <c r="K315" i="69"/>
  <c r="I262" i="69"/>
  <c r="P372" i="69"/>
  <c r="P346" i="69"/>
  <c r="P345" i="69"/>
  <c r="T325" i="69"/>
  <c r="O396" i="69"/>
  <c r="G251" i="69"/>
  <c r="R253" i="69"/>
  <c r="R331" i="69"/>
  <c r="T278" i="69"/>
  <c r="T226" i="69"/>
  <c r="T290" i="69"/>
  <c r="G342" i="69"/>
  <c r="T350" i="69"/>
  <c r="T363" i="69"/>
  <c r="R344" i="69"/>
  <c r="R357" i="69"/>
  <c r="T265" i="69"/>
  <c r="T369" i="69"/>
  <c r="T285" i="69"/>
  <c r="R279" i="69"/>
  <c r="R240" i="69"/>
  <c r="T356" i="69"/>
  <c r="T304" i="69"/>
  <c r="T343" i="69"/>
  <c r="R266" i="69"/>
  <c r="R227" i="69"/>
  <c r="T252" i="69"/>
  <c r="T291" i="69"/>
  <c r="R396" i="69"/>
  <c r="G277" i="69"/>
  <c r="G368" i="69"/>
  <c r="G303" i="69"/>
  <c r="G394" i="69"/>
  <c r="G355" i="69"/>
  <c r="J313" i="69"/>
  <c r="G329" i="69"/>
  <c r="G225" i="69"/>
  <c r="G290" i="69"/>
  <c r="G238" i="69"/>
  <c r="G316" i="69"/>
  <c r="G264" i="69"/>
  <c r="M343" i="69"/>
  <c r="M265" i="69"/>
  <c r="M382" i="69"/>
  <c r="M369" i="69"/>
  <c r="M278" i="69"/>
  <c r="M356" i="69"/>
  <c r="M252" i="69"/>
  <c r="F361" i="69"/>
  <c r="F296" i="69"/>
  <c r="F283" i="69"/>
  <c r="F400" i="69"/>
  <c r="F322" i="69"/>
  <c r="F387" i="69"/>
  <c r="F257" i="69"/>
  <c r="G388" i="69"/>
  <c r="G271" i="69"/>
  <c r="G336" i="69"/>
  <c r="G232" i="69"/>
  <c r="G284" i="69"/>
  <c r="G401" i="69"/>
  <c r="G323" i="69"/>
  <c r="L366" i="69"/>
  <c r="L405" i="69"/>
  <c r="T357" i="69"/>
  <c r="T355" i="69"/>
  <c r="T279" i="69"/>
  <c r="H374" i="69"/>
  <c r="H309" i="69"/>
  <c r="O403" i="69"/>
  <c r="L300" i="69"/>
  <c r="L326" i="69"/>
  <c r="G404" i="69"/>
  <c r="G339" i="69"/>
  <c r="P241" i="69"/>
  <c r="P332" i="69"/>
  <c r="P280" i="69"/>
  <c r="Q374" i="69"/>
  <c r="K371" i="69"/>
  <c r="K319" i="69"/>
  <c r="K293" i="69"/>
  <c r="K384" i="69"/>
  <c r="K280" i="69"/>
  <c r="K358" i="69"/>
  <c r="K228" i="69"/>
  <c r="M283" i="69"/>
  <c r="M309" i="69"/>
  <c r="M231" i="69"/>
  <c r="H282" i="69"/>
  <c r="H269" i="69"/>
  <c r="Q361" i="69"/>
  <c r="R228" i="69"/>
  <c r="R241" i="69"/>
  <c r="R384" i="69"/>
  <c r="R332" i="69"/>
  <c r="K334" i="69"/>
  <c r="K230" i="69"/>
  <c r="K386" i="69"/>
  <c r="K269" i="69"/>
  <c r="K373" i="69"/>
  <c r="K295" i="69"/>
  <c r="K347" i="69"/>
  <c r="K256" i="69"/>
  <c r="J340" i="69"/>
  <c r="J236" i="69"/>
  <c r="J392" i="69"/>
  <c r="J275" i="69"/>
  <c r="J366" i="69"/>
  <c r="J314" i="69"/>
  <c r="J353" i="69"/>
  <c r="J262" i="69"/>
  <c r="H351" i="69"/>
  <c r="H338" i="69"/>
  <c r="H273" i="69"/>
  <c r="H286" i="69"/>
  <c r="H234" i="69"/>
  <c r="H377" i="69"/>
  <c r="F377" i="69"/>
  <c r="F273" i="69"/>
  <c r="F338" i="69"/>
  <c r="F260" i="69"/>
  <c r="F299" i="69"/>
  <c r="F403" i="69"/>
  <c r="F286" i="69"/>
  <c r="I338" i="69"/>
  <c r="I351" i="69"/>
  <c r="I273" i="69"/>
  <c r="I325" i="69"/>
  <c r="I234" i="69"/>
  <c r="I299" i="69"/>
  <c r="G393" i="69"/>
  <c r="G263" i="69"/>
  <c r="G341" i="69"/>
  <c r="G237" i="69"/>
  <c r="G302" i="69"/>
  <c r="G406" i="69"/>
  <c r="G315" i="69"/>
  <c r="M349" i="69"/>
  <c r="M271" i="69"/>
  <c r="M336" i="69"/>
  <c r="M375" i="69"/>
  <c r="M258" i="69"/>
  <c r="M388" i="69"/>
  <c r="M310" i="69"/>
  <c r="U381" i="69"/>
  <c r="U277" i="69"/>
  <c r="U290" i="69"/>
  <c r="U303" i="69"/>
  <c r="U355" i="69"/>
  <c r="U342" i="69"/>
  <c r="U251" i="69"/>
  <c r="F376" i="69"/>
  <c r="F272" i="69"/>
  <c r="F285" i="69"/>
  <c r="F389" i="69"/>
  <c r="F298" i="69"/>
  <c r="F363" i="69"/>
  <c r="F259" i="69"/>
  <c r="P237" i="69"/>
  <c r="P250" i="69"/>
  <c r="P406" i="69"/>
  <c r="P289" i="69"/>
  <c r="P315" i="69"/>
  <c r="P302" i="69"/>
  <c r="P328" i="69"/>
  <c r="P393" i="69"/>
  <c r="P367" i="69"/>
  <c r="F380" i="69"/>
  <c r="F276" i="69"/>
  <c r="F289" i="69"/>
  <c r="F367" i="69"/>
  <c r="F302" i="69"/>
  <c r="F393" i="69"/>
  <c r="F263" i="69"/>
  <c r="L333" i="69"/>
  <c r="L346" i="69"/>
  <c r="L255" i="69"/>
  <c r="L294" i="69"/>
  <c r="L242" i="69"/>
  <c r="L359" i="69"/>
  <c r="G294" i="69"/>
  <c r="G372" i="69"/>
  <c r="G281" i="69"/>
  <c r="U382" i="69"/>
  <c r="U278" i="69"/>
  <c r="U304" i="69"/>
  <c r="U369" i="69"/>
  <c r="G390" i="69"/>
  <c r="G299" i="69"/>
  <c r="G286" i="69"/>
  <c r="G260" i="69"/>
  <c r="G325" i="69"/>
  <c r="G403" i="69"/>
  <c r="G377" i="69"/>
  <c r="F391" i="69"/>
  <c r="F235" i="69"/>
  <c r="F365" i="69"/>
  <c r="F261" i="69"/>
  <c r="F313" i="69"/>
  <c r="F274" i="69"/>
  <c r="F287" i="69"/>
  <c r="F248" i="69"/>
  <c r="R287" i="69"/>
  <c r="R313" i="69"/>
  <c r="R378" i="69"/>
  <c r="R261" i="69"/>
  <c r="R274" i="69"/>
  <c r="R365" i="69"/>
  <c r="M354" i="69"/>
  <c r="M237" i="69"/>
  <c r="M367" i="69"/>
  <c r="M276" i="69"/>
  <c r="M380" i="69"/>
  <c r="M302" i="69"/>
  <c r="M341" i="69"/>
  <c r="M263" i="69"/>
  <c r="L349" i="69"/>
  <c r="L336" i="69"/>
  <c r="L271" i="69"/>
  <c r="L284" i="69"/>
  <c r="L232" i="69"/>
  <c r="L375" i="69"/>
  <c r="O339" i="69"/>
  <c r="O300" i="69"/>
  <c r="O261" i="69"/>
  <c r="O287" i="69"/>
  <c r="O365" i="69"/>
  <c r="O326" i="69"/>
  <c r="O352" i="69"/>
  <c r="O235" i="69"/>
  <c r="O248" i="69"/>
  <c r="S369" i="69"/>
  <c r="S330" i="69"/>
  <c r="S317" i="69"/>
  <c r="S265" i="69"/>
  <c r="R314" i="69"/>
  <c r="R262" i="69"/>
  <c r="R340" i="69"/>
  <c r="R236" i="69"/>
  <c r="M392" i="69"/>
  <c r="M262" i="69"/>
  <c r="M301" i="69"/>
  <c r="M249" i="69"/>
  <c r="M366" i="69"/>
  <c r="M405" i="69"/>
  <c r="M288" i="69"/>
  <c r="Q336" i="69"/>
  <c r="Q362" i="69"/>
  <c r="Q358" i="69"/>
  <c r="Q401" i="69"/>
  <c r="Q245" i="69"/>
  <c r="Q284" i="69"/>
  <c r="Q271" i="69"/>
  <c r="Q375" i="69"/>
  <c r="Q310" i="69"/>
  <c r="G321" i="69"/>
  <c r="I309" i="69"/>
  <c r="I361" i="69"/>
  <c r="I244" i="69"/>
  <c r="I348" i="69"/>
  <c r="I257" i="69"/>
  <c r="I335" i="69"/>
  <c r="I231" i="69"/>
  <c r="G334" i="69"/>
  <c r="G376" i="69"/>
  <c r="I287" i="69"/>
  <c r="F386" i="69"/>
  <c r="I228" i="69"/>
  <c r="I293" i="69"/>
  <c r="L345" i="69"/>
  <c r="J263" i="69"/>
  <c r="J367" i="69"/>
  <c r="F262" i="69"/>
  <c r="F366" i="69"/>
  <c r="Q279" i="69"/>
  <c r="Q318" i="69"/>
  <c r="U376" i="69"/>
  <c r="Y85" i="49"/>
  <c r="Y88" i="49"/>
  <c r="X86" i="49"/>
  <c r="X89" i="49"/>
  <c r="G402" i="69"/>
  <c r="I313" i="69"/>
  <c r="F256" i="69"/>
  <c r="F295" i="69"/>
  <c r="I241" i="69"/>
  <c r="I319" i="69"/>
  <c r="L228" i="69"/>
  <c r="L306" i="69"/>
  <c r="J328" i="69"/>
  <c r="J406" i="69"/>
  <c r="F288" i="69"/>
  <c r="F353" i="69"/>
  <c r="Q396" i="69"/>
  <c r="Q266" i="69"/>
  <c r="U337" i="69"/>
  <c r="Y93" i="49"/>
  <c r="Y95" i="49"/>
  <c r="X92" i="49"/>
  <c r="X87" i="49"/>
  <c r="Y94" i="49"/>
  <c r="Y92" i="49"/>
  <c r="X85" i="49"/>
  <c r="X93" i="49"/>
  <c r="I261" i="69"/>
  <c r="I391" i="69"/>
  <c r="F308" i="69"/>
  <c r="F347" i="69"/>
  <c r="L298" i="69"/>
  <c r="I254" i="69"/>
  <c r="I358" i="69"/>
  <c r="L267" i="69"/>
  <c r="L371" i="69"/>
  <c r="J289" i="69"/>
  <c r="F275" i="69"/>
  <c r="F392" i="69"/>
  <c r="Q227" i="69"/>
  <c r="Q305" i="69"/>
  <c r="U324" i="69"/>
  <c r="Y86" i="49"/>
  <c r="Y90" i="49"/>
  <c r="X95" i="49"/>
  <c r="X84" i="49"/>
  <c r="Y91" i="49"/>
  <c r="Y89" i="49"/>
  <c r="X94" i="49"/>
  <c r="X96" i="49"/>
  <c r="Y87" i="49"/>
  <c r="Y83" i="49"/>
  <c r="X88" i="49"/>
  <c r="X83" i="49"/>
  <c r="Y96" i="49"/>
  <c r="X91" i="49"/>
  <c r="G298" i="69"/>
  <c r="I326" i="69"/>
  <c r="F362" i="69"/>
  <c r="J302" i="69"/>
  <c r="F236" i="69"/>
  <c r="Q370" i="69"/>
  <c r="U272" i="69"/>
  <c r="Y84" i="49"/>
  <c r="X90" i="49"/>
  <c r="M272" i="69"/>
  <c r="M389" i="69"/>
  <c r="M300" i="69"/>
  <c r="M391" i="69"/>
  <c r="L234" i="69"/>
  <c r="L351" i="69"/>
  <c r="H250" i="69"/>
  <c r="H380" i="69"/>
  <c r="L335" i="69"/>
  <c r="H275" i="69"/>
  <c r="H379" i="69"/>
  <c r="J299" i="69"/>
  <c r="M312" i="69"/>
  <c r="M403" i="69"/>
  <c r="R300" i="69"/>
  <c r="R392" i="69"/>
  <c r="U389" i="69"/>
  <c r="T342" i="69"/>
  <c r="M324" i="69"/>
  <c r="M402" i="69"/>
  <c r="M352" i="69"/>
  <c r="M404" i="69"/>
  <c r="M240" i="69"/>
  <c r="L247" i="69"/>
  <c r="L338" i="69"/>
  <c r="H276" i="69"/>
  <c r="H393" i="69"/>
  <c r="L296" i="69"/>
  <c r="H262" i="69"/>
  <c r="H392" i="69"/>
  <c r="J234" i="69"/>
  <c r="J325" i="69"/>
  <c r="M390" i="69"/>
  <c r="R391" i="69"/>
  <c r="R301" i="69"/>
  <c r="U317" i="69"/>
  <c r="U285" i="69"/>
  <c r="S239" i="69"/>
  <c r="T225" i="69"/>
  <c r="T251" i="69"/>
  <c r="M285" i="69"/>
  <c r="M326" i="69"/>
  <c r="M292" i="69"/>
  <c r="L273" i="69"/>
  <c r="L377" i="69"/>
  <c r="H289" i="69"/>
  <c r="H406" i="69"/>
  <c r="L257" i="69"/>
  <c r="L322" i="69"/>
  <c r="H301" i="69"/>
  <c r="H366" i="69"/>
  <c r="J260" i="69"/>
  <c r="J364" i="69"/>
  <c r="M299" i="69"/>
  <c r="Q379" i="69"/>
  <c r="Q405" i="69"/>
  <c r="T303" i="69"/>
  <c r="T381" i="69"/>
  <c r="M311" i="69"/>
  <c r="M287" i="69"/>
  <c r="M305" i="69"/>
  <c r="L260" i="69"/>
  <c r="L364" i="69"/>
  <c r="H302" i="69"/>
  <c r="L231" i="69"/>
  <c r="L387" i="69"/>
  <c r="H327" i="69"/>
  <c r="H405" i="69"/>
  <c r="J286" i="69"/>
  <c r="J351" i="69"/>
  <c r="M234" i="69"/>
  <c r="M325" i="69"/>
  <c r="Q353" i="69"/>
  <c r="Q288" i="69"/>
  <c r="Q340" i="69"/>
  <c r="R404" i="69"/>
  <c r="R326" i="69"/>
  <c r="R275" i="69"/>
  <c r="R327" i="69"/>
  <c r="U252" i="69"/>
  <c r="U239" i="69"/>
  <c r="T238" i="69"/>
  <c r="T277" i="69"/>
  <c r="M233" i="69"/>
  <c r="M350" i="69"/>
  <c r="M261" i="69"/>
  <c r="M313" i="69"/>
  <c r="L299" i="69"/>
  <c r="L390" i="69"/>
  <c r="H328" i="69"/>
  <c r="L309" i="69"/>
  <c r="L348" i="69"/>
  <c r="H288" i="69"/>
  <c r="J247" i="69"/>
  <c r="J390" i="69"/>
  <c r="M247" i="69"/>
  <c r="M338" i="69"/>
  <c r="Q275" i="69"/>
  <c r="Q301" i="69"/>
  <c r="Q327" i="69"/>
  <c r="R339" i="69"/>
  <c r="R379" i="69"/>
  <c r="R405" i="69"/>
  <c r="U330" i="69"/>
  <c r="T329" i="69"/>
  <c r="T394" i="69"/>
  <c r="H238" i="69"/>
  <c r="M259" i="69"/>
  <c r="M337" i="69"/>
  <c r="M235" i="69"/>
  <c r="M378" i="69"/>
  <c r="L325" i="69"/>
  <c r="L403" i="69"/>
  <c r="H237" i="69"/>
  <c r="H341" i="69"/>
  <c r="L244" i="69"/>
  <c r="L361" i="69"/>
  <c r="H314" i="69"/>
  <c r="J273" i="69"/>
  <c r="J377" i="69"/>
  <c r="M286" i="69"/>
  <c r="M351" i="69"/>
  <c r="Q236" i="69"/>
  <c r="Q392" i="69"/>
  <c r="Q262" i="69"/>
  <c r="T264" i="69"/>
  <c r="H355" i="69"/>
  <c r="M298" i="69"/>
  <c r="M248" i="69"/>
  <c r="H263" i="69"/>
  <c r="L270" i="69"/>
  <c r="H236" i="69"/>
  <c r="J312" i="69"/>
  <c r="M273" i="69"/>
  <c r="Q314" i="69"/>
  <c r="R249" i="69"/>
  <c r="U356" i="69"/>
  <c r="T368" i="69"/>
  <c r="T370" i="69"/>
  <c r="J235" i="69"/>
  <c r="J352" i="69"/>
  <c r="L353" i="69"/>
  <c r="O346" i="69"/>
  <c r="H335" i="69"/>
  <c r="T331" i="69"/>
  <c r="T383" i="69"/>
  <c r="P293" i="69"/>
  <c r="P384" i="69"/>
  <c r="Q283" i="69"/>
  <c r="Q270" i="69"/>
  <c r="O294" i="69"/>
  <c r="G230" i="69"/>
  <c r="G373" i="69"/>
  <c r="L261" i="69"/>
  <c r="L339" i="69"/>
  <c r="G235" i="69"/>
  <c r="G326" i="69"/>
  <c r="J248" i="69"/>
  <c r="J339" i="69"/>
  <c r="L288" i="69"/>
  <c r="G243" i="69"/>
  <c r="G360" i="69"/>
  <c r="L235" i="69"/>
  <c r="L352" i="69"/>
  <c r="H361" i="69"/>
  <c r="T240" i="69"/>
  <c r="T292" i="69"/>
  <c r="P267" i="69"/>
  <c r="Q400" i="69"/>
  <c r="Q348" i="69"/>
  <c r="M334" i="69"/>
  <c r="G248" i="69"/>
  <c r="G365" i="69"/>
  <c r="J274" i="69"/>
  <c r="J378" i="69"/>
  <c r="L249" i="69"/>
  <c r="L314" i="69"/>
  <c r="O307" i="69"/>
  <c r="O320" i="69"/>
  <c r="G269" i="69"/>
  <c r="G386" i="69"/>
  <c r="L313" i="69"/>
  <c r="L365" i="69"/>
  <c r="H231" i="69"/>
  <c r="H296" i="69"/>
  <c r="T344" i="69"/>
  <c r="T396" i="69"/>
  <c r="P228" i="69"/>
  <c r="Q335" i="69"/>
  <c r="G274" i="69"/>
  <c r="G352" i="69"/>
  <c r="J261" i="69"/>
  <c r="J391" i="69"/>
  <c r="L236" i="69"/>
  <c r="L379" i="69"/>
  <c r="G295" i="69"/>
  <c r="G399" i="69"/>
  <c r="L248" i="69"/>
  <c r="L378" i="69"/>
  <c r="H257" i="69"/>
  <c r="H322" i="69"/>
  <c r="T266" i="69"/>
  <c r="T318" i="69"/>
  <c r="O325" i="69"/>
  <c r="P306" i="69"/>
  <c r="P319" i="69"/>
  <c r="Q244" i="69"/>
  <c r="G313" i="69"/>
  <c r="G378" i="69"/>
  <c r="J300" i="69"/>
  <c r="J365" i="69"/>
  <c r="L275" i="69"/>
  <c r="L392" i="69"/>
  <c r="J240" i="69"/>
  <c r="O398" i="69"/>
  <c r="I266" i="69"/>
  <c r="G347" i="69"/>
  <c r="L274" i="69"/>
  <c r="L391" i="69"/>
  <c r="H283" i="69"/>
  <c r="H348" i="69"/>
  <c r="T305" i="69"/>
  <c r="P371" i="69"/>
  <c r="P254" i="69"/>
  <c r="Q309" i="69"/>
  <c r="Q296" i="69"/>
  <c r="G300" i="69"/>
  <c r="G261" i="69"/>
  <c r="G391" i="69"/>
  <c r="J326" i="69"/>
  <c r="J404" i="69"/>
  <c r="L301" i="69"/>
  <c r="L340" i="69"/>
  <c r="J344" i="69"/>
  <c r="O359" i="69"/>
  <c r="I396" i="69"/>
  <c r="G282" i="69"/>
  <c r="L287" i="69"/>
  <c r="L404" i="69"/>
  <c r="H244" i="69"/>
  <c r="H387" i="69"/>
  <c r="T253" i="69"/>
  <c r="T227" i="69"/>
  <c r="O312" i="69"/>
  <c r="P397" i="69"/>
  <c r="Q387" i="69"/>
  <c r="Q322" i="69"/>
  <c r="G287" i="69"/>
  <c r="L262" i="69"/>
  <c r="G256" i="69"/>
  <c r="H270" i="69"/>
  <c r="O286" i="69"/>
  <c r="P358" i="69"/>
  <c r="Q257" i="69"/>
  <c r="U343" i="69"/>
  <c r="P307" i="69"/>
  <c r="U233" i="69"/>
  <c r="S338" i="69"/>
  <c r="U350" i="69"/>
  <c r="U363" i="69"/>
  <c r="O308" i="69"/>
  <c r="U311" i="69"/>
  <c r="U298" i="69"/>
  <c r="U265" i="69"/>
  <c r="P255" i="69"/>
  <c r="U291" i="69"/>
  <c r="U402" i="69"/>
  <c r="O360" i="69"/>
  <c r="P359" i="69"/>
  <c r="G337" i="69"/>
  <c r="G268" i="69"/>
  <c r="G359" i="69"/>
  <c r="L376" i="69"/>
  <c r="F258" i="69"/>
  <c r="G233" i="69"/>
  <c r="G324" i="69"/>
  <c r="G307" i="69"/>
  <c r="G398" i="69"/>
  <c r="F297" i="69"/>
  <c r="G246" i="69"/>
  <c r="G389" i="69"/>
  <c r="G333" i="69"/>
  <c r="L246" i="69"/>
  <c r="F323" i="69"/>
  <c r="G272" i="69"/>
  <c r="G350" i="69"/>
  <c r="G385" i="69"/>
  <c r="L272" i="69"/>
  <c r="G285" i="69"/>
  <c r="F253" i="69"/>
  <c r="F31" i="49"/>
  <c r="G229" i="69"/>
  <c r="L337" i="69"/>
  <c r="J228" i="69"/>
  <c r="J319" i="69"/>
  <c r="H291" i="69"/>
  <c r="F241" i="69"/>
  <c r="H333" i="69"/>
  <c r="F319" i="69"/>
  <c r="I252" i="69"/>
  <c r="I369" i="69"/>
  <c r="M244" i="69"/>
  <c r="M335" i="69"/>
  <c r="H251" i="69"/>
  <c r="H290" i="69"/>
  <c r="M344" i="69"/>
  <c r="H230" i="69"/>
  <c r="H334" i="69"/>
  <c r="H225" i="69"/>
  <c r="M253" i="69"/>
  <c r="M331" i="69"/>
  <c r="H295" i="69"/>
  <c r="H360" i="69"/>
  <c r="M387" i="69"/>
  <c r="M322" i="69"/>
  <c r="M400" i="69"/>
  <c r="H277" i="69"/>
  <c r="H394" i="69"/>
  <c r="M227" i="69"/>
  <c r="M370" i="69"/>
  <c r="H256" i="69"/>
  <c r="H386" i="69"/>
  <c r="H381" i="69"/>
  <c r="M348" i="69"/>
  <c r="H303" i="69"/>
  <c r="H342" i="69"/>
  <c r="M279" i="69"/>
  <c r="M357" i="69"/>
  <c r="H321" i="69"/>
  <c r="H399" i="69"/>
  <c r="M296" i="69"/>
  <c r="M374" i="69"/>
  <c r="H264" i="69"/>
  <c r="H368" i="69"/>
  <c r="M318" i="69"/>
  <c r="M383" i="69"/>
  <c r="H347" i="69"/>
  <c r="M257" i="69"/>
  <c r="M266" i="69"/>
  <c r="H242" i="69"/>
  <c r="H294" i="69"/>
  <c r="F254" i="69"/>
  <c r="I330" i="69"/>
  <c r="F280" i="69"/>
  <c r="F345" i="69"/>
  <c r="I291" i="69"/>
  <c r="H255" i="69"/>
  <c r="H320" i="69"/>
  <c r="O293" i="69"/>
  <c r="F267" i="69"/>
  <c r="F384" i="69"/>
  <c r="I226" i="69"/>
  <c r="I317" i="69"/>
  <c r="H229" i="69"/>
  <c r="H398" i="69"/>
  <c r="O254" i="69"/>
  <c r="I239" i="69"/>
  <c r="I356" i="69"/>
  <c r="H307" i="69"/>
  <c r="H346" i="69"/>
  <c r="F306" i="69"/>
  <c r="F371" i="69"/>
  <c r="F332" i="69"/>
  <c r="I265" i="69"/>
  <c r="I343" i="69"/>
  <c r="H268" i="69"/>
  <c r="H359" i="69"/>
  <c r="F397" i="69"/>
  <c r="F293" i="69"/>
  <c r="I304" i="69"/>
  <c r="I382" i="69"/>
  <c r="H281" i="69"/>
  <c r="H372" i="69"/>
  <c r="F228" i="69"/>
  <c r="I278" i="69"/>
  <c r="O358" i="69"/>
  <c r="H252" i="69"/>
  <c r="J345" i="69"/>
  <c r="L238" i="69"/>
  <c r="H356" i="69"/>
  <c r="I230" i="69"/>
  <c r="L225" i="69"/>
  <c r="H382" i="69"/>
  <c r="K277" i="69"/>
  <c r="I269" i="69"/>
  <c r="L316" i="69"/>
  <c r="K329" i="69"/>
  <c r="I321" i="69"/>
  <c r="L355" i="69"/>
  <c r="J257" i="69"/>
  <c r="K368" i="69"/>
  <c r="I347" i="69"/>
  <c r="J361" i="69"/>
  <c r="J254" i="69"/>
  <c r="H278" i="69"/>
  <c r="H395" i="69"/>
  <c r="J322" i="69"/>
  <c r="J400" i="69"/>
  <c r="K290" i="69"/>
  <c r="I308" i="69"/>
  <c r="I386" i="69"/>
  <c r="J280" i="69"/>
  <c r="J358" i="69"/>
  <c r="K375" i="69"/>
  <c r="L251" i="69"/>
  <c r="L342" i="69"/>
  <c r="J296" i="69"/>
  <c r="J387" i="69"/>
  <c r="H317" i="69"/>
  <c r="J283" i="69"/>
  <c r="H259" i="69"/>
  <c r="K225" i="69"/>
  <c r="K316" i="69"/>
  <c r="I256" i="69"/>
  <c r="I373" i="69"/>
  <c r="J306" i="69"/>
  <c r="J397" i="69"/>
  <c r="K401" i="69"/>
  <c r="L277" i="69"/>
  <c r="L381" i="69"/>
  <c r="H343" i="69"/>
  <c r="J309" i="69"/>
  <c r="H324" i="69"/>
  <c r="K238" i="69"/>
  <c r="K355" i="69"/>
  <c r="I282" i="69"/>
  <c r="I399" i="69"/>
  <c r="J267" i="69"/>
  <c r="J371" i="69"/>
  <c r="J245" i="69"/>
  <c r="L264" i="69"/>
  <c r="L394" i="69"/>
  <c r="H226" i="69"/>
  <c r="H369" i="69"/>
  <c r="J231" i="69"/>
  <c r="J335" i="69"/>
  <c r="K264" i="69"/>
  <c r="K342" i="69"/>
  <c r="G241" i="69"/>
  <c r="I334" i="69"/>
  <c r="L252" i="69"/>
  <c r="J332" i="69"/>
  <c r="J362" i="69"/>
  <c r="L303" i="69"/>
  <c r="L368" i="69"/>
  <c r="H239" i="69"/>
  <c r="H304" i="69"/>
  <c r="J244" i="69"/>
  <c r="J348" i="69"/>
  <c r="K303" i="69"/>
  <c r="K381" i="69"/>
  <c r="G332" i="69"/>
  <c r="I360" i="69"/>
  <c r="L356" i="69"/>
  <c r="J384" i="69"/>
  <c r="L329" i="69"/>
  <c r="H265" i="69"/>
  <c r="J270" i="69"/>
  <c r="K251" i="69"/>
  <c r="I243" i="69"/>
  <c r="J241" i="69"/>
  <c r="M295" i="69"/>
  <c r="J266" i="69"/>
  <c r="J370" i="69"/>
  <c r="I318" i="69"/>
  <c r="O375" i="69"/>
  <c r="M230" i="69"/>
  <c r="M321" i="69"/>
  <c r="J253" i="69"/>
  <c r="J357" i="69"/>
  <c r="I305" i="69"/>
  <c r="M243" i="69"/>
  <c r="M386" i="69"/>
  <c r="J279" i="69"/>
  <c r="J383" i="69"/>
  <c r="I240" i="69"/>
  <c r="I331" i="69"/>
  <c r="M269" i="69"/>
  <c r="M347" i="69"/>
  <c r="J292" i="69"/>
  <c r="J396" i="69"/>
  <c r="I227" i="69"/>
  <c r="I344" i="69"/>
  <c r="M282" i="69"/>
  <c r="M360" i="69"/>
  <c r="J318" i="69"/>
  <c r="I253" i="69"/>
  <c r="I370" i="69"/>
  <c r="O232" i="69"/>
  <c r="M256" i="69"/>
  <c r="M373" i="69"/>
  <c r="J305" i="69"/>
  <c r="I279" i="69"/>
  <c r="I357" i="69"/>
  <c r="O401" i="69"/>
  <c r="M308" i="69"/>
  <c r="M35" i="49"/>
  <c r="J227" i="69"/>
  <c r="I292" i="69"/>
  <c r="L233" i="69"/>
  <c r="L324" i="69"/>
  <c r="F284" i="69"/>
  <c r="F349" i="69"/>
  <c r="L259" i="69"/>
  <c r="L363" i="69"/>
  <c r="F245" i="69"/>
  <c r="F388" i="69"/>
  <c r="L285" i="69"/>
  <c r="L350" i="69"/>
  <c r="F271" i="69"/>
  <c r="F375" i="69"/>
  <c r="F310" i="69"/>
  <c r="F401" i="69"/>
  <c r="L311" i="69"/>
  <c r="H311" i="69"/>
  <c r="H350" i="69"/>
  <c r="G254" i="69"/>
  <c r="G371" i="69"/>
  <c r="L291" i="69"/>
  <c r="L395" i="69"/>
  <c r="K349" i="69"/>
  <c r="J284" i="69"/>
  <c r="J401" i="69"/>
  <c r="H246" i="69"/>
  <c r="H363" i="69"/>
  <c r="G280" i="69"/>
  <c r="G358" i="69"/>
  <c r="L317" i="69"/>
  <c r="K258" i="69"/>
  <c r="K284" i="69"/>
  <c r="J336" i="69"/>
  <c r="H272" i="69"/>
  <c r="H376" i="69"/>
  <c r="G293" i="69"/>
  <c r="G384" i="69"/>
  <c r="L304" i="69"/>
  <c r="K232" i="69"/>
  <c r="K310" i="69"/>
  <c r="J297" i="69"/>
  <c r="O323" i="69"/>
  <c r="H285" i="69"/>
  <c r="H402" i="69"/>
  <c r="G267" i="69"/>
  <c r="G397" i="69"/>
  <c r="L226" i="69"/>
  <c r="L330" i="69"/>
  <c r="K245" i="69"/>
  <c r="K336" i="69"/>
  <c r="J258" i="69"/>
  <c r="J323" i="69"/>
  <c r="H337" i="69"/>
  <c r="G319" i="69"/>
  <c r="L239" i="69"/>
  <c r="L343" i="69"/>
  <c r="K271" i="69"/>
  <c r="K362" i="69"/>
  <c r="J232" i="69"/>
  <c r="J388" i="69"/>
  <c r="H298" i="69"/>
  <c r="G306" i="69"/>
  <c r="L265" i="69"/>
  <c r="L369" i="69"/>
  <c r="K297" i="69"/>
  <c r="K388" i="69"/>
  <c r="J310" i="69"/>
  <c r="J349" i="69"/>
  <c r="H233" i="69"/>
  <c r="G228" i="69"/>
  <c r="L278" i="69"/>
  <c r="J271" i="69"/>
  <c r="O357" i="69"/>
  <c r="O331" i="69"/>
  <c r="O258" i="69"/>
  <c r="G105" i="69"/>
  <c r="M39" i="49"/>
  <c r="I35" i="69"/>
  <c r="F40" i="49"/>
  <c r="F29" i="49"/>
  <c r="F39" i="49"/>
  <c r="I42" i="49"/>
  <c r="K42" i="49"/>
  <c r="G34" i="49"/>
  <c r="G33" i="49"/>
  <c r="G38" i="49"/>
  <c r="M42" i="49"/>
  <c r="G29" i="49"/>
  <c r="L34" i="49"/>
  <c r="M37" i="49"/>
  <c r="F34" i="49"/>
  <c r="G31" i="49"/>
  <c r="K36" i="49"/>
  <c r="F37" i="49"/>
  <c r="G40" i="49"/>
  <c r="H37" i="49"/>
  <c r="L41" i="49"/>
  <c r="G37" i="49"/>
  <c r="G42" i="49"/>
  <c r="M33" i="49"/>
  <c r="G30" i="49"/>
  <c r="F30" i="49"/>
  <c r="F42" i="49"/>
  <c r="G39" i="49"/>
  <c r="G41" i="49"/>
  <c r="M32" i="49"/>
  <c r="G35" i="49"/>
  <c r="F36" i="49"/>
  <c r="G32" i="49"/>
  <c r="G36" i="49"/>
  <c r="I40" i="49"/>
  <c r="F33" i="49"/>
  <c r="M41" i="49"/>
  <c r="F32" i="49"/>
  <c r="I41" i="49"/>
  <c r="I32" i="49"/>
  <c r="M34" i="49"/>
  <c r="I35" i="49"/>
  <c r="H41" i="49"/>
  <c r="H36" i="49"/>
  <c r="M30" i="49"/>
  <c r="L42" i="49"/>
  <c r="I37" i="49"/>
  <c r="K30" i="49"/>
  <c r="M31" i="49"/>
  <c r="M29" i="49"/>
  <c r="F35" i="49"/>
  <c r="I36" i="49"/>
  <c r="M36" i="49"/>
  <c r="I34" i="49"/>
  <c r="M38" i="49"/>
  <c r="K38" i="49"/>
  <c r="M40" i="49"/>
  <c r="K33" i="49"/>
  <c r="L32" i="49"/>
  <c r="I39" i="49"/>
  <c r="J36" i="49"/>
  <c r="I31" i="49"/>
  <c r="L29" i="49"/>
  <c r="H34" i="49"/>
  <c r="J38" i="49"/>
  <c r="H32" i="49"/>
  <c r="F41" i="49"/>
  <c r="H31" i="49"/>
  <c r="K32" i="49"/>
  <c r="J40" i="49"/>
  <c r="F38" i="49"/>
  <c r="I33" i="49"/>
  <c r="I38" i="49"/>
  <c r="K35" i="49"/>
  <c r="I29" i="49"/>
  <c r="L40" i="49"/>
  <c r="L35" i="49"/>
  <c r="H38" i="49"/>
  <c r="J42" i="49"/>
  <c r="K37" i="49"/>
  <c r="L30" i="49"/>
  <c r="J37" i="49"/>
  <c r="L38" i="49"/>
  <c r="J32" i="49"/>
  <c r="L33" i="49"/>
  <c r="H35" i="49"/>
  <c r="H33" i="49"/>
  <c r="H40" i="49"/>
  <c r="J39" i="49"/>
  <c r="K29" i="49"/>
  <c r="H42" i="49"/>
  <c r="H39" i="49"/>
  <c r="I30" i="49"/>
  <c r="J31" i="49"/>
  <c r="L37" i="49"/>
  <c r="K31" i="49"/>
  <c r="J30" i="49"/>
  <c r="K34" i="49"/>
  <c r="K40" i="49"/>
  <c r="J29" i="49"/>
  <c r="J35" i="49"/>
  <c r="J34" i="49"/>
  <c r="L39" i="49"/>
  <c r="L31" i="49"/>
  <c r="H29" i="49"/>
  <c r="K39" i="49"/>
  <c r="J33" i="49"/>
  <c r="K41" i="49"/>
  <c r="H30" i="49"/>
  <c r="J41" i="49"/>
  <c r="L36" i="49"/>
  <c r="X132" i="67" l="1"/>
  <c r="W214" i="69" s="1"/>
  <c r="W371" i="69" s="1"/>
  <c r="W358" i="69"/>
  <c r="W280" i="69"/>
  <c r="W241" i="69"/>
  <c r="W396" i="69"/>
  <c r="W305" i="69"/>
  <c r="W279" i="69"/>
  <c r="W331" i="69"/>
  <c r="W227" i="69"/>
  <c r="W240" i="69"/>
  <c r="W357" i="69"/>
  <c r="W682" i="69"/>
  <c r="W799" i="69"/>
  <c r="W630" i="69"/>
  <c r="X144" i="67"/>
  <c r="W615" i="69" s="1"/>
  <c r="W629" i="69" s="1"/>
  <c r="W784" i="69"/>
  <c r="W641" i="69"/>
  <c r="W719" i="69"/>
  <c r="X130" i="67"/>
  <c r="W212" i="69" s="1"/>
  <c r="X151" i="67"/>
  <c r="W622" i="69" s="1"/>
  <c r="W727" i="69" s="1"/>
  <c r="W364" i="69"/>
  <c r="W273" i="69"/>
  <c r="W803" i="69"/>
  <c r="W634" i="69"/>
  <c r="W699" i="69"/>
  <c r="W712" i="69"/>
  <c r="W777" i="69"/>
  <c r="W764" i="69"/>
  <c r="W673" i="69"/>
  <c r="W751" i="69"/>
  <c r="W725" i="69"/>
  <c r="W660" i="69"/>
  <c r="W790" i="69"/>
  <c r="W738" i="69"/>
  <c r="W686" i="69"/>
  <c r="W647" i="69"/>
  <c r="W389" i="69"/>
  <c r="W350" i="69"/>
  <c r="W298" i="69"/>
  <c r="W259" i="69"/>
  <c r="W233" i="69"/>
  <c r="W376" i="69"/>
  <c r="W337" i="69"/>
  <c r="X136" i="67"/>
  <c r="W218" i="69" s="1"/>
  <c r="X150" i="67"/>
  <c r="W621" i="69" s="1"/>
  <c r="W659" i="69"/>
  <c r="W711" i="69"/>
  <c r="W789" i="69"/>
  <c r="X135" i="67"/>
  <c r="W217" i="69" s="1"/>
  <c r="W236" i="69"/>
  <c r="W366" i="69"/>
  <c r="W327" i="69"/>
  <c r="W301" i="69"/>
  <c r="W275" i="69"/>
  <c r="W340" i="69"/>
  <c r="W314" i="69"/>
  <c r="W405" i="69"/>
  <c r="W288" i="69"/>
  <c r="W392" i="69"/>
  <c r="W262" i="69"/>
  <c r="W379" i="69"/>
  <c r="W353" i="69"/>
  <c r="W341" i="69"/>
  <c r="W315" i="69"/>
  <c r="W289" i="69"/>
  <c r="W328" i="69"/>
  <c r="W237" i="69"/>
  <c r="X153" i="67"/>
  <c r="W624" i="69" s="1"/>
  <c r="W729" i="69" s="1"/>
  <c r="X154" i="67"/>
  <c r="W625" i="69" s="1"/>
  <c r="W652" i="69" s="1"/>
  <c r="W650" i="69"/>
  <c r="W741" i="69"/>
  <c r="X139" i="67"/>
  <c r="W221" i="69" s="1"/>
  <c r="W230" i="69"/>
  <c r="W373" i="69"/>
  <c r="W295" i="69"/>
  <c r="W256" i="69"/>
  <c r="X147" i="67"/>
  <c r="W618" i="69" s="1"/>
  <c r="W736" i="69" s="1"/>
  <c r="X146" i="67"/>
  <c r="W617" i="69" s="1"/>
  <c r="W735" i="69" s="1"/>
  <c r="X133" i="67"/>
  <c r="W215" i="69" s="1"/>
  <c r="W372" i="69" s="1"/>
  <c r="X129" i="67"/>
  <c r="W211" i="69" s="1"/>
  <c r="W368" i="69" s="1"/>
  <c r="W87" i="70"/>
  <c r="W113" i="70" s="1"/>
  <c r="V426" i="69" s="1"/>
  <c r="X87" i="70"/>
  <c r="X113" i="70" s="1"/>
  <c r="W426" i="69" s="1"/>
  <c r="W609" i="69" s="1"/>
  <c r="X81" i="70"/>
  <c r="X107" i="70" s="1"/>
  <c r="W420" i="69" s="1"/>
  <c r="X85" i="70"/>
  <c r="X111" i="70" s="1"/>
  <c r="W424" i="69" s="1"/>
  <c r="W516" i="69" s="1"/>
  <c r="X80" i="70"/>
  <c r="X106" i="70" s="1"/>
  <c r="W419" i="69" s="1"/>
  <c r="W602" i="69" s="1"/>
  <c r="X70" i="70"/>
  <c r="X74" i="70"/>
  <c r="X84" i="70"/>
  <c r="X110" i="70" s="1"/>
  <c r="W423" i="69" s="1"/>
  <c r="W580" i="69" s="1"/>
  <c r="X66" i="70"/>
  <c r="X71" i="70"/>
  <c r="X79" i="70"/>
  <c r="X105" i="70" s="1"/>
  <c r="W418" i="69" s="1"/>
  <c r="W536" i="69" s="1"/>
  <c r="X89" i="70"/>
  <c r="X115" i="70" s="1"/>
  <c r="W428" i="69" s="1"/>
  <c r="W598" i="69" s="1"/>
  <c r="X72" i="70"/>
  <c r="X83" i="70"/>
  <c r="X109" i="70" s="1"/>
  <c r="W422" i="69" s="1"/>
  <c r="W566" i="69" s="1"/>
  <c r="X88" i="70"/>
  <c r="X114" i="70" s="1"/>
  <c r="W427" i="69" s="1"/>
  <c r="W584" i="69" s="1"/>
  <c r="X78" i="70"/>
  <c r="X104" i="70" s="1"/>
  <c r="W417" i="69" s="1"/>
  <c r="W561" i="69" s="1"/>
  <c r="X82" i="70"/>
  <c r="X108" i="70" s="1"/>
  <c r="W421" i="69" s="1"/>
  <c r="W435" i="69" s="1"/>
  <c r="X86" i="70"/>
  <c r="X112" i="70" s="1"/>
  <c r="W425" i="69" s="1"/>
  <c r="X67" i="70"/>
  <c r="X77" i="70"/>
  <c r="X103" i="70" s="1"/>
  <c r="W416" i="69" s="1"/>
  <c r="W573" i="69" s="1"/>
  <c r="W689" i="69"/>
  <c r="W228" i="69"/>
  <c r="W286" i="69"/>
  <c r="W377" i="69"/>
  <c r="W308" i="69"/>
  <c r="W399" i="69"/>
  <c r="W332" i="69"/>
  <c r="W767" i="69"/>
  <c r="W754" i="69"/>
  <c r="W260" i="69"/>
  <c r="W390" i="69"/>
  <c r="W334" i="69"/>
  <c r="W293" i="69"/>
  <c r="W715" i="69"/>
  <c r="W663" i="69"/>
  <c r="W312" i="69"/>
  <c r="W403" i="69"/>
  <c r="W386" i="69"/>
  <c r="W319" i="69"/>
  <c r="W728" i="69"/>
  <c r="W793" i="69"/>
  <c r="W299" i="69"/>
  <c r="W637" i="69"/>
  <c r="W702" i="69"/>
  <c r="W325" i="69"/>
  <c r="W243" i="69"/>
  <c r="W321" i="69"/>
  <c r="W267" i="69"/>
  <c r="W345" i="69"/>
  <c r="W780" i="69"/>
  <c r="W806" i="69"/>
  <c r="W338" i="69"/>
  <c r="W282" i="69"/>
  <c r="W347" i="69"/>
  <c r="W306" i="69"/>
  <c r="W384" i="69"/>
  <c r="W676" i="69"/>
  <c r="W247" i="69"/>
  <c r="W351" i="69"/>
  <c r="W269" i="69"/>
  <c r="W360" i="69"/>
  <c r="W254" i="69"/>
  <c r="W548" i="69"/>
  <c r="W678" i="69"/>
  <c r="W730" i="69"/>
  <c r="W683" i="69"/>
  <c r="W722" i="69"/>
  <c r="W709" i="69"/>
  <c r="W696" i="69"/>
  <c r="W753" i="69"/>
  <c r="W701" i="69"/>
  <c r="W649" i="69"/>
  <c r="W766" i="69"/>
  <c r="W714" i="69"/>
  <c r="W636" i="69"/>
  <c r="W688" i="69"/>
  <c r="W805" i="69"/>
  <c r="W740" i="69"/>
  <c r="W662" i="69"/>
  <c r="W679" i="69"/>
  <c r="W627" i="69"/>
  <c r="W666" i="69"/>
  <c r="W731" i="69"/>
  <c r="W757" i="69"/>
  <c r="W692" i="69"/>
  <c r="W653" i="69"/>
  <c r="W718" i="69"/>
  <c r="W705" i="69"/>
  <c r="W744" i="69"/>
  <c r="W783" i="69"/>
  <c r="W796" i="69"/>
  <c r="W640" i="69"/>
  <c r="W770" i="69"/>
  <c r="W698" i="69"/>
  <c r="W745" i="69"/>
  <c r="W760" i="69"/>
  <c r="W721" i="69"/>
  <c r="W802" i="69"/>
  <c r="W706" i="69"/>
  <c r="W643" i="69"/>
  <c r="W708" i="69"/>
  <c r="W724" i="69"/>
  <c r="W685" i="69"/>
  <c r="W667" i="69"/>
  <c r="W680" i="69"/>
  <c r="W669" i="69"/>
  <c r="W763" i="69"/>
  <c r="W732" i="69"/>
  <c r="W786" i="69"/>
  <c r="W716" i="69"/>
  <c r="W646" i="69"/>
  <c r="W776" i="69"/>
  <c r="W797" i="69"/>
  <c r="W771" i="69"/>
  <c r="W734" i="69"/>
  <c r="W695" i="69"/>
  <c r="W742" i="69"/>
  <c r="W672" i="69"/>
  <c r="W750" i="69"/>
  <c r="W654" i="69"/>
  <c r="W758" i="69"/>
  <c r="W747" i="69"/>
  <c r="W773" i="69"/>
  <c r="W768" i="69"/>
  <c r="W737" i="69"/>
  <c r="W633" i="69"/>
  <c r="W693" i="69"/>
  <c r="W628" i="69"/>
  <c r="W656" i="69"/>
  <c r="W755" i="69"/>
  <c r="W393" i="69"/>
  <c r="W380" i="69"/>
  <c r="W324" i="69"/>
  <c r="W402" i="69"/>
  <c r="W292" i="69"/>
  <c r="W277" i="69"/>
  <c r="W381" i="69"/>
  <c r="W253" i="69"/>
  <c r="W250" i="69"/>
  <c r="W367" i="69"/>
  <c r="W285" i="69"/>
  <c r="W344" i="69"/>
  <c r="W264" i="69"/>
  <c r="W394" i="69"/>
  <c r="W276" i="69"/>
  <c r="W406" i="69"/>
  <c r="W311" i="69"/>
  <c r="W370" i="69"/>
  <c r="W316" i="69"/>
  <c r="W249" i="69"/>
  <c r="W263" i="69"/>
  <c r="W354" i="69"/>
  <c r="W246" i="69"/>
  <c r="W363" i="69"/>
  <c r="W318" i="69"/>
  <c r="W383" i="69"/>
  <c r="W251" i="69"/>
  <c r="W355" i="69"/>
  <c r="W302" i="69"/>
  <c r="W272" i="69"/>
  <c r="W266" i="69"/>
  <c r="W290" i="69"/>
  <c r="Y140" i="69"/>
  <c r="Y127" i="69"/>
  <c r="Y49" i="69"/>
  <c r="X38" i="69"/>
  <c r="X181" i="69"/>
  <c r="X51" i="69"/>
  <c r="X194" i="69"/>
  <c r="X168" i="69"/>
  <c r="X90" i="69"/>
  <c r="X155" i="69"/>
  <c r="X64" i="69"/>
  <c r="X142" i="69"/>
  <c r="X116" i="69"/>
  <c r="X129" i="69"/>
  <c r="X77" i="69"/>
  <c r="X207" i="69"/>
  <c r="X103" i="69"/>
  <c r="W40" i="69"/>
  <c r="W53" i="69"/>
  <c r="X581" i="69"/>
  <c r="P94" i="69"/>
  <c r="Y455" i="69"/>
  <c r="W153" i="67"/>
  <c r="V624" i="69" s="1"/>
  <c r="V742" i="69" s="1"/>
  <c r="W138" i="67"/>
  <c r="V220" i="69" s="1"/>
  <c r="W141" i="67"/>
  <c r="V223" i="69" s="1"/>
  <c r="V289" i="69" s="1"/>
  <c r="W154" i="67"/>
  <c r="V625" i="69" s="1"/>
  <c r="W140" i="67"/>
  <c r="V222" i="69" s="1"/>
  <c r="V288" i="69" s="1"/>
  <c r="W151" i="67"/>
  <c r="V622" i="69" s="1"/>
  <c r="V649" i="69" s="1"/>
  <c r="V713" i="69"/>
  <c r="V674" i="69"/>
  <c r="V804" i="69"/>
  <c r="V778" i="69"/>
  <c r="V687" i="69"/>
  <c r="V635" i="69"/>
  <c r="V661" i="69"/>
  <c r="V791" i="69"/>
  <c r="V765" i="69"/>
  <c r="V648" i="69"/>
  <c r="V752" i="69"/>
  <c r="V700" i="69"/>
  <c r="V726" i="69"/>
  <c r="V739" i="69"/>
  <c r="V311" i="69"/>
  <c r="V337" i="69"/>
  <c r="V389" i="69"/>
  <c r="W136" i="67"/>
  <c r="V218" i="69" s="1"/>
  <c r="V297" i="69" s="1"/>
  <c r="V803" i="69"/>
  <c r="V777" i="69"/>
  <c r="V712" i="69"/>
  <c r="V646" i="69"/>
  <c r="V685" i="69"/>
  <c r="V737" i="69"/>
  <c r="V763" i="69"/>
  <c r="V724" i="69"/>
  <c r="V672" i="69"/>
  <c r="V698" i="69"/>
  <c r="V776" i="69"/>
  <c r="V659" i="69"/>
  <c r="V750" i="69"/>
  <c r="V633" i="69"/>
  <c r="V802" i="69"/>
  <c r="V789" i="69"/>
  <c r="V711" i="69"/>
  <c r="W135" i="67"/>
  <c r="V217" i="69" s="1"/>
  <c r="W132" i="67"/>
  <c r="V214" i="69" s="1"/>
  <c r="V383" i="69"/>
  <c r="V266" i="69"/>
  <c r="V357" i="69"/>
  <c r="V798" i="69"/>
  <c r="V668" i="69"/>
  <c r="V694" i="69"/>
  <c r="V720" i="69"/>
  <c r="V785" i="69"/>
  <c r="V655" i="69"/>
  <c r="V733" i="69"/>
  <c r="V642" i="69"/>
  <c r="V746" i="69"/>
  <c r="V707" i="69"/>
  <c r="V629" i="69"/>
  <c r="V681" i="69"/>
  <c r="V772" i="69"/>
  <c r="V759" i="69"/>
  <c r="W139" i="67"/>
  <c r="V221" i="69" s="1"/>
  <c r="V248" i="69" s="1"/>
  <c r="W152" i="67"/>
  <c r="V623" i="69" s="1"/>
  <c r="V793" i="69" s="1"/>
  <c r="V235" i="69"/>
  <c r="V268" i="69"/>
  <c r="V281" i="69"/>
  <c r="V359" i="69"/>
  <c r="V346" i="69"/>
  <c r="V307" i="69"/>
  <c r="V333" i="69"/>
  <c r="V242" i="69"/>
  <c r="W146" i="67"/>
  <c r="V617" i="69" s="1"/>
  <c r="W130" i="67"/>
  <c r="V212" i="69" s="1"/>
  <c r="W143" i="67"/>
  <c r="V614" i="69" s="1"/>
  <c r="V628" i="69" s="1"/>
  <c r="V731" i="69"/>
  <c r="V666" i="69"/>
  <c r="V705" i="69"/>
  <c r="W129" i="67"/>
  <c r="V211" i="69" s="1"/>
  <c r="V368" i="69" s="1"/>
  <c r="V797" i="69"/>
  <c r="W161" i="69"/>
  <c r="W200" i="69"/>
  <c r="W135" i="69"/>
  <c r="I70" i="69"/>
  <c r="S124" i="69"/>
  <c r="K154" i="69"/>
  <c r="W55" i="69"/>
  <c r="I200" i="69"/>
  <c r="K63" i="69"/>
  <c r="S202" i="69"/>
  <c r="X29" i="69"/>
  <c r="W198" i="69"/>
  <c r="K165" i="69"/>
  <c r="Y578" i="69"/>
  <c r="H206" i="69"/>
  <c r="F144" i="69"/>
  <c r="Y448" i="69"/>
  <c r="Y513" i="69"/>
  <c r="X433" i="69"/>
  <c r="W574" i="69"/>
  <c r="O110" i="69"/>
  <c r="O71" i="69"/>
  <c r="W600" i="69"/>
  <c r="Y552" i="69"/>
  <c r="Y474" i="69"/>
  <c r="X495" i="69"/>
  <c r="L33" i="69"/>
  <c r="X446" i="69"/>
  <c r="G172" i="69"/>
  <c r="U172" i="69"/>
  <c r="L109" i="69"/>
  <c r="F113" i="69"/>
  <c r="M122" i="69"/>
  <c r="M143" i="69"/>
  <c r="M135" i="69"/>
  <c r="M130" i="69"/>
  <c r="I191" i="69"/>
  <c r="I113" i="69"/>
  <c r="I204" i="69"/>
  <c r="L134" i="69"/>
  <c r="I152" i="69"/>
  <c r="I74" i="69"/>
  <c r="I178" i="69"/>
  <c r="I48" i="69"/>
  <c r="L72" i="69"/>
  <c r="L85" i="69"/>
  <c r="I87" i="69"/>
  <c r="L160" i="69"/>
  <c r="L98" i="69"/>
  <c r="I61" i="69"/>
  <c r="L150" i="69"/>
  <c r="Y165" i="69"/>
  <c r="O65" i="69"/>
  <c r="L130" i="69"/>
  <c r="J151" i="69"/>
  <c r="H144" i="69"/>
  <c r="H92" i="69"/>
  <c r="P55" i="69"/>
  <c r="W109" i="69"/>
  <c r="W187" i="69"/>
  <c r="O169" i="69"/>
  <c r="O182" i="69"/>
  <c r="L91" i="69"/>
  <c r="L78" i="69"/>
  <c r="J47" i="69"/>
  <c r="J177" i="69"/>
  <c r="H105" i="69"/>
  <c r="H53" i="69"/>
  <c r="W57" i="69"/>
  <c r="W509" i="69"/>
  <c r="W444" i="69"/>
  <c r="Y518" i="69"/>
  <c r="G65" i="69"/>
  <c r="O104" i="69"/>
  <c r="O208" i="69"/>
  <c r="O52" i="69"/>
  <c r="L117" i="69"/>
  <c r="L195" i="69"/>
  <c r="J164" i="69"/>
  <c r="H40" i="69"/>
  <c r="H66" i="69"/>
  <c r="W83" i="69"/>
  <c r="W587" i="69"/>
  <c r="X555" i="69"/>
  <c r="Y596" i="69"/>
  <c r="G156" i="69"/>
  <c r="O195" i="69"/>
  <c r="O117" i="69"/>
  <c r="J203" i="69"/>
  <c r="J125" i="69"/>
  <c r="H157" i="69"/>
  <c r="W44" i="69"/>
  <c r="W122" i="69"/>
  <c r="O143" i="69"/>
  <c r="L208" i="69"/>
  <c r="L52" i="69"/>
  <c r="J138" i="69"/>
  <c r="J112" i="69"/>
  <c r="H118" i="69"/>
  <c r="F67" i="69"/>
  <c r="W70" i="69"/>
  <c r="W148" i="69"/>
  <c r="O91" i="69"/>
  <c r="O130" i="69"/>
  <c r="L143" i="69"/>
  <c r="L182" i="69"/>
  <c r="J73" i="69"/>
  <c r="H79" i="69"/>
  <c r="H196" i="69"/>
  <c r="Q201" i="69"/>
  <c r="W31" i="69"/>
  <c r="W174" i="69"/>
  <c r="O78" i="69"/>
  <c r="L104" i="69"/>
  <c r="J60" i="69"/>
  <c r="J99" i="69"/>
  <c r="H209" i="69"/>
  <c r="H131" i="69"/>
  <c r="F145" i="69"/>
  <c r="W96" i="69"/>
  <c r="X149" i="69"/>
  <c r="X175" i="69"/>
  <c r="I148" i="69"/>
  <c r="K128" i="69"/>
  <c r="K74" i="69"/>
  <c r="P202" i="69"/>
  <c r="I57" i="69"/>
  <c r="F157" i="69"/>
  <c r="K115" i="69"/>
  <c r="O103" i="69"/>
  <c r="I31" i="69"/>
  <c r="I135" i="69"/>
  <c r="I187" i="69"/>
  <c r="F66" i="69"/>
  <c r="K193" i="69"/>
  <c r="K167" i="69"/>
  <c r="K61" i="69"/>
  <c r="K139" i="69"/>
  <c r="F105" i="69"/>
  <c r="K191" i="69"/>
  <c r="P189" i="69"/>
  <c r="U142" i="69"/>
  <c r="X159" i="69"/>
  <c r="I109" i="69"/>
  <c r="I83" i="69"/>
  <c r="K50" i="69"/>
  <c r="K206" i="69"/>
  <c r="K204" i="69"/>
  <c r="P46" i="69"/>
  <c r="X68" i="69"/>
  <c r="I96" i="69"/>
  <c r="F196" i="69"/>
  <c r="F183" i="69"/>
  <c r="K76" i="69"/>
  <c r="K37" i="69"/>
  <c r="K178" i="69"/>
  <c r="L111" i="69"/>
  <c r="O187" i="69"/>
  <c r="F118" i="69"/>
  <c r="F131" i="69"/>
  <c r="K141" i="69"/>
  <c r="K152" i="69"/>
  <c r="K126" i="69"/>
  <c r="K87" i="69"/>
  <c r="P33" i="69"/>
  <c r="X120" i="69"/>
  <c r="I161" i="69"/>
  <c r="F79" i="69"/>
  <c r="F53" i="69"/>
  <c r="K180" i="69"/>
  <c r="K113" i="69"/>
  <c r="K48" i="69"/>
  <c r="F170" i="69"/>
  <c r="P124" i="69"/>
  <c r="O96" i="69"/>
  <c r="I122" i="69"/>
  <c r="F92" i="69"/>
  <c r="F40" i="69"/>
  <c r="U207" i="69"/>
  <c r="L185" i="69"/>
  <c r="L36" i="69"/>
  <c r="L189" i="69"/>
  <c r="K102" i="69"/>
  <c r="K100" i="69"/>
  <c r="P111" i="69"/>
  <c r="L42" i="69"/>
  <c r="M127" i="69"/>
  <c r="H199" i="69"/>
  <c r="L146" i="69"/>
  <c r="O115" i="69"/>
  <c r="L172" i="69"/>
  <c r="L159" i="69"/>
  <c r="U205" i="69"/>
  <c r="L120" i="69"/>
  <c r="H160" i="69"/>
  <c r="O128" i="69"/>
  <c r="K46" i="69"/>
  <c r="G72" i="69"/>
  <c r="J28" i="69"/>
  <c r="O63" i="69"/>
  <c r="Y72" i="69"/>
  <c r="W117" i="69"/>
  <c r="G124" i="69"/>
  <c r="K189" i="69"/>
  <c r="G176" i="69"/>
  <c r="O89" i="69"/>
  <c r="O50" i="69"/>
  <c r="Y202" i="69"/>
  <c r="W156" i="69"/>
  <c r="O167" i="69"/>
  <c r="O154" i="69"/>
  <c r="O180" i="69"/>
  <c r="M114" i="69"/>
  <c r="G42" i="69"/>
  <c r="G98" i="69"/>
  <c r="J110" i="69"/>
  <c r="O76" i="69"/>
  <c r="K176" i="69"/>
  <c r="O193" i="69"/>
  <c r="M166" i="69"/>
  <c r="M205" i="69"/>
  <c r="G59" i="69"/>
  <c r="O141" i="69"/>
  <c r="X141" i="69"/>
  <c r="G120" i="69"/>
  <c r="O102" i="69"/>
  <c r="O206" i="69"/>
  <c r="X180" i="69"/>
  <c r="W32" i="69"/>
  <c r="W188" i="69"/>
  <c r="W162" i="69"/>
  <c r="W84" i="69"/>
  <c r="Y106" i="69"/>
  <c r="Y119" i="69"/>
  <c r="Y132" i="69"/>
  <c r="Y510" i="69"/>
  <c r="Y536" i="69"/>
  <c r="G52" i="69"/>
  <c r="G195" i="69"/>
  <c r="G182" i="69"/>
  <c r="G115" i="69"/>
  <c r="U131" i="69"/>
  <c r="J116" i="69"/>
  <c r="G130" i="69"/>
  <c r="G208" i="69"/>
  <c r="U53" i="69"/>
  <c r="U209" i="69"/>
  <c r="G104" i="69"/>
  <c r="F109" i="69"/>
  <c r="G117" i="69"/>
  <c r="G78" i="69"/>
  <c r="S73" i="69"/>
  <c r="J77" i="69"/>
  <c r="G39" i="69"/>
  <c r="G143" i="69"/>
  <c r="G188" i="69"/>
  <c r="J207" i="69"/>
  <c r="J103" i="69"/>
  <c r="G91" i="69"/>
  <c r="M110" i="69"/>
  <c r="X126" i="69"/>
  <c r="X546" i="69"/>
  <c r="L34" i="69"/>
  <c r="J113" i="69"/>
  <c r="S114" i="69"/>
  <c r="U125" i="69"/>
  <c r="U190" i="69"/>
  <c r="O162" i="69"/>
  <c r="G125" i="69"/>
  <c r="U42" i="69"/>
  <c r="I116" i="69"/>
  <c r="K208" i="69"/>
  <c r="W149" i="69"/>
  <c r="Y93" i="69"/>
  <c r="Y145" i="69"/>
  <c r="H84" i="69"/>
  <c r="M76" i="69"/>
  <c r="O136" i="69"/>
  <c r="U94" i="69"/>
  <c r="S197" i="69"/>
  <c r="W71" i="69"/>
  <c r="W175" i="69"/>
  <c r="Y41" i="69"/>
  <c r="Y28" i="69"/>
  <c r="Y171" i="69"/>
  <c r="Y550" i="69"/>
  <c r="U198" i="69"/>
  <c r="M63" i="69"/>
  <c r="O45" i="69"/>
  <c r="U120" i="69"/>
  <c r="K78" i="69"/>
  <c r="W110" i="69"/>
  <c r="W201" i="69"/>
  <c r="Y67" i="69"/>
  <c r="Y158" i="69"/>
  <c r="Y473" i="69"/>
  <c r="U133" i="69"/>
  <c r="I142" i="69"/>
  <c r="J173" i="69"/>
  <c r="Q35" i="69"/>
  <c r="T189" i="69"/>
  <c r="W123" i="69"/>
  <c r="Y54" i="69"/>
  <c r="Y184" i="69"/>
  <c r="O32" i="69"/>
  <c r="I205" i="69"/>
  <c r="L184" i="69"/>
  <c r="U146" i="69"/>
  <c r="H58" i="69"/>
  <c r="W58" i="69"/>
  <c r="X134" i="69"/>
  <c r="W97" i="69"/>
  <c r="W52" i="69"/>
  <c r="Y80" i="69"/>
  <c r="Y197" i="69"/>
  <c r="L106" i="69"/>
  <c r="O138" i="69"/>
  <c r="U55" i="69"/>
  <c r="I155" i="69"/>
  <c r="W136" i="69"/>
  <c r="X50" i="69"/>
  <c r="W91" i="69"/>
  <c r="W45" i="69"/>
  <c r="M84" i="69"/>
  <c r="L73" i="69"/>
  <c r="K33" i="69"/>
  <c r="G138" i="69"/>
  <c r="J64" i="69"/>
  <c r="J136" i="69"/>
  <c r="G203" i="69"/>
  <c r="I36" i="69"/>
  <c r="G102" i="69"/>
  <c r="G50" i="69"/>
  <c r="G110" i="69"/>
  <c r="K45" i="69"/>
  <c r="R176" i="69"/>
  <c r="K162" i="69"/>
  <c r="S119" i="69"/>
  <c r="S55" i="69"/>
  <c r="U105" i="69"/>
  <c r="Y176" i="69"/>
  <c r="G198" i="69"/>
  <c r="M175" i="69"/>
  <c r="L190" i="69"/>
  <c r="K85" i="69"/>
  <c r="O53" i="69"/>
  <c r="M153" i="69"/>
  <c r="G151" i="69"/>
  <c r="J45" i="69"/>
  <c r="I88" i="69"/>
  <c r="F52" i="69"/>
  <c r="G136" i="69"/>
  <c r="F133" i="69"/>
  <c r="K84" i="69"/>
  <c r="R85" i="69"/>
  <c r="R150" i="69"/>
  <c r="U170" i="69"/>
  <c r="U157" i="69"/>
  <c r="U66" i="69"/>
  <c r="K188" i="69"/>
  <c r="K202" i="69"/>
  <c r="O196" i="69"/>
  <c r="J155" i="69"/>
  <c r="I127" i="69"/>
  <c r="G167" i="69"/>
  <c r="R111" i="69"/>
  <c r="R72" i="69"/>
  <c r="S93" i="69"/>
  <c r="U92" i="69"/>
  <c r="Y51" i="69"/>
  <c r="X490" i="69"/>
  <c r="X542" i="69"/>
  <c r="Y466" i="69"/>
  <c r="L86" i="69"/>
  <c r="G201" i="69"/>
  <c r="U79" i="69"/>
  <c r="K163" i="69"/>
  <c r="O209" i="69"/>
  <c r="G190" i="69"/>
  <c r="J38" i="69"/>
  <c r="G94" i="69"/>
  <c r="J181" i="69"/>
  <c r="I75" i="69"/>
  <c r="G162" i="69"/>
  <c r="G89" i="69"/>
  <c r="K201" i="69"/>
  <c r="R202" i="69"/>
  <c r="S172" i="69"/>
  <c r="U40" i="69"/>
  <c r="Y46" i="69"/>
  <c r="Y168" i="69"/>
  <c r="X503" i="69"/>
  <c r="X469" i="69"/>
  <c r="M58" i="69"/>
  <c r="G29" i="69"/>
  <c r="I114" i="69"/>
  <c r="Q163" i="69"/>
  <c r="K124" i="69"/>
  <c r="M179" i="69"/>
  <c r="G133" i="69"/>
  <c r="I140" i="69"/>
  <c r="H179" i="69"/>
  <c r="G128" i="69"/>
  <c r="G37" i="69"/>
  <c r="K123" i="69"/>
  <c r="R137" i="69"/>
  <c r="U196" i="69"/>
  <c r="U144" i="69"/>
  <c r="G76" i="69"/>
  <c r="F42" i="69"/>
  <c r="R46" i="69"/>
  <c r="R124" i="69"/>
  <c r="U118" i="69"/>
  <c r="P36" i="69"/>
  <c r="P114" i="69"/>
  <c r="H45" i="69"/>
  <c r="J96" i="69"/>
  <c r="S153" i="69"/>
  <c r="T45" i="69"/>
  <c r="X92" i="69"/>
  <c r="X48" i="69"/>
  <c r="X152" i="69"/>
  <c r="Y142" i="69"/>
  <c r="Y207" i="69"/>
  <c r="X607" i="69"/>
  <c r="X534" i="69"/>
  <c r="Y580" i="69"/>
  <c r="K55" i="69"/>
  <c r="L191" i="69"/>
  <c r="J122" i="69"/>
  <c r="H149" i="69"/>
  <c r="H201" i="69"/>
  <c r="K181" i="69"/>
  <c r="Q148" i="69"/>
  <c r="P164" i="69"/>
  <c r="S128" i="69"/>
  <c r="X144" i="69"/>
  <c r="X74" i="69"/>
  <c r="X178" i="69"/>
  <c r="Y103" i="69"/>
  <c r="Y194" i="69"/>
  <c r="J57" i="69"/>
  <c r="H110" i="69"/>
  <c r="H162" i="69"/>
  <c r="K38" i="69"/>
  <c r="P86" i="69"/>
  <c r="T32" i="69"/>
  <c r="X183" i="69"/>
  <c r="X165" i="69"/>
  <c r="X191" i="69"/>
  <c r="Y64" i="69"/>
  <c r="Y181" i="69"/>
  <c r="H32" i="69"/>
  <c r="H71" i="69"/>
  <c r="M165" i="69"/>
  <c r="K155" i="69"/>
  <c r="G116" i="69"/>
  <c r="X61" i="69"/>
  <c r="X204" i="69"/>
  <c r="Y90" i="69"/>
  <c r="Y549" i="69"/>
  <c r="J70" i="69"/>
  <c r="H175" i="69"/>
  <c r="X40" i="69"/>
  <c r="X87" i="69"/>
  <c r="Y116" i="69"/>
  <c r="Y485" i="69"/>
  <c r="X568" i="69"/>
  <c r="Y562" i="69"/>
  <c r="J89" i="69"/>
  <c r="H136" i="69"/>
  <c r="X113" i="69"/>
  <c r="Y77" i="69"/>
  <c r="Y129" i="69"/>
  <c r="H123" i="69"/>
  <c r="H97" i="69"/>
  <c r="X35" i="69"/>
  <c r="X139" i="69"/>
  <c r="Y38" i="69"/>
  <c r="P173" i="69"/>
  <c r="P147" i="69"/>
  <c r="P186" i="69"/>
  <c r="P199" i="69"/>
  <c r="Q102" i="69"/>
  <c r="Y152" i="69"/>
  <c r="Y48" i="69"/>
  <c r="M61" i="69"/>
  <c r="L94" i="69"/>
  <c r="L68" i="69"/>
  <c r="K159" i="69"/>
  <c r="H43" i="69"/>
  <c r="H108" i="69"/>
  <c r="J36" i="69"/>
  <c r="O140" i="69"/>
  <c r="J109" i="69"/>
  <c r="G154" i="69"/>
  <c r="J31" i="69"/>
  <c r="G149" i="69"/>
  <c r="G123" i="69"/>
  <c r="F94" i="69"/>
  <c r="M87" i="69"/>
  <c r="M48" i="69"/>
  <c r="K116" i="69"/>
  <c r="K136" i="69"/>
  <c r="K32" i="69"/>
  <c r="P72" i="69"/>
  <c r="P98" i="69"/>
  <c r="U168" i="69"/>
  <c r="Y87" i="69"/>
  <c r="Y178" i="69"/>
  <c r="W78" i="69"/>
  <c r="W130" i="69"/>
  <c r="W34" i="69"/>
  <c r="W471" i="69"/>
  <c r="Q63" i="69"/>
  <c r="Q180" i="69"/>
  <c r="Y191" i="69"/>
  <c r="L55" i="69"/>
  <c r="L198" i="69"/>
  <c r="H95" i="69"/>
  <c r="F102" i="69"/>
  <c r="G193" i="69"/>
  <c r="J200" i="69"/>
  <c r="G58" i="69"/>
  <c r="G71" i="69"/>
  <c r="G32" i="69"/>
  <c r="G97" i="69"/>
  <c r="M178" i="69"/>
  <c r="J135" i="69"/>
  <c r="K207" i="69"/>
  <c r="Q206" i="69"/>
  <c r="Q193" i="69"/>
  <c r="Q128" i="69"/>
  <c r="Q84" i="69"/>
  <c r="S92" i="69"/>
  <c r="Q45" i="69"/>
  <c r="U129" i="69"/>
  <c r="Y204" i="69"/>
  <c r="W39" i="69"/>
  <c r="W169" i="69"/>
  <c r="W70" i="70"/>
  <c r="Q37" i="69"/>
  <c r="L107" i="69"/>
  <c r="L29" i="69"/>
  <c r="H121" i="69"/>
  <c r="J49" i="69"/>
  <c r="G141" i="69"/>
  <c r="J161" i="69"/>
  <c r="G45" i="69"/>
  <c r="F107" i="69"/>
  <c r="F198" i="69"/>
  <c r="F172" i="69"/>
  <c r="G206" i="69"/>
  <c r="M152" i="69"/>
  <c r="J148" i="69"/>
  <c r="K64" i="69"/>
  <c r="M126" i="69"/>
  <c r="K149" i="69"/>
  <c r="G84" i="69"/>
  <c r="F97" i="69"/>
  <c r="Q167" i="69"/>
  <c r="Q141" i="69"/>
  <c r="Q115" i="69"/>
  <c r="P137" i="69"/>
  <c r="P163" i="69"/>
  <c r="S31" i="69"/>
  <c r="U77" i="69"/>
  <c r="Y100" i="69"/>
  <c r="W177" i="69"/>
  <c r="W143" i="69"/>
  <c r="W208" i="69"/>
  <c r="Y113" i="69"/>
  <c r="L133" i="69"/>
  <c r="H69" i="69"/>
  <c r="F89" i="69"/>
  <c r="J83" i="69"/>
  <c r="F68" i="69"/>
  <c r="F120" i="69"/>
  <c r="F159" i="69"/>
  <c r="F29" i="69"/>
  <c r="M113" i="69"/>
  <c r="K103" i="69"/>
  <c r="K168" i="69"/>
  <c r="K110" i="69"/>
  <c r="K97" i="69"/>
  <c r="Q76" i="69"/>
  <c r="Q50" i="69"/>
  <c r="Q154" i="69"/>
  <c r="P59" i="69"/>
  <c r="S168" i="69"/>
  <c r="U173" i="69"/>
  <c r="X58" i="69"/>
  <c r="Y74" i="69"/>
  <c r="Y61" i="69"/>
  <c r="W104" i="69"/>
  <c r="W195" i="69"/>
  <c r="Y35" i="69"/>
  <c r="M139" i="69"/>
  <c r="M191" i="69"/>
  <c r="M100" i="69"/>
  <c r="S53" i="69"/>
  <c r="F76" i="69"/>
  <c r="G180" i="69"/>
  <c r="F81" i="69"/>
  <c r="M35" i="69"/>
  <c r="M74" i="69"/>
  <c r="K58" i="69"/>
  <c r="K71" i="69"/>
  <c r="Q175" i="69"/>
  <c r="P85" i="69"/>
  <c r="X97" i="69"/>
  <c r="Y139" i="69"/>
  <c r="W94" i="69"/>
  <c r="W65" i="69"/>
  <c r="S108" i="69"/>
  <c r="S160" i="69"/>
  <c r="S134" i="69"/>
  <c r="S121" i="69"/>
  <c r="S173" i="69"/>
  <c r="S43" i="69"/>
  <c r="S56" i="69"/>
  <c r="S30" i="69"/>
  <c r="S186" i="69"/>
  <c r="S95" i="69"/>
  <c r="S147" i="69"/>
  <c r="S199" i="69"/>
  <c r="S69" i="69"/>
  <c r="S82" i="69"/>
  <c r="M128" i="69"/>
  <c r="M206" i="69"/>
  <c r="F43" i="69"/>
  <c r="F186" i="69"/>
  <c r="W489" i="69"/>
  <c r="X537" i="69"/>
  <c r="M193" i="69"/>
  <c r="F121" i="69"/>
  <c r="H189" i="69"/>
  <c r="W541" i="69"/>
  <c r="W503" i="69"/>
  <c r="X523" i="69"/>
  <c r="M102" i="69"/>
  <c r="F134" i="69"/>
  <c r="R99" i="69"/>
  <c r="X570" i="69"/>
  <c r="X491" i="69"/>
  <c r="M141" i="69"/>
  <c r="F199" i="69"/>
  <c r="F69" i="69"/>
  <c r="H46" i="69"/>
  <c r="H124" i="69"/>
  <c r="F127" i="69"/>
  <c r="P193" i="69"/>
  <c r="X608" i="69"/>
  <c r="M167" i="69"/>
  <c r="M37" i="69"/>
  <c r="M154" i="69"/>
  <c r="F30" i="69"/>
  <c r="H150" i="69"/>
  <c r="U111" i="69"/>
  <c r="M89" i="69"/>
  <c r="M180" i="69"/>
  <c r="F160" i="69"/>
  <c r="P154" i="69"/>
  <c r="M50" i="69"/>
  <c r="F153" i="69"/>
  <c r="Q129" i="69"/>
  <c r="Y520" i="69"/>
  <c r="W599" i="69"/>
  <c r="X208" i="69"/>
  <c r="X91" i="69"/>
  <c r="X117" i="69"/>
  <c r="X195" i="69"/>
  <c r="X65" i="69"/>
  <c r="X156" i="69"/>
  <c r="X104" i="69"/>
  <c r="X182" i="69"/>
  <c r="X78" i="69"/>
  <c r="X39" i="69"/>
  <c r="X169" i="69"/>
  <c r="X130" i="69"/>
  <c r="X52" i="69"/>
  <c r="X143" i="69"/>
  <c r="Y37" i="69"/>
  <c r="Y115" i="69"/>
  <c r="Y102" i="69"/>
  <c r="Y76" i="69"/>
  <c r="Y63" i="69"/>
  <c r="Y206" i="69"/>
  <c r="Y50" i="69"/>
  <c r="Y193" i="69"/>
  <c r="Y128" i="69"/>
  <c r="Y180" i="69"/>
  <c r="Y154" i="69"/>
  <c r="Y167" i="69"/>
  <c r="Y141" i="69"/>
  <c r="Y89" i="69"/>
  <c r="W163" i="69"/>
  <c r="W72" i="69"/>
  <c r="W202" i="69"/>
  <c r="W33" i="69"/>
  <c r="W189" i="69"/>
  <c r="W176" i="69"/>
  <c r="W111" i="69"/>
  <c r="W150" i="69"/>
  <c r="W98" i="69"/>
  <c r="W124" i="69"/>
  <c r="W46" i="69"/>
  <c r="W85" i="69"/>
  <c r="W59" i="69"/>
  <c r="W137" i="69"/>
  <c r="X174" i="69"/>
  <c r="X57" i="69"/>
  <c r="X187" i="69"/>
  <c r="Y29" i="69"/>
  <c r="Y107" i="69"/>
  <c r="Y55" i="69"/>
  <c r="Y133" i="69"/>
  <c r="Y94" i="69"/>
  <c r="Y198" i="69"/>
  <c r="Y68" i="69"/>
  <c r="Y185" i="69"/>
  <c r="Y120" i="69"/>
  <c r="Y172" i="69"/>
  <c r="Y146" i="69"/>
  <c r="Y159" i="69"/>
  <c r="Y42" i="69"/>
  <c r="Y81" i="69"/>
  <c r="M136" i="69"/>
  <c r="M71" i="69"/>
  <c r="L203" i="69"/>
  <c r="L164" i="69"/>
  <c r="L166" i="69"/>
  <c r="J59" i="69"/>
  <c r="L35" i="69"/>
  <c r="J67" i="69"/>
  <c r="J132" i="69"/>
  <c r="J197" i="69"/>
  <c r="F115" i="69"/>
  <c r="F180" i="69"/>
  <c r="G100" i="69"/>
  <c r="F135" i="69"/>
  <c r="L148" i="69"/>
  <c r="I103" i="69"/>
  <c r="I181" i="69"/>
  <c r="F49" i="69"/>
  <c r="F114" i="69"/>
  <c r="J147" i="69"/>
  <c r="R164" i="69"/>
  <c r="R102" i="69"/>
  <c r="Q32" i="69"/>
  <c r="Q110" i="69"/>
  <c r="S66" i="69"/>
  <c r="S79" i="69"/>
  <c r="K104" i="69"/>
  <c r="K49" i="69"/>
  <c r="F206" i="69"/>
  <c r="P57" i="69"/>
  <c r="X147" i="69"/>
  <c r="Y75" i="69"/>
  <c r="Y153" i="69"/>
  <c r="Y611" i="69"/>
  <c r="Y591" i="69"/>
  <c r="X560" i="69"/>
  <c r="W451" i="69"/>
  <c r="X554" i="69"/>
  <c r="X563" i="69"/>
  <c r="L48" i="69"/>
  <c r="U126" i="69"/>
  <c r="F75" i="69"/>
  <c r="X56" i="69"/>
  <c r="X160" i="69"/>
  <c r="F44" i="69"/>
  <c r="F161" i="69"/>
  <c r="F205" i="69"/>
  <c r="S203" i="69"/>
  <c r="M162" i="69"/>
  <c r="M32" i="69"/>
  <c r="L112" i="69"/>
  <c r="O188" i="69"/>
  <c r="O149" i="69"/>
  <c r="L205" i="69"/>
  <c r="K111" i="69"/>
  <c r="K137" i="69"/>
  <c r="M140" i="69"/>
  <c r="M88" i="69"/>
  <c r="L43" i="69"/>
  <c r="L176" i="69"/>
  <c r="O185" i="69"/>
  <c r="G163" i="69"/>
  <c r="G99" i="69"/>
  <c r="G111" i="69"/>
  <c r="J184" i="69"/>
  <c r="G202" i="69"/>
  <c r="J41" i="69"/>
  <c r="J54" i="69"/>
  <c r="L87" i="69"/>
  <c r="L152" i="69"/>
  <c r="H82" i="69"/>
  <c r="F128" i="69"/>
  <c r="H173" i="69"/>
  <c r="U178" i="69"/>
  <c r="U107" i="69"/>
  <c r="U185" i="69"/>
  <c r="F31" i="69"/>
  <c r="F122" i="69"/>
  <c r="L135" i="69"/>
  <c r="L44" i="69"/>
  <c r="L200" i="69"/>
  <c r="L122" i="69"/>
  <c r="L83" i="69"/>
  <c r="I64" i="69"/>
  <c r="F166" i="69"/>
  <c r="I90" i="69"/>
  <c r="G166" i="69"/>
  <c r="S196" i="69"/>
  <c r="K192" i="69"/>
  <c r="X43" i="69"/>
  <c r="X82" i="69"/>
  <c r="X186" i="69"/>
  <c r="W196" i="69"/>
  <c r="Y62" i="69"/>
  <c r="Y205" i="69"/>
  <c r="W470" i="69"/>
  <c r="W454" i="69"/>
  <c r="W563" i="69"/>
  <c r="X586" i="69"/>
  <c r="W547" i="69"/>
  <c r="X505" i="69"/>
  <c r="Y590" i="69"/>
  <c r="F140" i="69"/>
  <c r="P158" i="69"/>
  <c r="M123" i="69"/>
  <c r="F63" i="69"/>
  <c r="L174" i="69"/>
  <c r="R34" i="69"/>
  <c r="S144" i="69"/>
  <c r="K140" i="69"/>
  <c r="K156" i="69"/>
  <c r="U199" i="69"/>
  <c r="X173" i="69"/>
  <c r="X199" i="69"/>
  <c r="Y88" i="69"/>
  <c r="Y179" i="69"/>
  <c r="Y108" i="69"/>
  <c r="W571" i="69"/>
  <c r="W589" i="69"/>
  <c r="X487" i="69"/>
  <c r="W534" i="69"/>
  <c r="X609" i="69"/>
  <c r="F101" i="69"/>
  <c r="Q71" i="69"/>
  <c r="S131" i="69"/>
  <c r="Q97" i="69"/>
  <c r="U82" i="69"/>
  <c r="Y36" i="69"/>
  <c r="M201" i="69"/>
  <c r="L139" i="69"/>
  <c r="J158" i="69"/>
  <c r="I180" i="69"/>
  <c r="F70" i="69"/>
  <c r="F148" i="69"/>
  <c r="L179" i="69"/>
  <c r="G85" i="69"/>
  <c r="F37" i="69"/>
  <c r="F167" i="69"/>
  <c r="I89" i="69"/>
  <c r="U191" i="69"/>
  <c r="F96" i="69"/>
  <c r="F174" i="69"/>
  <c r="L57" i="69"/>
  <c r="L70" i="69"/>
  <c r="I168" i="69"/>
  <c r="F88" i="69"/>
  <c r="I77" i="69"/>
  <c r="R203" i="69"/>
  <c r="Q162" i="69"/>
  <c r="S40" i="69"/>
  <c r="U108" i="69"/>
  <c r="U43" i="69"/>
  <c r="X69" i="69"/>
  <c r="Y101" i="69"/>
  <c r="Y192" i="69"/>
  <c r="Y199" i="69"/>
  <c r="Q188" i="69"/>
  <c r="W506" i="69"/>
  <c r="X526" i="69"/>
  <c r="R190" i="69"/>
  <c r="F154" i="69"/>
  <c r="L96" i="69"/>
  <c r="M45" i="69"/>
  <c r="L47" i="69"/>
  <c r="O201" i="69"/>
  <c r="K98" i="69"/>
  <c r="M75" i="69"/>
  <c r="L124" i="69"/>
  <c r="L74" i="69"/>
  <c r="J80" i="69"/>
  <c r="M97" i="69"/>
  <c r="L99" i="69"/>
  <c r="L138" i="69"/>
  <c r="O175" i="69"/>
  <c r="O123" i="69"/>
  <c r="K150" i="69"/>
  <c r="O112" i="69"/>
  <c r="M36" i="69"/>
  <c r="M62" i="69"/>
  <c r="L137" i="69"/>
  <c r="L163" i="69"/>
  <c r="J206" i="69"/>
  <c r="G60" i="69"/>
  <c r="G164" i="69"/>
  <c r="G46" i="69"/>
  <c r="L100" i="69"/>
  <c r="H30" i="69"/>
  <c r="H134" i="69"/>
  <c r="F50" i="69"/>
  <c r="F193" i="69"/>
  <c r="I63" i="69"/>
  <c r="U35" i="69"/>
  <c r="U159" i="69"/>
  <c r="U81" i="69"/>
  <c r="F57" i="69"/>
  <c r="F187" i="69"/>
  <c r="I129" i="69"/>
  <c r="I207" i="69"/>
  <c r="L161" i="69"/>
  <c r="F62" i="69"/>
  <c r="R73" i="69"/>
  <c r="R43" i="69"/>
  <c r="R50" i="69"/>
  <c r="Q136" i="69"/>
  <c r="S209" i="69"/>
  <c r="S183" i="69"/>
  <c r="S157" i="69"/>
  <c r="K182" i="69"/>
  <c r="K195" i="69"/>
  <c r="Q149" i="69"/>
  <c r="X108" i="69"/>
  <c r="X95" i="69"/>
  <c r="Y114" i="69"/>
  <c r="Y507" i="69"/>
  <c r="Y487" i="69"/>
  <c r="W610" i="69"/>
  <c r="X435" i="69"/>
  <c r="X500" i="69"/>
  <c r="X445" i="69"/>
  <c r="Y476" i="69"/>
  <c r="X472" i="69"/>
  <c r="Y166" i="69"/>
  <c r="L151" i="69"/>
  <c r="L114" i="69"/>
  <c r="U113" i="69"/>
  <c r="L60" i="69"/>
  <c r="O84" i="69"/>
  <c r="K59" i="69"/>
  <c r="M192" i="69"/>
  <c r="L202" i="69"/>
  <c r="O172" i="69"/>
  <c r="M188" i="69"/>
  <c r="L125" i="69"/>
  <c r="O58" i="69"/>
  <c r="O105" i="69"/>
  <c r="M49" i="69"/>
  <c r="L59" i="69"/>
  <c r="J141" i="69"/>
  <c r="G150" i="69"/>
  <c r="I132" i="69"/>
  <c r="J119" i="69"/>
  <c r="J171" i="69"/>
  <c r="H147" i="69"/>
  <c r="H56" i="69"/>
  <c r="U29" i="69"/>
  <c r="F83" i="69"/>
  <c r="I194" i="69"/>
  <c r="F192" i="69"/>
  <c r="F179" i="69"/>
  <c r="Q123" i="69"/>
  <c r="Q142" i="69"/>
  <c r="S170" i="69"/>
  <c r="S118" i="69"/>
  <c r="K65" i="69"/>
  <c r="K117" i="69"/>
  <c r="Q38" i="69"/>
  <c r="X121" i="69"/>
  <c r="Y494" i="69"/>
  <c r="W459" i="69"/>
  <c r="Y515" i="69"/>
  <c r="Q171" i="69"/>
  <c r="Q106" i="69"/>
  <c r="Q54" i="69"/>
  <c r="S178" i="69"/>
  <c r="S35" i="69"/>
  <c r="S48" i="69"/>
  <c r="S139" i="69"/>
  <c r="S100" i="69"/>
  <c r="S113" i="69"/>
  <c r="S152" i="69"/>
  <c r="S74" i="69"/>
  <c r="S87" i="69"/>
  <c r="S126" i="69"/>
  <c r="S191" i="69"/>
  <c r="S204" i="69"/>
  <c r="S165" i="69"/>
  <c r="S61" i="69"/>
  <c r="R88" i="69"/>
  <c r="R101" i="69"/>
  <c r="R205" i="69"/>
  <c r="R166" i="69"/>
  <c r="Q39" i="69"/>
  <c r="Q91" i="69"/>
  <c r="P40" i="69"/>
  <c r="P157" i="69"/>
  <c r="P209" i="69"/>
  <c r="P144" i="69"/>
  <c r="P170" i="69"/>
  <c r="P183" i="69"/>
  <c r="P53" i="69"/>
  <c r="P79" i="69"/>
  <c r="P196" i="69"/>
  <c r="P92" i="69"/>
  <c r="P131" i="69"/>
  <c r="P66" i="69"/>
  <c r="P118" i="69"/>
  <c r="P105" i="69"/>
  <c r="K209" i="69"/>
  <c r="K118" i="69"/>
  <c r="K183" i="69"/>
  <c r="K144" i="69"/>
  <c r="O184" i="69"/>
  <c r="O106" i="69"/>
  <c r="I41" i="69"/>
  <c r="U47" i="69"/>
  <c r="U138" i="69"/>
  <c r="J100" i="69"/>
  <c r="J35" i="69"/>
  <c r="J165" i="69"/>
  <c r="F100" i="69"/>
  <c r="F139" i="69"/>
  <c r="O148" i="69"/>
  <c r="O129" i="69"/>
  <c r="O174" i="69"/>
  <c r="O116" i="69"/>
  <c r="M31" i="69"/>
  <c r="M57" i="69"/>
  <c r="L155" i="69"/>
  <c r="J69" i="69"/>
  <c r="G129" i="69"/>
  <c r="G168" i="69"/>
  <c r="G155" i="69"/>
  <c r="R69" i="69"/>
  <c r="R89" i="69"/>
  <c r="Q116" i="69"/>
  <c r="Q194" i="69"/>
  <c r="Q51" i="69"/>
  <c r="U176" i="69"/>
  <c r="W79" i="69"/>
  <c r="W157" i="69"/>
  <c r="Y56" i="69"/>
  <c r="Y556" i="69"/>
  <c r="I119" i="69"/>
  <c r="U151" i="69"/>
  <c r="U203" i="69"/>
  <c r="J152" i="69"/>
  <c r="F35" i="69"/>
  <c r="F126" i="69"/>
  <c r="O90" i="69"/>
  <c r="O207" i="69"/>
  <c r="M44" i="69"/>
  <c r="F137" i="69"/>
  <c r="J134" i="69"/>
  <c r="G103" i="69"/>
  <c r="G64" i="69"/>
  <c r="G181" i="69"/>
  <c r="R147" i="69"/>
  <c r="Q64" i="69"/>
  <c r="Q103" i="69"/>
  <c r="K186" i="69"/>
  <c r="U72" i="69"/>
  <c r="W131" i="69"/>
  <c r="W209" i="69"/>
  <c r="Y82" i="69"/>
  <c r="X575" i="69"/>
  <c r="S125" i="69"/>
  <c r="S34" i="69"/>
  <c r="S60" i="69"/>
  <c r="I67" i="69"/>
  <c r="U34" i="69"/>
  <c r="U60" i="69"/>
  <c r="J139" i="69"/>
  <c r="J48" i="69"/>
  <c r="J87" i="69"/>
  <c r="F165" i="69"/>
  <c r="F178" i="69"/>
  <c r="O57" i="69"/>
  <c r="O194" i="69"/>
  <c r="O168" i="69"/>
  <c r="O77" i="69"/>
  <c r="M187" i="69"/>
  <c r="F33" i="69"/>
  <c r="J43" i="69"/>
  <c r="G77" i="69"/>
  <c r="G38" i="69"/>
  <c r="G51" i="69"/>
  <c r="R95" i="69"/>
  <c r="Q77" i="69"/>
  <c r="K199" i="69"/>
  <c r="K147" i="69"/>
  <c r="R128" i="69"/>
  <c r="R141" i="69"/>
  <c r="U163" i="69"/>
  <c r="U59" i="69"/>
  <c r="W105" i="69"/>
  <c r="Y121" i="69"/>
  <c r="S112" i="69"/>
  <c r="S138" i="69"/>
  <c r="S47" i="69"/>
  <c r="M144" i="69"/>
  <c r="I93" i="69"/>
  <c r="U177" i="69"/>
  <c r="J126" i="69"/>
  <c r="O200" i="69"/>
  <c r="F48" i="69"/>
  <c r="F152" i="69"/>
  <c r="O44" i="69"/>
  <c r="O155" i="69"/>
  <c r="O64" i="69"/>
  <c r="O83" i="69"/>
  <c r="M200" i="69"/>
  <c r="M70" i="69"/>
  <c r="M109" i="69"/>
  <c r="F72" i="69"/>
  <c r="J108" i="69"/>
  <c r="G207" i="69"/>
  <c r="R134" i="69"/>
  <c r="K121" i="69"/>
  <c r="K108" i="69"/>
  <c r="R76" i="69"/>
  <c r="U137" i="69"/>
  <c r="U46" i="69"/>
  <c r="W118" i="69"/>
  <c r="Y69" i="69"/>
  <c r="Y147" i="69"/>
  <c r="W92" i="69"/>
  <c r="U33" i="69"/>
  <c r="I106" i="69"/>
  <c r="S86" i="69"/>
  <c r="S151" i="69"/>
  <c r="S190" i="69"/>
  <c r="M131" i="69"/>
  <c r="I197" i="69"/>
  <c r="U73" i="69"/>
  <c r="J191" i="69"/>
  <c r="O70" i="69"/>
  <c r="F74" i="69"/>
  <c r="F191" i="69"/>
  <c r="O51" i="69"/>
  <c r="M148" i="69"/>
  <c r="I195" i="69"/>
  <c r="F150" i="69"/>
  <c r="J160" i="69"/>
  <c r="G194" i="69"/>
  <c r="R186" i="69"/>
  <c r="K160" i="69"/>
  <c r="Q181" i="69"/>
  <c r="U85" i="69"/>
  <c r="U150" i="69"/>
  <c r="W144" i="69"/>
  <c r="Y30" i="69"/>
  <c r="Y173" i="69"/>
  <c r="U134" i="69"/>
  <c r="I158" i="69"/>
  <c r="S99" i="69"/>
  <c r="M121" i="69"/>
  <c r="U86" i="69"/>
  <c r="U164" i="69"/>
  <c r="J204" i="69"/>
  <c r="J74" i="69"/>
  <c r="O109" i="69"/>
  <c r="F61" i="69"/>
  <c r="F204" i="69"/>
  <c r="O181" i="69"/>
  <c r="O122" i="69"/>
  <c r="M83" i="69"/>
  <c r="I156" i="69"/>
  <c r="H99" i="69"/>
  <c r="J121" i="69"/>
  <c r="G90" i="69"/>
  <c r="R193" i="69"/>
  <c r="Q207" i="69"/>
  <c r="K82" i="69"/>
  <c r="Q90" i="69"/>
  <c r="U98" i="69"/>
  <c r="U189" i="69"/>
  <c r="W170" i="69"/>
  <c r="Y95" i="69"/>
  <c r="Y160" i="69"/>
  <c r="S164" i="69"/>
  <c r="M56" i="69"/>
  <c r="I145" i="69"/>
  <c r="U112" i="69"/>
  <c r="J61" i="69"/>
  <c r="O135" i="69"/>
  <c r="O161" i="69"/>
  <c r="O142" i="69"/>
  <c r="M96" i="69"/>
  <c r="M161" i="69"/>
  <c r="Q155" i="69"/>
  <c r="U202" i="69"/>
  <c r="W66" i="69"/>
  <c r="W183" i="69"/>
  <c r="W115" i="69"/>
  <c r="Y134" i="69"/>
  <c r="Y186" i="69"/>
  <c r="J146" i="69"/>
  <c r="J185" i="69"/>
  <c r="J107" i="69"/>
  <c r="J159" i="69"/>
  <c r="J68" i="69"/>
  <c r="J55" i="69"/>
  <c r="J29" i="69"/>
  <c r="J42" i="69"/>
  <c r="J120" i="69"/>
  <c r="J172" i="69"/>
  <c r="J81" i="69"/>
  <c r="J133" i="69"/>
  <c r="J198" i="69"/>
  <c r="J94" i="69"/>
  <c r="Y104" i="69"/>
  <c r="Y208" i="69"/>
  <c r="Y130" i="69"/>
  <c r="Y182" i="69"/>
  <c r="Y78" i="69"/>
  <c r="Y117" i="69"/>
  <c r="Y91" i="69"/>
  <c r="Y156" i="69"/>
  <c r="Y52" i="69"/>
  <c r="Y39" i="69"/>
  <c r="Y195" i="69"/>
  <c r="Y169" i="69"/>
  <c r="Y65" i="69"/>
  <c r="Y143" i="69"/>
  <c r="W126" i="69"/>
  <c r="W178" i="69"/>
  <c r="W100" i="69"/>
  <c r="X124" i="69"/>
  <c r="X137" i="69"/>
  <c r="X111" i="69"/>
  <c r="X163" i="69"/>
  <c r="X33" i="69"/>
  <c r="X202" i="69"/>
  <c r="X85" i="69"/>
  <c r="X46" i="69"/>
  <c r="X189" i="69"/>
  <c r="X59" i="69"/>
  <c r="X176" i="69"/>
  <c r="X98" i="69"/>
  <c r="X150" i="69"/>
  <c r="X72" i="69"/>
  <c r="Y174" i="69"/>
  <c r="Y44" i="69"/>
  <c r="Y31" i="69"/>
  <c r="Y148" i="69"/>
  <c r="Y187" i="69"/>
  <c r="Y83" i="69"/>
  <c r="Y161" i="69"/>
  <c r="Y135" i="69"/>
  <c r="Y57" i="69"/>
  <c r="Y122" i="69"/>
  <c r="Y109" i="69"/>
  <c r="Y70" i="69"/>
  <c r="Y200" i="69"/>
  <c r="Y96" i="69"/>
  <c r="T38" i="69"/>
  <c r="T64" i="69"/>
  <c r="U80" i="69"/>
  <c r="U93" i="69"/>
  <c r="U171" i="69"/>
  <c r="U197" i="69"/>
  <c r="U54" i="69"/>
  <c r="U41" i="69"/>
  <c r="U145" i="69"/>
  <c r="U106" i="69"/>
  <c r="U119" i="69"/>
  <c r="U67" i="69"/>
  <c r="U184" i="69"/>
  <c r="U132" i="69"/>
  <c r="U28" i="69"/>
  <c r="U158" i="69"/>
  <c r="G43" i="69"/>
  <c r="G108" i="69"/>
  <c r="G121" i="69"/>
  <c r="G186" i="69"/>
  <c r="G147" i="69"/>
  <c r="G199" i="69"/>
  <c r="G134" i="69"/>
  <c r="G95" i="69"/>
  <c r="G160" i="69"/>
  <c r="G56" i="69"/>
  <c r="G30" i="69"/>
  <c r="G173" i="69"/>
  <c r="G82" i="69"/>
  <c r="G69" i="69"/>
  <c r="I147" i="69"/>
  <c r="I121" i="69"/>
  <c r="I69" i="69"/>
  <c r="I163" i="69"/>
  <c r="I189" i="69"/>
  <c r="I59" i="69"/>
  <c r="I72" i="69"/>
  <c r="I111" i="69"/>
  <c r="I98" i="69"/>
  <c r="I124" i="69"/>
  <c r="I176" i="69"/>
  <c r="I46" i="69"/>
  <c r="I137" i="69"/>
  <c r="I85" i="69"/>
  <c r="I33" i="69"/>
  <c r="I150" i="69"/>
  <c r="I202" i="69"/>
  <c r="I172" i="69"/>
  <c r="I42" i="69"/>
  <c r="I198" i="69"/>
  <c r="I29" i="69"/>
  <c r="I133" i="69"/>
  <c r="I55" i="69"/>
  <c r="I120" i="69"/>
  <c r="I81" i="69"/>
  <c r="I185" i="69"/>
  <c r="I68" i="69"/>
  <c r="I159" i="69"/>
  <c r="I107" i="69"/>
  <c r="I94" i="69"/>
  <c r="I146" i="69"/>
  <c r="J40" i="69"/>
  <c r="J53" i="69"/>
  <c r="J157" i="69"/>
  <c r="J183" i="69"/>
  <c r="J79" i="69"/>
  <c r="J118" i="69"/>
  <c r="J66" i="69"/>
  <c r="J196" i="69"/>
  <c r="J105" i="69"/>
  <c r="J144" i="69"/>
  <c r="J92" i="69"/>
  <c r="J209" i="69"/>
  <c r="J131" i="69"/>
  <c r="J170" i="69"/>
  <c r="L145" i="69"/>
  <c r="M196" i="69"/>
  <c r="M118" i="69"/>
  <c r="O203" i="69"/>
  <c r="M30" i="69"/>
  <c r="M95" i="69"/>
  <c r="O177" i="69"/>
  <c r="O60" i="69"/>
  <c r="K174" i="69"/>
  <c r="G74" i="69"/>
  <c r="O59" i="69"/>
  <c r="O127" i="69"/>
  <c r="H187" i="69"/>
  <c r="F116" i="69"/>
  <c r="H204" i="69"/>
  <c r="I65" i="69"/>
  <c r="I182" i="69"/>
  <c r="F71" i="69"/>
  <c r="Q67" i="69"/>
  <c r="P49" i="69"/>
  <c r="T130" i="69"/>
  <c r="R135" i="69"/>
  <c r="V32" i="69"/>
  <c r="W112" i="69"/>
  <c r="W190" i="69"/>
  <c r="X44" i="69"/>
  <c r="X83" i="69"/>
  <c r="X200" i="69"/>
  <c r="W141" i="69"/>
  <c r="Y533" i="69"/>
  <c r="Y491" i="69"/>
  <c r="W567" i="69"/>
  <c r="Y589" i="69"/>
  <c r="Y588" i="69"/>
  <c r="Y479" i="69"/>
  <c r="W594" i="69"/>
  <c r="Y447" i="69"/>
  <c r="X543" i="69"/>
  <c r="L93" i="69"/>
  <c r="M92" i="69"/>
  <c r="M183" i="69"/>
  <c r="O73" i="69"/>
  <c r="M108" i="69"/>
  <c r="M147" i="69"/>
  <c r="O47" i="69"/>
  <c r="O151" i="69"/>
  <c r="G35" i="69"/>
  <c r="G139" i="69"/>
  <c r="O98" i="69"/>
  <c r="H122" i="69"/>
  <c r="H48" i="69"/>
  <c r="I52" i="69"/>
  <c r="H83" i="69"/>
  <c r="F201" i="69"/>
  <c r="F77" i="69"/>
  <c r="X31" i="69"/>
  <c r="W73" i="69"/>
  <c r="W203" i="69"/>
  <c r="X109" i="69"/>
  <c r="W76" i="69"/>
  <c r="W128" i="69"/>
  <c r="W60" i="69"/>
  <c r="Y598" i="69"/>
  <c r="Y504" i="69"/>
  <c r="W606" i="69"/>
  <c r="Y563" i="69"/>
  <c r="W560" i="69"/>
  <c r="Y557" i="69"/>
  <c r="X440" i="69"/>
  <c r="W578" i="69"/>
  <c r="Y525" i="69"/>
  <c r="L80" i="69"/>
  <c r="L132" i="69"/>
  <c r="M53" i="69"/>
  <c r="M40" i="69"/>
  <c r="M134" i="69"/>
  <c r="O86" i="69"/>
  <c r="I136" i="69"/>
  <c r="G61" i="69"/>
  <c r="G165" i="69"/>
  <c r="O62" i="69"/>
  <c r="O150" i="69"/>
  <c r="H148" i="69"/>
  <c r="I104" i="69"/>
  <c r="H44" i="69"/>
  <c r="F32" i="69"/>
  <c r="Q197" i="69"/>
  <c r="W99" i="69"/>
  <c r="X135" i="69"/>
  <c r="W37" i="69"/>
  <c r="W154" i="69"/>
  <c r="Y517" i="69"/>
  <c r="W552" i="69"/>
  <c r="L119" i="69"/>
  <c r="L171" i="69"/>
  <c r="M170" i="69"/>
  <c r="M66" i="69"/>
  <c r="M186" i="69"/>
  <c r="O125" i="69"/>
  <c r="I58" i="69"/>
  <c r="G113" i="69"/>
  <c r="G178" i="69"/>
  <c r="O85" i="69"/>
  <c r="O202" i="69"/>
  <c r="O49" i="69"/>
  <c r="O124" i="69"/>
  <c r="O101" i="69"/>
  <c r="H200" i="69"/>
  <c r="H161" i="69"/>
  <c r="H109" i="69"/>
  <c r="I78" i="69"/>
  <c r="I130" i="69"/>
  <c r="H106" i="69"/>
  <c r="F110" i="69"/>
  <c r="Q145" i="69"/>
  <c r="Q158" i="69"/>
  <c r="P127" i="69"/>
  <c r="W125" i="69"/>
  <c r="X161" i="69"/>
  <c r="W50" i="69"/>
  <c r="W167" i="69"/>
  <c r="Y582" i="69"/>
  <c r="Y602" i="69"/>
  <c r="W554" i="69"/>
  <c r="X482" i="69"/>
  <c r="Y484" i="69"/>
  <c r="W495" i="69"/>
  <c r="W526" i="69"/>
  <c r="Y564" i="69"/>
  <c r="X471" i="69"/>
  <c r="W482" i="69"/>
  <c r="L197" i="69"/>
  <c r="L41" i="69"/>
  <c r="M209" i="69"/>
  <c r="M82" i="69"/>
  <c r="O99" i="69"/>
  <c r="G48" i="69"/>
  <c r="G152" i="69"/>
  <c r="O163" i="69"/>
  <c r="O137" i="69"/>
  <c r="O176" i="69"/>
  <c r="O46" i="69"/>
  <c r="O88" i="69"/>
  <c r="O114" i="69"/>
  <c r="H135" i="69"/>
  <c r="H174" i="69"/>
  <c r="K158" i="69"/>
  <c r="F194" i="69"/>
  <c r="F181" i="69"/>
  <c r="I169" i="69"/>
  <c r="I208" i="69"/>
  <c r="H145" i="69"/>
  <c r="F162" i="69"/>
  <c r="Q132" i="69"/>
  <c r="Q41" i="69"/>
  <c r="P153" i="69"/>
  <c r="W47" i="69"/>
  <c r="W138" i="69"/>
  <c r="V45" i="69"/>
  <c r="X122" i="69"/>
  <c r="W63" i="69"/>
  <c r="W206" i="69"/>
  <c r="Y511" i="69"/>
  <c r="Y498" i="69"/>
  <c r="Y608" i="69"/>
  <c r="W565" i="69"/>
  <c r="L28" i="69"/>
  <c r="L54" i="69"/>
  <c r="M79" i="69"/>
  <c r="M69" i="69"/>
  <c r="G126" i="69"/>
  <c r="G191" i="69"/>
  <c r="O72" i="69"/>
  <c r="O111" i="69"/>
  <c r="O166" i="69"/>
  <c r="O153" i="69"/>
  <c r="O189" i="69"/>
  <c r="O205" i="69"/>
  <c r="H96" i="69"/>
  <c r="H70" i="69"/>
  <c r="F142" i="69"/>
  <c r="F129" i="69"/>
  <c r="I117" i="69"/>
  <c r="I39" i="69"/>
  <c r="H80" i="69"/>
  <c r="F136" i="69"/>
  <c r="Q28" i="69"/>
  <c r="Q184" i="69"/>
  <c r="Q80" i="69"/>
  <c r="W164" i="69"/>
  <c r="X70" i="69"/>
  <c r="X148" i="69"/>
  <c r="W89" i="69"/>
  <c r="W180" i="69"/>
  <c r="X450" i="69"/>
  <c r="L67" i="69"/>
  <c r="M105" i="69"/>
  <c r="M43" i="69"/>
  <c r="M160" i="69"/>
  <c r="G87" i="69"/>
  <c r="O75" i="69"/>
  <c r="O179" i="69"/>
  <c r="O192" i="69"/>
  <c r="H57" i="69"/>
  <c r="F51" i="69"/>
  <c r="I91" i="69"/>
  <c r="Q119" i="69"/>
  <c r="Q93" i="69"/>
  <c r="P205" i="69"/>
  <c r="W151" i="69"/>
  <c r="X96" i="69"/>
  <c r="W102" i="69"/>
  <c r="X585" i="69"/>
  <c r="Y472" i="69"/>
  <c r="X528" i="69"/>
  <c r="H180" i="69"/>
  <c r="H50" i="69"/>
  <c r="H154" i="69"/>
  <c r="H193" i="69"/>
  <c r="H102" i="69"/>
  <c r="H37" i="69"/>
  <c r="I138" i="69"/>
  <c r="I190" i="69"/>
  <c r="I47" i="69"/>
  <c r="U206" i="69"/>
  <c r="U50" i="69"/>
  <c r="U128" i="69"/>
  <c r="U180" i="69"/>
  <c r="U115" i="69"/>
  <c r="U154" i="69"/>
  <c r="R157" i="69"/>
  <c r="R196" i="69"/>
  <c r="R170" i="69"/>
  <c r="R183" i="69"/>
  <c r="R40" i="69"/>
  <c r="R209" i="69"/>
  <c r="R92" i="69"/>
  <c r="R144" i="69"/>
  <c r="R79" i="69"/>
  <c r="R118" i="69"/>
  <c r="R66" i="69"/>
  <c r="R53" i="69"/>
  <c r="K83" i="69"/>
  <c r="K187" i="69"/>
  <c r="K70" i="69"/>
  <c r="K44" i="69"/>
  <c r="K96" i="69"/>
  <c r="T144" i="69"/>
  <c r="T118" i="69"/>
  <c r="P58" i="69"/>
  <c r="P110" i="69"/>
  <c r="P45" i="69"/>
  <c r="Q177" i="69"/>
  <c r="Q99" i="69"/>
  <c r="Q203" i="69"/>
  <c r="Q47" i="69"/>
  <c r="Q125" i="69"/>
  <c r="Q190" i="69"/>
  <c r="Q86" i="69"/>
  <c r="Q164" i="69"/>
  <c r="Q112" i="69"/>
  <c r="Q60" i="69"/>
  <c r="Q126" i="69"/>
  <c r="Q139" i="69"/>
  <c r="Q113" i="69"/>
  <c r="Q48" i="69"/>
  <c r="Q61" i="69"/>
  <c r="Q100" i="69"/>
  <c r="Q178" i="69"/>
  <c r="Q165" i="69"/>
  <c r="Q191" i="69"/>
  <c r="Q204" i="69"/>
  <c r="Q87" i="69"/>
  <c r="L192" i="69"/>
  <c r="L75" i="69"/>
  <c r="K135" i="69"/>
  <c r="G75" i="69"/>
  <c r="Q73" i="69"/>
  <c r="Q74" i="69"/>
  <c r="T105" i="69"/>
  <c r="R105" i="69"/>
  <c r="U100" i="69"/>
  <c r="U61" i="69"/>
  <c r="U48" i="69"/>
  <c r="U152" i="69"/>
  <c r="U204" i="69"/>
  <c r="U165" i="69"/>
  <c r="U74" i="69"/>
  <c r="U139" i="69"/>
  <c r="X140" i="69"/>
  <c r="X62" i="69"/>
  <c r="X566" i="69"/>
  <c r="X605" i="69"/>
  <c r="Y438" i="69"/>
  <c r="Y594" i="69"/>
  <c r="G92" i="69"/>
  <c r="F47" i="69"/>
  <c r="F151" i="69"/>
  <c r="F60" i="69"/>
  <c r="F138" i="69"/>
  <c r="F73" i="69"/>
  <c r="F177" i="69"/>
  <c r="F203" i="69"/>
  <c r="F112" i="69"/>
  <c r="F34" i="69"/>
  <c r="F164" i="69"/>
  <c r="I30" i="69"/>
  <c r="I82" i="69"/>
  <c r="I134" i="69"/>
  <c r="I199" i="69"/>
  <c r="I173" i="69"/>
  <c r="I56" i="69"/>
  <c r="I108" i="69"/>
  <c r="I95" i="69"/>
  <c r="Y125" i="69"/>
  <c r="Y164" i="69"/>
  <c r="Y151" i="69"/>
  <c r="Y60" i="69"/>
  <c r="Y47" i="69"/>
  <c r="W62" i="69"/>
  <c r="W166" i="69"/>
  <c r="W75" i="69"/>
  <c r="W88" i="69"/>
  <c r="Y183" i="69"/>
  <c r="Y209" i="69"/>
  <c r="Y196" i="69"/>
  <c r="Y118" i="69"/>
  <c r="Y170" i="69"/>
  <c r="Y79" i="69"/>
  <c r="Y157" i="69"/>
  <c r="Y40" i="69"/>
  <c r="Y131" i="69"/>
  <c r="Y105" i="69"/>
  <c r="Y92" i="69"/>
  <c r="Y53" i="69"/>
  <c r="Y66" i="69"/>
  <c r="X34" i="69"/>
  <c r="X151" i="69"/>
  <c r="X125" i="69"/>
  <c r="X99" i="69"/>
  <c r="X203" i="69"/>
  <c r="X73" i="69"/>
  <c r="X190" i="69"/>
  <c r="X47" i="69"/>
  <c r="X164" i="69"/>
  <c r="X112" i="69"/>
  <c r="X138" i="69"/>
  <c r="X86" i="69"/>
  <c r="Y188" i="69"/>
  <c r="Y110" i="69"/>
  <c r="Y162" i="69"/>
  <c r="Y97" i="69"/>
  <c r="Y175" i="69"/>
  <c r="Y71" i="69"/>
  <c r="Y149" i="69"/>
  <c r="Y32" i="69"/>
  <c r="Y123" i="69"/>
  <c r="Y45" i="69"/>
  <c r="Y84" i="69"/>
  <c r="Y58" i="69"/>
  <c r="G140" i="69"/>
  <c r="G62" i="69"/>
  <c r="G192" i="69"/>
  <c r="G205" i="69"/>
  <c r="G127" i="69"/>
  <c r="G153" i="69"/>
  <c r="G88" i="69"/>
  <c r="G36" i="69"/>
  <c r="G101" i="69"/>
  <c r="G114" i="69"/>
  <c r="L62" i="69"/>
  <c r="L101" i="69"/>
  <c r="I123" i="69"/>
  <c r="G183" i="69"/>
  <c r="H76" i="69"/>
  <c r="H63" i="69"/>
  <c r="H115" i="69"/>
  <c r="I160" i="69"/>
  <c r="G49" i="69"/>
  <c r="Y136" i="69"/>
  <c r="L51" i="69"/>
  <c r="L168" i="69"/>
  <c r="L194" i="69"/>
  <c r="L38" i="69"/>
  <c r="L116" i="69"/>
  <c r="L129" i="69"/>
  <c r="L64" i="69"/>
  <c r="P146" i="69"/>
  <c r="P107" i="69"/>
  <c r="P68" i="69"/>
  <c r="P159" i="69"/>
  <c r="P198" i="69"/>
  <c r="P42" i="69"/>
  <c r="P133" i="69"/>
  <c r="R51" i="69"/>
  <c r="R103" i="69"/>
  <c r="R90" i="69"/>
  <c r="R38" i="69"/>
  <c r="R116" i="69"/>
  <c r="R64" i="69"/>
  <c r="R168" i="69"/>
  <c r="R155" i="69"/>
  <c r="R181" i="69"/>
  <c r="R129" i="69"/>
  <c r="R142" i="69"/>
  <c r="R207" i="69"/>
  <c r="R77" i="69"/>
  <c r="H167" i="69"/>
  <c r="L49" i="69"/>
  <c r="L140" i="69"/>
  <c r="I188" i="69"/>
  <c r="K109" i="69"/>
  <c r="F99" i="69"/>
  <c r="I43" i="69"/>
  <c r="Q151" i="69"/>
  <c r="R131" i="69"/>
  <c r="X60" i="69"/>
  <c r="Y201" i="69"/>
  <c r="T62" i="69"/>
  <c r="T179" i="69"/>
  <c r="T178" i="69"/>
  <c r="T74" i="69"/>
  <c r="T113" i="69"/>
  <c r="T152" i="69"/>
  <c r="T61" i="69"/>
  <c r="T126" i="69"/>
  <c r="T48" i="69"/>
  <c r="T191" i="69"/>
  <c r="T165" i="69"/>
  <c r="T100" i="69"/>
  <c r="T35" i="69"/>
  <c r="T87" i="69"/>
  <c r="T139" i="69"/>
  <c r="I97" i="69"/>
  <c r="K200" i="69"/>
  <c r="I71" i="69"/>
  <c r="K161" i="69"/>
  <c r="H128" i="69"/>
  <c r="F86" i="69"/>
  <c r="F190" i="69"/>
  <c r="F95" i="69"/>
  <c r="F56" i="69"/>
  <c r="Q34" i="69"/>
  <c r="X177" i="69"/>
  <c r="K145" i="69"/>
  <c r="K28" i="69"/>
  <c r="K54" i="69"/>
  <c r="K171" i="69"/>
  <c r="K93" i="69"/>
  <c r="K132" i="69"/>
  <c r="K80" i="69"/>
  <c r="K119" i="69"/>
  <c r="H126" i="69"/>
  <c r="H139" i="69"/>
  <c r="H165" i="69"/>
  <c r="H74" i="69"/>
  <c r="H100" i="69"/>
  <c r="H61" i="69"/>
  <c r="H87" i="69"/>
  <c r="H152" i="69"/>
  <c r="H191" i="69"/>
  <c r="H113" i="69"/>
  <c r="H178" i="69"/>
  <c r="H171" i="69"/>
  <c r="H67" i="69"/>
  <c r="H132" i="69"/>
  <c r="H93" i="69"/>
  <c r="H184" i="69"/>
  <c r="H41" i="69"/>
  <c r="H158" i="69"/>
  <c r="H197" i="69"/>
  <c r="H28" i="69"/>
  <c r="H119" i="69"/>
  <c r="Q83" i="69"/>
  <c r="Q70" i="69"/>
  <c r="U31" i="69"/>
  <c r="U122" i="69"/>
  <c r="U109" i="69"/>
  <c r="U83" i="69"/>
  <c r="U135" i="69"/>
  <c r="U57" i="69"/>
  <c r="U161" i="69"/>
  <c r="U174" i="69"/>
  <c r="U44" i="69"/>
  <c r="U187" i="69"/>
  <c r="U148" i="69"/>
  <c r="U70" i="69"/>
  <c r="U200" i="69"/>
  <c r="P151" i="69"/>
  <c r="P112" i="69"/>
  <c r="P177" i="69"/>
  <c r="P47" i="69"/>
  <c r="P138" i="69"/>
  <c r="P125" i="69"/>
  <c r="P190" i="69"/>
  <c r="P60" i="69"/>
  <c r="P203" i="69"/>
  <c r="P73" i="69"/>
  <c r="P99" i="69"/>
  <c r="S88" i="69"/>
  <c r="S192" i="69"/>
  <c r="S127" i="69"/>
  <c r="S75" i="69"/>
  <c r="S62" i="69"/>
  <c r="S166" i="69"/>
  <c r="S205" i="69"/>
  <c r="S36" i="69"/>
  <c r="S49" i="69"/>
  <c r="S101" i="69"/>
  <c r="S140" i="69"/>
  <c r="S180" i="69"/>
  <c r="S50" i="69"/>
  <c r="S76" i="69"/>
  <c r="S63" i="69"/>
  <c r="S154" i="69"/>
  <c r="S206" i="69"/>
  <c r="S102" i="69"/>
  <c r="S115" i="69"/>
  <c r="S141" i="69"/>
  <c r="S193" i="69"/>
  <c r="S167" i="69"/>
  <c r="S89" i="69"/>
  <c r="R130" i="69"/>
  <c r="R182" i="69"/>
  <c r="Q66" i="69"/>
  <c r="Q118" i="69"/>
  <c r="Q105" i="69"/>
  <c r="W119" i="69"/>
  <c r="W171" i="69"/>
  <c r="W106" i="69"/>
  <c r="W54" i="69"/>
  <c r="W145" i="69"/>
  <c r="W158" i="69"/>
  <c r="W80" i="69"/>
  <c r="W132" i="69"/>
  <c r="W41" i="69"/>
  <c r="W93" i="69"/>
  <c r="W67" i="69"/>
  <c r="W28" i="69"/>
  <c r="W184" i="69"/>
  <c r="G131" i="69"/>
  <c r="G66" i="69"/>
  <c r="G40" i="69"/>
  <c r="G157" i="69"/>
  <c r="J101" i="69"/>
  <c r="J62" i="69"/>
  <c r="J192" i="69"/>
  <c r="J179" i="69"/>
  <c r="J166" i="69"/>
  <c r="J127" i="69"/>
  <c r="J88" i="69"/>
  <c r="J140" i="69"/>
  <c r="J114" i="69"/>
  <c r="J153" i="69"/>
  <c r="L88" i="69"/>
  <c r="L153" i="69"/>
  <c r="I149" i="69"/>
  <c r="G170" i="69"/>
  <c r="H89" i="69"/>
  <c r="I186" i="69"/>
  <c r="U76" i="69"/>
  <c r="Y144" i="69"/>
  <c r="S80" i="69"/>
  <c r="S41" i="69"/>
  <c r="S171" i="69"/>
  <c r="S28" i="69"/>
  <c r="S67" i="69"/>
  <c r="S158" i="69"/>
  <c r="S106" i="69"/>
  <c r="S184" i="69"/>
  <c r="S132" i="69"/>
  <c r="S145" i="69"/>
  <c r="F98" i="69"/>
  <c r="F111" i="69"/>
  <c r="H164" i="69"/>
  <c r="K79" i="69"/>
  <c r="S208" i="69"/>
  <c r="S51" i="69"/>
  <c r="F197" i="69"/>
  <c r="P75" i="69"/>
  <c r="P166" i="69"/>
  <c r="X66" i="69"/>
  <c r="X170" i="69"/>
  <c r="X157" i="69"/>
  <c r="X520" i="69"/>
  <c r="X468" i="69"/>
  <c r="W445" i="69"/>
  <c r="I101" i="69"/>
  <c r="I166" i="69"/>
  <c r="F176" i="69"/>
  <c r="F46" i="69"/>
  <c r="H34" i="69"/>
  <c r="K105" i="69"/>
  <c r="K170" i="69"/>
  <c r="F106" i="69"/>
  <c r="F119" i="69"/>
  <c r="P88" i="69"/>
  <c r="T124" i="69"/>
  <c r="R161" i="69"/>
  <c r="F171" i="69"/>
  <c r="R148" i="69"/>
  <c r="X53" i="69"/>
  <c r="X196" i="69"/>
  <c r="X611" i="69"/>
  <c r="X455" i="69"/>
  <c r="W545" i="69"/>
  <c r="W537" i="69"/>
  <c r="X565" i="69"/>
  <c r="W518" i="69"/>
  <c r="Y489" i="69"/>
  <c r="W440" i="69"/>
  <c r="X606" i="69"/>
  <c r="W523" i="69"/>
  <c r="I49" i="69"/>
  <c r="I153" i="69"/>
  <c r="I62" i="69"/>
  <c r="F59" i="69"/>
  <c r="F85" i="69"/>
  <c r="K196" i="69"/>
  <c r="K53" i="69"/>
  <c r="P62" i="69"/>
  <c r="T46" i="69"/>
  <c r="R122" i="69"/>
  <c r="R187" i="69"/>
  <c r="R200" i="69"/>
  <c r="T202" i="69"/>
  <c r="X79" i="69"/>
  <c r="X209" i="69"/>
  <c r="W519" i="69"/>
  <c r="W511" i="69"/>
  <c r="X604" i="69"/>
  <c r="Y528" i="69"/>
  <c r="W505" i="69"/>
  <c r="F124" i="69"/>
  <c r="F163" i="69"/>
  <c r="H60" i="69"/>
  <c r="K40" i="69"/>
  <c r="K92" i="69"/>
  <c r="S155" i="69"/>
  <c r="P140" i="69"/>
  <c r="R174" i="69"/>
  <c r="R83" i="69"/>
  <c r="R109" i="69"/>
  <c r="X105" i="69"/>
  <c r="K91" i="69"/>
  <c r="W596" i="69"/>
  <c r="X512" i="69"/>
  <c r="I192" i="69"/>
  <c r="F189" i="69"/>
  <c r="H177" i="69"/>
  <c r="K66" i="69"/>
  <c r="K157" i="69"/>
  <c r="Q94" i="69"/>
  <c r="P179" i="69"/>
  <c r="T163" i="69"/>
  <c r="R96" i="69"/>
  <c r="X131" i="69"/>
  <c r="W75" i="70"/>
  <c r="W101" i="70" s="1"/>
  <c r="V25" i="69" s="1"/>
  <c r="X533" i="69"/>
  <c r="W557" i="69"/>
  <c r="H73" i="69"/>
  <c r="K131" i="69"/>
  <c r="P192" i="69"/>
  <c r="P101" i="69"/>
  <c r="R57" i="69"/>
  <c r="R44" i="69"/>
  <c r="R70" i="69"/>
  <c r="O30" i="69"/>
  <c r="O186" i="69"/>
  <c r="O173" i="69"/>
  <c r="O147" i="69"/>
  <c r="O82" i="69"/>
  <c r="O95" i="69"/>
  <c r="O43" i="69"/>
  <c r="O69" i="69"/>
  <c r="O199" i="69"/>
  <c r="O121" i="69"/>
  <c r="O56" i="69"/>
  <c r="O108" i="69"/>
  <c r="O160" i="69"/>
  <c r="O134" i="69"/>
  <c r="M197" i="69"/>
  <c r="M171" i="69"/>
  <c r="M119" i="69"/>
  <c r="M158" i="69"/>
  <c r="M93" i="69"/>
  <c r="M80" i="69"/>
  <c r="M28" i="69"/>
  <c r="M184" i="69"/>
  <c r="M145" i="69"/>
  <c r="M132" i="69"/>
  <c r="M106" i="69"/>
  <c r="M67" i="69"/>
  <c r="M41" i="69"/>
  <c r="M54" i="69"/>
  <c r="L66" i="69"/>
  <c r="L79" i="69"/>
  <c r="L196" i="69"/>
  <c r="L144" i="69"/>
  <c r="L157" i="69"/>
  <c r="L170" i="69"/>
  <c r="L92" i="69"/>
  <c r="L105" i="69"/>
  <c r="L53" i="69"/>
  <c r="L183" i="69"/>
  <c r="L209" i="69"/>
  <c r="L40" i="69"/>
  <c r="L131" i="69"/>
  <c r="L118" i="69"/>
  <c r="H168" i="69"/>
  <c r="H129" i="69"/>
  <c r="H64" i="69"/>
  <c r="H142" i="69"/>
  <c r="H155" i="69"/>
  <c r="H38" i="69"/>
  <c r="H103" i="69"/>
  <c r="H77" i="69"/>
  <c r="H181" i="69"/>
  <c r="H194" i="69"/>
  <c r="H116" i="69"/>
  <c r="H90" i="69"/>
  <c r="H207" i="69"/>
  <c r="H51" i="69"/>
  <c r="M47" i="69"/>
  <c r="M177" i="69"/>
  <c r="M34" i="69"/>
  <c r="M112" i="69"/>
  <c r="M164" i="69"/>
  <c r="M151" i="69"/>
  <c r="M125" i="69"/>
  <c r="M73" i="69"/>
  <c r="M203" i="69"/>
  <c r="M60" i="69"/>
  <c r="M99" i="69"/>
  <c r="M190" i="69"/>
  <c r="M86" i="69"/>
  <c r="M138" i="69"/>
  <c r="H169" i="69"/>
  <c r="H156" i="69"/>
  <c r="H104" i="69"/>
  <c r="H182" i="69"/>
  <c r="H195" i="69"/>
  <c r="H91" i="69"/>
  <c r="H130" i="69"/>
  <c r="H39" i="69"/>
  <c r="L167" i="69"/>
  <c r="L193" i="69"/>
  <c r="L50" i="69"/>
  <c r="L141" i="69"/>
  <c r="L102" i="69"/>
  <c r="M42" i="69"/>
  <c r="M159" i="69"/>
  <c r="M172" i="69"/>
  <c r="M120" i="69"/>
  <c r="M94" i="69"/>
  <c r="M68" i="69"/>
  <c r="M198" i="69"/>
  <c r="M185" i="69"/>
  <c r="M81" i="69"/>
  <c r="M55" i="69"/>
  <c r="M146" i="69"/>
  <c r="M107" i="69"/>
  <c r="M29" i="69"/>
  <c r="M133" i="69"/>
  <c r="M72" i="69"/>
  <c r="M202" i="69"/>
  <c r="M111" i="69"/>
  <c r="M124" i="69"/>
  <c r="M33" i="69"/>
  <c r="M46" i="69"/>
  <c r="M176" i="69"/>
  <c r="M189" i="69"/>
  <c r="M163" i="69"/>
  <c r="M150" i="69"/>
  <c r="M137" i="69"/>
  <c r="M85" i="69"/>
  <c r="M98" i="69"/>
  <c r="M59" i="69"/>
  <c r="L97" i="69"/>
  <c r="L123" i="69"/>
  <c r="L175" i="69"/>
  <c r="L58" i="69"/>
  <c r="L110" i="69"/>
  <c r="L188" i="69"/>
  <c r="L71" i="69"/>
  <c r="L32" i="69"/>
  <c r="L149" i="69"/>
  <c r="L136" i="69"/>
  <c r="L84" i="69"/>
  <c r="L162" i="69"/>
  <c r="L45" i="69"/>
  <c r="L201" i="69"/>
  <c r="J65" i="69"/>
  <c r="J182" i="69"/>
  <c r="J104" i="69"/>
  <c r="J156" i="69"/>
  <c r="J208" i="69"/>
  <c r="J78" i="69"/>
  <c r="J169" i="69"/>
  <c r="J195" i="69"/>
  <c r="J91" i="69"/>
  <c r="O35" i="69"/>
  <c r="O100" i="69"/>
  <c r="O165" i="69"/>
  <c r="O87" i="69"/>
  <c r="O48" i="69"/>
  <c r="O139" i="69"/>
  <c r="O152" i="69"/>
  <c r="O126" i="69"/>
  <c r="O204" i="69"/>
  <c r="O178" i="69"/>
  <c r="O74" i="69"/>
  <c r="O113" i="69"/>
  <c r="O61" i="69"/>
  <c r="O191" i="69"/>
  <c r="M173" i="69"/>
  <c r="J98" i="69"/>
  <c r="S181" i="69"/>
  <c r="S90" i="69"/>
  <c r="L181" i="69"/>
  <c r="L90" i="69"/>
  <c r="L207" i="69"/>
  <c r="L142" i="69"/>
  <c r="L77" i="69"/>
  <c r="T183" i="69"/>
  <c r="T53" i="69"/>
  <c r="T196" i="69"/>
  <c r="T209" i="69"/>
  <c r="T92" i="69"/>
  <c r="T131" i="69"/>
  <c r="T40" i="69"/>
  <c r="S58" i="69"/>
  <c r="S123" i="69"/>
  <c r="S45" i="69"/>
  <c r="S175" i="69"/>
  <c r="Q170" i="69"/>
  <c r="Q92" i="69"/>
  <c r="Q131" i="69"/>
  <c r="Q196" i="69"/>
  <c r="Q40" i="69"/>
  <c r="Q79" i="69"/>
  <c r="Q157" i="69"/>
  <c r="Q209" i="69"/>
  <c r="Q183" i="69"/>
  <c r="Q53" i="69"/>
  <c r="W38" i="69"/>
  <c r="W142" i="69"/>
  <c r="W103" i="69"/>
  <c r="W116" i="69"/>
  <c r="W77" i="69"/>
  <c r="W207" i="69"/>
  <c r="W51" i="69"/>
  <c r="W194" i="69"/>
  <c r="W129" i="69"/>
  <c r="W64" i="69"/>
  <c r="W181" i="69"/>
  <c r="W90" i="69"/>
  <c r="W155" i="69"/>
  <c r="W168" i="69"/>
  <c r="X153" i="69"/>
  <c r="X127" i="69"/>
  <c r="X101" i="69"/>
  <c r="X36" i="69"/>
  <c r="X205" i="69"/>
  <c r="X75" i="69"/>
  <c r="X192" i="69"/>
  <c r="X49" i="69"/>
  <c r="X179" i="69"/>
  <c r="X114" i="69"/>
  <c r="X166" i="69"/>
  <c r="X88" i="69"/>
  <c r="W186" i="69"/>
  <c r="W121" i="69"/>
  <c r="W173" i="69"/>
  <c r="W147" i="69"/>
  <c r="W56" i="69"/>
  <c r="W160" i="69"/>
  <c r="W82" i="69"/>
  <c r="W134" i="69"/>
  <c r="W108" i="69"/>
  <c r="W43" i="69"/>
  <c r="W95" i="69"/>
  <c r="W30" i="69"/>
  <c r="W199" i="69"/>
  <c r="W69" i="69"/>
  <c r="X119" i="69"/>
  <c r="X93" i="69"/>
  <c r="X28" i="69"/>
  <c r="X184" i="69"/>
  <c r="X67" i="69"/>
  <c r="X197" i="69"/>
  <c r="X106" i="69"/>
  <c r="X158" i="69"/>
  <c r="X80" i="69"/>
  <c r="X41" i="69"/>
  <c r="X171" i="69"/>
  <c r="X54" i="69"/>
  <c r="X132" i="69"/>
  <c r="X145" i="69"/>
  <c r="W525" i="69"/>
  <c r="W538" i="69"/>
  <c r="W434" i="69"/>
  <c r="K142" i="69"/>
  <c r="K90" i="69"/>
  <c r="K194" i="69"/>
  <c r="K51" i="69"/>
  <c r="K129" i="69"/>
  <c r="J174" i="69"/>
  <c r="J44" i="69"/>
  <c r="M182" i="69"/>
  <c r="M52" i="69"/>
  <c r="M195" i="69"/>
  <c r="M78" i="69"/>
  <c r="M91" i="69"/>
  <c r="M156" i="69"/>
  <c r="M208" i="69"/>
  <c r="M39" i="69"/>
  <c r="M117" i="69"/>
  <c r="M65" i="69"/>
  <c r="M169" i="69"/>
  <c r="S42" i="69"/>
  <c r="S94" i="69"/>
  <c r="S68" i="69"/>
  <c r="S107" i="69"/>
  <c r="S159" i="69"/>
  <c r="S29" i="69"/>
  <c r="S81" i="69"/>
  <c r="S146" i="69"/>
  <c r="S133" i="69"/>
  <c r="S120" i="69"/>
  <c r="H190" i="69"/>
  <c r="H86" i="69"/>
  <c r="H47" i="69"/>
  <c r="H138" i="69"/>
  <c r="H125" i="69"/>
  <c r="H151" i="69"/>
  <c r="H112" i="69"/>
  <c r="T185" i="69"/>
  <c r="T120" i="69"/>
  <c r="T81" i="69"/>
  <c r="T107" i="69"/>
  <c r="T198" i="69"/>
  <c r="T29" i="69"/>
  <c r="T68" i="69"/>
  <c r="T146" i="69"/>
  <c r="T159" i="69"/>
  <c r="T133" i="69"/>
  <c r="T42" i="69"/>
  <c r="T94" i="69"/>
  <c r="Q81" i="69"/>
  <c r="Q55" i="69"/>
  <c r="Q120" i="69"/>
  <c r="S116" i="69"/>
  <c r="S103" i="69"/>
  <c r="S129" i="69"/>
  <c r="S77" i="69"/>
  <c r="S64" i="69"/>
  <c r="S194" i="69"/>
  <c r="S65" i="69"/>
  <c r="S182" i="69"/>
  <c r="S39" i="69"/>
  <c r="S52" i="69"/>
  <c r="S78" i="69"/>
  <c r="S104" i="69"/>
  <c r="S117" i="69"/>
  <c r="S91" i="69"/>
  <c r="S156" i="69"/>
  <c r="S169" i="69"/>
  <c r="S38" i="69"/>
  <c r="S142" i="69"/>
  <c r="S143" i="69"/>
  <c r="S130" i="69"/>
  <c r="R60" i="69"/>
  <c r="R125" i="69"/>
  <c r="R177" i="69"/>
  <c r="R86" i="69"/>
  <c r="R138" i="69"/>
  <c r="R47" i="69"/>
  <c r="R112" i="69"/>
  <c r="F38" i="69"/>
  <c r="F168" i="69"/>
  <c r="F103" i="69"/>
  <c r="F64" i="69"/>
  <c r="F155" i="69"/>
  <c r="F207" i="69"/>
  <c r="T208" i="69"/>
  <c r="T195" i="69"/>
  <c r="T117" i="69"/>
  <c r="T78" i="69"/>
  <c r="T182" i="69"/>
  <c r="T65" i="69"/>
  <c r="T91" i="69"/>
  <c r="T39" i="69"/>
  <c r="T143" i="69"/>
  <c r="T169" i="69"/>
  <c r="T52" i="69"/>
  <c r="T156" i="69"/>
  <c r="T134" i="69"/>
  <c r="T199" i="69"/>
  <c r="T121" i="69"/>
  <c r="T43" i="69"/>
  <c r="U78" i="69"/>
  <c r="U182" i="69"/>
  <c r="U156" i="69"/>
  <c r="U104" i="69"/>
  <c r="U169" i="69"/>
  <c r="U208" i="69"/>
  <c r="U91" i="69"/>
  <c r="U52" i="69"/>
  <c r="U143" i="69"/>
  <c r="U195" i="69"/>
  <c r="U117" i="69"/>
  <c r="U39" i="69"/>
  <c r="U65" i="69"/>
  <c r="U45" i="69"/>
  <c r="U84" i="69"/>
  <c r="U201" i="69"/>
  <c r="U71" i="69"/>
  <c r="U97" i="69"/>
  <c r="U58" i="69"/>
  <c r="U123" i="69"/>
  <c r="U162" i="69"/>
  <c r="U32" i="69"/>
  <c r="U110" i="69"/>
  <c r="U149" i="69"/>
  <c r="U188" i="69"/>
  <c r="U136" i="69"/>
  <c r="K75" i="69"/>
  <c r="K179" i="69"/>
  <c r="K101" i="69"/>
  <c r="K62" i="69"/>
  <c r="K153" i="69"/>
  <c r="K166" i="69"/>
  <c r="K36" i="69"/>
  <c r="K114" i="69"/>
  <c r="K88" i="69"/>
  <c r="F188" i="69"/>
  <c r="F84" i="69"/>
  <c r="F123" i="69"/>
  <c r="F149" i="69"/>
  <c r="F175" i="69"/>
  <c r="F58" i="69"/>
  <c r="T168" i="69"/>
  <c r="T103" i="69"/>
  <c r="T77" i="69"/>
  <c r="T155" i="69"/>
  <c r="T181" i="69"/>
  <c r="T142" i="69"/>
  <c r="T51" i="69"/>
  <c r="T90" i="69"/>
  <c r="T207" i="69"/>
  <c r="T116" i="69"/>
  <c r="T129" i="69"/>
  <c r="T194" i="69"/>
  <c r="S174" i="69"/>
  <c r="S83" i="69"/>
  <c r="T34" i="69"/>
  <c r="T60" i="69"/>
  <c r="T47" i="69"/>
  <c r="T112" i="69"/>
  <c r="T28" i="69"/>
  <c r="T41" i="69"/>
  <c r="T171" i="69"/>
  <c r="X444" i="69"/>
  <c r="X548" i="69"/>
  <c r="X509" i="69"/>
  <c r="Y441" i="69"/>
  <c r="Y467" i="69"/>
  <c r="Y584" i="69"/>
  <c r="Y610" i="69"/>
  <c r="Y571" i="69"/>
  <c r="Y558" i="69"/>
  <c r="Y519" i="69"/>
  <c r="Y506" i="69"/>
  <c r="T184" i="69"/>
  <c r="T172" i="69"/>
  <c r="T96" i="69"/>
  <c r="T70" i="69"/>
  <c r="T109" i="69"/>
  <c r="T187" i="69"/>
  <c r="T83" i="69"/>
  <c r="R56" i="69"/>
  <c r="R30" i="69"/>
  <c r="R173" i="69"/>
  <c r="R199" i="69"/>
  <c r="R108" i="69"/>
  <c r="R121" i="69"/>
  <c r="R160" i="69"/>
  <c r="F185" i="69"/>
  <c r="F146" i="69"/>
  <c r="T193" i="69"/>
  <c r="T50" i="69"/>
  <c r="T76" i="69"/>
  <c r="T63" i="69"/>
  <c r="T167" i="69"/>
  <c r="T115" i="69"/>
  <c r="T141" i="69"/>
  <c r="T128" i="69"/>
  <c r="T154" i="69"/>
  <c r="T180" i="69"/>
  <c r="T102" i="69"/>
  <c r="T206" i="69"/>
  <c r="T89" i="69"/>
  <c r="J186" i="69"/>
  <c r="J95" i="69"/>
  <c r="J82" i="69"/>
  <c r="J199" i="69"/>
  <c r="J56" i="69"/>
  <c r="Q137" i="69"/>
  <c r="Q150" i="69"/>
  <c r="Q189" i="69"/>
  <c r="Q111" i="69"/>
  <c r="Q176" i="69"/>
  <c r="Q72" i="69"/>
  <c r="Q59" i="69"/>
  <c r="W172" i="69"/>
  <c r="Y33" i="69"/>
  <c r="Y477" i="69"/>
  <c r="X592" i="69"/>
  <c r="Y529" i="69"/>
  <c r="T114" i="69"/>
  <c r="R117" i="69"/>
  <c r="U64" i="69"/>
  <c r="U38" i="69"/>
  <c r="U121" i="69"/>
  <c r="U69" i="69"/>
  <c r="X123" i="69"/>
  <c r="W140" i="69"/>
  <c r="Y111" i="69"/>
  <c r="Y189" i="69"/>
  <c r="Y73" i="69"/>
  <c r="Y190" i="69"/>
  <c r="W29" i="69"/>
  <c r="W159" i="69"/>
  <c r="W69" i="70"/>
  <c r="W95" i="70" s="1"/>
  <c r="V19" i="69" s="1"/>
  <c r="V33" i="69" s="1"/>
  <c r="X32" i="69"/>
  <c r="X540" i="69"/>
  <c r="Y607" i="69"/>
  <c r="R156" i="69"/>
  <c r="R169" i="69"/>
  <c r="U90" i="69"/>
  <c r="U56" i="69"/>
  <c r="X84" i="69"/>
  <c r="X136" i="69"/>
  <c r="W153" i="69"/>
  <c r="Y98" i="69"/>
  <c r="V71" i="69"/>
  <c r="Y86" i="69"/>
  <c r="Y177" i="69"/>
  <c r="W81" i="69"/>
  <c r="W185" i="69"/>
  <c r="W76" i="70"/>
  <c r="W102" i="70" s="1"/>
  <c r="V26" i="69" s="1"/>
  <c r="W455" i="69"/>
  <c r="Y430" i="69"/>
  <c r="R52" i="69"/>
  <c r="U181" i="69"/>
  <c r="U160" i="69"/>
  <c r="X45" i="69"/>
  <c r="X162" i="69"/>
  <c r="W179" i="69"/>
  <c r="Y124" i="69"/>
  <c r="V162" i="69"/>
  <c r="Y138" i="69"/>
  <c r="Y203" i="69"/>
  <c r="W107" i="69"/>
  <c r="Y59" i="69"/>
  <c r="X527" i="69"/>
  <c r="Y490" i="69"/>
  <c r="W494" i="69"/>
  <c r="Y508" i="69"/>
  <c r="U103" i="69"/>
  <c r="U30" i="69"/>
  <c r="X71" i="69"/>
  <c r="X188" i="69"/>
  <c r="W192" i="69"/>
  <c r="Y137" i="69"/>
  <c r="V123" i="69"/>
  <c r="W42" i="69"/>
  <c r="Y99" i="69"/>
  <c r="W133" i="69"/>
  <c r="W72" i="70"/>
  <c r="W98" i="70" s="1"/>
  <c r="V22" i="69" s="1"/>
  <c r="V127" i="69" s="1"/>
  <c r="W73" i="70"/>
  <c r="W99" i="70" s="1"/>
  <c r="V23" i="69" s="1"/>
  <c r="V50" i="69" s="1"/>
  <c r="W74" i="70"/>
  <c r="X501" i="69"/>
  <c r="Y451" i="69"/>
  <c r="W533" i="69"/>
  <c r="X449" i="69"/>
  <c r="U194" i="69"/>
  <c r="U147" i="69"/>
  <c r="X110" i="69"/>
  <c r="X201" i="69"/>
  <c r="W127" i="69"/>
  <c r="W205" i="69"/>
  <c r="Y163" i="69"/>
  <c r="V149" i="69"/>
  <c r="Y112" i="69"/>
  <c r="W120" i="69"/>
  <c r="W49" i="69"/>
  <c r="X475" i="69"/>
  <c r="Y503" i="69"/>
  <c r="U51" i="69"/>
  <c r="U116" i="69"/>
  <c r="U186" i="69"/>
  <c r="W114" i="69"/>
  <c r="W101" i="69"/>
  <c r="Y150" i="69"/>
  <c r="Y34" i="69"/>
  <c r="W68" i="69"/>
  <c r="W36" i="69"/>
  <c r="U167" i="69"/>
  <c r="X488" i="69"/>
  <c r="Y568" i="69"/>
  <c r="H81" i="69"/>
  <c r="H120" i="69"/>
  <c r="H94" i="69"/>
  <c r="H198" i="69"/>
  <c r="H159" i="69"/>
  <c r="K73" i="69"/>
  <c r="K138" i="69"/>
  <c r="K177" i="69"/>
  <c r="K203" i="69"/>
  <c r="K151" i="69"/>
  <c r="K34" i="69"/>
  <c r="K120" i="69"/>
  <c r="K198" i="69"/>
  <c r="O170" i="69"/>
  <c r="O118" i="69"/>
  <c r="J46" i="69"/>
  <c r="J124" i="69"/>
  <c r="L30" i="69"/>
  <c r="L95" i="69"/>
  <c r="L76" i="69"/>
  <c r="L128" i="69"/>
  <c r="O120" i="69"/>
  <c r="O68" i="69"/>
  <c r="K190" i="69"/>
  <c r="K112" i="69"/>
  <c r="G34" i="69"/>
  <c r="G73" i="69"/>
  <c r="G47" i="69"/>
  <c r="G86" i="69"/>
  <c r="G177" i="69"/>
  <c r="J145" i="69"/>
  <c r="J93" i="69"/>
  <c r="L165" i="69"/>
  <c r="L61" i="69"/>
  <c r="L178" i="69"/>
  <c r="L204" i="69"/>
  <c r="L126" i="69"/>
  <c r="H29" i="69"/>
  <c r="O55" i="69"/>
  <c r="O81" i="69"/>
  <c r="J154" i="69"/>
  <c r="J50" i="69"/>
  <c r="J167" i="69"/>
  <c r="J32" i="69"/>
  <c r="J58" i="69"/>
  <c r="J162" i="69"/>
  <c r="U166" i="69"/>
  <c r="U36" i="69"/>
  <c r="U179" i="69"/>
  <c r="U140" i="69"/>
  <c r="U114" i="69"/>
  <c r="U127" i="69"/>
  <c r="U153" i="69"/>
  <c r="U101" i="69"/>
  <c r="U62" i="69"/>
  <c r="G161" i="69"/>
  <c r="G83" i="69"/>
  <c r="G135" i="69"/>
  <c r="G44" i="69"/>
  <c r="G122" i="69"/>
  <c r="G31" i="69"/>
  <c r="G109" i="69"/>
  <c r="G96" i="69"/>
  <c r="G200" i="69"/>
  <c r="G70" i="69"/>
  <c r="G174" i="69"/>
  <c r="G187" i="69"/>
  <c r="H133" i="69"/>
  <c r="K133" i="69"/>
  <c r="K107" i="69"/>
  <c r="O79" i="69"/>
  <c r="J111" i="69"/>
  <c r="L199" i="69"/>
  <c r="L173" i="69"/>
  <c r="L89" i="69"/>
  <c r="L154" i="69"/>
  <c r="O133" i="69"/>
  <c r="J193" i="69"/>
  <c r="J63" i="69"/>
  <c r="J201" i="69"/>
  <c r="H68" i="69"/>
  <c r="K47" i="69"/>
  <c r="U75" i="69"/>
  <c r="U88" i="69"/>
  <c r="G189" i="69"/>
  <c r="G33" i="69"/>
  <c r="G196" i="69"/>
  <c r="G79" i="69"/>
  <c r="G53" i="69"/>
  <c r="G209" i="69"/>
  <c r="G118" i="69"/>
  <c r="F173" i="69"/>
  <c r="F147" i="69"/>
  <c r="F108" i="69"/>
  <c r="I167" i="69"/>
  <c r="I206" i="69"/>
  <c r="I50" i="69"/>
  <c r="I37" i="69"/>
  <c r="I141" i="69"/>
  <c r="I154" i="69"/>
  <c r="I76" i="69"/>
  <c r="I128" i="69"/>
  <c r="I102" i="69"/>
  <c r="I115" i="69"/>
  <c r="K81" i="69"/>
  <c r="J72" i="69"/>
  <c r="J202" i="69"/>
  <c r="K172" i="69"/>
  <c r="K185" i="69"/>
  <c r="O144" i="69"/>
  <c r="J176" i="69"/>
  <c r="L82" i="69"/>
  <c r="L56" i="69"/>
  <c r="L180" i="69"/>
  <c r="L37" i="69"/>
  <c r="O146" i="69"/>
  <c r="J37" i="69"/>
  <c r="O198" i="69"/>
  <c r="O42" i="69"/>
  <c r="J149" i="69"/>
  <c r="K99" i="69"/>
  <c r="H117" i="69"/>
  <c r="H208" i="69"/>
  <c r="H65" i="69"/>
  <c r="I84" i="69"/>
  <c r="I162" i="69"/>
  <c r="I175" i="69"/>
  <c r="I45" i="69"/>
  <c r="J194" i="69"/>
  <c r="J168" i="69"/>
  <c r="J51" i="69"/>
  <c r="J142" i="69"/>
  <c r="J52" i="69"/>
  <c r="J117" i="69"/>
  <c r="J130" i="69"/>
  <c r="J39" i="69"/>
  <c r="T175" i="69"/>
  <c r="T58" i="69"/>
  <c r="T188" i="69"/>
  <c r="T71" i="69"/>
  <c r="T149" i="69"/>
  <c r="T84" i="69"/>
  <c r="T123" i="69"/>
  <c r="T136" i="69"/>
  <c r="T110" i="69"/>
  <c r="T97" i="69"/>
  <c r="T162" i="69"/>
  <c r="R184" i="69"/>
  <c r="R106" i="69"/>
  <c r="R197" i="69"/>
  <c r="R93" i="69"/>
  <c r="R80" i="69"/>
  <c r="R28" i="69"/>
  <c r="R158" i="69"/>
  <c r="R41" i="69"/>
  <c r="R145" i="69"/>
  <c r="R54" i="69"/>
  <c r="R119" i="69"/>
  <c r="R67" i="69"/>
  <c r="R42" i="69"/>
  <c r="R198" i="69"/>
  <c r="R68" i="69"/>
  <c r="R107" i="69"/>
  <c r="R55" i="69"/>
  <c r="R29" i="69"/>
  <c r="R94" i="69"/>
  <c r="R81" i="69"/>
  <c r="R133" i="69"/>
  <c r="R172" i="69"/>
  <c r="R159" i="69"/>
  <c r="R120" i="69"/>
  <c r="R146" i="69"/>
  <c r="R185" i="69"/>
  <c r="Q82" i="69"/>
  <c r="Q95" i="69"/>
  <c r="Q43" i="69"/>
  <c r="Q186" i="69"/>
  <c r="Q134" i="69"/>
  <c r="Q173" i="69"/>
  <c r="Q30" i="69"/>
  <c r="Q108" i="69"/>
  <c r="Q56" i="69"/>
  <c r="Q69" i="69"/>
  <c r="Q199" i="69"/>
  <c r="Q160" i="69"/>
  <c r="Q147" i="69"/>
  <c r="Q121" i="69"/>
  <c r="R201" i="69"/>
  <c r="R71" i="69"/>
  <c r="R136" i="69"/>
  <c r="R110" i="69"/>
  <c r="R58" i="69"/>
  <c r="R32" i="69"/>
  <c r="R175" i="69"/>
  <c r="R188" i="69"/>
  <c r="R149" i="69"/>
  <c r="R162" i="69"/>
  <c r="R84" i="69"/>
  <c r="R97" i="69"/>
  <c r="R123" i="69"/>
  <c r="R35" i="69"/>
  <c r="R126" i="69"/>
  <c r="R139" i="69"/>
  <c r="R87" i="69"/>
  <c r="R204" i="69"/>
  <c r="R165" i="69"/>
  <c r="R113" i="69"/>
  <c r="R61" i="69"/>
  <c r="R74" i="69"/>
  <c r="R48" i="69"/>
  <c r="R191" i="69"/>
  <c r="R152" i="69"/>
  <c r="R100" i="69"/>
  <c r="Q192" i="69"/>
  <c r="Q49" i="69"/>
  <c r="Q36" i="69"/>
  <c r="Q140" i="69"/>
  <c r="Q75" i="69"/>
  <c r="Q101" i="69"/>
  <c r="Q153" i="69"/>
  <c r="Q62" i="69"/>
  <c r="Q88" i="69"/>
  <c r="Q205" i="69"/>
  <c r="Q114" i="69"/>
  <c r="Q179" i="69"/>
  <c r="Q166" i="69"/>
  <c r="Q127" i="69"/>
  <c r="P38" i="69"/>
  <c r="P168" i="69"/>
  <c r="P90" i="69"/>
  <c r="P142" i="69"/>
  <c r="P103" i="69"/>
  <c r="P116" i="69"/>
  <c r="P51" i="69"/>
  <c r="P129" i="69"/>
  <c r="P155" i="69"/>
  <c r="P207" i="69"/>
  <c r="P181" i="69"/>
  <c r="P194" i="69"/>
  <c r="P64" i="69"/>
  <c r="P77" i="69"/>
  <c r="P104" i="69"/>
  <c r="P39" i="69"/>
  <c r="P130" i="69"/>
  <c r="P208" i="69"/>
  <c r="P52" i="69"/>
  <c r="P78" i="69"/>
  <c r="P169" i="69"/>
  <c r="P65" i="69"/>
  <c r="P91" i="69"/>
  <c r="P117" i="69"/>
  <c r="P143" i="69"/>
  <c r="P195" i="69"/>
  <c r="P182" i="69"/>
  <c r="P156" i="69"/>
  <c r="K29" i="69"/>
  <c r="O183" i="69"/>
  <c r="J85" i="69"/>
  <c r="J163" i="69"/>
  <c r="L69" i="69"/>
  <c r="L121" i="69"/>
  <c r="L63" i="69"/>
  <c r="J180" i="69"/>
  <c r="J175" i="69"/>
  <c r="J188" i="69"/>
  <c r="G57" i="69"/>
  <c r="O34" i="69"/>
  <c r="O164" i="69"/>
  <c r="R132" i="69"/>
  <c r="H33" i="69"/>
  <c r="H163" i="69"/>
  <c r="H98" i="69"/>
  <c r="H85" i="69"/>
  <c r="H111" i="69"/>
  <c r="H176" i="69"/>
  <c r="H72" i="69"/>
  <c r="H59" i="69"/>
  <c r="H202" i="69"/>
  <c r="P191" i="69"/>
  <c r="P87" i="69"/>
  <c r="P126" i="69"/>
  <c r="P74" i="69"/>
  <c r="P35" i="69"/>
  <c r="P48" i="69"/>
  <c r="P204" i="69"/>
  <c r="P61" i="69"/>
  <c r="P165" i="69"/>
  <c r="P113" i="69"/>
  <c r="P178" i="69"/>
  <c r="P100" i="69"/>
  <c r="P139" i="69"/>
  <c r="K42" i="69"/>
  <c r="O92" i="69"/>
  <c r="O157" i="69"/>
  <c r="J150" i="69"/>
  <c r="J137" i="69"/>
  <c r="L108" i="69"/>
  <c r="L186" i="69"/>
  <c r="L115" i="69"/>
  <c r="O29" i="69"/>
  <c r="J128" i="69"/>
  <c r="I32" i="69"/>
  <c r="H78" i="69"/>
  <c r="J143" i="69"/>
  <c r="H143" i="69"/>
  <c r="I110" i="69"/>
  <c r="J129" i="69"/>
  <c r="H146" i="69"/>
  <c r="J97" i="69"/>
  <c r="J84" i="69"/>
  <c r="H107" i="69"/>
  <c r="H55" i="69"/>
  <c r="K60" i="69"/>
  <c r="K125" i="69"/>
  <c r="U49" i="69"/>
  <c r="G148" i="69"/>
  <c r="I139" i="69"/>
  <c r="I100" i="69"/>
  <c r="I165" i="69"/>
  <c r="G68" i="69"/>
  <c r="G107" i="69"/>
  <c r="G159" i="69"/>
  <c r="G55" i="69"/>
  <c r="G146" i="69"/>
  <c r="G185" i="69"/>
  <c r="K122" i="69"/>
  <c r="K148" i="69"/>
  <c r="K57" i="69"/>
  <c r="I92" i="69"/>
  <c r="I105" i="69"/>
  <c r="I40" i="69"/>
  <c r="I183" i="69"/>
  <c r="I157" i="69"/>
  <c r="I53" i="69"/>
  <c r="I131" i="69"/>
  <c r="I196" i="69"/>
  <c r="I66" i="69"/>
  <c r="I144" i="69"/>
  <c r="I118" i="69"/>
  <c r="I79" i="69"/>
  <c r="I209" i="69"/>
  <c r="K68" i="69"/>
  <c r="K164" i="69"/>
  <c r="K146" i="69"/>
  <c r="O131" i="69"/>
  <c r="O66" i="69"/>
  <c r="J33" i="69"/>
  <c r="L206" i="69"/>
  <c r="O107" i="69"/>
  <c r="O94" i="69"/>
  <c r="J102" i="69"/>
  <c r="J76" i="69"/>
  <c r="H172" i="69"/>
  <c r="H52" i="69"/>
  <c r="J123" i="69"/>
  <c r="H42" i="69"/>
  <c r="K86" i="69"/>
  <c r="I171" i="69"/>
  <c r="I184" i="69"/>
  <c r="I80" i="69"/>
  <c r="I54" i="69"/>
  <c r="R171" i="69"/>
  <c r="F169" i="69"/>
  <c r="F39" i="69"/>
  <c r="F143" i="69"/>
  <c r="F117" i="69"/>
  <c r="F208" i="69"/>
  <c r="F91" i="69"/>
  <c r="F195" i="69"/>
  <c r="F65" i="69"/>
  <c r="F156" i="69"/>
  <c r="F104" i="69"/>
  <c r="F182" i="69"/>
  <c r="F78" i="69"/>
  <c r="O41" i="69"/>
  <c r="O28" i="69"/>
  <c r="O132" i="69"/>
  <c r="O54" i="69"/>
  <c r="O67" i="69"/>
  <c r="O158" i="69"/>
  <c r="O145" i="69"/>
  <c r="O171" i="69"/>
  <c r="O80" i="69"/>
  <c r="O93" i="69"/>
  <c r="O197" i="69"/>
  <c r="O119" i="69"/>
  <c r="M90" i="69"/>
  <c r="M142" i="69"/>
  <c r="M181" i="69"/>
  <c r="M77" i="69"/>
  <c r="M168" i="69"/>
  <c r="M38" i="69"/>
  <c r="M51" i="69"/>
  <c r="M207" i="69"/>
  <c r="M103" i="69"/>
  <c r="M64" i="69"/>
  <c r="M194" i="69"/>
  <c r="M155" i="69"/>
  <c r="M116" i="69"/>
  <c r="G158" i="69"/>
  <c r="G119" i="69"/>
  <c r="G106" i="69"/>
  <c r="G54" i="69"/>
  <c r="G171" i="69"/>
  <c r="G80" i="69"/>
  <c r="G197" i="69"/>
  <c r="G28" i="69"/>
  <c r="G132" i="69"/>
  <c r="G93" i="69"/>
  <c r="G184" i="69"/>
  <c r="G145" i="69"/>
  <c r="G41" i="69"/>
  <c r="H192" i="69"/>
  <c r="H153" i="69"/>
  <c r="H127" i="69"/>
  <c r="H36" i="69"/>
  <c r="H88" i="69"/>
  <c r="H49" i="69"/>
  <c r="H101" i="69"/>
  <c r="H62" i="69"/>
  <c r="H166" i="69"/>
  <c r="H114" i="69"/>
  <c r="H205" i="69"/>
  <c r="H75" i="69"/>
  <c r="I60" i="69"/>
  <c r="I125" i="69"/>
  <c r="I112" i="69"/>
  <c r="I34" i="69"/>
  <c r="I86" i="69"/>
  <c r="I99" i="69"/>
  <c r="I73" i="69"/>
  <c r="I164" i="69"/>
  <c r="I151" i="69"/>
  <c r="I177" i="69"/>
  <c r="I203" i="69"/>
  <c r="T98" i="69"/>
  <c r="T176" i="69"/>
  <c r="T33" i="69"/>
  <c r="T72" i="69"/>
  <c r="T137" i="69"/>
  <c r="T85" i="69"/>
  <c r="T111" i="69"/>
  <c r="T150" i="69"/>
  <c r="Q31" i="69"/>
  <c r="Q161" i="69"/>
  <c r="Q200" i="69"/>
  <c r="Q187" i="69"/>
  <c r="Q96" i="69"/>
  <c r="Q135" i="69"/>
  <c r="Q57" i="69"/>
  <c r="Q44" i="69"/>
  <c r="Q174" i="69"/>
  <c r="Q122" i="69"/>
  <c r="W530" i="69"/>
  <c r="W517" i="69"/>
  <c r="W582" i="69"/>
  <c r="W478" i="69"/>
  <c r="W439" i="69"/>
  <c r="W556" i="69"/>
  <c r="W608" i="69"/>
  <c r="W543" i="69"/>
  <c r="W569" i="69"/>
  <c r="W595" i="69"/>
  <c r="W465" i="69"/>
  <c r="W491" i="69"/>
  <c r="W452" i="69"/>
  <c r="W504" i="69"/>
  <c r="Y600" i="69"/>
  <c r="Y496" i="69"/>
  <c r="Y470" i="69"/>
  <c r="Y561" i="69"/>
  <c r="Y509" i="69"/>
  <c r="Y587" i="69"/>
  <c r="Y574" i="69"/>
  <c r="Y548" i="69"/>
  <c r="Y457" i="69"/>
  <c r="Y535" i="69"/>
  <c r="Y431" i="69"/>
  <c r="Y483" i="69"/>
  <c r="Y522" i="69"/>
  <c r="Y444" i="69"/>
  <c r="K41" i="69"/>
  <c r="K197" i="69"/>
  <c r="K106" i="69"/>
  <c r="K67" i="69"/>
  <c r="T153" i="69"/>
  <c r="T75" i="69"/>
  <c r="T140" i="69"/>
  <c r="T88" i="69"/>
  <c r="T127" i="69"/>
  <c r="T205" i="69"/>
  <c r="T101" i="69"/>
  <c r="T49" i="69"/>
  <c r="T166" i="69"/>
  <c r="T36" i="69"/>
  <c r="T192" i="69"/>
  <c r="Q130" i="69"/>
  <c r="Q195" i="69"/>
  <c r="Q52" i="69"/>
  <c r="Q182" i="69"/>
  <c r="Q169" i="69"/>
  <c r="Q78" i="69"/>
  <c r="Q208" i="69"/>
  <c r="Q65" i="69"/>
  <c r="Q156" i="69"/>
  <c r="Q117" i="69"/>
  <c r="Q104" i="69"/>
  <c r="Q143" i="69"/>
  <c r="R192" i="69"/>
  <c r="R36" i="69"/>
  <c r="R49" i="69"/>
  <c r="R114" i="69"/>
  <c r="R62" i="69"/>
  <c r="R153" i="69"/>
  <c r="R179" i="69"/>
  <c r="R75" i="69"/>
  <c r="R127" i="69"/>
  <c r="R140" i="69"/>
  <c r="T30" i="69"/>
  <c r="T173" i="69"/>
  <c r="T82" i="69"/>
  <c r="T160" i="69"/>
  <c r="T108" i="69"/>
  <c r="T147" i="69"/>
  <c r="T56" i="69"/>
  <c r="T95" i="69"/>
  <c r="T186" i="69"/>
  <c r="T69" i="69"/>
  <c r="S97" i="69"/>
  <c r="S136" i="69"/>
  <c r="S162" i="69"/>
  <c r="S188" i="69"/>
  <c r="S201" i="69"/>
  <c r="S32" i="69"/>
  <c r="S71" i="69"/>
  <c r="S149" i="69"/>
  <c r="S110" i="69"/>
  <c r="S84" i="69"/>
  <c r="R37" i="69"/>
  <c r="R206" i="69"/>
  <c r="R167" i="69"/>
  <c r="R180" i="69"/>
  <c r="R63" i="69"/>
  <c r="R115" i="69"/>
  <c r="K43" i="69"/>
  <c r="K56" i="69"/>
  <c r="K30" i="69"/>
  <c r="K173" i="69"/>
  <c r="K134" i="69"/>
  <c r="K95" i="69"/>
  <c r="P32" i="69"/>
  <c r="P149" i="69"/>
  <c r="P71" i="69"/>
  <c r="P201" i="69"/>
  <c r="P84" i="69"/>
  <c r="P175" i="69"/>
  <c r="P188" i="69"/>
  <c r="P123" i="69"/>
  <c r="P162" i="69"/>
  <c r="P97" i="69"/>
  <c r="P28" i="69"/>
  <c r="P145" i="69"/>
  <c r="P67" i="69"/>
  <c r="P119" i="69"/>
  <c r="P197" i="69"/>
  <c r="P171" i="69"/>
  <c r="P93" i="69"/>
  <c r="P184" i="69"/>
  <c r="P80" i="69"/>
  <c r="P54" i="69"/>
  <c r="P106" i="69"/>
  <c r="P132" i="69"/>
  <c r="T125" i="69"/>
  <c r="T151" i="69"/>
  <c r="T203" i="69"/>
  <c r="T99" i="69"/>
  <c r="T86" i="69"/>
  <c r="T164" i="69"/>
  <c r="T177" i="69"/>
  <c r="T73" i="69"/>
  <c r="T138" i="69"/>
  <c r="Q98" i="69"/>
  <c r="Q85" i="69"/>
  <c r="Q46" i="69"/>
  <c r="Q202" i="69"/>
  <c r="Q124" i="69"/>
  <c r="R39" i="69"/>
  <c r="R195" i="69"/>
  <c r="R208" i="69"/>
  <c r="R78" i="69"/>
  <c r="R65" i="69"/>
  <c r="R143" i="69"/>
  <c r="R104" i="69"/>
  <c r="R91" i="69"/>
  <c r="P30" i="69"/>
  <c r="P82" i="69"/>
  <c r="P160" i="69"/>
  <c r="P43" i="69"/>
  <c r="P121" i="69"/>
  <c r="P108" i="69"/>
  <c r="P56" i="69"/>
  <c r="P95" i="69"/>
  <c r="P69" i="69"/>
  <c r="P134" i="69"/>
  <c r="P206" i="69"/>
  <c r="P37" i="69"/>
  <c r="P102" i="69"/>
  <c r="P50" i="69"/>
  <c r="P141" i="69"/>
  <c r="P63" i="69"/>
  <c r="P89" i="69"/>
  <c r="P76" i="69"/>
  <c r="P180" i="69"/>
  <c r="P128" i="69"/>
  <c r="P167" i="69"/>
  <c r="F28" i="69"/>
  <c r="F41" i="69"/>
  <c r="F132" i="69"/>
  <c r="F54" i="69"/>
  <c r="F184" i="69"/>
  <c r="F93" i="69"/>
  <c r="P120" i="69"/>
  <c r="P185" i="69"/>
  <c r="P172" i="69"/>
  <c r="P81" i="69"/>
  <c r="Q29" i="69"/>
  <c r="Q133" i="69"/>
  <c r="Q107" i="69"/>
  <c r="Q185" i="69"/>
  <c r="Q68" i="69"/>
  <c r="Q159" i="69"/>
  <c r="Q146" i="69"/>
  <c r="Q42" i="69"/>
  <c r="Q198" i="69"/>
  <c r="X115" i="69"/>
  <c r="X206" i="69"/>
  <c r="X102" i="69"/>
  <c r="X193" i="69"/>
  <c r="X89" i="69"/>
  <c r="X37" i="69"/>
  <c r="X154" i="69"/>
  <c r="X63" i="69"/>
  <c r="X128" i="69"/>
  <c r="X76" i="69"/>
  <c r="S148" i="69"/>
  <c r="S70" i="69"/>
  <c r="S200" i="69"/>
  <c r="S109" i="69"/>
  <c r="S57" i="69"/>
  <c r="S187" i="69"/>
  <c r="S135" i="69"/>
  <c r="S44" i="69"/>
  <c r="S122" i="69"/>
  <c r="S161" i="69"/>
  <c r="P161" i="69"/>
  <c r="P83" i="69"/>
  <c r="P70" i="69"/>
  <c r="P96" i="69"/>
  <c r="P148" i="69"/>
  <c r="P44" i="69"/>
  <c r="P109" i="69"/>
  <c r="P135" i="69"/>
  <c r="P122" i="69"/>
  <c r="P31" i="69"/>
  <c r="P174" i="69"/>
  <c r="P187" i="69"/>
  <c r="T174" i="69"/>
  <c r="T200" i="69"/>
  <c r="T148" i="69"/>
  <c r="T135" i="69"/>
  <c r="T44" i="69"/>
  <c r="T57" i="69"/>
  <c r="T161" i="69"/>
  <c r="T31" i="69"/>
  <c r="S176" i="69"/>
  <c r="S72" i="69"/>
  <c r="S189" i="69"/>
  <c r="S46" i="69"/>
  <c r="S163" i="69"/>
  <c r="S137" i="69"/>
  <c r="S33" i="69"/>
  <c r="S85" i="69"/>
  <c r="S111" i="69"/>
  <c r="S59" i="69"/>
  <c r="X146" i="69"/>
  <c r="X133" i="69"/>
  <c r="X107" i="69"/>
  <c r="X81" i="69"/>
  <c r="X42" i="69"/>
  <c r="X198" i="69"/>
  <c r="X55" i="69"/>
  <c r="X172" i="69"/>
  <c r="X94" i="69"/>
  <c r="W165" i="69"/>
  <c r="W61" i="69"/>
  <c r="W152" i="69"/>
  <c r="W74" i="69"/>
  <c r="W113" i="69"/>
  <c r="W35" i="69"/>
  <c r="W191" i="69"/>
  <c r="W139" i="69"/>
  <c r="W87" i="69"/>
  <c r="W48" i="69"/>
  <c r="W204" i="69"/>
  <c r="Y540" i="69"/>
  <c r="Y514" i="69"/>
  <c r="Y475" i="69"/>
  <c r="Y592" i="69"/>
  <c r="Y488" i="69"/>
  <c r="Y553" i="69"/>
  <c r="Y462" i="69"/>
  <c r="Y605" i="69"/>
  <c r="Y579" i="69"/>
  <c r="Y527" i="69"/>
  <c r="Y501" i="69"/>
  <c r="Y449" i="69"/>
  <c r="Y436" i="69"/>
  <c r="T67" i="69"/>
  <c r="T197" i="69"/>
  <c r="T158" i="69"/>
  <c r="T93" i="69"/>
  <c r="T157" i="69"/>
  <c r="T79" i="69"/>
  <c r="T132" i="69"/>
  <c r="U37" i="69"/>
  <c r="U141" i="69"/>
  <c r="V97" i="69"/>
  <c r="V175" i="69"/>
  <c r="K39" i="69"/>
  <c r="K52" i="69"/>
  <c r="K130" i="69"/>
  <c r="K143" i="69"/>
  <c r="T145" i="69"/>
  <c r="T119" i="69"/>
  <c r="T66" i="69"/>
  <c r="U193" i="69"/>
  <c r="U63" i="69"/>
  <c r="V58" i="69"/>
  <c r="V188" i="69"/>
  <c r="X434" i="69"/>
  <c r="X551" i="69"/>
  <c r="X525" i="69"/>
  <c r="X603" i="69"/>
  <c r="X499" i="69"/>
  <c r="X590" i="69"/>
  <c r="X486" i="69"/>
  <c r="X564" i="69"/>
  <c r="X460" i="69"/>
  <c r="X473" i="69"/>
  <c r="X577" i="69"/>
  <c r="X538" i="69"/>
  <c r="P176" i="69"/>
  <c r="T106" i="69"/>
  <c r="T80" i="69"/>
  <c r="T54" i="69"/>
  <c r="U89" i="69"/>
  <c r="V84" i="69"/>
  <c r="V201" i="69"/>
  <c r="X441" i="69"/>
  <c r="X610" i="69"/>
  <c r="X467" i="69"/>
  <c r="X584" i="69"/>
  <c r="X480" i="69"/>
  <c r="X558" i="69"/>
  <c r="X493" i="69"/>
  <c r="X545" i="69"/>
  <c r="X454" i="69"/>
  <c r="X506" i="69"/>
  <c r="X571" i="69"/>
  <c r="X597" i="69"/>
  <c r="X532" i="69"/>
  <c r="U102" i="69"/>
  <c r="V110" i="69"/>
  <c r="T170" i="69"/>
  <c r="W66" i="70"/>
  <c r="W92" i="70" s="1"/>
  <c r="V16" i="69" s="1"/>
  <c r="V173" i="69" s="1"/>
  <c r="W81" i="70"/>
  <c r="W107" i="70" s="1"/>
  <c r="V420" i="69" s="1"/>
  <c r="V460" i="69" s="1"/>
  <c r="W611" i="69"/>
  <c r="W442" i="69"/>
  <c r="W520" i="69"/>
  <c r="W468" i="69"/>
  <c r="W585" i="69"/>
  <c r="W507" i="69"/>
  <c r="W572" i="69"/>
  <c r="W481" i="69"/>
  <c r="Y443" i="69"/>
  <c r="W96" i="70"/>
  <c r="V20" i="69" s="1"/>
  <c r="V203" i="69" s="1"/>
  <c r="W441" i="69"/>
  <c r="W532" i="69"/>
  <c r="W467" i="69"/>
  <c r="W597" i="69"/>
  <c r="W493" i="69"/>
  <c r="W558" i="69"/>
  <c r="W480" i="69"/>
  <c r="W447" i="69"/>
  <c r="W590" i="69"/>
  <c r="W473" i="69"/>
  <c r="W460" i="69"/>
  <c r="W551" i="69"/>
  <c r="W499" i="69"/>
  <c r="W564" i="69"/>
  <c r="W486" i="69"/>
  <c r="W603" i="69"/>
  <c r="W512" i="69"/>
  <c r="W71" i="70"/>
  <c r="W97" i="70" s="1"/>
  <c r="V21" i="69" s="1"/>
  <c r="V126" i="69" s="1"/>
  <c r="W586" i="69"/>
  <c r="W508" i="69"/>
  <c r="W456" i="69"/>
  <c r="W521" i="69"/>
  <c r="W469" i="69"/>
  <c r="W483" i="69"/>
  <c r="W535" i="69"/>
  <c r="W522" i="69"/>
  <c r="W431" i="69"/>
  <c r="W457" i="69"/>
  <c r="W496" i="69"/>
  <c r="W497" i="69"/>
  <c r="W575" i="69"/>
  <c r="W510" i="69"/>
  <c r="W562" i="69"/>
  <c r="W432" i="69"/>
  <c r="W458" i="69"/>
  <c r="W484" i="69"/>
  <c r="W549" i="69"/>
  <c r="W588" i="69"/>
  <c r="W433" i="69"/>
  <c r="W550" i="69"/>
  <c r="W524" i="69"/>
  <c r="W472" i="69"/>
  <c r="W498" i="69"/>
  <c r="W485" i="69"/>
  <c r="W576" i="69"/>
  <c r="W446" i="69"/>
  <c r="W500" i="69"/>
  <c r="W591" i="69"/>
  <c r="W448" i="69"/>
  <c r="W461" i="69"/>
  <c r="W539" i="69"/>
  <c r="W513" i="69"/>
  <c r="W474" i="69"/>
  <c r="W604" i="69"/>
  <c r="W514" i="69"/>
  <c r="W593" i="69"/>
  <c r="W502" i="69"/>
  <c r="W463" i="69"/>
  <c r="W450" i="69"/>
  <c r="W515" i="69"/>
  <c r="W437" i="69"/>
  <c r="W528" i="69"/>
  <c r="W607" i="69"/>
  <c r="W490" i="69"/>
  <c r="W438" i="69"/>
  <c r="W542" i="69"/>
  <c r="W464" i="69"/>
  <c r="W555" i="69"/>
  <c r="W581" i="69"/>
  <c r="W529" i="69"/>
  <c r="W531" i="69"/>
  <c r="W544" i="69"/>
  <c r="W479" i="69"/>
  <c r="W583" i="69"/>
  <c r="W466" i="69"/>
  <c r="W492" i="69"/>
  <c r="W570" i="69"/>
  <c r="X572" i="69"/>
  <c r="X442" i="69"/>
  <c r="X559" i="69"/>
  <c r="X507" i="69"/>
  <c r="X598" i="69"/>
  <c r="X481" i="69"/>
  <c r="X470" i="69"/>
  <c r="X587" i="69"/>
  <c r="X574" i="69"/>
  <c r="X483" i="69"/>
  <c r="X600" i="69"/>
  <c r="X457" i="69"/>
  <c r="X561" i="69"/>
  <c r="X431" i="69"/>
  <c r="X522" i="69"/>
  <c r="X535" i="69"/>
  <c r="W476" i="69"/>
  <c r="X591" i="69"/>
  <c r="Y575" i="69"/>
  <c r="X463" i="69"/>
  <c r="W477" i="69"/>
  <c r="Y434" i="69"/>
  <c r="W601" i="69"/>
  <c r="W546" i="69"/>
  <c r="W577" i="69"/>
  <c r="X443" i="69"/>
  <c r="X547" i="69"/>
  <c r="X456" i="69"/>
  <c r="X508" i="69"/>
  <c r="X430" i="69"/>
  <c r="X573" i="69"/>
  <c r="X521" i="69"/>
  <c r="X536" i="69"/>
  <c r="X432" i="69"/>
  <c r="X549" i="69"/>
  <c r="X458" i="69"/>
  <c r="X562" i="69"/>
  <c r="X497" i="69"/>
  <c r="X601" i="69"/>
  <c r="X510" i="69"/>
  <c r="X498" i="69"/>
  <c r="X550" i="69"/>
  <c r="X602" i="69"/>
  <c r="X485" i="69"/>
  <c r="X524" i="69"/>
  <c r="X459" i="69"/>
  <c r="X511" i="69"/>
  <c r="X576" i="69"/>
  <c r="X513" i="69"/>
  <c r="X578" i="69"/>
  <c r="X552" i="69"/>
  <c r="X448" i="69"/>
  <c r="X539" i="69"/>
  <c r="X514" i="69"/>
  <c r="X462" i="69"/>
  <c r="X436" i="69"/>
  <c r="X579" i="69"/>
  <c r="X553" i="69"/>
  <c r="X541" i="69"/>
  <c r="X476" i="69"/>
  <c r="X567" i="69"/>
  <c r="X437" i="69"/>
  <c r="X593" i="69"/>
  <c r="X580" i="69"/>
  <c r="X515" i="69"/>
  <c r="X438" i="69"/>
  <c r="X594" i="69"/>
  <c r="X451" i="69"/>
  <c r="X464" i="69"/>
  <c r="X516" i="69"/>
  <c r="X529" i="69"/>
  <c r="X478" i="69"/>
  <c r="X452" i="69"/>
  <c r="X595" i="69"/>
  <c r="X504" i="69"/>
  <c r="X556" i="69"/>
  <c r="X439" i="69"/>
  <c r="X582" i="69"/>
  <c r="X517" i="69"/>
  <c r="X465" i="69"/>
  <c r="X530" i="69"/>
  <c r="X492" i="69"/>
  <c r="X544" i="69"/>
  <c r="X466" i="69"/>
  <c r="X557" i="69"/>
  <c r="X583" i="69"/>
  <c r="X453" i="69"/>
  <c r="X479" i="69"/>
  <c r="X531" i="69"/>
  <c r="Y572" i="69"/>
  <c r="Y481" i="69"/>
  <c r="Y559" i="69"/>
  <c r="Y442" i="69"/>
  <c r="Y546" i="69"/>
  <c r="X474" i="69"/>
  <c r="W443" i="69"/>
  <c r="W568" i="69"/>
  <c r="X596" i="69"/>
  <c r="W487" i="69"/>
  <c r="W453" i="69"/>
  <c r="X489" i="69"/>
  <c r="X484" i="69"/>
  <c r="W559" i="69"/>
  <c r="X496" i="69"/>
  <c r="Y468" i="69"/>
  <c r="W64" i="70"/>
  <c r="W90" i="70" s="1"/>
  <c r="V14" i="69" s="1"/>
  <c r="W65" i="70"/>
  <c r="W91" i="70" s="1"/>
  <c r="V15" i="69" s="1"/>
  <c r="W67" i="70"/>
  <c r="W93" i="70" s="1"/>
  <c r="V17" i="69" s="1"/>
  <c r="V96" i="69" s="1"/>
  <c r="Y573" i="69"/>
  <c r="Y534" i="69"/>
  <c r="Y586" i="69"/>
  <c r="Y495" i="69"/>
  <c r="Y599" i="69"/>
  <c r="Y482" i="69"/>
  <c r="Y521" i="69"/>
  <c r="Y469" i="69"/>
  <c r="Y560" i="69"/>
  <c r="Y547" i="69"/>
  <c r="Y601" i="69"/>
  <c r="Y445" i="69"/>
  <c r="Y432" i="69"/>
  <c r="Y497" i="69"/>
  <c r="Y471" i="69"/>
  <c r="Y523" i="69"/>
  <c r="Y446" i="69"/>
  <c r="Y576" i="69"/>
  <c r="Y459" i="69"/>
  <c r="Y537" i="69"/>
  <c r="Y524" i="69"/>
  <c r="Y577" i="69"/>
  <c r="Y551" i="69"/>
  <c r="Y603" i="69"/>
  <c r="Y538" i="69"/>
  <c r="Y499" i="69"/>
  <c r="Y460" i="69"/>
  <c r="Y512" i="69"/>
  <c r="Y435" i="69"/>
  <c r="Y604" i="69"/>
  <c r="Y500" i="69"/>
  <c r="Y565" i="69"/>
  <c r="Y526" i="69"/>
  <c r="Y461" i="69"/>
  <c r="Y567" i="69"/>
  <c r="Y437" i="69"/>
  <c r="Y541" i="69"/>
  <c r="Y463" i="69"/>
  <c r="Y450" i="69"/>
  <c r="Y554" i="69"/>
  <c r="Y593" i="69"/>
  <c r="Y502" i="69"/>
  <c r="Y542" i="69"/>
  <c r="Y555" i="69"/>
  <c r="Y516" i="69"/>
  <c r="Y581" i="69"/>
  <c r="Y464" i="69"/>
  <c r="Y595" i="69"/>
  <c r="Y569" i="69"/>
  <c r="Y543" i="69"/>
  <c r="Y478" i="69"/>
  <c r="Y439" i="69"/>
  <c r="Y452" i="69"/>
  <c r="Y530" i="69"/>
  <c r="Y505" i="69"/>
  <c r="Y570" i="69"/>
  <c r="Y440" i="69"/>
  <c r="Y453" i="69"/>
  <c r="Y583" i="69"/>
  <c r="Y531" i="69"/>
  <c r="Y492" i="69"/>
  <c r="Y544" i="69"/>
  <c r="Y532" i="69"/>
  <c r="Y454" i="69"/>
  <c r="Y597" i="69"/>
  <c r="Y545" i="69"/>
  <c r="Y480" i="69"/>
  <c r="Y493" i="69"/>
  <c r="W430" i="69"/>
  <c r="W100" i="70"/>
  <c r="V24" i="69" s="1"/>
  <c r="V38" i="69" s="1"/>
  <c r="V339" i="69"/>
  <c r="V303" i="69"/>
  <c r="V394" i="69"/>
  <c r="V237" i="69"/>
  <c r="V405" i="69"/>
  <c r="V340" i="69"/>
  <c r="V273" i="69"/>
  <c r="V247" i="69"/>
  <c r="V351" i="69"/>
  <c r="V260" i="69"/>
  <c r="V299" i="69"/>
  <c r="V234" i="69"/>
  <c r="V286" i="69"/>
  <c r="V403" i="69"/>
  <c r="V390" i="69"/>
  <c r="V364" i="69"/>
  <c r="V377" i="69"/>
  <c r="V338" i="69"/>
  <c r="V312" i="69"/>
  <c r="V325" i="69"/>
  <c r="V336" i="69"/>
  <c r="V258" i="69"/>
  <c r="V399" i="69"/>
  <c r="V334" i="69"/>
  <c r="V360" i="69"/>
  <c r="V282" i="69"/>
  <c r="V321" i="69"/>
  <c r="V373" i="69"/>
  <c r="V243" i="69"/>
  <c r="V308" i="69"/>
  <c r="V347" i="69"/>
  <c r="V386" i="69"/>
  <c r="V230" i="69"/>
  <c r="V256" i="69"/>
  <c r="V269" i="69"/>
  <c r="V295" i="69"/>
  <c r="V345" i="69"/>
  <c r="V332" i="69"/>
  <c r="V319" i="69"/>
  <c r="V228" i="69"/>
  <c r="V280" i="69"/>
  <c r="V254" i="69"/>
  <c r="V397" i="69"/>
  <c r="V371" i="69"/>
  <c r="V267" i="69"/>
  <c r="V384" i="69"/>
  <c r="V241" i="69"/>
  <c r="V293" i="69"/>
  <c r="V306" i="69"/>
  <c r="V358" i="69"/>
  <c r="V406" i="69"/>
  <c r="V393" i="69"/>
  <c r="V318" i="69"/>
  <c r="V292" i="69"/>
  <c r="V279" i="69"/>
  <c r="V104" i="69"/>
  <c r="V208" i="69"/>
  <c r="V257" i="69"/>
  <c r="V300" i="69"/>
  <c r="V259" i="69"/>
  <c r="V335" i="69"/>
  <c r="V294" i="69"/>
  <c r="V331" i="69"/>
  <c r="V315" i="69"/>
  <c r="V276" i="69"/>
  <c r="V370" i="69"/>
  <c r="V367" i="69"/>
  <c r="V326" i="69"/>
  <c r="V285" i="69"/>
  <c r="V320" i="69"/>
  <c r="V344" i="69"/>
  <c r="V402" i="69"/>
  <c r="V302" i="69"/>
  <c r="V39" i="69"/>
  <c r="V305" i="69"/>
  <c r="V396" i="69"/>
  <c r="V341" i="69"/>
  <c r="V376" i="69"/>
  <c r="V246" i="69"/>
  <c r="V363" i="69"/>
  <c r="V143" i="69"/>
  <c r="V263" i="69"/>
  <c r="V352" i="69"/>
  <c r="V324" i="69"/>
  <c r="V229" i="69"/>
  <c r="V398" i="69"/>
  <c r="V272" i="69"/>
  <c r="V253" i="69"/>
  <c r="V240" i="69"/>
  <c r="V328" i="69"/>
  <c r="V65" i="69"/>
  <c r="V156" i="69"/>
  <c r="V378" i="69"/>
  <c r="V350" i="69"/>
  <c r="V255" i="69"/>
  <c r="V385" i="69"/>
  <c r="V391" i="69"/>
  <c r="V372" i="69"/>
  <c r="V380" i="69"/>
  <c r="V354" i="69"/>
  <c r="V298" i="69"/>
  <c r="V91" i="69"/>
  <c r="V169" i="69"/>
  <c r="V250" i="69"/>
  <c r="V52" i="69"/>
  <c r="V227" i="69"/>
  <c r="V330" i="69"/>
  <c r="V226" i="69"/>
  <c r="V356" i="69"/>
  <c r="V317" i="69"/>
  <c r="V369" i="69"/>
  <c r="V278" i="69"/>
  <c r="V304" i="69"/>
  <c r="V382" i="69"/>
  <c r="V252" i="69"/>
  <c r="V265" i="69"/>
  <c r="V239" i="69"/>
  <c r="V291" i="69"/>
  <c r="V343" i="69"/>
  <c r="V395" i="69"/>
  <c r="V710" i="69"/>
  <c r="V632" i="69"/>
  <c r="V749" i="69"/>
  <c r="V801" i="69"/>
  <c r="V788" i="69"/>
  <c r="V697" i="69"/>
  <c r="V645" i="69"/>
  <c r="V671" i="69"/>
  <c r="V684" i="69"/>
  <c r="V736" i="69"/>
  <c r="V762" i="69"/>
  <c r="V775" i="69"/>
  <c r="V658" i="69"/>
  <c r="V723" i="69"/>
  <c r="V734" i="69"/>
  <c r="V695" i="69"/>
  <c r="V656" i="69"/>
  <c r="V682" i="69"/>
  <c r="V721" i="69"/>
  <c r="V747" i="69"/>
  <c r="V799" i="69"/>
  <c r="V643" i="69"/>
  <c r="V760" i="69"/>
  <c r="V708" i="69"/>
  <c r="V786" i="69"/>
  <c r="V630" i="69"/>
  <c r="V669" i="69"/>
  <c r="V773" i="69"/>
  <c r="V465" i="69"/>
  <c r="V608" i="69"/>
  <c r="V543" i="69"/>
  <c r="V517" i="69"/>
  <c r="V595" i="69"/>
  <c r="V478" i="69"/>
  <c r="V491" i="69"/>
  <c r="V504" i="69"/>
  <c r="V439" i="69"/>
  <c r="V582" i="69"/>
  <c r="V556" i="69"/>
  <c r="V530" i="69"/>
  <c r="V569" i="69"/>
  <c r="V452" i="69"/>
  <c r="V549" i="69"/>
  <c r="V601" i="69"/>
  <c r="V523" i="69"/>
  <c r="V510" i="69"/>
  <c r="V432" i="69"/>
  <c r="V562" i="69"/>
  <c r="V484" i="69"/>
  <c r="V471" i="69"/>
  <c r="V536" i="69"/>
  <c r="V458" i="69"/>
  <c r="V445" i="69"/>
  <c r="V575" i="69"/>
  <c r="V497" i="69"/>
  <c r="V588" i="69"/>
  <c r="V511" i="69"/>
  <c r="V433" i="69"/>
  <c r="V524" i="69"/>
  <c r="V550" i="69"/>
  <c r="V498" i="69"/>
  <c r="V589" i="69"/>
  <c r="V576" i="69"/>
  <c r="V472" i="69"/>
  <c r="V602" i="69"/>
  <c r="V446" i="69"/>
  <c r="V459" i="69"/>
  <c r="V537" i="69"/>
  <c r="V563" i="69"/>
  <c r="V485" i="69"/>
  <c r="V435" i="69"/>
  <c r="V474" i="69"/>
  <c r="V513" i="69"/>
  <c r="V552" i="69"/>
  <c r="V487" i="69"/>
  <c r="V461" i="69"/>
  <c r="V539" i="69"/>
  <c r="V526" i="69"/>
  <c r="V604" i="69"/>
  <c r="V448" i="69"/>
  <c r="V578" i="69"/>
  <c r="V500" i="69"/>
  <c r="V591" i="69"/>
  <c r="V565" i="69"/>
  <c r="V449" i="69"/>
  <c r="V501" i="69"/>
  <c r="V566" i="69"/>
  <c r="V475" i="69"/>
  <c r="V553" i="69"/>
  <c r="V436" i="69"/>
  <c r="V592" i="69"/>
  <c r="V462" i="69"/>
  <c r="V605" i="69"/>
  <c r="V514" i="69"/>
  <c r="V488" i="69"/>
  <c r="V527" i="69"/>
  <c r="V540" i="69"/>
  <c r="V579" i="69"/>
  <c r="V476" i="69"/>
  <c r="V567" i="69"/>
  <c r="V593" i="69"/>
  <c r="V554" i="69"/>
  <c r="V606" i="69"/>
  <c r="V463" i="69"/>
  <c r="V489" i="69"/>
  <c r="V450" i="69"/>
  <c r="V515" i="69"/>
  <c r="V437" i="69"/>
  <c r="V528" i="69"/>
  <c r="V541" i="69"/>
  <c r="V580" i="69"/>
  <c r="V502" i="69"/>
  <c r="V490" i="69"/>
  <c r="V438" i="69"/>
  <c r="V529" i="69"/>
  <c r="V568" i="69"/>
  <c r="V503" i="69"/>
  <c r="V477" i="69"/>
  <c r="V555" i="69"/>
  <c r="V516" i="69"/>
  <c r="V451" i="69"/>
  <c r="V464" i="69"/>
  <c r="V542" i="69"/>
  <c r="V594" i="69"/>
  <c r="V607" i="69"/>
  <c r="V581" i="69"/>
  <c r="V440" i="69"/>
  <c r="V557" i="69"/>
  <c r="V492" i="69"/>
  <c r="V531" i="69"/>
  <c r="V466" i="69"/>
  <c r="V544" i="69"/>
  <c r="V583" i="69"/>
  <c r="V453" i="69"/>
  <c r="V479" i="69"/>
  <c r="V505" i="69"/>
  <c r="V596" i="69"/>
  <c r="V518" i="69"/>
  <c r="V609" i="69"/>
  <c r="V570" i="69"/>
  <c r="V480" i="69"/>
  <c r="V454" i="69"/>
  <c r="V584" i="69"/>
  <c r="V545" i="69"/>
  <c r="V610" i="69"/>
  <c r="V571" i="69"/>
  <c r="V532" i="69"/>
  <c r="V493" i="69"/>
  <c r="V467" i="69"/>
  <c r="V597" i="69"/>
  <c r="V441" i="69"/>
  <c r="V558" i="69"/>
  <c r="V519" i="69"/>
  <c r="V506" i="69"/>
  <c r="V481" i="69"/>
  <c r="V507" i="69"/>
  <c r="V533" i="69"/>
  <c r="V559" i="69"/>
  <c r="V598" i="69"/>
  <c r="V611" i="69"/>
  <c r="V572" i="69"/>
  <c r="V520" i="69"/>
  <c r="V442" i="69"/>
  <c r="V494" i="69"/>
  <c r="V468" i="69"/>
  <c r="V546" i="69"/>
  <c r="V585" i="69"/>
  <c r="V455" i="69"/>
  <c r="V764" i="69"/>
  <c r="V751" i="69"/>
  <c r="V677" i="69"/>
  <c r="V794" i="69"/>
  <c r="V766" i="69"/>
  <c r="V738" i="69"/>
  <c r="V634" i="69"/>
  <c r="V690" i="69"/>
  <c r="V703" i="69"/>
  <c r="V790" i="69"/>
  <c r="V725" i="69"/>
  <c r="V651" i="69"/>
  <c r="V729" i="69"/>
  <c r="V660" i="69"/>
  <c r="V686" i="69"/>
  <c r="V781" i="69"/>
  <c r="V638" i="69"/>
  <c r="V647" i="69"/>
  <c r="V807" i="69"/>
  <c r="V699" i="69"/>
  <c r="V664" i="69"/>
  <c r="V673" i="69"/>
  <c r="V716" i="69"/>
  <c r="V508" i="69"/>
  <c r="V469" i="69"/>
  <c r="V586" i="69"/>
  <c r="V599" i="69"/>
  <c r="V430" i="69"/>
  <c r="V482" i="69"/>
  <c r="V534" i="69"/>
  <c r="V573" i="69"/>
  <c r="V443" i="69"/>
  <c r="V521" i="69"/>
  <c r="V560" i="69"/>
  <c r="V495" i="69"/>
  <c r="V456" i="69"/>
  <c r="V547" i="69"/>
  <c r="V522" i="69"/>
  <c r="V444" i="69"/>
  <c r="V574" i="69"/>
  <c r="V431" i="69"/>
  <c r="V470" i="69"/>
  <c r="V587" i="69"/>
  <c r="V600" i="69"/>
  <c r="V548" i="69"/>
  <c r="V483" i="69"/>
  <c r="V535" i="69"/>
  <c r="V561" i="69"/>
  <c r="V457" i="69"/>
  <c r="V496" i="69"/>
  <c r="V509" i="69"/>
  <c r="V692" i="69"/>
  <c r="V718" i="69"/>
  <c r="V744" i="69"/>
  <c r="V653" i="69"/>
  <c r="V770" i="69"/>
  <c r="V679" i="69"/>
  <c r="V783" i="69"/>
  <c r="V627" i="69"/>
  <c r="V796" i="69"/>
  <c r="V640" i="69"/>
  <c r="V757" i="69"/>
  <c r="U362" i="69"/>
  <c r="U284" i="69"/>
  <c r="U258" i="69"/>
  <c r="U310" i="69"/>
  <c r="U297" i="69"/>
  <c r="U336" i="69"/>
  <c r="U349" i="69"/>
  <c r="U401" i="69"/>
  <c r="U245" i="69"/>
  <c r="U388" i="69"/>
  <c r="U323" i="69"/>
  <c r="U271" i="69"/>
  <c r="U375" i="69"/>
  <c r="U232" i="69"/>
  <c r="Q304" i="69"/>
  <c r="Q265" i="69"/>
  <c r="Q382" i="69"/>
  <c r="Q330" i="69"/>
  <c r="Q239" i="69"/>
  <c r="Q356" i="69"/>
  <c r="Q395" i="69"/>
  <c r="Q226" i="69"/>
  <c r="Q278" i="69"/>
  <c r="Q252" i="69"/>
  <c r="Q343" i="69"/>
  <c r="Q38" i="49" s="1"/>
  <c r="Q317" i="69"/>
  <c r="Q291" i="69"/>
  <c r="T323" i="69"/>
  <c r="T310" i="69"/>
  <c r="T232" i="69"/>
  <c r="T375" i="69"/>
  <c r="T258" i="69"/>
  <c r="T31" i="49" s="1"/>
  <c r="T271" i="69"/>
  <c r="T297" i="69"/>
  <c r="T349" i="69"/>
  <c r="T388" i="69"/>
  <c r="T362" i="69"/>
  <c r="T336" i="69"/>
  <c r="T37" i="49" s="1"/>
  <c r="T245" i="69"/>
  <c r="T401" i="69"/>
  <c r="T42" i="49" s="1"/>
  <c r="R374" i="69"/>
  <c r="R361" i="69"/>
  <c r="R309" i="69"/>
  <c r="R244" i="69"/>
  <c r="R296" i="69"/>
  <c r="R257" i="69"/>
  <c r="R387" i="69"/>
  <c r="R283" i="69"/>
  <c r="R231" i="69"/>
  <c r="R335" i="69"/>
  <c r="R270" i="69"/>
  <c r="R400" i="69"/>
  <c r="R348" i="69"/>
  <c r="R322" i="69"/>
  <c r="P347" i="69"/>
  <c r="P334" i="69"/>
  <c r="P295" i="69"/>
  <c r="P373" i="69"/>
  <c r="P386" i="69"/>
  <c r="P360" i="69"/>
  <c r="P230" i="69"/>
  <c r="P308" i="69"/>
  <c r="P256" i="69"/>
  <c r="P282" i="69"/>
  <c r="P399" i="69"/>
  <c r="P269" i="69"/>
  <c r="P252" i="69"/>
  <c r="P291" i="69"/>
  <c r="P304" i="69"/>
  <c r="P317" i="69"/>
  <c r="P226" i="69"/>
  <c r="P278" i="69"/>
  <c r="P33" i="49" s="1"/>
  <c r="P239" i="69"/>
  <c r="P395" i="69"/>
  <c r="P369" i="69"/>
  <c r="P356" i="69"/>
  <c r="P330" i="69"/>
  <c r="P382" i="69"/>
  <c r="S237" i="69"/>
  <c r="S367" i="69"/>
  <c r="S354" i="69"/>
  <c r="S276" i="69"/>
  <c r="S328" i="69"/>
  <c r="S341" i="69"/>
  <c r="S406" i="69"/>
  <c r="S250" i="69"/>
  <c r="S380" i="69"/>
  <c r="S315" i="69"/>
  <c r="S393" i="69"/>
  <c r="S263" i="69"/>
  <c r="S302" i="69"/>
  <c r="U262" i="69"/>
  <c r="U405" i="69"/>
  <c r="U327" i="69"/>
  <c r="U353" i="69"/>
  <c r="U314" i="69"/>
  <c r="U275" i="69"/>
  <c r="U379" i="69"/>
  <c r="U236" i="69"/>
  <c r="U249" i="69"/>
  <c r="U301" i="69"/>
  <c r="U366" i="69"/>
  <c r="U288" i="69"/>
  <c r="S287" i="69"/>
  <c r="S404" i="69"/>
  <c r="S391" i="69"/>
  <c r="S261" i="69"/>
  <c r="S248" i="69"/>
  <c r="S365" i="69"/>
  <c r="S313" i="69"/>
  <c r="S378" i="69"/>
  <c r="S326" i="69"/>
  <c r="S300" i="69"/>
  <c r="S339" i="69"/>
  <c r="S235" i="69"/>
  <c r="Q325" i="69"/>
  <c r="Q364" i="69"/>
  <c r="Q234" i="69"/>
  <c r="Q299" i="69"/>
  <c r="Q351" i="69"/>
  <c r="Q247" i="69"/>
  <c r="Q312" i="69"/>
  <c r="Q377" i="69"/>
  <c r="Q403" i="69"/>
  <c r="Q390" i="69"/>
  <c r="Q260" i="69"/>
  <c r="Q338" i="69"/>
  <c r="Q273" i="69"/>
  <c r="U228" i="69"/>
  <c r="U371" i="69"/>
  <c r="U293" i="69"/>
  <c r="U306" i="69"/>
  <c r="U397" i="69"/>
  <c r="U319" i="69"/>
  <c r="U36" i="49" s="1"/>
  <c r="U267" i="69"/>
  <c r="U32" i="49" s="1"/>
  <c r="U332" i="69"/>
  <c r="U345" i="69"/>
  <c r="U38" i="49" s="1"/>
  <c r="U280" i="69"/>
  <c r="U358" i="69"/>
  <c r="U384" i="69"/>
  <c r="S370" i="69"/>
  <c r="S318" i="69"/>
  <c r="S36" i="49" s="1"/>
  <c r="S253" i="69"/>
  <c r="S292" i="69"/>
  <c r="S344" i="69"/>
  <c r="S331" i="69"/>
  <c r="S240" i="69"/>
  <c r="S227" i="69"/>
  <c r="S396" i="69"/>
  <c r="S279" i="69"/>
  <c r="S266" i="69"/>
  <c r="S305" i="69"/>
  <c r="S357" i="69"/>
  <c r="P35" i="49"/>
  <c r="U254" i="69"/>
  <c r="U31" i="49" s="1"/>
  <c r="U29" i="49"/>
  <c r="U333" i="69"/>
  <c r="U385" i="69"/>
  <c r="U268" i="69"/>
  <c r="U307" i="69"/>
  <c r="U398" i="69"/>
  <c r="U281" i="69"/>
  <c r="U359" i="69"/>
  <c r="U242" i="69"/>
  <c r="U229" i="69"/>
  <c r="U372" i="69"/>
  <c r="U40" i="49" s="1"/>
  <c r="U320" i="69"/>
  <c r="U255" i="69"/>
  <c r="T326" i="69"/>
  <c r="T248" i="69"/>
  <c r="T365" i="69"/>
  <c r="T39" i="49" s="1"/>
  <c r="T352" i="69"/>
  <c r="T300" i="69"/>
  <c r="T391" i="69"/>
  <c r="T235" i="69"/>
  <c r="T261" i="69"/>
  <c r="T313" i="69"/>
  <c r="T35" i="49" s="1"/>
  <c r="T378" i="69"/>
  <c r="T287" i="69"/>
  <c r="T274" i="69"/>
  <c r="T40" i="49"/>
  <c r="T30" i="49"/>
  <c r="S289" i="69"/>
  <c r="U340" i="69"/>
  <c r="T29" i="49"/>
  <c r="Q386" i="69"/>
  <c r="Q256" i="69"/>
  <c r="Q373" i="69"/>
  <c r="Q243" i="69"/>
  <c r="Q321" i="69"/>
  <c r="Q334" i="69"/>
  <c r="Q360" i="69"/>
  <c r="Q399" i="69"/>
  <c r="Q347" i="69"/>
  <c r="Q308" i="69"/>
  <c r="U37" i="49"/>
  <c r="S274" i="69"/>
  <c r="Q369" i="69"/>
  <c r="Q286" i="69"/>
  <c r="U241" i="69"/>
  <c r="U30" i="49" s="1"/>
  <c r="Q267" i="69"/>
  <c r="Q397" i="69"/>
  <c r="Q345" i="69"/>
  <c r="Q280" i="69"/>
  <c r="Q371" i="69"/>
  <c r="Q241" i="69"/>
  <c r="Q254" i="69"/>
  <c r="Q228" i="69"/>
  <c r="Q293" i="69"/>
  <c r="Q319" i="69"/>
  <c r="Q332" i="69"/>
  <c r="Q384" i="69"/>
  <c r="Q306" i="69"/>
  <c r="P338" i="69"/>
  <c r="P403" i="69"/>
  <c r="P234" i="69"/>
  <c r="P286" i="69"/>
  <c r="P325" i="69"/>
  <c r="P377" i="69"/>
  <c r="P299" i="69"/>
  <c r="P273" i="69"/>
  <c r="P260" i="69"/>
  <c r="P364" i="69"/>
  <c r="P390" i="69"/>
  <c r="P247" i="69"/>
  <c r="P351" i="69"/>
  <c r="P38" i="49" s="1"/>
  <c r="R386" i="69"/>
  <c r="R399" i="69"/>
  <c r="R42" i="49" s="1"/>
  <c r="R243" i="69"/>
  <c r="R30" i="49" s="1"/>
  <c r="R269" i="69"/>
  <c r="R32" i="49" s="1"/>
  <c r="R308" i="69"/>
  <c r="R35" i="49" s="1"/>
  <c r="R334" i="69"/>
  <c r="R37" i="49" s="1"/>
  <c r="R256" i="69"/>
  <c r="R373" i="69"/>
  <c r="R40" i="49" s="1"/>
  <c r="R230" i="69"/>
  <c r="R29" i="49" s="1"/>
  <c r="R347" i="69"/>
  <c r="R38" i="49" s="1"/>
  <c r="R282" i="69"/>
  <c r="R33" i="49" s="1"/>
  <c r="R295" i="69"/>
  <c r="R34" i="49" s="1"/>
  <c r="R360" i="69"/>
  <c r="Q282" i="69"/>
  <c r="Q269" i="69"/>
  <c r="U392" i="69"/>
  <c r="S383" i="69"/>
  <c r="S41" i="49" s="1"/>
  <c r="P39" i="49"/>
  <c r="Q359" i="69"/>
  <c r="Q281" i="69"/>
  <c r="Q229" i="69"/>
  <c r="Q346" i="69"/>
  <c r="Q333" i="69"/>
  <c r="Q268" i="69"/>
  <c r="Q398" i="69"/>
  <c r="Q320" i="69"/>
  <c r="Q307" i="69"/>
  <c r="Q385" i="69"/>
  <c r="Q372" i="69"/>
  <c r="Q294" i="69"/>
  <c r="R260" i="69"/>
  <c r="R31" i="49" s="1"/>
  <c r="R390" i="69"/>
  <c r="R273" i="69"/>
  <c r="R247" i="69"/>
  <c r="R286" i="69"/>
  <c r="R338" i="69"/>
  <c r="R403" i="69"/>
  <c r="R377" i="69"/>
  <c r="R325" i="69"/>
  <c r="R351" i="69"/>
  <c r="R312" i="69"/>
  <c r="R299" i="69"/>
  <c r="R364" i="69"/>
  <c r="S373" i="69"/>
  <c r="S360" i="69"/>
  <c r="S256" i="69"/>
  <c r="S321" i="69"/>
  <c r="S386" i="69"/>
  <c r="S295" i="69"/>
  <c r="S34" i="49" s="1"/>
  <c r="S308" i="69"/>
  <c r="S334" i="69"/>
  <c r="S230" i="69"/>
  <c r="S29" i="49" s="1"/>
  <c r="S347" i="69"/>
  <c r="S243" i="69"/>
  <c r="S399" i="69"/>
  <c r="S269" i="69"/>
  <c r="S270" i="69"/>
  <c r="S387" i="69"/>
  <c r="S257" i="69"/>
  <c r="S322" i="69"/>
  <c r="S231" i="69"/>
  <c r="S348" i="69"/>
  <c r="S400" i="69"/>
  <c r="S309" i="69"/>
  <c r="S335" i="69"/>
  <c r="S296" i="69"/>
  <c r="S283" i="69"/>
  <c r="S374" i="69"/>
  <c r="S244" i="69"/>
  <c r="S30" i="49" s="1"/>
  <c r="U34" i="49"/>
  <c r="T33" i="49"/>
  <c r="P32" i="49"/>
  <c r="T36" i="49"/>
  <c r="Q313" i="69"/>
  <c r="Q391" i="69"/>
  <c r="Q365" i="69"/>
  <c r="Q352" i="69"/>
  <c r="Q261" i="69"/>
  <c r="Q274" i="69"/>
  <c r="Q326" i="69"/>
  <c r="Q235" i="69"/>
  <c r="Q29" i="49" s="1"/>
  <c r="Q378" i="69"/>
  <c r="Q248" i="69"/>
  <c r="Q300" i="69"/>
  <c r="Q339" i="69"/>
  <c r="Q287" i="69"/>
  <c r="O311" i="69"/>
  <c r="O337" i="69"/>
  <c r="O259" i="69"/>
  <c r="O363" i="69"/>
  <c r="O233" i="69"/>
  <c r="O402" i="69"/>
  <c r="O298" i="69"/>
  <c r="O285" i="69"/>
  <c r="O324" i="69"/>
  <c r="O376" i="69"/>
  <c r="O389" i="69"/>
  <c r="O272" i="69"/>
  <c r="O246" i="69"/>
  <c r="O350" i="69"/>
  <c r="O335" i="69"/>
  <c r="O231" i="69"/>
  <c r="O244" i="69"/>
  <c r="O257" i="69"/>
  <c r="O374" i="69"/>
  <c r="O361" i="69"/>
  <c r="O39" i="49" s="1"/>
  <c r="O400" i="69"/>
  <c r="O283" i="69"/>
  <c r="O322" i="69"/>
  <c r="O387" i="69"/>
  <c r="O348" i="69"/>
  <c r="O309" i="69"/>
  <c r="O296" i="69"/>
  <c r="O270" i="69"/>
  <c r="O345" i="69"/>
  <c r="O228" i="69"/>
  <c r="O384" i="69"/>
  <c r="O41" i="49" s="1"/>
  <c r="O338" i="69"/>
  <c r="O364" i="69"/>
  <c r="O260" i="69"/>
  <c r="O393" i="69"/>
  <c r="O273" i="69"/>
  <c r="O289" i="69"/>
  <c r="O354" i="69"/>
  <c r="O271" i="69"/>
  <c r="O241" i="69"/>
  <c r="O30" i="49" s="1"/>
  <c r="O306" i="69"/>
  <c r="O35" i="49" s="1"/>
  <c r="O281" i="69"/>
  <c r="O372" i="69"/>
  <c r="O229" i="69"/>
  <c r="O245" i="69"/>
  <c r="O315" i="69"/>
  <c r="O392" i="69"/>
  <c r="O301" i="69"/>
  <c r="O263" i="69"/>
  <c r="O353" i="69"/>
  <c r="O388" i="69"/>
  <c r="O255" i="69"/>
  <c r="O31" i="49" s="1"/>
  <c r="O328" i="69"/>
  <c r="O237" i="69"/>
  <c r="O405" i="69"/>
  <c r="O341" i="69"/>
  <c r="O349" i="69"/>
  <c r="O336" i="69"/>
  <c r="O280" i="69"/>
  <c r="O33" i="49" s="1"/>
  <c r="O247" i="69"/>
  <c r="O333" i="69"/>
  <c r="O250" i="69"/>
  <c r="O268" i="69"/>
  <c r="O262" i="69"/>
  <c r="O275" i="69"/>
  <c r="O249" i="69"/>
  <c r="O367" i="69"/>
  <c r="O332" i="69"/>
  <c r="O37" i="49" s="1"/>
  <c r="O371" i="69"/>
  <c r="O319" i="69"/>
  <c r="O36" i="49" s="1"/>
  <c r="O362" i="69"/>
  <c r="O284" i="69"/>
  <c r="O397" i="69"/>
  <c r="O42" i="49" s="1"/>
  <c r="O351" i="69"/>
  <c r="O390" i="69"/>
  <c r="O302" i="69"/>
  <c r="O340" i="69"/>
  <c r="O327" i="69"/>
  <c r="O299" i="69"/>
  <c r="O34" i="49" s="1"/>
  <c r="O377" i="69"/>
  <c r="O276" i="69"/>
  <c r="O32" i="49" s="1"/>
  <c r="W342" i="69" l="1"/>
  <c r="W397" i="69"/>
  <c r="W655" i="69"/>
  <c r="W759" i="69"/>
  <c r="W694" i="69"/>
  <c r="W632" i="69"/>
  <c r="W788" i="69"/>
  <c r="W762" i="69"/>
  <c r="W697" i="69"/>
  <c r="W723" i="69"/>
  <c r="W294" i="69"/>
  <c r="W34" i="49" s="1"/>
  <c r="W800" i="69"/>
  <c r="W398" i="69"/>
  <c r="W748" i="69"/>
  <c r="W255" i="69"/>
  <c r="W787" i="69"/>
  <c r="W670" i="69"/>
  <c r="W631" i="69"/>
  <c r="W774" i="69"/>
  <c r="W94" i="49" s="1"/>
  <c r="W385" i="69"/>
  <c r="W242" i="69"/>
  <c r="W761" i="69"/>
  <c r="W657" i="69"/>
  <c r="W238" i="69"/>
  <c r="W225" i="69"/>
  <c r="W303" i="69"/>
  <c r="W792" i="69"/>
  <c r="W779" i="69"/>
  <c r="W675" i="69"/>
  <c r="W664" i="69"/>
  <c r="W638" i="69"/>
  <c r="W794" i="69"/>
  <c r="W651" i="69"/>
  <c r="W720" i="69"/>
  <c r="W733" i="69"/>
  <c r="W668" i="69"/>
  <c r="W785" i="69"/>
  <c r="W642" i="69"/>
  <c r="W772" i="69"/>
  <c r="W707" i="69"/>
  <c r="W746" i="69"/>
  <c r="W798" i="69"/>
  <c r="W681" i="69"/>
  <c r="W226" i="69"/>
  <c r="W239" i="69"/>
  <c r="W343" i="69"/>
  <c r="W304" i="69"/>
  <c r="W265" i="69"/>
  <c r="W278" i="69"/>
  <c r="W395" i="69"/>
  <c r="W330" i="69"/>
  <c r="W252" i="69"/>
  <c r="W317" i="69"/>
  <c r="W382" i="69"/>
  <c r="W356" i="69"/>
  <c r="W369" i="69"/>
  <c r="W291" i="69"/>
  <c r="W687" i="69"/>
  <c r="W726" i="69"/>
  <c r="W765" i="69"/>
  <c r="W93" i="49" s="1"/>
  <c r="W700" i="69"/>
  <c r="W739" i="69"/>
  <c r="W752" i="69"/>
  <c r="W713" i="69"/>
  <c r="W661" i="69"/>
  <c r="W791" i="69"/>
  <c r="W674" i="69"/>
  <c r="W648" i="69"/>
  <c r="W635" i="69"/>
  <c r="W778" i="69"/>
  <c r="W804" i="69"/>
  <c r="W245" i="69"/>
  <c r="W232" i="69"/>
  <c r="W349" i="69"/>
  <c r="W297" i="69"/>
  <c r="W362" i="69"/>
  <c r="W310" i="69"/>
  <c r="W258" i="69"/>
  <c r="W284" i="69"/>
  <c r="W388" i="69"/>
  <c r="W375" i="69"/>
  <c r="W401" i="69"/>
  <c r="W336" i="69"/>
  <c r="W323" i="69"/>
  <c r="W271" i="69"/>
  <c r="W387" i="69"/>
  <c r="W283" i="69"/>
  <c r="W244" i="69"/>
  <c r="W309" i="69"/>
  <c r="W322" i="69"/>
  <c r="W374" i="69"/>
  <c r="W348" i="69"/>
  <c r="W270" i="69"/>
  <c r="W296" i="69"/>
  <c r="W400" i="69"/>
  <c r="W231" i="69"/>
  <c r="W257" i="69"/>
  <c r="W361" i="69"/>
  <c r="W335" i="69"/>
  <c r="W639" i="69"/>
  <c r="W691" i="69"/>
  <c r="W743" i="69"/>
  <c r="W795" i="69"/>
  <c r="W717" i="69"/>
  <c r="W756" i="69"/>
  <c r="W769" i="69"/>
  <c r="W808" i="69"/>
  <c r="W665" i="69"/>
  <c r="W85" i="49" s="1"/>
  <c r="W704" i="69"/>
  <c r="W782" i="69"/>
  <c r="W781" i="69"/>
  <c r="W807" i="69"/>
  <c r="W690" i="69"/>
  <c r="W703" i="69"/>
  <c r="W88" i="49" s="1"/>
  <c r="W677" i="69"/>
  <c r="W86" i="49" s="1"/>
  <c r="W326" i="69"/>
  <c r="W404" i="69"/>
  <c r="W378" i="69"/>
  <c r="W391" i="69"/>
  <c r="W300" i="69"/>
  <c r="W365" i="69"/>
  <c r="W274" i="69"/>
  <c r="W261" i="69"/>
  <c r="W31" i="49" s="1"/>
  <c r="W339" i="69"/>
  <c r="W248" i="69"/>
  <c r="W30" i="49" s="1"/>
  <c r="W313" i="69"/>
  <c r="W235" i="69"/>
  <c r="W287" i="69"/>
  <c r="W352" i="69"/>
  <c r="W684" i="69"/>
  <c r="W87" i="49" s="1"/>
  <c r="W775" i="69"/>
  <c r="W671" i="69"/>
  <c r="W801" i="69"/>
  <c r="W710" i="69"/>
  <c r="W658" i="69"/>
  <c r="W749" i="69"/>
  <c r="W645" i="69"/>
  <c r="W644" i="69"/>
  <c r="W346" i="69"/>
  <c r="W320" i="69"/>
  <c r="W268" i="69"/>
  <c r="W359" i="69"/>
  <c r="W229" i="69"/>
  <c r="W281" i="69"/>
  <c r="W307" i="69"/>
  <c r="W333" i="69"/>
  <c r="W37" i="49" s="1"/>
  <c r="W329" i="69"/>
  <c r="W540" i="69"/>
  <c r="W475" i="69"/>
  <c r="W488" i="69"/>
  <c r="W501" i="69"/>
  <c r="W527" i="69"/>
  <c r="W436" i="69"/>
  <c r="W579" i="69"/>
  <c r="W462" i="69"/>
  <c r="W553" i="69"/>
  <c r="W605" i="69"/>
  <c r="W449" i="69"/>
  <c r="W592" i="69"/>
  <c r="W42" i="49"/>
  <c r="W92" i="49"/>
  <c r="W96" i="49"/>
  <c r="W91" i="49"/>
  <c r="W90" i="49"/>
  <c r="W41" i="49"/>
  <c r="W33" i="49"/>
  <c r="V375" i="69"/>
  <c r="V310" i="69"/>
  <c r="V232" i="69"/>
  <c r="V284" i="69"/>
  <c r="V401" i="69"/>
  <c r="V362" i="69"/>
  <c r="V323" i="69"/>
  <c r="V271" i="69"/>
  <c r="V349" i="69"/>
  <c r="V245" i="69"/>
  <c r="V388" i="69"/>
  <c r="V676" i="69"/>
  <c r="V404" i="69"/>
  <c r="V806" i="69"/>
  <c r="V238" i="69"/>
  <c r="V290" i="69"/>
  <c r="V329" i="69"/>
  <c r="V379" i="69"/>
  <c r="V768" i="69"/>
  <c r="V392" i="69"/>
  <c r="V755" i="69"/>
  <c r="V236" i="69"/>
  <c r="V275" i="69"/>
  <c r="V353" i="69"/>
  <c r="V314" i="69"/>
  <c r="V35" i="49" s="1"/>
  <c r="V301" i="69"/>
  <c r="V249" i="69"/>
  <c r="V262" i="69"/>
  <c r="V327" i="69"/>
  <c r="V366" i="69"/>
  <c r="V636" i="69"/>
  <c r="V740" i="69"/>
  <c r="V688" i="69"/>
  <c r="V701" i="69"/>
  <c r="V753" i="69"/>
  <c r="V714" i="69"/>
  <c r="V792" i="69"/>
  <c r="V805" i="69"/>
  <c r="V639" i="69"/>
  <c r="V691" i="69"/>
  <c r="V769" i="69"/>
  <c r="V795" i="69"/>
  <c r="V717" i="69"/>
  <c r="V678" i="69"/>
  <c r="V743" i="69"/>
  <c r="V704" i="69"/>
  <c r="V782" i="69"/>
  <c r="V665" i="69"/>
  <c r="V808" i="69"/>
  <c r="V730" i="69"/>
  <c r="V756" i="69"/>
  <c r="V652" i="69"/>
  <c r="V675" i="69"/>
  <c r="V662" i="69"/>
  <c r="V727" i="69"/>
  <c r="V779" i="69"/>
  <c r="V348" i="69"/>
  <c r="V38" i="49" s="1"/>
  <c r="V244" i="69"/>
  <c r="V231" i="69"/>
  <c r="V283" i="69"/>
  <c r="V296" i="69"/>
  <c r="V322" i="69"/>
  <c r="V400" i="69"/>
  <c r="V309" i="69"/>
  <c r="V361" i="69"/>
  <c r="V270" i="69"/>
  <c r="V374" i="69"/>
  <c r="V40" i="49" s="1"/>
  <c r="V387" i="69"/>
  <c r="V261" i="69"/>
  <c r="V365" i="69"/>
  <c r="V767" i="69"/>
  <c r="V715" i="69"/>
  <c r="V287" i="69"/>
  <c r="V33" i="49" s="1"/>
  <c r="V663" i="69"/>
  <c r="V274" i="69"/>
  <c r="V313" i="69"/>
  <c r="V637" i="69"/>
  <c r="V780" i="69"/>
  <c r="V702" i="69"/>
  <c r="V754" i="69"/>
  <c r="V650" i="69"/>
  <c r="V741" i="69"/>
  <c r="V689" i="69"/>
  <c r="V728" i="69"/>
  <c r="V709" i="69"/>
  <c r="V644" i="69"/>
  <c r="V774" i="69"/>
  <c r="V761" i="69"/>
  <c r="V735" i="69"/>
  <c r="V657" i="69"/>
  <c r="V722" i="69"/>
  <c r="V683" i="69"/>
  <c r="V787" i="69"/>
  <c r="V696" i="69"/>
  <c r="V800" i="69"/>
  <c r="V748" i="69"/>
  <c r="V631" i="69"/>
  <c r="V670" i="69"/>
  <c r="V693" i="69"/>
  <c r="V745" i="69"/>
  <c r="V355" i="69"/>
  <c r="V381" i="69"/>
  <c r="V251" i="69"/>
  <c r="V277" i="69"/>
  <c r="V264" i="69"/>
  <c r="V32" i="49" s="1"/>
  <c r="V316" i="69"/>
  <c r="V36" i="49" s="1"/>
  <c r="V94" i="49"/>
  <c r="V641" i="69"/>
  <c r="V706" i="69"/>
  <c r="V89" i="49" s="1"/>
  <c r="V667" i="69"/>
  <c r="V719" i="69"/>
  <c r="V784" i="69"/>
  <c r="V95" i="49" s="1"/>
  <c r="V680" i="69"/>
  <c r="V732" i="69"/>
  <c r="V91" i="49" s="1"/>
  <c r="V83" i="49"/>
  <c r="V654" i="69"/>
  <c r="V771" i="69"/>
  <c r="V758" i="69"/>
  <c r="V342" i="69"/>
  <c r="V225" i="69"/>
  <c r="V86" i="69"/>
  <c r="V83" i="69"/>
  <c r="V112" i="69"/>
  <c r="V34" i="69"/>
  <c r="V200" i="69"/>
  <c r="V57" i="69"/>
  <c r="W23" i="49"/>
  <c r="F18" i="49"/>
  <c r="F48" i="49" s="1"/>
  <c r="U26" i="49"/>
  <c r="W27" i="49"/>
  <c r="Y18" i="49"/>
  <c r="Y48" i="49" s="1"/>
  <c r="X26" i="49"/>
  <c r="X56" i="49" s="1"/>
  <c r="V128" i="69"/>
  <c r="W14" i="49"/>
  <c r="G16" i="49"/>
  <c r="G46" i="49" s="1"/>
  <c r="M19" i="49"/>
  <c r="M49" i="49" s="1"/>
  <c r="V101" i="69"/>
  <c r="V48" i="69"/>
  <c r="V174" i="69"/>
  <c r="X21" i="49"/>
  <c r="X51" i="49" s="1"/>
  <c r="V100" i="69"/>
  <c r="L24" i="49"/>
  <c r="L54" i="49" s="1"/>
  <c r="X14" i="49"/>
  <c r="X44" i="49" s="1"/>
  <c r="F14" i="49"/>
  <c r="F44" i="49" s="1"/>
  <c r="G24" i="49"/>
  <c r="G54" i="49" s="1"/>
  <c r="M14" i="49"/>
  <c r="M44" i="49" s="1"/>
  <c r="Y27" i="49"/>
  <c r="Y57" i="49" s="1"/>
  <c r="Q17" i="49"/>
  <c r="V113" i="69"/>
  <c r="O20" i="49"/>
  <c r="O50" i="49" s="1"/>
  <c r="V122" i="69"/>
  <c r="V165" i="69"/>
  <c r="V164" i="69"/>
  <c r="V154" i="69"/>
  <c r="V70" i="69"/>
  <c r="V161" i="69"/>
  <c r="V180" i="69"/>
  <c r="I17" i="49"/>
  <c r="I47" i="49" s="1"/>
  <c r="K24" i="49"/>
  <c r="K54" i="49" s="1"/>
  <c r="V115" i="69"/>
  <c r="M23" i="49"/>
  <c r="M53" i="49" s="1"/>
  <c r="W22" i="49"/>
  <c r="X19" i="49"/>
  <c r="X49" i="49" s="1"/>
  <c r="S21" i="49"/>
  <c r="H26" i="49"/>
  <c r="H56" i="49" s="1"/>
  <c r="M26" i="49"/>
  <c r="M56" i="49" s="1"/>
  <c r="L21" i="49"/>
  <c r="L51" i="49" s="1"/>
  <c r="V193" i="69"/>
  <c r="M22" i="49"/>
  <c r="M52" i="49" s="1"/>
  <c r="S25" i="49"/>
  <c r="F16" i="49"/>
  <c r="F46" i="49" s="1"/>
  <c r="L19" i="49"/>
  <c r="L49" i="49" s="1"/>
  <c r="F21" i="49"/>
  <c r="F51" i="49" s="1"/>
  <c r="M27" i="49"/>
  <c r="M57" i="49" s="1"/>
  <c r="G21" i="49"/>
  <c r="G51" i="49" s="1"/>
  <c r="Y25" i="49"/>
  <c r="Y55" i="49" s="1"/>
  <c r="O26" i="49"/>
  <c r="O56" i="49" s="1"/>
  <c r="V181" i="69"/>
  <c r="G27" i="49"/>
  <c r="G57" i="49" s="1"/>
  <c r="V206" i="69"/>
  <c r="U25" i="49"/>
  <c r="U55" i="49" s="1"/>
  <c r="O14" i="49"/>
  <c r="V116" i="69"/>
  <c r="L15" i="49"/>
  <c r="L45" i="49" s="1"/>
  <c r="Y15" i="49"/>
  <c r="Y45" i="49" s="1"/>
  <c r="U27" i="49"/>
  <c r="G20" i="49"/>
  <c r="G50" i="49" s="1"/>
  <c r="V90" i="69"/>
  <c r="X20" i="49"/>
  <c r="X50" i="49" s="1"/>
  <c r="V153" i="69"/>
  <c r="W15" i="49"/>
  <c r="W16" i="49"/>
  <c r="M20" i="49"/>
  <c r="M50" i="49" s="1"/>
  <c r="M24" i="49"/>
  <c r="M54" i="49" s="1"/>
  <c r="O15" i="49"/>
  <c r="O45" i="49" s="1"/>
  <c r="F27" i="49"/>
  <c r="F57" i="49" s="1"/>
  <c r="V192" i="69"/>
  <c r="V49" i="69"/>
  <c r="T21" i="49"/>
  <c r="W18" i="49"/>
  <c r="W24" i="49"/>
  <c r="X22" i="49"/>
  <c r="X52" i="49" s="1"/>
  <c r="I19" i="49"/>
  <c r="I49" i="49" s="1"/>
  <c r="M17" i="49"/>
  <c r="M47" i="49" s="1"/>
  <c r="F17" i="49"/>
  <c r="F47" i="49" s="1"/>
  <c r="S23" i="49"/>
  <c r="M25" i="49"/>
  <c r="M55" i="49" s="1"/>
  <c r="Y24" i="49"/>
  <c r="Y54" i="49" s="1"/>
  <c r="Y17" i="49"/>
  <c r="Y47" i="49" s="1"/>
  <c r="V166" i="69"/>
  <c r="G18" i="49"/>
  <c r="G48" i="49" s="1"/>
  <c r="V114" i="69"/>
  <c r="V36" i="69"/>
  <c r="V168" i="69"/>
  <c r="V47" i="69"/>
  <c r="V102" i="69"/>
  <c r="W26" i="49"/>
  <c r="X25" i="49"/>
  <c r="X55" i="49" s="1"/>
  <c r="X17" i="49"/>
  <c r="X47" i="49" s="1"/>
  <c r="F26" i="49"/>
  <c r="F56" i="49" s="1"/>
  <c r="K20" i="49"/>
  <c r="K50" i="49" s="1"/>
  <c r="M16" i="49"/>
  <c r="M46" i="49" s="1"/>
  <c r="O24" i="49"/>
  <c r="O54" i="49" s="1"/>
  <c r="L17" i="49"/>
  <c r="L47" i="49" s="1"/>
  <c r="Y21" i="49"/>
  <c r="Y51" i="49" s="1"/>
  <c r="V473" i="69"/>
  <c r="V88" i="69"/>
  <c r="V179" i="69"/>
  <c r="K27" i="49"/>
  <c r="K57" i="49" s="1"/>
  <c r="M18" i="49"/>
  <c r="M48" i="49" s="1"/>
  <c r="V140" i="69"/>
  <c r="L23" i="49"/>
  <c r="L53" i="49" s="1"/>
  <c r="F19" i="49"/>
  <c r="F49" i="49" s="1"/>
  <c r="V205" i="69"/>
  <c r="V75" i="69"/>
  <c r="V64" i="69"/>
  <c r="W20" i="49"/>
  <c r="K16" i="49"/>
  <c r="K46" i="49" s="1"/>
  <c r="I21" i="49"/>
  <c r="I51" i="49" s="1"/>
  <c r="O16" i="49"/>
  <c r="O46" i="49" s="1"/>
  <c r="L26" i="49"/>
  <c r="L56" i="49" s="1"/>
  <c r="U17" i="49"/>
  <c r="U47" i="49" s="1"/>
  <c r="X24" i="49"/>
  <c r="X54" i="49" s="1"/>
  <c r="V62" i="69"/>
  <c r="T20" i="49"/>
  <c r="T50" i="49" s="1"/>
  <c r="W17" i="49"/>
  <c r="X15" i="49"/>
  <c r="X45" i="49" s="1"/>
  <c r="F15" i="49"/>
  <c r="F45" i="49" s="1"/>
  <c r="S19" i="49"/>
  <c r="I23" i="49"/>
  <c r="I53" i="49" s="1"/>
  <c r="G19" i="49"/>
  <c r="G49" i="49" s="1"/>
  <c r="M15" i="49"/>
  <c r="M45" i="49" s="1"/>
  <c r="O27" i="49"/>
  <c r="O57" i="49" s="1"/>
  <c r="O22" i="49"/>
  <c r="O52" i="49" s="1"/>
  <c r="H25" i="49"/>
  <c r="H55" i="49" s="1"/>
  <c r="L20" i="49"/>
  <c r="L50" i="49" s="1"/>
  <c r="Y23" i="49"/>
  <c r="Y53" i="49" s="1"/>
  <c r="Y16" i="49"/>
  <c r="Y46" i="49" s="1"/>
  <c r="J20" i="49"/>
  <c r="J50" i="49" s="1"/>
  <c r="L22" i="49"/>
  <c r="L52" i="49" s="1"/>
  <c r="O25" i="49"/>
  <c r="J18" i="49"/>
  <c r="J48" i="49" s="1"/>
  <c r="V151" i="69"/>
  <c r="V141" i="69"/>
  <c r="V37" i="69"/>
  <c r="V434" i="69"/>
  <c r="V191" i="69"/>
  <c r="V148" i="69"/>
  <c r="V99" i="69"/>
  <c r="V89" i="69"/>
  <c r="U20" i="49"/>
  <c r="X18" i="49"/>
  <c r="X48" i="49" s="1"/>
  <c r="K23" i="49"/>
  <c r="K53" i="49" s="1"/>
  <c r="X23" i="49"/>
  <c r="X53" i="49" s="1"/>
  <c r="Q26" i="49"/>
  <c r="I22" i="49"/>
  <c r="I52" i="49" s="1"/>
  <c r="U24" i="49"/>
  <c r="W25" i="49"/>
  <c r="W81" i="49"/>
  <c r="S51" i="49"/>
  <c r="V551" i="69"/>
  <c r="V77" i="49" s="1"/>
  <c r="V187" i="69"/>
  <c r="V109" i="69"/>
  <c r="V31" i="69"/>
  <c r="V190" i="69"/>
  <c r="V167" i="69"/>
  <c r="V56" i="69"/>
  <c r="V577" i="69"/>
  <c r="V447" i="69"/>
  <c r="X16" i="49"/>
  <c r="X46" i="49" s="1"/>
  <c r="G23" i="49"/>
  <c r="G53" i="49" s="1"/>
  <c r="O17" i="49"/>
  <c r="O47" i="49" s="1"/>
  <c r="Y19" i="49"/>
  <c r="Y49" i="49" s="1"/>
  <c r="U23" i="49"/>
  <c r="U53" i="49" s="1"/>
  <c r="X81" i="49"/>
  <c r="X111" i="49" s="1"/>
  <c r="Y22" i="49"/>
  <c r="Y52" i="49" s="1"/>
  <c r="J25" i="49"/>
  <c r="J55" i="49" s="1"/>
  <c r="V538" i="69"/>
  <c r="V76" i="49" s="1"/>
  <c r="V135" i="69"/>
  <c r="V63" i="69"/>
  <c r="V76" i="69"/>
  <c r="V182" i="69"/>
  <c r="V117" i="69"/>
  <c r="V130" i="69"/>
  <c r="V78" i="69"/>
  <c r="V195" i="69"/>
  <c r="R18" i="49"/>
  <c r="R48" i="49" s="1"/>
  <c r="H17" i="49"/>
  <c r="H47" i="49" s="1"/>
  <c r="L27" i="49"/>
  <c r="L57" i="49" s="1"/>
  <c r="V603" i="69"/>
  <c r="V81" i="49" s="1"/>
  <c r="J16" i="49"/>
  <c r="J46" i="49" s="1"/>
  <c r="W79" i="49"/>
  <c r="W71" i="49"/>
  <c r="Y69" i="49"/>
  <c r="Y99" i="49" s="1"/>
  <c r="J26" i="49"/>
  <c r="J56" i="49" s="1"/>
  <c r="U18" i="49"/>
  <c r="U21" i="49"/>
  <c r="U51" i="49" s="1"/>
  <c r="J14" i="49"/>
  <c r="J44" i="49" s="1"/>
  <c r="W19" i="49"/>
  <c r="V70" i="49"/>
  <c r="X69" i="49"/>
  <c r="X99" i="49" s="1"/>
  <c r="X72" i="49"/>
  <c r="X102" i="49" s="1"/>
  <c r="S20" i="49"/>
  <c r="Q23" i="49"/>
  <c r="Q53" i="49" s="1"/>
  <c r="P26" i="49"/>
  <c r="O19" i="49"/>
  <c r="O49" i="49" s="1"/>
  <c r="G17" i="49"/>
  <c r="G47" i="49" s="1"/>
  <c r="J22" i="49"/>
  <c r="J52" i="49" s="1"/>
  <c r="H19" i="49"/>
  <c r="H49" i="49" s="1"/>
  <c r="M21" i="49"/>
  <c r="M51" i="49" s="1"/>
  <c r="V68" i="49"/>
  <c r="Y72" i="49"/>
  <c r="Y102" i="49" s="1"/>
  <c r="V499" i="69"/>
  <c r="V73" i="49" s="1"/>
  <c r="V564" i="69"/>
  <c r="V78" i="49" s="1"/>
  <c r="V186" i="69"/>
  <c r="V121" i="69"/>
  <c r="W73" i="49"/>
  <c r="T15" i="49"/>
  <c r="T45" i="49" s="1"/>
  <c r="S27" i="49"/>
  <c r="I26" i="49"/>
  <c r="I56" i="49" s="1"/>
  <c r="J17" i="49"/>
  <c r="J47" i="49" s="1"/>
  <c r="L25" i="49"/>
  <c r="L55" i="49" s="1"/>
  <c r="U22" i="49"/>
  <c r="U52" i="49" s="1"/>
  <c r="L14" i="49"/>
  <c r="L44" i="49" s="1"/>
  <c r="Y14" i="49"/>
  <c r="Y44" i="49" s="1"/>
  <c r="K19" i="49"/>
  <c r="K49" i="49" s="1"/>
  <c r="T51" i="49"/>
  <c r="K17" i="49"/>
  <c r="K47" i="49" s="1"/>
  <c r="O23" i="49"/>
  <c r="R22" i="49"/>
  <c r="R52" i="49" s="1"/>
  <c r="J15" i="49"/>
  <c r="J45" i="49" s="1"/>
  <c r="V209" i="69"/>
  <c r="V92" i="69"/>
  <c r="V183" i="69"/>
  <c r="V66" i="69"/>
  <c r="V196" i="69"/>
  <c r="V105" i="69"/>
  <c r="V157" i="69"/>
  <c r="V79" i="69"/>
  <c r="V40" i="69"/>
  <c r="V131" i="69"/>
  <c r="V53" i="69"/>
  <c r="V170" i="69"/>
  <c r="V144" i="69"/>
  <c r="V118" i="69"/>
  <c r="V525" i="69"/>
  <c r="V75" i="49" s="1"/>
  <c r="V512" i="69"/>
  <c r="V74" i="49" s="1"/>
  <c r="V160" i="69"/>
  <c r="Y77" i="49"/>
  <c r="Y107" i="49" s="1"/>
  <c r="S15" i="49"/>
  <c r="S45" i="49" s="1"/>
  <c r="Q20" i="49"/>
  <c r="P22" i="49"/>
  <c r="P21" i="49"/>
  <c r="Y70" i="49"/>
  <c r="Y100" i="49" s="1"/>
  <c r="Y26" i="49"/>
  <c r="Y56" i="49" s="1"/>
  <c r="V486" i="69"/>
  <c r="V72" i="49" s="1"/>
  <c r="V590" i="69"/>
  <c r="V80" i="49" s="1"/>
  <c r="V108" i="69"/>
  <c r="T16" i="49"/>
  <c r="T46" i="49" s="1"/>
  <c r="S22" i="49"/>
  <c r="F24" i="49"/>
  <c r="F54" i="49" s="1"/>
  <c r="U15" i="49"/>
  <c r="U45" i="49" s="1"/>
  <c r="U19" i="49"/>
  <c r="Y20" i="49"/>
  <c r="Y50" i="49" s="1"/>
  <c r="V71" i="49"/>
  <c r="V199" i="69"/>
  <c r="V95" i="69"/>
  <c r="V69" i="49"/>
  <c r="V79" i="49"/>
  <c r="V35" i="69"/>
  <c r="V142" i="69"/>
  <c r="T18" i="49"/>
  <c r="T48" i="49" s="1"/>
  <c r="S26" i="49"/>
  <c r="S56" i="49" s="1"/>
  <c r="O21" i="49"/>
  <c r="O51" i="49" s="1"/>
  <c r="K26" i="49"/>
  <c r="K56" i="49" s="1"/>
  <c r="W21" i="49"/>
  <c r="V42" i="69"/>
  <c r="V55" i="69"/>
  <c r="V172" i="69"/>
  <c r="V29" i="69"/>
  <c r="V81" i="69"/>
  <c r="V198" i="69"/>
  <c r="V94" i="69"/>
  <c r="V159" i="69"/>
  <c r="V107" i="69"/>
  <c r="V133" i="69"/>
  <c r="V68" i="69"/>
  <c r="V120" i="69"/>
  <c r="V146" i="69"/>
  <c r="V185" i="69"/>
  <c r="V61" i="69"/>
  <c r="V152" i="69"/>
  <c r="V51" i="69"/>
  <c r="V194" i="69"/>
  <c r="V177" i="69"/>
  <c r="V138" i="69"/>
  <c r="V72" i="69"/>
  <c r="V134" i="69"/>
  <c r="W68" i="49"/>
  <c r="Y81" i="49"/>
  <c r="Y111" i="49" s="1"/>
  <c r="W75" i="49"/>
  <c r="Q22" i="49"/>
  <c r="P20" i="49"/>
  <c r="P50" i="49" s="1"/>
  <c r="P17" i="49"/>
  <c r="P47" i="49" s="1"/>
  <c r="G15" i="49"/>
  <c r="G45" i="49" s="1"/>
  <c r="G25" i="49"/>
  <c r="G55" i="49" s="1"/>
  <c r="H15" i="49"/>
  <c r="H45" i="49" s="1"/>
  <c r="H23" i="49"/>
  <c r="H53" i="49" s="1"/>
  <c r="Q19" i="49"/>
  <c r="R17" i="49"/>
  <c r="R19" i="49"/>
  <c r="R49" i="49" s="1"/>
  <c r="I15" i="49"/>
  <c r="I45" i="49" s="1"/>
  <c r="L18" i="49"/>
  <c r="L48" i="49" s="1"/>
  <c r="J27" i="49"/>
  <c r="J57" i="49" s="1"/>
  <c r="H21" i="49"/>
  <c r="H51" i="49" s="1"/>
  <c r="L16" i="49"/>
  <c r="L46" i="49" s="1"/>
  <c r="V147" i="69"/>
  <c r="V74" i="69"/>
  <c r="V129" i="69"/>
  <c r="V103" i="69"/>
  <c r="V59" i="69"/>
  <c r="V202" i="69"/>
  <c r="X73" i="49"/>
  <c r="X103" i="49" s="1"/>
  <c r="W69" i="49"/>
  <c r="X75" i="49"/>
  <c r="X105" i="49" s="1"/>
  <c r="W77" i="49"/>
  <c r="W70" i="49"/>
  <c r="T19" i="49"/>
  <c r="X27" i="49"/>
  <c r="X57" i="49" s="1"/>
  <c r="Q27" i="49"/>
  <c r="Q14" i="49"/>
  <c r="Q44" i="49" s="1"/>
  <c r="F22" i="49"/>
  <c r="F52" i="49" s="1"/>
  <c r="P16" i="49"/>
  <c r="P23" i="49"/>
  <c r="P53" i="49" s="1"/>
  <c r="S18" i="49"/>
  <c r="K15" i="49"/>
  <c r="K45" i="49" s="1"/>
  <c r="I27" i="49"/>
  <c r="I57" i="49" s="1"/>
  <c r="J21" i="49"/>
  <c r="J51" i="49" s="1"/>
  <c r="Q16" i="49"/>
  <c r="Q18" i="49"/>
  <c r="R21" i="49"/>
  <c r="R27" i="49"/>
  <c r="U14" i="49"/>
  <c r="U44" i="49" s="1"/>
  <c r="J19" i="49"/>
  <c r="J49" i="49" s="1"/>
  <c r="H18" i="49"/>
  <c r="H48" i="49" s="1"/>
  <c r="V139" i="69"/>
  <c r="Y73" i="49"/>
  <c r="Y103" i="49" s="1"/>
  <c r="U49" i="49"/>
  <c r="V30" i="69"/>
  <c r="V69" i="69"/>
  <c r="V44" i="69"/>
  <c r="V87" i="69"/>
  <c r="V204" i="69"/>
  <c r="V77" i="69"/>
  <c r="V207" i="69"/>
  <c r="V60" i="69"/>
  <c r="V125" i="69"/>
  <c r="V137" i="69"/>
  <c r="V176" i="69"/>
  <c r="Y80" i="49"/>
  <c r="Y110" i="49" s="1"/>
  <c r="X79" i="49"/>
  <c r="X109" i="49" s="1"/>
  <c r="X76" i="49"/>
  <c r="X106" i="49" s="1"/>
  <c r="X80" i="49"/>
  <c r="X110" i="49" s="1"/>
  <c r="W74" i="49"/>
  <c r="T24" i="49"/>
  <c r="T54" i="49" s="1"/>
  <c r="S16" i="49"/>
  <c r="Q15" i="49"/>
  <c r="P18" i="49"/>
  <c r="P48" i="49" s="1"/>
  <c r="P14" i="49"/>
  <c r="G26" i="49"/>
  <c r="G56" i="49" s="1"/>
  <c r="R25" i="49"/>
  <c r="R55" i="49" s="1"/>
  <c r="I20" i="49"/>
  <c r="I50" i="49" s="1"/>
  <c r="R16" i="49"/>
  <c r="R46" i="49" s="1"/>
  <c r="R20" i="49"/>
  <c r="R50" i="49" s="1"/>
  <c r="I24" i="49"/>
  <c r="I54" i="49" s="1"/>
  <c r="F20" i="49"/>
  <c r="F50" i="49" s="1"/>
  <c r="U16" i="49"/>
  <c r="U46" i="49" s="1"/>
  <c r="J23" i="49"/>
  <c r="J53" i="49" s="1"/>
  <c r="V85" i="69"/>
  <c r="V111" i="69"/>
  <c r="W80" i="49"/>
  <c r="T27" i="49"/>
  <c r="T57" i="49" s="1"/>
  <c r="T25" i="49"/>
  <c r="T55" i="49" s="1"/>
  <c r="Y74" i="49"/>
  <c r="Y104" i="49" s="1"/>
  <c r="I16" i="49"/>
  <c r="I46" i="49" s="1"/>
  <c r="R23" i="49"/>
  <c r="R53" i="49" s="1"/>
  <c r="R26" i="49"/>
  <c r="F23" i="49"/>
  <c r="F53" i="49" s="1"/>
  <c r="K22" i="49"/>
  <c r="K52" i="49" s="1"/>
  <c r="J24" i="49"/>
  <c r="J54" i="49" s="1"/>
  <c r="H14" i="49"/>
  <c r="H44" i="49" s="1"/>
  <c r="V106" i="69"/>
  <c r="V197" i="69"/>
  <c r="V158" i="69"/>
  <c r="V184" i="69"/>
  <c r="V93" i="69"/>
  <c r="V41" i="69"/>
  <c r="V171" i="69"/>
  <c r="V67" i="69"/>
  <c r="V145" i="69"/>
  <c r="V119" i="69"/>
  <c r="V28" i="69"/>
  <c r="V132" i="69"/>
  <c r="V80" i="69"/>
  <c r="V54" i="69"/>
  <c r="X68" i="49"/>
  <c r="X98" i="49" s="1"/>
  <c r="Y78" i="49"/>
  <c r="Y108" i="49" s="1"/>
  <c r="X74" i="49"/>
  <c r="X104" i="49" s="1"/>
  <c r="T17" i="49"/>
  <c r="Q24" i="49"/>
  <c r="P19" i="49"/>
  <c r="T26" i="49"/>
  <c r="T14" i="49"/>
  <c r="T44" i="49" s="1"/>
  <c r="G22" i="49"/>
  <c r="G52" i="49" s="1"/>
  <c r="I18" i="49"/>
  <c r="I48" i="49" s="1"/>
  <c r="H16" i="49"/>
  <c r="H46" i="49" s="1"/>
  <c r="Q21" i="49"/>
  <c r="Q25" i="49"/>
  <c r="R15" i="49"/>
  <c r="R45" i="49" s="1"/>
  <c r="K25" i="49"/>
  <c r="K55" i="49" s="1"/>
  <c r="F25" i="49"/>
  <c r="F55" i="49" s="1"/>
  <c r="H22" i="49"/>
  <c r="H52" i="49" s="1"/>
  <c r="V150" i="69"/>
  <c r="Y76" i="49"/>
  <c r="Y106" i="49" s="1"/>
  <c r="X71" i="49"/>
  <c r="X101" i="49" s="1"/>
  <c r="R47" i="49"/>
  <c r="V163" i="69"/>
  <c r="V98" i="69"/>
  <c r="Y79" i="49"/>
  <c r="Y109" i="49" s="1"/>
  <c r="V43" i="69"/>
  <c r="V82" i="69"/>
  <c r="V178" i="69"/>
  <c r="V155" i="69"/>
  <c r="V73" i="69"/>
  <c r="V46" i="69"/>
  <c r="V124" i="69"/>
  <c r="Y71" i="49"/>
  <c r="Y101" i="49" s="1"/>
  <c r="X70" i="49"/>
  <c r="X100" i="49" s="1"/>
  <c r="X78" i="49"/>
  <c r="X108" i="49" s="1"/>
  <c r="W78" i="49"/>
  <c r="W76" i="49"/>
  <c r="T23" i="49"/>
  <c r="S24" i="49"/>
  <c r="S17" i="49"/>
  <c r="P15" i="49"/>
  <c r="P25" i="49"/>
  <c r="S14" i="49"/>
  <c r="S44" i="49" s="1"/>
  <c r="Y68" i="49"/>
  <c r="Y98" i="49" s="1"/>
  <c r="G14" i="49"/>
  <c r="G44" i="49" s="1"/>
  <c r="O18" i="49"/>
  <c r="O48" i="49" s="1"/>
  <c r="H20" i="49"/>
  <c r="H50" i="49" s="1"/>
  <c r="K14" i="49"/>
  <c r="K44" i="49" s="1"/>
  <c r="R24" i="49"/>
  <c r="K21" i="49"/>
  <c r="K51" i="49" s="1"/>
  <c r="H24" i="49"/>
  <c r="H54" i="49" s="1"/>
  <c r="S49" i="49"/>
  <c r="K18" i="49"/>
  <c r="K48" i="49" s="1"/>
  <c r="R57" i="49"/>
  <c r="V189" i="69"/>
  <c r="Y75" i="49"/>
  <c r="Y105" i="49" s="1"/>
  <c r="X77" i="49"/>
  <c r="X107" i="49" s="1"/>
  <c r="W72" i="49"/>
  <c r="T22" i="49"/>
  <c r="T52" i="49" s="1"/>
  <c r="P24" i="49"/>
  <c r="P54" i="49" s="1"/>
  <c r="P27" i="49"/>
  <c r="I25" i="49"/>
  <c r="I55" i="49" s="1"/>
  <c r="I14" i="49"/>
  <c r="I44" i="49" s="1"/>
  <c r="R14" i="49"/>
  <c r="R44" i="49" s="1"/>
  <c r="H27" i="49"/>
  <c r="H57" i="49" s="1"/>
  <c r="V37" i="49"/>
  <c r="V42" i="49"/>
  <c r="V30" i="49"/>
  <c r="V31" i="49"/>
  <c r="V41" i="49"/>
  <c r="V34" i="49"/>
  <c r="V92" i="49"/>
  <c r="V86" i="49"/>
  <c r="S42" i="49"/>
  <c r="S40" i="49"/>
  <c r="S55" i="49" s="1"/>
  <c r="U42" i="49"/>
  <c r="U57" i="49" s="1"/>
  <c r="P29" i="49"/>
  <c r="Q31" i="49"/>
  <c r="Q46" i="49" s="1"/>
  <c r="Q32" i="49"/>
  <c r="Q47" i="49" s="1"/>
  <c r="U41" i="49"/>
  <c r="U56" i="49" s="1"/>
  <c r="U35" i="49"/>
  <c r="U50" i="49" s="1"/>
  <c r="P41" i="49"/>
  <c r="P36" i="49"/>
  <c r="R36" i="49"/>
  <c r="Q33" i="49"/>
  <c r="Q35" i="49"/>
  <c r="S33" i="49"/>
  <c r="R39" i="49"/>
  <c r="U39" i="49"/>
  <c r="U54" i="49" s="1"/>
  <c r="P37" i="49"/>
  <c r="Q40" i="49"/>
  <c r="S37" i="49"/>
  <c r="S52" i="49" s="1"/>
  <c r="U33" i="49"/>
  <c r="U48" i="49" s="1"/>
  <c r="P34" i="49"/>
  <c r="T41" i="49"/>
  <c r="Q42" i="49"/>
  <c r="S39" i="49"/>
  <c r="S38" i="49"/>
  <c r="P40" i="49"/>
  <c r="P31" i="49"/>
  <c r="T38" i="49"/>
  <c r="Q39" i="49"/>
  <c r="S35" i="49"/>
  <c r="P42" i="49"/>
  <c r="T34" i="49"/>
  <c r="Q34" i="49"/>
  <c r="Q49" i="49" s="1"/>
  <c r="Q30" i="49"/>
  <c r="R41" i="49"/>
  <c r="S32" i="49"/>
  <c r="S31" i="49"/>
  <c r="P30" i="49"/>
  <c r="T32" i="49"/>
  <c r="Q36" i="49"/>
  <c r="Q37" i="49"/>
  <c r="Q52" i="49" s="1"/>
  <c r="Q41" i="49"/>
  <c r="Q56" i="49" s="1"/>
  <c r="O40" i="49"/>
  <c r="O55" i="49" s="1"/>
  <c r="O29" i="49"/>
  <c r="O38" i="49"/>
  <c r="W38" i="49" l="1"/>
  <c r="W29" i="49"/>
  <c r="W40" i="49"/>
  <c r="W55" i="49" s="1"/>
  <c r="W84" i="49"/>
  <c r="W36" i="49"/>
  <c r="W95" i="49"/>
  <c r="W110" i="49" s="1"/>
  <c r="W83" i="49"/>
  <c r="W98" i="49" s="1"/>
  <c r="W111" i="49"/>
  <c r="W89" i="49"/>
  <c r="W104" i="49" s="1"/>
  <c r="W35" i="49"/>
  <c r="W50" i="49" s="1"/>
  <c r="W39" i="49"/>
  <c r="W54" i="49" s="1"/>
  <c r="W108" i="49"/>
  <c r="W107" i="49"/>
  <c r="W32" i="49"/>
  <c r="W47" i="49" s="1"/>
  <c r="W109" i="49"/>
  <c r="W105" i="49"/>
  <c r="W53" i="49"/>
  <c r="W102" i="49"/>
  <c r="W44" i="49"/>
  <c r="W57" i="49"/>
  <c r="W46" i="49"/>
  <c r="W52" i="49"/>
  <c r="W49" i="49"/>
  <c r="W99" i="49"/>
  <c r="W51" i="49"/>
  <c r="W101" i="49"/>
  <c r="W100" i="49"/>
  <c r="W56" i="49"/>
  <c r="W106" i="49"/>
  <c r="W103" i="49"/>
  <c r="W48" i="49"/>
  <c r="W45" i="49"/>
  <c r="P51" i="49"/>
  <c r="O53" i="49"/>
  <c r="P46" i="49"/>
  <c r="R51" i="49"/>
  <c r="S50" i="49"/>
  <c r="T49" i="49"/>
  <c r="S53" i="49"/>
  <c r="P52" i="49"/>
  <c r="P56" i="49"/>
  <c r="S57" i="49"/>
  <c r="V19" i="49"/>
  <c r="V49" i="49" s="1"/>
  <c r="Q50" i="49"/>
  <c r="O44" i="49"/>
  <c r="P44" i="49"/>
  <c r="V88" i="49"/>
  <c r="V103" i="49" s="1"/>
  <c r="V29" i="49"/>
  <c r="V39" i="49"/>
  <c r="V84" i="49"/>
  <c r="V99" i="49" s="1"/>
  <c r="V87" i="49"/>
  <c r="V102" i="49" s="1"/>
  <c r="V90" i="49"/>
  <c r="V105" i="49" s="1"/>
  <c r="V93" i="49"/>
  <c r="V108" i="49" s="1"/>
  <c r="V96" i="49"/>
  <c r="V111" i="49" s="1"/>
  <c r="V85" i="49"/>
  <c r="V100" i="49" s="1"/>
  <c r="V109" i="49"/>
  <c r="V98" i="49"/>
  <c r="V106" i="49"/>
  <c r="V104" i="49"/>
  <c r="V101" i="49"/>
  <c r="V110" i="49"/>
  <c r="V107" i="49"/>
  <c r="R56" i="49"/>
  <c r="V27" i="49"/>
  <c r="V57" i="49" s="1"/>
  <c r="Q57" i="49"/>
  <c r="V20" i="49"/>
  <c r="V50" i="49" s="1"/>
  <c r="V18" i="49"/>
  <c r="V48" i="49" s="1"/>
  <c r="V14" i="49"/>
  <c r="Q45" i="49"/>
  <c r="S46" i="49"/>
  <c r="Q54" i="49"/>
  <c r="P49" i="49"/>
  <c r="V16" i="49"/>
  <c r="V46" i="49" s="1"/>
  <c r="T53" i="49"/>
  <c r="S47" i="49"/>
  <c r="Q55" i="49"/>
  <c r="V15" i="49"/>
  <c r="V45" i="49" s="1"/>
  <c r="V21" i="49"/>
  <c r="V51" i="49" s="1"/>
  <c r="V24" i="49"/>
  <c r="V25" i="49"/>
  <c r="V55" i="49" s="1"/>
  <c r="T56" i="49"/>
  <c r="S48" i="49"/>
  <c r="T47" i="49"/>
  <c r="Q48" i="49"/>
  <c r="V17" i="49"/>
  <c r="V47" i="49" s="1"/>
  <c r="Q51" i="49"/>
  <c r="S54" i="49"/>
  <c r="P55" i="49"/>
  <c r="V26" i="49"/>
  <c r="V56" i="49" s="1"/>
  <c r="V23" i="49"/>
  <c r="V53" i="49" s="1"/>
  <c r="P57" i="49"/>
  <c r="R54" i="49"/>
  <c r="P45" i="49"/>
  <c r="V22" i="49"/>
  <c r="V52" i="49" s="1"/>
  <c r="V54" i="49" l="1"/>
  <c r="V44"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A00-000001000000}">
      <text>
        <r>
          <rPr>
            <sz val="9"/>
            <color indexed="81"/>
            <rFont val="Tahoma"/>
            <family val="2"/>
          </rPr>
          <t>Source: Benchmark Annual Consumption Levels, Standard License Condition 28A.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C416B6D2-21B7-4DF3-9C46-AEC9E8A856F4}">
      <text>
        <r>
          <rPr>
            <sz val="9"/>
            <color indexed="81"/>
            <rFont val="Tahoma"/>
            <family val="2"/>
          </rPr>
          <t>New link from 04/02/2022: https://www.xoserve.com/systems/uk-link/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8" authorId="0" shapeId="0" xr:uid="{00000000-0006-0000-0D00-000001000000}">
      <text>
        <r>
          <rPr>
            <sz val="9"/>
            <color indexed="81"/>
            <rFont val="Tahoma"/>
            <family val="2"/>
          </rPr>
          <t>Previously named "Moss-side"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E00-000001000000}">
      <text>
        <r>
          <rPr>
            <sz val="9"/>
            <color indexed="81"/>
            <rFont val="Tahoma"/>
            <family val="2"/>
          </rPr>
          <t>Updated Charging Statement link (July 2020): 
https://www.gasgovernance.co.uk/node/10060
For February updates, the Notice of Charges statements published on 31st January are used: https://www.gasgovernance.co.uk/node/10059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F00-000001000000}">
      <text>
        <r>
          <rPr>
            <sz val="9"/>
            <color indexed="81"/>
            <rFont val="Tahoma"/>
            <family val="2"/>
          </rPr>
          <t>Non-Transmission Exit Service Charges are used as per consultation decision (https://www.ofgem.gov.uk/publications-and-updates/decision-changes-annex-3-methodology-determining-network-cost-allowance-and-allowance-shetland-cross-subsidy-default-tariff-cap)</t>
        </r>
      </text>
    </comment>
    <comment ref="T11" authorId="0" shapeId="0" xr:uid="{00000000-0006-0000-0F00-000002000000}">
      <text>
        <r>
          <rPr>
            <sz val="9"/>
            <color indexed="81"/>
            <rFont val="Tahoma"/>
            <family val="2"/>
          </rPr>
          <t>"Non-Transmission Services Exit Charge" from Notice of Gas Transmission Transportation Charges October 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00000000-0006-0000-1000-000001000000}">
      <text>
        <r>
          <rPr>
            <sz val="9"/>
            <color indexed="81"/>
            <rFont val="Tahoma"/>
            <family val="2"/>
          </rPr>
          <t>Updated Charging Statement link (July 2020): 
https://www.gasgovernance.co.uk/node/10060
For the February update, the Notice of Charges statements published on 31st January are used: https://www.gasgovernance.co.uk/node/10059</t>
        </r>
      </text>
    </comment>
  </commentList>
</comments>
</file>

<file path=xl/sharedStrings.xml><?xml version="1.0" encoding="utf-8"?>
<sst xmlns="http://schemas.openxmlformats.org/spreadsheetml/2006/main" count="3226" uniqueCount="428">
  <si>
    <t>Annex 3 - Network cost allowance methodology - gas</t>
  </si>
  <si>
    <t>Version Control</t>
  </si>
  <si>
    <t>Date Published</t>
  </si>
  <si>
    <t>Changes</t>
  </si>
  <si>
    <t>v1.1</t>
  </si>
  <si>
    <t>Published for statutory consultation</t>
  </si>
  <si>
    <t>v1.2</t>
  </si>
  <si>
    <t xml:space="preserve">-Charges and load factor inputs added for first cap period (same values used as the winter 2018/19 example provided previously)
-TO and SO exit commodity charges for winter 2015/16 corrected
-Minor change to formulae in tab '3e ECN charges' columns M to U, so that these now show blank where sum of weights for that exit zone in preceding tab is zero
-Small number of minor amendments to descriptions and sources in input tables </t>
  </si>
  <si>
    <t>v1.3</t>
  </si>
  <si>
    <t>-Charges and load factor inputs added for second cap period</t>
  </si>
  <si>
    <t>v1.4</t>
  </si>
  <si>
    <t>-SO and TO exit charge inputs added for price cap period 01 Oct 2019 to 31 Mar 2020</t>
  </si>
  <si>
    <t>v1.5</t>
  </si>
  <si>
    <t>-Charges and load factor inputs added for price cap period 01 Apr 2020 to 30 Sep 2020</t>
  </si>
  <si>
    <t>v1.6</t>
  </si>
  <si>
    <t>-Non-Transmission Services Exit Charge input for SO Exit Commodity Charge. TO Exit Commodity Charge input is £0.00.</t>
  </si>
  <si>
    <t>v1.7</t>
  </si>
  <si>
    <t>-Network charges updated for price cap period 01 Apr 2021 to 30 Sep 2021
-Includes updates following the decision on changes to ‘Annex 3 – Methodology for determining the Network Cost Allowance’: www.ofgem.gov.uk/publications-and-updates/decision-changes-annex-3-methodology-determining-network-cost-allowance-and-allowance-shetland-cross-subsidy-default-tariff-cap</t>
  </si>
  <si>
    <t>v1.8</t>
  </si>
  <si>
    <t>-Non-Transmission Services Exit Charge added for price cap period 01 Oct 2021 to 31 Mar 2022</t>
  </si>
  <si>
    <t>Description</t>
  </si>
  <si>
    <t>This annex sets out the methodology and sources used to calculate the Network Cost Allowance for gas in each Charge Restriction Region and 28AD Charge Restriction Period.</t>
  </si>
  <si>
    <t>The allowances calculated are for Benchmark Annual Consumption Level "m" (12,000 kWh). The value of the gas Network Cost Allowance at Benchmark Annual Consumption Level nil kWh is zero.</t>
  </si>
  <si>
    <t xml:space="preserve">Allowances are calculated in £ per customer per year by combining information on gas network charges with assumptions about domestic demand. </t>
  </si>
  <si>
    <t>The model is a revised version of the model which is used to update the level of the existing safeguard tariffs. https://www.ofgem.gov.uk/system/files/docs/2018/02/prepayment_price_cap_calculations_network_charges_v1.6.xlsx</t>
  </si>
  <si>
    <t>&lt;= Denotes an input</t>
  </si>
  <si>
    <t>&lt;= Denotes a calculation or output</t>
  </si>
  <si>
    <t>Model context</t>
  </si>
  <si>
    <t>List of tabs</t>
  </si>
  <si>
    <t>Tab name</t>
  </si>
  <si>
    <t>Tab type</t>
  </si>
  <si>
    <t>Front sheet</t>
  </si>
  <si>
    <t>n/a</t>
  </si>
  <si>
    <t>Title</t>
  </si>
  <si>
    <t>Notes</t>
  </si>
  <si>
    <t>This tab</t>
  </si>
  <si>
    <t>1 Outputs</t>
  </si>
  <si>
    <t>1a Network Cost Allowance-Gas</t>
  </si>
  <si>
    <t>Outputs</t>
  </si>
  <si>
    <t>Tables showing the gas Network Cost Allowance for each Charge Restriction Region and 28AD Charge Restriction Period, used to calculate the level of the default tariff cap.</t>
  </si>
  <si>
    <t>2. Calculate</t>
  </si>
  <si>
    <t>2a Map charges to elec regions</t>
  </si>
  <si>
    <t>Calculations</t>
  </si>
  <si>
    <t>This table matches gas transmission and distribution charges by LDZ to Charge Restriction Regions used for the purposes of setting the default tariff cap.</t>
  </si>
  <si>
    <t>2b Gas transmission</t>
  </si>
  <si>
    <t xml:space="preserve">This table shows the calculation of gas transmission charges in £ per customer per year. </t>
  </si>
  <si>
    <t>2c ECN charge by LDZ</t>
  </si>
  <si>
    <t xml:space="preserve">This table calculates the NTS exit capacity charge at the LDZ level for each charging year, by taking a weighted average across exit zones. </t>
  </si>
  <si>
    <t>2d Gas distribution</t>
  </si>
  <si>
    <t>This table shows the calculation of gas distribution charges in £ per customer per year.</t>
  </si>
  <si>
    <t>3. Inputs</t>
  </si>
  <si>
    <t>3a Demand</t>
  </si>
  <si>
    <t>Inputs</t>
  </si>
  <si>
    <t>This tab shows the standardised typical consumption values used to calculate the cap; and the share of demand assumed to take place in winter and summer.</t>
  </si>
  <si>
    <t>3b Load factors</t>
  </si>
  <si>
    <t>Load factors that we use to estimate peak daily demand in each gas LDZ</t>
  </si>
  <si>
    <t>3c Mappings</t>
  </si>
  <si>
    <t>This tab shows the proportion of postcodes in each gas LDZ that fall within each Charge Restriction Region (electricity region), as calculated by the CMA</t>
  </si>
  <si>
    <t>3d NTS capacity by exit zone</t>
  </si>
  <si>
    <t>This table shows the target volume of capacity by exit zone, used to weight exit zones when calculating ECN charges by LDZ.</t>
  </si>
  <si>
    <t>3e ECN charges</t>
  </si>
  <si>
    <t xml:space="preserve">Inputs and calculations </t>
  </si>
  <si>
    <t xml:space="preserve">This table shows the charges from National Grid to distribution networks for NTS exit capacity (in pence per peak day kWh per day) for each charging year, taken from the gas distribution companies' charging statements. </t>
  </si>
  <si>
    <t>3f SO and TO exit charges</t>
  </si>
  <si>
    <t>This table shows the SO and TO exit commodity charges (in pence per kWh), as published by National Grid</t>
  </si>
  <si>
    <t>3g Gas distribution charges</t>
  </si>
  <si>
    <t>This table shows the gas distribution commodity (in pence per kWh) and capacity (in pence per peak day kWh per day) charges, as published by the gas distribution network companies.</t>
  </si>
  <si>
    <t>Network Cost Allowance - Gas</t>
  </si>
  <si>
    <t>This tab shows the gas Network Cost Allowance values for each 28AD Charge Restriction Period and Charge Restriction Region.
The figures below are for Benchmark Annual Consumption Level m kWh (typical consumption). The value of the gas Network Cost Allowance at Benchmark Annual Consumption Level nil kWh is zero.</t>
  </si>
  <si>
    <t>1. Non-PPM Network Cost Allowance, Gas, £ per customer per year</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</si>
  <si>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</si>
  <si>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</si>
  <si>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</si>
  <si>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</si>
  <si>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</si>
  <si>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</si>
  <si>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</si>
  <si>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</si>
  <si>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</si>
  <si>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2016 - September 2016</t>
  </si>
  <si>
    <t>October 2016 - 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</si>
  <si>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</si>
  <si>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</si>
  <si>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</si>
  <si>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</si>
  <si>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</si>
  <si>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</si>
  <si>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</si>
  <si>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</si>
  <si>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</si>
  <si>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</si>
  <si>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</si>
  <si>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</si>
  <si>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</si>
  <si>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</si>
  <si>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</si>
  <si>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</si>
  <si>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</si>
  <si>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</si>
  <si>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</si>
  <si>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</si>
  <si>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</si>
  <si>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</si>
  <si>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</si>
  <si>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</si>
  <si>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</si>
  <si>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</si>
  <si>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</si>
  <si>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</si>
  <si>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</si>
  <si>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</si>
  <si>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</si>
  <si>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</si>
  <si>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</si>
  <si>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</si>
  <si>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</si>
  <si>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Charging year:</t>
  </si>
  <si>
    <t>2015/16</t>
  </si>
  <si>
    <t>2016/17</t>
  </si>
  <si>
    <t>2017/18</t>
  </si>
  <si>
    <t>2018/19</t>
  </si>
  <si>
    <t>2018/2019</t>
  </si>
  <si>
    <t>2019/2020</t>
  </si>
  <si>
    <t>2020/2021</t>
  </si>
  <si>
    <t>2021/2022</t>
  </si>
  <si>
    <t>2022/2023</t>
  </si>
  <si>
    <t>2023/2024</t>
  </si>
  <si>
    <t>Gas transmission charges</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</si>
  <si>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</si>
  <si>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</si>
  <si>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</si>
  <si>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</si>
  <si>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</si>
  <si>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</si>
  <si>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</si>
  <si>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</si>
  <si>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</si>
  <si>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</si>
  <si>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</si>
  <si>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</si>
  <si>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</si>
  <si>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</si>
  <si>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</si>
  <si>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Gas distribution charges</t>
  </si>
  <si>
    <t>Network Cost Allowance, Gas (at Benchmark Annual Consumption Level m)</t>
  </si>
  <si>
    <t>2. PPM Network Cost Allowance, Gas, £ per customer per year</t>
  </si>
  <si>
    <t>Map charges to electricity regions</t>
  </si>
  <si>
    <t>This table matches gas transmission and distribution charges by LDZ to Charge Restriction Regions used for the purposes of setting the default tariff cap. Weighted averages are calculated, according to overlap between LDZ and the electricity regions, with the relevant weightings used those published by the CMA.</t>
  </si>
  <si>
    <t>1. Non-PPM Network Charges by electricity region</t>
  </si>
  <si>
    <t>LDZ</t>
  </si>
  <si>
    <t>Charge Restriction Region (electricity region)</t>
  </si>
  <si>
    <t>These are for historical periods, for illustration only.</t>
  </si>
  <si>
    <t>April 2015 – September 2015</t>
  </si>
  <si>
    <t>April 2016-September 2016</t>
  </si>
  <si>
    <t>October 2016-March 2017</t>
  </si>
  <si>
    <t>Gas transmission charges (£ per customer per year)</t>
  </si>
  <si>
    <t>EA</t>
  </si>
  <si>
    <t>EM</t>
  </si>
  <si>
    <t>NE</t>
  </si>
  <si>
    <t>NO</t>
  </si>
  <si>
    <t>NT</t>
  </si>
  <si>
    <t>NW</t>
  </si>
  <si>
    <t>SC</t>
  </si>
  <si>
    <t>SE</t>
  </si>
  <si>
    <t>SO</t>
  </si>
  <si>
    <t>SW</t>
  </si>
  <si>
    <t>WM</t>
  </si>
  <si>
    <t>WN (WA1)</t>
  </si>
  <si>
    <t>WS (WA2)</t>
  </si>
  <si>
    <t xml:space="preserve">Match gas transmission charges by LDZ to electricity regions, using the CMA weights on the '3c Mappings' tab (£ per customer per year, multiplied by LDZ weight) </t>
  </si>
  <si>
    <t>Gas distribution (£ per customer per year)</t>
  </si>
  <si>
    <t xml:space="preserve">Match gas distribution charges by LDZ to electricity regions, using the CMA weights on the '3c Mappings' tab (£ per customer per year, multiplied by LDZ weight) </t>
  </si>
  <si>
    <t>2. PPM Network Charges by electricity region</t>
  </si>
  <si>
    <t>This table shows the calculation of gas transmission charges in £ per customer per year. SO and TO commodity charges and the non-transmission services exit charge are calculated by multiplying the commodity charges published by National Grid, in pence per kWh, by the Benchmark Annual Consumption Level. The NTS exit capacity charge in £ per customer per year is calculated by multiplying the charges published by National Grid (in pence per peak day kWh per day) by an estimate of peak daily load - derived by combining Benchmark Annual Consumption with regional load factors as published by Xoserve - and then multiplied by 365 to get an annual figure.</t>
  </si>
  <si>
    <t>2019/20</t>
  </si>
  <si>
    <t>2020/21</t>
  </si>
  <si>
    <t>2021/22</t>
  </si>
  <si>
    <t>2022/23</t>
  </si>
  <si>
    <t>2023/24</t>
  </si>
  <si>
    <t>Non-PPM implied peak daily load</t>
  </si>
  <si>
    <t>kWh</t>
  </si>
  <si>
    <t>PPM implied peak daily load</t>
  </si>
  <si>
    <t>SO and TO commodity charges</t>
  </si>
  <si>
    <t>Non-Transmission Services Exit Charge</t>
  </si>
  <si>
    <t>Non-PPM NTS exit capacity charge (ECN)</t>
  </si>
  <si>
    <t>PPM NTS exit capacity charge (ECN)</t>
  </si>
  <si>
    <t>Total non-PPM gas transmission charge</t>
  </si>
  <si>
    <t>Total PPM gas transmission charge</t>
  </si>
  <si>
    <t>LDZ system commodity charges</t>
  </si>
  <si>
    <t>Non-PPM LDZ system capacity charges</t>
  </si>
  <si>
    <t>PPM LDZ system capacity charges</t>
  </si>
  <si>
    <t>Non-PPM customer capacity charges</t>
  </si>
  <si>
    <t>PPM customer capacity charges</t>
  </si>
  <si>
    <t>Non-PPM SoLR customer charge</t>
  </si>
  <si>
    <t>PPM SoLR customer charge</t>
  </si>
  <si>
    <t>Total non-PPM gas distribution charge</t>
  </si>
  <si>
    <t>Total PPM gas distribution charge</t>
  </si>
  <si>
    <t>NTS Capacity Charges</t>
  </si>
  <si>
    <t>This table calculates the NTS exit capacity charge at the LDZ level for each charging year, by taking a weighted average across exit zones. Weights are based on flat capacity target volumes taken from the gas transporter licence conditions.</t>
  </si>
  <si>
    <t>NTS capacity charge (pence per peak day kWh per day)</t>
  </si>
  <si>
    <t>Demand</t>
  </si>
  <si>
    <t>Typical consumption</t>
  </si>
  <si>
    <t>Source: Ofgem medium typical domestic consumption values - https://www.ofgem.gov.uk/gas/retail-market/monitoring-data-and-statistics/typical-domestic-consumption-values</t>
  </si>
  <si>
    <t>Fuel</t>
  </si>
  <si>
    <t>Typical consumption, MWh</t>
  </si>
  <si>
    <t>Gas</t>
  </si>
  <si>
    <t>Winter / summer share of demand</t>
  </si>
  <si>
    <t>Source: Annual load profiles for 2017/18, as published by Xoserve in the UK Link documentation https://www.xoserve.com/index.php/our-systems/uk-link-documentation/</t>
  </si>
  <si>
    <t>Summer</t>
  </si>
  <si>
    <t>Winter</t>
  </si>
  <si>
    <t>Load factors</t>
  </si>
  <si>
    <t>This tab shows the load factors for E1501B meters that we use to estimate peak daily demand in each region, as published by Xoserve. April 2020 onwards shows the loads factors for "BND" category meter points (Non-Prepayment Domestic EUC). April 2022 onwards includes the load factors for "BPD" category meter points (Prepayment Domestic EUC).</t>
  </si>
  <si>
    <t>Source</t>
  </si>
  <si>
    <t>Non-PPM load factors</t>
  </si>
  <si>
    <t>Xoserve UK Link Documentation</t>
  </si>
  <si>
    <t>%</t>
  </si>
  <si>
    <t>PPM load factors</t>
  </si>
  <si>
    <t>Mappings</t>
  </si>
  <si>
    <t>This tab shows the proportion of postcodes in each Charge Restriction Region (electricity region) overlapping each LDZ, as calculated by the CMA (https://assets.publishing.service.gov.uk/media/584a9581e5274a1303000075/annex-3-to-schedules-1-and-2-of-price-cap-order.xlsx).</t>
  </si>
  <si>
    <t>NTS capacity by exit zone</t>
  </si>
  <si>
    <t>This table shows the historic target volume of capacity by exit zone, used to weight exit zones when calculating ECN charges by LDZ, up to 2020-21. These are taken from the Gas transporter licence, special conditions, Chapter 1, Appendix 2 (p40). See: https://epr.ofgem.gov.uk//Content/Documents/Wales%20and%20West%20Utilities%20Limited%20-%20Special%20conditions%20consolidated%20-%20Current%20Version.pdf
From 2021-22 onward, this table shows volume of Baseline Obligation (BFLEC), used to weight exit zones when calculating ECN charges by LDZ. These are taken from National Grid Gas's long term summary report. See: http://mip-prd-web.azurewebsites.net/ExitCapacityPublication/Index</t>
  </si>
  <si>
    <t>Distribution network</t>
  </si>
  <si>
    <t>Offtake</t>
  </si>
  <si>
    <t>Exit Zone</t>
  </si>
  <si>
    <t>Distribution Network target volume of NTS Exit (Flat) Capacity (GWh/d)
NTSTVEv,t (GWh/d)</t>
  </si>
  <si>
    <t>Baseline Obligation of NTS Exit (Flat) Capacity (GWh/d)</t>
  </si>
  <si>
    <t>2015-16</t>
  </si>
  <si>
    <t>2016-17</t>
  </si>
  <si>
    <t>2017-18</t>
  </si>
  <si>
    <t>2018-19</t>
  </si>
  <si>
    <t>2019-20</t>
  </si>
  <si>
    <t>2020-21</t>
  </si>
  <si>
    <t>2021-22</t>
  </si>
  <si>
    <t>2022-23</t>
  </si>
  <si>
    <t>2023-24</t>
  </si>
  <si>
    <t>NGGD EoE</t>
  </si>
  <si>
    <t>Bacton</t>
  </si>
  <si>
    <t>EA1</t>
  </si>
  <si>
    <t>Brisley</t>
  </si>
  <si>
    <t>Peterborough Tee</t>
  </si>
  <si>
    <t>West Winch</t>
  </si>
  <si>
    <t>Great Wilbraham</t>
  </si>
  <si>
    <t>EA2</t>
  </si>
  <si>
    <t>Roudham Heath</t>
  </si>
  <si>
    <t>Yelverton</t>
  </si>
  <si>
    <t>EA3</t>
  </si>
  <si>
    <t>Matching Green</t>
  </si>
  <si>
    <t>EA4</t>
  </si>
  <si>
    <t>Royston</t>
  </si>
  <si>
    <t>Whitwell</t>
  </si>
  <si>
    <t>Cambridge</t>
  </si>
  <si>
    <t>Thornton Curtis</t>
  </si>
  <si>
    <t>EM1</t>
  </si>
  <si>
    <t>Walesby</t>
  </si>
  <si>
    <t>Blyborough</t>
  </si>
  <si>
    <t>EM2</t>
  </si>
  <si>
    <t>Gosberton</t>
  </si>
  <si>
    <t>Kirkstead</t>
  </si>
  <si>
    <t>Silk Willoughby</t>
  </si>
  <si>
    <t>Sutton Bridge</t>
  </si>
  <si>
    <t>Alrewas EM</t>
  </si>
  <si>
    <t>EM3</t>
  </si>
  <si>
    <t>Blaby</t>
  </si>
  <si>
    <t>Drointon</t>
  </si>
  <si>
    <t>Tur Langton</t>
  </si>
  <si>
    <t>Caldecott</t>
  </si>
  <si>
    <t>EM4</t>
  </si>
  <si>
    <t>Market Harborough</t>
  </si>
  <si>
    <t>NGGD Lon</t>
  </si>
  <si>
    <t>Winkfield NT</t>
  </si>
  <si>
    <t>NT1</t>
  </si>
  <si>
    <t>Horndon</t>
  </si>
  <si>
    <t>NT2</t>
  </si>
  <si>
    <t>Luxborough Lane</t>
  </si>
  <si>
    <t>Peters Green</t>
  </si>
  <si>
    <t>NT3</t>
  </si>
  <si>
    <t>Peters Green South Mimms</t>
  </si>
  <si>
    <t>NGGD NW</t>
  </si>
  <si>
    <t>Blackrod</t>
  </si>
  <si>
    <t>NW1</t>
  </si>
  <si>
    <t>Lupton</t>
  </si>
  <si>
    <t>Samlesbury</t>
  </si>
  <si>
    <t>Audley</t>
  </si>
  <si>
    <t>NW2</t>
  </si>
  <si>
    <t>Eccleston</t>
  </si>
  <si>
    <t>Holmes Chapel</t>
  </si>
  <si>
    <t>Malpas</t>
  </si>
  <si>
    <t>Mickle Trafford</t>
  </si>
  <si>
    <t>Partington</t>
  </si>
  <si>
    <t>Warburton</t>
  </si>
  <si>
    <t>Weston Point</t>
  </si>
  <si>
    <t>NGGD WM</t>
  </si>
  <si>
    <t>Aspley</t>
  </si>
  <si>
    <t>WM1</t>
  </si>
  <si>
    <t>Audley WM</t>
  </si>
  <si>
    <t>Milwich</t>
  </si>
  <si>
    <t>Alrewas WM</t>
  </si>
  <si>
    <t>WM2</t>
  </si>
  <si>
    <t>Austrey</t>
  </si>
  <si>
    <t>Shustoke</t>
  </si>
  <si>
    <t>Leamington Spa</t>
  </si>
  <si>
    <t>WM3</t>
  </si>
  <si>
    <t>Lower Quinton</t>
  </si>
  <si>
    <t>Ross on Wye WM</t>
  </si>
  <si>
    <t>Rugby</t>
  </si>
  <si>
    <t>Stratford-upon-Avon</t>
  </si>
  <si>
    <t>Northern Gas Networks Ltd</t>
  </si>
  <si>
    <t>Bishop Auckland</t>
  </si>
  <si>
    <t>NO1</t>
  </si>
  <si>
    <t>Coldstream</t>
  </si>
  <si>
    <t>Corbridge</t>
  </si>
  <si>
    <t>Cowpen Bewley</t>
  </si>
  <si>
    <t>Elton</t>
  </si>
  <si>
    <t>Guyzance</t>
  </si>
  <si>
    <t>Humbleton</t>
  </si>
  <si>
    <t>Keld</t>
  </si>
  <si>
    <t>NO2</t>
  </si>
  <si>
    <t>Little Burdon</t>
  </si>
  <si>
    <t>Melkinthorpe</t>
  </si>
  <si>
    <t>Little Saltwick</t>
  </si>
  <si>
    <t>Big Saltwick</t>
  </si>
  <si>
    <t>Thrintoft</t>
  </si>
  <si>
    <t>Tow Law</t>
  </si>
  <si>
    <t>Wetheral</t>
  </si>
  <si>
    <t>Asselby</t>
  </si>
  <si>
    <t>NE1</t>
  </si>
  <si>
    <t>Baldersby</t>
  </si>
  <si>
    <t>Burley Bank</t>
  </si>
  <si>
    <t>Ganstead</t>
  </si>
  <si>
    <t>NE2</t>
  </si>
  <si>
    <t>Pannal</t>
  </si>
  <si>
    <t>Paull</t>
  </si>
  <si>
    <t>Pickering</t>
  </si>
  <si>
    <t>Rawcliffe</t>
  </si>
  <si>
    <t>Towton</t>
  </si>
  <si>
    <t>SouthernGas Networks plc</t>
  </si>
  <si>
    <t>Braishfield A</t>
  </si>
  <si>
    <t>SO2</t>
  </si>
  <si>
    <t>Braishfiled B</t>
  </si>
  <si>
    <t>Hardwick</t>
  </si>
  <si>
    <t>SO1</t>
  </si>
  <si>
    <t>Ipsden North</t>
  </si>
  <si>
    <t>Ipsden South</t>
  </si>
  <si>
    <t>Mappowder</t>
  </si>
  <si>
    <t>Winkfield (SO)</t>
  </si>
  <si>
    <t>Crawley Down</t>
  </si>
  <si>
    <t>Farningham</t>
  </si>
  <si>
    <t>SE1</t>
  </si>
  <si>
    <t>Farningham B</t>
  </si>
  <si>
    <t>Shorne</t>
  </si>
  <si>
    <t>Tatsfield</t>
  </si>
  <si>
    <t>Winkfield (SE)</t>
  </si>
  <si>
    <t>SE2</t>
  </si>
  <si>
    <t>Scotland Gas Networks plc</t>
  </si>
  <si>
    <t>Aberdeen</t>
  </si>
  <si>
    <t>SC01</t>
  </si>
  <si>
    <t>Armadale</t>
  </si>
  <si>
    <t>SC02</t>
  </si>
  <si>
    <t>Balgray</t>
  </si>
  <si>
    <t>Bathgate</t>
  </si>
  <si>
    <t>SC04</t>
  </si>
  <si>
    <t>Broxburn</t>
  </si>
  <si>
    <t>Careston</t>
  </si>
  <si>
    <t>Drum</t>
  </si>
  <si>
    <t>Glenmavis</t>
  </si>
  <si>
    <t>Hume</t>
  </si>
  <si>
    <t>Kinknockie</t>
  </si>
  <si>
    <t>Langholm</t>
  </si>
  <si>
    <t>Lockerbie</t>
  </si>
  <si>
    <t>Burnhervie</t>
  </si>
  <si>
    <t>Nether Howcleugh</t>
  </si>
  <si>
    <t>Pitcairngreen</t>
  </si>
  <si>
    <t>Soutra</t>
  </si>
  <si>
    <t>St. Fergus</t>
  </si>
  <si>
    <t>Stranraer</t>
  </si>
  <si>
    <t>Lauderhill</t>
  </si>
  <si>
    <t>Wales &amp; West Utilities (Ltd)</t>
  </si>
  <si>
    <t>Evesham</t>
  </si>
  <si>
    <t>SW 1</t>
  </si>
  <si>
    <t>Ross on Wye</t>
  </si>
  <si>
    <t>Fiddington</t>
  </si>
  <si>
    <t>Littleton Drew</t>
  </si>
  <si>
    <t>SW 2</t>
  </si>
  <si>
    <t>Cirencester</t>
  </si>
  <si>
    <t>Easton Grey</t>
  </si>
  <si>
    <t>Seabank</t>
  </si>
  <si>
    <t>Pucklechurch</t>
  </si>
  <si>
    <t>Ilchester</t>
  </si>
  <si>
    <t>Aylesbeare</t>
  </si>
  <si>
    <t>SW 3</t>
  </si>
  <si>
    <t>Kenn</t>
  </si>
  <si>
    <t>Coffinswell</t>
  </si>
  <si>
    <t>Choakford</t>
  </si>
  <si>
    <t>Gilwern</t>
  </si>
  <si>
    <t>WA2</t>
  </si>
  <si>
    <t>Dowlais</t>
  </si>
  <si>
    <t>Dyffryn</t>
  </si>
  <si>
    <t>Maelor</t>
  </si>
  <si>
    <t>WA1</t>
  </si>
  <si>
    <t>Exit Capacity NTS (ECN) charges</t>
  </si>
  <si>
    <t>This table shows NTS exit capacity charges (in pence per peak day kWh per day) for each charging year, taken from the gas distribution companies charging statements. Weighted average charges for LDZs are calculated by weighting exit zones according to target flat capacity up to 2020-21, and baseline flat capacity from 2021-22.</t>
  </si>
  <si>
    <t>For GDN charging statements, see:</t>
  </si>
  <si>
    <t>http://www.gasgovernance.co.uk/dnchargingstatement</t>
  </si>
  <si>
    <t>Exit zone</t>
  </si>
  <si>
    <t>LDZ Exit Capacity NTS (ECN) Charge Rate (p/peak day kWh/day)</t>
  </si>
  <si>
    <t>Weighting</t>
  </si>
  <si>
    <t>LDZ Exit Capacity NTS (ECN) Charge Rate (p/peak day kWh/day) * weighting</t>
  </si>
  <si>
    <t>NE3</t>
  </si>
  <si>
    <t>NTS exit commodity charges</t>
  </si>
  <si>
    <t>This table shows the SO and TO exit commodity charges for historic periods up to period 5, and Non-Transmission Services Exit Charges from period 6, as published by National Grid.</t>
  </si>
  <si>
    <t>SO exit charge</t>
  </si>
  <si>
    <t>https://www.nationalgrid.com/uk/gas-transmission/charging/transmission-system-charges</t>
  </si>
  <si>
    <t>pence/kWh</t>
  </si>
  <si>
    <t>TO exit charge</t>
  </si>
  <si>
    <t>Region name</t>
  </si>
  <si>
    <t>LDZ system commodity charges (up to 73,200kWh)</t>
  </si>
  <si>
    <t>p / kWh</t>
  </si>
  <si>
    <t>LDZ system capacity charges (up to 73,200kWh)</t>
  </si>
  <si>
    <t xml:space="preserve"> p/peak day kWh/day</t>
  </si>
  <si>
    <t>Customer capacity charges (up to 73,200kWh)</t>
  </si>
  <si>
    <t>p/peak day kWh/day</t>
  </si>
  <si>
    <t>SoLR customer charge</t>
  </si>
  <si>
    <t>This table shows the gas distribution commodity (in pence per kWh) and capacity/SoLR customer charge (in pence per peak day kWh per day) charges, as published by the gas distribution network companies.</t>
  </si>
  <si>
    <t>This table shows the calculation of gas distribution charges in £ per customer per year. Commodity charges are estimated by combining charges in pence per kWh as published by the Gas Distribution Network companies with annual typical domestic consumption values. Capacity charges and SoLR customer charges are estimated by combining charges in pence per peak kWh per day as published by the GDNs with an estimate of peak daily load - derived by combining annual typical domestic consumption values with regional load factors as published by Xoserve - and then multiplied by 365 to get an annual figure.</t>
  </si>
  <si>
    <t>v1.9</t>
  </si>
  <si>
    <t>-Network charges updated for price cap period 01 Apr 2022 to 30 Sep 2022</t>
  </si>
  <si>
    <t>v1.10</t>
  </si>
  <si>
    <t xml:space="preserve">-Network charges updated for price cap period 01 October 2022 to 31 March 2023 
-Includes updates to 3f NTS exit commodity charges to reflect revised charges from 1 October 2022 and updates to 3g Gas distribution charges for 2022/2023 intra year SoLR tariff changes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</si>
</sst>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0_);_(&quot;£&quot;* \(#,##0\);_(&quot;£&quot;* &quot;-&quot;_);_(@_)"/>
    <numFmt numFmtId="171" formatCode="_(&quot;£&quot;* #,##0.00_);_(&quot;£&quot;* \(#,##0.00\);_(&quot;£&quot;* &quot;-&quot;??_);_(@_)"/>
    <numFmt numFmtId="172" formatCode="0.000"/>
    <numFmt numFmtId="173" formatCode="0.0%"/>
    <numFmt numFmtId="174" formatCode="0.0000"/>
    <numFmt numFmtId="175" formatCode="_-* #,##0.0000_-;\-* #,##0.0000_-;_-* &quot;-&quot;??_-;_-@_-"/>
    <numFmt numFmtId="176" formatCode="0.000000"/>
    <numFmt numFmtId="177" formatCode="#,##0.0"/>
    <numFmt numFmtId="178" formatCode="d\-mmm\-yyyy"/>
    <numFmt numFmtId="179" formatCode="#,##0;\(#,##0\)"/>
    <numFmt numFmtId="180" formatCode="_-[$€-2]* #,##0.00_-;\-[$€-2]* #,##0.00_-;_-[$€-2]* &quot;-&quot;??_-"/>
    <numFmt numFmtId="181" formatCode="_-[$£-809]* #,##0_-;\-[$£-809]* #,##0_-;_-[$£-809]* &quot;-&quot;??_-;_-@_-"/>
    <numFmt numFmtId="182" formatCode="0.0000000000000000000000000"/>
    <numFmt numFmtId="183" formatCode="0.000000_)"/>
    <numFmt numFmtId="184" formatCode="0.0"/>
    <numFmt numFmtId="185" formatCode="#,##0.0_-;\(#,##0.0\);_-* &quot;-&quot;??_-"/>
    <numFmt numFmtId="186" formatCode="&quot;to &quot;0.0000;&quot;to &quot;\-0.0000;&quot;to 0&quot;"/>
    <numFmt numFmtId="187" formatCode="#,##0;\-#,##0;\-"/>
    <numFmt numFmtId="188" formatCode="[&lt;0.0001]&quot;&lt;0.0001&quot;;0.0000"/>
    <numFmt numFmtId="189" formatCode="#,##0.0,,;\-#,##0.0,,;\-"/>
    <numFmt numFmtId="190" formatCode="#,##0,;\-#,##0,;\-"/>
    <numFmt numFmtId="191" formatCode="0.0%;\-0.0%;\-"/>
    <numFmt numFmtId="192" formatCode="#,##0.0,,;\-#,##0.0,,"/>
    <numFmt numFmtId="193" formatCode="#,##0,;\-#,##0,"/>
    <numFmt numFmtId="194" formatCode="0.0%;\-0.0%"/>
    <numFmt numFmtId="195" formatCode="#,##0_);\(#,##0\);&quot;-&quot;_)"/>
    <numFmt numFmtId="196" formatCode="#,##0_%_);\(#,##0\)_%;**;@_%_)"/>
    <numFmt numFmtId="197" formatCode="#,##0_%_);\(#,##0\)_%;#,##0_%_);@_%_)"/>
    <numFmt numFmtId="198" formatCode="#,##0.00_%_);\(#,##0.00\)_%;**;@_%_)"/>
    <numFmt numFmtId="199" formatCode="#,##0.00_%_);\(#,##0.00\)_%;#,##0.00_%_);@_%_)"/>
    <numFmt numFmtId="200" formatCode="#,##0.000_%_);\(#,##0.000\)_%;**;@_%_)"/>
    <numFmt numFmtId="201" formatCode="#,##0.0_%_);\(#,##0.0\)_%;**;@_%_)"/>
    <numFmt numFmtId="202" formatCode="[$¥-411]#,##0"/>
    <numFmt numFmtId="203" formatCode="&quot;$&quot;#,##0.00_%_);\(&quot;$&quot;#,##0.00\)_%;**;@_%_)"/>
    <numFmt numFmtId="204" formatCode="&quot;$&quot;#,##0.000_%_);\(&quot;$&quot;#,##0.000\)_%;**;@_%_)"/>
    <numFmt numFmtId="205" formatCode="&quot;$&quot;#,##0.0_%_);\(&quot;$&quot;#,##0.0\)_%;**;@_%_)"/>
    <numFmt numFmtId="206" formatCode="#,##0_);\(#,##0.0\)"/>
    <numFmt numFmtId="207" formatCode="m/d/yy_%_);;**"/>
    <numFmt numFmtId="208" formatCode="m/d/yy_%_)"/>
    <numFmt numFmtId="209" formatCode="_([$€]* #,##0.00_);_([$€]* \(#,##0.00\);_([$€]* &quot;-&quot;??_);_(@_)"/>
    <numFmt numFmtId="210" formatCode="0.0;\(0.0\)"/>
    <numFmt numFmtId="211" formatCode="0.0;;&quot;TBD&quot;"/>
    <numFmt numFmtId="212" formatCode="#,##0.0_x_)_);&quot;NM&quot;_x_)_);#,##0.0_x_)_);@_x_)_)"/>
    <numFmt numFmtId="213" formatCode="0.0%_);\(0.0%\);**;@_%_)"/>
    <numFmt numFmtId="214" formatCode="#,##0.0_);\(#,##0.0\)"/>
    <numFmt numFmtId="215" formatCode="&quot;$&quot;#,##0.0_);\(&quot;$&quot;#,##0.00\)"/>
    <numFmt numFmtId="216" formatCode="#,##0.00_ ;\-#,##0.00\ "/>
    <numFmt numFmtId="217" formatCode="#,##0.0_ ;\-#,##0.0\ "/>
    <numFmt numFmtId="218" formatCode="#,##0.0000_ ;\-#,##0.0000\ "/>
  </numFmts>
  <fonts count="198">
    <font>
      <sz val="11"/>
      <color theme="1"/>
      <name val="Calibri"/>
      <family val="2"/>
      <scheme val="minor"/>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0"/>
      <name val="Arial"/>
      <family val="2"/>
    </font>
    <font>
      <sz val="10"/>
      <color indexed="8"/>
      <name val="Arial"/>
      <family val="2"/>
    </font>
    <font>
      <u/>
      <sz val="11"/>
      <color theme="10"/>
      <name val="Calibri"/>
      <family val="2"/>
      <scheme val="minor"/>
    </font>
    <font>
      <u/>
      <sz val="7"/>
      <color theme="10"/>
      <name val="Arial"/>
      <family val="2"/>
    </font>
    <font>
      <u/>
      <sz val="10"/>
      <color theme="10"/>
      <name val="Verdan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2"/>
      <name val="Arial"/>
      <family val="2"/>
    </font>
    <font>
      <u/>
      <sz val="8"/>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Helv"/>
      <charset val="204"/>
    </font>
    <font>
      <b/>
      <sz val="12"/>
      <color indexed="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9"/>
      <name val="NewsGoth Lt BT"/>
      <family val="2"/>
    </font>
    <font>
      <u/>
      <sz val="10"/>
      <color theme="10"/>
      <name val="Arial"/>
      <family val="2"/>
    </font>
    <font>
      <sz val="10"/>
      <name val="Arial"/>
      <family val="2"/>
    </font>
    <font>
      <sz val="10"/>
      <color theme="0"/>
      <name val="Verdana"/>
      <family val="2"/>
    </font>
    <font>
      <sz val="10"/>
      <color theme="1"/>
      <name val="Arial"/>
      <family val="2"/>
    </font>
    <font>
      <b/>
      <sz val="10"/>
      <color theme="1"/>
      <name val="Arial"/>
      <family val="2"/>
    </font>
    <font>
      <sz val="10"/>
      <name val="Verdana"/>
      <family val="2"/>
    </font>
    <font>
      <sz val="11"/>
      <name val="CG Omega"/>
      <family val="2"/>
    </font>
    <font>
      <sz val="11"/>
      <name val="CG Omega"/>
    </font>
    <font>
      <u/>
      <sz val="10"/>
      <color indexed="12"/>
      <name val="Arial"/>
      <family val="2"/>
    </font>
    <font>
      <u/>
      <sz val="11"/>
      <color indexed="12"/>
      <name val="CG Omega"/>
      <family val="2"/>
    </font>
    <font>
      <sz val="10"/>
      <color indexed="8"/>
      <name val="Verdana"/>
      <family val="2"/>
    </font>
    <font>
      <sz val="10"/>
      <name val="MS Sans Serif"/>
      <family val="2"/>
    </font>
    <font>
      <sz val="10"/>
      <color indexed="9"/>
      <name val="Arial"/>
      <family val="2"/>
    </font>
    <font>
      <sz val="10"/>
      <color theme="0"/>
      <name val="Arial"/>
      <family val="2"/>
    </font>
    <font>
      <sz val="11"/>
      <color indexed="16"/>
      <name val="Calibri"/>
      <family val="2"/>
    </font>
    <font>
      <sz val="10"/>
      <color rgb="FF9C0006"/>
      <name val="Arial"/>
      <family val="2"/>
    </font>
    <font>
      <sz val="10"/>
      <color indexed="20"/>
      <name val="Arial"/>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0"/>
      <color theme="0"/>
      <name val="Arial"/>
      <family val="2"/>
    </font>
    <font>
      <b/>
      <sz val="10"/>
      <color indexed="9"/>
      <name val="Arial"/>
      <family val="2"/>
    </font>
    <font>
      <sz val="10"/>
      <name val="Times New Roman"/>
      <family val="1"/>
    </font>
    <font>
      <i/>
      <sz val="10"/>
      <color indexed="23"/>
      <name val="Arial"/>
      <family val="2"/>
    </font>
    <font>
      <i/>
      <sz val="10"/>
      <color rgb="FF7F7F7F"/>
      <name val="Arial"/>
      <family val="2"/>
    </font>
    <font>
      <sz val="10"/>
      <color rgb="FF006100"/>
      <name val="Arial"/>
      <family val="2"/>
    </font>
    <font>
      <sz val="10"/>
      <color indexed="17"/>
      <name val="Arial"/>
      <family val="2"/>
    </font>
    <font>
      <b/>
      <sz val="15"/>
      <color theme="3"/>
      <name val="Arial"/>
      <family val="2"/>
    </font>
    <font>
      <b/>
      <sz val="15"/>
      <color indexed="62"/>
      <name val="Arial"/>
      <family val="2"/>
    </font>
    <font>
      <b/>
      <sz val="13"/>
      <color theme="3"/>
      <name val="Arial"/>
      <family val="2"/>
    </font>
    <font>
      <b/>
      <sz val="13"/>
      <color indexed="62"/>
      <name val="Arial"/>
      <family val="2"/>
    </font>
    <font>
      <b/>
      <sz val="11"/>
      <color theme="3"/>
      <name val="Arial"/>
      <family val="2"/>
    </font>
    <font>
      <b/>
      <sz val="11"/>
      <color indexed="62"/>
      <name val="Arial"/>
      <family val="2"/>
    </font>
    <font>
      <sz val="11"/>
      <color indexed="48"/>
      <name val="Calibri"/>
      <family val="2"/>
    </font>
    <font>
      <sz val="10"/>
      <color rgb="FF3F3F76"/>
      <name val="Arial"/>
      <family val="2"/>
    </font>
    <font>
      <sz val="10"/>
      <color rgb="FFFA7D00"/>
      <name val="Arial"/>
      <family val="2"/>
    </font>
    <font>
      <sz val="11"/>
      <color indexed="19"/>
      <name val="Calibri"/>
      <family val="2"/>
    </font>
    <font>
      <sz val="10"/>
      <color rgb="FF9C6500"/>
      <name val="Arial"/>
      <family val="2"/>
    </font>
    <font>
      <sz val="8"/>
      <name val="Tahoma"/>
      <family val="2"/>
    </font>
    <font>
      <b/>
      <sz val="10"/>
      <color rgb="FF3F3F3F"/>
      <name val="Arial"/>
      <family val="2"/>
    </font>
    <font>
      <b/>
      <sz val="10"/>
      <color indexed="39"/>
      <name val="Arial"/>
      <family val="2"/>
    </font>
    <font>
      <sz val="10"/>
      <color indexed="39"/>
      <name val="Arial"/>
      <family val="2"/>
    </font>
    <font>
      <sz val="10"/>
      <color indexed="10"/>
      <name val="Arial"/>
      <family val="2"/>
    </font>
    <font>
      <sz val="10"/>
      <color rgb="FFFF0000"/>
      <name val="Arial"/>
      <family val="2"/>
    </font>
    <font>
      <sz val="10"/>
      <color indexed="8"/>
      <name val="Calibri"/>
      <family val="2"/>
    </font>
    <font>
      <sz val="12"/>
      <color theme="1"/>
      <name val="Arial"/>
      <family val="2"/>
    </font>
    <font>
      <b/>
      <sz val="10"/>
      <color indexed="18"/>
      <name val="Arial"/>
      <family val="2"/>
    </font>
    <font>
      <sz val="9"/>
      <name val="Arial"/>
      <family val="2"/>
    </font>
    <font>
      <b/>
      <sz val="11"/>
      <color indexed="55"/>
      <name val="Arial"/>
      <family val="2"/>
    </font>
    <font>
      <sz val="11"/>
      <color indexed="10"/>
      <name val="Arial"/>
      <family val="2"/>
    </font>
    <font>
      <sz val="8"/>
      <name val="Times New Roman"/>
      <family val="1"/>
    </font>
    <font>
      <i/>
      <sz val="8"/>
      <name val="Times New Roman"/>
      <family val="1"/>
    </font>
    <font>
      <sz val="8"/>
      <name val="Arial"/>
      <family val="2"/>
    </font>
    <font>
      <b/>
      <sz val="9"/>
      <color indexed="18"/>
      <name val="Arial"/>
      <family val="2"/>
    </font>
    <font>
      <b/>
      <sz val="9"/>
      <color indexed="8"/>
      <name val="Arial"/>
      <family val="2"/>
    </font>
    <font>
      <b/>
      <sz val="12"/>
      <color indexed="12"/>
      <name val="Arial"/>
      <family val="2"/>
    </font>
    <font>
      <b/>
      <sz val="12"/>
      <name val="Arial"/>
      <family val="2"/>
    </font>
    <font>
      <b/>
      <i/>
      <sz val="12"/>
      <name val="Arial"/>
      <family val="2"/>
    </font>
    <font>
      <b/>
      <i/>
      <sz val="10"/>
      <name val="Arial"/>
      <family val="2"/>
    </font>
    <font>
      <i/>
      <sz val="10"/>
      <name val="Arial"/>
      <family val="2"/>
    </font>
    <font>
      <u/>
      <sz val="11"/>
      <color indexed="12"/>
      <name val="Calibri"/>
      <family val="2"/>
    </font>
    <font>
      <sz val="7"/>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b/>
      <sz val="16"/>
      <color indexed="23"/>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name val="Arial"/>
      <family val="2"/>
    </font>
    <font>
      <sz val="8"/>
      <color indexed="12"/>
      <name val="Palatino"/>
      <family val="1"/>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7"/>
      <name val="Small Fonts"/>
      <family val="2"/>
    </font>
    <font>
      <b/>
      <i/>
      <sz val="16"/>
      <name val="Helv"/>
    </font>
    <font>
      <sz val="10"/>
      <color indexed="16"/>
      <name val="Helvetica-Black"/>
    </font>
    <font>
      <sz val="10"/>
      <name val="Helvetica"/>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u/>
      <sz val="9"/>
      <color indexed="12"/>
      <name val="Arial"/>
      <family val="2"/>
    </font>
    <font>
      <sz val="14"/>
      <name val="Arial MT"/>
    </font>
    <font>
      <sz val="11"/>
      <color theme="1"/>
      <name val="Arial"/>
      <family val="2"/>
    </font>
    <font>
      <sz val="10"/>
      <name val="Arial"/>
      <family val="2"/>
    </font>
    <font>
      <sz val="10"/>
      <name val="Arial"/>
      <family val="2"/>
    </font>
    <font>
      <sz val="11"/>
      <color theme="1"/>
      <name val="Calibri"/>
      <family val="2"/>
    </font>
    <font>
      <sz val="9"/>
      <name val="Verdana"/>
      <family val="2"/>
    </font>
    <font>
      <sz val="9"/>
      <color theme="1"/>
      <name val="Verdana"/>
      <family val="2"/>
    </font>
    <font>
      <b/>
      <sz val="10"/>
      <color theme="0"/>
      <name val="Verdana"/>
      <family val="2"/>
    </font>
    <font>
      <b/>
      <sz val="9"/>
      <color theme="1"/>
      <name val="Verdana"/>
      <family val="2"/>
    </font>
    <font>
      <i/>
      <sz val="9"/>
      <color rgb="FF7F7F7F"/>
      <name val="Verdana"/>
      <family val="2"/>
    </font>
    <font>
      <sz val="9"/>
      <color theme="0"/>
      <name val="Verdana"/>
      <family val="2"/>
    </font>
    <font>
      <b/>
      <sz val="14"/>
      <color theme="1"/>
      <name val="Verdana"/>
      <family val="2"/>
    </font>
    <font>
      <b/>
      <sz val="9"/>
      <color theme="0"/>
      <name val="Verdana"/>
      <family val="2"/>
    </font>
    <font>
      <sz val="9"/>
      <color rgb="FF3F3F76"/>
      <name val="Verdana"/>
      <family val="2"/>
    </font>
    <font>
      <i/>
      <sz val="9"/>
      <name val="Verdana"/>
      <family val="2"/>
    </font>
    <font>
      <sz val="11"/>
      <color theme="1"/>
      <name val="Verdana"/>
      <family val="2"/>
    </font>
    <font>
      <b/>
      <sz val="9"/>
      <name val="Verdana"/>
      <family val="2"/>
    </font>
    <font>
      <b/>
      <u/>
      <sz val="9"/>
      <name val="Verdana"/>
      <family val="2"/>
    </font>
    <font>
      <b/>
      <sz val="11"/>
      <color theme="1"/>
      <name val="Verdana"/>
      <family val="2"/>
    </font>
    <font>
      <i/>
      <sz val="8"/>
      <color rgb="FF7F7F7F"/>
      <name val="Verdana"/>
      <family val="2"/>
    </font>
    <font>
      <u/>
      <sz val="9"/>
      <color theme="1"/>
      <name val="Verdana"/>
      <family val="2"/>
    </font>
    <font>
      <u/>
      <sz val="9"/>
      <color theme="10"/>
      <name val="Verdana"/>
      <family val="2"/>
    </font>
    <font>
      <sz val="9"/>
      <color indexed="81"/>
      <name val="Tahoma"/>
      <family val="2"/>
    </font>
    <font>
      <sz val="11"/>
      <name val="Calibri"/>
      <family val="2"/>
      <scheme val="minor"/>
    </font>
  </fonts>
  <fills count="141">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58"/>
        <bgColor indexed="64"/>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gray125">
        <fgColor indexed="8"/>
      </patternFill>
    </fill>
    <fill>
      <patternFill patternType="solid">
        <fgColor rgb="FFFFFFFF"/>
        <bgColor indexed="64"/>
      </patternFill>
    </fill>
    <fill>
      <patternFill patternType="solid">
        <fgColor theme="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lightDown">
        <bgColor theme="2" tint="-0.499984740745262"/>
      </patternFill>
    </fill>
    <fill>
      <patternFill patternType="solid">
        <fgColor rgb="FF002060"/>
        <bgColor indexed="64"/>
      </patternFill>
    </fill>
    <fill>
      <patternFill patternType="solid">
        <fgColor theme="8" tint="0.79995117038483843"/>
        <bgColor indexed="64"/>
      </patternFill>
    </fill>
    <fill>
      <patternFill patternType="solid">
        <fgColor theme="8" tint="-0.499984740745262"/>
        <bgColor indexed="64"/>
      </patternFill>
    </fill>
  </fills>
  <borders count="82">
    <border>
      <left/>
      <right/>
      <top/>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49"/>
      </top>
      <bottom style="double">
        <color indexed="49"/>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medium">
        <color indexed="27"/>
      </bottom>
      <diagonal/>
    </border>
    <border>
      <left/>
      <right/>
      <top/>
      <bottom style="medium">
        <color indexed="24"/>
      </bottom>
      <diagonal/>
    </border>
    <border>
      <left/>
      <right/>
      <top/>
      <bottom style="double">
        <color indexed="10"/>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right/>
      <top style="thin">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double">
        <color indexed="8"/>
      </left>
      <right style="thin">
        <color indexed="8"/>
      </right>
      <top/>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7F7F7F"/>
      </right>
      <top/>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s>
  <cellStyleXfs count="58406">
    <xf numFmtId="0" fontId="0" fillId="0" borderId="0"/>
    <xf numFmtId="169" fontId="4" fillId="0" borderId="0" applyFont="0" applyFill="0" applyBorder="0" applyAlignment="0" applyProtection="0"/>
    <xf numFmtId="0" fontId="5" fillId="2" borderId="1" applyNumberFormat="0" applyAlignment="0" applyProtection="0"/>
    <xf numFmtId="0" fontId="6" fillId="3" borderId="1" applyNumberFormat="0" applyAlignment="0" applyProtection="0"/>
    <xf numFmtId="0" fontId="7" fillId="0" borderId="0" applyNumberFormat="0" applyFill="0" applyBorder="0" applyAlignment="0" applyProtection="0"/>
    <xf numFmtId="0" fontId="9" fillId="0" borderId="0"/>
    <xf numFmtId="0" fontId="9" fillId="0" borderId="0"/>
    <xf numFmtId="0" fontId="4" fillId="0" borderId="0"/>
    <xf numFmtId="169" fontId="9"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3" borderId="13" applyNumberFormat="0" applyAlignment="0" applyProtection="0"/>
    <xf numFmtId="0" fontId="22" fillId="0" borderId="14" applyNumberFormat="0" applyFill="0" applyAlignment="0" applyProtection="0"/>
    <xf numFmtId="0" fontId="23" fillId="8" borderId="15" applyNumberFormat="0" applyAlignment="0" applyProtection="0"/>
    <xf numFmtId="0" fontId="24" fillId="0" borderId="0" applyNumberFormat="0" applyFill="0" applyBorder="0" applyAlignment="0" applyProtection="0"/>
    <xf numFmtId="0" fontId="8" fillId="0" borderId="17" applyNumberFormat="0" applyFill="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xf numFmtId="0" fontId="9" fillId="0" borderId="0"/>
    <xf numFmtId="0" fontId="9" fillId="0" borderId="0"/>
    <xf numFmtId="0" fontId="4" fillId="11" borderId="0" applyNumberFormat="0" applyBorder="0" applyAlignment="0" applyProtection="0"/>
    <xf numFmtId="0" fontId="4" fillId="11" borderId="0" applyNumberFormat="0" applyBorder="0" applyAlignment="0" applyProtection="0"/>
    <xf numFmtId="0" fontId="27"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7" fillId="3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7"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4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3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4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3"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5"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5" fillId="13"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5" fillId="1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21"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5" fillId="25"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5" fillId="2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5" fillId="33" borderId="0" applyNumberFormat="0" applyBorder="0" applyAlignment="0" applyProtection="0"/>
    <xf numFmtId="0" fontId="28" fillId="3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5" fillId="10" borderId="0" applyNumberFormat="0" applyBorder="0" applyAlignment="0" applyProtection="0"/>
    <xf numFmtId="0" fontId="28" fillId="4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5" fillId="1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5" fillId="18"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5" fillId="22" borderId="0" applyNumberFormat="0" applyBorder="0" applyAlignment="0" applyProtection="0"/>
    <xf numFmtId="0" fontId="28" fillId="5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5" fillId="26"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5" fillId="30"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9" fillId="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3" borderId="1" applyNumberFormat="0" applyAlignment="0" applyProtection="0"/>
    <xf numFmtId="0" fontId="30" fillId="56" borderId="18" applyNumberFormat="0" applyAlignment="0" applyProtection="0"/>
    <xf numFmtId="0" fontId="30" fillId="43" borderId="18" applyNumberFormat="0" applyAlignment="0" applyProtection="0"/>
    <xf numFmtId="0" fontId="30" fillId="43" borderId="18" applyNumberFormat="0" applyAlignment="0" applyProtection="0"/>
    <xf numFmtId="0" fontId="23" fillId="8" borderId="15" applyNumberFormat="0" applyAlignment="0" applyProtection="0"/>
    <xf numFmtId="0" fontId="31" fillId="57" borderId="19" applyNumberFormat="0" applyAlignment="0" applyProtection="0"/>
    <xf numFmtId="0" fontId="31" fillId="57" borderId="19" applyNumberFormat="0" applyAlignment="0" applyProtection="0"/>
    <xf numFmtId="0" fontId="31" fillId="57" borderId="19" applyNumberFormat="0" applyAlignment="0" applyProtection="0"/>
    <xf numFmtId="0"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8" fontId="9" fillId="0" borderId="0" applyFill="0" applyBorder="0"/>
    <xf numFmtId="167" fontId="9" fillId="0" borderId="0" applyFont="0" applyFill="0" applyBorder="0" applyAlignment="0" applyProtection="0"/>
    <xf numFmtId="169" fontId="9" fillId="0" borderId="0" applyFont="0" applyFill="0" applyBorder="0" applyAlignment="0" applyProtection="0"/>
    <xf numFmtId="180" fontId="9" fillId="0" borderId="0" applyFont="0" applyFill="0" applyBorder="0" applyAlignment="0" applyProtection="0"/>
    <xf numFmtId="0" fontId="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8" fillId="5"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5" fillId="0" borderId="10" applyNumberFormat="0" applyFill="0" applyAlignment="0" applyProtection="0"/>
    <xf numFmtId="0" fontId="47" fillId="0" borderId="21" applyNumberFormat="0" applyFill="0" applyAlignment="0" applyProtection="0"/>
    <xf numFmtId="0" fontId="34" fillId="0" borderId="20" applyNumberFormat="0" applyFill="0" applyAlignment="0" applyProtection="0"/>
    <xf numFmtId="0" fontId="34" fillId="0" borderId="20" applyNumberFormat="0" applyFill="0" applyAlignment="0" applyProtection="0"/>
    <xf numFmtId="0" fontId="16" fillId="0" borderId="11" applyNumberFormat="0" applyFill="0" applyAlignment="0" applyProtection="0"/>
    <xf numFmtId="0" fontId="48" fillId="0" borderId="22" applyNumberFormat="0" applyFill="0" applyAlignment="0" applyProtection="0"/>
    <xf numFmtId="0" fontId="35" fillId="0" borderId="22" applyNumberFormat="0" applyFill="0" applyAlignment="0" applyProtection="0"/>
    <xf numFmtId="0" fontId="52" fillId="0" borderId="0" applyNumberFormat="0" applyFill="0" applyBorder="0"/>
    <xf numFmtId="0" fontId="35" fillId="0" borderId="22" applyNumberFormat="0" applyFill="0" applyAlignment="0" applyProtection="0"/>
    <xf numFmtId="0" fontId="17" fillId="0" borderId="12" applyNumberFormat="0" applyFill="0" applyAlignment="0" applyProtection="0"/>
    <xf numFmtId="0" fontId="49" fillId="0" borderId="24" applyNumberFormat="0" applyFill="0" applyAlignment="0" applyProtection="0"/>
    <xf numFmtId="0" fontId="36" fillId="0" borderId="23" applyNumberFormat="0" applyFill="0" applyAlignment="0" applyProtection="0"/>
    <xf numFmtId="179" fontId="26" fillId="0" borderId="0" applyFill="0" applyBorder="0"/>
    <xf numFmtId="0" fontId="36" fillId="0" borderId="23" applyNumberFormat="0" applyFill="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46" fillId="0" borderId="0" applyNumberFormat="0" applyFill="0" applyBorder="0" applyAlignment="0" applyProtection="0">
      <alignment vertical="top"/>
      <protection locked="0"/>
    </xf>
    <xf numFmtId="0" fontId="5" fillId="2" borderId="1" applyNumberFormat="0" applyAlignment="0" applyProtection="0"/>
    <xf numFmtId="0" fontId="37" fillId="45" borderId="18" applyNumberFormat="0" applyAlignment="0" applyProtection="0"/>
    <xf numFmtId="0" fontId="37" fillId="35" borderId="18" applyNumberFormat="0" applyAlignment="0" applyProtection="0"/>
    <xf numFmtId="0" fontId="37" fillId="35" borderId="18" applyNumberFormat="0" applyAlignment="0" applyProtection="0"/>
    <xf numFmtId="0" fontId="22" fillId="0" borderId="14"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0" fillId="7"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27" fillId="0" borderId="0"/>
    <xf numFmtId="0" fontId="27" fillId="0" borderId="0"/>
    <xf numFmtId="0" fontId="9"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5" fillId="0" borderId="0" applyFill="0" applyBorder="0">
      <protection locked="0"/>
    </xf>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9" fillId="39" borderId="2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1" fillId="3" borderId="13" applyNumberFormat="0" applyAlignment="0" applyProtection="0"/>
    <xf numFmtId="0" fontId="40" fillId="56" borderId="27" applyNumberFormat="0" applyAlignment="0" applyProtection="0"/>
    <xf numFmtId="0" fontId="40" fillId="43" borderId="27" applyNumberFormat="0" applyAlignment="0" applyProtection="0"/>
    <xf numFmtId="0" fontId="40" fillId="43" borderId="27" applyNumberFormat="0" applyAlignment="0" applyProtection="0"/>
    <xf numFmtId="9" fontId="9" fillId="0" borderId="0" applyFont="0" applyFill="0" applyBorder="0" applyAlignment="0" applyProtection="0"/>
    <xf numFmtId="4" fontId="53" fillId="58" borderId="28" applyNumberFormat="0" applyProtection="0">
      <alignment vertical="center"/>
    </xf>
    <xf numFmtId="4" fontId="54" fillId="58" borderId="28" applyNumberFormat="0" applyProtection="0">
      <alignment vertical="center"/>
    </xf>
    <xf numFmtId="4" fontId="55" fillId="58" borderId="28" applyNumberFormat="0" applyProtection="0">
      <alignment horizontal="left" vertical="center" indent="1"/>
    </xf>
    <xf numFmtId="0" fontId="9" fillId="0" borderId="0"/>
    <xf numFmtId="4" fontId="55" fillId="59" borderId="0" applyNumberFormat="0" applyProtection="0">
      <alignment horizontal="left" vertical="center" indent="1"/>
    </xf>
    <xf numFmtId="4" fontId="55" fillId="60" borderId="28" applyNumberFormat="0" applyProtection="0">
      <alignment horizontal="right" vertical="center"/>
    </xf>
    <xf numFmtId="4" fontId="55" fillId="61" borderId="28" applyNumberFormat="0" applyProtection="0">
      <alignment horizontal="right" vertical="center"/>
    </xf>
    <xf numFmtId="4" fontId="55" fillId="62" borderId="28" applyNumberFormat="0" applyProtection="0">
      <alignment horizontal="right" vertical="center"/>
    </xf>
    <xf numFmtId="4" fontId="55" fillId="63" borderId="28" applyNumberFormat="0" applyProtection="0">
      <alignment horizontal="right" vertical="center"/>
    </xf>
    <xf numFmtId="4" fontId="55" fillId="64" borderId="28" applyNumberFormat="0" applyProtection="0">
      <alignment horizontal="right" vertical="center"/>
    </xf>
    <xf numFmtId="4" fontId="55" fillId="65" borderId="28" applyNumberFormat="0" applyProtection="0">
      <alignment horizontal="right" vertical="center"/>
    </xf>
    <xf numFmtId="4" fontId="55" fillId="66" borderId="28" applyNumberFormat="0" applyProtection="0">
      <alignment horizontal="right" vertical="center"/>
    </xf>
    <xf numFmtId="4" fontId="55" fillId="67" borderId="28" applyNumberFormat="0" applyProtection="0">
      <alignment horizontal="right" vertical="center"/>
    </xf>
    <xf numFmtId="4" fontId="55" fillId="68" borderId="28" applyNumberFormat="0" applyProtection="0">
      <alignment horizontal="right" vertical="center"/>
    </xf>
    <xf numFmtId="4" fontId="53" fillId="69" borderId="29" applyNumberFormat="0" applyProtection="0">
      <alignment horizontal="left" vertical="center" indent="1"/>
    </xf>
    <xf numFmtId="4" fontId="53" fillId="70" borderId="0" applyNumberFormat="0" applyProtection="0">
      <alignment horizontal="left" vertical="center" indent="1"/>
    </xf>
    <xf numFmtId="4" fontId="53" fillId="59" borderId="0" applyNumberFormat="0" applyProtection="0">
      <alignment horizontal="left" vertical="center" indent="1"/>
    </xf>
    <xf numFmtId="4" fontId="55" fillId="70" borderId="28" applyNumberFormat="0" applyProtection="0">
      <alignment horizontal="right" vertical="center"/>
    </xf>
    <xf numFmtId="4" fontId="10" fillId="70" borderId="0" applyNumberFormat="0" applyProtection="0">
      <alignment horizontal="left" vertical="center" indent="1"/>
    </xf>
    <xf numFmtId="4" fontId="10" fillId="59" borderId="0"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55" fillId="71" borderId="28" applyNumberFormat="0" applyProtection="0">
      <alignment vertical="center"/>
    </xf>
    <xf numFmtId="4" fontId="56" fillId="71" borderId="28" applyNumberFormat="0" applyProtection="0">
      <alignment vertical="center"/>
    </xf>
    <xf numFmtId="4" fontId="53" fillId="70" borderId="30" applyNumberFormat="0" applyProtection="0">
      <alignment horizontal="left" vertical="center" indent="1"/>
    </xf>
    <xf numFmtId="0" fontId="9" fillId="0" borderId="0"/>
    <xf numFmtId="4" fontId="55" fillId="71" borderId="28" applyNumberFormat="0" applyProtection="0">
      <alignment horizontal="right" vertical="center"/>
    </xf>
    <xf numFmtId="4" fontId="56" fillId="71" borderId="28" applyNumberFormat="0" applyProtection="0">
      <alignment horizontal="right" vertical="center"/>
    </xf>
    <xf numFmtId="4" fontId="53" fillId="70" borderId="28" applyNumberFormat="0" applyProtection="0">
      <alignment horizontal="left" vertical="center" indent="1"/>
    </xf>
    <xf numFmtId="0" fontId="9" fillId="0" borderId="0"/>
    <xf numFmtId="4" fontId="57" fillId="72" borderId="30" applyNumberFormat="0" applyProtection="0">
      <alignment horizontal="left" vertical="center" indent="1"/>
    </xf>
    <xf numFmtId="4" fontId="58" fillId="71" borderId="28" applyNumberFormat="0" applyProtection="0">
      <alignment horizontal="right" vertical="center"/>
    </xf>
    <xf numFmtId="0" fontId="9" fillId="73" borderId="0"/>
    <xf numFmtId="0" fontId="51" fillId="0" borderId="0"/>
    <xf numFmtId="0" fontId="59" fillId="0" borderId="31" applyNumberFormat="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9" fontId="44" fillId="0" borderId="33" applyFill="0"/>
    <xf numFmtId="0" fontId="8" fillId="0" borderId="17" applyNumberFormat="0" applyFill="0" applyAlignment="0" applyProtection="0"/>
    <xf numFmtId="0" fontId="42" fillId="0" borderId="34"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170" fontId="9" fillId="0" borderId="0" applyFont="0" applyFill="0" applyBorder="0" applyAlignment="0" applyProtection="0"/>
    <xf numFmtId="171" fontId="9" fillId="0" borderId="0" applyFont="0" applyFill="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1" fillId="0" borderId="0"/>
    <xf numFmtId="0" fontId="61"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3" fillId="0" borderId="0"/>
    <xf numFmtId="9"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171" fontId="3" fillId="0" borderId="0" applyFont="0" applyFill="0" applyBorder="0" applyAlignment="0" applyProtection="0"/>
    <xf numFmtId="0" fontId="66" fillId="0" borderId="0"/>
    <xf numFmtId="169" fontId="3" fillId="0" borderId="0" applyFont="0" applyFill="0" applyBorder="0" applyAlignment="0" applyProtection="0"/>
    <xf numFmtId="169" fontId="67" fillId="0" borderId="0" applyFont="0" applyFill="0" applyBorder="0" applyAlignment="0" applyProtection="0"/>
    <xf numFmtId="169" fontId="10" fillId="0" borderId="0" applyFont="0" applyFill="0" applyBorder="0" applyAlignment="0" applyProtection="0"/>
    <xf numFmtId="169" fontId="3" fillId="0" borderId="0" applyFon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3" fillId="0" borderId="0"/>
    <xf numFmtId="0" fontId="66" fillId="0" borderId="0"/>
    <xf numFmtId="0" fontId="66" fillId="0" borderId="0"/>
    <xf numFmtId="0" fontId="9" fillId="0" borderId="0"/>
    <xf numFmtId="0" fontId="9" fillId="0" borderId="0"/>
    <xf numFmtId="0" fontId="9" fillId="0" borderId="0"/>
    <xf numFmtId="0" fontId="67" fillId="0" borderId="0"/>
    <xf numFmtId="0" fontId="9" fillId="0" borderId="0">
      <alignment vertical="top"/>
    </xf>
    <xf numFmtId="0" fontId="66" fillId="0" borderId="0">
      <alignment vertical="top"/>
    </xf>
    <xf numFmtId="0" fontId="63" fillId="0" borderId="0"/>
    <xf numFmtId="0" fontId="63" fillId="0" borderId="0"/>
    <xf numFmtId="0" fontId="4" fillId="0" borderId="0"/>
    <xf numFmtId="0" fontId="4" fillId="0" borderId="0"/>
    <xf numFmtId="0" fontId="4" fillId="0" borderId="0"/>
    <xf numFmtId="0" fontId="9" fillId="0" borderId="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70" fillId="0" borderId="0" applyFont="0" applyFill="0" applyBorder="0" applyAlignment="0" applyProtection="0"/>
    <xf numFmtId="181" fontId="66" fillId="0" borderId="0"/>
    <xf numFmtId="181" fontId="65" fillId="0" borderId="0"/>
    <xf numFmtId="181" fontId="65" fillId="0" borderId="0"/>
    <xf numFmtId="181" fontId="66" fillId="0" borderId="0"/>
    <xf numFmtId="181" fontId="66" fillId="0" borderId="0"/>
    <xf numFmtId="181" fontId="66" fillId="0" borderId="0"/>
    <xf numFmtId="181" fontId="65" fillId="0" borderId="0"/>
    <xf numFmtId="169" fontId="3"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70" fillId="0" borderId="0" applyFont="0" applyFill="0" applyBorder="0" applyAlignment="0" applyProtection="0"/>
    <xf numFmtId="169" fontId="1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81" fontId="13" fillId="0" borderId="0" applyNumberFormat="0" applyFill="0" applyBorder="0" applyAlignment="0" applyProtection="0">
      <alignment vertical="top"/>
      <protection locked="0"/>
    </xf>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0" fontId="3"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5" fillId="0" borderId="0"/>
    <xf numFmtId="181" fontId="65" fillId="0" borderId="0"/>
    <xf numFmtId="181" fontId="65"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9" fillId="0" borderId="0"/>
    <xf numFmtId="181" fontId="66" fillId="0" borderId="0"/>
    <xf numFmtId="181" fontId="66" fillId="0" borderId="0"/>
    <xf numFmtId="181" fontId="66" fillId="0" borderId="0"/>
    <xf numFmtId="181" fontId="65" fillId="0" borderId="0"/>
    <xf numFmtId="181" fontId="65" fillId="0" borderId="0"/>
    <xf numFmtId="181" fontId="65" fillId="0" borderId="0"/>
    <xf numFmtId="181" fontId="9" fillId="0" borderId="0"/>
    <xf numFmtId="181" fontId="9" fillId="0" borderId="0"/>
    <xf numFmtId="181" fontId="9" fillId="0" borderId="0"/>
    <xf numFmtId="181" fontId="9" fillId="0" borderId="0"/>
    <xf numFmtId="181" fontId="3" fillId="0" borderId="0"/>
    <xf numFmtId="181" fontId="65" fillId="0" borderId="0"/>
    <xf numFmtId="181" fontId="65" fillId="0" borderId="0"/>
    <xf numFmtId="181" fontId="65" fillId="0" borderId="0"/>
    <xf numFmtId="181" fontId="66" fillId="0" borderId="0"/>
    <xf numFmtId="181" fontId="65" fillId="0" borderId="0"/>
    <xf numFmtId="181" fontId="65" fillId="0" borderId="0"/>
    <xf numFmtId="181" fontId="65" fillId="0" borderId="0"/>
    <xf numFmtId="181" fontId="66" fillId="0" borderId="0"/>
    <xf numFmtId="181" fontId="9" fillId="0" borderId="0"/>
    <xf numFmtId="181" fontId="9" fillId="0" borderId="0"/>
    <xf numFmtId="181" fontId="9" fillId="0" borderId="0"/>
    <xf numFmtId="181" fontId="66" fillId="0" borderId="0"/>
    <xf numFmtId="181" fontId="66" fillId="0" borderId="0"/>
    <xf numFmtId="181" fontId="66" fillId="0" borderId="0"/>
    <xf numFmtId="181" fontId="66" fillId="0" borderId="0"/>
    <xf numFmtId="181" fontId="9" fillId="0" borderId="0"/>
    <xf numFmtId="181" fontId="66" fillId="0" borderId="0"/>
    <xf numFmtId="181" fontId="66" fillId="0" borderId="0"/>
    <xf numFmtId="181" fontId="66" fillId="0" borderId="0"/>
    <xf numFmtId="181" fontId="66" fillId="0" borderId="0"/>
    <xf numFmtId="181" fontId="66" fillId="0" borderId="0"/>
    <xf numFmtId="0" fontId="3"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71" fillId="0" borderId="0"/>
    <xf numFmtId="181" fontId="66" fillId="0" borderId="0"/>
    <xf numFmtId="181" fontId="71" fillId="0" borderId="0"/>
    <xf numFmtId="181" fontId="71" fillId="0" borderId="0"/>
    <xf numFmtId="181" fontId="71" fillId="0" borderId="0"/>
    <xf numFmtId="181" fontId="9" fillId="0" borderId="0"/>
    <xf numFmtId="181" fontId="9" fillId="0" borderId="0"/>
    <xf numFmtId="181" fontId="71"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65" fillId="0" borderId="0"/>
    <xf numFmtId="181" fontId="65" fillId="0" borderId="0"/>
    <xf numFmtId="181" fontId="66" fillId="0" borderId="0"/>
    <xf numFmtId="181" fontId="9" fillId="0" borderId="0"/>
    <xf numFmtId="181" fontId="66" fillId="0" borderId="0"/>
    <xf numFmtId="181" fontId="66" fillId="0" borderId="0"/>
    <xf numFmtId="181" fontId="66" fillId="0" borderId="0"/>
    <xf numFmtId="181" fontId="66"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6" fillId="0" borderId="0" applyFont="0" applyFill="0" applyBorder="0" applyAlignment="0" applyProtection="0"/>
    <xf numFmtId="9" fontId="7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10" fillId="86"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63" fillId="7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10" fillId="42" borderId="0" applyNumberFormat="0" applyBorder="0" applyAlignment="0" applyProtection="0"/>
    <xf numFmtId="180" fontId="63" fillId="74" borderId="0" applyNumberFormat="0" applyBorder="0" applyAlignment="0" applyProtection="0"/>
    <xf numFmtId="180" fontId="10" fillId="42" borderId="0" applyNumberFormat="0" applyBorder="0" applyAlignment="0" applyProtection="0"/>
    <xf numFmtId="180" fontId="10" fillId="42"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10" fillId="37"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63" fillId="7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10" fillId="37" borderId="0" applyNumberFormat="0" applyBorder="0" applyAlignment="0" applyProtection="0"/>
    <xf numFmtId="180" fontId="63" fillId="76" borderId="0" applyNumberFormat="0" applyBorder="0" applyAlignment="0" applyProtection="0"/>
    <xf numFmtId="180" fontId="10" fillId="37" borderId="0" applyNumberFormat="0" applyBorder="0" applyAlignment="0" applyProtection="0"/>
    <xf numFmtId="180" fontId="10" fillId="37"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10" fillId="39"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63" fillId="7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10" fillId="39" borderId="0" applyNumberFormat="0" applyBorder="0" applyAlignment="0" applyProtection="0"/>
    <xf numFmtId="180" fontId="63" fillId="78" borderId="0" applyNumberFormat="0" applyBorder="0" applyAlignment="0" applyProtection="0"/>
    <xf numFmtId="180" fontId="10" fillId="39" borderId="0" applyNumberFormat="0" applyBorder="0" applyAlignment="0" applyProtection="0"/>
    <xf numFmtId="180" fontId="10" fillId="39"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10" fillId="56"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63" fillId="8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10" fillId="35" borderId="0" applyNumberFormat="0" applyBorder="0" applyAlignment="0" applyProtection="0"/>
    <xf numFmtId="180" fontId="63" fillId="80" borderId="0" applyNumberFormat="0" applyBorder="0" applyAlignment="0" applyProtection="0"/>
    <xf numFmtId="180" fontId="10" fillId="35" borderId="0" applyNumberFormat="0" applyBorder="0" applyAlignment="0" applyProtection="0"/>
    <xf numFmtId="180" fontId="10" fillId="35"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10" fillId="42"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63" fillId="82"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10" fillId="41" borderId="0" applyNumberFormat="0" applyBorder="0" applyAlignment="0" applyProtection="0"/>
    <xf numFmtId="180" fontId="63" fillId="82" borderId="0" applyNumberFormat="0" applyBorder="0" applyAlignment="0" applyProtection="0"/>
    <xf numFmtId="180" fontId="10" fillId="41" borderId="0" applyNumberFormat="0" applyBorder="0" applyAlignment="0" applyProtection="0"/>
    <xf numFmtId="180" fontId="10"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10" fillId="36"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63" fillId="84"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10" fillId="39" borderId="0" applyNumberFormat="0" applyBorder="0" applyAlignment="0" applyProtection="0"/>
    <xf numFmtId="180" fontId="63" fillId="84" borderId="0" applyNumberFormat="0" applyBorder="0" applyAlignment="0" applyProtection="0"/>
    <xf numFmtId="180" fontId="10" fillId="39" borderId="0" applyNumberFormat="0" applyBorder="0" applyAlignment="0" applyProtection="0"/>
    <xf numFmtId="180" fontId="10" fillId="39"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10" fillId="54"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63" fillId="75"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10" fillId="41" borderId="0" applyNumberFormat="0" applyBorder="0" applyAlignment="0" applyProtection="0"/>
    <xf numFmtId="180" fontId="63" fillId="75" borderId="0" applyNumberFormat="0" applyBorder="0" applyAlignment="0" applyProtection="0"/>
    <xf numFmtId="180" fontId="10" fillId="41" borderId="0" applyNumberFormat="0" applyBorder="0" applyAlignment="0" applyProtection="0"/>
    <xf numFmtId="180" fontId="10"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10"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63" fillId="7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10" fillId="37" borderId="0" applyNumberFormat="0" applyBorder="0" applyAlignment="0" applyProtection="0"/>
    <xf numFmtId="180" fontId="63" fillId="77" borderId="0" applyNumberFormat="0" applyBorder="0" applyAlignment="0" applyProtection="0"/>
    <xf numFmtId="180" fontId="10" fillId="37" borderId="0" applyNumberFormat="0" applyBorder="0" applyAlignment="0" applyProtection="0"/>
    <xf numFmtId="180" fontId="10"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10" fillId="53"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63" fillId="79"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10" fillId="45" borderId="0" applyNumberFormat="0" applyBorder="0" applyAlignment="0" applyProtection="0"/>
    <xf numFmtId="180" fontId="63" fillId="79" borderId="0" applyNumberFormat="0" applyBorder="0" applyAlignment="0" applyProtection="0"/>
    <xf numFmtId="180" fontId="10" fillId="45" borderId="0" applyNumberFormat="0" applyBorder="0" applyAlignment="0" applyProtection="0"/>
    <xf numFmtId="180" fontId="10" fillId="45"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10" fillId="43"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63" fillId="81"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10" fillId="36" borderId="0" applyNumberFormat="0" applyBorder="0" applyAlignment="0" applyProtection="0"/>
    <xf numFmtId="180" fontId="63" fillId="81" borderId="0" applyNumberFormat="0" applyBorder="0" applyAlignment="0" applyProtection="0"/>
    <xf numFmtId="180" fontId="10" fillId="36" borderId="0" applyNumberFormat="0" applyBorder="0" applyAlignment="0" applyProtection="0"/>
    <xf numFmtId="180" fontId="10" fillId="36"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10" fillId="54"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63" fillId="83"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10" fillId="41" borderId="0" applyNumberFormat="0" applyBorder="0" applyAlignment="0" applyProtection="0"/>
    <xf numFmtId="180" fontId="63" fillId="83" borderId="0" applyNumberFormat="0" applyBorder="0" applyAlignment="0" applyProtection="0"/>
    <xf numFmtId="180" fontId="10" fillId="41" borderId="0" applyNumberFormat="0" applyBorder="0" applyAlignment="0" applyProtection="0"/>
    <xf numFmtId="180" fontId="10"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10" fillId="35"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63" fillId="85"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10" fillId="39" borderId="0" applyNumberFormat="0" applyBorder="0" applyAlignment="0" applyProtection="0"/>
    <xf numFmtId="180" fontId="63" fillId="85" borderId="0" applyNumberFormat="0" applyBorder="0" applyAlignment="0" applyProtection="0"/>
    <xf numFmtId="180" fontId="10" fillId="39" borderId="0" applyNumberFormat="0" applyBorder="0" applyAlignment="0" applyProtection="0"/>
    <xf numFmtId="180" fontId="10" fillId="39"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72" fillId="54"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73" fillId="13"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72" fillId="41" borderId="0" applyNumberFormat="0" applyBorder="0" applyAlignment="0" applyProtection="0"/>
    <xf numFmtId="180" fontId="73" fillId="13" borderId="0" applyNumberFormat="0" applyBorder="0" applyAlignment="0" applyProtection="0"/>
    <xf numFmtId="180" fontId="72" fillId="41" borderId="0" applyNumberFormat="0" applyBorder="0" applyAlignment="0" applyProtection="0"/>
    <xf numFmtId="180" fontId="72" fillId="41"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72"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73" fillId="1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72" fillId="55" borderId="0" applyNumberFormat="0" applyBorder="0" applyAlignment="0" applyProtection="0"/>
    <xf numFmtId="180" fontId="73" fillId="17" borderId="0" applyNumberFormat="0" applyBorder="0" applyAlignment="0" applyProtection="0"/>
    <xf numFmtId="180" fontId="72" fillId="55" borderId="0" applyNumberFormat="0" applyBorder="0" applyAlignment="0" applyProtection="0"/>
    <xf numFmtId="180" fontId="72" fillId="55"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72" fillId="53"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73" fillId="21"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72" fillId="46" borderId="0" applyNumberFormat="0" applyBorder="0" applyAlignment="0" applyProtection="0"/>
    <xf numFmtId="180" fontId="73" fillId="21" borderId="0" applyNumberFormat="0" applyBorder="0" applyAlignment="0" applyProtection="0"/>
    <xf numFmtId="180" fontId="72" fillId="46" borderId="0" applyNumberFormat="0" applyBorder="0" applyAlignment="0" applyProtection="0"/>
    <xf numFmtId="180" fontId="72" fillId="46"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72" fillId="43"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73" fillId="25"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72" fillId="36" borderId="0" applyNumberFormat="0" applyBorder="0" applyAlignment="0" applyProtection="0"/>
    <xf numFmtId="180" fontId="73" fillId="25" borderId="0" applyNumberFormat="0" applyBorder="0" applyAlignment="0" applyProtection="0"/>
    <xf numFmtId="180" fontId="72" fillId="36" borderId="0" applyNumberFormat="0" applyBorder="0" applyAlignment="0" applyProtection="0"/>
    <xf numFmtId="180" fontId="72" fillId="36"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72" fillId="54"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73" fillId="29"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72" fillId="41" borderId="0" applyNumberFormat="0" applyBorder="0" applyAlignment="0" applyProtection="0"/>
    <xf numFmtId="180" fontId="73" fillId="29" borderId="0" applyNumberFormat="0" applyBorder="0" applyAlignment="0" applyProtection="0"/>
    <xf numFmtId="180" fontId="72" fillId="41" borderId="0" applyNumberFormat="0" applyBorder="0" applyAlignment="0" applyProtection="0"/>
    <xf numFmtId="180" fontId="72" fillId="41"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72" fillId="35"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73" fillId="33"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72" fillId="37" borderId="0" applyNumberFormat="0" applyBorder="0" applyAlignment="0" applyProtection="0"/>
    <xf numFmtId="180" fontId="73" fillId="33" borderId="0" applyNumberFormat="0" applyBorder="0" applyAlignment="0" applyProtection="0"/>
    <xf numFmtId="180" fontId="72" fillId="37" borderId="0" applyNumberFormat="0" applyBorder="0" applyAlignment="0" applyProtection="0"/>
    <xf numFmtId="180" fontId="72" fillId="37"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0" fontId="27" fillId="87" borderId="0" applyNumberFormat="0" applyBorder="0" applyAlignment="0" applyProtection="0"/>
    <xf numFmtId="0" fontId="27" fillId="88" borderId="0" applyNumberFormat="0" applyBorder="0" applyAlignment="0" applyProtection="0"/>
    <xf numFmtId="0" fontId="28" fillId="89"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80" fontId="73" fillId="1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72" fillId="90" borderId="0" applyNumberFormat="0" applyBorder="0" applyAlignment="0" applyProtection="0"/>
    <xf numFmtId="180" fontId="73" fillId="10" borderId="0" applyNumberFormat="0" applyBorder="0" applyAlignment="0" applyProtection="0"/>
    <xf numFmtId="180" fontId="72" fillId="90" borderId="0" applyNumberFormat="0" applyBorder="0" applyAlignment="0" applyProtection="0"/>
    <xf numFmtId="180" fontId="72" fillId="90"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0" fontId="27" fillId="92" borderId="0" applyNumberFormat="0" applyBorder="0" applyAlignment="0" applyProtection="0"/>
    <xf numFmtId="0" fontId="27" fillId="93" borderId="0" applyNumberFormat="0" applyBorder="0" applyAlignment="0" applyProtection="0"/>
    <xf numFmtId="0" fontId="28" fillId="94"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80" fontId="73" fillId="14"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72" fillId="55" borderId="0" applyNumberFormat="0" applyBorder="0" applyAlignment="0" applyProtection="0"/>
    <xf numFmtId="180" fontId="73" fillId="14" borderId="0" applyNumberFormat="0" applyBorder="0" applyAlignment="0" applyProtection="0"/>
    <xf numFmtId="180" fontId="72" fillId="55" borderId="0" applyNumberFormat="0" applyBorder="0" applyAlignment="0" applyProtection="0"/>
    <xf numFmtId="180" fontId="72" fillId="5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0" fontId="27" fillId="96" borderId="0" applyNumberFormat="0" applyBorder="0" applyAlignment="0" applyProtection="0"/>
    <xf numFmtId="0" fontId="27" fillId="97" borderId="0" applyNumberFormat="0" applyBorder="0" applyAlignment="0" applyProtection="0"/>
    <xf numFmtId="0" fontId="28" fillId="98"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80" fontId="73" fillId="18"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72" fillId="46" borderId="0" applyNumberFormat="0" applyBorder="0" applyAlignment="0" applyProtection="0"/>
    <xf numFmtId="180" fontId="73" fillId="18" borderId="0" applyNumberFormat="0" applyBorder="0" applyAlignment="0" applyProtection="0"/>
    <xf numFmtId="180" fontId="72" fillId="46" borderId="0" applyNumberFormat="0" applyBorder="0" applyAlignment="0" applyProtection="0"/>
    <xf numFmtId="180" fontId="72" fillId="46"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0" fontId="27" fillId="97" borderId="0" applyNumberFormat="0" applyBorder="0" applyAlignment="0" applyProtection="0"/>
    <xf numFmtId="0" fontId="27" fillId="98" borderId="0" applyNumberFormat="0" applyBorder="0" applyAlignment="0" applyProtection="0"/>
    <xf numFmtId="0" fontId="28" fillId="98"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80" fontId="73" fillId="22"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72" fillId="54" borderId="0" applyNumberFormat="0" applyBorder="0" applyAlignment="0" applyProtection="0"/>
    <xf numFmtId="180" fontId="73" fillId="22" borderId="0" applyNumberFormat="0" applyBorder="0" applyAlignment="0" applyProtection="0"/>
    <xf numFmtId="180" fontId="72" fillId="54" borderId="0" applyNumberFormat="0" applyBorder="0" applyAlignment="0" applyProtection="0"/>
    <xf numFmtId="180" fontId="72" fillId="54"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0" fontId="27" fillId="87" borderId="0" applyNumberFormat="0" applyBorder="0" applyAlignment="0" applyProtection="0"/>
    <xf numFmtId="0" fontId="27" fillId="88" borderId="0" applyNumberFormat="0" applyBorder="0" applyAlignment="0" applyProtection="0"/>
    <xf numFmtId="0" fontId="28" fillId="8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80" fontId="73" fillId="26"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72" fillId="48" borderId="0" applyNumberFormat="0" applyBorder="0" applyAlignment="0" applyProtection="0"/>
    <xf numFmtId="180" fontId="73" fillId="26" borderId="0" applyNumberFormat="0" applyBorder="0" applyAlignment="0" applyProtection="0"/>
    <xf numFmtId="180" fontId="72" fillId="48" borderId="0" applyNumberFormat="0" applyBorder="0" applyAlignment="0" applyProtection="0"/>
    <xf numFmtId="180" fontId="72"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0" fontId="27" fillId="101" borderId="0" applyNumberFormat="0" applyBorder="0" applyAlignment="0" applyProtection="0"/>
    <xf numFmtId="0" fontId="27" fillId="93" borderId="0" applyNumberFormat="0" applyBorder="0" applyAlignment="0" applyProtection="0"/>
    <xf numFmtId="0" fontId="28" fillId="10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80" fontId="73" fillId="30"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72" fillId="52" borderId="0" applyNumberFormat="0" applyBorder="0" applyAlignment="0" applyProtection="0"/>
    <xf numFmtId="180" fontId="73" fillId="30" borderId="0" applyNumberFormat="0" applyBorder="0" applyAlignment="0" applyProtection="0"/>
    <xf numFmtId="180" fontId="72" fillId="52" borderId="0" applyNumberFormat="0" applyBorder="0" applyAlignment="0" applyProtection="0"/>
    <xf numFmtId="180" fontId="72" fillId="52"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74" fillId="93"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75" fillId="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76" fillId="40" borderId="0" applyNumberFormat="0" applyBorder="0" applyAlignment="0" applyProtection="0"/>
    <xf numFmtId="180" fontId="75" fillId="6" borderId="0" applyNumberFormat="0" applyBorder="0" applyAlignment="0" applyProtection="0"/>
    <xf numFmtId="180" fontId="76" fillId="40" borderId="0" applyNumberFormat="0" applyBorder="0" applyAlignment="0" applyProtection="0"/>
    <xf numFmtId="180" fontId="76" fillId="40"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8" fillId="104"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79" fillId="3" borderId="1"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9" fillId="58" borderId="0">
      <protection locked="0"/>
    </xf>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94"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81" fillId="8" borderId="15" applyNumberFormat="0" applyAlignment="0" applyProtection="0"/>
    <xf numFmtId="180" fontId="31" fillId="57" borderId="19" applyNumberFormat="0" applyAlignment="0" applyProtection="0"/>
    <xf numFmtId="180" fontId="31" fillId="57" borderId="19" applyNumberFormat="0" applyAlignment="0" applyProtection="0"/>
    <xf numFmtId="180" fontId="82" fillId="57" borderId="19" applyNumberFormat="0" applyAlignment="0" applyProtection="0"/>
    <xf numFmtId="180" fontId="81" fillId="8" borderId="15" applyNumberFormat="0" applyAlignment="0" applyProtection="0"/>
    <xf numFmtId="180" fontId="82" fillId="57" borderId="19" applyNumberFormat="0" applyAlignment="0" applyProtection="0"/>
    <xf numFmtId="180" fontId="82"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0" fontId="9" fillId="70" borderId="38">
      <alignment horizontal="center" vertical="center"/>
      <protection locked="0"/>
    </xf>
    <xf numFmtId="0" fontId="9" fillId="70" borderId="38">
      <alignment horizontal="center" vertical="center"/>
      <protection locked="0"/>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3"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71" fontId="83" fillId="0" borderId="0" applyFont="0" applyFill="0" applyBorder="0" applyAlignment="0" applyProtection="0"/>
    <xf numFmtId="171" fontId="4" fillId="0" borderId="0" applyFont="0" applyFill="0" applyBorder="0" applyAlignment="0" applyProtection="0"/>
    <xf numFmtId="0" fontId="42" fillId="105" borderId="0" applyNumberFormat="0" applyBorder="0" applyAlignment="0" applyProtection="0"/>
    <xf numFmtId="0" fontId="42" fillId="106" borderId="0" applyNumberFormat="0" applyBorder="0" applyAlignment="0" applyProtection="0"/>
    <xf numFmtId="0" fontId="42" fillId="107" borderId="0" applyNumberFormat="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84"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85"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84" fillId="0" borderId="0" applyNumberFormat="0" applyFill="0" applyBorder="0" applyAlignment="0" applyProtection="0"/>
    <xf numFmtId="180" fontId="85" fillId="0" borderId="0" applyNumberFormat="0" applyFill="0" applyBorder="0" applyAlignment="0" applyProtection="0"/>
    <xf numFmtId="180" fontId="84" fillId="0" borderId="0" applyNumberFormat="0" applyFill="0" applyBorder="0" applyAlignment="0" applyProtection="0"/>
    <xf numFmtId="180" fontId="84"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10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86" fillId="5"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87" fillId="41" borderId="0" applyNumberFormat="0" applyBorder="0" applyAlignment="0" applyProtection="0"/>
    <xf numFmtId="180" fontId="86" fillId="5" borderId="0" applyNumberFormat="0" applyBorder="0" applyAlignment="0" applyProtection="0"/>
    <xf numFmtId="180" fontId="87" fillId="41" borderId="0" applyNumberFormat="0" applyBorder="0" applyAlignment="0" applyProtection="0"/>
    <xf numFmtId="180" fontId="87" fillId="41"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2"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88" fillId="0" borderId="1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89" fillId="0" borderId="41" applyNumberFormat="0" applyFill="0" applyAlignment="0" applyProtection="0"/>
    <xf numFmtId="180" fontId="88" fillId="0" borderId="10" applyNumberFormat="0" applyFill="0" applyAlignment="0" applyProtection="0"/>
    <xf numFmtId="180" fontId="89" fillId="0" borderId="41" applyNumberFormat="0" applyFill="0" applyAlignment="0" applyProtection="0"/>
    <xf numFmtId="180" fontId="89" fillId="0" borderId="41"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90" fillId="0" borderId="40"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91" fillId="0" borderId="43" applyNumberFormat="0" applyFill="0" applyAlignment="0" applyProtection="0"/>
    <xf numFmtId="180" fontId="90" fillId="0" borderId="40" applyNumberFormat="0" applyFill="0" applyAlignment="0" applyProtection="0"/>
    <xf numFmtId="180" fontId="91" fillId="0" borderId="43" applyNumberFormat="0" applyFill="0" applyAlignment="0" applyProtection="0"/>
    <xf numFmtId="180" fontId="91" fillId="0" borderId="43"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5"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92" fillId="0" borderId="12"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92" fillId="0" borderId="12" applyNumberFormat="0" applyFill="0" applyAlignment="0" applyProtection="0"/>
    <xf numFmtId="180" fontId="92" fillId="0" borderId="12" applyNumberFormat="0" applyFill="0" applyAlignment="0" applyProtection="0"/>
    <xf numFmtId="180" fontId="92" fillId="0" borderId="12" applyNumberFormat="0" applyFill="0" applyAlignment="0" applyProtection="0"/>
    <xf numFmtId="180" fontId="93" fillId="0" borderId="44"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92"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92" fillId="0" borderId="0" applyNumberFormat="0" applyFill="0" applyBorder="0" applyAlignment="0" applyProtection="0"/>
    <xf numFmtId="180" fontId="92" fillId="0" borderId="0" applyNumberFormat="0" applyFill="0" applyBorder="0" applyAlignment="0" applyProtection="0"/>
    <xf numFmtId="180" fontId="92" fillId="0" borderId="0" applyNumberFormat="0" applyFill="0" applyBorder="0" applyAlignment="0" applyProtection="0"/>
    <xf numFmtId="180" fontId="93"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94" fillId="102"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95" fillId="2" borderId="1"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95" fillId="2" borderId="1"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96" fillId="0" borderId="14"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96" fillId="0" borderId="14"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98" fillId="7"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98" fillId="7"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77" fontId="4" fillId="0" borderId="0"/>
    <xf numFmtId="177" fontId="4" fillId="0" borderId="0"/>
    <xf numFmtId="177" fontId="4" fillId="0" borderId="0"/>
    <xf numFmtId="177" fontId="4" fillId="0" borderId="0"/>
    <xf numFmtId="180" fontId="4" fillId="0" borderId="0"/>
    <xf numFmtId="180" fontId="4" fillId="0" borderId="0"/>
    <xf numFmtId="18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0" fontId="9" fillId="0" borderId="0"/>
    <xf numFmtId="18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xf numFmtId="0" fontId="9" fillId="0" borderId="0"/>
    <xf numFmtId="165" fontId="9" fillId="0" borderId="0"/>
    <xf numFmtId="172" fontId="9" fillId="0" borderId="0"/>
    <xf numFmtId="172" fontId="9" fillId="0" borderId="0"/>
    <xf numFmtId="182" fontId="9" fillId="0" borderId="0"/>
    <xf numFmtId="182" fontId="9" fillId="0" borderId="0"/>
    <xf numFmtId="182" fontId="9" fillId="0" borderId="0"/>
    <xf numFmtId="180" fontId="9" fillId="0" borderId="0"/>
    <xf numFmtId="180" fontId="9" fillId="0" borderId="0"/>
    <xf numFmtId="180" fontId="9" fillId="0" borderId="0"/>
    <xf numFmtId="165" fontId="9" fillId="0" borderId="0"/>
    <xf numFmtId="165" fontId="9" fillId="0" borderId="0"/>
    <xf numFmtId="165" fontId="9" fillId="0" borderId="0"/>
    <xf numFmtId="165" fontId="9" fillId="0" borderId="0"/>
    <xf numFmtId="165" fontId="9" fillId="0" borderId="0"/>
    <xf numFmtId="0" fontId="9" fillId="0" borderId="0"/>
    <xf numFmtId="0" fontId="9" fillId="0" borderId="0"/>
    <xf numFmtId="165" fontId="9" fillId="0" borderId="0"/>
    <xf numFmtId="165" fontId="9" fillId="0" borderId="0"/>
    <xf numFmtId="165" fontId="9" fillId="0" borderId="0"/>
    <xf numFmtId="0" fontId="9" fillId="0" borderId="0"/>
    <xf numFmtId="180" fontId="9" fillId="0" borderId="0"/>
    <xf numFmtId="180" fontId="9" fillId="0" borderId="0"/>
    <xf numFmtId="180" fontId="9" fillId="0" borderId="0"/>
    <xf numFmtId="180" fontId="9" fillId="0" borderId="0"/>
    <xf numFmtId="0" fontId="9" fillId="0" borderId="0"/>
    <xf numFmtId="180" fontId="99" fillId="0" borderId="0"/>
    <xf numFmtId="180" fontId="99" fillId="0" borderId="0"/>
    <xf numFmtId="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27" fillId="0" borderId="0"/>
    <xf numFmtId="0" fontId="27" fillId="0" borderId="0"/>
    <xf numFmtId="0" fontId="4" fillId="0" borderId="0"/>
    <xf numFmtId="0" fontId="4" fillId="0" borderId="0"/>
    <xf numFmtId="180" fontId="4" fillId="0" borderId="0"/>
    <xf numFmtId="180" fontId="4" fillId="0" borderId="0"/>
    <xf numFmtId="180" fontId="4"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2" fontId="27" fillId="0" borderId="0"/>
    <xf numFmtId="182" fontId="27" fillId="0" borderId="0"/>
    <xf numFmtId="182" fontId="27" fillId="0" borderId="0"/>
    <xf numFmtId="182" fontId="27"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2" fontId="27" fillId="0" borderId="0"/>
    <xf numFmtId="180" fontId="9" fillId="0" borderId="0"/>
    <xf numFmtId="180" fontId="9" fillId="0" borderId="0"/>
    <xf numFmtId="182" fontId="27" fillId="0" borderId="0"/>
    <xf numFmtId="0" fontId="9" fillId="0" borderId="0"/>
    <xf numFmtId="180" fontId="9" fillId="0" borderId="0"/>
    <xf numFmtId="182" fontId="27" fillId="0" borderId="0"/>
    <xf numFmtId="180" fontId="9" fillId="0" borderId="0"/>
    <xf numFmtId="180" fontId="9" fillId="0" borderId="0"/>
    <xf numFmtId="182" fontId="27" fillId="0" borderId="0"/>
    <xf numFmtId="180" fontId="9" fillId="0" borderId="0"/>
    <xf numFmtId="182" fontId="27" fillId="0" borderId="0"/>
    <xf numFmtId="180" fontId="9" fillId="0" borderId="0"/>
    <xf numFmtId="182" fontId="27" fillId="0" borderId="0"/>
    <xf numFmtId="180" fontId="9" fillId="0" borderId="0"/>
    <xf numFmtId="182" fontId="27"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2" fontId="27" fillId="0" borderId="0"/>
    <xf numFmtId="182" fontId="27" fillId="0" borderId="0"/>
    <xf numFmtId="182" fontId="27" fillId="0" borderId="0"/>
    <xf numFmtId="182" fontId="27" fillId="0" borderId="0"/>
    <xf numFmtId="180" fontId="63" fillId="0" borderId="0"/>
    <xf numFmtId="182" fontId="27" fillId="0" borderId="0"/>
    <xf numFmtId="180" fontId="63" fillId="0" borderId="0"/>
    <xf numFmtId="182" fontId="27" fillId="0" borderId="0"/>
    <xf numFmtId="182" fontId="27" fillId="0" borderId="0"/>
    <xf numFmtId="182" fontId="27" fillId="0" borderId="0"/>
    <xf numFmtId="0" fontId="27" fillId="0" borderId="0"/>
    <xf numFmtId="0" fontId="27" fillId="0" borderId="0"/>
    <xf numFmtId="182" fontId="27" fillId="0" borderId="0"/>
    <xf numFmtId="182" fontId="27" fillId="0" borderId="0"/>
    <xf numFmtId="180" fontId="9" fillId="0" borderId="0"/>
    <xf numFmtId="182" fontId="27" fillId="0" borderId="0"/>
    <xf numFmtId="180" fontId="9" fillId="0" borderId="0"/>
    <xf numFmtId="182" fontId="27" fillId="0" borderId="0"/>
    <xf numFmtId="182" fontId="27" fillId="0" borderId="0"/>
    <xf numFmtId="182" fontId="27" fillId="0" borderId="0"/>
    <xf numFmtId="182" fontId="27"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180" fontId="9" fillId="0" borderId="0"/>
    <xf numFmtId="180" fontId="9" fillId="0" borderId="0"/>
    <xf numFmtId="182" fontId="27" fillId="0" borderId="0"/>
    <xf numFmtId="180" fontId="4" fillId="0" borderId="0"/>
    <xf numFmtId="180" fontId="4" fillId="0" borderId="0"/>
    <xf numFmtId="180" fontId="4" fillId="0" borderId="0"/>
    <xf numFmtId="180" fontId="4"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2" fontId="27"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4" fillId="0" borderId="0"/>
    <xf numFmtId="180" fontId="4" fillId="0" borderId="0"/>
    <xf numFmtId="180" fontId="9" fillId="0" borderId="0"/>
    <xf numFmtId="180" fontId="4" fillId="0" borderId="0"/>
    <xf numFmtId="180" fontId="4" fillId="0" borderId="0"/>
    <xf numFmtId="180" fontId="4" fillId="0" borderId="0"/>
    <xf numFmtId="180" fontId="4" fillId="0" borderId="0"/>
    <xf numFmtId="182" fontId="27" fillId="0" borderId="0"/>
    <xf numFmtId="182" fontId="27" fillId="0" borderId="0"/>
    <xf numFmtId="180" fontId="9" fillId="0" borderId="0"/>
    <xf numFmtId="180" fontId="4" fillId="0" borderId="0"/>
    <xf numFmtId="180" fontId="4" fillId="0" borderId="0"/>
    <xf numFmtId="180" fontId="4" fillId="0" borderId="0"/>
    <xf numFmtId="180" fontId="4" fillId="0" borderId="0"/>
    <xf numFmtId="182" fontId="4" fillId="0" borderId="0"/>
    <xf numFmtId="182" fontId="4" fillId="0" borderId="0"/>
    <xf numFmtId="182" fontId="4" fillId="0" borderId="0"/>
    <xf numFmtId="180" fontId="9" fillId="0" borderId="0"/>
    <xf numFmtId="180" fontId="4" fillId="0" borderId="0"/>
    <xf numFmtId="182" fontId="4" fillId="0" borderId="0"/>
    <xf numFmtId="180" fontId="4" fillId="0" borderId="0"/>
    <xf numFmtId="180" fontId="4" fillId="0" borderId="0"/>
    <xf numFmtId="180" fontId="4" fillId="0" borderId="0"/>
    <xf numFmtId="180" fontId="4" fillId="0" borderId="0"/>
    <xf numFmtId="180" fontId="9" fillId="0" borderId="0"/>
    <xf numFmtId="180" fontId="4" fillId="0" borderId="0"/>
    <xf numFmtId="180" fontId="4" fillId="0" borderId="0"/>
    <xf numFmtId="180" fontId="4" fillId="0" borderId="0"/>
    <xf numFmtId="0" fontId="9" fillId="0" borderId="0"/>
    <xf numFmtId="177" fontId="9" fillId="0" borderId="0"/>
    <xf numFmtId="0" fontId="9" fillId="0" borderId="0"/>
    <xf numFmtId="180" fontId="9" fillId="0" borderId="0"/>
    <xf numFmtId="183" fontId="4" fillId="0" borderId="0"/>
    <xf numFmtId="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165" fontId="9" fillId="0" borderId="0"/>
    <xf numFmtId="165" fontId="9" fillId="0" borderId="0"/>
    <xf numFmtId="0" fontId="9" fillId="0" borderId="0"/>
    <xf numFmtId="165" fontId="9" fillId="0" borderId="0"/>
    <xf numFmtId="172" fontId="9" fillId="0" borderId="0"/>
    <xf numFmtId="172" fontId="9" fillId="0" borderId="0"/>
    <xf numFmtId="182" fontId="9" fillId="0" borderId="0"/>
    <xf numFmtId="182" fontId="9" fillId="0" borderId="0"/>
    <xf numFmtId="182" fontId="9" fillId="0" borderId="0"/>
    <xf numFmtId="180" fontId="9" fillId="0" borderId="0"/>
    <xf numFmtId="180" fontId="9" fillId="0" borderId="0"/>
    <xf numFmtId="180" fontId="9" fillId="0" borderId="0"/>
    <xf numFmtId="165" fontId="9" fillId="0" borderId="0"/>
    <xf numFmtId="165" fontId="9" fillId="0" borderId="0"/>
    <xf numFmtId="165" fontId="9" fillId="0" borderId="0"/>
    <xf numFmtId="165" fontId="9" fillId="0" borderId="0"/>
    <xf numFmtId="165" fontId="9" fillId="0" borderId="0"/>
    <xf numFmtId="0" fontId="9" fillId="0" borderId="0"/>
    <xf numFmtId="0" fontId="9" fillId="0" borderId="0"/>
    <xf numFmtId="165" fontId="9" fillId="0" borderId="0"/>
    <xf numFmtId="165" fontId="9" fillId="0" borderId="0"/>
    <xf numFmtId="165" fontId="9" fillId="0" borderId="0"/>
    <xf numFmtId="180" fontId="9" fillId="0" borderId="0"/>
    <xf numFmtId="0" fontId="9" fillId="0" borderId="0"/>
    <xf numFmtId="0" fontId="9" fillId="0" borderId="0"/>
    <xf numFmtId="180" fontId="99" fillId="0" borderId="0"/>
    <xf numFmtId="0" fontId="9" fillId="0" borderId="0"/>
    <xf numFmtId="180" fontId="99" fillId="0" borderId="0"/>
    <xf numFmtId="0" fontId="9" fillId="0" borderId="0"/>
    <xf numFmtId="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180" fontId="99" fillId="0" borderId="0"/>
    <xf numFmtId="180" fontId="9" fillId="0" borderId="0"/>
    <xf numFmtId="180" fontId="9" fillId="0" borderId="0"/>
    <xf numFmtId="180" fontId="99" fillId="0" borderId="0"/>
    <xf numFmtId="0" fontId="9" fillId="0" borderId="0"/>
    <xf numFmtId="0" fontId="9" fillId="0" borderId="0"/>
    <xf numFmtId="180" fontId="9" fillId="0" borderId="0"/>
    <xf numFmtId="0" fontId="27" fillId="0" borderId="0"/>
    <xf numFmtId="180" fontId="9" fillId="0" borderId="0"/>
    <xf numFmtId="180" fontId="9" fillId="0" borderId="0"/>
    <xf numFmtId="0" fontId="27" fillId="0" borderId="0"/>
    <xf numFmtId="180" fontId="9" fillId="0" borderId="0"/>
    <xf numFmtId="180" fontId="9" fillId="0" borderId="0"/>
    <xf numFmtId="0" fontId="27" fillId="0" borderId="0"/>
    <xf numFmtId="180" fontId="9" fillId="0" borderId="0"/>
    <xf numFmtId="180" fontId="9" fillId="0" borderId="0"/>
    <xf numFmtId="0" fontId="27" fillId="0" borderId="0"/>
    <xf numFmtId="180" fontId="9" fillId="0" borderId="0"/>
    <xf numFmtId="0" fontId="27" fillId="0" borderId="0"/>
    <xf numFmtId="180" fontId="9" fillId="0" borderId="0"/>
    <xf numFmtId="180" fontId="9" fillId="0" borderId="0"/>
    <xf numFmtId="180" fontId="99" fillId="0" borderId="0"/>
    <xf numFmtId="0" fontId="10"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9" fillId="0" borderId="0"/>
    <xf numFmtId="180" fontId="9" fillId="0" borderId="0"/>
    <xf numFmtId="180" fontId="9" fillId="0" borderId="0"/>
    <xf numFmtId="180" fontId="99" fillId="0" borderId="0"/>
    <xf numFmtId="180" fontId="9" fillId="0" borderId="0"/>
    <xf numFmtId="0" fontId="10" fillId="0" borderId="0"/>
    <xf numFmtId="180" fontId="9" fillId="0" borderId="0"/>
    <xf numFmtId="0" fontId="27"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9" fillId="0" borderId="0"/>
    <xf numFmtId="180" fontId="9" fillId="0" borderId="0"/>
    <xf numFmtId="180" fontId="9"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99" fillId="0" borderId="0"/>
    <xf numFmtId="180" fontId="9" fillId="0" borderId="0"/>
    <xf numFmtId="180" fontId="9" fillId="0" borderId="0"/>
    <xf numFmtId="180" fontId="99"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0" fontId="27"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27"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0" fontId="9" fillId="101"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4" fillId="9" borderId="1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63"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63" fillId="9" borderId="1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100" fillId="3" borderId="13"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100" fillId="3" borderId="13"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70" borderId="33">
      <alignment vertical="center"/>
      <protection locked="0"/>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4" fontId="26" fillId="86" borderId="0" applyNumberFormat="0" applyProtection="0">
      <alignment horizontal="left" vertical="center" indent="1"/>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26" fillId="110" borderId="29" applyNumberFormat="0" applyProtection="0">
      <alignment horizontal="left" vertical="center" indent="1"/>
    </xf>
    <xf numFmtId="4" fontId="10" fillId="111"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0" fontId="50" fillId="0" borderId="0" applyNumberFormat="0" applyFill="0" applyBorder="0" applyAlignment="0" applyProtection="0"/>
    <xf numFmtId="180" fontId="9" fillId="0" borderId="0" applyFont="0" applyFill="0" applyBorder="0" applyAlignment="0" applyProtection="0"/>
    <xf numFmtId="180" fontId="9" fillId="0" borderId="0"/>
    <xf numFmtId="0" fontId="9" fillId="0" borderId="0"/>
    <xf numFmtId="180" fontId="9" fillId="0" borderId="0"/>
    <xf numFmtId="0" fontId="9" fillId="0" borderId="0"/>
    <xf numFmtId="0" fontId="9" fillId="0" borderId="0"/>
    <xf numFmtId="0" fontId="9" fillId="0" borderId="0" applyFont="0" applyFill="0" applyBorder="0" applyAlignment="0" applyProtection="0"/>
    <xf numFmtId="0" fontId="4" fillId="0" borderId="0" applyFont="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14"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14"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8"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64" fillId="0" borderId="1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64" fillId="0" borderId="1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104"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104"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0" fontId="3" fillId="0" borderId="0"/>
    <xf numFmtId="0" fontId="11" fillId="0" borderId="0" applyNumberFormat="0" applyFill="0" applyBorder="0" applyAlignment="0" applyProtection="0"/>
    <xf numFmtId="0" fontId="9" fillId="0" borderId="0"/>
    <xf numFmtId="169"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3" fillId="0" borderId="0" applyFont="0" applyFill="0" applyBorder="0" applyAlignment="0" applyProtection="0"/>
    <xf numFmtId="171" fontId="8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80" fontId="9" fillId="0" borderId="0"/>
    <xf numFmtId="9" fontId="9" fillId="0" borderId="0" applyFont="0" applyFill="0" applyBorder="0" applyAlignment="0" applyProtection="0"/>
    <xf numFmtId="169" fontId="4" fillId="0" borderId="0" applyFont="0" applyFill="0" applyBorder="0" applyAlignment="0" applyProtection="0"/>
    <xf numFmtId="180" fontId="9" fillId="0" borderId="0"/>
    <xf numFmtId="0" fontId="9" fillId="0" borderId="0"/>
    <xf numFmtId="180" fontId="9" fillId="0" borderId="0"/>
    <xf numFmtId="0" fontId="9" fillId="0" borderId="0"/>
    <xf numFmtId="180" fontId="9" fillId="0" borderId="0"/>
    <xf numFmtId="0" fontId="9" fillId="0" borderId="0"/>
    <xf numFmtId="180" fontId="9" fillId="0" borderId="0"/>
    <xf numFmtId="182" fontId="27" fillId="0" borderId="0"/>
    <xf numFmtId="182" fontId="27" fillId="0" borderId="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40" fillId="43" borderId="52" applyNumberFormat="0" applyAlignment="0" applyProtection="0"/>
    <xf numFmtId="0" fontId="9" fillId="56" borderId="49" applyNumberFormat="0">
      <protection locked="0"/>
    </xf>
    <xf numFmtId="0" fontId="40" fillId="56" borderId="52" applyNumberFormat="0" applyAlignment="0" applyProtection="0"/>
    <xf numFmtId="0" fontId="9" fillId="39" borderId="51" applyNumberFormat="0" applyFont="0" applyAlignment="0" applyProtection="0"/>
    <xf numFmtId="0" fontId="77" fillId="56" borderId="50" applyNumberFormat="0" applyAlignment="0" applyProtection="0"/>
    <xf numFmtId="0" fontId="9" fillId="70" borderId="38">
      <alignment horizontal="center" vertical="center"/>
      <protection locked="0"/>
    </xf>
    <xf numFmtId="0" fontId="40" fillId="56" borderId="52" applyNumberFormat="0" applyAlignment="0" applyProtection="0"/>
    <xf numFmtId="0" fontId="9" fillId="56" borderId="49" applyNumberFormat="0">
      <protection locked="0"/>
    </xf>
    <xf numFmtId="0" fontId="37" fillId="45" borderId="50" applyNumberFormat="0" applyAlignment="0" applyProtection="0"/>
    <xf numFmtId="0" fontId="40" fillId="56" borderId="52" applyNumberFormat="0" applyAlignment="0" applyProtection="0"/>
    <xf numFmtId="0" fontId="42" fillId="0" borderId="53" applyNumberFormat="0" applyFill="0" applyAlignment="0" applyProtection="0"/>
    <xf numFmtId="0" fontId="40" fillId="56" borderId="52" applyNumberFormat="0" applyAlignment="0" applyProtection="0"/>
    <xf numFmtId="0" fontId="40" fillId="43" borderId="52" applyNumberFormat="0" applyAlignment="0" applyProtection="0"/>
    <xf numFmtId="169" fontId="3"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62" fillId="30" borderId="0" applyNumberFormat="0" applyBorder="0" applyAlignment="0" applyProtection="0"/>
    <xf numFmtId="0" fontId="9"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9" fontId="9" fillId="0" borderId="0" applyFont="0" applyFill="0" applyBorder="0" applyAlignment="0" applyProtection="0"/>
    <xf numFmtId="0" fontId="4" fillId="0" borderId="0"/>
    <xf numFmtId="195" fontId="9" fillId="0" borderId="0" applyFill="0" applyBorder="0" applyAlignment="0" applyProtection="0"/>
    <xf numFmtId="0" fontId="28" fillId="5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107" fillId="0" borderId="58" applyNumberFormat="0" applyFill="0" applyProtection="0">
      <alignment horizontal="center"/>
    </xf>
    <xf numFmtId="0" fontId="9" fillId="0" borderId="0"/>
    <xf numFmtId="184" fontId="9" fillId="0" borderId="0" applyFont="0" applyFill="0" applyBorder="0" applyProtection="0">
      <alignment horizontal="right"/>
    </xf>
    <xf numFmtId="184" fontId="9" fillId="0" borderId="0" applyFont="0" applyFill="0" applyBorder="0" applyProtection="0">
      <alignment horizontal="right"/>
    </xf>
    <xf numFmtId="0" fontId="28" fillId="51" borderId="0" applyNumberFormat="0" applyBorder="0" applyAlignment="0" applyProtection="0"/>
    <xf numFmtId="172" fontId="9" fillId="0" borderId="0" applyFont="0" applyFill="0" applyBorder="0" applyProtection="0">
      <alignment horizontal="right"/>
    </xf>
    <xf numFmtId="172" fontId="9" fillId="0" borderId="0" applyFont="0" applyFill="0" applyBorder="0" applyProtection="0">
      <alignment horizontal="right"/>
    </xf>
    <xf numFmtId="174" fontId="9" fillId="0" borderId="0" applyFont="0" applyFill="0" applyBorder="0" applyProtection="0">
      <alignment horizontal="right"/>
    </xf>
    <xf numFmtId="174" fontId="9" fillId="0" borderId="0" applyFont="0" applyFill="0" applyBorder="0" applyProtection="0">
      <alignment horizontal="right"/>
    </xf>
    <xf numFmtId="0" fontId="28"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0" fontId="141" fillId="0" borderId="0" applyNumberFormat="0" applyFill="0" applyBorder="0" applyAlignment="0">
      <protection locked="0"/>
    </xf>
    <xf numFmtId="185" fontId="9" fillId="0" borderId="0" applyBorder="0"/>
    <xf numFmtId="0" fontId="142" fillId="0" borderId="0" applyNumberFormat="0" applyAlignment="0">
      <alignment horizontal="left"/>
    </xf>
    <xf numFmtId="164" fontId="143" fillId="0" borderId="57" applyAlignment="0" applyProtection="0"/>
    <xf numFmtId="49" fontId="144" fillId="0" borderId="0" applyFont="0" applyFill="0" applyBorder="0" applyAlignment="0" applyProtection="0">
      <alignment horizontal="left"/>
    </xf>
    <xf numFmtId="3" fontId="108" fillId="0" borderId="0" applyAlignment="0" applyProtection="0"/>
    <xf numFmtId="173" fontId="113" fillId="0" borderId="0" applyFill="0" applyBorder="0" applyAlignment="0" applyProtection="0"/>
    <xf numFmtId="49" fontId="113" fillId="0" borderId="0" applyNumberFormat="0" applyAlignment="0" applyProtection="0">
      <alignment horizontal="left"/>
    </xf>
    <xf numFmtId="49" fontId="145" fillId="0" borderId="45" applyNumberFormat="0" applyAlignment="0" applyProtection="0">
      <alignment horizontal="left" wrapText="1"/>
    </xf>
    <xf numFmtId="49" fontId="145" fillId="0" borderId="0" applyNumberFormat="0" applyAlignment="0" applyProtection="0">
      <alignment horizontal="left" wrapText="1"/>
    </xf>
    <xf numFmtId="49" fontId="146" fillId="0" borderId="0" applyAlignment="0" applyProtection="0">
      <alignment horizontal="left"/>
    </xf>
    <xf numFmtId="0" fontId="30" fillId="43" borderId="59" applyNumberFormat="0" applyAlignment="0" applyProtection="0"/>
    <xf numFmtId="0" fontId="30" fillId="43" borderId="59"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108" fillId="0" borderId="0" applyFont="0" applyFill="0" applyBorder="0" applyProtection="0">
      <alignment horizontal="right"/>
    </xf>
    <xf numFmtId="186" fontId="108" fillId="0" borderId="0" applyFont="0" applyFill="0" applyBorder="0" applyProtection="0">
      <alignment horizontal="left"/>
    </xf>
    <xf numFmtId="169" fontId="9" fillId="0" borderId="0" applyFont="0" applyFill="0" applyBorder="0" applyAlignment="0" applyProtection="0"/>
    <xf numFmtId="179" fontId="26" fillId="70" borderId="60"/>
    <xf numFmtId="3" fontId="147" fillId="0" borderId="0"/>
    <xf numFmtId="3" fontId="147" fillId="0" borderId="0"/>
    <xf numFmtId="3" fontId="147" fillId="0" borderId="0"/>
    <xf numFmtId="3" fontId="147" fillId="0" borderId="0"/>
    <xf numFmtId="3" fontId="147" fillId="0" borderId="0"/>
    <xf numFmtId="3" fontId="147" fillId="0" borderId="0"/>
    <xf numFmtId="3" fontId="147" fillId="0" borderId="0"/>
    <xf numFmtId="3" fontId="147" fillId="0" borderId="0"/>
    <xf numFmtId="0" fontId="148" fillId="0" borderId="0" applyFont="0" applyFill="0" applyBorder="0" applyAlignment="0" applyProtection="0">
      <alignment horizontal="right"/>
    </xf>
    <xf numFmtId="196" fontId="148" fillId="0" borderId="0" applyFont="0" applyFill="0" applyBorder="0" applyAlignment="0" applyProtection="0"/>
    <xf numFmtId="197" fontId="148" fillId="0" borderId="0" applyFont="0" applyFill="0" applyBorder="0" applyAlignment="0" applyProtection="0">
      <alignment horizontal="right"/>
    </xf>
    <xf numFmtId="169" fontId="9" fillId="0" borderId="0" applyFont="0" applyFill="0" applyBorder="0" applyAlignment="0" applyProtection="0"/>
    <xf numFmtId="169" fontId="9" fillId="0" borderId="0" applyFont="0" applyFill="0" applyBorder="0" applyAlignment="0" applyProtection="0"/>
    <xf numFmtId="198" fontId="148" fillId="0" borderId="0" applyFont="0" applyFill="0" applyBorder="0" applyAlignment="0" applyProtection="0"/>
    <xf numFmtId="199" fontId="148" fillId="0" borderId="0" applyFont="0" applyFill="0" applyBorder="0" applyAlignment="0" applyProtection="0">
      <alignment horizontal="right"/>
    </xf>
    <xf numFmtId="169" fontId="9" fillId="0" borderId="0" applyFont="0" applyFill="0" applyBorder="0" applyAlignment="0" applyProtection="0"/>
    <xf numFmtId="169" fontId="9" fillId="0" borderId="0" applyFont="0" applyFill="0" applyBorder="0" applyAlignment="0" applyProtection="0"/>
    <xf numFmtId="169" fontId="27" fillId="0" borderId="0" applyFont="0" applyFill="0" applyBorder="0" applyAlignment="0" applyProtection="0"/>
    <xf numFmtId="200" fontId="14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01" fontId="148" fillId="0" borderId="0" applyFont="0" applyFill="0" applyBorder="0" applyAlignment="0" applyProtection="0"/>
    <xf numFmtId="3" fontId="149" fillId="0" borderId="0" applyFont="0" applyFill="0" applyBorder="0" applyAlignment="0" applyProtection="0"/>
    <xf numFmtId="0" fontId="150" fillId="0" borderId="0"/>
    <xf numFmtId="0" fontId="151" fillId="0" borderId="0"/>
    <xf numFmtId="0" fontId="150" fillId="0" borderId="0"/>
    <xf numFmtId="0" fontId="151" fillId="0" borderId="0"/>
    <xf numFmtId="0" fontId="9" fillId="0" borderId="0"/>
    <xf numFmtId="0" fontId="9" fillId="0" borderId="0"/>
    <xf numFmtId="0" fontId="9" fillId="0" borderId="0"/>
    <xf numFmtId="0" fontId="44" fillId="0" borderId="0">
      <alignment horizontal="left" indent="3"/>
    </xf>
    <xf numFmtId="0" fontId="44" fillId="0" borderId="0">
      <alignment horizontal="left" indent="5"/>
    </xf>
    <xf numFmtId="0" fontId="9" fillId="0" borderId="0">
      <alignment horizontal="left"/>
    </xf>
    <xf numFmtId="0" fontId="9" fillId="0" borderId="0"/>
    <xf numFmtId="0" fontId="9" fillId="0" borderId="0">
      <alignment horizontal="left"/>
    </xf>
    <xf numFmtId="0" fontId="148" fillId="0" borderId="0" applyFont="0" applyFill="0" applyBorder="0" applyAlignment="0" applyProtection="0">
      <alignment horizontal="right"/>
    </xf>
    <xf numFmtId="171" fontId="9" fillId="0" borderId="0" applyFont="0" applyFill="0" applyBorder="0" applyAlignment="0" applyProtection="0"/>
    <xf numFmtId="202" fontId="9" fillId="0" borderId="0" applyFont="0" applyFill="0" applyBorder="0" applyAlignment="0" applyProtection="0"/>
    <xf numFmtId="168" fontId="9" fillId="0" borderId="0" applyFont="0" applyFill="0" applyBorder="0" applyAlignment="0" applyProtection="0"/>
    <xf numFmtId="203" fontId="152" fillId="0" borderId="0" applyFont="0" applyFill="0" applyBorder="0" applyAlignment="0" applyProtection="0"/>
    <xf numFmtId="0" fontId="148" fillId="0" borderId="0" applyFill="0" applyBorder="0" applyProtection="0"/>
    <xf numFmtId="204" fontId="152" fillId="0" borderId="0" applyFont="0" applyFill="0" applyBorder="0" applyAlignment="0" applyProtection="0"/>
    <xf numFmtId="205" fontId="148" fillId="0" borderId="0" applyFont="0" applyFill="0" applyBorder="0" applyAlignment="0" applyProtection="0"/>
    <xf numFmtId="206" fontId="148" fillId="0" borderId="0" applyFont="0" applyFill="0" applyBorder="0" applyAlignment="0" applyProtection="0"/>
    <xf numFmtId="0" fontId="149" fillId="0" borderId="0" applyFont="0" applyFill="0" applyBorder="0" applyAlignment="0" applyProtection="0"/>
    <xf numFmtId="0" fontId="148" fillId="0" borderId="0" applyFont="0" applyFill="0" applyBorder="0" applyAlignment="0" applyProtection="0"/>
    <xf numFmtId="207" fontId="148" fillId="0" borderId="0" applyFont="0" applyFill="0" applyBorder="0" applyAlignment="0" applyProtection="0"/>
    <xf numFmtId="208" fontId="148" fillId="0" borderId="0" applyFont="0" applyFill="0" applyBorder="0" applyAlignment="0" applyProtection="0"/>
    <xf numFmtId="0" fontId="109" fillId="0" borderId="6" applyNumberFormat="0" applyBorder="0" applyAlignment="0" applyProtection="0">
      <alignment horizontal="right" vertical="center"/>
    </xf>
    <xf numFmtId="0" fontId="9" fillId="0" borderId="0">
      <protection locked="0"/>
    </xf>
    <xf numFmtId="0" fontId="9" fillId="0" borderId="0"/>
    <xf numFmtId="0" fontId="148" fillId="0" borderId="61" applyNumberFormat="0" applyFont="0" applyFill="0" applyAlignment="0" applyProtection="0"/>
    <xf numFmtId="0" fontId="9" fillId="0" borderId="0">
      <protection locked="0"/>
    </xf>
    <xf numFmtId="0" fontId="9" fillId="0" borderId="0">
      <protection locked="0"/>
    </xf>
    <xf numFmtId="209" fontId="9" fillId="0" borderId="0" applyFon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149" fillId="0" borderId="0" applyFont="0" applyFill="0" applyBorder="0" applyAlignment="0" applyProtection="0"/>
    <xf numFmtId="0" fontId="153" fillId="0" borderId="0"/>
    <xf numFmtId="0" fontId="110" fillId="0" borderId="0">
      <alignment horizontal="right"/>
      <protection locked="0"/>
    </xf>
    <xf numFmtId="0" fontId="9" fillId="0" borderId="55"/>
    <xf numFmtId="0" fontId="9" fillId="0" borderId="0">
      <alignment horizontal="left"/>
    </xf>
    <xf numFmtId="0" fontId="154" fillId="0" borderId="0">
      <alignment horizontal="left"/>
    </xf>
    <xf numFmtId="0" fontId="111" fillId="0" borderId="0" applyFill="0" applyBorder="0" applyProtection="0">
      <alignment horizontal="left"/>
    </xf>
    <xf numFmtId="0" fontId="111" fillId="0" borderId="0">
      <alignment horizontal="left"/>
    </xf>
    <xf numFmtId="0" fontId="155" fillId="0" borderId="0" applyNumberFormat="0" applyFill="0" applyBorder="0" applyProtection="0">
      <alignment horizontal="left"/>
    </xf>
    <xf numFmtId="0" fontId="112" fillId="0" borderId="0">
      <alignment horizontal="left"/>
    </xf>
    <xf numFmtId="0" fontId="155"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38" fontId="113" fillId="114" borderId="0" applyNumberFormat="0" applyBorder="0" applyAlignment="0" applyProtection="0"/>
    <xf numFmtId="0" fontId="9" fillId="0" borderId="0"/>
    <xf numFmtId="0" fontId="9" fillId="0" borderId="0"/>
    <xf numFmtId="0" fontId="148" fillId="0" borderId="0" applyFont="0" applyFill="0" applyBorder="0" applyAlignment="0" applyProtection="0">
      <alignment horizontal="right"/>
    </xf>
    <xf numFmtId="0" fontId="156" fillId="0" borderId="0" applyProtection="0">
      <alignment horizontal="right"/>
    </xf>
    <xf numFmtId="0" fontId="157" fillId="0" borderId="0">
      <alignment horizontal="left"/>
    </xf>
    <xf numFmtId="0" fontId="157" fillId="0" borderId="0">
      <alignment horizontal="left"/>
    </xf>
    <xf numFmtId="0" fontId="117" fillId="0" borderId="62" applyNumberFormat="0" applyAlignment="0" applyProtection="0">
      <alignment horizontal="left" vertical="center"/>
    </xf>
    <xf numFmtId="0" fontId="117" fillId="0" borderId="56">
      <alignment horizontal="left" vertical="center"/>
    </xf>
    <xf numFmtId="0" fontId="114" fillId="115" borderId="63" applyProtection="0">
      <alignment horizontal="right"/>
    </xf>
    <xf numFmtId="0" fontId="115" fillId="115" borderId="0" applyProtection="0">
      <alignment horizontal="left"/>
    </xf>
    <xf numFmtId="0" fontId="158" fillId="0" borderId="0" applyNumberFormat="0" applyFill="0" applyBorder="0" applyAlignment="0" applyProtection="0"/>
    <xf numFmtId="0" fontId="116" fillId="0" borderId="0">
      <alignment vertical="top" wrapText="1"/>
    </xf>
    <xf numFmtId="0" fontId="116" fillId="0" borderId="0">
      <alignment vertical="top" wrapText="1"/>
    </xf>
    <xf numFmtId="0" fontId="116" fillId="0" borderId="0">
      <alignment vertical="top" wrapText="1"/>
    </xf>
    <xf numFmtId="0" fontId="116" fillId="0" borderId="0">
      <alignment vertical="top" wrapText="1"/>
    </xf>
    <xf numFmtId="0" fontId="159" fillId="0" borderId="0">
      <alignment horizontal="left"/>
    </xf>
    <xf numFmtId="0" fontId="9" fillId="0" borderId="36">
      <alignment horizontal="left" vertical="top"/>
    </xf>
    <xf numFmtId="187" fontId="117" fillId="0" borderId="0" applyNumberFormat="0" applyFill="0" applyAlignment="0" applyProtection="0"/>
    <xf numFmtId="0" fontId="160" fillId="0" borderId="0">
      <alignment horizontal="left"/>
    </xf>
    <xf numFmtId="0" fontId="9" fillId="0" borderId="36">
      <alignment horizontal="left" vertical="top"/>
    </xf>
    <xf numFmtId="187" fontId="118" fillId="0" borderId="0" applyNumberFormat="0" applyFill="0" applyAlignment="0" applyProtection="0"/>
    <xf numFmtId="0" fontId="161" fillId="0" borderId="0">
      <alignment horizontal="left"/>
    </xf>
    <xf numFmtId="187" fontId="44" fillId="0" borderId="0" applyNumberFormat="0" applyFill="0" applyAlignment="0" applyProtection="0"/>
    <xf numFmtId="187" fontId="119" fillId="0" borderId="0" applyNumberFormat="0" applyFill="0" applyAlignment="0" applyProtection="0"/>
    <xf numFmtId="187" fontId="120" fillId="0" borderId="0" applyNumberFormat="0" applyFill="0" applyAlignment="0" applyProtection="0"/>
    <xf numFmtId="187" fontId="120" fillId="0" borderId="0" applyNumberFormat="0" applyFont="0" applyFill="0" applyBorder="0" applyAlignment="0" applyProtection="0"/>
    <xf numFmtId="187" fontId="120" fillId="0" borderId="0" applyNumberFormat="0" applyFont="0" applyFill="0" applyBorder="0" applyAlignment="0" applyProtection="0"/>
    <xf numFmtId="0" fontId="153" fillId="0" borderId="0"/>
    <xf numFmtId="0" fontId="153" fillId="0" borderId="0"/>
    <xf numFmtId="0" fontId="153" fillId="0" borderId="0"/>
    <xf numFmtId="0" fontId="153" fillId="0" borderId="0"/>
    <xf numFmtId="0" fontId="153" fillId="0" borderId="0"/>
    <xf numFmtId="0" fontId="9" fillId="0" borderId="0">
      <alignment horizontal="center"/>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Fill="0" applyBorder="0" applyProtection="0">
      <alignment horizontal="left"/>
    </xf>
    <xf numFmtId="0" fontId="37" fillId="35" borderId="59" applyNumberFormat="0" applyAlignment="0" applyProtection="0"/>
    <xf numFmtId="10" fontId="113" fillId="116" borderId="39" applyNumberFormat="0" applyBorder="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152" fillId="0" borderId="0" applyFill="0" applyBorder="0" applyProtection="0"/>
    <xf numFmtId="0" fontId="152" fillId="0" borderId="0" applyFill="0" applyBorder="0" applyProtection="0"/>
    <xf numFmtId="0" fontId="152" fillId="0" borderId="0" applyFill="0" applyBorder="0" applyProtection="0"/>
    <xf numFmtId="0" fontId="152" fillId="0" borderId="0" applyFill="0" applyBorder="0" applyProtection="0"/>
    <xf numFmtId="0" fontId="114" fillId="0" borderId="64" applyProtection="0">
      <alignment horizontal="right"/>
    </xf>
    <xf numFmtId="0" fontId="114" fillId="0" borderId="63" applyProtection="0">
      <alignment horizontal="right"/>
    </xf>
    <xf numFmtId="0" fontId="114" fillId="0" borderId="65" applyProtection="0">
      <alignment horizontal="center"/>
      <protection locked="0"/>
    </xf>
    <xf numFmtId="0" fontId="9" fillId="0" borderId="0"/>
    <xf numFmtId="0" fontId="9" fillId="0" borderId="0"/>
    <xf numFmtId="0" fontId="9" fillId="0" borderId="0"/>
    <xf numFmtId="0" fontId="9" fillId="0" borderId="0"/>
    <xf numFmtId="210" fontId="148" fillId="0" borderId="0" applyFont="0" applyFill="0" applyBorder="0" applyAlignment="0" applyProtection="0"/>
    <xf numFmtId="211" fontId="148" fillId="0" borderId="0" applyFont="0" applyFill="0" applyBorder="0" applyAlignment="0" applyProtection="0"/>
    <xf numFmtId="166" fontId="10" fillId="0" borderId="0" applyFont="0" applyFill="0" applyBorder="0" applyAlignment="0" applyProtection="0"/>
    <xf numFmtId="168" fontId="10" fillId="0" borderId="0" applyFont="0" applyFill="0" applyBorder="0" applyAlignment="0" applyProtection="0"/>
    <xf numFmtId="0" fontId="71" fillId="0" borderId="0" applyNumberFormat="0">
      <alignment horizontal="left"/>
    </xf>
    <xf numFmtId="0" fontId="148" fillId="0" borderId="0" applyFont="0" applyFill="0" applyBorder="0" applyAlignment="0" applyProtection="0">
      <alignment horizontal="right"/>
    </xf>
    <xf numFmtId="212" fontId="148" fillId="0" borderId="0" applyFont="0" applyFill="0" applyBorder="0" applyAlignment="0" applyProtection="0">
      <alignment horizontal="right"/>
    </xf>
    <xf numFmtId="1" fontId="9" fillId="0" borderId="0" applyFont="0" applyFill="0" applyBorder="0" applyProtection="0">
      <alignment horizontal="right"/>
    </xf>
    <xf numFmtId="1" fontId="9" fillId="0" borderId="0" applyFont="0" applyFill="0" applyBorder="0" applyProtection="0">
      <alignment horizontal="right"/>
    </xf>
    <xf numFmtId="37" fontId="162" fillId="0" borderId="0"/>
    <xf numFmtId="0" fontId="123" fillId="0" borderId="0"/>
    <xf numFmtId="3" fontId="163" fillId="0" borderId="0"/>
    <xf numFmtId="0" fontId="123" fillId="0" borderId="0"/>
    <xf numFmtId="0" fontId="123" fillId="0" borderId="0"/>
    <xf numFmtId="0" fontId="123" fillId="0" borderId="0"/>
    <xf numFmtId="0" fontId="123" fillId="0" borderId="0"/>
    <xf numFmtId="0" fontId="148" fillId="0" borderId="0" applyFill="0" applyBorder="0" applyProtection="0"/>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7"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5" fontId="9" fillId="0" borderId="0" applyFill="0" applyBorder="0" applyAlignment="0" applyProtection="0"/>
    <xf numFmtId="195" fontId="9" fillId="0" borderId="0" applyFill="0" applyBorder="0" applyAlignment="0" applyProtection="0"/>
    <xf numFmtId="195" fontId="9" fillId="0" borderId="0" applyFill="0" applyBorder="0" applyAlignment="0" applyProtection="0"/>
    <xf numFmtId="0" fontId="10" fillId="0" borderId="0"/>
    <xf numFmtId="0" fontId="27" fillId="0" borderId="0"/>
    <xf numFmtId="0" fontId="27" fillId="0" borderId="0"/>
    <xf numFmtId="0" fontId="27"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7" fillId="39" borderId="66" applyNumberFormat="0" applyFont="0" applyAlignment="0" applyProtection="0"/>
    <xf numFmtId="0" fontId="9" fillId="39" borderId="66" applyNumberFormat="0" applyFont="0" applyAlignment="0" applyProtection="0"/>
    <xf numFmtId="0" fontId="99" fillId="0" borderId="0"/>
    <xf numFmtId="0" fontId="153" fillId="0" borderId="0"/>
    <xf numFmtId="0" fontId="153" fillId="0" borderId="0"/>
    <xf numFmtId="0" fontId="40" fillId="43" borderId="67" applyNumberFormat="0" applyAlignment="0" applyProtection="0"/>
    <xf numFmtId="0" fontId="40" fillId="43" borderId="67" applyNumberFormat="0" applyAlignment="0" applyProtection="0"/>
    <xf numFmtId="40" fontId="124" fillId="113" borderId="0">
      <alignment horizontal="right"/>
    </xf>
    <xf numFmtId="0" fontId="125" fillId="113" borderId="0">
      <alignment horizontal="right"/>
    </xf>
    <xf numFmtId="0" fontId="126" fillId="113" borderId="37"/>
    <xf numFmtId="0" fontId="126" fillId="0" borderId="0" applyBorder="0">
      <alignment horizontal="centerContinuous"/>
    </xf>
    <xf numFmtId="0" fontId="127" fillId="0" borderId="0" applyBorder="0">
      <alignment horizontal="centerContinuous"/>
    </xf>
    <xf numFmtId="188" fontId="9" fillId="0" borderId="0" applyFont="0" applyFill="0" applyBorder="0" applyProtection="0">
      <alignment horizontal="right"/>
    </xf>
    <xf numFmtId="188" fontId="9" fillId="0" borderId="0" applyFont="0" applyFill="0" applyBorder="0" applyProtection="0">
      <alignment horizontal="right"/>
    </xf>
    <xf numFmtId="1" fontId="164" fillId="0" borderId="0" applyProtection="0">
      <alignment horizontal="right" vertical="center"/>
    </xf>
    <xf numFmtId="9" fontId="165" fillId="0" borderId="0" applyFont="0" applyFill="0" applyBorder="0" applyAlignment="0" applyProtection="0"/>
    <xf numFmtId="10" fontId="9" fillId="0" borderId="0" applyFont="0" applyFill="0" applyBorder="0" applyAlignment="0" applyProtection="0"/>
    <xf numFmtId="9" fontId="105" fillId="0" borderId="0" applyFont="0" applyFill="0" applyBorder="0" applyAlignment="0" applyProtection="0"/>
    <xf numFmtId="0" fontId="9" fillId="0" borderId="0"/>
    <xf numFmtId="9" fontId="105" fillId="0" borderId="0" applyFont="0" applyFill="0" applyBorder="0" applyAlignment="0" applyProtection="0"/>
    <xf numFmtId="9" fontId="105" fillId="0" borderId="0" applyFont="0" applyFill="0" applyBorder="0" applyAlignment="0" applyProtection="0"/>
    <xf numFmtId="213" fontId="152" fillId="0" borderId="0" applyFont="0" applyFill="0" applyBorder="0" applyAlignment="0" applyProtection="0"/>
    <xf numFmtId="3" fontId="113" fillId="98" borderId="68"/>
    <xf numFmtId="3" fontId="113" fillId="0" borderId="68" applyFont="0" applyFill="0" applyBorder="0" applyAlignment="0" applyProtection="0">
      <protection locked="0"/>
    </xf>
    <xf numFmtId="0" fontId="99" fillId="0" borderId="0"/>
    <xf numFmtId="0" fontId="9" fillId="0" borderId="0"/>
    <xf numFmtId="0" fontId="113" fillId="0" borderId="0"/>
    <xf numFmtId="214" fontId="166" fillId="0" borderId="0"/>
    <xf numFmtId="0" fontId="9" fillId="0" borderId="0"/>
    <xf numFmtId="0" fontId="9" fillId="0" borderId="0"/>
    <xf numFmtId="2" fontId="128" fillId="65" borderId="38" applyAlignment="0" applyProtection="0">
      <protection locked="0"/>
    </xf>
    <xf numFmtId="0" fontId="129" fillId="116" borderId="38" applyNumberFormat="0" applyAlignment="0" applyProtection="0"/>
    <xf numFmtId="0" fontId="130" fillId="117" borderId="39" applyNumberFormat="0" applyAlignment="0" applyProtection="0">
      <alignment horizontal="center" vertical="center"/>
    </xf>
    <xf numFmtId="0" fontId="113" fillId="0" borderId="0"/>
    <xf numFmtId="0" fontId="9" fillId="0" borderId="0"/>
    <xf numFmtId="4" fontId="10" fillId="58" borderId="67" applyNumberFormat="0" applyProtection="0">
      <alignment vertical="center"/>
    </xf>
    <xf numFmtId="4" fontId="102" fillId="58" borderId="67" applyNumberFormat="0" applyProtection="0">
      <alignment vertical="center"/>
    </xf>
    <xf numFmtId="4" fontId="10" fillId="58" borderId="67" applyNumberFormat="0" applyProtection="0">
      <alignment horizontal="left" vertical="center" indent="1"/>
    </xf>
    <xf numFmtId="4" fontId="10" fillId="58" borderId="67" applyNumberFormat="0" applyProtection="0">
      <alignment horizontal="left" vertical="center" indent="1"/>
    </xf>
    <xf numFmtId="0" fontId="9" fillId="118" borderId="67" applyNumberFormat="0" applyProtection="0">
      <alignment horizontal="left" vertical="center" indent="1"/>
    </xf>
    <xf numFmtId="4" fontId="10" fillId="61" borderId="67" applyNumberFormat="0" applyProtection="0">
      <alignment horizontal="right" vertical="center"/>
    </xf>
    <xf numFmtId="4" fontId="10" fillId="62" borderId="67" applyNumberFormat="0" applyProtection="0">
      <alignment horizontal="right" vertical="center"/>
    </xf>
    <xf numFmtId="4" fontId="10" fillId="60" borderId="67" applyNumberFormat="0" applyProtection="0">
      <alignment horizontal="right" vertical="center"/>
    </xf>
    <xf numFmtId="4" fontId="10" fillId="64" borderId="67" applyNumberFormat="0" applyProtection="0">
      <alignment horizontal="right" vertical="center"/>
    </xf>
    <xf numFmtId="4" fontId="10" fillId="119" borderId="67" applyNumberFormat="0" applyProtection="0">
      <alignment horizontal="right" vertical="center"/>
    </xf>
    <xf numFmtId="4" fontId="10" fillId="120" borderId="67" applyNumberFormat="0" applyProtection="0">
      <alignment horizontal="right" vertical="center"/>
    </xf>
    <xf numFmtId="4" fontId="10" fillId="67" borderId="67" applyNumberFormat="0" applyProtection="0">
      <alignment horizontal="right" vertical="center"/>
    </xf>
    <xf numFmtId="4" fontId="10" fillId="66" borderId="67" applyNumberFormat="0" applyProtection="0">
      <alignment horizontal="right" vertical="center"/>
    </xf>
    <xf numFmtId="4" fontId="10" fillId="121" borderId="67" applyNumberFormat="0" applyProtection="0">
      <alignment horizontal="right" vertical="center"/>
    </xf>
    <xf numFmtId="4" fontId="26" fillId="122" borderId="67" applyNumberFormat="0" applyProtection="0">
      <alignment horizontal="left" vertical="center" indent="1"/>
    </xf>
    <xf numFmtId="4" fontId="10" fillId="123" borderId="69" applyNumberFormat="0" applyProtection="0">
      <alignment horizontal="left" vertical="center" indent="1"/>
    </xf>
    <xf numFmtId="4" fontId="53" fillId="59" borderId="0" applyNumberFormat="0" applyProtection="0">
      <alignment horizontal="left" vertical="center" indent="1"/>
    </xf>
    <xf numFmtId="0" fontId="9" fillId="118" borderId="67" applyNumberFormat="0" applyProtection="0">
      <alignment horizontal="left" vertical="center" indent="1"/>
    </xf>
    <xf numFmtId="4" fontId="10" fillId="123" borderId="67" applyNumberFormat="0" applyProtection="0">
      <alignment horizontal="left" vertical="center" indent="1"/>
    </xf>
    <xf numFmtId="4" fontId="10" fillId="124" borderId="67" applyNumberFormat="0" applyProtection="0">
      <alignment horizontal="left" vertical="center" indent="1"/>
    </xf>
    <xf numFmtId="0" fontId="9" fillId="124" borderId="67" applyNumberFormat="0" applyProtection="0">
      <alignment horizontal="left" vertical="center" indent="1"/>
    </xf>
    <xf numFmtId="0" fontId="9" fillId="124" borderId="67" applyNumberFormat="0" applyProtection="0">
      <alignment horizontal="left" vertical="center" indent="1"/>
    </xf>
    <xf numFmtId="0" fontId="9" fillId="117" borderId="67" applyNumberFormat="0" applyProtection="0">
      <alignment horizontal="left" vertical="center" indent="1"/>
    </xf>
    <xf numFmtId="0" fontId="9" fillId="117" borderId="67" applyNumberFormat="0" applyProtection="0">
      <alignment horizontal="left" vertical="center" indent="1"/>
    </xf>
    <xf numFmtId="0" fontId="9" fillId="114" borderId="67" applyNumberFormat="0" applyProtection="0">
      <alignment horizontal="left" vertical="center" indent="1"/>
    </xf>
    <xf numFmtId="0" fontId="9" fillId="114" borderId="67" applyNumberFormat="0" applyProtection="0">
      <alignment horizontal="left" vertical="center" indent="1"/>
    </xf>
    <xf numFmtId="0" fontId="9" fillId="118" borderId="67" applyNumberFormat="0" applyProtection="0">
      <alignment horizontal="left" vertical="center" indent="1"/>
    </xf>
    <xf numFmtId="0" fontId="9" fillId="118" borderId="67" applyNumberFormat="0" applyProtection="0">
      <alignment horizontal="left" vertical="center" indent="1"/>
    </xf>
    <xf numFmtId="4" fontId="10" fillId="116" borderId="67" applyNumberFormat="0" applyProtection="0">
      <alignment vertical="center"/>
    </xf>
    <xf numFmtId="4" fontId="102" fillId="116" borderId="67" applyNumberFormat="0" applyProtection="0">
      <alignment vertical="center"/>
    </xf>
    <xf numFmtId="4" fontId="10" fillId="116" borderId="67" applyNumberFormat="0" applyProtection="0">
      <alignment horizontal="left" vertical="center" indent="1"/>
    </xf>
    <xf numFmtId="4" fontId="10" fillId="116" borderId="67" applyNumberFormat="0" applyProtection="0">
      <alignment horizontal="left" vertical="center" indent="1"/>
    </xf>
    <xf numFmtId="4" fontId="10" fillId="123" borderId="67" applyNumberFormat="0" applyProtection="0">
      <alignment horizontal="right" vertical="center"/>
    </xf>
    <xf numFmtId="4" fontId="102" fillId="123" borderId="67" applyNumberFormat="0" applyProtection="0">
      <alignment horizontal="right" vertical="center"/>
    </xf>
    <xf numFmtId="0" fontId="9" fillId="118" borderId="67" applyNumberFormat="0" applyProtection="0">
      <alignment horizontal="left" vertical="center" indent="1"/>
    </xf>
    <xf numFmtId="0" fontId="9" fillId="118" borderId="67" applyNumberFormat="0" applyProtection="0">
      <alignment horizontal="left" vertical="center" indent="1"/>
    </xf>
    <xf numFmtId="0" fontId="131" fillId="0" borderId="0"/>
    <xf numFmtId="4" fontId="103" fillId="123" borderId="67" applyNumberFormat="0" applyProtection="0">
      <alignment horizontal="right" vertical="center"/>
    </xf>
    <xf numFmtId="0" fontId="9" fillId="0" borderId="55"/>
    <xf numFmtId="0" fontId="51" fillId="0" borderId="0"/>
    <xf numFmtId="0" fontId="9" fillId="0" borderId="0">
      <alignment vertical="top"/>
    </xf>
    <xf numFmtId="0" fontId="132" fillId="113" borderId="2">
      <alignment horizontal="center"/>
    </xf>
    <xf numFmtId="3" fontId="133" fillId="113" borderId="0"/>
    <xf numFmtId="3" fontId="132" fillId="113" borderId="0"/>
    <xf numFmtId="0" fontId="133" fillId="113" borderId="0"/>
    <xf numFmtId="0" fontId="132" fillId="113" borderId="0"/>
    <xf numFmtId="0" fontId="133" fillId="113" borderId="0">
      <alignment horizontal="center"/>
    </xf>
    <xf numFmtId="0" fontId="9" fillId="0" borderId="54"/>
    <xf numFmtId="0" fontId="134" fillId="0" borderId="0">
      <alignment wrapText="1"/>
    </xf>
    <xf numFmtId="0" fontId="134" fillId="0" borderId="0">
      <alignment wrapText="1"/>
    </xf>
    <xf numFmtId="0" fontId="134" fillId="0" borderId="0">
      <alignment wrapText="1"/>
    </xf>
    <xf numFmtId="0" fontId="134" fillId="0" borderId="0">
      <alignment wrapText="1"/>
    </xf>
    <xf numFmtId="0" fontId="167" fillId="0" borderId="0" applyBorder="0" applyProtection="0">
      <alignment vertical="center"/>
    </xf>
    <xf numFmtId="0" fontId="167" fillId="0" borderId="35" applyBorder="0" applyProtection="0">
      <alignment horizontal="right" vertical="center"/>
    </xf>
    <xf numFmtId="0" fontId="168" fillId="125" borderId="0" applyBorder="0" applyProtection="0">
      <alignment horizontal="centerContinuous" vertical="center"/>
    </xf>
    <xf numFmtId="0" fontId="168" fillId="126" borderId="35" applyBorder="0" applyProtection="0">
      <alignment horizontal="centerContinuous" vertical="center"/>
    </xf>
    <xf numFmtId="0" fontId="169" fillId="0" borderId="0" applyNumberFormat="0" applyFill="0" applyBorder="0" applyProtection="0">
      <alignment horizontal="left"/>
    </xf>
    <xf numFmtId="0" fontId="135" fillId="127" borderId="0">
      <alignment horizontal="right" vertical="top" wrapText="1"/>
    </xf>
    <xf numFmtId="0" fontId="135" fillId="127" borderId="0">
      <alignment horizontal="right" vertical="top" wrapText="1"/>
    </xf>
    <xf numFmtId="0" fontId="135" fillId="127" borderId="0">
      <alignment horizontal="right" vertical="top" wrapText="1"/>
    </xf>
    <xf numFmtId="0" fontId="135" fillId="127" borderId="0">
      <alignment horizontal="right" vertical="top" wrapText="1"/>
    </xf>
    <xf numFmtId="0" fontId="135" fillId="0" borderId="0" applyBorder="0" applyProtection="0">
      <alignment horizontal="left"/>
    </xf>
    <xf numFmtId="0" fontId="136" fillId="0" borderId="0"/>
    <xf numFmtId="0" fontId="136" fillId="0" borderId="0"/>
    <xf numFmtId="0" fontId="136" fillId="0" borderId="0"/>
    <xf numFmtId="0" fontId="136" fillId="0" borderId="0"/>
    <xf numFmtId="0" fontId="137" fillId="0" borderId="0"/>
    <xf numFmtId="0" fontId="137" fillId="0" borderId="0"/>
    <xf numFmtId="0" fontId="137" fillId="0" borderId="0"/>
    <xf numFmtId="0" fontId="138" fillId="0" borderId="0"/>
    <xf numFmtId="0" fontId="138" fillId="0" borderId="0"/>
    <xf numFmtId="0" fontId="138" fillId="0" borderId="0"/>
    <xf numFmtId="189" fontId="113" fillId="0" borderId="0">
      <alignment wrapText="1"/>
      <protection locked="0"/>
    </xf>
    <xf numFmtId="189" fontId="113" fillId="0" borderId="0">
      <alignment wrapText="1"/>
      <protection locked="0"/>
    </xf>
    <xf numFmtId="189" fontId="135" fillId="128" borderId="0">
      <alignment wrapText="1"/>
      <protection locked="0"/>
    </xf>
    <xf numFmtId="189" fontId="135" fillId="128" borderId="0">
      <alignment wrapText="1"/>
      <protection locked="0"/>
    </xf>
    <xf numFmtId="189" fontId="135" fillId="128" borderId="0">
      <alignment wrapText="1"/>
      <protection locked="0"/>
    </xf>
    <xf numFmtId="189" fontId="135" fillId="128" borderId="0">
      <alignment wrapText="1"/>
      <protection locked="0"/>
    </xf>
    <xf numFmtId="190" fontId="113" fillId="0" borderId="0">
      <alignment wrapText="1"/>
      <protection locked="0"/>
    </xf>
    <xf numFmtId="190" fontId="113" fillId="0" borderId="0">
      <alignment wrapText="1"/>
      <protection locked="0"/>
    </xf>
    <xf numFmtId="190" fontId="113" fillId="0" borderId="0">
      <alignment wrapText="1"/>
      <protection locked="0"/>
    </xf>
    <xf numFmtId="190" fontId="135" fillId="128" borderId="0">
      <alignment wrapText="1"/>
      <protection locked="0"/>
    </xf>
    <xf numFmtId="190" fontId="135" fillId="128" borderId="0">
      <alignment wrapText="1"/>
      <protection locked="0"/>
    </xf>
    <xf numFmtId="190" fontId="135" fillId="128" borderId="0">
      <alignment wrapText="1"/>
      <protection locked="0"/>
    </xf>
    <xf numFmtId="190" fontId="135" fillId="128" borderId="0">
      <alignment wrapText="1"/>
      <protection locked="0"/>
    </xf>
    <xf numFmtId="190" fontId="135" fillId="128" borderId="0">
      <alignment wrapText="1"/>
      <protection locked="0"/>
    </xf>
    <xf numFmtId="191" fontId="113" fillId="0" borderId="0">
      <alignment wrapText="1"/>
      <protection locked="0"/>
    </xf>
    <xf numFmtId="191" fontId="113" fillId="0" borderId="0">
      <alignment wrapText="1"/>
      <protection locked="0"/>
    </xf>
    <xf numFmtId="191" fontId="135" fillId="128" borderId="0">
      <alignment wrapText="1"/>
      <protection locked="0"/>
    </xf>
    <xf numFmtId="191" fontId="135" fillId="128" borderId="0">
      <alignment wrapText="1"/>
      <protection locked="0"/>
    </xf>
    <xf numFmtId="191" fontId="135" fillId="128" borderId="0">
      <alignment wrapText="1"/>
      <protection locked="0"/>
    </xf>
    <xf numFmtId="191" fontId="135" fillId="128" borderId="0">
      <alignment wrapText="1"/>
      <protection locked="0"/>
    </xf>
    <xf numFmtId="0" fontId="155" fillId="0" borderId="0" applyNumberFormat="0" applyFill="0" applyBorder="0" applyProtection="0">
      <alignment horizontal="left"/>
    </xf>
    <xf numFmtId="0" fontId="160" fillId="0" borderId="0" applyNumberFormat="0" applyFill="0" applyBorder="0" applyProtection="0"/>
    <xf numFmtId="0" fontId="170" fillId="0" borderId="0" applyFill="0" applyBorder="0" applyProtection="0">
      <alignment horizontal="left"/>
    </xf>
    <xf numFmtId="192" fontId="135" fillId="127" borderId="70">
      <alignment wrapText="1"/>
    </xf>
    <xf numFmtId="192" fontId="135" fillId="127" borderId="70">
      <alignment wrapText="1"/>
    </xf>
    <xf numFmtId="192" fontId="135" fillId="127" borderId="70">
      <alignment wrapText="1"/>
    </xf>
    <xf numFmtId="193" fontId="135" fillId="127" borderId="70">
      <alignment wrapText="1"/>
    </xf>
    <xf numFmtId="193" fontId="135" fillId="127" borderId="70">
      <alignment wrapText="1"/>
    </xf>
    <xf numFmtId="193" fontId="135" fillId="127" borderId="70">
      <alignment wrapText="1"/>
    </xf>
    <xf numFmtId="193" fontId="135" fillId="127" borderId="70">
      <alignment wrapText="1"/>
    </xf>
    <xf numFmtId="194" fontId="135" fillId="127" borderId="70">
      <alignment wrapText="1"/>
    </xf>
    <xf numFmtId="194" fontId="135" fillId="127" borderId="70">
      <alignment wrapText="1"/>
    </xf>
    <xf numFmtId="194" fontId="135" fillId="127" borderId="70">
      <alignment wrapText="1"/>
    </xf>
    <xf numFmtId="0" fontId="136" fillId="0" borderId="71">
      <alignment horizontal="right"/>
    </xf>
    <xf numFmtId="0" fontId="136" fillId="0" borderId="71">
      <alignment horizontal="right"/>
    </xf>
    <xf numFmtId="0" fontId="136" fillId="0" borderId="71">
      <alignment horizontal="right"/>
    </xf>
    <xf numFmtId="0" fontId="113" fillId="0" borderId="36" applyFill="0" applyBorder="0" applyProtection="0">
      <alignment horizontal="left" vertical="top"/>
    </xf>
    <xf numFmtId="0" fontId="136" fillId="0" borderId="71">
      <alignment horizontal="right"/>
    </xf>
    <xf numFmtId="215" fontId="9" fillId="0" borderId="0" applyNumberFormat="0" applyFill="0" applyBorder="0">
      <alignment horizontal="left"/>
    </xf>
    <xf numFmtId="215" fontId="9" fillId="0" borderId="0" applyNumberFormat="0" applyFill="0" applyBorder="0">
      <alignment horizontal="right"/>
    </xf>
    <xf numFmtId="0" fontId="9" fillId="0" borderId="0"/>
    <xf numFmtId="0" fontId="171" fillId="0" borderId="0" applyNumberFormat="0" applyFill="0" applyBorder="0" applyProtection="0"/>
    <xf numFmtId="0" fontId="171"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171" fillId="0" borderId="0" applyNumberFormat="0" applyFill="0" applyBorder="0" applyProtection="0"/>
    <xf numFmtId="0" fontId="171" fillId="0" borderId="0"/>
    <xf numFmtId="40" fontId="139" fillId="0" borderId="0"/>
    <xf numFmtId="0" fontId="140" fillId="0" borderId="0" applyNumberFormat="0" applyFill="0" applyBorder="0" applyProtection="0">
      <alignment horizontal="left" vertical="center" indent="10"/>
    </xf>
    <xf numFmtId="0" fontId="140" fillId="0" borderId="0" applyNumberFormat="0" applyFill="0" applyBorder="0" applyProtection="0">
      <alignment horizontal="left" vertical="center" indent="10"/>
    </xf>
    <xf numFmtId="0" fontId="9" fillId="0" borderId="0"/>
    <xf numFmtId="0" fontId="171" fillId="0" borderId="0"/>
    <xf numFmtId="0" fontId="42" fillId="0" borderId="72" applyNumberFormat="0" applyFill="0" applyAlignment="0" applyProtection="0"/>
    <xf numFmtId="0" fontId="42" fillId="0" borderId="72" applyNumberFormat="0" applyFill="0" applyAlignment="0" applyProtection="0"/>
    <xf numFmtId="0" fontId="172" fillId="0" borderId="0" applyFill="0" applyBorder="0" applyProtection="0"/>
    <xf numFmtId="0" fontId="172" fillId="0" borderId="0" applyFill="0" applyBorder="0" applyProtection="0"/>
    <xf numFmtId="0" fontId="9" fillId="0" borderId="0"/>
    <xf numFmtId="0" fontId="99" fillId="0" borderId="0"/>
    <xf numFmtId="0" fontId="9" fillId="0" borderId="0"/>
    <xf numFmtId="0" fontId="9" fillId="0" borderId="0"/>
    <xf numFmtId="0" fontId="9" fillId="0" borderId="0">
      <alignment horizontal="center" textRotation="180"/>
    </xf>
    <xf numFmtId="0" fontId="113" fillId="0" borderId="0"/>
    <xf numFmtId="0" fontId="9" fillId="0" borderId="0"/>
    <xf numFmtId="0" fontId="10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106" fillId="0" borderId="0"/>
    <xf numFmtId="0" fontId="106" fillId="0" borderId="0"/>
    <xf numFmtId="0" fontId="106" fillId="0" borderId="0"/>
    <xf numFmtId="0" fontId="106" fillId="0" borderId="0"/>
    <xf numFmtId="0" fontId="9" fillId="0" borderId="0"/>
    <xf numFmtId="0" fontId="83" fillId="0" borderId="0"/>
    <xf numFmtId="0" fontId="9" fillId="0" borderId="0"/>
    <xf numFmtId="0" fontId="9" fillId="0" borderId="0"/>
    <xf numFmtId="0" fontId="9" fillId="0" borderId="0"/>
    <xf numFmtId="9" fontId="106" fillId="0" borderId="0" applyFont="0" applyFill="0" applyBorder="0" applyAlignment="0" applyProtection="0"/>
    <xf numFmtId="0" fontId="106" fillId="0" borderId="0"/>
    <xf numFmtId="0" fontId="108" fillId="0" borderId="0"/>
    <xf numFmtId="0" fontId="10" fillId="0" borderId="0">
      <alignment vertical="top"/>
    </xf>
    <xf numFmtId="169" fontId="108" fillId="0" borderId="0" applyFont="0" applyFill="0" applyBorder="0" applyAlignment="0" applyProtection="0"/>
    <xf numFmtId="0" fontId="173" fillId="0" borderId="0" applyNumberFormat="0" applyFill="0" applyBorder="0" applyAlignment="0" applyProtection="0">
      <alignment vertical="top"/>
      <protection locked="0"/>
    </xf>
    <xf numFmtId="9" fontId="108" fillId="0" borderId="0" applyFont="0" applyFill="0" applyBorder="0" applyAlignment="0" applyProtection="0"/>
    <xf numFmtId="0" fontId="10" fillId="0" borderId="0">
      <alignment vertical="top"/>
    </xf>
    <xf numFmtId="0" fontId="174" fillId="129" borderId="73"/>
    <xf numFmtId="0" fontId="108" fillId="0" borderId="0"/>
    <xf numFmtId="169" fontId="108" fillId="0" borderId="0" applyFont="0" applyFill="0" applyBorder="0" applyAlignment="0" applyProtection="0"/>
    <xf numFmtId="9" fontId="108" fillId="0" borderId="0" applyFont="0" applyFill="0" applyBorder="0" applyAlignment="0" applyProtection="0"/>
    <xf numFmtId="0" fontId="9" fillId="0" borderId="0"/>
    <xf numFmtId="0" fontId="106" fillId="0" borderId="0"/>
    <xf numFmtId="9" fontId="9" fillId="0" borderId="0" applyFont="0" applyFill="0" applyBorder="0" applyAlignment="0" applyProtection="0"/>
    <xf numFmtId="0" fontId="4" fillId="0" borderId="0"/>
    <xf numFmtId="169" fontId="9" fillId="0" borderId="0" applyFont="0" applyFill="0" applyBorder="0" applyAlignment="0" applyProtection="0"/>
    <xf numFmtId="0" fontId="4" fillId="74" borderId="0" applyNumberFormat="0" applyBorder="0" applyAlignment="0" applyProtection="0"/>
    <xf numFmtId="0" fontId="4" fillId="76" borderId="0" applyNumberFormat="0" applyBorder="0" applyAlignment="0" applyProtection="0"/>
    <xf numFmtId="0" fontId="4" fillId="78" borderId="0" applyNumberFormat="0" applyBorder="0" applyAlignment="0" applyProtection="0"/>
    <xf numFmtId="0" fontId="4" fillId="80" borderId="0" applyNumberFormat="0" applyBorder="0" applyAlignment="0" applyProtection="0"/>
    <xf numFmtId="0" fontId="4" fillId="82" borderId="0" applyNumberFormat="0" applyBorder="0" applyAlignment="0" applyProtection="0"/>
    <xf numFmtId="0" fontId="4" fillId="84" borderId="0" applyNumberFormat="0" applyBorder="0" applyAlignment="0" applyProtection="0"/>
    <xf numFmtId="0" fontId="4" fillId="75" borderId="0" applyNumberFormat="0" applyBorder="0" applyAlignment="0" applyProtection="0"/>
    <xf numFmtId="0" fontId="4" fillId="77" borderId="0" applyNumberFormat="0" applyBorder="0" applyAlignment="0" applyProtection="0"/>
    <xf numFmtId="0" fontId="4" fillId="79" borderId="0" applyNumberFormat="0" applyBorder="0" applyAlignment="0" applyProtection="0"/>
    <xf numFmtId="0" fontId="4" fillId="81" borderId="0" applyNumberFormat="0" applyBorder="0" applyAlignment="0" applyProtection="0"/>
    <xf numFmtId="0" fontId="4" fillId="83" borderId="0" applyNumberFormat="0" applyBorder="0" applyAlignment="0" applyProtection="0"/>
    <xf numFmtId="0" fontId="4" fillId="85"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19" fillId="6" borderId="0" applyNumberFormat="0" applyBorder="0" applyAlignment="0" applyProtection="0"/>
    <xf numFmtId="0" fontId="6" fillId="3" borderId="1" applyNumberFormat="0" applyAlignment="0" applyProtection="0"/>
    <xf numFmtId="0" fontId="23" fillId="8" borderId="15" applyNumberFormat="0" applyAlignment="0" applyProtection="0"/>
    <xf numFmtId="169" fontId="106" fillId="0" borderId="0" applyFont="0" applyFill="0" applyBorder="0" applyAlignment="0" applyProtection="0"/>
    <xf numFmtId="169" fontId="10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4" fillId="0" borderId="0" applyFont="0" applyFill="0" applyBorder="0" applyAlignment="0" applyProtection="0"/>
    <xf numFmtId="171" fontId="45" fillId="0" borderId="0" applyFont="0" applyFill="0" applyBorder="0" applyAlignment="0" applyProtection="0"/>
    <xf numFmtId="0" fontId="7" fillId="0" borderId="0" applyNumberFormat="0" applyFill="0" applyBorder="0" applyAlignment="0" applyProtection="0"/>
    <xf numFmtId="0" fontId="18" fillId="5" borderId="0" applyNumberFormat="0" applyBorder="0" applyAlignment="0" applyProtection="0"/>
    <xf numFmtId="0" fontId="15" fillId="0" borderId="10" applyNumberFormat="0" applyFill="0" applyAlignment="0" applyProtection="0"/>
    <xf numFmtId="0" fontId="116" fillId="0" borderId="0">
      <alignment vertical="top" wrapText="1"/>
    </xf>
    <xf numFmtId="187" fontId="117" fillId="0" borderId="0" applyNumberFormat="0" applyFill="0" applyAlignment="0" applyProtection="0"/>
    <xf numFmtId="0" fontId="16" fillId="0" borderId="40" applyNumberFormat="0" applyFill="0" applyAlignment="0" applyProtection="0"/>
    <xf numFmtId="187" fontId="117" fillId="0" borderId="0" applyNumberFormat="0" applyFill="0" applyAlignment="0" applyProtection="0"/>
    <xf numFmtId="187" fontId="118" fillId="0" borderId="0" applyNumberFormat="0" applyFill="0" applyAlignment="0" applyProtection="0"/>
    <xf numFmtId="0" fontId="17" fillId="0" borderId="12" applyNumberFormat="0" applyFill="0" applyAlignment="0" applyProtection="0"/>
    <xf numFmtId="187" fontId="118" fillId="0" borderId="0" applyNumberFormat="0" applyFill="0" applyAlignment="0" applyProtection="0"/>
    <xf numFmtId="187" fontId="44" fillId="0" borderId="0" applyNumberFormat="0" applyFill="0" applyAlignment="0" applyProtection="0"/>
    <xf numFmtId="0" fontId="17" fillId="0" borderId="0" applyNumberFormat="0" applyFill="0" applyBorder="0" applyAlignment="0" applyProtection="0"/>
    <xf numFmtId="187" fontId="44" fillId="0" borderId="0" applyNumberFormat="0" applyFill="0" applyAlignment="0" applyProtection="0"/>
    <xf numFmtId="0" fontId="5" fillId="2" borderId="1" applyNumberFormat="0" applyAlignment="0" applyProtection="0"/>
    <xf numFmtId="0" fontId="22" fillId="0" borderId="14" applyNumberFormat="0" applyFill="0" applyAlignment="0" applyProtection="0"/>
    <xf numFmtId="0" fontId="9" fillId="0" borderId="0"/>
    <xf numFmtId="0" fontId="20" fillId="7" borderId="0" applyNumberFormat="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 fillId="0" borderId="0"/>
    <xf numFmtId="0" fontId="9" fillId="0" borderId="0">
      <alignment vertical="top"/>
    </xf>
    <xf numFmtId="0" fontId="106" fillId="0" borderId="0"/>
    <xf numFmtId="0" fontId="9" fillId="0" borderId="0">
      <alignment vertical="top"/>
    </xf>
    <xf numFmtId="0" fontId="106" fillId="0" borderId="0"/>
    <xf numFmtId="0" fontId="106" fillId="0" borderId="0"/>
    <xf numFmtId="0" fontId="175" fillId="0" borderId="0"/>
    <xf numFmtId="0" fontId="9" fillId="0" borderId="0">
      <alignment vertical="top"/>
    </xf>
    <xf numFmtId="0" fontId="106" fillId="0" borderId="0"/>
    <xf numFmtId="0" fontId="106" fillId="0" borderId="0"/>
    <xf numFmtId="0" fontId="106" fillId="0" borderId="0"/>
    <xf numFmtId="0" fontId="106" fillId="0" borderId="0"/>
    <xf numFmtId="0" fontId="106" fillId="0" borderId="0"/>
    <xf numFmtId="0" fontId="106" fillId="0" borderId="0"/>
    <xf numFmtId="0" fontId="9" fillId="0" borderId="0">
      <alignment vertical="top"/>
    </xf>
    <xf numFmtId="0" fontId="106" fillId="0" borderId="0"/>
    <xf numFmtId="0" fontId="9" fillId="0" borderId="0"/>
    <xf numFmtId="0" fontId="106" fillId="0" borderId="0"/>
    <xf numFmtId="0" fontId="4" fillId="9" borderId="16" applyNumberFormat="0" applyFont="0" applyAlignment="0" applyProtection="0"/>
    <xf numFmtId="0" fontId="21" fillId="3"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113" fillId="0" borderId="0">
      <alignment wrapText="1"/>
      <protection locked="0"/>
    </xf>
    <xf numFmtId="190" fontId="113" fillId="0" borderId="0">
      <alignment wrapText="1"/>
      <protection locked="0"/>
    </xf>
    <xf numFmtId="191" fontId="113" fillId="0" borderId="0">
      <alignment wrapText="1"/>
      <protection locked="0"/>
    </xf>
    <xf numFmtId="0" fontId="14" fillId="0" borderId="0" applyNumberFormat="0" applyFill="0" applyBorder="0" applyAlignment="0" applyProtection="0"/>
    <xf numFmtId="0" fontId="140" fillId="0" borderId="0" applyNumberFormat="0" applyFill="0" applyBorder="0" applyProtection="0">
      <alignment horizontal="left" vertical="center" indent="10"/>
    </xf>
    <xf numFmtId="0" fontId="8" fillId="0" borderId="17" applyNumberFormat="0" applyFill="0" applyAlignment="0" applyProtection="0"/>
    <xf numFmtId="0" fontId="24" fillId="0" borderId="0" applyNumberFormat="0" applyFill="0" applyBorder="0" applyAlignment="0" applyProtection="0"/>
    <xf numFmtId="0" fontId="113" fillId="0" borderId="0"/>
    <xf numFmtId="0" fontId="108" fillId="0" borderId="0"/>
    <xf numFmtId="0" fontId="108" fillId="0" borderId="0"/>
    <xf numFmtId="0" fontId="108" fillId="0" borderId="0"/>
    <xf numFmtId="169" fontId="108" fillId="0" borderId="0" applyFont="0" applyFill="0" applyBorder="0" applyAlignment="0" applyProtection="0"/>
    <xf numFmtId="169" fontId="108" fillId="0" borderId="0" applyFont="0" applyFill="0" applyBorder="0" applyAlignment="0" applyProtection="0"/>
    <xf numFmtId="169" fontId="108" fillId="0" borderId="0" applyFont="0" applyFill="0" applyBorder="0" applyAlignment="0" applyProtection="0"/>
    <xf numFmtId="169" fontId="108" fillId="0" borderId="0" applyFont="0" applyFill="0" applyBorder="0" applyAlignment="0" applyProtection="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169" fontId="4" fillId="0" borderId="0" applyFont="0" applyFill="0" applyBorder="0" applyAlignment="0" applyProtection="0"/>
    <xf numFmtId="0" fontId="106" fillId="0" borderId="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0" fontId="108" fillId="0" borderId="0"/>
    <xf numFmtId="169" fontId="108" fillId="0" borderId="0" applyFont="0" applyFill="0" applyBorder="0" applyAlignment="0" applyProtection="0"/>
    <xf numFmtId="9" fontId="108" fillId="0" borderId="0" applyFont="0" applyFill="0" applyBorder="0" applyAlignment="0" applyProtection="0"/>
    <xf numFmtId="0" fontId="106" fillId="0" borderId="0"/>
    <xf numFmtId="9" fontId="106" fillId="0" borderId="0" applyFont="0" applyFill="0" applyBorder="0" applyAlignment="0" applyProtection="0"/>
    <xf numFmtId="0" fontId="108" fillId="0" borderId="0"/>
    <xf numFmtId="169" fontId="108" fillId="0" borderId="0" applyFont="0" applyFill="0" applyBorder="0" applyAlignment="0" applyProtection="0"/>
    <xf numFmtId="0" fontId="108" fillId="0" borderId="0"/>
    <xf numFmtId="9" fontId="108" fillId="0" borderId="0" applyFont="0" applyFill="0" applyBorder="0" applyAlignment="0" applyProtection="0"/>
    <xf numFmtId="169" fontId="108" fillId="0" borderId="0" applyFont="0" applyFill="0" applyBorder="0" applyAlignment="0" applyProtection="0"/>
    <xf numFmtId="169" fontId="108" fillId="0" borderId="0" applyFont="0" applyFill="0" applyBorder="0" applyAlignment="0" applyProtection="0"/>
    <xf numFmtId="0" fontId="108" fillId="0" borderId="0"/>
    <xf numFmtId="9" fontId="108" fillId="0" borderId="0" applyFont="0" applyFill="0" applyBorder="0" applyAlignment="0" applyProtection="0"/>
    <xf numFmtId="9" fontId="108" fillId="0" borderId="0" applyFont="0" applyFill="0" applyBorder="0" applyAlignment="0" applyProtection="0"/>
    <xf numFmtId="0" fontId="28" fillId="53"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169" fontId="9" fillId="0" borderId="0" applyFont="0" applyFill="0" applyBorder="0" applyAlignment="0" applyProtection="0"/>
    <xf numFmtId="0" fontId="37" fillId="35" borderId="59" applyNumberFormat="0" applyAlignment="0" applyProtection="0"/>
    <xf numFmtId="0" fontId="10" fillId="0" borderId="0"/>
    <xf numFmtId="9" fontId="9" fillId="0" borderId="0" applyFont="0" applyFill="0" applyBorder="0" applyAlignment="0" applyProtection="0"/>
    <xf numFmtId="0" fontId="4" fillId="0" borderId="0"/>
    <xf numFmtId="0" fontId="176" fillId="0" borderId="0"/>
    <xf numFmtId="0" fontId="30" fillId="56" borderId="59" applyNumberFormat="0" applyAlignment="0" applyProtection="0"/>
    <xf numFmtId="0" fontId="30" fillId="43" borderId="59" applyNumberFormat="0" applyAlignment="0" applyProtection="0"/>
    <xf numFmtId="0" fontId="30" fillId="43" borderId="59" applyNumberFormat="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37" fillId="45" borderId="59" applyNumberForma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40" fillId="56" borderId="67" applyNumberFormat="0" applyAlignment="0" applyProtection="0"/>
    <xf numFmtId="0" fontId="40" fillId="43" borderId="67" applyNumberFormat="0" applyAlignment="0" applyProtection="0"/>
    <xf numFmtId="0" fontId="40" fillId="43" borderId="67" applyNumberFormat="0" applyAlignment="0" applyProtection="0"/>
    <xf numFmtId="179" fontId="44" fillId="0" borderId="56" applyFill="0"/>
    <xf numFmtId="0" fontId="42" fillId="0" borderId="72" applyNumberFormat="0" applyFill="0" applyAlignment="0" applyProtection="0"/>
    <xf numFmtId="0" fontId="42" fillId="0" borderId="72" applyNumberFormat="0" applyFill="0" applyAlignment="0" applyProtection="0"/>
    <xf numFmtId="0" fontId="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77"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9" fillId="0" borderId="0"/>
    <xf numFmtId="0" fontId="9" fillId="0" borderId="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4" fillId="0" borderId="0" applyFont="0" applyFill="0" applyBorder="0" applyAlignment="0" applyProtection="0"/>
    <xf numFmtId="0" fontId="2" fillId="0" borderId="0"/>
    <xf numFmtId="0" fontId="11" fillId="0" borderId="0" applyNumberFormat="0" applyFill="0" applyBorder="0" applyAlignment="0" applyProtection="0"/>
  </cellStyleXfs>
  <cellXfs count="240">
    <xf numFmtId="0" fontId="0" fillId="0" borderId="0" xfId="0"/>
    <xf numFmtId="0" fontId="0" fillId="0" borderId="0" xfId="0" applyAlignment="1">
      <alignment wrapText="1"/>
    </xf>
    <xf numFmtId="0" fontId="178" fillId="4" borderId="0" xfId="58404" applyFont="1" applyFill="1" applyAlignment="1">
      <alignment wrapText="1"/>
    </xf>
    <xf numFmtId="0" fontId="2" fillId="0" borderId="0" xfId="58404"/>
    <xf numFmtId="0" fontId="178" fillId="4" borderId="0" xfId="58404" applyFont="1" applyFill="1" applyAlignment="1">
      <alignment vertical="center"/>
    </xf>
    <xf numFmtId="0" fontId="178" fillId="4" borderId="0" xfId="58404" applyFont="1" applyFill="1"/>
    <xf numFmtId="0" fontId="8" fillId="0" borderId="39" xfId="58404" applyFont="1" applyBorder="1"/>
    <xf numFmtId="14" fontId="4" fillId="0" borderId="39" xfId="58404" applyNumberFormat="1" applyFont="1" applyBorder="1" applyAlignment="1">
      <alignment horizontal="left"/>
    </xf>
    <xf numFmtId="0" fontId="0" fillId="0" borderId="39" xfId="58404" applyFont="1" applyBorder="1" applyAlignment="1">
      <alignment horizontal="left" wrapText="1"/>
    </xf>
    <xf numFmtId="173" fontId="180" fillId="0" borderId="39" xfId="1429" applyNumberFormat="1" applyFont="1" applyBorder="1" applyAlignment="1">
      <alignment horizontal="left"/>
    </xf>
    <xf numFmtId="0" fontId="180" fillId="4" borderId="0" xfId="0" applyFont="1" applyFill="1"/>
    <xf numFmtId="0" fontId="181" fillId="131" borderId="0" xfId="0" applyFont="1" applyFill="1"/>
    <xf numFmtId="0" fontId="180" fillId="132" borderId="77" xfId="0" applyFont="1" applyFill="1" applyBorder="1"/>
    <xf numFmtId="0" fontId="180" fillId="132" borderId="39" xfId="0" applyFont="1" applyFill="1" applyBorder="1" applyAlignment="1">
      <alignment horizontal="center"/>
    </xf>
    <xf numFmtId="0" fontId="180" fillId="0" borderId="0" xfId="0" applyFont="1"/>
    <xf numFmtId="0" fontId="180" fillId="0" borderId="77" xfId="0" applyFont="1" applyBorder="1"/>
    <xf numFmtId="0" fontId="180" fillId="132" borderId="39" xfId="0" applyFont="1" applyFill="1" applyBorder="1" applyAlignment="1">
      <alignment horizontal="right" vertical="center"/>
    </xf>
    <xf numFmtId="0" fontId="180" fillId="4" borderId="0" xfId="0" applyFont="1" applyFill="1" applyAlignment="1">
      <alignment horizontal="right"/>
    </xf>
    <xf numFmtId="173" fontId="180" fillId="134" borderId="39" xfId="0" applyNumberFormat="1" applyFont="1" applyFill="1" applyBorder="1" applyAlignment="1">
      <alignment horizontal="center"/>
    </xf>
    <xf numFmtId="0" fontId="180" fillId="132" borderId="39" xfId="0" applyFont="1" applyFill="1" applyBorder="1"/>
    <xf numFmtId="0" fontId="180" fillId="4" borderId="39" xfId="0" applyFont="1" applyFill="1" applyBorder="1" applyAlignment="1">
      <alignment wrapText="1"/>
    </xf>
    <xf numFmtId="0" fontId="180" fillId="130" borderId="39" xfId="0" applyFont="1" applyFill="1" applyBorder="1" applyAlignment="1">
      <alignment wrapText="1"/>
    </xf>
    <xf numFmtId="0" fontId="180" fillId="0" borderId="39" xfId="0" applyFont="1" applyBorder="1" applyAlignment="1">
      <alignment wrapText="1"/>
    </xf>
    <xf numFmtId="0" fontId="180" fillId="4" borderId="0" xfId="0" applyFont="1" applyFill="1" applyAlignment="1">
      <alignment horizontal="left"/>
    </xf>
    <xf numFmtId="0" fontId="180" fillId="134" borderId="0" xfId="0" applyFont="1" applyFill="1" applyAlignment="1">
      <alignment horizontal="left" wrapText="1"/>
    </xf>
    <xf numFmtId="0" fontId="180" fillId="4" borderId="0" xfId="0" applyFont="1" applyFill="1" applyAlignment="1">
      <alignment horizontal="left" wrapText="1"/>
    </xf>
    <xf numFmtId="0" fontId="180" fillId="133" borderId="0" xfId="0" applyFont="1" applyFill="1" applyAlignment="1">
      <alignment horizontal="left" wrapText="1"/>
    </xf>
    <xf numFmtId="0" fontId="185" fillId="136" borderId="0" xfId="0" applyFont="1" applyFill="1"/>
    <xf numFmtId="0" fontId="180" fillId="137" borderId="0" xfId="0" applyFont="1" applyFill="1" applyAlignment="1">
      <alignment horizontal="right" vertical="center" wrapText="1"/>
    </xf>
    <xf numFmtId="0" fontId="182" fillId="137" borderId="0" xfId="0" applyFont="1" applyFill="1" applyAlignment="1">
      <alignment horizontal="right" vertical="center" wrapText="1"/>
    </xf>
    <xf numFmtId="0" fontId="180" fillId="4" borderId="39" xfId="0" applyFont="1" applyFill="1" applyBorder="1" applyAlignment="1">
      <alignment vertical="center" wrapText="1"/>
    </xf>
    <xf numFmtId="0" fontId="180" fillId="130" borderId="39" xfId="0" applyFont="1" applyFill="1" applyBorder="1" applyAlignment="1">
      <alignment vertical="center" wrapText="1"/>
    </xf>
    <xf numFmtId="0" fontId="186" fillId="138" borderId="0" xfId="0" applyFont="1" applyFill="1" applyAlignment="1">
      <alignment horizontal="left"/>
    </xf>
    <xf numFmtId="9" fontId="187" fillId="138" borderId="0" xfId="2" applyNumberFormat="1" applyFont="1" applyFill="1" applyBorder="1"/>
    <xf numFmtId="0" fontId="183" fillId="138" borderId="0" xfId="4" applyFont="1" applyFill="1"/>
    <xf numFmtId="0" fontId="180" fillId="138" borderId="0" xfId="0" applyFont="1" applyFill="1"/>
    <xf numFmtId="0" fontId="179" fillId="136" borderId="0" xfId="0" applyFont="1" applyFill="1"/>
    <xf numFmtId="0" fontId="179" fillId="4" borderId="0" xfId="0" applyFont="1" applyFill="1" applyAlignment="1">
      <alignment horizontal="left"/>
    </xf>
    <xf numFmtId="9" fontId="179" fillId="4" borderId="0" xfId="2" applyNumberFormat="1" applyFont="1" applyFill="1" applyBorder="1"/>
    <xf numFmtId="0" fontId="188" fillId="4" borderId="0" xfId="4" applyFont="1" applyFill="1"/>
    <xf numFmtId="0" fontId="179" fillId="4" borderId="0" xfId="0" applyFont="1" applyFill="1"/>
    <xf numFmtId="0" fontId="180" fillId="4" borderId="0" xfId="0" applyFont="1" applyFill="1" applyAlignment="1">
      <alignment vertical="center"/>
    </xf>
    <xf numFmtId="0" fontId="180" fillId="132" borderId="39" xfId="0" applyFont="1" applyFill="1" applyBorder="1" applyAlignment="1">
      <alignment horizontal="center" vertical="center" wrapText="1"/>
    </xf>
    <xf numFmtId="0" fontId="180" fillId="132" borderId="39" xfId="0" applyFont="1" applyFill="1" applyBorder="1" applyAlignment="1">
      <alignment vertical="center"/>
    </xf>
    <xf numFmtId="0" fontId="180" fillId="132" borderId="39" xfId="0" applyFont="1" applyFill="1" applyBorder="1" applyAlignment="1">
      <alignment vertical="center" wrapText="1"/>
    </xf>
    <xf numFmtId="0" fontId="180" fillId="0" borderId="39" xfId="0" applyFont="1" applyBorder="1" applyAlignment="1">
      <alignment vertical="center" wrapText="1"/>
    </xf>
    <xf numFmtId="0" fontId="182" fillId="136" borderId="0" xfId="0" applyFont="1" applyFill="1"/>
    <xf numFmtId="0" fontId="179" fillId="136" borderId="0" xfId="0" applyFont="1" applyFill="1" applyAlignment="1">
      <alignment horizontal="left"/>
    </xf>
    <xf numFmtId="9" fontId="179" fillId="136" borderId="0" xfId="2" applyNumberFormat="1" applyFont="1" applyFill="1" applyBorder="1"/>
    <xf numFmtId="0" fontId="188" fillId="136" borderId="0" xfId="4" applyFont="1" applyFill="1"/>
    <xf numFmtId="0" fontId="180" fillId="132" borderId="39" xfId="0" applyFont="1" applyFill="1" applyBorder="1" applyAlignment="1">
      <alignment horizontal="right" vertical="center" wrapText="1"/>
    </xf>
    <xf numFmtId="0" fontId="180" fillId="132" borderId="9" xfId="0" applyFont="1" applyFill="1" applyBorder="1" applyAlignment="1">
      <alignment horizontal="center" vertical="center" wrapText="1"/>
    </xf>
    <xf numFmtId="0" fontId="180" fillId="132" borderId="35" xfId="0" applyFont="1" applyFill="1" applyBorder="1" applyAlignment="1">
      <alignment horizontal="center" vertical="center" wrapText="1"/>
    </xf>
    <xf numFmtId="0" fontId="180" fillId="132" borderId="76" xfId="0" applyFont="1" applyFill="1" applyBorder="1" applyAlignment="1">
      <alignment horizontal="center" vertical="center" wrapText="1"/>
    </xf>
    <xf numFmtId="49" fontId="180" fillId="132" borderId="39" xfId="0" applyNumberFormat="1" applyFont="1" applyFill="1" applyBorder="1" applyAlignment="1">
      <alignment horizontal="center" vertical="center" wrapText="1"/>
    </xf>
    <xf numFmtId="49" fontId="180" fillId="132" borderId="56" xfId="0" applyNumberFormat="1" applyFont="1" applyFill="1" applyBorder="1" applyAlignment="1">
      <alignment horizontal="center" vertical="center" wrapText="1"/>
    </xf>
    <xf numFmtId="49" fontId="180" fillId="132" borderId="76" xfId="0" applyNumberFormat="1" applyFont="1" applyFill="1" applyBorder="1" applyAlignment="1">
      <alignment horizontal="center" vertical="center" wrapText="1"/>
    </xf>
    <xf numFmtId="0" fontId="180" fillId="132" borderId="56" xfId="0" applyFont="1" applyFill="1" applyBorder="1" applyAlignment="1">
      <alignment horizontal="center" vertical="center" wrapText="1"/>
    </xf>
    <xf numFmtId="0" fontId="180" fillId="134" borderId="39" xfId="0" applyFont="1" applyFill="1" applyBorder="1"/>
    <xf numFmtId="0" fontId="65" fillId="4" borderId="0" xfId="0" applyFont="1" applyFill="1" applyAlignment="1">
      <alignment vertical="center"/>
    </xf>
    <xf numFmtId="0" fontId="180" fillId="136" borderId="0" xfId="0" applyFont="1" applyFill="1" applyAlignment="1">
      <alignment horizontal="left" wrapText="1"/>
    </xf>
    <xf numFmtId="0" fontId="189" fillId="136" borderId="0" xfId="0" applyFont="1" applyFill="1"/>
    <xf numFmtId="0" fontId="189" fillId="136" borderId="0" xfId="0" applyFont="1" applyFill="1" applyAlignment="1">
      <alignment wrapText="1"/>
    </xf>
    <xf numFmtId="0" fontId="189" fillId="4" borderId="0" xfId="0" applyFont="1" applyFill="1"/>
    <xf numFmtId="0" fontId="189" fillId="0" borderId="0" xfId="0" applyFont="1"/>
    <xf numFmtId="0" fontId="180" fillId="136" borderId="0" xfId="0" applyFont="1" applyFill="1"/>
    <xf numFmtId="0" fontId="180" fillId="136" borderId="0" xfId="0" applyFont="1" applyFill="1" applyAlignment="1">
      <alignment wrapText="1"/>
    </xf>
    <xf numFmtId="0" fontId="179" fillId="134" borderId="7" xfId="2" applyFont="1" applyFill="1" applyBorder="1"/>
    <xf numFmtId="0" fontId="179" fillId="134" borderId="1" xfId="2" applyFont="1" applyFill="1"/>
    <xf numFmtId="173" fontId="179" fillId="134" borderId="39" xfId="2" applyNumberFormat="1" applyFont="1" applyFill="1" applyBorder="1" applyAlignment="1">
      <alignment horizontal="center" vertical="center"/>
    </xf>
    <xf numFmtId="173" fontId="179" fillId="134" borderId="39" xfId="2" applyNumberFormat="1" applyFont="1" applyFill="1" applyBorder="1" applyAlignment="1">
      <alignment horizontal="center"/>
    </xf>
    <xf numFmtId="0" fontId="186" fillId="140" borderId="36" xfId="0" applyFont="1" applyFill="1" applyBorder="1" applyAlignment="1">
      <alignment vertical="center"/>
    </xf>
    <xf numFmtId="0" fontId="186" fillId="140" borderId="0" xfId="0" applyFont="1" applyFill="1" applyAlignment="1">
      <alignment vertical="center"/>
    </xf>
    <xf numFmtId="0" fontId="186" fillId="140" borderId="78" xfId="0" applyFont="1" applyFill="1" applyBorder="1" applyAlignment="1">
      <alignment vertical="center"/>
    </xf>
    <xf numFmtId="0" fontId="179" fillId="4" borderId="39" xfId="0" applyFont="1" applyFill="1" applyBorder="1"/>
    <xf numFmtId="0" fontId="180" fillId="0" borderId="39" xfId="0" applyFont="1" applyBorder="1" applyAlignment="1">
      <alignment vertical="center"/>
    </xf>
    <xf numFmtId="174" fontId="179" fillId="134" borderId="7" xfId="2" applyNumberFormat="1" applyFont="1" applyFill="1" applyBorder="1" applyAlignment="1">
      <alignment horizontal="center" vertical="center"/>
    </xf>
    <xf numFmtId="174" fontId="179" fillId="134" borderId="7" xfId="2" applyNumberFormat="1" applyFont="1" applyFill="1" applyBorder="1" applyAlignment="1">
      <alignment horizontal="center"/>
    </xf>
    <xf numFmtId="0" fontId="180" fillId="0" borderId="39" xfId="0" applyFont="1" applyBorder="1" applyAlignment="1">
      <alignment horizontal="left" vertical="center"/>
    </xf>
    <xf numFmtId="0" fontId="185" fillId="136" borderId="0" xfId="0" applyFont="1" applyFill="1" applyAlignment="1">
      <alignment wrapText="1"/>
    </xf>
    <xf numFmtId="0" fontId="189" fillId="4" borderId="0" xfId="0" applyFont="1" applyFill="1" applyAlignment="1">
      <alignment wrapText="1"/>
    </xf>
    <xf numFmtId="0" fontId="189" fillId="0" borderId="0" xfId="0" applyFont="1" applyAlignment="1">
      <alignment wrapText="1"/>
    </xf>
    <xf numFmtId="2" fontId="179" fillId="133" borderId="7" xfId="2" applyNumberFormat="1" applyFont="1" applyFill="1" applyBorder="1" applyAlignment="1">
      <alignment horizontal="center" vertical="center"/>
    </xf>
    <xf numFmtId="2" fontId="179" fillId="133" borderId="7" xfId="2" applyNumberFormat="1" applyFont="1" applyFill="1" applyBorder="1" applyAlignment="1">
      <alignment horizontal="center"/>
    </xf>
    <xf numFmtId="2" fontId="182" fillId="137" borderId="0" xfId="0" applyNumberFormat="1" applyFont="1" applyFill="1" applyAlignment="1">
      <alignment horizontal="right" vertical="center" wrapText="1"/>
    </xf>
    <xf numFmtId="2" fontId="186" fillId="140" borderId="0" xfId="0" applyNumberFormat="1" applyFont="1" applyFill="1" applyAlignment="1">
      <alignment vertical="center"/>
    </xf>
    <xf numFmtId="2" fontId="186" fillId="140" borderId="78" xfId="0" applyNumberFormat="1" applyFont="1" applyFill="1" applyBorder="1" applyAlignment="1">
      <alignment vertical="center"/>
    </xf>
    <xf numFmtId="0" fontId="180" fillId="4" borderId="9" xfId="0" applyFont="1" applyFill="1" applyBorder="1"/>
    <xf numFmtId="0" fontId="180" fillId="4" borderId="39" xfId="0" applyFont="1" applyFill="1" applyBorder="1"/>
    <xf numFmtId="0" fontId="192" fillId="4" borderId="0" xfId="0" applyFont="1" applyFill="1"/>
    <xf numFmtId="0" fontId="192" fillId="0" borderId="0" xfId="0" applyFont="1"/>
    <xf numFmtId="0" fontId="182" fillId="0" borderId="0" xfId="0" applyFont="1"/>
    <xf numFmtId="175" fontId="179" fillId="134" borderId="7" xfId="2" applyNumberFormat="1" applyFont="1" applyFill="1" applyBorder="1"/>
    <xf numFmtId="174" fontId="179" fillId="134" borderId="7" xfId="2" applyNumberFormat="1" applyFont="1" applyFill="1" applyBorder="1"/>
    <xf numFmtId="2" fontId="179" fillId="133" borderId="7" xfId="3" applyNumberFormat="1" applyFont="1" applyFill="1" applyBorder="1" applyAlignment="1">
      <alignment horizontal="center"/>
    </xf>
    <xf numFmtId="175" fontId="179" fillId="134" borderId="1" xfId="2" applyNumberFormat="1" applyFont="1" applyFill="1"/>
    <xf numFmtId="174" fontId="179" fillId="134" borderId="1" xfId="2" applyNumberFormat="1" applyFont="1" applyFill="1"/>
    <xf numFmtId="2" fontId="179" fillId="133" borderId="75" xfId="3" applyNumberFormat="1" applyFont="1" applyFill="1" applyBorder="1" applyAlignment="1">
      <alignment horizontal="center"/>
    </xf>
    <xf numFmtId="218" fontId="179" fillId="133" borderId="75" xfId="3" applyNumberFormat="1" applyFont="1" applyFill="1" applyBorder="1" applyAlignment="1">
      <alignment horizontal="center"/>
    </xf>
    <xf numFmtId="0" fontId="193" fillId="4" borderId="0" xfId="4" applyFont="1" applyFill="1"/>
    <xf numFmtId="217" fontId="179" fillId="134" borderId="75" xfId="1" applyNumberFormat="1" applyFont="1" applyFill="1" applyBorder="1" applyAlignment="1">
      <alignment horizontal="center"/>
    </xf>
    <xf numFmtId="217" fontId="179" fillId="134" borderId="7" xfId="1" applyNumberFormat="1" applyFont="1" applyFill="1" applyBorder="1" applyAlignment="1">
      <alignment horizontal="center"/>
    </xf>
    <xf numFmtId="217" fontId="179" fillId="134" borderId="74" xfId="1" applyNumberFormat="1" applyFont="1" applyFill="1" applyBorder="1" applyAlignment="1">
      <alignment horizontal="center"/>
    </xf>
    <xf numFmtId="217" fontId="179" fillId="134" borderId="1" xfId="1" applyNumberFormat="1" applyFont="1" applyFill="1" applyBorder="1" applyAlignment="1">
      <alignment horizontal="center"/>
    </xf>
    <xf numFmtId="174" fontId="179" fillId="134" borderId="1" xfId="2" applyNumberFormat="1" applyFont="1" applyFill="1" applyAlignment="1">
      <alignment horizontal="center"/>
    </xf>
    <xf numFmtId="174" fontId="179" fillId="134" borderId="1" xfId="2" applyNumberFormat="1" applyFont="1" applyFill="1" applyAlignment="1">
      <alignment horizontal="center" vertical="center"/>
    </xf>
    <xf numFmtId="173" fontId="179" fillId="134" borderId="39" xfId="0" applyNumberFormat="1" applyFont="1" applyFill="1" applyBorder="1" applyAlignment="1">
      <alignment horizontal="center"/>
    </xf>
    <xf numFmtId="173" fontId="179" fillId="134" borderId="39" xfId="4" applyNumberFormat="1" applyFont="1" applyFill="1" applyBorder="1" applyAlignment="1">
      <alignment horizontal="center"/>
    </xf>
    <xf numFmtId="0" fontId="180" fillId="4" borderId="0" xfId="0" applyFont="1" applyFill="1" applyAlignment="1">
      <alignment horizontal="center" wrapText="1"/>
    </xf>
    <xf numFmtId="2" fontId="180" fillId="4" borderId="0" xfId="0" applyNumberFormat="1" applyFont="1" applyFill="1" applyAlignment="1">
      <alignment horizontal="center" wrapText="1"/>
    </xf>
    <xf numFmtId="176" fontId="180" fillId="4" borderId="0" xfId="0" applyNumberFormat="1" applyFont="1" applyFill="1" applyAlignment="1">
      <alignment horizontal="center" wrapText="1"/>
    </xf>
    <xf numFmtId="0" fontId="184" fillId="131" borderId="0" xfId="0" applyFont="1" applyFill="1"/>
    <xf numFmtId="0" fontId="186" fillId="131" borderId="0" xfId="0" applyFont="1" applyFill="1"/>
    <xf numFmtId="0" fontId="194" fillId="4" borderId="0" xfId="0" applyFont="1" applyFill="1" applyAlignment="1">
      <alignment wrapText="1"/>
    </xf>
    <xf numFmtId="0" fontId="180" fillId="4" borderId="0" xfId="0" applyFont="1" applyFill="1" applyAlignment="1">
      <alignment wrapText="1"/>
    </xf>
    <xf numFmtId="0" fontId="180" fillId="132" borderId="8" xfId="0" applyFont="1" applyFill="1" applyBorder="1" applyAlignment="1">
      <alignment horizontal="right" vertical="center" wrapText="1"/>
    </xf>
    <xf numFmtId="216" fontId="179" fillId="133" borderId="75" xfId="1" applyNumberFormat="1" applyFont="1" applyFill="1" applyBorder="1" applyAlignment="1">
      <alignment horizontal="center" wrapText="1"/>
    </xf>
    <xf numFmtId="176" fontId="180" fillId="0" borderId="0" xfId="0" applyNumberFormat="1" applyFont="1" applyAlignment="1">
      <alignment horizontal="center" wrapText="1"/>
    </xf>
    <xf numFmtId="0" fontId="180" fillId="136" borderId="0" xfId="0" applyFont="1" applyFill="1" applyAlignment="1">
      <alignment horizontal="left"/>
    </xf>
    <xf numFmtId="0" fontId="11" fillId="136" borderId="0" xfId="58405" applyFill="1" applyAlignment="1">
      <alignment horizontal="left"/>
    </xf>
    <xf numFmtId="14" fontId="0" fillId="0" borderId="39" xfId="58404" applyNumberFormat="1" applyFont="1" applyBorder="1" applyAlignment="1">
      <alignment horizontal="left" vertical="center"/>
    </xf>
    <xf numFmtId="0" fontId="179" fillId="4" borderId="0" xfId="1429" applyFont="1" applyFill="1" applyAlignment="1">
      <alignment horizontal="center"/>
    </xf>
    <xf numFmtId="0" fontId="0" fillId="0" borderId="39" xfId="0" applyBorder="1"/>
    <xf numFmtId="0" fontId="181" fillId="131" borderId="0" xfId="1429" applyFont="1" applyFill="1"/>
    <xf numFmtId="0" fontId="181" fillId="4" borderId="0" xfId="1429" applyFont="1" applyFill="1"/>
    <xf numFmtId="0" fontId="1" fillId="4" borderId="0" xfId="1429" applyFont="1" applyFill="1"/>
    <xf numFmtId="0" fontId="1" fillId="0" borderId="0" xfId="1429" applyFont="1"/>
    <xf numFmtId="174" fontId="179" fillId="134" borderId="39" xfId="2" applyNumberFormat="1" applyFont="1" applyFill="1" applyBorder="1" applyAlignment="1">
      <alignment horizontal="center"/>
    </xf>
    <xf numFmtId="0" fontId="185" fillId="4" borderId="0" xfId="58404" applyFont="1" applyFill="1"/>
    <xf numFmtId="0" fontId="2" fillId="4" borderId="0" xfId="58404" applyFill="1"/>
    <xf numFmtId="0" fontId="178" fillId="4" borderId="39" xfId="58404" applyFont="1" applyFill="1" applyBorder="1" applyAlignment="1">
      <alignment vertical="center"/>
    </xf>
    <xf numFmtId="0" fontId="0" fillId="0" borderId="39" xfId="58404" applyFont="1" applyBorder="1" applyAlignment="1">
      <alignment vertical="center"/>
    </xf>
    <xf numFmtId="14" fontId="4" fillId="0" borderId="39" xfId="58404" applyNumberFormat="1" applyFont="1" applyBorder="1" applyAlignment="1">
      <alignment horizontal="left" vertical="center"/>
    </xf>
    <xf numFmtId="0" fontId="0" fillId="0" borderId="39" xfId="58404" quotePrefix="1" applyFont="1" applyBorder="1" applyAlignment="1">
      <alignment wrapText="1"/>
    </xf>
    <xf numFmtId="0" fontId="0" fillId="0" borderId="39" xfId="58404" quotePrefix="1" applyFont="1" applyBorder="1"/>
    <xf numFmtId="0" fontId="0" fillId="0" borderId="39" xfId="58404" applyFont="1" applyBorder="1"/>
    <xf numFmtId="0" fontId="180" fillId="4" borderId="39" xfId="0" applyFont="1" applyFill="1" applyBorder="1" applyAlignment="1">
      <alignment horizontal="center"/>
    </xf>
    <xf numFmtId="0" fontId="180" fillId="4" borderId="0" xfId="0" applyFont="1" applyFill="1" applyAlignment="1">
      <alignment horizontal="left" vertical="center"/>
    </xf>
    <xf numFmtId="0" fontId="180" fillId="4" borderId="0" xfId="0" applyFont="1" applyFill="1" applyAlignment="1">
      <alignment horizontal="left" vertical="center" wrapText="1"/>
    </xf>
    <xf numFmtId="0" fontId="180" fillId="4" borderId="0" xfId="0" applyFont="1" applyFill="1" applyAlignment="1">
      <alignment horizontal="center" vertical="center"/>
    </xf>
    <xf numFmtId="0" fontId="180" fillId="4" borderId="0" xfId="0" applyFont="1" applyFill="1" applyAlignment="1">
      <alignment horizontal="center"/>
    </xf>
    <xf numFmtId="174" fontId="179" fillId="4" borderId="0" xfId="2" applyNumberFormat="1" applyFont="1" applyFill="1" applyBorder="1" applyAlignment="1">
      <alignment horizontal="center"/>
    </xf>
    <xf numFmtId="0" fontId="180" fillId="132" borderId="8" xfId="0" applyFont="1" applyFill="1" applyBorder="1" applyAlignment="1">
      <alignment horizontal="center" vertical="center" wrapText="1"/>
    </xf>
    <xf numFmtId="0" fontId="180" fillId="132" borderId="57" xfId="0" applyFont="1" applyFill="1" applyBorder="1" applyAlignment="1">
      <alignment horizontal="center" vertical="center" wrapText="1"/>
    </xf>
    <xf numFmtId="0" fontId="180" fillId="132" borderId="4" xfId="0" applyFont="1" applyFill="1" applyBorder="1" applyAlignment="1">
      <alignment horizontal="center" vertical="center" wrapText="1"/>
    </xf>
    <xf numFmtId="0" fontId="180" fillId="0" borderId="76" xfId="0" applyFont="1" applyBorder="1" applyAlignment="1">
      <alignment horizontal="center"/>
    </xf>
    <xf numFmtId="217" fontId="179" fillId="134" borderId="39" xfId="1" applyNumberFormat="1" applyFont="1" applyFill="1" applyBorder="1" applyAlignment="1">
      <alignment horizontal="center" vertical="center"/>
    </xf>
    <xf numFmtId="0" fontId="180" fillId="4" borderId="39" xfId="0" applyFont="1" applyFill="1" applyBorder="1" applyAlignment="1">
      <alignment horizontal="left" vertical="center" wrapText="1"/>
    </xf>
    <xf numFmtId="174" fontId="179" fillId="134" borderId="79" xfId="2" applyNumberFormat="1" applyFont="1" applyFill="1" applyBorder="1" applyAlignment="1">
      <alignment horizontal="center"/>
    </xf>
    <xf numFmtId="174" fontId="179" fillId="134" borderId="80" xfId="2" applyNumberFormat="1" applyFont="1" applyFill="1" applyBorder="1" applyAlignment="1">
      <alignment horizontal="center"/>
    </xf>
    <xf numFmtId="174" fontId="179" fillId="134" borderId="81" xfId="2" applyNumberFormat="1" applyFont="1" applyFill="1" applyBorder="1" applyAlignment="1">
      <alignment horizontal="center"/>
    </xf>
    <xf numFmtId="0" fontId="0" fillId="0" borderId="39" xfId="58404" quotePrefix="1" applyFont="1" applyBorder="1" applyAlignment="1">
      <alignment vertical="center" wrapText="1"/>
    </xf>
    <xf numFmtId="0" fontId="0" fillId="0" borderId="39" xfId="58404" applyFont="1" applyBorder="1" applyAlignment="1">
      <alignment horizontal="left" vertical="center"/>
    </xf>
    <xf numFmtId="14" fontId="0" fillId="0" borderId="39" xfId="58404" applyNumberFormat="1" applyFont="1" applyBorder="1" applyAlignment="1">
      <alignment horizontal="left" vertical="center"/>
    </xf>
    <xf numFmtId="0" fontId="197" fillId="0" borderId="39" xfId="58404" quotePrefix="1" applyFont="1" applyBorder="1" applyAlignment="1">
      <alignment horizontal="left" vertical="center" wrapText="1"/>
    </xf>
    <xf numFmtId="0" fontId="180" fillId="4" borderId="39" xfId="0" applyFont="1" applyFill="1" applyBorder="1" applyAlignment="1">
      <alignment vertical="center"/>
    </xf>
    <xf numFmtId="173" fontId="180" fillId="4" borderId="39" xfId="1429" applyNumberFormat="1" applyFont="1" applyFill="1" applyBorder="1" applyAlignment="1">
      <alignment horizontal="left"/>
    </xf>
    <xf numFmtId="0" fontId="180" fillId="134" borderId="39" xfId="0" applyFont="1" applyFill="1" applyBorder="1" applyAlignment="1">
      <alignment horizontal="center"/>
    </xf>
    <xf numFmtId="174" fontId="180" fillId="134" borderId="39" xfId="0" applyNumberFormat="1" applyFont="1" applyFill="1" applyBorder="1" applyAlignment="1">
      <alignment horizontal="center"/>
    </xf>
    <xf numFmtId="0" fontId="0" fillId="0" borderId="0" xfId="0" applyAlignment="1">
      <alignment horizontal="center"/>
    </xf>
    <xf numFmtId="0" fontId="184" fillId="135" borderId="77" xfId="0" applyFont="1" applyFill="1" applyBorder="1" applyAlignment="1">
      <alignment horizontal="left" wrapText="1"/>
    </xf>
    <xf numFmtId="0" fontId="184" fillId="135" borderId="56" xfId="0" applyFont="1" applyFill="1" applyBorder="1" applyAlignment="1">
      <alignment horizontal="left" wrapText="1"/>
    </xf>
    <xf numFmtId="0" fontId="184" fillId="135" borderId="76" xfId="0" applyFont="1" applyFill="1" applyBorder="1" applyAlignment="1">
      <alignment horizontal="left" wrapText="1"/>
    </xf>
    <xf numFmtId="0" fontId="186" fillId="140" borderId="36" xfId="0" applyFont="1" applyFill="1" applyBorder="1" applyAlignment="1">
      <alignment horizontal="left" vertical="center"/>
    </xf>
    <xf numFmtId="0" fontId="186" fillId="140" borderId="0" xfId="0" applyFont="1" applyFill="1" applyAlignment="1">
      <alignment horizontal="left" vertical="center"/>
    </xf>
    <xf numFmtId="0" fontId="186" fillId="140" borderId="78" xfId="0" applyFont="1" applyFill="1" applyBorder="1" applyAlignment="1">
      <alignment horizontal="left" vertical="center"/>
    </xf>
    <xf numFmtId="0" fontId="179" fillId="4" borderId="8" xfId="1429" applyFont="1" applyFill="1" applyBorder="1" applyAlignment="1">
      <alignment horizontal="left" vertical="center" wrapText="1"/>
    </xf>
    <xf numFmtId="0" fontId="179" fillId="4" borderId="38" xfId="1429" applyFont="1" applyFill="1" applyBorder="1" applyAlignment="1">
      <alignment horizontal="left" vertical="center" wrapText="1"/>
    </xf>
    <xf numFmtId="0" fontId="179" fillId="4" borderId="9" xfId="1429" applyFont="1" applyFill="1" applyBorder="1" applyAlignment="1">
      <alignment horizontal="left" vertical="center" wrapText="1"/>
    </xf>
    <xf numFmtId="0" fontId="180" fillId="4" borderId="8" xfId="0" applyFont="1" applyFill="1" applyBorder="1" applyAlignment="1">
      <alignment horizontal="center"/>
    </xf>
    <xf numFmtId="0" fontId="180" fillId="4" borderId="38" xfId="0" applyFont="1" applyFill="1" applyBorder="1" applyAlignment="1">
      <alignment horizontal="center"/>
    </xf>
    <xf numFmtId="0" fontId="180" fillId="4" borderId="9" xfId="0" applyFont="1" applyFill="1" applyBorder="1" applyAlignment="1">
      <alignment horizontal="center"/>
    </xf>
    <xf numFmtId="0" fontId="190" fillId="132" borderId="3" xfId="0" applyFont="1" applyFill="1" applyBorder="1" applyAlignment="1">
      <alignment horizontal="left"/>
    </xf>
    <xf numFmtId="0" fontId="191" fillId="132" borderId="57" xfId="0" applyFont="1" applyFill="1" applyBorder="1" applyAlignment="1">
      <alignment horizontal="left"/>
    </xf>
    <xf numFmtId="0" fontId="191" fillId="132" borderId="4" xfId="0" applyFont="1" applyFill="1" applyBorder="1" applyAlignment="1">
      <alignment horizontal="left"/>
    </xf>
    <xf numFmtId="0" fontId="190" fillId="132" borderId="57" xfId="0" applyFont="1" applyFill="1" applyBorder="1" applyAlignment="1">
      <alignment horizontal="left"/>
    </xf>
    <xf numFmtId="0" fontId="190" fillId="132" borderId="4" xfId="0" applyFont="1" applyFill="1" applyBorder="1" applyAlignment="1">
      <alignment horizontal="left"/>
    </xf>
    <xf numFmtId="0" fontId="180" fillId="132" borderId="39" xfId="0" applyFont="1" applyFill="1" applyBorder="1" applyAlignment="1">
      <alignment horizontal="left" vertical="center" wrapText="1"/>
    </xf>
    <xf numFmtId="0" fontId="180" fillId="132" borderId="39" xfId="0" applyFont="1" applyFill="1" applyBorder="1" applyAlignment="1">
      <alignment horizontal="center" vertical="center" wrapText="1"/>
    </xf>
    <xf numFmtId="0" fontId="188" fillId="132" borderId="5" xfId="1429" applyFont="1" applyFill="1" applyBorder="1" applyAlignment="1">
      <alignment horizontal="left" vertical="top" wrapText="1"/>
    </xf>
    <xf numFmtId="0" fontId="188" fillId="132" borderId="35" xfId="1429" applyFont="1" applyFill="1" applyBorder="1" applyAlignment="1">
      <alignment horizontal="left" vertical="top" wrapText="1"/>
    </xf>
    <xf numFmtId="0" fontId="188" fillId="132" borderId="6" xfId="1429" applyFont="1" applyFill="1" applyBorder="1" applyAlignment="1">
      <alignment horizontal="left" vertical="top" wrapText="1"/>
    </xf>
    <xf numFmtId="0" fontId="188" fillId="132" borderId="5" xfId="0" applyFont="1" applyFill="1" applyBorder="1" applyAlignment="1">
      <alignment horizontal="left" vertical="top" wrapText="1"/>
    </xf>
    <xf numFmtId="0" fontId="188" fillId="132" borderId="35" xfId="0" applyFont="1" applyFill="1" applyBorder="1" applyAlignment="1">
      <alignment horizontal="left" vertical="top" wrapText="1"/>
    </xf>
    <xf numFmtId="0" fontId="188" fillId="132" borderId="6" xfId="0" applyFont="1" applyFill="1" applyBorder="1" applyAlignment="1">
      <alignment horizontal="left" vertical="top" wrapText="1"/>
    </xf>
    <xf numFmtId="0" fontId="179" fillId="0" borderId="8" xfId="1429" applyFont="1" applyBorder="1" applyAlignment="1">
      <alignment horizontal="left" vertical="center" wrapText="1"/>
    </xf>
    <xf numFmtId="0" fontId="179" fillId="0" borderId="38" xfId="1429" applyFont="1" applyBorder="1" applyAlignment="1">
      <alignment horizontal="left" vertical="center" wrapText="1"/>
    </xf>
    <xf numFmtId="0" fontId="179" fillId="0" borderId="9" xfId="1429" applyFont="1" applyBorder="1" applyAlignment="1">
      <alignment horizontal="left" vertical="center" wrapText="1"/>
    </xf>
    <xf numFmtId="0" fontId="180" fillId="136" borderId="0" xfId="0" applyFont="1" applyFill="1" applyAlignment="1">
      <alignment horizontal="left" wrapText="1"/>
    </xf>
    <xf numFmtId="0" fontId="180" fillId="4" borderId="39" xfId="0" applyFont="1" applyFill="1" applyBorder="1" applyAlignment="1">
      <alignment horizontal="center"/>
    </xf>
    <xf numFmtId="0" fontId="179" fillId="4" borderId="8" xfId="0" applyFont="1" applyFill="1" applyBorder="1" applyAlignment="1">
      <alignment horizontal="left" vertical="center"/>
    </xf>
    <xf numFmtId="0" fontId="179" fillId="4" borderId="38" xfId="0" applyFont="1" applyFill="1" applyBorder="1" applyAlignment="1">
      <alignment horizontal="left" vertical="center"/>
    </xf>
    <xf numFmtId="0" fontId="179" fillId="4" borderId="9" xfId="0" applyFont="1" applyFill="1" applyBorder="1" applyAlignment="1">
      <alignment horizontal="left" vertical="center"/>
    </xf>
    <xf numFmtId="0" fontId="179" fillId="132" borderId="77" xfId="1429" applyFont="1" applyFill="1" applyBorder="1" applyAlignment="1">
      <alignment horizontal="left" vertical="center"/>
    </xf>
    <xf numFmtId="0" fontId="179" fillId="132" borderId="77" xfId="1429" applyFont="1" applyFill="1" applyBorder="1" applyAlignment="1">
      <alignment horizontal="left" vertical="center" wrapText="1"/>
    </xf>
    <xf numFmtId="0" fontId="180" fillId="132" borderId="8" xfId="0" applyFont="1" applyFill="1" applyBorder="1" applyAlignment="1">
      <alignment horizontal="center"/>
    </xf>
    <xf numFmtId="0" fontId="180" fillId="132" borderId="38" xfId="0" applyFont="1" applyFill="1" applyBorder="1" applyAlignment="1">
      <alignment horizontal="center"/>
    </xf>
    <xf numFmtId="0" fontId="180" fillId="0" borderId="39" xfId="0" applyFont="1" applyBorder="1" applyAlignment="1">
      <alignment horizontal="center"/>
    </xf>
    <xf numFmtId="0" fontId="180" fillId="0" borderId="8" xfId="0" applyFont="1" applyBorder="1" applyAlignment="1">
      <alignment horizontal="center"/>
    </xf>
    <xf numFmtId="0" fontId="180" fillId="0" borderId="38" xfId="0" applyFont="1" applyBorder="1" applyAlignment="1">
      <alignment horizontal="center"/>
    </xf>
    <xf numFmtId="0" fontId="180" fillId="0" borderId="9" xfId="0" applyFont="1" applyBorder="1" applyAlignment="1">
      <alignment horizontal="center"/>
    </xf>
    <xf numFmtId="0" fontId="180" fillId="4" borderId="39" xfId="0" applyFont="1" applyFill="1" applyBorder="1" applyAlignment="1">
      <alignment horizontal="left" vertical="center" wrapText="1"/>
    </xf>
    <xf numFmtId="0" fontId="179" fillId="139" borderId="39" xfId="0" applyFont="1" applyFill="1" applyBorder="1" applyAlignment="1">
      <alignment horizontal="left" vertical="center"/>
    </xf>
    <xf numFmtId="0" fontId="179" fillId="139" borderId="39" xfId="0" applyFont="1" applyFill="1" applyBorder="1" applyAlignment="1">
      <alignment horizontal="left" vertical="center" wrapText="1"/>
    </xf>
    <xf numFmtId="0" fontId="180" fillId="132" borderId="39" xfId="0" applyFont="1" applyFill="1" applyBorder="1" applyAlignment="1">
      <alignment horizontal="left" vertical="center"/>
    </xf>
    <xf numFmtId="0" fontId="180" fillId="4" borderId="8" xfId="0" applyFont="1" applyFill="1" applyBorder="1" applyAlignment="1">
      <alignment horizontal="left" vertical="center" wrapText="1"/>
    </xf>
    <xf numFmtId="0" fontId="180" fillId="4" borderId="38" xfId="0" applyFont="1" applyFill="1" applyBorder="1" applyAlignment="1">
      <alignment horizontal="left" vertical="center" wrapText="1"/>
    </xf>
    <xf numFmtId="0" fontId="180" fillId="4" borderId="9" xfId="0" applyFont="1" applyFill="1" applyBorder="1" applyAlignment="1">
      <alignment horizontal="left" vertical="center" wrapText="1"/>
    </xf>
    <xf numFmtId="0" fontId="179" fillId="136" borderId="0" xfId="0" applyFont="1" applyFill="1" applyAlignment="1">
      <alignment horizontal="left" wrapText="1"/>
    </xf>
    <xf numFmtId="0" fontId="180" fillId="4" borderId="39" xfId="0" applyFont="1" applyFill="1" applyBorder="1" applyAlignment="1">
      <alignment horizontal="left" vertical="center"/>
    </xf>
    <xf numFmtId="0" fontId="179" fillId="139" borderId="8" xfId="0" applyFont="1" applyFill="1" applyBorder="1" applyAlignment="1">
      <alignment horizontal="left" vertical="center"/>
    </xf>
    <xf numFmtId="0" fontId="179" fillId="139" borderId="38" xfId="0" applyFont="1" applyFill="1" applyBorder="1" applyAlignment="1">
      <alignment horizontal="left" vertical="center"/>
    </xf>
    <xf numFmtId="0" fontId="179" fillId="139" borderId="9" xfId="0" applyFont="1" applyFill="1" applyBorder="1" applyAlignment="1">
      <alignment horizontal="left" vertical="center"/>
    </xf>
    <xf numFmtId="0" fontId="11" fillId="4" borderId="8" xfId="58405" applyFill="1" applyBorder="1" applyAlignment="1">
      <alignment horizontal="center" vertical="center" wrapText="1"/>
    </xf>
    <xf numFmtId="0" fontId="11" fillId="4" borderId="38" xfId="58405" applyFill="1" applyBorder="1" applyAlignment="1">
      <alignment horizontal="center" vertical="center" wrapText="1"/>
    </xf>
    <xf numFmtId="0" fontId="11" fillId="4" borderId="9" xfId="58405" applyFill="1" applyBorder="1" applyAlignment="1">
      <alignment horizontal="center" vertical="center" wrapText="1"/>
    </xf>
    <xf numFmtId="0" fontId="180" fillId="4" borderId="8" xfId="0" applyFont="1" applyFill="1" applyBorder="1" applyAlignment="1">
      <alignment horizontal="center" vertical="center"/>
    </xf>
    <xf numFmtId="0" fontId="180" fillId="4" borderId="38" xfId="0" applyFont="1" applyFill="1" applyBorder="1" applyAlignment="1">
      <alignment horizontal="center" vertical="center"/>
    </xf>
    <xf numFmtId="0" fontId="180" fillId="4" borderId="9" xfId="0" applyFont="1" applyFill="1" applyBorder="1" applyAlignment="1">
      <alignment horizontal="center" vertical="center"/>
    </xf>
    <xf numFmtId="0" fontId="179" fillId="132" borderId="8" xfId="1429" applyFont="1" applyFill="1" applyBorder="1" applyAlignment="1">
      <alignment horizontal="left" vertical="center"/>
    </xf>
    <xf numFmtId="0" fontId="179" fillId="132" borderId="9" xfId="1429" applyFont="1" applyFill="1" applyBorder="1" applyAlignment="1">
      <alignment horizontal="left" vertical="center"/>
    </xf>
    <xf numFmtId="0" fontId="180" fillId="132" borderId="77" xfId="0" applyFont="1" applyFill="1" applyBorder="1" applyAlignment="1">
      <alignment horizontal="center"/>
    </xf>
    <xf numFmtId="0" fontId="180" fillId="132" borderId="56" xfId="0" applyFont="1" applyFill="1" applyBorder="1" applyAlignment="1">
      <alignment horizontal="center"/>
    </xf>
    <xf numFmtId="0" fontId="180" fillId="132" borderId="76" xfId="0" applyFont="1" applyFill="1" applyBorder="1" applyAlignment="1">
      <alignment horizontal="center"/>
    </xf>
    <xf numFmtId="0" fontId="180" fillId="132" borderId="39" xfId="0" applyFont="1" applyFill="1" applyBorder="1" applyAlignment="1">
      <alignment horizontal="center" vertical="center"/>
    </xf>
    <xf numFmtId="0" fontId="180" fillId="132" borderId="77" xfId="0" applyFont="1" applyFill="1" applyBorder="1" applyAlignment="1">
      <alignment horizontal="center" vertical="center"/>
    </xf>
    <xf numFmtId="0" fontId="180" fillId="132" borderId="56" xfId="0" applyFont="1" applyFill="1" applyBorder="1" applyAlignment="1">
      <alignment horizontal="center" vertical="center"/>
    </xf>
    <xf numFmtId="0" fontId="180" fillId="132" borderId="76" xfId="0" applyFont="1" applyFill="1" applyBorder="1" applyAlignment="1">
      <alignment horizontal="center" vertical="center"/>
    </xf>
    <xf numFmtId="0" fontId="180" fillId="132" borderId="77" xfId="0" applyFont="1" applyFill="1" applyBorder="1" applyAlignment="1">
      <alignment horizontal="center" vertical="center" wrapText="1"/>
    </xf>
    <xf numFmtId="0" fontId="180" fillId="132" borderId="56" xfId="0" applyFont="1" applyFill="1" applyBorder="1" applyAlignment="1">
      <alignment horizontal="center" vertical="center" wrapText="1"/>
    </xf>
    <xf numFmtId="0" fontId="180" fillId="132" borderId="76" xfId="0" applyFont="1" applyFill="1" applyBorder="1" applyAlignment="1">
      <alignment horizontal="center" vertical="center" wrapText="1"/>
    </xf>
    <xf numFmtId="0" fontId="180" fillId="132" borderId="8" xfId="0" applyFont="1" applyFill="1" applyBorder="1" applyAlignment="1">
      <alignment horizontal="center" vertical="center"/>
    </xf>
    <xf numFmtId="0" fontId="180" fillId="132" borderId="9" xfId="0" applyFont="1" applyFill="1" applyBorder="1" applyAlignment="1">
      <alignment horizontal="center" vertical="center"/>
    </xf>
    <xf numFmtId="0" fontId="180" fillId="132" borderId="39" xfId="0" applyFont="1" applyFill="1" applyBorder="1" applyAlignment="1">
      <alignment horizontal="center"/>
    </xf>
    <xf numFmtId="0" fontId="180" fillId="0" borderId="8" xfId="0" applyFont="1" applyBorder="1" applyAlignment="1">
      <alignment horizontal="center" vertical="center"/>
    </xf>
    <xf numFmtId="0" fontId="180" fillId="0" borderId="38" xfId="0" applyFont="1" applyBorder="1" applyAlignment="1">
      <alignment horizontal="center" vertical="center"/>
    </xf>
    <xf numFmtId="0" fontId="180" fillId="0" borderId="9" xfId="0" applyFont="1" applyBorder="1" applyAlignment="1">
      <alignment horizontal="center" vertical="center"/>
    </xf>
    <xf numFmtId="0" fontId="195" fillId="4" borderId="8" xfId="58405" applyFont="1" applyFill="1" applyBorder="1" applyAlignment="1">
      <alignment horizontal="center" vertical="center" wrapText="1"/>
    </xf>
    <xf numFmtId="0" fontId="195" fillId="4" borderId="38" xfId="58405" applyFont="1" applyFill="1" applyBorder="1" applyAlignment="1">
      <alignment horizontal="center" vertical="center" wrapText="1"/>
    </xf>
    <xf numFmtId="0" fontId="195" fillId="4" borderId="9" xfId="58405" applyFont="1" applyFill="1" applyBorder="1" applyAlignment="1">
      <alignment horizontal="center" vertical="center" wrapText="1"/>
    </xf>
  </cellXfs>
  <cellStyles count="58406">
    <cellStyle name="_x000a_386grabber=M" xfId="57538" xr:uid="{00000000-0005-0000-0000-000000000000}"/>
    <cellStyle name="%" xfId="48" xr:uid="{00000000-0005-0000-0000-000001000000}"/>
    <cellStyle name="% 2" xfId="2035" xr:uid="{00000000-0005-0000-0000-000002000000}"/>
    <cellStyle name="% 2 10" xfId="2218" xr:uid="{00000000-0005-0000-0000-000003000000}"/>
    <cellStyle name="% 2 10 2" xfId="2219" xr:uid="{00000000-0005-0000-0000-000004000000}"/>
    <cellStyle name="% 2 11" xfId="2220" xr:uid="{00000000-0005-0000-0000-000005000000}"/>
    <cellStyle name="% 2 11 2" xfId="2221" xr:uid="{00000000-0005-0000-0000-000006000000}"/>
    <cellStyle name="% 2 12" xfId="2222" xr:uid="{00000000-0005-0000-0000-000007000000}"/>
    <cellStyle name="% 2 12 2" xfId="2223" xr:uid="{00000000-0005-0000-0000-000008000000}"/>
    <cellStyle name="% 2 13" xfId="2224" xr:uid="{00000000-0005-0000-0000-000009000000}"/>
    <cellStyle name="% 2 13 2" xfId="2225" xr:uid="{00000000-0005-0000-0000-00000A000000}"/>
    <cellStyle name="% 2 14" xfId="2226" xr:uid="{00000000-0005-0000-0000-00000B000000}"/>
    <cellStyle name="% 2 14 2" xfId="2227" xr:uid="{00000000-0005-0000-0000-00000C000000}"/>
    <cellStyle name="% 2 15" xfId="2228" xr:uid="{00000000-0005-0000-0000-00000D000000}"/>
    <cellStyle name="% 2 15 2" xfId="2229" xr:uid="{00000000-0005-0000-0000-00000E000000}"/>
    <cellStyle name="% 2 16" xfId="2230" xr:uid="{00000000-0005-0000-0000-00000F000000}"/>
    <cellStyle name="% 2 16 2" xfId="2231" xr:uid="{00000000-0005-0000-0000-000010000000}"/>
    <cellStyle name="% 2 17" xfId="2232" xr:uid="{00000000-0005-0000-0000-000011000000}"/>
    <cellStyle name="% 2 17 2" xfId="2233" xr:uid="{00000000-0005-0000-0000-000012000000}"/>
    <cellStyle name="% 2 18" xfId="2234" xr:uid="{00000000-0005-0000-0000-000013000000}"/>
    <cellStyle name="% 2 18 2" xfId="2235" xr:uid="{00000000-0005-0000-0000-000014000000}"/>
    <cellStyle name="% 2 19" xfId="2236" xr:uid="{00000000-0005-0000-0000-000015000000}"/>
    <cellStyle name="% 2 19 2" xfId="2237" xr:uid="{00000000-0005-0000-0000-000016000000}"/>
    <cellStyle name="% 2 2" xfId="2036" xr:uid="{00000000-0005-0000-0000-000017000000}"/>
    <cellStyle name="% 2 2 2" xfId="2238" xr:uid="{00000000-0005-0000-0000-000018000000}"/>
    <cellStyle name="% 2 2 3" xfId="57980" xr:uid="{00000000-0005-0000-0000-000019000000}"/>
    <cellStyle name="% 2 20" xfId="2239" xr:uid="{00000000-0005-0000-0000-00001A000000}"/>
    <cellStyle name="% 2 21" xfId="57540" xr:uid="{00000000-0005-0000-0000-00001B000000}"/>
    <cellStyle name="% 2 3" xfId="2037" xr:uid="{00000000-0005-0000-0000-00001C000000}"/>
    <cellStyle name="% 2 3 2" xfId="2240" xr:uid="{00000000-0005-0000-0000-00001D000000}"/>
    <cellStyle name="% 2 4" xfId="2241" xr:uid="{00000000-0005-0000-0000-00001E000000}"/>
    <cellStyle name="% 2 4 2" xfId="2242" xr:uid="{00000000-0005-0000-0000-00001F000000}"/>
    <cellStyle name="% 2 5" xfId="2243" xr:uid="{00000000-0005-0000-0000-000020000000}"/>
    <cellStyle name="% 2 5 2" xfId="2244" xr:uid="{00000000-0005-0000-0000-000021000000}"/>
    <cellStyle name="% 2 6" xfId="2245" xr:uid="{00000000-0005-0000-0000-000022000000}"/>
    <cellStyle name="% 2 6 2" xfId="2246" xr:uid="{00000000-0005-0000-0000-000023000000}"/>
    <cellStyle name="% 2 7" xfId="2247" xr:uid="{00000000-0005-0000-0000-000024000000}"/>
    <cellStyle name="% 2 7 2" xfId="2248" xr:uid="{00000000-0005-0000-0000-000025000000}"/>
    <cellStyle name="% 2 8" xfId="2249" xr:uid="{00000000-0005-0000-0000-000026000000}"/>
    <cellStyle name="% 2 8 2" xfId="2250" xr:uid="{00000000-0005-0000-0000-000027000000}"/>
    <cellStyle name="% 2 9" xfId="2251" xr:uid="{00000000-0005-0000-0000-000028000000}"/>
    <cellStyle name="% 2 9 2" xfId="2252" xr:uid="{00000000-0005-0000-0000-000029000000}"/>
    <cellStyle name="% 3" xfId="2038" xr:uid="{00000000-0005-0000-0000-00002A000000}"/>
    <cellStyle name="% 3 2" xfId="58002" xr:uid="{00000000-0005-0000-0000-00002B000000}"/>
    <cellStyle name="% 4" xfId="2039" xr:uid="{00000000-0005-0000-0000-00002C000000}"/>
    <cellStyle name="% 5" xfId="2040" xr:uid="{00000000-0005-0000-0000-00002D000000}"/>
    <cellStyle name="% 6" xfId="2041" xr:uid="{00000000-0005-0000-0000-00002E000000}"/>
    <cellStyle name="% 7" xfId="57470" xr:uid="{00000000-0005-0000-0000-00002F000000}"/>
    <cellStyle name="% 8" xfId="2009" xr:uid="{00000000-0005-0000-0000-000030000000}"/>
    <cellStyle name="%_charts tables TP" xfId="57982" xr:uid="{00000000-0005-0000-0000-000031000000}"/>
    <cellStyle name="%_charts tables TP 070311" xfId="57983" xr:uid="{00000000-0005-0000-0000-000032000000}"/>
    <cellStyle name="%_charts tables TP-formatted " xfId="57984" xr:uid="{00000000-0005-0000-0000-000033000000}"/>
    <cellStyle name="%_charts tables TP-formatted  (2)" xfId="57985" xr:uid="{00000000-0005-0000-0000-000034000000}"/>
    <cellStyle name="%_charts tables TP-formatted  (3)" xfId="57986" xr:uid="{00000000-0005-0000-0000-000035000000}"/>
    <cellStyle name="%_charts_tables250111(1)" xfId="57987" xr:uid="{00000000-0005-0000-0000-000036000000}"/>
    <cellStyle name="%_Economy Tables" xfId="57988" xr:uid="{00000000-0005-0000-0000-000037000000}"/>
    <cellStyle name="%_Fiscal Tables" xfId="57541" xr:uid="{00000000-0005-0000-0000-000038000000}"/>
    <cellStyle name="%_inc to ex AS12 EFOsupps" xfId="57542" xr:uid="{00000000-0005-0000-0000-000039000000}"/>
    <cellStyle name="%_March-2012-Fiscal-Supplementary-Tables1(1)" xfId="57543" xr:uid="{00000000-0005-0000-0000-00003A000000}"/>
    <cellStyle name="%_PEF Autumn2011" xfId="57544" xr:uid="{00000000-0005-0000-0000-00003B000000}"/>
    <cellStyle name="%_PEF FSBR2011" xfId="57545" xr:uid="{00000000-0005-0000-0000-00003C000000}"/>
    <cellStyle name="%_PEF FSBR2011 2" xfId="58011" xr:uid="{00000000-0005-0000-0000-00003D000000}"/>
    <cellStyle name="%_PEF FSBR2011 AA simplification" xfId="57546" xr:uid="{00000000-0005-0000-0000-00003E000000}"/>
    <cellStyle name="%_Scorecard" xfId="57547" xr:uid="{00000000-0005-0000-0000-00003F000000}"/>
    <cellStyle name="%_VAT refunds" xfId="57548" xr:uid="{00000000-0005-0000-0000-000040000000}"/>
    <cellStyle name="]_x000d__x000a_Zoomed=1_x000d__x000a_Row=0_x000d__x000a_Column=0_x000d__x000a_Height=0_x000d__x000a_Width=0_x000d__x000a_FontName=FoxFont_x000d__x000a_FontStyle=0_x000d__x000a_FontSize=9_x000d__x000a_PrtFontName=FoxPrin" xfId="57549" xr:uid="{00000000-0005-0000-0000-000041000000}"/>
    <cellStyle name="_111125 APDPassengerNumbers" xfId="57550" xr:uid="{00000000-0005-0000-0000-000042000000}"/>
    <cellStyle name="_111125 APDPassengerNumbers_inc to ex AS12 EFOsupps" xfId="57551" xr:uid="{00000000-0005-0000-0000-000043000000}"/>
    <cellStyle name="_APPFEE" xfId="2253" xr:uid="{00000000-0005-0000-0000-000044000000}"/>
    <cellStyle name="_Applications" xfId="2254" xr:uid="{00000000-0005-0000-0000-000045000000}"/>
    <cellStyle name="_Applications 2" xfId="2255" xr:uid="{00000000-0005-0000-0000-000046000000}"/>
    <cellStyle name="_Applications 3" xfId="2256" xr:uid="{00000000-0005-0000-0000-000047000000}"/>
    <cellStyle name="_Applications 3 2" xfId="2257" xr:uid="{00000000-0005-0000-0000-000048000000}"/>
    <cellStyle name="_Asset Co - 2014-40" xfId="57552" xr:uid="{00000000-0005-0000-0000-000049000000}"/>
    <cellStyle name="_covered bonds" xfId="57553" xr:uid="{00000000-0005-0000-0000-00004A000000}"/>
    <cellStyle name="_covered bonds_20110317 Guarantee Data sheet with CDS Expected Losses" xfId="57554" xr:uid="{00000000-0005-0000-0000-00004B000000}"/>
    <cellStyle name="_Dpn Forecast 2008-2010 (14-Dec-07)" xfId="57555" xr:uid="{00000000-0005-0000-0000-00004C000000}"/>
    <cellStyle name="_Dpn Forecast 2008-2010 (14-Dec-07)_20110317 Guarantee Data sheet with CDS Expected Losses" xfId="57556" xr:uid="{00000000-0005-0000-0000-00004D000000}"/>
    <cellStyle name="_Fair Value schedule" xfId="57557" xr:uid="{00000000-0005-0000-0000-00004E000000}"/>
    <cellStyle name="_Fair Value schedule_20110317 Guarantee Data sheet with CDS Expected Losses" xfId="57558" xr:uid="{00000000-0005-0000-0000-00004F000000}"/>
    <cellStyle name="_FPS Options High Level Costing 23rd Aug 06" xfId="57559" xr:uid="{00000000-0005-0000-0000-000050000000}"/>
    <cellStyle name="_HOD Gosforth_current" xfId="57560" xr:uid="{00000000-0005-0000-0000-000051000000}"/>
    <cellStyle name="_IT HOD Rainton - Tower Cost Update 5th April 2007 (Revised) V3" xfId="57561" xr:uid="{00000000-0005-0000-0000-000052000000}"/>
    <cellStyle name="_IT HOD Rainton - Tower Cost Update 5th April 2007 (Revised) V3_20110317 Guarantee Data sheet with CDS Expected Losses" xfId="57562" xr:uid="{00000000-0005-0000-0000-000053000000}"/>
    <cellStyle name="_Other" xfId="2258" xr:uid="{00000000-0005-0000-0000-000054000000}"/>
    <cellStyle name="_Project Details Report Aug v0.12" xfId="57563" xr:uid="{00000000-0005-0000-0000-000055000000}"/>
    <cellStyle name="_RB_Update_current" xfId="57564" xr:uid="{00000000-0005-0000-0000-000056000000}"/>
    <cellStyle name="_RB_Update_current (SCA draft)PH review" xfId="57565" xr:uid="{00000000-0005-0000-0000-000057000000}"/>
    <cellStyle name="_RB_Update_current (SCA draft)PH review_20110317 Guarantee Data sheet with CDS Expected Losses" xfId="57566" xr:uid="{00000000-0005-0000-0000-000058000000}"/>
    <cellStyle name="_RB_Update_current (SCA draft)revised" xfId="57567" xr:uid="{00000000-0005-0000-0000-000059000000}"/>
    <cellStyle name="_RB_Update_current (SCA draft)revised_20110317 Guarantee Data sheet with CDS Expected Losses" xfId="57568" xr:uid="{00000000-0005-0000-0000-00005A000000}"/>
    <cellStyle name="_RB_Update_current_20110317 Guarantee Data sheet with CDS Expected Losses" xfId="57569" xr:uid="{00000000-0005-0000-0000-00005B000000}"/>
    <cellStyle name="_Sample change log v0 2" xfId="57570" xr:uid="{00000000-0005-0000-0000-00005C000000}"/>
    <cellStyle name="_Sample change log v0 2_20110317 Guarantee Data sheet with CDS Expected Losses" xfId="57571" xr:uid="{00000000-0005-0000-0000-00005D000000}"/>
    <cellStyle name="_Sheet1" xfId="2259" xr:uid="{00000000-0005-0000-0000-00005E000000}"/>
    <cellStyle name="_Sheet1 2" xfId="2260" xr:uid="{00000000-0005-0000-0000-00005F000000}"/>
    <cellStyle name="_Sheet1 3" xfId="2261" xr:uid="{00000000-0005-0000-0000-000060000000}"/>
    <cellStyle name="_Sheet1 3 2" xfId="2262" xr:uid="{00000000-0005-0000-0000-000061000000}"/>
    <cellStyle name="_Sub debt extension discount table 31 1 11 v2" xfId="57572" xr:uid="{00000000-0005-0000-0000-000062000000}"/>
    <cellStyle name="_sub debt int" xfId="57573" xr:uid="{00000000-0005-0000-0000-000063000000}"/>
    <cellStyle name="_sub debt int_20110317 Guarantee Data sheet with CDS Expected Losses" xfId="57574" xr:uid="{00000000-0005-0000-0000-000064000000}"/>
    <cellStyle name="_TableHead" xfId="57575" xr:uid="{00000000-0005-0000-0000-000065000000}"/>
    <cellStyle name="_Tailor Analysis 1.11 (1 Dec take up rates)" xfId="57576" xr:uid="{00000000-0005-0000-0000-000066000000}"/>
    <cellStyle name="=C:\WINNT\SYSTEM32\COMMAND.COM" xfId="49" xr:uid="{00000000-0005-0000-0000-000067000000}"/>
    <cellStyle name="1dp" xfId="57577" xr:uid="{00000000-0005-0000-0000-000068000000}"/>
    <cellStyle name="1dp 2" xfId="57578" xr:uid="{00000000-0005-0000-0000-000069000000}"/>
    <cellStyle name="20% - Accent1" xfId="25" builtinId="30" customBuiltin="1"/>
    <cellStyle name="20% - Accent1 10" xfId="50" xr:uid="{00000000-0005-0000-0000-00006B000000}"/>
    <cellStyle name="20% - Accent1 10 2" xfId="2264" xr:uid="{00000000-0005-0000-0000-00006C000000}"/>
    <cellStyle name="20% - Accent1 10 3" xfId="2265" xr:uid="{00000000-0005-0000-0000-00006D000000}"/>
    <cellStyle name="20% - Accent1 10 4" xfId="2263" xr:uid="{00000000-0005-0000-0000-00006E000000}"/>
    <cellStyle name="20% - Accent1 100" xfId="51" xr:uid="{00000000-0005-0000-0000-00006F000000}"/>
    <cellStyle name="20% - Accent1 101" xfId="52" xr:uid="{00000000-0005-0000-0000-000070000000}"/>
    <cellStyle name="20% - Accent1 11" xfId="53" xr:uid="{00000000-0005-0000-0000-000071000000}"/>
    <cellStyle name="20% - Accent1 11 2" xfId="2267" xr:uid="{00000000-0005-0000-0000-000072000000}"/>
    <cellStyle name="20% - Accent1 11 3" xfId="2268" xr:uid="{00000000-0005-0000-0000-000073000000}"/>
    <cellStyle name="20% - Accent1 11 4" xfId="2266" xr:uid="{00000000-0005-0000-0000-000074000000}"/>
    <cellStyle name="20% - Accent1 12" xfId="54" xr:uid="{00000000-0005-0000-0000-000075000000}"/>
    <cellStyle name="20% - Accent1 12 10" xfId="2270" xr:uid="{00000000-0005-0000-0000-000076000000}"/>
    <cellStyle name="20% - Accent1 12 10 2" xfId="2271" xr:uid="{00000000-0005-0000-0000-000077000000}"/>
    <cellStyle name="20% - Accent1 12 11" xfId="2272" xr:uid="{00000000-0005-0000-0000-000078000000}"/>
    <cellStyle name="20% - Accent1 12 11 2" xfId="2273" xr:uid="{00000000-0005-0000-0000-000079000000}"/>
    <cellStyle name="20% - Accent1 12 12" xfId="2274" xr:uid="{00000000-0005-0000-0000-00007A000000}"/>
    <cellStyle name="20% - Accent1 12 12 2" xfId="2275" xr:uid="{00000000-0005-0000-0000-00007B000000}"/>
    <cellStyle name="20% - Accent1 12 13" xfId="2276" xr:uid="{00000000-0005-0000-0000-00007C000000}"/>
    <cellStyle name="20% - Accent1 12 13 2" xfId="2277" xr:uid="{00000000-0005-0000-0000-00007D000000}"/>
    <cellStyle name="20% - Accent1 12 14" xfId="2278" xr:uid="{00000000-0005-0000-0000-00007E000000}"/>
    <cellStyle name="20% - Accent1 12 14 2" xfId="2279" xr:uid="{00000000-0005-0000-0000-00007F000000}"/>
    <cellStyle name="20% - Accent1 12 15" xfId="2280" xr:uid="{00000000-0005-0000-0000-000080000000}"/>
    <cellStyle name="20% - Accent1 12 15 2" xfId="2281" xr:uid="{00000000-0005-0000-0000-000081000000}"/>
    <cellStyle name="20% - Accent1 12 16" xfId="2282" xr:uid="{00000000-0005-0000-0000-000082000000}"/>
    <cellStyle name="20% - Accent1 12 16 2" xfId="2283" xr:uid="{00000000-0005-0000-0000-000083000000}"/>
    <cellStyle name="20% - Accent1 12 17" xfId="2284" xr:uid="{00000000-0005-0000-0000-000084000000}"/>
    <cellStyle name="20% - Accent1 12 17 2" xfId="2285" xr:uid="{00000000-0005-0000-0000-000085000000}"/>
    <cellStyle name="20% - Accent1 12 18" xfId="2286" xr:uid="{00000000-0005-0000-0000-000086000000}"/>
    <cellStyle name="20% - Accent1 12 18 2" xfId="2287" xr:uid="{00000000-0005-0000-0000-000087000000}"/>
    <cellStyle name="20% - Accent1 12 19" xfId="2288" xr:uid="{00000000-0005-0000-0000-000088000000}"/>
    <cellStyle name="20% - Accent1 12 19 2" xfId="2289" xr:uid="{00000000-0005-0000-0000-000089000000}"/>
    <cellStyle name="20% - Accent1 12 2" xfId="2290" xr:uid="{00000000-0005-0000-0000-00008A000000}"/>
    <cellStyle name="20% - Accent1 12 2 2" xfId="2291" xr:uid="{00000000-0005-0000-0000-00008B000000}"/>
    <cellStyle name="20% - Accent1 12 20" xfId="2292" xr:uid="{00000000-0005-0000-0000-00008C000000}"/>
    <cellStyle name="20% - Accent1 12 20 2" xfId="2293" xr:uid="{00000000-0005-0000-0000-00008D000000}"/>
    <cellStyle name="20% - Accent1 12 21" xfId="2294" xr:uid="{00000000-0005-0000-0000-00008E000000}"/>
    <cellStyle name="20% - Accent1 12 21 2" xfId="2295" xr:uid="{00000000-0005-0000-0000-00008F000000}"/>
    <cellStyle name="20% - Accent1 12 22" xfId="2296" xr:uid="{00000000-0005-0000-0000-000090000000}"/>
    <cellStyle name="20% - Accent1 12 22 2" xfId="2297" xr:uid="{00000000-0005-0000-0000-000091000000}"/>
    <cellStyle name="20% - Accent1 12 23" xfId="2298" xr:uid="{00000000-0005-0000-0000-000092000000}"/>
    <cellStyle name="20% - Accent1 12 23 2" xfId="2299" xr:uid="{00000000-0005-0000-0000-000093000000}"/>
    <cellStyle name="20% - Accent1 12 24" xfId="2300" xr:uid="{00000000-0005-0000-0000-000094000000}"/>
    <cellStyle name="20% - Accent1 12 24 2" xfId="2301" xr:uid="{00000000-0005-0000-0000-000095000000}"/>
    <cellStyle name="20% - Accent1 12 25" xfId="2302" xr:uid="{00000000-0005-0000-0000-000096000000}"/>
    <cellStyle name="20% - Accent1 12 25 2" xfId="2303" xr:uid="{00000000-0005-0000-0000-000097000000}"/>
    <cellStyle name="20% - Accent1 12 26" xfId="2304" xr:uid="{00000000-0005-0000-0000-000098000000}"/>
    <cellStyle name="20% - Accent1 12 26 2" xfId="2305" xr:uid="{00000000-0005-0000-0000-000099000000}"/>
    <cellStyle name="20% - Accent1 12 27" xfId="2306" xr:uid="{00000000-0005-0000-0000-00009A000000}"/>
    <cellStyle name="20% - Accent1 12 27 2" xfId="2307" xr:uid="{00000000-0005-0000-0000-00009B000000}"/>
    <cellStyle name="20% - Accent1 12 28" xfId="2308" xr:uid="{00000000-0005-0000-0000-00009C000000}"/>
    <cellStyle name="20% - Accent1 12 28 2" xfId="2309" xr:uid="{00000000-0005-0000-0000-00009D000000}"/>
    <cellStyle name="20% - Accent1 12 29" xfId="2310" xr:uid="{00000000-0005-0000-0000-00009E000000}"/>
    <cellStyle name="20% - Accent1 12 29 2" xfId="2311" xr:uid="{00000000-0005-0000-0000-00009F000000}"/>
    <cellStyle name="20% - Accent1 12 3" xfId="2312" xr:uid="{00000000-0005-0000-0000-0000A0000000}"/>
    <cellStyle name="20% - Accent1 12 3 2" xfId="2313" xr:uid="{00000000-0005-0000-0000-0000A1000000}"/>
    <cellStyle name="20% - Accent1 12 30" xfId="2314" xr:uid="{00000000-0005-0000-0000-0000A2000000}"/>
    <cellStyle name="20% - Accent1 12 30 2" xfId="2315" xr:uid="{00000000-0005-0000-0000-0000A3000000}"/>
    <cellStyle name="20% - Accent1 12 31" xfId="2316" xr:uid="{00000000-0005-0000-0000-0000A4000000}"/>
    <cellStyle name="20% - Accent1 12 32" xfId="2269" xr:uid="{00000000-0005-0000-0000-0000A5000000}"/>
    <cellStyle name="20% - Accent1 12 4" xfId="2317" xr:uid="{00000000-0005-0000-0000-0000A6000000}"/>
    <cellStyle name="20% - Accent1 12 4 2" xfId="2318" xr:uid="{00000000-0005-0000-0000-0000A7000000}"/>
    <cellStyle name="20% - Accent1 12 5" xfId="2319" xr:uid="{00000000-0005-0000-0000-0000A8000000}"/>
    <cellStyle name="20% - Accent1 12 5 2" xfId="2320" xr:uid="{00000000-0005-0000-0000-0000A9000000}"/>
    <cellStyle name="20% - Accent1 12 6" xfId="2321" xr:uid="{00000000-0005-0000-0000-0000AA000000}"/>
    <cellStyle name="20% - Accent1 12 6 2" xfId="2322" xr:uid="{00000000-0005-0000-0000-0000AB000000}"/>
    <cellStyle name="20% - Accent1 12 7" xfId="2323" xr:uid="{00000000-0005-0000-0000-0000AC000000}"/>
    <cellStyle name="20% - Accent1 12 7 2" xfId="2324" xr:uid="{00000000-0005-0000-0000-0000AD000000}"/>
    <cellStyle name="20% - Accent1 12 8" xfId="2325" xr:uid="{00000000-0005-0000-0000-0000AE000000}"/>
    <cellStyle name="20% - Accent1 12 8 2" xfId="2326" xr:uid="{00000000-0005-0000-0000-0000AF000000}"/>
    <cellStyle name="20% - Accent1 12 9" xfId="2327" xr:uid="{00000000-0005-0000-0000-0000B0000000}"/>
    <cellStyle name="20% - Accent1 12 9 2" xfId="2328" xr:uid="{00000000-0005-0000-0000-0000B1000000}"/>
    <cellStyle name="20% - Accent1 13" xfId="55" xr:uid="{00000000-0005-0000-0000-0000B2000000}"/>
    <cellStyle name="20% - Accent1 13 2" xfId="2330" xr:uid="{00000000-0005-0000-0000-0000B3000000}"/>
    <cellStyle name="20% - Accent1 13 3" xfId="2329" xr:uid="{00000000-0005-0000-0000-0000B4000000}"/>
    <cellStyle name="20% - Accent1 14" xfId="56" xr:uid="{00000000-0005-0000-0000-0000B5000000}"/>
    <cellStyle name="20% - Accent1 14 2" xfId="2332" xr:uid="{00000000-0005-0000-0000-0000B6000000}"/>
    <cellStyle name="20% - Accent1 14 3" xfId="2331" xr:uid="{00000000-0005-0000-0000-0000B7000000}"/>
    <cellStyle name="20% - Accent1 15" xfId="57" xr:uid="{00000000-0005-0000-0000-0000B8000000}"/>
    <cellStyle name="20% - Accent1 15 2" xfId="2334" xr:uid="{00000000-0005-0000-0000-0000B9000000}"/>
    <cellStyle name="20% - Accent1 15 3" xfId="2333" xr:uid="{00000000-0005-0000-0000-0000BA000000}"/>
    <cellStyle name="20% - Accent1 16" xfId="58" xr:uid="{00000000-0005-0000-0000-0000BB000000}"/>
    <cellStyle name="20% - Accent1 16 2" xfId="2336" xr:uid="{00000000-0005-0000-0000-0000BC000000}"/>
    <cellStyle name="20% - Accent1 16 3" xfId="2335" xr:uid="{00000000-0005-0000-0000-0000BD000000}"/>
    <cellStyle name="20% - Accent1 17" xfId="59" xr:uid="{00000000-0005-0000-0000-0000BE000000}"/>
    <cellStyle name="20% - Accent1 17 2" xfId="2337" xr:uid="{00000000-0005-0000-0000-0000BF000000}"/>
    <cellStyle name="20% - Accent1 18" xfId="60" xr:uid="{00000000-0005-0000-0000-0000C0000000}"/>
    <cellStyle name="20% - Accent1 18 2" xfId="2338" xr:uid="{00000000-0005-0000-0000-0000C1000000}"/>
    <cellStyle name="20% - Accent1 19" xfId="61" xr:uid="{00000000-0005-0000-0000-0000C2000000}"/>
    <cellStyle name="20% - Accent1 19 2" xfId="2339" xr:uid="{00000000-0005-0000-0000-0000C3000000}"/>
    <cellStyle name="20% - Accent1 2" xfId="62" xr:uid="{00000000-0005-0000-0000-0000C4000000}"/>
    <cellStyle name="20% - Accent1 2 10" xfId="2341" xr:uid="{00000000-0005-0000-0000-0000C5000000}"/>
    <cellStyle name="20% - Accent1 2 10 2" xfId="2342" xr:uid="{00000000-0005-0000-0000-0000C6000000}"/>
    <cellStyle name="20% - Accent1 2 11" xfId="2343" xr:uid="{00000000-0005-0000-0000-0000C7000000}"/>
    <cellStyle name="20% - Accent1 2 11 2" xfId="2344" xr:uid="{00000000-0005-0000-0000-0000C8000000}"/>
    <cellStyle name="20% - Accent1 2 12" xfId="2345" xr:uid="{00000000-0005-0000-0000-0000C9000000}"/>
    <cellStyle name="20% - Accent1 2 13" xfId="2346" xr:uid="{00000000-0005-0000-0000-0000CA000000}"/>
    <cellStyle name="20% - Accent1 2 14" xfId="2347" xr:uid="{00000000-0005-0000-0000-0000CB000000}"/>
    <cellStyle name="20% - Accent1 2 15" xfId="2348" xr:uid="{00000000-0005-0000-0000-0000CC000000}"/>
    <cellStyle name="20% - Accent1 2 16" xfId="2349" xr:uid="{00000000-0005-0000-0000-0000CD000000}"/>
    <cellStyle name="20% - Accent1 2 17" xfId="2350" xr:uid="{00000000-0005-0000-0000-0000CE000000}"/>
    <cellStyle name="20% - Accent1 2 18" xfId="2351" xr:uid="{00000000-0005-0000-0000-0000CF000000}"/>
    <cellStyle name="20% - Accent1 2 19" xfId="2352" xr:uid="{00000000-0005-0000-0000-0000D0000000}"/>
    <cellStyle name="20% - Accent1 2 2" xfId="63" xr:uid="{00000000-0005-0000-0000-0000D1000000}"/>
    <cellStyle name="20% - Accent1 2 2 2" xfId="2354" xr:uid="{00000000-0005-0000-0000-0000D2000000}"/>
    <cellStyle name="20% - Accent1 2 2 3" xfId="2355" xr:uid="{00000000-0005-0000-0000-0000D3000000}"/>
    <cellStyle name="20% - Accent1 2 2 4" xfId="2353" xr:uid="{00000000-0005-0000-0000-0000D4000000}"/>
    <cellStyle name="20% - Accent1 2 20" xfId="2356" xr:uid="{00000000-0005-0000-0000-0000D5000000}"/>
    <cellStyle name="20% - Accent1 2 21" xfId="2357" xr:uid="{00000000-0005-0000-0000-0000D6000000}"/>
    <cellStyle name="20% - Accent1 2 22" xfId="2358" xr:uid="{00000000-0005-0000-0000-0000D7000000}"/>
    <cellStyle name="20% - Accent1 2 23" xfId="2359" xr:uid="{00000000-0005-0000-0000-0000D8000000}"/>
    <cellStyle name="20% - Accent1 2 24" xfId="2360" xr:uid="{00000000-0005-0000-0000-0000D9000000}"/>
    <cellStyle name="20% - Accent1 2 25" xfId="2361" xr:uid="{00000000-0005-0000-0000-0000DA000000}"/>
    <cellStyle name="20% - Accent1 2 26" xfId="2340" xr:uid="{00000000-0005-0000-0000-0000DB000000}"/>
    <cellStyle name="20% - Accent1 2 3" xfId="64" xr:uid="{00000000-0005-0000-0000-0000DC000000}"/>
    <cellStyle name="20% - Accent1 2 3 2" xfId="2363" xr:uid="{00000000-0005-0000-0000-0000DD000000}"/>
    <cellStyle name="20% - Accent1 2 3 3" xfId="2364" xr:uid="{00000000-0005-0000-0000-0000DE000000}"/>
    <cellStyle name="20% - Accent1 2 3 4" xfId="2362" xr:uid="{00000000-0005-0000-0000-0000DF000000}"/>
    <cellStyle name="20% - Accent1 2 4" xfId="2365" xr:uid="{00000000-0005-0000-0000-0000E0000000}"/>
    <cellStyle name="20% - Accent1 2 4 2" xfId="2366" xr:uid="{00000000-0005-0000-0000-0000E1000000}"/>
    <cellStyle name="20% - Accent1 2 4 3" xfId="2367" xr:uid="{00000000-0005-0000-0000-0000E2000000}"/>
    <cellStyle name="20% - Accent1 2 5" xfId="2368" xr:uid="{00000000-0005-0000-0000-0000E3000000}"/>
    <cellStyle name="20% - Accent1 2 5 2" xfId="2369" xr:uid="{00000000-0005-0000-0000-0000E4000000}"/>
    <cellStyle name="20% - Accent1 2 5 3" xfId="2370" xr:uid="{00000000-0005-0000-0000-0000E5000000}"/>
    <cellStyle name="20% - Accent1 2 6" xfId="2371" xr:uid="{00000000-0005-0000-0000-0000E6000000}"/>
    <cellStyle name="20% - Accent1 2 6 2" xfId="2372" xr:uid="{00000000-0005-0000-0000-0000E7000000}"/>
    <cellStyle name="20% - Accent1 2 6 3" xfId="2373" xr:uid="{00000000-0005-0000-0000-0000E8000000}"/>
    <cellStyle name="20% - Accent1 2 7" xfId="2374" xr:uid="{00000000-0005-0000-0000-0000E9000000}"/>
    <cellStyle name="20% - Accent1 2 7 2" xfId="2375" xr:uid="{00000000-0005-0000-0000-0000EA000000}"/>
    <cellStyle name="20% - Accent1 2 7 3" xfId="2376" xr:uid="{00000000-0005-0000-0000-0000EB000000}"/>
    <cellStyle name="20% - Accent1 2 8" xfId="2377" xr:uid="{00000000-0005-0000-0000-0000EC000000}"/>
    <cellStyle name="20% - Accent1 2 8 2" xfId="2378" xr:uid="{00000000-0005-0000-0000-0000ED000000}"/>
    <cellStyle name="20% - Accent1 2 8 3" xfId="2379" xr:uid="{00000000-0005-0000-0000-0000EE000000}"/>
    <cellStyle name="20% - Accent1 2 9" xfId="2380" xr:uid="{00000000-0005-0000-0000-0000EF000000}"/>
    <cellStyle name="20% - Accent1 20" xfId="65" xr:uid="{00000000-0005-0000-0000-0000F0000000}"/>
    <cellStyle name="20% - Accent1 20 2" xfId="2381" xr:uid="{00000000-0005-0000-0000-0000F1000000}"/>
    <cellStyle name="20% - Accent1 21" xfId="66" xr:uid="{00000000-0005-0000-0000-0000F2000000}"/>
    <cellStyle name="20% - Accent1 21 2" xfId="2382" xr:uid="{00000000-0005-0000-0000-0000F3000000}"/>
    <cellStyle name="20% - Accent1 22" xfId="67" xr:uid="{00000000-0005-0000-0000-0000F4000000}"/>
    <cellStyle name="20% - Accent1 22 2" xfId="2383" xr:uid="{00000000-0005-0000-0000-0000F5000000}"/>
    <cellStyle name="20% - Accent1 23" xfId="68" xr:uid="{00000000-0005-0000-0000-0000F6000000}"/>
    <cellStyle name="20% - Accent1 23 2" xfId="2384" xr:uid="{00000000-0005-0000-0000-0000F7000000}"/>
    <cellStyle name="20% - Accent1 24" xfId="69" xr:uid="{00000000-0005-0000-0000-0000F8000000}"/>
    <cellStyle name="20% - Accent1 24 2" xfId="2385" xr:uid="{00000000-0005-0000-0000-0000F9000000}"/>
    <cellStyle name="20% - Accent1 25" xfId="70" xr:uid="{00000000-0005-0000-0000-0000FA000000}"/>
    <cellStyle name="20% - Accent1 25 2" xfId="2386" xr:uid="{00000000-0005-0000-0000-0000FB000000}"/>
    <cellStyle name="20% - Accent1 26" xfId="71" xr:uid="{00000000-0005-0000-0000-0000FC000000}"/>
    <cellStyle name="20% - Accent1 26 2" xfId="2387" xr:uid="{00000000-0005-0000-0000-0000FD000000}"/>
    <cellStyle name="20% - Accent1 27" xfId="72" xr:uid="{00000000-0005-0000-0000-0000FE000000}"/>
    <cellStyle name="20% - Accent1 27 2" xfId="2388" xr:uid="{00000000-0005-0000-0000-0000FF000000}"/>
    <cellStyle name="20% - Accent1 28" xfId="73" xr:uid="{00000000-0005-0000-0000-000000010000}"/>
    <cellStyle name="20% - Accent1 28 2" xfId="2389" xr:uid="{00000000-0005-0000-0000-000001010000}"/>
    <cellStyle name="20% - Accent1 29" xfId="74" xr:uid="{00000000-0005-0000-0000-000002010000}"/>
    <cellStyle name="20% - Accent1 29 2" xfId="2390" xr:uid="{00000000-0005-0000-0000-000003010000}"/>
    <cellStyle name="20% - Accent1 3" xfId="75" xr:uid="{00000000-0005-0000-0000-000004010000}"/>
    <cellStyle name="20% - Accent1 3 2" xfId="2392" xr:uid="{00000000-0005-0000-0000-000005010000}"/>
    <cellStyle name="20% - Accent1 3 2 2" xfId="2393" xr:uid="{00000000-0005-0000-0000-000006010000}"/>
    <cellStyle name="20% - Accent1 3 3" xfId="2394" xr:uid="{00000000-0005-0000-0000-000007010000}"/>
    <cellStyle name="20% - Accent1 3 4" xfId="2395" xr:uid="{00000000-0005-0000-0000-000008010000}"/>
    <cellStyle name="20% - Accent1 3 5" xfId="58016" xr:uid="{00000000-0005-0000-0000-000009010000}"/>
    <cellStyle name="20% - Accent1 3 6" xfId="2391" xr:uid="{00000000-0005-0000-0000-00000A010000}"/>
    <cellStyle name="20% - Accent1 30" xfId="76" xr:uid="{00000000-0005-0000-0000-00000B010000}"/>
    <cellStyle name="20% - Accent1 30 2" xfId="2396" xr:uid="{00000000-0005-0000-0000-00000C010000}"/>
    <cellStyle name="20% - Accent1 31" xfId="77" xr:uid="{00000000-0005-0000-0000-00000D010000}"/>
    <cellStyle name="20% - Accent1 32" xfId="78" xr:uid="{00000000-0005-0000-0000-00000E010000}"/>
    <cellStyle name="20% - Accent1 33" xfId="79" xr:uid="{00000000-0005-0000-0000-00000F010000}"/>
    <cellStyle name="20% - Accent1 34" xfId="80" xr:uid="{00000000-0005-0000-0000-000010010000}"/>
    <cellStyle name="20% - Accent1 35" xfId="81" xr:uid="{00000000-0005-0000-0000-000011010000}"/>
    <cellStyle name="20% - Accent1 36" xfId="82" xr:uid="{00000000-0005-0000-0000-000012010000}"/>
    <cellStyle name="20% - Accent1 37" xfId="83" xr:uid="{00000000-0005-0000-0000-000013010000}"/>
    <cellStyle name="20% - Accent1 38" xfId="84" xr:uid="{00000000-0005-0000-0000-000014010000}"/>
    <cellStyle name="20% - Accent1 39" xfId="85" xr:uid="{00000000-0005-0000-0000-000015010000}"/>
    <cellStyle name="20% - Accent1 4" xfId="86" xr:uid="{00000000-0005-0000-0000-000016010000}"/>
    <cellStyle name="20% - Accent1 4 2" xfId="2398" xr:uid="{00000000-0005-0000-0000-000017010000}"/>
    <cellStyle name="20% - Accent1 4 2 2" xfId="2399" xr:uid="{00000000-0005-0000-0000-000018010000}"/>
    <cellStyle name="20% - Accent1 4 3" xfId="2400" xr:uid="{00000000-0005-0000-0000-000019010000}"/>
    <cellStyle name="20% - Accent1 4 4" xfId="2401" xr:uid="{00000000-0005-0000-0000-00001A010000}"/>
    <cellStyle name="20% - Accent1 4 5" xfId="2397" xr:uid="{00000000-0005-0000-0000-00001B010000}"/>
    <cellStyle name="20% - Accent1 40" xfId="87" xr:uid="{00000000-0005-0000-0000-00001C010000}"/>
    <cellStyle name="20% - Accent1 41" xfId="88" xr:uid="{00000000-0005-0000-0000-00001D010000}"/>
    <cellStyle name="20% - Accent1 42" xfId="89" xr:uid="{00000000-0005-0000-0000-00001E010000}"/>
    <cellStyle name="20% - Accent1 43" xfId="90" xr:uid="{00000000-0005-0000-0000-00001F010000}"/>
    <cellStyle name="20% - Accent1 44" xfId="91" xr:uid="{00000000-0005-0000-0000-000020010000}"/>
    <cellStyle name="20% - Accent1 45" xfId="92" xr:uid="{00000000-0005-0000-0000-000021010000}"/>
    <cellStyle name="20% - Accent1 46" xfId="93" xr:uid="{00000000-0005-0000-0000-000022010000}"/>
    <cellStyle name="20% - Accent1 47" xfId="94" xr:uid="{00000000-0005-0000-0000-000023010000}"/>
    <cellStyle name="20% - Accent1 48" xfId="95" xr:uid="{00000000-0005-0000-0000-000024010000}"/>
    <cellStyle name="20% - Accent1 49" xfId="96" xr:uid="{00000000-0005-0000-0000-000025010000}"/>
    <cellStyle name="20% - Accent1 5" xfId="97" xr:uid="{00000000-0005-0000-0000-000026010000}"/>
    <cellStyle name="20% - Accent1 5 2" xfId="2403" xr:uid="{00000000-0005-0000-0000-000027010000}"/>
    <cellStyle name="20% - Accent1 5 2 2" xfId="2404" xr:uid="{00000000-0005-0000-0000-000028010000}"/>
    <cellStyle name="20% - Accent1 5 3" xfId="2405" xr:uid="{00000000-0005-0000-0000-000029010000}"/>
    <cellStyle name="20% - Accent1 5 4" xfId="2406" xr:uid="{00000000-0005-0000-0000-00002A010000}"/>
    <cellStyle name="20% - Accent1 5 5" xfId="2402" xr:uid="{00000000-0005-0000-0000-00002B010000}"/>
    <cellStyle name="20% - Accent1 50" xfId="98" xr:uid="{00000000-0005-0000-0000-00002C010000}"/>
    <cellStyle name="20% - Accent1 51" xfId="99" xr:uid="{00000000-0005-0000-0000-00002D010000}"/>
    <cellStyle name="20% - Accent1 52" xfId="100" xr:uid="{00000000-0005-0000-0000-00002E010000}"/>
    <cellStyle name="20% - Accent1 53" xfId="101" xr:uid="{00000000-0005-0000-0000-00002F010000}"/>
    <cellStyle name="20% - Accent1 54" xfId="102" xr:uid="{00000000-0005-0000-0000-000030010000}"/>
    <cellStyle name="20% - Accent1 55" xfId="103" xr:uid="{00000000-0005-0000-0000-000031010000}"/>
    <cellStyle name="20% - Accent1 56" xfId="104" xr:uid="{00000000-0005-0000-0000-000032010000}"/>
    <cellStyle name="20% - Accent1 57" xfId="105" xr:uid="{00000000-0005-0000-0000-000033010000}"/>
    <cellStyle name="20% - Accent1 58" xfId="106" xr:uid="{00000000-0005-0000-0000-000034010000}"/>
    <cellStyle name="20% - Accent1 59" xfId="107" xr:uid="{00000000-0005-0000-0000-000035010000}"/>
    <cellStyle name="20% - Accent1 6" xfId="108" xr:uid="{00000000-0005-0000-0000-000036010000}"/>
    <cellStyle name="20% - Accent1 6 2" xfId="2408" xr:uid="{00000000-0005-0000-0000-000037010000}"/>
    <cellStyle name="20% - Accent1 6 2 2" xfId="2409" xr:uid="{00000000-0005-0000-0000-000038010000}"/>
    <cellStyle name="20% - Accent1 6 3" xfId="2410" xr:uid="{00000000-0005-0000-0000-000039010000}"/>
    <cellStyle name="20% - Accent1 6 3 2" xfId="2411" xr:uid="{00000000-0005-0000-0000-00003A010000}"/>
    <cellStyle name="20% - Accent1 6 4" xfId="2412" xr:uid="{00000000-0005-0000-0000-00003B010000}"/>
    <cellStyle name="20% - Accent1 6 5" xfId="2413" xr:uid="{00000000-0005-0000-0000-00003C010000}"/>
    <cellStyle name="20% - Accent1 6 6" xfId="2414" xr:uid="{00000000-0005-0000-0000-00003D010000}"/>
    <cellStyle name="20% - Accent1 6 7" xfId="2407" xr:uid="{00000000-0005-0000-0000-00003E010000}"/>
    <cellStyle name="20% - Accent1 60" xfId="109" xr:uid="{00000000-0005-0000-0000-00003F010000}"/>
    <cellStyle name="20% - Accent1 61" xfId="110" xr:uid="{00000000-0005-0000-0000-000040010000}"/>
    <cellStyle name="20% - Accent1 62" xfId="111" xr:uid="{00000000-0005-0000-0000-000041010000}"/>
    <cellStyle name="20% - Accent1 63" xfId="112" xr:uid="{00000000-0005-0000-0000-000042010000}"/>
    <cellStyle name="20% - Accent1 64" xfId="113" xr:uid="{00000000-0005-0000-0000-000043010000}"/>
    <cellStyle name="20% - Accent1 65" xfId="114" xr:uid="{00000000-0005-0000-0000-000044010000}"/>
    <cellStyle name="20% - Accent1 66" xfId="115" xr:uid="{00000000-0005-0000-0000-000045010000}"/>
    <cellStyle name="20% - Accent1 67" xfId="116" xr:uid="{00000000-0005-0000-0000-000046010000}"/>
    <cellStyle name="20% - Accent1 68" xfId="117" xr:uid="{00000000-0005-0000-0000-000047010000}"/>
    <cellStyle name="20% - Accent1 69" xfId="118" xr:uid="{00000000-0005-0000-0000-000048010000}"/>
    <cellStyle name="20% - Accent1 7" xfId="119" xr:uid="{00000000-0005-0000-0000-000049010000}"/>
    <cellStyle name="20% - Accent1 7 10" xfId="2416" xr:uid="{00000000-0005-0000-0000-00004A010000}"/>
    <cellStyle name="20% - Accent1 7 10 2" xfId="2417" xr:uid="{00000000-0005-0000-0000-00004B010000}"/>
    <cellStyle name="20% - Accent1 7 11" xfId="2418" xr:uid="{00000000-0005-0000-0000-00004C010000}"/>
    <cellStyle name="20% - Accent1 7 11 2" xfId="2419" xr:uid="{00000000-0005-0000-0000-00004D010000}"/>
    <cellStyle name="20% - Accent1 7 12" xfId="2420" xr:uid="{00000000-0005-0000-0000-00004E010000}"/>
    <cellStyle name="20% - Accent1 7 13" xfId="2421" xr:uid="{00000000-0005-0000-0000-00004F010000}"/>
    <cellStyle name="20% - Accent1 7 14" xfId="2415" xr:uid="{00000000-0005-0000-0000-000050010000}"/>
    <cellStyle name="20% - Accent1 7 2" xfId="2422" xr:uid="{00000000-0005-0000-0000-000051010000}"/>
    <cellStyle name="20% - Accent1 7 2 2" xfId="2423" xr:uid="{00000000-0005-0000-0000-000052010000}"/>
    <cellStyle name="20% - Accent1 7 3" xfId="2424" xr:uid="{00000000-0005-0000-0000-000053010000}"/>
    <cellStyle name="20% - Accent1 7 3 2" xfId="2425" xr:uid="{00000000-0005-0000-0000-000054010000}"/>
    <cellStyle name="20% - Accent1 7 4" xfId="2426" xr:uid="{00000000-0005-0000-0000-000055010000}"/>
    <cellStyle name="20% - Accent1 7 4 2" xfId="2427" xr:uid="{00000000-0005-0000-0000-000056010000}"/>
    <cellStyle name="20% - Accent1 7 5" xfId="2428" xr:uid="{00000000-0005-0000-0000-000057010000}"/>
    <cellStyle name="20% - Accent1 7 5 2" xfId="2429" xr:uid="{00000000-0005-0000-0000-000058010000}"/>
    <cellStyle name="20% - Accent1 7 6" xfId="2430" xr:uid="{00000000-0005-0000-0000-000059010000}"/>
    <cellStyle name="20% - Accent1 7 6 2" xfId="2431" xr:uid="{00000000-0005-0000-0000-00005A010000}"/>
    <cellStyle name="20% - Accent1 7 7" xfId="2432" xr:uid="{00000000-0005-0000-0000-00005B010000}"/>
    <cellStyle name="20% - Accent1 7 7 2" xfId="2433" xr:uid="{00000000-0005-0000-0000-00005C010000}"/>
    <cellStyle name="20% - Accent1 7 8" xfId="2434" xr:uid="{00000000-0005-0000-0000-00005D010000}"/>
    <cellStyle name="20% - Accent1 7 8 2" xfId="2435" xr:uid="{00000000-0005-0000-0000-00005E010000}"/>
    <cellStyle name="20% - Accent1 7 9" xfId="2436" xr:uid="{00000000-0005-0000-0000-00005F010000}"/>
    <cellStyle name="20% - Accent1 7 9 2" xfId="2437" xr:uid="{00000000-0005-0000-0000-000060010000}"/>
    <cellStyle name="20% - Accent1 70" xfId="120" xr:uid="{00000000-0005-0000-0000-000061010000}"/>
    <cellStyle name="20% - Accent1 71" xfId="121" xr:uid="{00000000-0005-0000-0000-000062010000}"/>
    <cellStyle name="20% - Accent1 72" xfId="122" xr:uid="{00000000-0005-0000-0000-000063010000}"/>
    <cellStyle name="20% - Accent1 73" xfId="123" xr:uid="{00000000-0005-0000-0000-000064010000}"/>
    <cellStyle name="20% - Accent1 74" xfId="124" xr:uid="{00000000-0005-0000-0000-000065010000}"/>
    <cellStyle name="20% - Accent1 75" xfId="125" xr:uid="{00000000-0005-0000-0000-000066010000}"/>
    <cellStyle name="20% - Accent1 76" xfId="126" xr:uid="{00000000-0005-0000-0000-000067010000}"/>
    <cellStyle name="20% - Accent1 77" xfId="127" xr:uid="{00000000-0005-0000-0000-000068010000}"/>
    <cellStyle name="20% - Accent1 78" xfId="128" xr:uid="{00000000-0005-0000-0000-000069010000}"/>
    <cellStyle name="20% - Accent1 79" xfId="129" xr:uid="{00000000-0005-0000-0000-00006A010000}"/>
    <cellStyle name="20% - Accent1 8" xfId="130" xr:uid="{00000000-0005-0000-0000-00006B010000}"/>
    <cellStyle name="20% - Accent1 8 2" xfId="2439" xr:uid="{00000000-0005-0000-0000-00006C010000}"/>
    <cellStyle name="20% - Accent1 8 3" xfId="2440" xr:uid="{00000000-0005-0000-0000-00006D010000}"/>
    <cellStyle name="20% - Accent1 8 4" xfId="2438" xr:uid="{00000000-0005-0000-0000-00006E010000}"/>
    <cellStyle name="20% - Accent1 80" xfId="131" xr:uid="{00000000-0005-0000-0000-00006F010000}"/>
    <cellStyle name="20% - Accent1 81" xfId="132" xr:uid="{00000000-0005-0000-0000-000070010000}"/>
    <cellStyle name="20% - Accent1 82" xfId="133" xr:uid="{00000000-0005-0000-0000-000071010000}"/>
    <cellStyle name="20% - Accent1 83" xfId="134" xr:uid="{00000000-0005-0000-0000-000072010000}"/>
    <cellStyle name="20% - Accent1 84" xfId="135" xr:uid="{00000000-0005-0000-0000-000073010000}"/>
    <cellStyle name="20% - Accent1 85" xfId="136" xr:uid="{00000000-0005-0000-0000-000074010000}"/>
    <cellStyle name="20% - Accent1 86" xfId="137" xr:uid="{00000000-0005-0000-0000-000075010000}"/>
    <cellStyle name="20% - Accent1 87" xfId="138" xr:uid="{00000000-0005-0000-0000-000076010000}"/>
    <cellStyle name="20% - Accent1 88" xfId="139" xr:uid="{00000000-0005-0000-0000-000077010000}"/>
    <cellStyle name="20% - Accent1 89" xfId="140" xr:uid="{00000000-0005-0000-0000-000078010000}"/>
    <cellStyle name="20% - Accent1 9" xfId="141" xr:uid="{00000000-0005-0000-0000-000079010000}"/>
    <cellStyle name="20% - Accent1 9 2" xfId="2442" xr:uid="{00000000-0005-0000-0000-00007A010000}"/>
    <cellStyle name="20% - Accent1 9 3" xfId="2443" xr:uid="{00000000-0005-0000-0000-00007B010000}"/>
    <cellStyle name="20% - Accent1 9 4" xfId="2441" xr:uid="{00000000-0005-0000-0000-00007C010000}"/>
    <cellStyle name="20% - Accent1 90" xfId="142" xr:uid="{00000000-0005-0000-0000-00007D010000}"/>
    <cellStyle name="20% - Accent1 91" xfId="143" xr:uid="{00000000-0005-0000-0000-00007E010000}"/>
    <cellStyle name="20% - Accent1 92" xfId="144" xr:uid="{00000000-0005-0000-0000-00007F010000}"/>
    <cellStyle name="20% - Accent1 93" xfId="145" xr:uid="{00000000-0005-0000-0000-000080010000}"/>
    <cellStyle name="20% - Accent1 94" xfId="146" xr:uid="{00000000-0005-0000-0000-000081010000}"/>
    <cellStyle name="20% - Accent1 95" xfId="147" xr:uid="{00000000-0005-0000-0000-000082010000}"/>
    <cellStyle name="20% - Accent1 96" xfId="148" xr:uid="{00000000-0005-0000-0000-000083010000}"/>
    <cellStyle name="20% - Accent1 97" xfId="149" xr:uid="{00000000-0005-0000-0000-000084010000}"/>
    <cellStyle name="20% - Accent1 98" xfId="150" xr:uid="{00000000-0005-0000-0000-000085010000}"/>
    <cellStyle name="20% - Accent1 99" xfId="151" xr:uid="{00000000-0005-0000-0000-000086010000}"/>
    <cellStyle name="20% - Accent2" xfId="29" builtinId="34" customBuiltin="1"/>
    <cellStyle name="20% - Accent2 10" xfId="152" xr:uid="{00000000-0005-0000-0000-000088010000}"/>
    <cellStyle name="20% - Accent2 10 2" xfId="2445" xr:uid="{00000000-0005-0000-0000-000089010000}"/>
    <cellStyle name="20% - Accent2 10 3" xfId="2446" xr:uid="{00000000-0005-0000-0000-00008A010000}"/>
    <cellStyle name="20% - Accent2 10 4" xfId="2444" xr:uid="{00000000-0005-0000-0000-00008B010000}"/>
    <cellStyle name="20% - Accent2 100" xfId="153" xr:uid="{00000000-0005-0000-0000-00008C010000}"/>
    <cellStyle name="20% - Accent2 101" xfId="154" xr:uid="{00000000-0005-0000-0000-00008D010000}"/>
    <cellStyle name="20% - Accent2 11" xfId="155" xr:uid="{00000000-0005-0000-0000-00008E010000}"/>
    <cellStyle name="20% - Accent2 11 2" xfId="2448" xr:uid="{00000000-0005-0000-0000-00008F010000}"/>
    <cellStyle name="20% - Accent2 11 3" xfId="2449" xr:uid="{00000000-0005-0000-0000-000090010000}"/>
    <cellStyle name="20% - Accent2 11 4" xfId="2447" xr:uid="{00000000-0005-0000-0000-000091010000}"/>
    <cellStyle name="20% - Accent2 12" xfId="156" xr:uid="{00000000-0005-0000-0000-000092010000}"/>
    <cellStyle name="20% - Accent2 12 10" xfId="2451" xr:uid="{00000000-0005-0000-0000-000093010000}"/>
    <cellStyle name="20% - Accent2 12 10 2" xfId="2452" xr:uid="{00000000-0005-0000-0000-000094010000}"/>
    <cellStyle name="20% - Accent2 12 11" xfId="2453" xr:uid="{00000000-0005-0000-0000-000095010000}"/>
    <cellStyle name="20% - Accent2 12 11 2" xfId="2454" xr:uid="{00000000-0005-0000-0000-000096010000}"/>
    <cellStyle name="20% - Accent2 12 12" xfId="2455" xr:uid="{00000000-0005-0000-0000-000097010000}"/>
    <cellStyle name="20% - Accent2 12 12 2" xfId="2456" xr:uid="{00000000-0005-0000-0000-000098010000}"/>
    <cellStyle name="20% - Accent2 12 13" xfId="2457" xr:uid="{00000000-0005-0000-0000-000099010000}"/>
    <cellStyle name="20% - Accent2 12 13 2" xfId="2458" xr:uid="{00000000-0005-0000-0000-00009A010000}"/>
    <cellStyle name="20% - Accent2 12 14" xfId="2459" xr:uid="{00000000-0005-0000-0000-00009B010000}"/>
    <cellStyle name="20% - Accent2 12 14 2" xfId="2460" xr:uid="{00000000-0005-0000-0000-00009C010000}"/>
    <cellStyle name="20% - Accent2 12 15" xfId="2461" xr:uid="{00000000-0005-0000-0000-00009D010000}"/>
    <cellStyle name="20% - Accent2 12 15 2" xfId="2462" xr:uid="{00000000-0005-0000-0000-00009E010000}"/>
    <cellStyle name="20% - Accent2 12 16" xfId="2463" xr:uid="{00000000-0005-0000-0000-00009F010000}"/>
    <cellStyle name="20% - Accent2 12 16 2" xfId="2464" xr:uid="{00000000-0005-0000-0000-0000A0010000}"/>
    <cellStyle name="20% - Accent2 12 17" xfId="2465" xr:uid="{00000000-0005-0000-0000-0000A1010000}"/>
    <cellStyle name="20% - Accent2 12 17 2" xfId="2466" xr:uid="{00000000-0005-0000-0000-0000A2010000}"/>
    <cellStyle name="20% - Accent2 12 18" xfId="2467" xr:uid="{00000000-0005-0000-0000-0000A3010000}"/>
    <cellStyle name="20% - Accent2 12 18 2" xfId="2468" xr:uid="{00000000-0005-0000-0000-0000A4010000}"/>
    <cellStyle name="20% - Accent2 12 19" xfId="2469" xr:uid="{00000000-0005-0000-0000-0000A5010000}"/>
    <cellStyle name="20% - Accent2 12 19 2" xfId="2470" xr:uid="{00000000-0005-0000-0000-0000A6010000}"/>
    <cellStyle name="20% - Accent2 12 2" xfId="2471" xr:uid="{00000000-0005-0000-0000-0000A7010000}"/>
    <cellStyle name="20% - Accent2 12 2 2" xfId="2472" xr:uid="{00000000-0005-0000-0000-0000A8010000}"/>
    <cellStyle name="20% - Accent2 12 20" xfId="2473" xr:uid="{00000000-0005-0000-0000-0000A9010000}"/>
    <cellStyle name="20% - Accent2 12 20 2" xfId="2474" xr:uid="{00000000-0005-0000-0000-0000AA010000}"/>
    <cellStyle name="20% - Accent2 12 21" xfId="2475" xr:uid="{00000000-0005-0000-0000-0000AB010000}"/>
    <cellStyle name="20% - Accent2 12 21 2" xfId="2476" xr:uid="{00000000-0005-0000-0000-0000AC010000}"/>
    <cellStyle name="20% - Accent2 12 22" xfId="2477" xr:uid="{00000000-0005-0000-0000-0000AD010000}"/>
    <cellStyle name="20% - Accent2 12 22 2" xfId="2478" xr:uid="{00000000-0005-0000-0000-0000AE010000}"/>
    <cellStyle name="20% - Accent2 12 23" xfId="2479" xr:uid="{00000000-0005-0000-0000-0000AF010000}"/>
    <cellStyle name="20% - Accent2 12 23 2" xfId="2480" xr:uid="{00000000-0005-0000-0000-0000B0010000}"/>
    <cellStyle name="20% - Accent2 12 24" xfId="2481" xr:uid="{00000000-0005-0000-0000-0000B1010000}"/>
    <cellStyle name="20% - Accent2 12 24 2" xfId="2482" xr:uid="{00000000-0005-0000-0000-0000B2010000}"/>
    <cellStyle name="20% - Accent2 12 25" xfId="2483" xr:uid="{00000000-0005-0000-0000-0000B3010000}"/>
    <cellStyle name="20% - Accent2 12 25 2" xfId="2484" xr:uid="{00000000-0005-0000-0000-0000B4010000}"/>
    <cellStyle name="20% - Accent2 12 26" xfId="2485" xr:uid="{00000000-0005-0000-0000-0000B5010000}"/>
    <cellStyle name="20% - Accent2 12 26 2" xfId="2486" xr:uid="{00000000-0005-0000-0000-0000B6010000}"/>
    <cellStyle name="20% - Accent2 12 27" xfId="2487" xr:uid="{00000000-0005-0000-0000-0000B7010000}"/>
    <cellStyle name="20% - Accent2 12 27 2" xfId="2488" xr:uid="{00000000-0005-0000-0000-0000B8010000}"/>
    <cellStyle name="20% - Accent2 12 28" xfId="2489" xr:uid="{00000000-0005-0000-0000-0000B9010000}"/>
    <cellStyle name="20% - Accent2 12 28 2" xfId="2490" xr:uid="{00000000-0005-0000-0000-0000BA010000}"/>
    <cellStyle name="20% - Accent2 12 29" xfId="2491" xr:uid="{00000000-0005-0000-0000-0000BB010000}"/>
    <cellStyle name="20% - Accent2 12 29 2" xfId="2492" xr:uid="{00000000-0005-0000-0000-0000BC010000}"/>
    <cellStyle name="20% - Accent2 12 3" xfId="2493" xr:uid="{00000000-0005-0000-0000-0000BD010000}"/>
    <cellStyle name="20% - Accent2 12 3 2" xfId="2494" xr:uid="{00000000-0005-0000-0000-0000BE010000}"/>
    <cellStyle name="20% - Accent2 12 30" xfId="2495" xr:uid="{00000000-0005-0000-0000-0000BF010000}"/>
    <cellStyle name="20% - Accent2 12 30 2" xfId="2496" xr:uid="{00000000-0005-0000-0000-0000C0010000}"/>
    <cellStyle name="20% - Accent2 12 31" xfId="2497" xr:uid="{00000000-0005-0000-0000-0000C1010000}"/>
    <cellStyle name="20% - Accent2 12 32" xfId="2450" xr:uid="{00000000-0005-0000-0000-0000C2010000}"/>
    <cellStyle name="20% - Accent2 12 4" xfId="2498" xr:uid="{00000000-0005-0000-0000-0000C3010000}"/>
    <cellStyle name="20% - Accent2 12 4 2" xfId="2499" xr:uid="{00000000-0005-0000-0000-0000C4010000}"/>
    <cellStyle name="20% - Accent2 12 5" xfId="2500" xr:uid="{00000000-0005-0000-0000-0000C5010000}"/>
    <cellStyle name="20% - Accent2 12 5 2" xfId="2501" xr:uid="{00000000-0005-0000-0000-0000C6010000}"/>
    <cellStyle name="20% - Accent2 12 6" xfId="2502" xr:uid="{00000000-0005-0000-0000-0000C7010000}"/>
    <cellStyle name="20% - Accent2 12 6 2" xfId="2503" xr:uid="{00000000-0005-0000-0000-0000C8010000}"/>
    <cellStyle name="20% - Accent2 12 7" xfId="2504" xr:uid="{00000000-0005-0000-0000-0000C9010000}"/>
    <cellStyle name="20% - Accent2 12 7 2" xfId="2505" xr:uid="{00000000-0005-0000-0000-0000CA010000}"/>
    <cellStyle name="20% - Accent2 12 8" xfId="2506" xr:uid="{00000000-0005-0000-0000-0000CB010000}"/>
    <cellStyle name="20% - Accent2 12 8 2" xfId="2507" xr:uid="{00000000-0005-0000-0000-0000CC010000}"/>
    <cellStyle name="20% - Accent2 12 9" xfId="2508" xr:uid="{00000000-0005-0000-0000-0000CD010000}"/>
    <cellStyle name="20% - Accent2 12 9 2" xfId="2509" xr:uid="{00000000-0005-0000-0000-0000CE010000}"/>
    <cellStyle name="20% - Accent2 13" xfId="157" xr:uid="{00000000-0005-0000-0000-0000CF010000}"/>
    <cellStyle name="20% - Accent2 13 2" xfId="2511" xr:uid="{00000000-0005-0000-0000-0000D0010000}"/>
    <cellStyle name="20% - Accent2 13 3" xfId="2510" xr:uid="{00000000-0005-0000-0000-0000D1010000}"/>
    <cellStyle name="20% - Accent2 14" xfId="158" xr:uid="{00000000-0005-0000-0000-0000D2010000}"/>
    <cellStyle name="20% - Accent2 14 2" xfId="2513" xr:uid="{00000000-0005-0000-0000-0000D3010000}"/>
    <cellStyle name="20% - Accent2 14 3" xfId="2512" xr:uid="{00000000-0005-0000-0000-0000D4010000}"/>
    <cellStyle name="20% - Accent2 15" xfId="159" xr:uid="{00000000-0005-0000-0000-0000D5010000}"/>
    <cellStyle name="20% - Accent2 15 2" xfId="2515" xr:uid="{00000000-0005-0000-0000-0000D6010000}"/>
    <cellStyle name="20% - Accent2 15 3" xfId="2514" xr:uid="{00000000-0005-0000-0000-0000D7010000}"/>
    <cellStyle name="20% - Accent2 16" xfId="160" xr:uid="{00000000-0005-0000-0000-0000D8010000}"/>
    <cellStyle name="20% - Accent2 16 2" xfId="2517" xr:uid="{00000000-0005-0000-0000-0000D9010000}"/>
    <cellStyle name="20% - Accent2 16 3" xfId="2516" xr:uid="{00000000-0005-0000-0000-0000DA010000}"/>
    <cellStyle name="20% - Accent2 17" xfId="161" xr:uid="{00000000-0005-0000-0000-0000DB010000}"/>
    <cellStyle name="20% - Accent2 17 2" xfId="2518" xr:uid="{00000000-0005-0000-0000-0000DC010000}"/>
    <cellStyle name="20% - Accent2 18" xfId="162" xr:uid="{00000000-0005-0000-0000-0000DD010000}"/>
    <cellStyle name="20% - Accent2 18 2" xfId="2519" xr:uid="{00000000-0005-0000-0000-0000DE010000}"/>
    <cellStyle name="20% - Accent2 19" xfId="163" xr:uid="{00000000-0005-0000-0000-0000DF010000}"/>
    <cellStyle name="20% - Accent2 19 2" xfId="2520" xr:uid="{00000000-0005-0000-0000-0000E0010000}"/>
    <cellStyle name="20% - Accent2 2" xfId="164" xr:uid="{00000000-0005-0000-0000-0000E1010000}"/>
    <cellStyle name="20% - Accent2 2 10" xfId="2522" xr:uid="{00000000-0005-0000-0000-0000E2010000}"/>
    <cellStyle name="20% - Accent2 2 10 2" xfId="2523" xr:uid="{00000000-0005-0000-0000-0000E3010000}"/>
    <cellStyle name="20% - Accent2 2 11" xfId="2524" xr:uid="{00000000-0005-0000-0000-0000E4010000}"/>
    <cellStyle name="20% - Accent2 2 11 2" xfId="2525" xr:uid="{00000000-0005-0000-0000-0000E5010000}"/>
    <cellStyle name="20% - Accent2 2 12" xfId="2526" xr:uid="{00000000-0005-0000-0000-0000E6010000}"/>
    <cellStyle name="20% - Accent2 2 13" xfId="2527" xr:uid="{00000000-0005-0000-0000-0000E7010000}"/>
    <cellStyle name="20% - Accent2 2 14" xfId="2528" xr:uid="{00000000-0005-0000-0000-0000E8010000}"/>
    <cellStyle name="20% - Accent2 2 15" xfId="2529" xr:uid="{00000000-0005-0000-0000-0000E9010000}"/>
    <cellStyle name="20% - Accent2 2 16" xfId="2530" xr:uid="{00000000-0005-0000-0000-0000EA010000}"/>
    <cellStyle name="20% - Accent2 2 17" xfId="2531" xr:uid="{00000000-0005-0000-0000-0000EB010000}"/>
    <cellStyle name="20% - Accent2 2 18" xfId="2532" xr:uid="{00000000-0005-0000-0000-0000EC010000}"/>
    <cellStyle name="20% - Accent2 2 19" xfId="2533" xr:uid="{00000000-0005-0000-0000-0000ED010000}"/>
    <cellStyle name="20% - Accent2 2 2" xfId="165" xr:uid="{00000000-0005-0000-0000-0000EE010000}"/>
    <cellStyle name="20% - Accent2 2 2 2" xfId="2535" xr:uid="{00000000-0005-0000-0000-0000EF010000}"/>
    <cellStyle name="20% - Accent2 2 2 3" xfId="2536" xr:uid="{00000000-0005-0000-0000-0000F0010000}"/>
    <cellStyle name="20% - Accent2 2 2 4" xfId="2534" xr:uid="{00000000-0005-0000-0000-0000F1010000}"/>
    <cellStyle name="20% - Accent2 2 20" xfId="2537" xr:uid="{00000000-0005-0000-0000-0000F2010000}"/>
    <cellStyle name="20% - Accent2 2 21" xfId="2538" xr:uid="{00000000-0005-0000-0000-0000F3010000}"/>
    <cellStyle name="20% - Accent2 2 22" xfId="2539" xr:uid="{00000000-0005-0000-0000-0000F4010000}"/>
    <cellStyle name="20% - Accent2 2 23" xfId="2540" xr:uid="{00000000-0005-0000-0000-0000F5010000}"/>
    <cellStyle name="20% - Accent2 2 24" xfId="2541" xr:uid="{00000000-0005-0000-0000-0000F6010000}"/>
    <cellStyle name="20% - Accent2 2 25" xfId="2542" xr:uid="{00000000-0005-0000-0000-0000F7010000}"/>
    <cellStyle name="20% - Accent2 2 26" xfId="2521" xr:uid="{00000000-0005-0000-0000-0000F8010000}"/>
    <cellStyle name="20% - Accent2 2 3" xfId="166" xr:uid="{00000000-0005-0000-0000-0000F9010000}"/>
    <cellStyle name="20% - Accent2 2 3 2" xfId="2544" xr:uid="{00000000-0005-0000-0000-0000FA010000}"/>
    <cellStyle name="20% - Accent2 2 3 3" xfId="2545" xr:uid="{00000000-0005-0000-0000-0000FB010000}"/>
    <cellStyle name="20% - Accent2 2 3 4" xfId="2543" xr:uid="{00000000-0005-0000-0000-0000FC010000}"/>
    <cellStyle name="20% - Accent2 2 4" xfId="2546" xr:uid="{00000000-0005-0000-0000-0000FD010000}"/>
    <cellStyle name="20% - Accent2 2 4 2" xfId="2547" xr:uid="{00000000-0005-0000-0000-0000FE010000}"/>
    <cellStyle name="20% - Accent2 2 4 3" xfId="2548" xr:uid="{00000000-0005-0000-0000-0000FF010000}"/>
    <cellStyle name="20% - Accent2 2 5" xfId="2549" xr:uid="{00000000-0005-0000-0000-000000020000}"/>
    <cellStyle name="20% - Accent2 2 5 2" xfId="2550" xr:uid="{00000000-0005-0000-0000-000001020000}"/>
    <cellStyle name="20% - Accent2 2 5 3" xfId="2551" xr:uid="{00000000-0005-0000-0000-000002020000}"/>
    <cellStyle name="20% - Accent2 2 6" xfId="2552" xr:uid="{00000000-0005-0000-0000-000003020000}"/>
    <cellStyle name="20% - Accent2 2 6 2" xfId="2553" xr:uid="{00000000-0005-0000-0000-000004020000}"/>
    <cellStyle name="20% - Accent2 2 6 3" xfId="2554" xr:uid="{00000000-0005-0000-0000-000005020000}"/>
    <cellStyle name="20% - Accent2 2 7" xfId="2555" xr:uid="{00000000-0005-0000-0000-000006020000}"/>
    <cellStyle name="20% - Accent2 2 7 2" xfId="2556" xr:uid="{00000000-0005-0000-0000-000007020000}"/>
    <cellStyle name="20% - Accent2 2 7 3" xfId="2557" xr:uid="{00000000-0005-0000-0000-000008020000}"/>
    <cellStyle name="20% - Accent2 2 8" xfId="2558" xr:uid="{00000000-0005-0000-0000-000009020000}"/>
    <cellStyle name="20% - Accent2 2 8 2" xfId="2559" xr:uid="{00000000-0005-0000-0000-00000A020000}"/>
    <cellStyle name="20% - Accent2 2 8 3" xfId="2560" xr:uid="{00000000-0005-0000-0000-00000B020000}"/>
    <cellStyle name="20% - Accent2 2 9" xfId="2561" xr:uid="{00000000-0005-0000-0000-00000C020000}"/>
    <cellStyle name="20% - Accent2 20" xfId="167" xr:uid="{00000000-0005-0000-0000-00000D020000}"/>
    <cellStyle name="20% - Accent2 20 2" xfId="2562" xr:uid="{00000000-0005-0000-0000-00000E020000}"/>
    <cellStyle name="20% - Accent2 21" xfId="168" xr:uid="{00000000-0005-0000-0000-00000F020000}"/>
    <cellStyle name="20% - Accent2 21 2" xfId="2563" xr:uid="{00000000-0005-0000-0000-000010020000}"/>
    <cellStyle name="20% - Accent2 22" xfId="169" xr:uid="{00000000-0005-0000-0000-000011020000}"/>
    <cellStyle name="20% - Accent2 22 2" xfId="2564" xr:uid="{00000000-0005-0000-0000-000012020000}"/>
    <cellStyle name="20% - Accent2 23" xfId="170" xr:uid="{00000000-0005-0000-0000-000013020000}"/>
    <cellStyle name="20% - Accent2 23 2" xfId="2565" xr:uid="{00000000-0005-0000-0000-000014020000}"/>
    <cellStyle name="20% - Accent2 24" xfId="171" xr:uid="{00000000-0005-0000-0000-000015020000}"/>
    <cellStyle name="20% - Accent2 24 2" xfId="2566" xr:uid="{00000000-0005-0000-0000-000016020000}"/>
    <cellStyle name="20% - Accent2 25" xfId="172" xr:uid="{00000000-0005-0000-0000-000017020000}"/>
    <cellStyle name="20% - Accent2 25 2" xfId="2567" xr:uid="{00000000-0005-0000-0000-000018020000}"/>
    <cellStyle name="20% - Accent2 26" xfId="173" xr:uid="{00000000-0005-0000-0000-000019020000}"/>
    <cellStyle name="20% - Accent2 26 2" xfId="2568" xr:uid="{00000000-0005-0000-0000-00001A020000}"/>
    <cellStyle name="20% - Accent2 27" xfId="174" xr:uid="{00000000-0005-0000-0000-00001B020000}"/>
    <cellStyle name="20% - Accent2 27 2" xfId="2569" xr:uid="{00000000-0005-0000-0000-00001C020000}"/>
    <cellStyle name="20% - Accent2 28" xfId="175" xr:uid="{00000000-0005-0000-0000-00001D020000}"/>
    <cellStyle name="20% - Accent2 28 2" xfId="2570" xr:uid="{00000000-0005-0000-0000-00001E020000}"/>
    <cellStyle name="20% - Accent2 29" xfId="176" xr:uid="{00000000-0005-0000-0000-00001F020000}"/>
    <cellStyle name="20% - Accent2 29 2" xfId="2571" xr:uid="{00000000-0005-0000-0000-000020020000}"/>
    <cellStyle name="20% - Accent2 3" xfId="177" xr:uid="{00000000-0005-0000-0000-000021020000}"/>
    <cellStyle name="20% - Accent2 3 2" xfId="2573" xr:uid="{00000000-0005-0000-0000-000022020000}"/>
    <cellStyle name="20% - Accent2 3 2 2" xfId="2574" xr:uid="{00000000-0005-0000-0000-000023020000}"/>
    <cellStyle name="20% - Accent2 3 3" xfId="2575" xr:uid="{00000000-0005-0000-0000-000024020000}"/>
    <cellStyle name="20% - Accent2 3 4" xfId="2576" xr:uid="{00000000-0005-0000-0000-000025020000}"/>
    <cellStyle name="20% - Accent2 3 5" xfId="58017" xr:uid="{00000000-0005-0000-0000-000026020000}"/>
    <cellStyle name="20% - Accent2 3 6" xfId="2572" xr:uid="{00000000-0005-0000-0000-000027020000}"/>
    <cellStyle name="20% - Accent2 30" xfId="178" xr:uid="{00000000-0005-0000-0000-000028020000}"/>
    <cellStyle name="20% - Accent2 30 2" xfId="2577" xr:uid="{00000000-0005-0000-0000-000029020000}"/>
    <cellStyle name="20% - Accent2 31" xfId="179" xr:uid="{00000000-0005-0000-0000-00002A020000}"/>
    <cellStyle name="20% - Accent2 32" xfId="180" xr:uid="{00000000-0005-0000-0000-00002B020000}"/>
    <cellStyle name="20% - Accent2 33" xfId="181" xr:uid="{00000000-0005-0000-0000-00002C020000}"/>
    <cellStyle name="20% - Accent2 34" xfId="182" xr:uid="{00000000-0005-0000-0000-00002D020000}"/>
    <cellStyle name="20% - Accent2 35" xfId="183" xr:uid="{00000000-0005-0000-0000-00002E020000}"/>
    <cellStyle name="20% - Accent2 36" xfId="184" xr:uid="{00000000-0005-0000-0000-00002F020000}"/>
    <cellStyle name="20% - Accent2 37" xfId="185" xr:uid="{00000000-0005-0000-0000-000030020000}"/>
    <cellStyle name="20% - Accent2 38" xfId="186" xr:uid="{00000000-0005-0000-0000-000031020000}"/>
    <cellStyle name="20% - Accent2 39" xfId="187" xr:uid="{00000000-0005-0000-0000-000032020000}"/>
    <cellStyle name="20% - Accent2 4" xfId="188" xr:uid="{00000000-0005-0000-0000-000033020000}"/>
    <cellStyle name="20% - Accent2 4 2" xfId="2579" xr:uid="{00000000-0005-0000-0000-000034020000}"/>
    <cellStyle name="20% - Accent2 4 2 2" xfId="2580" xr:uid="{00000000-0005-0000-0000-000035020000}"/>
    <cellStyle name="20% - Accent2 4 3" xfId="2581" xr:uid="{00000000-0005-0000-0000-000036020000}"/>
    <cellStyle name="20% - Accent2 4 4" xfId="2582" xr:uid="{00000000-0005-0000-0000-000037020000}"/>
    <cellStyle name="20% - Accent2 4 5" xfId="2578" xr:uid="{00000000-0005-0000-0000-000038020000}"/>
    <cellStyle name="20% - Accent2 40" xfId="189" xr:uid="{00000000-0005-0000-0000-000039020000}"/>
    <cellStyle name="20% - Accent2 41" xfId="190" xr:uid="{00000000-0005-0000-0000-00003A020000}"/>
    <cellStyle name="20% - Accent2 42" xfId="191" xr:uid="{00000000-0005-0000-0000-00003B020000}"/>
    <cellStyle name="20% - Accent2 43" xfId="192" xr:uid="{00000000-0005-0000-0000-00003C020000}"/>
    <cellStyle name="20% - Accent2 44" xfId="193" xr:uid="{00000000-0005-0000-0000-00003D020000}"/>
    <cellStyle name="20% - Accent2 45" xfId="194" xr:uid="{00000000-0005-0000-0000-00003E020000}"/>
    <cellStyle name="20% - Accent2 46" xfId="195" xr:uid="{00000000-0005-0000-0000-00003F020000}"/>
    <cellStyle name="20% - Accent2 47" xfId="196" xr:uid="{00000000-0005-0000-0000-000040020000}"/>
    <cellStyle name="20% - Accent2 48" xfId="197" xr:uid="{00000000-0005-0000-0000-000041020000}"/>
    <cellStyle name="20% - Accent2 49" xfId="198" xr:uid="{00000000-0005-0000-0000-000042020000}"/>
    <cellStyle name="20% - Accent2 5" xfId="199" xr:uid="{00000000-0005-0000-0000-000043020000}"/>
    <cellStyle name="20% - Accent2 5 2" xfId="2584" xr:uid="{00000000-0005-0000-0000-000044020000}"/>
    <cellStyle name="20% - Accent2 5 2 2" xfId="2585" xr:uid="{00000000-0005-0000-0000-000045020000}"/>
    <cellStyle name="20% - Accent2 5 3" xfId="2586" xr:uid="{00000000-0005-0000-0000-000046020000}"/>
    <cellStyle name="20% - Accent2 5 4" xfId="2587" xr:uid="{00000000-0005-0000-0000-000047020000}"/>
    <cellStyle name="20% - Accent2 5 5" xfId="2583" xr:uid="{00000000-0005-0000-0000-000048020000}"/>
    <cellStyle name="20% - Accent2 50" xfId="200" xr:uid="{00000000-0005-0000-0000-000049020000}"/>
    <cellStyle name="20% - Accent2 51" xfId="201" xr:uid="{00000000-0005-0000-0000-00004A020000}"/>
    <cellStyle name="20% - Accent2 52" xfId="202" xr:uid="{00000000-0005-0000-0000-00004B020000}"/>
    <cellStyle name="20% - Accent2 53" xfId="203" xr:uid="{00000000-0005-0000-0000-00004C020000}"/>
    <cellStyle name="20% - Accent2 54" xfId="204" xr:uid="{00000000-0005-0000-0000-00004D020000}"/>
    <cellStyle name="20% - Accent2 55" xfId="205" xr:uid="{00000000-0005-0000-0000-00004E020000}"/>
    <cellStyle name="20% - Accent2 56" xfId="206" xr:uid="{00000000-0005-0000-0000-00004F020000}"/>
    <cellStyle name="20% - Accent2 57" xfId="207" xr:uid="{00000000-0005-0000-0000-000050020000}"/>
    <cellStyle name="20% - Accent2 58" xfId="208" xr:uid="{00000000-0005-0000-0000-000051020000}"/>
    <cellStyle name="20% - Accent2 59" xfId="209" xr:uid="{00000000-0005-0000-0000-000052020000}"/>
    <cellStyle name="20% - Accent2 6" xfId="210" xr:uid="{00000000-0005-0000-0000-000053020000}"/>
    <cellStyle name="20% - Accent2 6 2" xfId="2589" xr:uid="{00000000-0005-0000-0000-000054020000}"/>
    <cellStyle name="20% - Accent2 6 2 2" xfId="2590" xr:uid="{00000000-0005-0000-0000-000055020000}"/>
    <cellStyle name="20% - Accent2 6 3" xfId="2591" xr:uid="{00000000-0005-0000-0000-000056020000}"/>
    <cellStyle name="20% - Accent2 6 3 2" xfId="2592" xr:uid="{00000000-0005-0000-0000-000057020000}"/>
    <cellStyle name="20% - Accent2 6 4" xfId="2593" xr:uid="{00000000-0005-0000-0000-000058020000}"/>
    <cellStyle name="20% - Accent2 6 5" xfId="2594" xr:uid="{00000000-0005-0000-0000-000059020000}"/>
    <cellStyle name="20% - Accent2 6 6" xfId="2595" xr:uid="{00000000-0005-0000-0000-00005A020000}"/>
    <cellStyle name="20% - Accent2 6 7" xfId="2588" xr:uid="{00000000-0005-0000-0000-00005B020000}"/>
    <cellStyle name="20% - Accent2 60" xfId="211" xr:uid="{00000000-0005-0000-0000-00005C020000}"/>
    <cellStyle name="20% - Accent2 61" xfId="212" xr:uid="{00000000-0005-0000-0000-00005D020000}"/>
    <cellStyle name="20% - Accent2 62" xfId="213" xr:uid="{00000000-0005-0000-0000-00005E020000}"/>
    <cellStyle name="20% - Accent2 63" xfId="214" xr:uid="{00000000-0005-0000-0000-00005F020000}"/>
    <cellStyle name="20% - Accent2 64" xfId="215" xr:uid="{00000000-0005-0000-0000-000060020000}"/>
    <cellStyle name="20% - Accent2 65" xfId="216" xr:uid="{00000000-0005-0000-0000-000061020000}"/>
    <cellStyle name="20% - Accent2 66" xfId="217" xr:uid="{00000000-0005-0000-0000-000062020000}"/>
    <cellStyle name="20% - Accent2 67" xfId="218" xr:uid="{00000000-0005-0000-0000-000063020000}"/>
    <cellStyle name="20% - Accent2 68" xfId="219" xr:uid="{00000000-0005-0000-0000-000064020000}"/>
    <cellStyle name="20% - Accent2 69" xfId="220" xr:uid="{00000000-0005-0000-0000-000065020000}"/>
    <cellStyle name="20% - Accent2 7" xfId="221" xr:uid="{00000000-0005-0000-0000-000066020000}"/>
    <cellStyle name="20% - Accent2 7 10" xfId="2597" xr:uid="{00000000-0005-0000-0000-000067020000}"/>
    <cellStyle name="20% - Accent2 7 10 2" xfId="2598" xr:uid="{00000000-0005-0000-0000-000068020000}"/>
    <cellStyle name="20% - Accent2 7 11" xfId="2599" xr:uid="{00000000-0005-0000-0000-000069020000}"/>
    <cellStyle name="20% - Accent2 7 11 2" xfId="2600" xr:uid="{00000000-0005-0000-0000-00006A020000}"/>
    <cellStyle name="20% - Accent2 7 12" xfId="2601" xr:uid="{00000000-0005-0000-0000-00006B020000}"/>
    <cellStyle name="20% - Accent2 7 13" xfId="2602" xr:uid="{00000000-0005-0000-0000-00006C020000}"/>
    <cellStyle name="20% - Accent2 7 14" xfId="2596" xr:uid="{00000000-0005-0000-0000-00006D020000}"/>
    <cellStyle name="20% - Accent2 7 2" xfId="2603" xr:uid="{00000000-0005-0000-0000-00006E020000}"/>
    <cellStyle name="20% - Accent2 7 2 2" xfId="2604" xr:uid="{00000000-0005-0000-0000-00006F020000}"/>
    <cellStyle name="20% - Accent2 7 3" xfId="2605" xr:uid="{00000000-0005-0000-0000-000070020000}"/>
    <cellStyle name="20% - Accent2 7 3 2" xfId="2606" xr:uid="{00000000-0005-0000-0000-000071020000}"/>
    <cellStyle name="20% - Accent2 7 4" xfId="2607" xr:uid="{00000000-0005-0000-0000-000072020000}"/>
    <cellStyle name="20% - Accent2 7 4 2" xfId="2608" xr:uid="{00000000-0005-0000-0000-000073020000}"/>
    <cellStyle name="20% - Accent2 7 5" xfId="2609" xr:uid="{00000000-0005-0000-0000-000074020000}"/>
    <cellStyle name="20% - Accent2 7 5 2" xfId="2610" xr:uid="{00000000-0005-0000-0000-000075020000}"/>
    <cellStyle name="20% - Accent2 7 6" xfId="2611" xr:uid="{00000000-0005-0000-0000-000076020000}"/>
    <cellStyle name="20% - Accent2 7 6 2" xfId="2612" xr:uid="{00000000-0005-0000-0000-000077020000}"/>
    <cellStyle name="20% - Accent2 7 7" xfId="2613" xr:uid="{00000000-0005-0000-0000-000078020000}"/>
    <cellStyle name="20% - Accent2 7 7 2" xfId="2614" xr:uid="{00000000-0005-0000-0000-000079020000}"/>
    <cellStyle name="20% - Accent2 7 8" xfId="2615" xr:uid="{00000000-0005-0000-0000-00007A020000}"/>
    <cellStyle name="20% - Accent2 7 8 2" xfId="2616" xr:uid="{00000000-0005-0000-0000-00007B020000}"/>
    <cellStyle name="20% - Accent2 7 9" xfId="2617" xr:uid="{00000000-0005-0000-0000-00007C020000}"/>
    <cellStyle name="20% - Accent2 7 9 2" xfId="2618" xr:uid="{00000000-0005-0000-0000-00007D020000}"/>
    <cellStyle name="20% - Accent2 70" xfId="222" xr:uid="{00000000-0005-0000-0000-00007E020000}"/>
    <cellStyle name="20% - Accent2 71" xfId="223" xr:uid="{00000000-0005-0000-0000-00007F020000}"/>
    <cellStyle name="20% - Accent2 72" xfId="224" xr:uid="{00000000-0005-0000-0000-000080020000}"/>
    <cellStyle name="20% - Accent2 73" xfId="225" xr:uid="{00000000-0005-0000-0000-000081020000}"/>
    <cellStyle name="20% - Accent2 74" xfId="226" xr:uid="{00000000-0005-0000-0000-000082020000}"/>
    <cellStyle name="20% - Accent2 75" xfId="227" xr:uid="{00000000-0005-0000-0000-000083020000}"/>
    <cellStyle name="20% - Accent2 76" xfId="228" xr:uid="{00000000-0005-0000-0000-000084020000}"/>
    <cellStyle name="20% - Accent2 77" xfId="229" xr:uid="{00000000-0005-0000-0000-000085020000}"/>
    <cellStyle name="20% - Accent2 78" xfId="230" xr:uid="{00000000-0005-0000-0000-000086020000}"/>
    <cellStyle name="20% - Accent2 79" xfId="231" xr:uid="{00000000-0005-0000-0000-000087020000}"/>
    <cellStyle name="20% - Accent2 8" xfId="232" xr:uid="{00000000-0005-0000-0000-000088020000}"/>
    <cellStyle name="20% - Accent2 8 2" xfId="2620" xr:uid="{00000000-0005-0000-0000-000089020000}"/>
    <cellStyle name="20% - Accent2 8 3" xfId="2621" xr:uid="{00000000-0005-0000-0000-00008A020000}"/>
    <cellStyle name="20% - Accent2 8 4" xfId="2619" xr:uid="{00000000-0005-0000-0000-00008B020000}"/>
    <cellStyle name="20% - Accent2 80" xfId="233" xr:uid="{00000000-0005-0000-0000-00008C020000}"/>
    <cellStyle name="20% - Accent2 81" xfId="234" xr:uid="{00000000-0005-0000-0000-00008D020000}"/>
    <cellStyle name="20% - Accent2 82" xfId="235" xr:uid="{00000000-0005-0000-0000-00008E020000}"/>
    <cellStyle name="20% - Accent2 83" xfId="236" xr:uid="{00000000-0005-0000-0000-00008F020000}"/>
    <cellStyle name="20% - Accent2 84" xfId="237" xr:uid="{00000000-0005-0000-0000-000090020000}"/>
    <cellStyle name="20% - Accent2 85" xfId="238" xr:uid="{00000000-0005-0000-0000-000091020000}"/>
    <cellStyle name="20% - Accent2 86" xfId="239" xr:uid="{00000000-0005-0000-0000-000092020000}"/>
    <cellStyle name="20% - Accent2 87" xfId="240" xr:uid="{00000000-0005-0000-0000-000093020000}"/>
    <cellStyle name="20% - Accent2 88" xfId="241" xr:uid="{00000000-0005-0000-0000-000094020000}"/>
    <cellStyle name="20% - Accent2 89" xfId="242" xr:uid="{00000000-0005-0000-0000-000095020000}"/>
    <cellStyle name="20% - Accent2 9" xfId="243" xr:uid="{00000000-0005-0000-0000-000096020000}"/>
    <cellStyle name="20% - Accent2 9 2" xfId="2623" xr:uid="{00000000-0005-0000-0000-000097020000}"/>
    <cellStyle name="20% - Accent2 9 3" xfId="2624" xr:uid="{00000000-0005-0000-0000-000098020000}"/>
    <cellStyle name="20% - Accent2 9 4" xfId="2622" xr:uid="{00000000-0005-0000-0000-000099020000}"/>
    <cellStyle name="20% - Accent2 90" xfId="244" xr:uid="{00000000-0005-0000-0000-00009A020000}"/>
    <cellStyle name="20% - Accent2 91" xfId="245" xr:uid="{00000000-0005-0000-0000-00009B020000}"/>
    <cellStyle name="20% - Accent2 92" xfId="246" xr:uid="{00000000-0005-0000-0000-00009C020000}"/>
    <cellStyle name="20% - Accent2 93" xfId="247" xr:uid="{00000000-0005-0000-0000-00009D020000}"/>
    <cellStyle name="20% - Accent2 94" xfId="248" xr:uid="{00000000-0005-0000-0000-00009E020000}"/>
    <cellStyle name="20% - Accent2 95" xfId="249" xr:uid="{00000000-0005-0000-0000-00009F020000}"/>
    <cellStyle name="20% - Accent2 96" xfId="250" xr:uid="{00000000-0005-0000-0000-0000A0020000}"/>
    <cellStyle name="20% - Accent2 97" xfId="251" xr:uid="{00000000-0005-0000-0000-0000A1020000}"/>
    <cellStyle name="20% - Accent2 98" xfId="252" xr:uid="{00000000-0005-0000-0000-0000A2020000}"/>
    <cellStyle name="20% - Accent2 99" xfId="253" xr:uid="{00000000-0005-0000-0000-0000A3020000}"/>
    <cellStyle name="20% - Accent3" xfId="33" builtinId="38" customBuiltin="1"/>
    <cellStyle name="20% - Accent3 10" xfId="254" xr:uid="{00000000-0005-0000-0000-0000A5020000}"/>
    <cellStyle name="20% - Accent3 10 2" xfId="2626" xr:uid="{00000000-0005-0000-0000-0000A6020000}"/>
    <cellStyle name="20% - Accent3 10 3" xfId="2627" xr:uid="{00000000-0005-0000-0000-0000A7020000}"/>
    <cellStyle name="20% - Accent3 10 4" xfId="2625" xr:uid="{00000000-0005-0000-0000-0000A8020000}"/>
    <cellStyle name="20% - Accent3 100" xfId="255" xr:uid="{00000000-0005-0000-0000-0000A9020000}"/>
    <cellStyle name="20% - Accent3 101" xfId="256" xr:uid="{00000000-0005-0000-0000-0000AA020000}"/>
    <cellStyle name="20% - Accent3 11" xfId="257" xr:uid="{00000000-0005-0000-0000-0000AB020000}"/>
    <cellStyle name="20% - Accent3 11 2" xfId="2629" xr:uid="{00000000-0005-0000-0000-0000AC020000}"/>
    <cellStyle name="20% - Accent3 11 3" xfId="2630" xr:uid="{00000000-0005-0000-0000-0000AD020000}"/>
    <cellStyle name="20% - Accent3 11 4" xfId="2628" xr:uid="{00000000-0005-0000-0000-0000AE020000}"/>
    <cellStyle name="20% - Accent3 12" xfId="258" xr:uid="{00000000-0005-0000-0000-0000AF020000}"/>
    <cellStyle name="20% - Accent3 12 10" xfId="2632" xr:uid="{00000000-0005-0000-0000-0000B0020000}"/>
    <cellStyle name="20% - Accent3 12 10 2" xfId="2633" xr:uid="{00000000-0005-0000-0000-0000B1020000}"/>
    <cellStyle name="20% - Accent3 12 11" xfId="2634" xr:uid="{00000000-0005-0000-0000-0000B2020000}"/>
    <cellStyle name="20% - Accent3 12 11 2" xfId="2635" xr:uid="{00000000-0005-0000-0000-0000B3020000}"/>
    <cellStyle name="20% - Accent3 12 12" xfId="2636" xr:uid="{00000000-0005-0000-0000-0000B4020000}"/>
    <cellStyle name="20% - Accent3 12 12 2" xfId="2637" xr:uid="{00000000-0005-0000-0000-0000B5020000}"/>
    <cellStyle name="20% - Accent3 12 13" xfId="2638" xr:uid="{00000000-0005-0000-0000-0000B6020000}"/>
    <cellStyle name="20% - Accent3 12 13 2" xfId="2639" xr:uid="{00000000-0005-0000-0000-0000B7020000}"/>
    <cellStyle name="20% - Accent3 12 14" xfId="2640" xr:uid="{00000000-0005-0000-0000-0000B8020000}"/>
    <cellStyle name="20% - Accent3 12 14 2" xfId="2641" xr:uid="{00000000-0005-0000-0000-0000B9020000}"/>
    <cellStyle name="20% - Accent3 12 15" xfId="2642" xr:uid="{00000000-0005-0000-0000-0000BA020000}"/>
    <cellStyle name="20% - Accent3 12 15 2" xfId="2643" xr:uid="{00000000-0005-0000-0000-0000BB020000}"/>
    <cellStyle name="20% - Accent3 12 16" xfId="2644" xr:uid="{00000000-0005-0000-0000-0000BC020000}"/>
    <cellStyle name="20% - Accent3 12 16 2" xfId="2645" xr:uid="{00000000-0005-0000-0000-0000BD020000}"/>
    <cellStyle name="20% - Accent3 12 17" xfId="2646" xr:uid="{00000000-0005-0000-0000-0000BE020000}"/>
    <cellStyle name="20% - Accent3 12 17 2" xfId="2647" xr:uid="{00000000-0005-0000-0000-0000BF020000}"/>
    <cellStyle name="20% - Accent3 12 18" xfId="2648" xr:uid="{00000000-0005-0000-0000-0000C0020000}"/>
    <cellStyle name="20% - Accent3 12 18 2" xfId="2649" xr:uid="{00000000-0005-0000-0000-0000C1020000}"/>
    <cellStyle name="20% - Accent3 12 19" xfId="2650" xr:uid="{00000000-0005-0000-0000-0000C2020000}"/>
    <cellStyle name="20% - Accent3 12 19 2" xfId="2651" xr:uid="{00000000-0005-0000-0000-0000C3020000}"/>
    <cellStyle name="20% - Accent3 12 2" xfId="2652" xr:uid="{00000000-0005-0000-0000-0000C4020000}"/>
    <cellStyle name="20% - Accent3 12 2 2" xfId="2653" xr:uid="{00000000-0005-0000-0000-0000C5020000}"/>
    <cellStyle name="20% - Accent3 12 20" xfId="2654" xr:uid="{00000000-0005-0000-0000-0000C6020000}"/>
    <cellStyle name="20% - Accent3 12 20 2" xfId="2655" xr:uid="{00000000-0005-0000-0000-0000C7020000}"/>
    <cellStyle name="20% - Accent3 12 21" xfId="2656" xr:uid="{00000000-0005-0000-0000-0000C8020000}"/>
    <cellStyle name="20% - Accent3 12 21 2" xfId="2657" xr:uid="{00000000-0005-0000-0000-0000C9020000}"/>
    <cellStyle name="20% - Accent3 12 22" xfId="2658" xr:uid="{00000000-0005-0000-0000-0000CA020000}"/>
    <cellStyle name="20% - Accent3 12 22 2" xfId="2659" xr:uid="{00000000-0005-0000-0000-0000CB020000}"/>
    <cellStyle name="20% - Accent3 12 23" xfId="2660" xr:uid="{00000000-0005-0000-0000-0000CC020000}"/>
    <cellStyle name="20% - Accent3 12 23 2" xfId="2661" xr:uid="{00000000-0005-0000-0000-0000CD020000}"/>
    <cellStyle name="20% - Accent3 12 24" xfId="2662" xr:uid="{00000000-0005-0000-0000-0000CE020000}"/>
    <cellStyle name="20% - Accent3 12 24 2" xfId="2663" xr:uid="{00000000-0005-0000-0000-0000CF020000}"/>
    <cellStyle name="20% - Accent3 12 25" xfId="2664" xr:uid="{00000000-0005-0000-0000-0000D0020000}"/>
    <cellStyle name="20% - Accent3 12 25 2" xfId="2665" xr:uid="{00000000-0005-0000-0000-0000D1020000}"/>
    <cellStyle name="20% - Accent3 12 26" xfId="2666" xr:uid="{00000000-0005-0000-0000-0000D2020000}"/>
    <cellStyle name="20% - Accent3 12 26 2" xfId="2667" xr:uid="{00000000-0005-0000-0000-0000D3020000}"/>
    <cellStyle name="20% - Accent3 12 27" xfId="2668" xr:uid="{00000000-0005-0000-0000-0000D4020000}"/>
    <cellStyle name="20% - Accent3 12 27 2" xfId="2669" xr:uid="{00000000-0005-0000-0000-0000D5020000}"/>
    <cellStyle name="20% - Accent3 12 28" xfId="2670" xr:uid="{00000000-0005-0000-0000-0000D6020000}"/>
    <cellStyle name="20% - Accent3 12 28 2" xfId="2671" xr:uid="{00000000-0005-0000-0000-0000D7020000}"/>
    <cellStyle name="20% - Accent3 12 29" xfId="2672" xr:uid="{00000000-0005-0000-0000-0000D8020000}"/>
    <cellStyle name="20% - Accent3 12 29 2" xfId="2673" xr:uid="{00000000-0005-0000-0000-0000D9020000}"/>
    <cellStyle name="20% - Accent3 12 3" xfId="2674" xr:uid="{00000000-0005-0000-0000-0000DA020000}"/>
    <cellStyle name="20% - Accent3 12 3 2" xfId="2675" xr:uid="{00000000-0005-0000-0000-0000DB020000}"/>
    <cellStyle name="20% - Accent3 12 30" xfId="2676" xr:uid="{00000000-0005-0000-0000-0000DC020000}"/>
    <cellStyle name="20% - Accent3 12 30 2" xfId="2677" xr:uid="{00000000-0005-0000-0000-0000DD020000}"/>
    <cellStyle name="20% - Accent3 12 31" xfId="2678" xr:uid="{00000000-0005-0000-0000-0000DE020000}"/>
    <cellStyle name="20% - Accent3 12 32" xfId="2631" xr:uid="{00000000-0005-0000-0000-0000DF020000}"/>
    <cellStyle name="20% - Accent3 12 4" xfId="2679" xr:uid="{00000000-0005-0000-0000-0000E0020000}"/>
    <cellStyle name="20% - Accent3 12 4 2" xfId="2680" xr:uid="{00000000-0005-0000-0000-0000E1020000}"/>
    <cellStyle name="20% - Accent3 12 5" xfId="2681" xr:uid="{00000000-0005-0000-0000-0000E2020000}"/>
    <cellStyle name="20% - Accent3 12 5 2" xfId="2682" xr:uid="{00000000-0005-0000-0000-0000E3020000}"/>
    <cellStyle name="20% - Accent3 12 6" xfId="2683" xr:uid="{00000000-0005-0000-0000-0000E4020000}"/>
    <cellStyle name="20% - Accent3 12 6 2" xfId="2684" xr:uid="{00000000-0005-0000-0000-0000E5020000}"/>
    <cellStyle name="20% - Accent3 12 7" xfId="2685" xr:uid="{00000000-0005-0000-0000-0000E6020000}"/>
    <cellStyle name="20% - Accent3 12 7 2" xfId="2686" xr:uid="{00000000-0005-0000-0000-0000E7020000}"/>
    <cellStyle name="20% - Accent3 12 8" xfId="2687" xr:uid="{00000000-0005-0000-0000-0000E8020000}"/>
    <cellStyle name="20% - Accent3 12 8 2" xfId="2688" xr:uid="{00000000-0005-0000-0000-0000E9020000}"/>
    <cellStyle name="20% - Accent3 12 9" xfId="2689" xr:uid="{00000000-0005-0000-0000-0000EA020000}"/>
    <cellStyle name="20% - Accent3 12 9 2" xfId="2690" xr:uid="{00000000-0005-0000-0000-0000EB020000}"/>
    <cellStyle name="20% - Accent3 13" xfId="259" xr:uid="{00000000-0005-0000-0000-0000EC020000}"/>
    <cellStyle name="20% - Accent3 13 2" xfId="2692" xr:uid="{00000000-0005-0000-0000-0000ED020000}"/>
    <cellStyle name="20% - Accent3 13 3" xfId="2691" xr:uid="{00000000-0005-0000-0000-0000EE020000}"/>
    <cellStyle name="20% - Accent3 14" xfId="260" xr:uid="{00000000-0005-0000-0000-0000EF020000}"/>
    <cellStyle name="20% - Accent3 14 2" xfId="2694" xr:uid="{00000000-0005-0000-0000-0000F0020000}"/>
    <cellStyle name="20% - Accent3 14 3" xfId="2693" xr:uid="{00000000-0005-0000-0000-0000F1020000}"/>
    <cellStyle name="20% - Accent3 15" xfId="261" xr:uid="{00000000-0005-0000-0000-0000F2020000}"/>
    <cellStyle name="20% - Accent3 15 2" xfId="2696" xr:uid="{00000000-0005-0000-0000-0000F3020000}"/>
    <cellStyle name="20% - Accent3 15 3" xfId="2695" xr:uid="{00000000-0005-0000-0000-0000F4020000}"/>
    <cellStyle name="20% - Accent3 16" xfId="262" xr:uid="{00000000-0005-0000-0000-0000F5020000}"/>
    <cellStyle name="20% - Accent3 16 2" xfId="2698" xr:uid="{00000000-0005-0000-0000-0000F6020000}"/>
    <cellStyle name="20% - Accent3 16 3" xfId="2697" xr:uid="{00000000-0005-0000-0000-0000F7020000}"/>
    <cellStyle name="20% - Accent3 17" xfId="263" xr:uid="{00000000-0005-0000-0000-0000F8020000}"/>
    <cellStyle name="20% - Accent3 17 2" xfId="2699" xr:uid="{00000000-0005-0000-0000-0000F9020000}"/>
    <cellStyle name="20% - Accent3 18" xfId="264" xr:uid="{00000000-0005-0000-0000-0000FA020000}"/>
    <cellStyle name="20% - Accent3 18 2" xfId="2700" xr:uid="{00000000-0005-0000-0000-0000FB020000}"/>
    <cellStyle name="20% - Accent3 19" xfId="265" xr:uid="{00000000-0005-0000-0000-0000FC020000}"/>
    <cellStyle name="20% - Accent3 19 2" xfId="2701" xr:uid="{00000000-0005-0000-0000-0000FD020000}"/>
    <cellStyle name="20% - Accent3 2" xfId="266" xr:uid="{00000000-0005-0000-0000-0000FE020000}"/>
    <cellStyle name="20% - Accent3 2 10" xfId="2703" xr:uid="{00000000-0005-0000-0000-0000FF020000}"/>
    <cellStyle name="20% - Accent3 2 10 2" xfId="2704" xr:uid="{00000000-0005-0000-0000-000000030000}"/>
    <cellStyle name="20% - Accent3 2 11" xfId="2705" xr:uid="{00000000-0005-0000-0000-000001030000}"/>
    <cellStyle name="20% - Accent3 2 11 2" xfId="2706" xr:uid="{00000000-0005-0000-0000-000002030000}"/>
    <cellStyle name="20% - Accent3 2 12" xfId="2707" xr:uid="{00000000-0005-0000-0000-000003030000}"/>
    <cellStyle name="20% - Accent3 2 13" xfId="2708" xr:uid="{00000000-0005-0000-0000-000004030000}"/>
    <cellStyle name="20% - Accent3 2 14" xfId="2709" xr:uid="{00000000-0005-0000-0000-000005030000}"/>
    <cellStyle name="20% - Accent3 2 15" xfId="2710" xr:uid="{00000000-0005-0000-0000-000006030000}"/>
    <cellStyle name="20% - Accent3 2 16" xfId="2711" xr:uid="{00000000-0005-0000-0000-000007030000}"/>
    <cellStyle name="20% - Accent3 2 17" xfId="2712" xr:uid="{00000000-0005-0000-0000-000008030000}"/>
    <cellStyle name="20% - Accent3 2 18" xfId="2713" xr:uid="{00000000-0005-0000-0000-000009030000}"/>
    <cellStyle name="20% - Accent3 2 19" xfId="2714" xr:uid="{00000000-0005-0000-0000-00000A030000}"/>
    <cellStyle name="20% - Accent3 2 2" xfId="267" xr:uid="{00000000-0005-0000-0000-00000B030000}"/>
    <cellStyle name="20% - Accent3 2 2 2" xfId="2716" xr:uid="{00000000-0005-0000-0000-00000C030000}"/>
    <cellStyle name="20% - Accent3 2 2 3" xfId="2717" xr:uid="{00000000-0005-0000-0000-00000D030000}"/>
    <cellStyle name="20% - Accent3 2 2 4" xfId="2715" xr:uid="{00000000-0005-0000-0000-00000E030000}"/>
    <cellStyle name="20% - Accent3 2 20" xfId="2718" xr:uid="{00000000-0005-0000-0000-00000F030000}"/>
    <cellStyle name="20% - Accent3 2 21" xfId="2719" xr:uid="{00000000-0005-0000-0000-000010030000}"/>
    <cellStyle name="20% - Accent3 2 22" xfId="2720" xr:uid="{00000000-0005-0000-0000-000011030000}"/>
    <cellStyle name="20% - Accent3 2 23" xfId="2721" xr:uid="{00000000-0005-0000-0000-000012030000}"/>
    <cellStyle name="20% - Accent3 2 24" xfId="2722" xr:uid="{00000000-0005-0000-0000-000013030000}"/>
    <cellStyle name="20% - Accent3 2 25" xfId="2723" xr:uid="{00000000-0005-0000-0000-000014030000}"/>
    <cellStyle name="20% - Accent3 2 26" xfId="2702" xr:uid="{00000000-0005-0000-0000-000015030000}"/>
    <cellStyle name="20% - Accent3 2 3" xfId="268" xr:uid="{00000000-0005-0000-0000-000016030000}"/>
    <cellStyle name="20% - Accent3 2 3 2" xfId="2725" xr:uid="{00000000-0005-0000-0000-000017030000}"/>
    <cellStyle name="20% - Accent3 2 3 3" xfId="2726" xr:uid="{00000000-0005-0000-0000-000018030000}"/>
    <cellStyle name="20% - Accent3 2 3 4" xfId="2724" xr:uid="{00000000-0005-0000-0000-000019030000}"/>
    <cellStyle name="20% - Accent3 2 4" xfId="2727" xr:uid="{00000000-0005-0000-0000-00001A030000}"/>
    <cellStyle name="20% - Accent3 2 4 2" xfId="2728" xr:uid="{00000000-0005-0000-0000-00001B030000}"/>
    <cellStyle name="20% - Accent3 2 4 3" xfId="2729" xr:uid="{00000000-0005-0000-0000-00001C030000}"/>
    <cellStyle name="20% - Accent3 2 5" xfId="2730" xr:uid="{00000000-0005-0000-0000-00001D030000}"/>
    <cellStyle name="20% - Accent3 2 5 2" xfId="2731" xr:uid="{00000000-0005-0000-0000-00001E030000}"/>
    <cellStyle name="20% - Accent3 2 5 3" xfId="2732" xr:uid="{00000000-0005-0000-0000-00001F030000}"/>
    <cellStyle name="20% - Accent3 2 6" xfId="2733" xr:uid="{00000000-0005-0000-0000-000020030000}"/>
    <cellStyle name="20% - Accent3 2 6 2" xfId="2734" xr:uid="{00000000-0005-0000-0000-000021030000}"/>
    <cellStyle name="20% - Accent3 2 6 3" xfId="2735" xr:uid="{00000000-0005-0000-0000-000022030000}"/>
    <cellStyle name="20% - Accent3 2 7" xfId="2736" xr:uid="{00000000-0005-0000-0000-000023030000}"/>
    <cellStyle name="20% - Accent3 2 7 2" xfId="2737" xr:uid="{00000000-0005-0000-0000-000024030000}"/>
    <cellStyle name="20% - Accent3 2 7 3" xfId="2738" xr:uid="{00000000-0005-0000-0000-000025030000}"/>
    <cellStyle name="20% - Accent3 2 8" xfId="2739" xr:uid="{00000000-0005-0000-0000-000026030000}"/>
    <cellStyle name="20% - Accent3 2 8 2" xfId="2740" xr:uid="{00000000-0005-0000-0000-000027030000}"/>
    <cellStyle name="20% - Accent3 2 8 3" xfId="2741" xr:uid="{00000000-0005-0000-0000-000028030000}"/>
    <cellStyle name="20% - Accent3 2 9" xfId="2742" xr:uid="{00000000-0005-0000-0000-000029030000}"/>
    <cellStyle name="20% - Accent3 20" xfId="269" xr:uid="{00000000-0005-0000-0000-00002A030000}"/>
    <cellStyle name="20% - Accent3 20 2" xfId="2743" xr:uid="{00000000-0005-0000-0000-00002B030000}"/>
    <cellStyle name="20% - Accent3 21" xfId="270" xr:uid="{00000000-0005-0000-0000-00002C030000}"/>
    <cellStyle name="20% - Accent3 21 2" xfId="2744" xr:uid="{00000000-0005-0000-0000-00002D030000}"/>
    <cellStyle name="20% - Accent3 22" xfId="271" xr:uid="{00000000-0005-0000-0000-00002E030000}"/>
    <cellStyle name="20% - Accent3 22 2" xfId="2745" xr:uid="{00000000-0005-0000-0000-00002F030000}"/>
    <cellStyle name="20% - Accent3 23" xfId="272" xr:uid="{00000000-0005-0000-0000-000030030000}"/>
    <cellStyle name="20% - Accent3 23 2" xfId="2746" xr:uid="{00000000-0005-0000-0000-000031030000}"/>
    <cellStyle name="20% - Accent3 24" xfId="273" xr:uid="{00000000-0005-0000-0000-000032030000}"/>
    <cellStyle name="20% - Accent3 24 2" xfId="2747" xr:uid="{00000000-0005-0000-0000-000033030000}"/>
    <cellStyle name="20% - Accent3 25" xfId="274" xr:uid="{00000000-0005-0000-0000-000034030000}"/>
    <cellStyle name="20% - Accent3 25 2" xfId="2748" xr:uid="{00000000-0005-0000-0000-000035030000}"/>
    <cellStyle name="20% - Accent3 26" xfId="275" xr:uid="{00000000-0005-0000-0000-000036030000}"/>
    <cellStyle name="20% - Accent3 26 2" xfId="2749" xr:uid="{00000000-0005-0000-0000-000037030000}"/>
    <cellStyle name="20% - Accent3 27" xfId="276" xr:uid="{00000000-0005-0000-0000-000038030000}"/>
    <cellStyle name="20% - Accent3 27 2" xfId="2750" xr:uid="{00000000-0005-0000-0000-000039030000}"/>
    <cellStyle name="20% - Accent3 28" xfId="277" xr:uid="{00000000-0005-0000-0000-00003A030000}"/>
    <cellStyle name="20% - Accent3 28 2" xfId="2751" xr:uid="{00000000-0005-0000-0000-00003B030000}"/>
    <cellStyle name="20% - Accent3 29" xfId="278" xr:uid="{00000000-0005-0000-0000-00003C030000}"/>
    <cellStyle name="20% - Accent3 29 2" xfId="2752" xr:uid="{00000000-0005-0000-0000-00003D030000}"/>
    <cellStyle name="20% - Accent3 3" xfId="279" xr:uid="{00000000-0005-0000-0000-00003E030000}"/>
    <cellStyle name="20% - Accent3 3 2" xfId="2754" xr:uid="{00000000-0005-0000-0000-00003F030000}"/>
    <cellStyle name="20% - Accent3 3 2 2" xfId="2755" xr:uid="{00000000-0005-0000-0000-000040030000}"/>
    <cellStyle name="20% - Accent3 3 3" xfId="2756" xr:uid="{00000000-0005-0000-0000-000041030000}"/>
    <cellStyle name="20% - Accent3 3 4" xfId="2757" xr:uid="{00000000-0005-0000-0000-000042030000}"/>
    <cellStyle name="20% - Accent3 3 5" xfId="58018" xr:uid="{00000000-0005-0000-0000-000043030000}"/>
    <cellStyle name="20% - Accent3 3 6" xfId="2753" xr:uid="{00000000-0005-0000-0000-000044030000}"/>
    <cellStyle name="20% - Accent3 30" xfId="280" xr:uid="{00000000-0005-0000-0000-000045030000}"/>
    <cellStyle name="20% - Accent3 30 2" xfId="2758" xr:uid="{00000000-0005-0000-0000-000046030000}"/>
    <cellStyle name="20% - Accent3 31" xfId="281" xr:uid="{00000000-0005-0000-0000-000047030000}"/>
    <cellStyle name="20% - Accent3 32" xfId="282" xr:uid="{00000000-0005-0000-0000-000048030000}"/>
    <cellStyle name="20% - Accent3 33" xfId="283" xr:uid="{00000000-0005-0000-0000-000049030000}"/>
    <cellStyle name="20% - Accent3 34" xfId="284" xr:uid="{00000000-0005-0000-0000-00004A030000}"/>
    <cellStyle name="20% - Accent3 35" xfId="285" xr:uid="{00000000-0005-0000-0000-00004B030000}"/>
    <cellStyle name="20% - Accent3 36" xfId="286" xr:uid="{00000000-0005-0000-0000-00004C030000}"/>
    <cellStyle name="20% - Accent3 37" xfId="287" xr:uid="{00000000-0005-0000-0000-00004D030000}"/>
    <cellStyle name="20% - Accent3 38" xfId="288" xr:uid="{00000000-0005-0000-0000-00004E030000}"/>
    <cellStyle name="20% - Accent3 39" xfId="289" xr:uid="{00000000-0005-0000-0000-00004F030000}"/>
    <cellStyle name="20% - Accent3 4" xfId="290" xr:uid="{00000000-0005-0000-0000-000050030000}"/>
    <cellStyle name="20% - Accent3 4 2" xfId="2760" xr:uid="{00000000-0005-0000-0000-000051030000}"/>
    <cellStyle name="20% - Accent3 4 2 2" xfId="2761" xr:uid="{00000000-0005-0000-0000-000052030000}"/>
    <cellStyle name="20% - Accent3 4 3" xfId="2762" xr:uid="{00000000-0005-0000-0000-000053030000}"/>
    <cellStyle name="20% - Accent3 4 4" xfId="2763" xr:uid="{00000000-0005-0000-0000-000054030000}"/>
    <cellStyle name="20% - Accent3 4 5" xfId="2759" xr:uid="{00000000-0005-0000-0000-000055030000}"/>
    <cellStyle name="20% - Accent3 40" xfId="291" xr:uid="{00000000-0005-0000-0000-000056030000}"/>
    <cellStyle name="20% - Accent3 41" xfId="292" xr:uid="{00000000-0005-0000-0000-000057030000}"/>
    <cellStyle name="20% - Accent3 42" xfId="293" xr:uid="{00000000-0005-0000-0000-000058030000}"/>
    <cellStyle name="20% - Accent3 43" xfId="294" xr:uid="{00000000-0005-0000-0000-000059030000}"/>
    <cellStyle name="20% - Accent3 44" xfId="295" xr:uid="{00000000-0005-0000-0000-00005A030000}"/>
    <cellStyle name="20% - Accent3 45" xfId="296" xr:uid="{00000000-0005-0000-0000-00005B030000}"/>
    <cellStyle name="20% - Accent3 46" xfId="297" xr:uid="{00000000-0005-0000-0000-00005C030000}"/>
    <cellStyle name="20% - Accent3 47" xfId="298" xr:uid="{00000000-0005-0000-0000-00005D030000}"/>
    <cellStyle name="20% - Accent3 48" xfId="299" xr:uid="{00000000-0005-0000-0000-00005E030000}"/>
    <cellStyle name="20% - Accent3 49" xfId="300" xr:uid="{00000000-0005-0000-0000-00005F030000}"/>
    <cellStyle name="20% - Accent3 5" xfId="301" xr:uid="{00000000-0005-0000-0000-000060030000}"/>
    <cellStyle name="20% - Accent3 5 2" xfId="2765" xr:uid="{00000000-0005-0000-0000-000061030000}"/>
    <cellStyle name="20% - Accent3 5 2 2" xfId="2766" xr:uid="{00000000-0005-0000-0000-000062030000}"/>
    <cellStyle name="20% - Accent3 5 3" xfId="2767" xr:uid="{00000000-0005-0000-0000-000063030000}"/>
    <cellStyle name="20% - Accent3 5 4" xfId="2768" xr:uid="{00000000-0005-0000-0000-000064030000}"/>
    <cellStyle name="20% - Accent3 5 5" xfId="2764" xr:uid="{00000000-0005-0000-0000-000065030000}"/>
    <cellStyle name="20% - Accent3 50" xfId="302" xr:uid="{00000000-0005-0000-0000-000066030000}"/>
    <cellStyle name="20% - Accent3 51" xfId="303" xr:uid="{00000000-0005-0000-0000-000067030000}"/>
    <cellStyle name="20% - Accent3 52" xfId="304" xr:uid="{00000000-0005-0000-0000-000068030000}"/>
    <cellStyle name="20% - Accent3 53" xfId="305" xr:uid="{00000000-0005-0000-0000-000069030000}"/>
    <cellStyle name="20% - Accent3 54" xfId="306" xr:uid="{00000000-0005-0000-0000-00006A030000}"/>
    <cellStyle name="20% - Accent3 55" xfId="307" xr:uid="{00000000-0005-0000-0000-00006B030000}"/>
    <cellStyle name="20% - Accent3 56" xfId="308" xr:uid="{00000000-0005-0000-0000-00006C030000}"/>
    <cellStyle name="20% - Accent3 57" xfId="309" xr:uid="{00000000-0005-0000-0000-00006D030000}"/>
    <cellStyle name="20% - Accent3 58" xfId="310" xr:uid="{00000000-0005-0000-0000-00006E030000}"/>
    <cellStyle name="20% - Accent3 59" xfId="311" xr:uid="{00000000-0005-0000-0000-00006F030000}"/>
    <cellStyle name="20% - Accent3 6" xfId="312" xr:uid="{00000000-0005-0000-0000-000070030000}"/>
    <cellStyle name="20% - Accent3 6 2" xfId="2770" xr:uid="{00000000-0005-0000-0000-000071030000}"/>
    <cellStyle name="20% - Accent3 6 2 2" xfId="2771" xr:uid="{00000000-0005-0000-0000-000072030000}"/>
    <cellStyle name="20% - Accent3 6 3" xfId="2772" xr:uid="{00000000-0005-0000-0000-000073030000}"/>
    <cellStyle name="20% - Accent3 6 3 2" xfId="2773" xr:uid="{00000000-0005-0000-0000-000074030000}"/>
    <cellStyle name="20% - Accent3 6 4" xfId="2774" xr:uid="{00000000-0005-0000-0000-000075030000}"/>
    <cellStyle name="20% - Accent3 6 5" xfId="2775" xr:uid="{00000000-0005-0000-0000-000076030000}"/>
    <cellStyle name="20% - Accent3 6 6" xfId="2776" xr:uid="{00000000-0005-0000-0000-000077030000}"/>
    <cellStyle name="20% - Accent3 6 7" xfId="2769" xr:uid="{00000000-0005-0000-0000-000078030000}"/>
    <cellStyle name="20% - Accent3 60" xfId="313" xr:uid="{00000000-0005-0000-0000-000079030000}"/>
    <cellStyle name="20% - Accent3 61" xfId="314" xr:uid="{00000000-0005-0000-0000-00007A030000}"/>
    <cellStyle name="20% - Accent3 62" xfId="315" xr:uid="{00000000-0005-0000-0000-00007B030000}"/>
    <cellStyle name="20% - Accent3 63" xfId="316" xr:uid="{00000000-0005-0000-0000-00007C030000}"/>
    <cellStyle name="20% - Accent3 64" xfId="317" xr:uid="{00000000-0005-0000-0000-00007D030000}"/>
    <cellStyle name="20% - Accent3 65" xfId="318" xr:uid="{00000000-0005-0000-0000-00007E030000}"/>
    <cellStyle name="20% - Accent3 66" xfId="319" xr:uid="{00000000-0005-0000-0000-00007F030000}"/>
    <cellStyle name="20% - Accent3 67" xfId="320" xr:uid="{00000000-0005-0000-0000-000080030000}"/>
    <cellStyle name="20% - Accent3 68" xfId="321" xr:uid="{00000000-0005-0000-0000-000081030000}"/>
    <cellStyle name="20% - Accent3 69" xfId="322" xr:uid="{00000000-0005-0000-0000-000082030000}"/>
    <cellStyle name="20% - Accent3 7" xfId="323" xr:uid="{00000000-0005-0000-0000-000083030000}"/>
    <cellStyle name="20% - Accent3 7 10" xfId="2778" xr:uid="{00000000-0005-0000-0000-000084030000}"/>
    <cellStyle name="20% - Accent3 7 10 2" xfId="2779" xr:uid="{00000000-0005-0000-0000-000085030000}"/>
    <cellStyle name="20% - Accent3 7 11" xfId="2780" xr:uid="{00000000-0005-0000-0000-000086030000}"/>
    <cellStyle name="20% - Accent3 7 11 2" xfId="2781" xr:uid="{00000000-0005-0000-0000-000087030000}"/>
    <cellStyle name="20% - Accent3 7 12" xfId="2782" xr:uid="{00000000-0005-0000-0000-000088030000}"/>
    <cellStyle name="20% - Accent3 7 13" xfId="2783" xr:uid="{00000000-0005-0000-0000-000089030000}"/>
    <cellStyle name="20% - Accent3 7 14" xfId="2777" xr:uid="{00000000-0005-0000-0000-00008A030000}"/>
    <cellStyle name="20% - Accent3 7 2" xfId="2784" xr:uid="{00000000-0005-0000-0000-00008B030000}"/>
    <cellStyle name="20% - Accent3 7 2 2" xfId="2785" xr:uid="{00000000-0005-0000-0000-00008C030000}"/>
    <cellStyle name="20% - Accent3 7 3" xfId="2786" xr:uid="{00000000-0005-0000-0000-00008D030000}"/>
    <cellStyle name="20% - Accent3 7 3 2" xfId="2787" xr:uid="{00000000-0005-0000-0000-00008E030000}"/>
    <cellStyle name="20% - Accent3 7 4" xfId="2788" xr:uid="{00000000-0005-0000-0000-00008F030000}"/>
    <cellStyle name="20% - Accent3 7 4 2" xfId="2789" xr:uid="{00000000-0005-0000-0000-000090030000}"/>
    <cellStyle name="20% - Accent3 7 5" xfId="2790" xr:uid="{00000000-0005-0000-0000-000091030000}"/>
    <cellStyle name="20% - Accent3 7 5 2" xfId="2791" xr:uid="{00000000-0005-0000-0000-000092030000}"/>
    <cellStyle name="20% - Accent3 7 6" xfId="2792" xr:uid="{00000000-0005-0000-0000-000093030000}"/>
    <cellStyle name="20% - Accent3 7 6 2" xfId="2793" xr:uid="{00000000-0005-0000-0000-000094030000}"/>
    <cellStyle name="20% - Accent3 7 7" xfId="2794" xr:uid="{00000000-0005-0000-0000-000095030000}"/>
    <cellStyle name="20% - Accent3 7 7 2" xfId="2795" xr:uid="{00000000-0005-0000-0000-000096030000}"/>
    <cellStyle name="20% - Accent3 7 8" xfId="2796" xr:uid="{00000000-0005-0000-0000-000097030000}"/>
    <cellStyle name="20% - Accent3 7 8 2" xfId="2797" xr:uid="{00000000-0005-0000-0000-000098030000}"/>
    <cellStyle name="20% - Accent3 7 9" xfId="2798" xr:uid="{00000000-0005-0000-0000-000099030000}"/>
    <cellStyle name="20% - Accent3 7 9 2" xfId="2799" xr:uid="{00000000-0005-0000-0000-00009A030000}"/>
    <cellStyle name="20% - Accent3 70" xfId="324" xr:uid="{00000000-0005-0000-0000-00009B030000}"/>
    <cellStyle name="20% - Accent3 71" xfId="325" xr:uid="{00000000-0005-0000-0000-00009C030000}"/>
    <cellStyle name="20% - Accent3 72" xfId="326" xr:uid="{00000000-0005-0000-0000-00009D030000}"/>
    <cellStyle name="20% - Accent3 73" xfId="327" xr:uid="{00000000-0005-0000-0000-00009E030000}"/>
    <cellStyle name="20% - Accent3 74" xfId="328" xr:uid="{00000000-0005-0000-0000-00009F030000}"/>
    <cellStyle name="20% - Accent3 75" xfId="329" xr:uid="{00000000-0005-0000-0000-0000A0030000}"/>
    <cellStyle name="20% - Accent3 76" xfId="330" xr:uid="{00000000-0005-0000-0000-0000A1030000}"/>
    <cellStyle name="20% - Accent3 77" xfId="331" xr:uid="{00000000-0005-0000-0000-0000A2030000}"/>
    <cellStyle name="20% - Accent3 78" xfId="332" xr:uid="{00000000-0005-0000-0000-0000A3030000}"/>
    <cellStyle name="20% - Accent3 79" xfId="333" xr:uid="{00000000-0005-0000-0000-0000A4030000}"/>
    <cellStyle name="20% - Accent3 8" xfId="334" xr:uid="{00000000-0005-0000-0000-0000A5030000}"/>
    <cellStyle name="20% - Accent3 8 2" xfId="2801" xr:uid="{00000000-0005-0000-0000-0000A6030000}"/>
    <cellStyle name="20% - Accent3 8 3" xfId="2802" xr:uid="{00000000-0005-0000-0000-0000A7030000}"/>
    <cellStyle name="20% - Accent3 8 4" xfId="2800" xr:uid="{00000000-0005-0000-0000-0000A8030000}"/>
    <cellStyle name="20% - Accent3 80" xfId="335" xr:uid="{00000000-0005-0000-0000-0000A9030000}"/>
    <cellStyle name="20% - Accent3 81" xfId="336" xr:uid="{00000000-0005-0000-0000-0000AA030000}"/>
    <cellStyle name="20% - Accent3 82" xfId="337" xr:uid="{00000000-0005-0000-0000-0000AB030000}"/>
    <cellStyle name="20% - Accent3 83" xfId="338" xr:uid="{00000000-0005-0000-0000-0000AC030000}"/>
    <cellStyle name="20% - Accent3 84" xfId="339" xr:uid="{00000000-0005-0000-0000-0000AD030000}"/>
    <cellStyle name="20% - Accent3 85" xfId="340" xr:uid="{00000000-0005-0000-0000-0000AE030000}"/>
    <cellStyle name="20% - Accent3 86" xfId="341" xr:uid="{00000000-0005-0000-0000-0000AF030000}"/>
    <cellStyle name="20% - Accent3 87" xfId="342" xr:uid="{00000000-0005-0000-0000-0000B0030000}"/>
    <cellStyle name="20% - Accent3 88" xfId="343" xr:uid="{00000000-0005-0000-0000-0000B1030000}"/>
    <cellStyle name="20% - Accent3 89" xfId="344" xr:uid="{00000000-0005-0000-0000-0000B2030000}"/>
    <cellStyle name="20% - Accent3 9" xfId="345" xr:uid="{00000000-0005-0000-0000-0000B3030000}"/>
    <cellStyle name="20% - Accent3 9 2" xfId="2804" xr:uid="{00000000-0005-0000-0000-0000B4030000}"/>
    <cellStyle name="20% - Accent3 9 3" xfId="2805" xr:uid="{00000000-0005-0000-0000-0000B5030000}"/>
    <cellStyle name="20% - Accent3 9 4" xfId="2803" xr:uid="{00000000-0005-0000-0000-0000B6030000}"/>
    <cellStyle name="20% - Accent3 90" xfId="346" xr:uid="{00000000-0005-0000-0000-0000B7030000}"/>
    <cellStyle name="20% - Accent3 91" xfId="347" xr:uid="{00000000-0005-0000-0000-0000B8030000}"/>
    <cellStyle name="20% - Accent3 92" xfId="348" xr:uid="{00000000-0005-0000-0000-0000B9030000}"/>
    <cellStyle name="20% - Accent3 93" xfId="349" xr:uid="{00000000-0005-0000-0000-0000BA030000}"/>
    <cellStyle name="20% - Accent3 94" xfId="350" xr:uid="{00000000-0005-0000-0000-0000BB030000}"/>
    <cellStyle name="20% - Accent3 95" xfId="351" xr:uid="{00000000-0005-0000-0000-0000BC030000}"/>
    <cellStyle name="20% - Accent3 96" xfId="352" xr:uid="{00000000-0005-0000-0000-0000BD030000}"/>
    <cellStyle name="20% - Accent3 97" xfId="353" xr:uid="{00000000-0005-0000-0000-0000BE030000}"/>
    <cellStyle name="20% - Accent3 98" xfId="354" xr:uid="{00000000-0005-0000-0000-0000BF030000}"/>
    <cellStyle name="20% - Accent3 99" xfId="355" xr:uid="{00000000-0005-0000-0000-0000C0030000}"/>
    <cellStyle name="20% - Accent4" xfId="37" builtinId="42" customBuiltin="1"/>
    <cellStyle name="20% - Accent4 10" xfId="356" xr:uid="{00000000-0005-0000-0000-0000C2030000}"/>
    <cellStyle name="20% - Accent4 10 2" xfId="2807" xr:uid="{00000000-0005-0000-0000-0000C3030000}"/>
    <cellStyle name="20% - Accent4 10 3" xfId="2808" xr:uid="{00000000-0005-0000-0000-0000C4030000}"/>
    <cellStyle name="20% - Accent4 10 4" xfId="2806" xr:uid="{00000000-0005-0000-0000-0000C5030000}"/>
    <cellStyle name="20% - Accent4 100" xfId="357" xr:uid="{00000000-0005-0000-0000-0000C6030000}"/>
    <cellStyle name="20% - Accent4 101" xfId="358" xr:uid="{00000000-0005-0000-0000-0000C7030000}"/>
    <cellStyle name="20% - Accent4 11" xfId="359" xr:uid="{00000000-0005-0000-0000-0000C8030000}"/>
    <cellStyle name="20% - Accent4 11 2" xfId="2810" xr:uid="{00000000-0005-0000-0000-0000C9030000}"/>
    <cellStyle name="20% - Accent4 11 3" xfId="2811" xr:uid="{00000000-0005-0000-0000-0000CA030000}"/>
    <cellStyle name="20% - Accent4 11 4" xfId="2809" xr:uid="{00000000-0005-0000-0000-0000CB030000}"/>
    <cellStyle name="20% - Accent4 12" xfId="360" xr:uid="{00000000-0005-0000-0000-0000CC030000}"/>
    <cellStyle name="20% - Accent4 12 10" xfId="2813" xr:uid="{00000000-0005-0000-0000-0000CD030000}"/>
    <cellStyle name="20% - Accent4 12 10 2" xfId="2814" xr:uid="{00000000-0005-0000-0000-0000CE030000}"/>
    <cellStyle name="20% - Accent4 12 11" xfId="2815" xr:uid="{00000000-0005-0000-0000-0000CF030000}"/>
    <cellStyle name="20% - Accent4 12 11 2" xfId="2816" xr:uid="{00000000-0005-0000-0000-0000D0030000}"/>
    <cellStyle name="20% - Accent4 12 12" xfId="2817" xr:uid="{00000000-0005-0000-0000-0000D1030000}"/>
    <cellStyle name="20% - Accent4 12 12 2" xfId="2818" xr:uid="{00000000-0005-0000-0000-0000D2030000}"/>
    <cellStyle name="20% - Accent4 12 13" xfId="2819" xr:uid="{00000000-0005-0000-0000-0000D3030000}"/>
    <cellStyle name="20% - Accent4 12 13 2" xfId="2820" xr:uid="{00000000-0005-0000-0000-0000D4030000}"/>
    <cellStyle name="20% - Accent4 12 14" xfId="2821" xr:uid="{00000000-0005-0000-0000-0000D5030000}"/>
    <cellStyle name="20% - Accent4 12 14 2" xfId="2822" xr:uid="{00000000-0005-0000-0000-0000D6030000}"/>
    <cellStyle name="20% - Accent4 12 15" xfId="2823" xr:uid="{00000000-0005-0000-0000-0000D7030000}"/>
    <cellStyle name="20% - Accent4 12 15 2" xfId="2824" xr:uid="{00000000-0005-0000-0000-0000D8030000}"/>
    <cellStyle name="20% - Accent4 12 16" xfId="2825" xr:uid="{00000000-0005-0000-0000-0000D9030000}"/>
    <cellStyle name="20% - Accent4 12 16 2" xfId="2826" xr:uid="{00000000-0005-0000-0000-0000DA030000}"/>
    <cellStyle name="20% - Accent4 12 17" xfId="2827" xr:uid="{00000000-0005-0000-0000-0000DB030000}"/>
    <cellStyle name="20% - Accent4 12 17 2" xfId="2828" xr:uid="{00000000-0005-0000-0000-0000DC030000}"/>
    <cellStyle name="20% - Accent4 12 18" xfId="2829" xr:uid="{00000000-0005-0000-0000-0000DD030000}"/>
    <cellStyle name="20% - Accent4 12 18 2" xfId="2830" xr:uid="{00000000-0005-0000-0000-0000DE030000}"/>
    <cellStyle name="20% - Accent4 12 19" xfId="2831" xr:uid="{00000000-0005-0000-0000-0000DF030000}"/>
    <cellStyle name="20% - Accent4 12 19 2" xfId="2832" xr:uid="{00000000-0005-0000-0000-0000E0030000}"/>
    <cellStyle name="20% - Accent4 12 2" xfId="2833" xr:uid="{00000000-0005-0000-0000-0000E1030000}"/>
    <cellStyle name="20% - Accent4 12 2 2" xfId="2834" xr:uid="{00000000-0005-0000-0000-0000E2030000}"/>
    <cellStyle name="20% - Accent4 12 20" xfId="2835" xr:uid="{00000000-0005-0000-0000-0000E3030000}"/>
    <cellStyle name="20% - Accent4 12 20 2" xfId="2836" xr:uid="{00000000-0005-0000-0000-0000E4030000}"/>
    <cellStyle name="20% - Accent4 12 21" xfId="2837" xr:uid="{00000000-0005-0000-0000-0000E5030000}"/>
    <cellStyle name="20% - Accent4 12 21 2" xfId="2838" xr:uid="{00000000-0005-0000-0000-0000E6030000}"/>
    <cellStyle name="20% - Accent4 12 22" xfId="2839" xr:uid="{00000000-0005-0000-0000-0000E7030000}"/>
    <cellStyle name="20% - Accent4 12 22 2" xfId="2840" xr:uid="{00000000-0005-0000-0000-0000E8030000}"/>
    <cellStyle name="20% - Accent4 12 23" xfId="2841" xr:uid="{00000000-0005-0000-0000-0000E9030000}"/>
    <cellStyle name="20% - Accent4 12 23 2" xfId="2842" xr:uid="{00000000-0005-0000-0000-0000EA030000}"/>
    <cellStyle name="20% - Accent4 12 24" xfId="2843" xr:uid="{00000000-0005-0000-0000-0000EB030000}"/>
    <cellStyle name="20% - Accent4 12 24 2" xfId="2844" xr:uid="{00000000-0005-0000-0000-0000EC030000}"/>
    <cellStyle name="20% - Accent4 12 25" xfId="2845" xr:uid="{00000000-0005-0000-0000-0000ED030000}"/>
    <cellStyle name="20% - Accent4 12 25 2" xfId="2846" xr:uid="{00000000-0005-0000-0000-0000EE030000}"/>
    <cellStyle name="20% - Accent4 12 26" xfId="2847" xr:uid="{00000000-0005-0000-0000-0000EF030000}"/>
    <cellStyle name="20% - Accent4 12 26 2" xfId="2848" xr:uid="{00000000-0005-0000-0000-0000F0030000}"/>
    <cellStyle name="20% - Accent4 12 27" xfId="2849" xr:uid="{00000000-0005-0000-0000-0000F1030000}"/>
    <cellStyle name="20% - Accent4 12 27 2" xfId="2850" xr:uid="{00000000-0005-0000-0000-0000F2030000}"/>
    <cellStyle name="20% - Accent4 12 28" xfId="2851" xr:uid="{00000000-0005-0000-0000-0000F3030000}"/>
    <cellStyle name="20% - Accent4 12 28 2" xfId="2852" xr:uid="{00000000-0005-0000-0000-0000F4030000}"/>
    <cellStyle name="20% - Accent4 12 29" xfId="2853" xr:uid="{00000000-0005-0000-0000-0000F5030000}"/>
    <cellStyle name="20% - Accent4 12 29 2" xfId="2854" xr:uid="{00000000-0005-0000-0000-0000F6030000}"/>
    <cellStyle name="20% - Accent4 12 3" xfId="2855" xr:uid="{00000000-0005-0000-0000-0000F7030000}"/>
    <cellStyle name="20% - Accent4 12 3 2" xfId="2856" xr:uid="{00000000-0005-0000-0000-0000F8030000}"/>
    <cellStyle name="20% - Accent4 12 30" xfId="2857" xr:uid="{00000000-0005-0000-0000-0000F9030000}"/>
    <cellStyle name="20% - Accent4 12 30 2" xfId="2858" xr:uid="{00000000-0005-0000-0000-0000FA030000}"/>
    <cellStyle name="20% - Accent4 12 31" xfId="2859" xr:uid="{00000000-0005-0000-0000-0000FB030000}"/>
    <cellStyle name="20% - Accent4 12 32" xfId="2812" xr:uid="{00000000-0005-0000-0000-0000FC030000}"/>
    <cellStyle name="20% - Accent4 12 4" xfId="2860" xr:uid="{00000000-0005-0000-0000-0000FD030000}"/>
    <cellStyle name="20% - Accent4 12 4 2" xfId="2861" xr:uid="{00000000-0005-0000-0000-0000FE030000}"/>
    <cellStyle name="20% - Accent4 12 5" xfId="2862" xr:uid="{00000000-0005-0000-0000-0000FF030000}"/>
    <cellStyle name="20% - Accent4 12 5 2" xfId="2863" xr:uid="{00000000-0005-0000-0000-000000040000}"/>
    <cellStyle name="20% - Accent4 12 6" xfId="2864" xr:uid="{00000000-0005-0000-0000-000001040000}"/>
    <cellStyle name="20% - Accent4 12 6 2" xfId="2865" xr:uid="{00000000-0005-0000-0000-000002040000}"/>
    <cellStyle name="20% - Accent4 12 7" xfId="2866" xr:uid="{00000000-0005-0000-0000-000003040000}"/>
    <cellStyle name="20% - Accent4 12 7 2" xfId="2867" xr:uid="{00000000-0005-0000-0000-000004040000}"/>
    <cellStyle name="20% - Accent4 12 8" xfId="2868" xr:uid="{00000000-0005-0000-0000-000005040000}"/>
    <cellStyle name="20% - Accent4 12 8 2" xfId="2869" xr:uid="{00000000-0005-0000-0000-000006040000}"/>
    <cellStyle name="20% - Accent4 12 9" xfId="2870" xr:uid="{00000000-0005-0000-0000-000007040000}"/>
    <cellStyle name="20% - Accent4 12 9 2" xfId="2871" xr:uid="{00000000-0005-0000-0000-000008040000}"/>
    <cellStyle name="20% - Accent4 13" xfId="361" xr:uid="{00000000-0005-0000-0000-000009040000}"/>
    <cellStyle name="20% - Accent4 13 2" xfId="2873" xr:uid="{00000000-0005-0000-0000-00000A040000}"/>
    <cellStyle name="20% - Accent4 13 3" xfId="2872" xr:uid="{00000000-0005-0000-0000-00000B040000}"/>
    <cellStyle name="20% - Accent4 14" xfId="362" xr:uid="{00000000-0005-0000-0000-00000C040000}"/>
    <cellStyle name="20% - Accent4 14 2" xfId="2875" xr:uid="{00000000-0005-0000-0000-00000D040000}"/>
    <cellStyle name="20% - Accent4 14 3" xfId="2874" xr:uid="{00000000-0005-0000-0000-00000E040000}"/>
    <cellStyle name="20% - Accent4 15" xfId="363" xr:uid="{00000000-0005-0000-0000-00000F040000}"/>
    <cellStyle name="20% - Accent4 15 2" xfId="2877" xr:uid="{00000000-0005-0000-0000-000010040000}"/>
    <cellStyle name="20% - Accent4 15 3" xfId="2876" xr:uid="{00000000-0005-0000-0000-000011040000}"/>
    <cellStyle name="20% - Accent4 16" xfId="364" xr:uid="{00000000-0005-0000-0000-000012040000}"/>
    <cellStyle name="20% - Accent4 16 2" xfId="2879" xr:uid="{00000000-0005-0000-0000-000013040000}"/>
    <cellStyle name="20% - Accent4 16 3" xfId="2878" xr:uid="{00000000-0005-0000-0000-000014040000}"/>
    <cellStyle name="20% - Accent4 17" xfId="365" xr:uid="{00000000-0005-0000-0000-000015040000}"/>
    <cellStyle name="20% - Accent4 17 2" xfId="2880" xr:uid="{00000000-0005-0000-0000-000016040000}"/>
    <cellStyle name="20% - Accent4 18" xfId="366" xr:uid="{00000000-0005-0000-0000-000017040000}"/>
    <cellStyle name="20% - Accent4 18 2" xfId="2881" xr:uid="{00000000-0005-0000-0000-000018040000}"/>
    <cellStyle name="20% - Accent4 19" xfId="367" xr:uid="{00000000-0005-0000-0000-000019040000}"/>
    <cellStyle name="20% - Accent4 19 2" xfId="2882" xr:uid="{00000000-0005-0000-0000-00001A040000}"/>
    <cellStyle name="20% - Accent4 2" xfId="368" xr:uid="{00000000-0005-0000-0000-00001B040000}"/>
    <cellStyle name="20% - Accent4 2 10" xfId="2884" xr:uid="{00000000-0005-0000-0000-00001C040000}"/>
    <cellStyle name="20% - Accent4 2 10 2" xfId="2885" xr:uid="{00000000-0005-0000-0000-00001D040000}"/>
    <cellStyle name="20% - Accent4 2 11" xfId="2886" xr:uid="{00000000-0005-0000-0000-00001E040000}"/>
    <cellStyle name="20% - Accent4 2 11 2" xfId="2887" xr:uid="{00000000-0005-0000-0000-00001F040000}"/>
    <cellStyle name="20% - Accent4 2 12" xfId="2888" xr:uid="{00000000-0005-0000-0000-000020040000}"/>
    <cellStyle name="20% - Accent4 2 13" xfId="2889" xr:uid="{00000000-0005-0000-0000-000021040000}"/>
    <cellStyle name="20% - Accent4 2 14" xfId="2890" xr:uid="{00000000-0005-0000-0000-000022040000}"/>
    <cellStyle name="20% - Accent4 2 15" xfId="2891" xr:uid="{00000000-0005-0000-0000-000023040000}"/>
    <cellStyle name="20% - Accent4 2 16" xfId="2892" xr:uid="{00000000-0005-0000-0000-000024040000}"/>
    <cellStyle name="20% - Accent4 2 17" xfId="2893" xr:uid="{00000000-0005-0000-0000-000025040000}"/>
    <cellStyle name="20% - Accent4 2 18" xfId="2894" xr:uid="{00000000-0005-0000-0000-000026040000}"/>
    <cellStyle name="20% - Accent4 2 19" xfId="2895" xr:uid="{00000000-0005-0000-0000-000027040000}"/>
    <cellStyle name="20% - Accent4 2 2" xfId="369" xr:uid="{00000000-0005-0000-0000-000028040000}"/>
    <cellStyle name="20% - Accent4 2 2 2" xfId="2897" xr:uid="{00000000-0005-0000-0000-000029040000}"/>
    <cellStyle name="20% - Accent4 2 2 3" xfId="2898" xr:uid="{00000000-0005-0000-0000-00002A040000}"/>
    <cellStyle name="20% - Accent4 2 2 4" xfId="2896" xr:uid="{00000000-0005-0000-0000-00002B040000}"/>
    <cellStyle name="20% - Accent4 2 20" xfId="2899" xr:uid="{00000000-0005-0000-0000-00002C040000}"/>
    <cellStyle name="20% - Accent4 2 21" xfId="2900" xr:uid="{00000000-0005-0000-0000-00002D040000}"/>
    <cellStyle name="20% - Accent4 2 22" xfId="2901" xr:uid="{00000000-0005-0000-0000-00002E040000}"/>
    <cellStyle name="20% - Accent4 2 23" xfId="2902" xr:uid="{00000000-0005-0000-0000-00002F040000}"/>
    <cellStyle name="20% - Accent4 2 24" xfId="2903" xr:uid="{00000000-0005-0000-0000-000030040000}"/>
    <cellStyle name="20% - Accent4 2 25" xfId="2904" xr:uid="{00000000-0005-0000-0000-000031040000}"/>
    <cellStyle name="20% - Accent4 2 26" xfId="2883" xr:uid="{00000000-0005-0000-0000-000032040000}"/>
    <cellStyle name="20% - Accent4 2 3" xfId="370" xr:uid="{00000000-0005-0000-0000-000033040000}"/>
    <cellStyle name="20% - Accent4 2 3 2" xfId="2906" xr:uid="{00000000-0005-0000-0000-000034040000}"/>
    <cellStyle name="20% - Accent4 2 3 3" xfId="2907" xr:uid="{00000000-0005-0000-0000-000035040000}"/>
    <cellStyle name="20% - Accent4 2 3 4" xfId="2905" xr:uid="{00000000-0005-0000-0000-000036040000}"/>
    <cellStyle name="20% - Accent4 2 4" xfId="2908" xr:uid="{00000000-0005-0000-0000-000037040000}"/>
    <cellStyle name="20% - Accent4 2 4 2" xfId="2909" xr:uid="{00000000-0005-0000-0000-000038040000}"/>
    <cellStyle name="20% - Accent4 2 4 3" xfId="2910" xr:uid="{00000000-0005-0000-0000-000039040000}"/>
    <cellStyle name="20% - Accent4 2 5" xfId="2911" xr:uid="{00000000-0005-0000-0000-00003A040000}"/>
    <cellStyle name="20% - Accent4 2 5 2" xfId="2912" xr:uid="{00000000-0005-0000-0000-00003B040000}"/>
    <cellStyle name="20% - Accent4 2 5 3" xfId="2913" xr:uid="{00000000-0005-0000-0000-00003C040000}"/>
    <cellStyle name="20% - Accent4 2 6" xfId="2914" xr:uid="{00000000-0005-0000-0000-00003D040000}"/>
    <cellStyle name="20% - Accent4 2 6 2" xfId="2915" xr:uid="{00000000-0005-0000-0000-00003E040000}"/>
    <cellStyle name="20% - Accent4 2 6 3" xfId="2916" xr:uid="{00000000-0005-0000-0000-00003F040000}"/>
    <cellStyle name="20% - Accent4 2 7" xfId="2917" xr:uid="{00000000-0005-0000-0000-000040040000}"/>
    <cellStyle name="20% - Accent4 2 7 2" xfId="2918" xr:uid="{00000000-0005-0000-0000-000041040000}"/>
    <cellStyle name="20% - Accent4 2 7 3" xfId="2919" xr:uid="{00000000-0005-0000-0000-000042040000}"/>
    <cellStyle name="20% - Accent4 2 8" xfId="2920" xr:uid="{00000000-0005-0000-0000-000043040000}"/>
    <cellStyle name="20% - Accent4 2 8 2" xfId="2921" xr:uid="{00000000-0005-0000-0000-000044040000}"/>
    <cellStyle name="20% - Accent4 2 8 3" xfId="2922" xr:uid="{00000000-0005-0000-0000-000045040000}"/>
    <cellStyle name="20% - Accent4 2 9" xfId="2923" xr:uid="{00000000-0005-0000-0000-000046040000}"/>
    <cellStyle name="20% - Accent4 20" xfId="371" xr:uid="{00000000-0005-0000-0000-000047040000}"/>
    <cellStyle name="20% - Accent4 20 2" xfId="2924" xr:uid="{00000000-0005-0000-0000-000048040000}"/>
    <cellStyle name="20% - Accent4 21" xfId="372" xr:uid="{00000000-0005-0000-0000-000049040000}"/>
    <cellStyle name="20% - Accent4 21 2" xfId="2925" xr:uid="{00000000-0005-0000-0000-00004A040000}"/>
    <cellStyle name="20% - Accent4 22" xfId="373" xr:uid="{00000000-0005-0000-0000-00004B040000}"/>
    <cellStyle name="20% - Accent4 22 2" xfId="2926" xr:uid="{00000000-0005-0000-0000-00004C040000}"/>
    <cellStyle name="20% - Accent4 23" xfId="374" xr:uid="{00000000-0005-0000-0000-00004D040000}"/>
    <cellStyle name="20% - Accent4 23 2" xfId="2927" xr:uid="{00000000-0005-0000-0000-00004E040000}"/>
    <cellStyle name="20% - Accent4 24" xfId="375" xr:uid="{00000000-0005-0000-0000-00004F040000}"/>
    <cellStyle name="20% - Accent4 24 2" xfId="2928" xr:uid="{00000000-0005-0000-0000-000050040000}"/>
    <cellStyle name="20% - Accent4 25" xfId="376" xr:uid="{00000000-0005-0000-0000-000051040000}"/>
    <cellStyle name="20% - Accent4 25 2" xfId="2929" xr:uid="{00000000-0005-0000-0000-000052040000}"/>
    <cellStyle name="20% - Accent4 26" xfId="377" xr:uid="{00000000-0005-0000-0000-000053040000}"/>
    <cellStyle name="20% - Accent4 26 2" xfId="2930" xr:uid="{00000000-0005-0000-0000-000054040000}"/>
    <cellStyle name="20% - Accent4 27" xfId="378" xr:uid="{00000000-0005-0000-0000-000055040000}"/>
    <cellStyle name="20% - Accent4 27 2" xfId="2931" xr:uid="{00000000-0005-0000-0000-000056040000}"/>
    <cellStyle name="20% - Accent4 28" xfId="379" xr:uid="{00000000-0005-0000-0000-000057040000}"/>
    <cellStyle name="20% - Accent4 28 2" xfId="2932" xr:uid="{00000000-0005-0000-0000-000058040000}"/>
    <cellStyle name="20% - Accent4 29" xfId="380" xr:uid="{00000000-0005-0000-0000-000059040000}"/>
    <cellStyle name="20% - Accent4 29 2" xfId="2933" xr:uid="{00000000-0005-0000-0000-00005A040000}"/>
    <cellStyle name="20% - Accent4 3" xfId="381" xr:uid="{00000000-0005-0000-0000-00005B040000}"/>
    <cellStyle name="20% - Accent4 3 2" xfId="2935" xr:uid="{00000000-0005-0000-0000-00005C040000}"/>
    <cellStyle name="20% - Accent4 3 2 2" xfId="2936" xr:uid="{00000000-0005-0000-0000-00005D040000}"/>
    <cellStyle name="20% - Accent4 3 3" xfId="2937" xr:uid="{00000000-0005-0000-0000-00005E040000}"/>
    <cellStyle name="20% - Accent4 3 4" xfId="2938" xr:uid="{00000000-0005-0000-0000-00005F040000}"/>
    <cellStyle name="20% - Accent4 3 5" xfId="58019" xr:uid="{00000000-0005-0000-0000-000060040000}"/>
    <cellStyle name="20% - Accent4 3 6" xfId="2934" xr:uid="{00000000-0005-0000-0000-000061040000}"/>
    <cellStyle name="20% - Accent4 30" xfId="382" xr:uid="{00000000-0005-0000-0000-000062040000}"/>
    <cellStyle name="20% - Accent4 30 2" xfId="2939" xr:uid="{00000000-0005-0000-0000-000063040000}"/>
    <cellStyle name="20% - Accent4 31" xfId="383" xr:uid="{00000000-0005-0000-0000-000064040000}"/>
    <cellStyle name="20% - Accent4 32" xfId="384" xr:uid="{00000000-0005-0000-0000-000065040000}"/>
    <cellStyle name="20% - Accent4 33" xfId="385" xr:uid="{00000000-0005-0000-0000-000066040000}"/>
    <cellStyle name="20% - Accent4 34" xfId="386" xr:uid="{00000000-0005-0000-0000-000067040000}"/>
    <cellStyle name="20% - Accent4 35" xfId="387" xr:uid="{00000000-0005-0000-0000-000068040000}"/>
    <cellStyle name="20% - Accent4 36" xfId="388" xr:uid="{00000000-0005-0000-0000-000069040000}"/>
    <cellStyle name="20% - Accent4 37" xfId="389" xr:uid="{00000000-0005-0000-0000-00006A040000}"/>
    <cellStyle name="20% - Accent4 38" xfId="390" xr:uid="{00000000-0005-0000-0000-00006B040000}"/>
    <cellStyle name="20% - Accent4 39" xfId="391" xr:uid="{00000000-0005-0000-0000-00006C040000}"/>
    <cellStyle name="20% - Accent4 4" xfId="392" xr:uid="{00000000-0005-0000-0000-00006D040000}"/>
    <cellStyle name="20% - Accent4 4 2" xfId="2941" xr:uid="{00000000-0005-0000-0000-00006E040000}"/>
    <cellStyle name="20% - Accent4 4 2 2" xfId="2942" xr:uid="{00000000-0005-0000-0000-00006F040000}"/>
    <cellStyle name="20% - Accent4 4 3" xfId="2943" xr:uid="{00000000-0005-0000-0000-000070040000}"/>
    <cellStyle name="20% - Accent4 4 4" xfId="2944" xr:uid="{00000000-0005-0000-0000-000071040000}"/>
    <cellStyle name="20% - Accent4 4 5" xfId="2940" xr:uid="{00000000-0005-0000-0000-000072040000}"/>
    <cellStyle name="20% - Accent4 40" xfId="393" xr:uid="{00000000-0005-0000-0000-000073040000}"/>
    <cellStyle name="20% - Accent4 41" xfId="394" xr:uid="{00000000-0005-0000-0000-000074040000}"/>
    <cellStyle name="20% - Accent4 42" xfId="395" xr:uid="{00000000-0005-0000-0000-000075040000}"/>
    <cellStyle name="20% - Accent4 43" xfId="396" xr:uid="{00000000-0005-0000-0000-000076040000}"/>
    <cellStyle name="20% - Accent4 44" xfId="397" xr:uid="{00000000-0005-0000-0000-000077040000}"/>
    <cellStyle name="20% - Accent4 45" xfId="398" xr:uid="{00000000-0005-0000-0000-000078040000}"/>
    <cellStyle name="20% - Accent4 46" xfId="399" xr:uid="{00000000-0005-0000-0000-000079040000}"/>
    <cellStyle name="20% - Accent4 47" xfId="400" xr:uid="{00000000-0005-0000-0000-00007A040000}"/>
    <cellStyle name="20% - Accent4 48" xfId="401" xr:uid="{00000000-0005-0000-0000-00007B040000}"/>
    <cellStyle name="20% - Accent4 49" xfId="402" xr:uid="{00000000-0005-0000-0000-00007C040000}"/>
    <cellStyle name="20% - Accent4 5" xfId="403" xr:uid="{00000000-0005-0000-0000-00007D040000}"/>
    <cellStyle name="20% - Accent4 5 2" xfId="2946" xr:uid="{00000000-0005-0000-0000-00007E040000}"/>
    <cellStyle name="20% - Accent4 5 2 2" xfId="2947" xr:uid="{00000000-0005-0000-0000-00007F040000}"/>
    <cellStyle name="20% - Accent4 5 3" xfId="2948" xr:uid="{00000000-0005-0000-0000-000080040000}"/>
    <cellStyle name="20% - Accent4 5 4" xfId="2949" xr:uid="{00000000-0005-0000-0000-000081040000}"/>
    <cellStyle name="20% - Accent4 5 5" xfId="2945" xr:uid="{00000000-0005-0000-0000-000082040000}"/>
    <cellStyle name="20% - Accent4 50" xfId="404" xr:uid="{00000000-0005-0000-0000-000083040000}"/>
    <cellStyle name="20% - Accent4 51" xfId="405" xr:uid="{00000000-0005-0000-0000-000084040000}"/>
    <cellStyle name="20% - Accent4 52" xfId="406" xr:uid="{00000000-0005-0000-0000-000085040000}"/>
    <cellStyle name="20% - Accent4 53" xfId="407" xr:uid="{00000000-0005-0000-0000-000086040000}"/>
    <cellStyle name="20% - Accent4 54" xfId="408" xr:uid="{00000000-0005-0000-0000-000087040000}"/>
    <cellStyle name="20% - Accent4 55" xfId="409" xr:uid="{00000000-0005-0000-0000-000088040000}"/>
    <cellStyle name="20% - Accent4 56" xfId="410" xr:uid="{00000000-0005-0000-0000-000089040000}"/>
    <cellStyle name="20% - Accent4 57" xfId="411" xr:uid="{00000000-0005-0000-0000-00008A040000}"/>
    <cellStyle name="20% - Accent4 58" xfId="412" xr:uid="{00000000-0005-0000-0000-00008B040000}"/>
    <cellStyle name="20% - Accent4 59" xfId="413" xr:uid="{00000000-0005-0000-0000-00008C040000}"/>
    <cellStyle name="20% - Accent4 6" xfId="414" xr:uid="{00000000-0005-0000-0000-00008D040000}"/>
    <cellStyle name="20% - Accent4 6 2" xfId="2951" xr:uid="{00000000-0005-0000-0000-00008E040000}"/>
    <cellStyle name="20% - Accent4 6 2 2" xfId="2952" xr:uid="{00000000-0005-0000-0000-00008F040000}"/>
    <cellStyle name="20% - Accent4 6 3" xfId="2953" xr:uid="{00000000-0005-0000-0000-000090040000}"/>
    <cellStyle name="20% - Accent4 6 3 2" xfId="2954" xr:uid="{00000000-0005-0000-0000-000091040000}"/>
    <cellStyle name="20% - Accent4 6 4" xfId="2955" xr:uid="{00000000-0005-0000-0000-000092040000}"/>
    <cellStyle name="20% - Accent4 6 5" xfId="2956" xr:uid="{00000000-0005-0000-0000-000093040000}"/>
    <cellStyle name="20% - Accent4 6 6" xfId="2957" xr:uid="{00000000-0005-0000-0000-000094040000}"/>
    <cellStyle name="20% - Accent4 6 7" xfId="2950" xr:uid="{00000000-0005-0000-0000-000095040000}"/>
    <cellStyle name="20% - Accent4 60" xfId="415" xr:uid="{00000000-0005-0000-0000-000096040000}"/>
    <cellStyle name="20% - Accent4 61" xfId="416" xr:uid="{00000000-0005-0000-0000-000097040000}"/>
    <cellStyle name="20% - Accent4 62" xfId="417" xr:uid="{00000000-0005-0000-0000-000098040000}"/>
    <cellStyle name="20% - Accent4 63" xfId="418" xr:uid="{00000000-0005-0000-0000-000099040000}"/>
    <cellStyle name="20% - Accent4 64" xfId="419" xr:uid="{00000000-0005-0000-0000-00009A040000}"/>
    <cellStyle name="20% - Accent4 65" xfId="420" xr:uid="{00000000-0005-0000-0000-00009B040000}"/>
    <cellStyle name="20% - Accent4 66" xfId="421" xr:uid="{00000000-0005-0000-0000-00009C040000}"/>
    <cellStyle name="20% - Accent4 67" xfId="422" xr:uid="{00000000-0005-0000-0000-00009D040000}"/>
    <cellStyle name="20% - Accent4 68" xfId="423" xr:uid="{00000000-0005-0000-0000-00009E040000}"/>
    <cellStyle name="20% - Accent4 69" xfId="424" xr:uid="{00000000-0005-0000-0000-00009F040000}"/>
    <cellStyle name="20% - Accent4 7" xfId="425" xr:uid="{00000000-0005-0000-0000-0000A0040000}"/>
    <cellStyle name="20% - Accent4 7 10" xfId="2959" xr:uid="{00000000-0005-0000-0000-0000A1040000}"/>
    <cellStyle name="20% - Accent4 7 10 2" xfId="2960" xr:uid="{00000000-0005-0000-0000-0000A2040000}"/>
    <cellStyle name="20% - Accent4 7 11" xfId="2961" xr:uid="{00000000-0005-0000-0000-0000A3040000}"/>
    <cellStyle name="20% - Accent4 7 11 2" xfId="2962" xr:uid="{00000000-0005-0000-0000-0000A4040000}"/>
    <cellStyle name="20% - Accent4 7 12" xfId="2963" xr:uid="{00000000-0005-0000-0000-0000A5040000}"/>
    <cellStyle name="20% - Accent4 7 13" xfId="2964" xr:uid="{00000000-0005-0000-0000-0000A6040000}"/>
    <cellStyle name="20% - Accent4 7 14" xfId="2958" xr:uid="{00000000-0005-0000-0000-0000A7040000}"/>
    <cellStyle name="20% - Accent4 7 2" xfId="2965" xr:uid="{00000000-0005-0000-0000-0000A8040000}"/>
    <cellStyle name="20% - Accent4 7 2 2" xfId="2966" xr:uid="{00000000-0005-0000-0000-0000A9040000}"/>
    <cellStyle name="20% - Accent4 7 3" xfId="2967" xr:uid="{00000000-0005-0000-0000-0000AA040000}"/>
    <cellStyle name="20% - Accent4 7 3 2" xfId="2968" xr:uid="{00000000-0005-0000-0000-0000AB040000}"/>
    <cellStyle name="20% - Accent4 7 4" xfId="2969" xr:uid="{00000000-0005-0000-0000-0000AC040000}"/>
    <cellStyle name="20% - Accent4 7 4 2" xfId="2970" xr:uid="{00000000-0005-0000-0000-0000AD040000}"/>
    <cellStyle name="20% - Accent4 7 5" xfId="2971" xr:uid="{00000000-0005-0000-0000-0000AE040000}"/>
    <cellStyle name="20% - Accent4 7 5 2" xfId="2972" xr:uid="{00000000-0005-0000-0000-0000AF040000}"/>
    <cellStyle name="20% - Accent4 7 6" xfId="2973" xr:uid="{00000000-0005-0000-0000-0000B0040000}"/>
    <cellStyle name="20% - Accent4 7 6 2" xfId="2974" xr:uid="{00000000-0005-0000-0000-0000B1040000}"/>
    <cellStyle name="20% - Accent4 7 7" xfId="2975" xr:uid="{00000000-0005-0000-0000-0000B2040000}"/>
    <cellStyle name="20% - Accent4 7 7 2" xfId="2976" xr:uid="{00000000-0005-0000-0000-0000B3040000}"/>
    <cellStyle name="20% - Accent4 7 8" xfId="2977" xr:uid="{00000000-0005-0000-0000-0000B4040000}"/>
    <cellStyle name="20% - Accent4 7 8 2" xfId="2978" xr:uid="{00000000-0005-0000-0000-0000B5040000}"/>
    <cellStyle name="20% - Accent4 7 9" xfId="2979" xr:uid="{00000000-0005-0000-0000-0000B6040000}"/>
    <cellStyle name="20% - Accent4 7 9 2" xfId="2980" xr:uid="{00000000-0005-0000-0000-0000B7040000}"/>
    <cellStyle name="20% - Accent4 70" xfId="426" xr:uid="{00000000-0005-0000-0000-0000B8040000}"/>
    <cellStyle name="20% - Accent4 71" xfId="427" xr:uid="{00000000-0005-0000-0000-0000B9040000}"/>
    <cellStyle name="20% - Accent4 72" xfId="428" xr:uid="{00000000-0005-0000-0000-0000BA040000}"/>
    <cellStyle name="20% - Accent4 73" xfId="429" xr:uid="{00000000-0005-0000-0000-0000BB040000}"/>
    <cellStyle name="20% - Accent4 74" xfId="430" xr:uid="{00000000-0005-0000-0000-0000BC040000}"/>
    <cellStyle name="20% - Accent4 75" xfId="431" xr:uid="{00000000-0005-0000-0000-0000BD040000}"/>
    <cellStyle name="20% - Accent4 76" xfId="432" xr:uid="{00000000-0005-0000-0000-0000BE040000}"/>
    <cellStyle name="20% - Accent4 77" xfId="433" xr:uid="{00000000-0005-0000-0000-0000BF040000}"/>
    <cellStyle name="20% - Accent4 78" xfId="434" xr:uid="{00000000-0005-0000-0000-0000C0040000}"/>
    <cellStyle name="20% - Accent4 79" xfId="435" xr:uid="{00000000-0005-0000-0000-0000C1040000}"/>
    <cellStyle name="20% - Accent4 8" xfId="436" xr:uid="{00000000-0005-0000-0000-0000C2040000}"/>
    <cellStyle name="20% - Accent4 8 2" xfId="2982" xr:uid="{00000000-0005-0000-0000-0000C3040000}"/>
    <cellStyle name="20% - Accent4 8 3" xfId="2983" xr:uid="{00000000-0005-0000-0000-0000C4040000}"/>
    <cellStyle name="20% - Accent4 8 4" xfId="2981" xr:uid="{00000000-0005-0000-0000-0000C5040000}"/>
    <cellStyle name="20% - Accent4 80" xfId="437" xr:uid="{00000000-0005-0000-0000-0000C6040000}"/>
    <cellStyle name="20% - Accent4 81" xfId="438" xr:uid="{00000000-0005-0000-0000-0000C7040000}"/>
    <cellStyle name="20% - Accent4 82" xfId="439" xr:uid="{00000000-0005-0000-0000-0000C8040000}"/>
    <cellStyle name="20% - Accent4 83" xfId="440" xr:uid="{00000000-0005-0000-0000-0000C9040000}"/>
    <cellStyle name="20% - Accent4 84" xfId="441" xr:uid="{00000000-0005-0000-0000-0000CA040000}"/>
    <cellStyle name="20% - Accent4 85" xfId="442" xr:uid="{00000000-0005-0000-0000-0000CB040000}"/>
    <cellStyle name="20% - Accent4 86" xfId="443" xr:uid="{00000000-0005-0000-0000-0000CC040000}"/>
    <cellStyle name="20% - Accent4 87" xfId="444" xr:uid="{00000000-0005-0000-0000-0000CD040000}"/>
    <cellStyle name="20% - Accent4 88" xfId="445" xr:uid="{00000000-0005-0000-0000-0000CE040000}"/>
    <cellStyle name="20% - Accent4 89" xfId="446" xr:uid="{00000000-0005-0000-0000-0000CF040000}"/>
    <cellStyle name="20% - Accent4 9" xfId="447" xr:uid="{00000000-0005-0000-0000-0000D0040000}"/>
    <cellStyle name="20% - Accent4 9 2" xfId="2985" xr:uid="{00000000-0005-0000-0000-0000D1040000}"/>
    <cellStyle name="20% - Accent4 9 3" xfId="2986" xr:uid="{00000000-0005-0000-0000-0000D2040000}"/>
    <cellStyle name="20% - Accent4 9 4" xfId="2984" xr:uid="{00000000-0005-0000-0000-0000D3040000}"/>
    <cellStyle name="20% - Accent4 90" xfId="448" xr:uid="{00000000-0005-0000-0000-0000D4040000}"/>
    <cellStyle name="20% - Accent4 91" xfId="449" xr:uid="{00000000-0005-0000-0000-0000D5040000}"/>
    <cellStyle name="20% - Accent4 92" xfId="450" xr:uid="{00000000-0005-0000-0000-0000D6040000}"/>
    <cellStyle name="20% - Accent4 93" xfId="451" xr:uid="{00000000-0005-0000-0000-0000D7040000}"/>
    <cellStyle name="20% - Accent4 94" xfId="452" xr:uid="{00000000-0005-0000-0000-0000D8040000}"/>
    <cellStyle name="20% - Accent4 95" xfId="453" xr:uid="{00000000-0005-0000-0000-0000D9040000}"/>
    <cellStyle name="20% - Accent4 96" xfId="454" xr:uid="{00000000-0005-0000-0000-0000DA040000}"/>
    <cellStyle name="20% - Accent4 97" xfId="455" xr:uid="{00000000-0005-0000-0000-0000DB040000}"/>
    <cellStyle name="20% - Accent4 98" xfId="456" xr:uid="{00000000-0005-0000-0000-0000DC040000}"/>
    <cellStyle name="20% - Accent4 99" xfId="457" xr:uid="{00000000-0005-0000-0000-0000DD040000}"/>
    <cellStyle name="20% - Accent5" xfId="41" builtinId="46" customBuiltin="1"/>
    <cellStyle name="20% - Accent5 10" xfId="458" xr:uid="{00000000-0005-0000-0000-0000DF040000}"/>
    <cellStyle name="20% - Accent5 10 2" xfId="2988" xr:uid="{00000000-0005-0000-0000-0000E0040000}"/>
    <cellStyle name="20% - Accent5 10 3" xfId="2989" xr:uid="{00000000-0005-0000-0000-0000E1040000}"/>
    <cellStyle name="20% - Accent5 10 4" xfId="2987" xr:uid="{00000000-0005-0000-0000-0000E2040000}"/>
    <cellStyle name="20% - Accent5 100" xfId="459" xr:uid="{00000000-0005-0000-0000-0000E3040000}"/>
    <cellStyle name="20% - Accent5 101" xfId="460" xr:uid="{00000000-0005-0000-0000-0000E4040000}"/>
    <cellStyle name="20% - Accent5 11" xfId="461" xr:uid="{00000000-0005-0000-0000-0000E5040000}"/>
    <cellStyle name="20% - Accent5 11 2" xfId="2991" xr:uid="{00000000-0005-0000-0000-0000E6040000}"/>
    <cellStyle name="20% - Accent5 11 3" xfId="2992" xr:uid="{00000000-0005-0000-0000-0000E7040000}"/>
    <cellStyle name="20% - Accent5 11 4" xfId="2990" xr:uid="{00000000-0005-0000-0000-0000E8040000}"/>
    <cellStyle name="20% - Accent5 12" xfId="462" xr:uid="{00000000-0005-0000-0000-0000E9040000}"/>
    <cellStyle name="20% - Accent5 12 10" xfId="2994" xr:uid="{00000000-0005-0000-0000-0000EA040000}"/>
    <cellStyle name="20% - Accent5 12 10 2" xfId="2995" xr:uid="{00000000-0005-0000-0000-0000EB040000}"/>
    <cellStyle name="20% - Accent5 12 11" xfId="2996" xr:uid="{00000000-0005-0000-0000-0000EC040000}"/>
    <cellStyle name="20% - Accent5 12 11 2" xfId="2997" xr:uid="{00000000-0005-0000-0000-0000ED040000}"/>
    <cellStyle name="20% - Accent5 12 12" xfId="2998" xr:uid="{00000000-0005-0000-0000-0000EE040000}"/>
    <cellStyle name="20% - Accent5 12 12 2" xfId="2999" xr:uid="{00000000-0005-0000-0000-0000EF040000}"/>
    <cellStyle name="20% - Accent5 12 13" xfId="3000" xr:uid="{00000000-0005-0000-0000-0000F0040000}"/>
    <cellStyle name="20% - Accent5 12 13 2" xfId="3001" xr:uid="{00000000-0005-0000-0000-0000F1040000}"/>
    <cellStyle name="20% - Accent5 12 14" xfId="3002" xr:uid="{00000000-0005-0000-0000-0000F2040000}"/>
    <cellStyle name="20% - Accent5 12 14 2" xfId="3003" xr:uid="{00000000-0005-0000-0000-0000F3040000}"/>
    <cellStyle name="20% - Accent5 12 15" xfId="3004" xr:uid="{00000000-0005-0000-0000-0000F4040000}"/>
    <cellStyle name="20% - Accent5 12 15 2" xfId="3005" xr:uid="{00000000-0005-0000-0000-0000F5040000}"/>
    <cellStyle name="20% - Accent5 12 16" xfId="3006" xr:uid="{00000000-0005-0000-0000-0000F6040000}"/>
    <cellStyle name="20% - Accent5 12 16 2" xfId="3007" xr:uid="{00000000-0005-0000-0000-0000F7040000}"/>
    <cellStyle name="20% - Accent5 12 17" xfId="3008" xr:uid="{00000000-0005-0000-0000-0000F8040000}"/>
    <cellStyle name="20% - Accent5 12 17 2" xfId="3009" xr:uid="{00000000-0005-0000-0000-0000F9040000}"/>
    <cellStyle name="20% - Accent5 12 18" xfId="3010" xr:uid="{00000000-0005-0000-0000-0000FA040000}"/>
    <cellStyle name="20% - Accent5 12 18 2" xfId="3011" xr:uid="{00000000-0005-0000-0000-0000FB040000}"/>
    <cellStyle name="20% - Accent5 12 19" xfId="3012" xr:uid="{00000000-0005-0000-0000-0000FC040000}"/>
    <cellStyle name="20% - Accent5 12 19 2" xfId="3013" xr:uid="{00000000-0005-0000-0000-0000FD040000}"/>
    <cellStyle name="20% - Accent5 12 2" xfId="3014" xr:uid="{00000000-0005-0000-0000-0000FE040000}"/>
    <cellStyle name="20% - Accent5 12 2 2" xfId="3015" xr:uid="{00000000-0005-0000-0000-0000FF040000}"/>
    <cellStyle name="20% - Accent5 12 20" xfId="3016" xr:uid="{00000000-0005-0000-0000-000000050000}"/>
    <cellStyle name="20% - Accent5 12 20 2" xfId="3017" xr:uid="{00000000-0005-0000-0000-000001050000}"/>
    <cellStyle name="20% - Accent5 12 21" xfId="3018" xr:uid="{00000000-0005-0000-0000-000002050000}"/>
    <cellStyle name="20% - Accent5 12 21 2" xfId="3019" xr:uid="{00000000-0005-0000-0000-000003050000}"/>
    <cellStyle name="20% - Accent5 12 22" xfId="3020" xr:uid="{00000000-0005-0000-0000-000004050000}"/>
    <cellStyle name="20% - Accent5 12 22 2" xfId="3021" xr:uid="{00000000-0005-0000-0000-000005050000}"/>
    <cellStyle name="20% - Accent5 12 23" xfId="3022" xr:uid="{00000000-0005-0000-0000-000006050000}"/>
    <cellStyle name="20% - Accent5 12 23 2" xfId="3023" xr:uid="{00000000-0005-0000-0000-000007050000}"/>
    <cellStyle name="20% - Accent5 12 24" xfId="3024" xr:uid="{00000000-0005-0000-0000-000008050000}"/>
    <cellStyle name="20% - Accent5 12 24 2" xfId="3025" xr:uid="{00000000-0005-0000-0000-000009050000}"/>
    <cellStyle name="20% - Accent5 12 25" xfId="3026" xr:uid="{00000000-0005-0000-0000-00000A050000}"/>
    <cellStyle name="20% - Accent5 12 25 2" xfId="3027" xr:uid="{00000000-0005-0000-0000-00000B050000}"/>
    <cellStyle name="20% - Accent5 12 26" xfId="3028" xr:uid="{00000000-0005-0000-0000-00000C050000}"/>
    <cellStyle name="20% - Accent5 12 26 2" xfId="3029" xr:uid="{00000000-0005-0000-0000-00000D050000}"/>
    <cellStyle name="20% - Accent5 12 27" xfId="3030" xr:uid="{00000000-0005-0000-0000-00000E050000}"/>
    <cellStyle name="20% - Accent5 12 27 2" xfId="3031" xr:uid="{00000000-0005-0000-0000-00000F050000}"/>
    <cellStyle name="20% - Accent5 12 28" xfId="3032" xr:uid="{00000000-0005-0000-0000-000010050000}"/>
    <cellStyle name="20% - Accent5 12 28 2" xfId="3033" xr:uid="{00000000-0005-0000-0000-000011050000}"/>
    <cellStyle name="20% - Accent5 12 29" xfId="3034" xr:uid="{00000000-0005-0000-0000-000012050000}"/>
    <cellStyle name="20% - Accent5 12 29 2" xfId="3035" xr:uid="{00000000-0005-0000-0000-000013050000}"/>
    <cellStyle name="20% - Accent5 12 3" xfId="3036" xr:uid="{00000000-0005-0000-0000-000014050000}"/>
    <cellStyle name="20% - Accent5 12 3 2" xfId="3037" xr:uid="{00000000-0005-0000-0000-000015050000}"/>
    <cellStyle name="20% - Accent5 12 30" xfId="3038" xr:uid="{00000000-0005-0000-0000-000016050000}"/>
    <cellStyle name="20% - Accent5 12 30 2" xfId="3039" xr:uid="{00000000-0005-0000-0000-000017050000}"/>
    <cellStyle name="20% - Accent5 12 31" xfId="3040" xr:uid="{00000000-0005-0000-0000-000018050000}"/>
    <cellStyle name="20% - Accent5 12 32" xfId="2993" xr:uid="{00000000-0005-0000-0000-000019050000}"/>
    <cellStyle name="20% - Accent5 12 4" xfId="3041" xr:uid="{00000000-0005-0000-0000-00001A050000}"/>
    <cellStyle name="20% - Accent5 12 4 2" xfId="3042" xr:uid="{00000000-0005-0000-0000-00001B050000}"/>
    <cellStyle name="20% - Accent5 12 5" xfId="3043" xr:uid="{00000000-0005-0000-0000-00001C050000}"/>
    <cellStyle name="20% - Accent5 12 5 2" xfId="3044" xr:uid="{00000000-0005-0000-0000-00001D050000}"/>
    <cellStyle name="20% - Accent5 12 6" xfId="3045" xr:uid="{00000000-0005-0000-0000-00001E050000}"/>
    <cellStyle name="20% - Accent5 12 6 2" xfId="3046" xr:uid="{00000000-0005-0000-0000-00001F050000}"/>
    <cellStyle name="20% - Accent5 12 7" xfId="3047" xr:uid="{00000000-0005-0000-0000-000020050000}"/>
    <cellStyle name="20% - Accent5 12 7 2" xfId="3048" xr:uid="{00000000-0005-0000-0000-000021050000}"/>
    <cellStyle name="20% - Accent5 12 8" xfId="3049" xr:uid="{00000000-0005-0000-0000-000022050000}"/>
    <cellStyle name="20% - Accent5 12 8 2" xfId="3050" xr:uid="{00000000-0005-0000-0000-000023050000}"/>
    <cellStyle name="20% - Accent5 12 9" xfId="3051" xr:uid="{00000000-0005-0000-0000-000024050000}"/>
    <cellStyle name="20% - Accent5 12 9 2" xfId="3052" xr:uid="{00000000-0005-0000-0000-000025050000}"/>
    <cellStyle name="20% - Accent5 13" xfId="463" xr:uid="{00000000-0005-0000-0000-000026050000}"/>
    <cellStyle name="20% - Accent5 13 2" xfId="3054" xr:uid="{00000000-0005-0000-0000-000027050000}"/>
    <cellStyle name="20% - Accent5 13 3" xfId="3053" xr:uid="{00000000-0005-0000-0000-000028050000}"/>
    <cellStyle name="20% - Accent5 14" xfId="464" xr:uid="{00000000-0005-0000-0000-000029050000}"/>
    <cellStyle name="20% - Accent5 14 2" xfId="3056" xr:uid="{00000000-0005-0000-0000-00002A050000}"/>
    <cellStyle name="20% - Accent5 14 3" xfId="3055" xr:uid="{00000000-0005-0000-0000-00002B050000}"/>
    <cellStyle name="20% - Accent5 15" xfId="465" xr:uid="{00000000-0005-0000-0000-00002C050000}"/>
    <cellStyle name="20% - Accent5 15 2" xfId="3058" xr:uid="{00000000-0005-0000-0000-00002D050000}"/>
    <cellStyle name="20% - Accent5 15 3" xfId="3057" xr:uid="{00000000-0005-0000-0000-00002E050000}"/>
    <cellStyle name="20% - Accent5 16" xfId="466" xr:uid="{00000000-0005-0000-0000-00002F050000}"/>
    <cellStyle name="20% - Accent5 16 2" xfId="3060" xr:uid="{00000000-0005-0000-0000-000030050000}"/>
    <cellStyle name="20% - Accent5 16 3" xfId="3059" xr:uid="{00000000-0005-0000-0000-000031050000}"/>
    <cellStyle name="20% - Accent5 17" xfId="467" xr:uid="{00000000-0005-0000-0000-000032050000}"/>
    <cellStyle name="20% - Accent5 17 2" xfId="3061" xr:uid="{00000000-0005-0000-0000-000033050000}"/>
    <cellStyle name="20% - Accent5 18" xfId="468" xr:uid="{00000000-0005-0000-0000-000034050000}"/>
    <cellStyle name="20% - Accent5 18 2" xfId="3062" xr:uid="{00000000-0005-0000-0000-000035050000}"/>
    <cellStyle name="20% - Accent5 19" xfId="469" xr:uid="{00000000-0005-0000-0000-000036050000}"/>
    <cellStyle name="20% - Accent5 19 2" xfId="3063" xr:uid="{00000000-0005-0000-0000-000037050000}"/>
    <cellStyle name="20% - Accent5 2" xfId="470" xr:uid="{00000000-0005-0000-0000-000038050000}"/>
    <cellStyle name="20% - Accent5 2 10" xfId="3064" xr:uid="{00000000-0005-0000-0000-000039050000}"/>
    <cellStyle name="20% - Accent5 2 10 2" xfId="3065" xr:uid="{00000000-0005-0000-0000-00003A050000}"/>
    <cellStyle name="20% - Accent5 2 11" xfId="3066" xr:uid="{00000000-0005-0000-0000-00003B050000}"/>
    <cellStyle name="20% - Accent5 2 11 2" xfId="3067" xr:uid="{00000000-0005-0000-0000-00003C050000}"/>
    <cellStyle name="20% - Accent5 2 12" xfId="3068" xr:uid="{00000000-0005-0000-0000-00003D050000}"/>
    <cellStyle name="20% - Accent5 2 13" xfId="3069" xr:uid="{00000000-0005-0000-0000-00003E050000}"/>
    <cellStyle name="20% - Accent5 2 14" xfId="3070" xr:uid="{00000000-0005-0000-0000-00003F050000}"/>
    <cellStyle name="20% - Accent5 2 15" xfId="3071" xr:uid="{00000000-0005-0000-0000-000040050000}"/>
    <cellStyle name="20% - Accent5 2 16" xfId="3072" xr:uid="{00000000-0005-0000-0000-000041050000}"/>
    <cellStyle name="20% - Accent5 2 17" xfId="3073" xr:uid="{00000000-0005-0000-0000-000042050000}"/>
    <cellStyle name="20% - Accent5 2 18" xfId="3074" xr:uid="{00000000-0005-0000-0000-000043050000}"/>
    <cellStyle name="20% - Accent5 2 19" xfId="3075" xr:uid="{00000000-0005-0000-0000-000044050000}"/>
    <cellStyle name="20% - Accent5 2 2" xfId="471" xr:uid="{00000000-0005-0000-0000-000045050000}"/>
    <cellStyle name="20% - Accent5 2 2 2" xfId="3077" xr:uid="{00000000-0005-0000-0000-000046050000}"/>
    <cellStyle name="20% - Accent5 2 2 3" xfId="3078" xr:uid="{00000000-0005-0000-0000-000047050000}"/>
    <cellStyle name="20% - Accent5 2 2 4" xfId="3076" xr:uid="{00000000-0005-0000-0000-000048050000}"/>
    <cellStyle name="20% - Accent5 2 20" xfId="3079" xr:uid="{00000000-0005-0000-0000-000049050000}"/>
    <cellStyle name="20% - Accent5 2 21" xfId="3080" xr:uid="{00000000-0005-0000-0000-00004A050000}"/>
    <cellStyle name="20% - Accent5 2 22" xfId="3081" xr:uid="{00000000-0005-0000-0000-00004B050000}"/>
    <cellStyle name="20% - Accent5 2 23" xfId="3082" xr:uid="{00000000-0005-0000-0000-00004C050000}"/>
    <cellStyle name="20% - Accent5 2 24" xfId="3083" xr:uid="{00000000-0005-0000-0000-00004D050000}"/>
    <cellStyle name="20% - Accent5 2 3" xfId="472" xr:uid="{00000000-0005-0000-0000-00004E050000}"/>
    <cellStyle name="20% - Accent5 2 3 2" xfId="3085" xr:uid="{00000000-0005-0000-0000-00004F050000}"/>
    <cellStyle name="20% - Accent5 2 3 3" xfId="3086" xr:uid="{00000000-0005-0000-0000-000050050000}"/>
    <cellStyle name="20% - Accent5 2 3 4" xfId="3084" xr:uid="{00000000-0005-0000-0000-000051050000}"/>
    <cellStyle name="20% - Accent5 2 4" xfId="3087" xr:uid="{00000000-0005-0000-0000-000052050000}"/>
    <cellStyle name="20% - Accent5 2 4 2" xfId="3088" xr:uid="{00000000-0005-0000-0000-000053050000}"/>
    <cellStyle name="20% - Accent5 2 4 3" xfId="3089" xr:uid="{00000000-0005-0000-0000-000054050000}"/>
    <cellStyle name="20% - Accent5 2 5" xfId="3090" xr:uid="{00000000-0005-0000-0000-000055050000}"/>
    <cellStyle name="20% - Accent5 2 5 2" xfId="3091" xr:uid="{00000000-0005-0000-0000-000056050000}"/>
    <cellStyle name="20% - Accent5 2 5 3" xfId="3092" xr:uid="{00000000-0005-0000-0000-000057050000}"/>
    <cellStyle name="20% - Accent5 2 6" xfId="3093" xr:uid="{00000000-0005-0000-0000-000058050000}"/>
    <cellStyle name="20% - Accent5 2 6 2" xfId="3094" xr:uid="{00000000-0005-0000-0000-000059050000}"/>
    <cellStyle name="20% - Accent5 2 6 3" xfId="3095" xr:uid="{00000000-0005-0000-0000-00005A050000}"/>
    <cellStyle name="20% - Accent5 2 7" xfId="3096" xr:uid="{00000000-0005-0000-0000-00005B050000}"/>
    <cellStyle name="20% - Accent5 2 7 2" xfId="3097" xr:uid="{00000000-0005-0000-0000-00005C050000}"/>
    <cellStyle name="20% - Accent5 2 7 3" xfId="3098" xr:uid="{00000000-0005-0000-0000-00005D050000}"/>
    <cellStyle name="20% - Accent5 2 8" xfId="3099" xr:uid="{00000000-0005-0000-0000-00005E050000}"/>
    <cellStyle name="20% - Accent5 2 8 2" xfId="3100" xr:uid="{00000000-0005-0000-0000-00005F050000}"/>
    <cellStyle name="20% - Accent5 2 8 3" xfId="3101" xr:uid="{00000000-0005-0000-0000-000060050000}"/>
    <cellStyle name="20% - Accent5 2 9" xfId="3102" xr:uid="{00000000-0005-0000-0000-000061050000}"/>
    <cellStyle name="20% - Accent5 20" xfId="473" xr:uid="{00000000-0005-0000-0000-000062050000}"/>
    <cellStyle name="20% - Accent5 20 2" xfId="3103" xr:uid="{00000000-0005-0000-0000-000063050000}"/>
    <cellStyle name="20% - Accent5 21" xfId="474" xr:uid="{00000000-0005-0000-0000-000064050000}"/>
    <cellStyle name="20% - Accent5 21 2" xfId="3104" xr:uid="{00000000-0005-0000-0000-000065050000}"/>
    <cellStyle name="20% - Accent5 22" xfId="475" xr:uid="{00000000-0005-0000-0000-000066050000}"/>
    <cellStyle name="20% - Accent5 22 2" xfId="3105" xr:uid="{00000000-0005-0000-0000-000067050000}"/>
    <cellStyle name="20% - Accent5 23" xfId="476" xr:uid="{00000000-0005-0000-0000-000068050000}"/>
    <cellStyle name="20% - Accent5 23 2" xfId="3106" xr:uid="{00000000-0005-0000-0000-000069050000}"/>
    <cellStyle name="20% - Accent5 24" xfId="477" xr:uid="{00000000-0005-0000-0000-00006A050000}"/>
    <cellStyle name="20% - Accent5 24 2" xfId="3107" xr:uid="{00000000-0005-0000-0000-00006B050000}"/>
    <cellStyle name="20% - Accent5 25" xfId="478" xr:uid="{00000000-0005-0000-0000-00006C050000}"/>
    <cellStyle name="20% - Accent5 25 2" xfId="3108" xr:uid="{00000000-0005-0000-0000-00006D050000}"/>
    <cellStyle name="20% - Accent5 26" xfId="479" xr:uid="{00000000-0005-0000-0000-00006E050000}"/>
    <cellStyle name="20% - Accent5 26 2" xfId="3109" xr:uid="{00000000-0005-0000-0000-00006F050000}"/>
    <cellStyle name="20% - Accent5 27" xfId="480" xr:uid="{00000000-0005-0000-0000-000070050000}"/>
    <cellStyle name="20% - Accent5 27 2" xfId="3110" xr:uid="{00000000-0005-0000-0000-000071050000}"/>
    <cellStyle name="20% - Accent5 28" xfId="481" xr:uid="{00000000-0005-0000-0000-000072050000}"/>
    <cellStyle name="20% - Accent5 28 2" xfId="3111" xr:uid="{00000000-0005-0000-0000-000073050000}"/>
    <cellStyle name="20% - Accent5 29" xfId="482" xr:uid="{00000000-0005-0000-0000-000074050000}"/>
    <cellStyle name="20% - Accent5 29 2" xfId="3112" xr:uid="{00000000-0005-0000-0000-000075050000}"/>
    <cellStyle name="20% - Accent5 3" xfId="483" xr:uid="{00000000-0005-0000-0000-000076050000}"/>
    <cellStyle name="20% - Accent5 3 2" xfId="3114" xr:uid="{00000000-0005-0000-0000-000077050000}"/>
    <cellStyle name="20% - Accent5 3 2 2" xfId="3115" xr:uid="{00000000-0005-0000-0000-000078050000}"/>
    <cellStyle name="20% - Accent5 3 3" xfId="3116" xr:uid="{00000000-0005-0000-0000-000079050000}"/>
    <cellStyle name="20% - Accent5 3 4" xfId="3117" xr:uid="{00000000-0005-0000-0000-00007A050000}"/>
    <cellStyle name="20% - Accent5 3 5" xfId="58020" xr:uid="{00000000-0005-0000-0000-00007B050000}"/>
    <cellStyle name="20% - Accent5 3 6" xfId="3113" xr:uid="{00000000-0005-0000-0000-00007C050000}"/>
    <cellStyle name="20% - Accent5 30" xfId="484" xr:uid="{00000000-0005-0000-0000-00007D050000}"/>
    <cellStyle name="20% - Accent5 31" xfId="485" xr:uid="{00000000-0005-0000-0000-00007E050000}"/>
    <cellStyle name="20% - Accent5 32" xfId="486" xr:uid="{00000000-0005-0000-0000-00007F050000}"/>
    <cellStyle name="20% - Accent5 33" xfId="487" xr:uid="{00000000-0005-0000-0000-000080050000}"/>
    <cellStyle name="20% - Accent5 34" xfId="488" xr:uid="{00000000-0005-0000-0000-000081050000}"/>
    <cellStyle name="20% - Accent5 35" xfId="489" xr:uid="{00000000-0005-0000-0000-000082050000}"/>
    <cellStyle name="20% - Accent5 36" xfId="490" xr:uid="{00000000-0005-0000-0000-000083050000}"/>
    <cellStyle name="20% - Accent5 37" xfId="491" xr:uid="{00000000-0005-0000-0000-000084050000}"/>
    <cellStyle name="20% - Accent5 38" xfId="492" xr:uid="{00000000-0005-0000-0000-000085050000}"/>
    <cellStyle name="20% - Accent5 39" xfId="493" xr:uid="{00000000-0005-0000-0000-000086050000}"/>
    <cellStyle name="20% - Accent5 4" xfId="494" xr:uid="{00000000-0005-0000-0000-000087050000}"/>
    <cellStyle name="20% - Accent5 4 2" xfId="3119" xr:uid="{00000000-0005-0000-0000-000088050000}"/>
    <cellStyle name="20% - Accent5 4 2 2" xfId="3120" xr:uid="{00000000-0005-0000-0000-000089050000}"/>
    <cellStyle name="20% - Accent5 4 3" xfId="3121" xr:uid="{00000000-0005-0000-0000-00008A050000}"/>
    <cellStyle name="20% - Accent5 4 4" xfId="3122" xr:uid="{00000000-0005-0000-0000-00008B050000}"/>
    <cellStyle name="20% - Accent5 4 5" xfId="3118" xr:uid="{00000000-0005-0000-0000-00008C050000}"/>
    <cellStyle name="20% - Accent5 40" xfId="495" xr:uid="{00000000-0005-0000-0000-00008D050000}"/>
    <cellStyle name="20% - Accent5 41" xfId="496" xr:uid="{00000000-0005-0000-0000-00008E050000}"/>
    <cellStyle name="20% - Accent5 42" xfId="497" xr:uid="{00000000-0005-0000-0000-00008F050000}"/>
    <cellStyle name="20% - Accent5 43" xfId="498" xr:uid="{00000000-0005-0000-0000-000090050000}"/>
    <cellStyle name="20% - Accent5 44" xfId="499" xr:uid="{00000000-0005-0000-0000-000091050000}"/>
    <cellStyle name="20% - Accent5 45" xfId="500" xr:uid="{00000000-0005-0000-0000-000092050000}"/>
    <cellStyle name="20% - Accent5 46" xfId="501" xr:uid="{00000000-0005-0000-0000-000093050000}"/>
    <cellStyle name="20% - Accent5 47" xfId="502" xr:uid="{00000000-0005-0000-0000-000094050000}"/>
    <cellStyle name="20% - Accent5 48" xfId="503" xr:uid="{00000000-0005-0000-0000-000095050000}"/>
    <cellStyle name="20% - Accent5 49" xfId="504" xr:uid="{00000000-0005-0000-0000-000096050000}"/>
    <cellStyle name="20% - Accent5 5" xfId="505" xr:uid="{00000000-0005-0000-0000-000097050000}"/>
    <cellStyle name="20% - Accent5 5 2" xfId="3124" xr:uid="{00000000-0005-0000-0000-000098050000}"/>
    <cellStyle name="20% - Accent5 5 2 2" xfId="3125" xr:uid="{00000000-0005-0000-0000-000099050000}"/>
    <cellStyle name="20% - Accent5 5 3" xfId="3126" xr:uid="{00000000-0005-0000-0000-00009A050000}"/>
    <cellStyle name="20% - Accent5 5 4" xfId="3127" xr:uid="{00000000-0005-0000-0000-00009B050000}"/>
    <cellStyle name="20% - Accent5 5 5" xfId="3123" xr:uid="{00000000-0005-0000-0000-00009C050000}"/>
    <cellStyle name="20% - Accent5 50" xfId="506" xr:uid="{00000000-0005-0000-0000-00009D050000}"/>
    <cellStyle name="20% - Accent5 51" xfId="507" xr:uid="{00000000-0005-0000-0000-00009E050000}"/>
    <cellStyle name="20% - Accent5 52" xfId="508" xr:uid="{00000000-0005-0000-0000-00009F050000}"/>
    <cellStyle name="20% - Accent5 53" xfId="509" xr:uid="{00000000-0005-0000-0000-0000A0050000}"/>
    <cellStyle name="20% - Accent5 54" xfId="510" xr:uid="{00000000-0005-0000-0000-0000A1050000}"/>
    <cellStyle name="20% - Accent5 55" xfId="511" xr:uid="{00000000-0005-0000-0000-0000A2050000}"/>
    <cellStyle name="20% - Accent5 56" xfId="512" xr:uid="{00000000-0005-0000-0000-0000A3050000}"/>
    <cellStyle name="20% - Accent5 57" xfId="513" xr:uid="{00000000-0005-0000-0000-0000A4050000}"/>
    <cellStyle name="20% - Accent5 58" xfId="514" xr:uid="{00000000-0005-0000-0000-0000A5050000}"/>
    <cellStyle name="20% - Accent5 59" xfId="515" xr:uid="{00000000-0005-0000-0000-0000A6050000}"/>
    <cellStyle name="20% - Accent5 6" xfId="516" xr:uid="{00000000-0005-0000-0000-0000A7050000}"/>
    <cellStyle name="20% - Accent5 6 2" xfId="3129" xr:uid="{00000000-0005-0000-0000-0000A8050000}"/>
    <cellStyle name="20% - Accent5 6 2 2" xfId="3130" xr:uid="{00000000-0005-0000-0000-0000A9050000}"/>
    <cellStyle name="20% - Accent5 6 3" xfId="3131" xr:uid="{00000000-0005-0000-0000-0000AA050000}"/>
    <cellStyle name="20% - Accent5 6 3 2" xfId="3132" xr:uid="{00000000-0005-0000-0000-0000AB050000}"/>
    <cellStyle name="20% - Accent5 6 4" xfId="3133" xr:uid="{00000000-0005-0000-0000-0000AC050000}"/>
    <cellStyle name="20% - Accent5 6 5" xfId="3134" xr:uid="{00000000-0005-0000-0000-0000AD050000}"/>
    <cellStyle name="20% - Accent5 6 6" xfId="3135" xr:uid="{00000000-0005-0000-0000-0000AE050000}"/>
    <cellStyle name="20% - Accent5 6 7" xfId="3128" xr:uid="{00000000-0005-0000-0000-0000AF050000}"/>
    <cellStyle name="20% - Accent5 60" xfId="517" xr:uid="{00000000-0005-0000-0000-0000B0050000}"/>
    <cellStyle name="20% - Accent5 61" xfId="518" xr:uid="{00000000-0005-0000-0000-0000B1050000}"/>
    <cellStyle name="20% - Accent5 62" xfId="519" xr:uid="{00000000-0005-0000-0000-0000B2050000}"/>
    <cellStyle name="20% - Accent5 63" xfId="520" xr:uid="{00000000-0005-0000-0000-0000B3050000}"/>
    <cellStyle name="20% - Accent5 64" xfId="521" xr:uid="{00000000-0005-0000-0000-0000B4050000}"/>
    <cellStyle name="20% - Accent5 65" xfId="522" xr:uid="{00000000-0005-0000-0000-0000B5050000}"/>
    <cellStyle name="20% - Accent5 66" xfId="523" xr:uid="{00000000-0005-0000-0000-0000B6050000}"/>
    <cellStyle name="20% - Accent5 67" xfId="524" xr:uid="{00000000-0005-0000-0000-0000B7050000}"/>
    <cellStyle name="20% - Accent5 68" xfId="525" xr:uid="{00000000-0005-0000-0000-0000B8050000}"/>
    <cellStyle name="20% - Accent5 69" xfId="526" xr:uid="{00000000-0005-0000-0000-0000B9050000}"/>
    <cellStyle name="20% - Accent5 7" xfId="527" xr:uid="{00000000-0005-0000-0000-0000BA050000}"/>
    <cellStyle name="20% - Accent5 7 10" xfId="3137" xr:uid="{00000000-0005-0000-0000-0000BB050000}"/>
    <cellStyle name="20% - Accent5 7 10 2" xfId="3138" xr:uid="{00000000-0005-0000-0000-0000BC050000}"/>
    <cellStyle name="20% - Accent5 7 11" xfId="3139" xr:uid="{00000000-0005-0000-0000-0000BD050000}"/>
    <cellStyle name="20% - Accent5 7 11 2" xfId="3140" xr:uid="{00000000-0005-0000-0000-0000BE050000}"/>
    <cellStyle name="20% - Accent5 7 12" xfId="3141" xr:uid="{00000000-0005-0000-0000-0000BF050000}"/>
    <cellStyle name="20% - Accent5 7 13" xfId="3142" xr:uid="{00000000-0005-0000-0000-0000C0050000}"/>
    <cellStyle name="20% - Accent5 7 14" xfId="3136" xr:uid="{00000000-0005-0000-0000-0000C1050000}"/>
    <cellStyle name="20% - Accent5 7 2" xfId="3143" xr:uid="{00000000-0005-0000-0000-0000C2050000}"/>
    <cellStyle name="20% - Accent5 7 2 2" xfId="3144" xr:uid="{00000000-0005-0000-0000-0000C3050000}"/>
    <cellStyle name="20% - Accent5 7 3" xfId="3145" xr:uid="{00000000-0005-0000-0000-0000C4050000}"/>
    <cellStyle name="20% - Accent5 7 3 2" xfId="3146" xr:uid="{00000000-0005-0000-0000-0000C5050000}"/>
    <cellStyle name="20% - Accent5 7 4" xfId="3147" xr:uid="{00000000-0005-0000-0000-0000C6050000}"/>
    <cellStyle name="20% - Accent5 7 4 2" xfId="3148" xr:uid="{00000000-0005-0000-0000-0000C7050000}"/>
    <cellStyle name="20% - Accent5 7 5" xfId="3149" xr:uid="{00000000-0005-0000-0000-0000C8050000}"/>
    <cellStyle name="20% - Accent5 7 5 2" xfId="3150" xr:uid="{00000000-0005-0000-0000-0000C9050000}"/>
    <cellStyle name="20% - Accent5 7 6" xfId="3151" xr:uid="{00000000-0005-0000-0000-0000CA050000}"/>
    <cellStyle name="20% - Accent5 7 6 2" xfId="3152" xr:uid="{00000000-0005-0000-0000-0000CB050000}"/>
    <cellStyle name="20% - Accent5 7 7" xfId="3153" xr:uid="{00000000-0005-0000-0000-0000CC050000}"/>
    <cellStyle name="20% - Accent5 7 7 2" xfId="3154" xr:uid="{00000000-0005-0000-0000-0000CD050000}"/>
    <cellStyle name="20% - Accent5 7 8" xfId="3155" xr:uid="{00000000-0005-0000-0000-0000CE050000}"/>
    <cellStyle name="20% - Accent5 7 8 2" xfId="3156" xr:uid="{00000000-0005-0000-0000-0000CF050000}"/>
    <cellStyle name="20% - Accent5 7 9" xfId="3157" xr:uid="{00000000-0005-0000-0000-0000D0050000}"/>
    <cellStyle name="20% - Accent5 7 9 2" xfId="3158" xr:uid="{00000000-0005-0000-0000-0000D1050000}"/>
    <cellStyle name="20% - Accent5 70" xfId="528" xr:uid="{00000000-0005-0000-0000-0000D2050000}"/>
    <cellStyle name="20% - Accent5 71" xfId="529" xr:uid="{00000000-0005-0000-0000-0000D3050000}"/>
    <cellStyle name="20% - Accent5 72" xfId="530" xr:uid="{00000000-0005-0000-0000-0000D4050000}"/>
    <cellStyle name="20% - Accent5 73" xfId="531" xr:uid="{00000000-0005-0000-0000-0000D5050000}"/>
    <cellStyle name="20% - Accent5 74" xfId="532" xr:uid="{00000000-0005-0000-0000-0000D6050000}"/>
    <cellStyle name="20% - Accent5 75" xfId="533" xr:uid="{00000000-0005-0000-0000-0000D7050000}"/>
    <cellStyle name="20% - Accent5 76" xfId="534" xr:uid="{00000000-0005-0000-0000-0000D8050000}"/>
    <cellStyle name="20% - Accent5 77" xfId="535" xr:uid="{00000000-0005-0000-0000-0000D9050000}"/>
    <cellStyle name="20% - Accent5 78" xfId="536" xr:uid="{00000000-0005-0000-0000-0000DA050000}"/>
    <cellStyle name="20% - Accent5 79" xfId="537" xr:uid="{00000000-0005-0000-0000-0000DB050000}"/>
    <cellStyle name="20% - Accent5 8" xfId="538" xr:uid="{00000000-0005-0000-0000-0000DC050000}"/>
    <cellStyle name="20% - Accent5 8 2" xfId="3160" xr:uid="{00000000-0005-0000-0000-0000DD050000}"/>
    <cellStyle name="20% - Accent5 8 3" xfId="3161" xr:uid="{00000000-0005-0000-0000-0000DE050000}"/>
    <cellStyle name="20% - Accent5 8 4" xfId="3159" xr:uid="{00000000-0005-0000-0000-0000DF050000}"/>
    <cellStyle name="20% - Accent5 80" xfId="539" xr:uid="{00000000-0005-0000-0000-0000E0050000}"/>
    <cellStyle name="20% - Accent5 81" xfId="540" xr:uid="{00000000-0005-0000-0000-0000E1050000}"/>
    <cellStyle name="20% - Accent5 82" xfId="541" xr:uid="{00000000-0005-0000-0000-0000E2050000}"/>
    <cellStyle name="20% - Accent5 83" xfId="542" xr:uid="{00000000-0005-0000-0000-0000E3050000}"/>
    <cellStyle name="20% - Accent5 84" xfId="543" xr:uid="{00000000-0005-0000-0000-0000E4050000}"/>
    <cellStyle name="20% - Accent5 85" xfId="544" xr:uid="{00000000-0005-0000-0000-0000E5050000}"/>
    <cellStyle name="20% - Accent5 86" xfId="545" xr:uid="{00000000-0005-0000-0000-0000E6050000}"/>
    <cellStyle name="20% - Accent5 87" xfId="546" xr:uid="{00000000-0005-0000-0000-0000E7050000}"/>
    <cellStyle name="20% - Accent5 88" xfId="547" xr:uid="{00000000-0005-0000-0000-0000E8050000}"/>
    <cellStyle name="20% - Accent5 89" xfId="548" xr:uid="{00000000-0005-0000-0000-0000E9050000}"/>
    <cellStyle name="20% - Accent5 9" xfId="549" xr:uid="{00000000-0005-0000-0000-0000EA050000}"/>
    <cellStyle name="20% - Accent5 9 2" xfId="3163" xr:uid="{00000000-0005-0000-0000-0000EB050000}"/>
    <cellStyle name="20% - Accent5 9 3" xfId="3164" xr:uid="{00000000-0005-0000-0000-0000EC050000}"/>
    <cellStyle name="20% - Accent5 9 4" xfId="3162" xr:uid="{00000000-0005-0000-0000-0000ED050000}"/>
    <cellStyle name="20% - Accent5 90" xfId="550" xr:uid="{00000000-0005-0000-0000-0000EE050000}"/>
    <cellStyle name="20% - Accent5 91" xfId="551" xr:uid="{00000000-0005-0000-0000-0000EF050000}"/>
    <cellStyle name="20% - Accent5 92" xfId="552" xr:uid="{00000000-0005-0000-0000-0000F0050000}"/>
    <cellStyle name="20% - Accent5 93" xfId="553" xr:uid="{00000000-0005-0000-0000-0000F1050000}"/>
    <cellStyle name="20% - Accent5 94" xfId="554" xr:uid="{00000000-0005-0000-0000-0000F2050000}"/>
    <cellStyle name="20% - Accent5 95" xfId="555" xr:uid="{00000000-0005-0000-0000-0000F3050000}"/>
    <cellStyle name="20% - Accent5 96" xfId="556" xr:uid="{00000000-0005-0000-0000-0000F4050000}"/>
    <cellStyle name="20% - Accent5 97" xfId="557" xr:uid="{00000000-0005-0000-0000-0000F5050000}"/>
    <cellStyle name="20% - Accent5 98" xfId="558" xr:uid="{00000000-0005-0000-0000-0000F6050000}"/>
    <cellStyle name="20% - Accent5 99" xfId="559" xr:uid="{00000000-0005-0000-0000-0000F7050000}"/>
    <cellStyle name="20% - Accent6" xfId="45" builtinId="50" customBuiltin="1"/>
    <cellStyle name="20% - Accent6 10" xfId="560" xr:uid="{00000000-0005-0000-0000-0000F9050000}"/>
    <cellStyle name="20% - Accent6 10 2" xfId="3166" xr:uid="{00000000-0005-0000-0000-0000FA050000}"/>
    <cellStyle name="20% - Accent6 10 3" xfId="3167" xr:uid="{00000000-0005-0000-0000-0000FB050000}"/>
    <cellStyle name="20% - Accent6 10 4" xfId="3165" xr:uid="{00000000-0005-0000-0000-0000FC050000}"/>
    <cellStyle name="20% - Accent6 100" xfId="561" xr:uid="{00000000-0005-0000-0000-0000FD050000}"/>
    <cellStyle name="20% - Accent6 101" xfId="562" xr:uid="{00000000-0005-0000-0000-0000FE050000}"/>
    <cellStyle name="20% - Accent6 11" xfId="563" xr:uid="{00000000-0005-0000-0000-0000FF050000}"/>
    <cellStyle name="20% - Accent6 11 2" xfId="3169" xr:uid="{00000000-0005-0000-0000-000000060000}"/>
    <cellStyle name="20% - Accent6 11 3" xfId="3170" xr:uid="{00000000-0005-0000-0000-000001060000}"/>
    <cellStyle name="20% - Accent6 11 4" xfId="3168" xr:uid="{00000000-0005-0000-0000-000002060000}"/>
    <cellStyle name="20% - Accent6 12" xfId="564" xr:uid="{00000000-0005-0000-0000-000003060000}"/>
    <cellStyle name="20% - Accent6 12 10" xfId="3172" xr:uid="{00000000-0005-0000-0000-000004060000}"/>
    <cellStyle name="20% - Accent6 12 10 2" xfId="3173" xr:uid="{00000000-0005-0000-0000-000005060000}"/>
    <cellStyle name="20% - Accent6 12 11" xfId="3174" xr:uid="{00000000-0005-0000-0000-000006060000}"/>
    <cellStyle name="20% - Accent6 12 11 2" xfId="3175" xr:uid="{00000000-0005-0000-0000-000007060000}"/>
    <cellStyle name="20% - Accent6 12 12" xfId="3176" xr:uid="{00000000-0005-0000-0000-000008060000}"/>
    <cellStyle name="20% - Accent6 12 12 2" xfId="3177" xr:uid="{00000000-0005-0000-0000-000009060000}"/>
    <cellStyle name="20% - Accent6 12 13" xfId="3178" xr:uid="{00000000-0005-0000-0000-00000A060000}"/>
    <cellStyle name="20% - Accent6 12 13 2" xfId="3179" xr:uid="{00000000-0005-0000-0000-00000B060000}"/>
    <cellStyle name="20% - Accent6 12 14" xfId="3180" xr:uid="{00000000-0005-0000-0000-00000C060000}"/>
    <cellStyle name="20% - Accent6 12 14 2" xfId="3181" xr:uid="{00000000-0005-0000-0000-00000D060000}"/>
    <cellStyle name="20% - Accent6 12 15" xfId="3182" xr:uid="{00000000-0005-0000-0000-00000E060000}"/>
    <cellStyle name="20% - Accent6 12 15 2" xfId="3183" xr:uid="{00000000-0005-0000-0000-00000F060000}"/>
    <cellStyle name="20% - Accent6 12 16" xfId="3184" xr:uid="{00000000-0005-0000-0000-000010060000}"/>
    <cellStyle name="20% - Accent6 12 16 2" xfId="3185" xr:uid="{00000000-0005-0000-0000-000011060000}"/>
    <cellStyle name="20% - Accent6 12 17" xfId="3186" xr:uid="{00000000-0005-0000-0000-000012060000}"/>
    <cellStyle name="20% - Accent6 12 17 2" xfId="3187" xr:uid="{00000000-0005-0000-0000-000013060000}"/>
    <cellStyle name="20% - Accent6 12 18" xfId="3188" xr:uid="{00000000-0005-0000-0000-000014060000}"/>
    <cellStyle name="20% - Accent6 12 18 2" xfId="3189" xr:uid="{00000000-0005-0000-0000-000015060000}"/>
    <cellStyle name="20% - Accent6 12 19" xfId="3190" xr:uid="{00000000-0005-0000-0000-000016060000}"/>
    <cellStyle name="20% - Accent6 12 19 2" xfId="3191" xr:uid="{00000000-0005-0000-0000-000017060000}"/>
    <cellStyle name="20% - Accent6 12 2" xfId="3192" xr:uid="{00000000-0005-0000-0000-000018060000}"/>
    <cellStyle name="20% - Accent6 12 2 2" xfId="3193" xr:uid="{00000000-0005-0000-0000-000019060000}"/>
    <cellStyle name="20% - Accent6 12 20" xfId="3194" xr:uid="{00000000-0005-0000-0000-00001A060000}"/>
    <cellStyle name="20% - Accent6 12 20 2" xfId="3195" xr:uid="{00000000-0005-0000-0000-00001B060000}"/>
    <cellStyle name="20% - Accent6 12 21" xfId="3196" xr:uid="{00000000-0005-0000-0000-00001C060000}"/>
    <cellStyle name="20% - Accent6 12 21 2" xfId="3197" xr:uid="{00000000-0005-0000-0000-00001D060000}"/>
    <cellStyle name="20% - Accent6 12 22" xfId="3198" xr:uid="{00000000-0005-0000-0000-00001E060000}"/>
    <cellStyle name="20% - Accent6 12 22 2" xfId="3199" xr:uid="{00000000-0005-0000-0000-00001F060000}"/>
    <cellStyle name="20% - Accent6 12 23" xfId="3200" xr:uid="{00000000-0005-0000-0000-000020060000}"/>
    <cellStyle name="20% - Accent6 12 23 2" xfId="3201" xr:uid="{00000000-0005-0000-0000-000021060000}"/>
    <cellStyle name="20% - Accent6 12 24" xfId="3202" xr:uid="{00000000-0005-0000-0000-000022060000}"/>
    <cellStyle name="20% - Accent6 12 24 2" xfId="3203" xr:uid="{00000000-0005-0000-0000-000023060000}"/>
    <cellStyle name="20% - Accent6 12 25" xfId="3204" xr:uid="{00000000-0005-0000-0000-000024060000}"/>
    <cellStyle name="20% - Accent6 12 25 2" xfId="3205" xr:uid="{00000000-0005-0000-0000-000025060000}"/>
    <cellStyle name="20% - Accent6 12 26" xfId="3206" xr:uid="{00000000-0005-0000-0000-000026060000}"/>
    <cellStyle name="20% - Accent6 12 26 2" xfId="3207" xr:uid="{00000000-0005-0000-0000-000027060000}"/>
    <cellStyle name="20% - Accent6 12 27" xfId="3208" xr:uid="{00000000-0005-0000-0000-000028060000}"/>
    <cellStyle name="20% - Accent6 12 27 2" xfId="3209" xr:uid="{00000000-0005-0000-0000-000029060000}"/>
    <cellStyle name="20% - Accent6 12 28" xfId="3210" xr:uid="{00000000-0005-0000-0000-00002A060000}"/>
    <cellStyle name="20% - Accent6 12 28 2" xfId="3211" xr:uid="{00000000-0005-0000-0000-00002B060000}"/>
    <cellStyle name="20% - Accent6 12 29" xfId="3212" xr:uid="{00000000-0005-0000-0000-00002C060000}"/>
    <cellStyle name="20% - Accent6 12 29 2" xfId="3213" xr:uid="{00000000-0005-0000-0000-00002D060000}"/>
    <cellStyle name="20% - Accent6 12 3" xfId="3214" xr:uid="{00000000-0005-0000-0000-00002E060000}"/>
    <cellStyle name="20% - Accent6 12 3 2" xfId="3215" xr:uid="{00000000-0005-0000-0000-00002F060000}"/>
    <cellStyle name="20% - Accent6 12 30" xfId="3216" xr:uid="{00000000-0005-0000-0000-000030060000}"/>
    <cellStyle name="20% - Accent6 12 30 2" xfId="3217" xr:uid="{00000000-0005-0000-0000-000031060000}"/>
    <cellStyle name="20% - Accent6 12 31" xfId="3218" xr:uid="{00000000-0005-0000-0000-000032060000}"/>
    <cellStyle name="20% - Accent6 12 32" xfId="3171" xr:uid="{00000000-0005-0000-0000-000033060000}"/>
    <cellStyle name="20% - Accent6 12 4" xfId="3219" xr:uid="{00000000-0005-0000-0000-000034060000}"/>
    <cellStyle name="20% - Accent6 12 4 2" xfId="3220" xr:uid="{00000000-0005-0000-0000-000035060000}"/>
    <cellStyle name="20% - Accent6 12 5" xfId="3221" xr:uid="{00000000-0005-0000-0000-000036060000}"/>
    <cellStyle name="20% - Accent6 12 5 2" xfId="3222" xr:uid="{00000000-0005-0000-0000-000037060000}"/>
    <cellStyle name="20% - Accent6 12 6" xfId="3223" xr:uid="{00000000-0005-0000-0000-000038060000}"/>
    <cellStyle name="20% - Accent6 12 6 2" xfId="3224" xr:uid="{00000000-0005-0000-0000-000039060000}"/>
    <cellStyle name="20% - Accent6 12 7" xfId="3225" xr:uid="{00000000-0005-0000-0000-00003A060000}"/>
    <cellStyle name="20% - Accent6 12 7 2" xfId="3226" xr:uid="{00000000-0005-0000-0000-00003B060000}"/>
    <cellStyle name="20% - Accent6 12 8" xfId="3227" xr:uid="{00000000-0005-0000-0000-00003C060000}"/>
    <cellStyle name="20% - Accent6 12 8 2" xfId="3228" xr:uid="{00000000-0005-0000-0000-00003D060000}"/>
    <cellStyle name="20% - Accent6 12 9" xfId="3229" xr:uid="{00000000-0005-0000-0000-00003E060000}"/>
    <cellStyle name="20% - Accent6 12 9 2" xfId="3230" xr:uid="{00000000-0005-0000-0000-00003F060000}"/>
    <cellStyle name="20% - Accent6 13" xfId="565" xr:uid="{00000000-0005-0000-0000-000040060000}"/>
    <cellStyle name="20% - Accent6 13 2" xfId="3232" xr:uid="{00000000-0005-0000-0000-000041060000}"/>
    <cellStyle name="20% - Accent6 13 3" xfId="3231" xr:uid="{00000000-0005-0000-0000-000042060000}"/>
    <cellStyle name="20% - Accent6 14" xfId="566" xr:uid="{00000000-0005-0000-0000-000043060000}"/>
    <cellStyle name="20% - Accent6 14 2" xfId="3234" xr:uid="{00000000-0005-0000-0000-000044060000}"/>
    <cellStyle name="20% - Accent6 14 3" xfId="3233" xr:uid="{00000000-0005-0000-0000-000045060000}"/>
    <cellStyle name="20% - Accent6 15" xfId="567" xr:uid="{00000000-0005-0000-0000-000046060000}"/>
    <cellStyle name="20% - Accent6 15 2" xfId="3236" xr:uid="{00000000-0005-0000-0000-000047060000}"/>
    <cellStyle name="20% - Accent6 15 3" xfId="3235" xr:uid="{00000000-0005-0000-0000-000048060000}"/>
    <cellStyle name="20% - Accent6 16" xfId="568" xr:uid="{00000000-0005-0000-0000-000049060000}"/>
    <cellStyle name="20% - Accent6 16 2" xfId="3238" xr:uid="{00000000-0005-0000-0000-00004A060000}"/>
    <cellStyle name="20% - Accent6 16 3" xfId="3237" xr:uid="{00000000-0005-0000-0000-00004B060000}"/>
    <cellStyle name="20% - Accent6 17" xfId="569" xr:uid="{00000000-0005-0000-0000-00004C060000}"/>
    <cellStyle name="20% - Accent6 17 2" xfId="3239" xr:uid="{00000000-0005-0000-0000-00004D060000}"/>
    <cellStyle name="20% - Accent6 18" xfId="570" xr:uid="{00000000-0005-0000-0000-00004E060000}"/>
    <cellStyle name="20% - Accent6 18 2" xfId="3240" xr:uid="{00000000-0005-0000-0000-00004F060000}"/>
    <cellStyle name="20% - Accent6 19" xfId="571" xr:uid="{00000000-0005-0000-0000-000050060000}"/>
    <cellStyle name="20% - Accent6 19 2" xfId="3241" xr:uid="{00000000-0005-0000-0000-000051060000}"/>
    <cellStyle name="20% - Accent6 2" xfId="572" xr:uid="{00000000-0005-0000-0000-000052060000}"/>
    <cellStyle name="20% - Accent6 2 10" xfId="3243" xr:uid="{00000000-0005-0000-0000-000053060000}"/>
    <cellStyle name="20% - Accent6 2 10 2" xfId="3244" xr:uid="{00000000-0005-0000-0000-000054060000}"/>
    <cellStyle name="20% - Accent6 2 11" xfId="3245" xr:uid="{00000000-0005-0000-0000-000055060000}"/>
    <cellStyle name="20% - Accent6 2 11 2" xfId="3246" xr:uid="{00000000-0005-0000-0000-000056060000}"/>
    <cellStyle name="20% - Accent6 2 12" xfId="3247" xr:uid="{00000000-0005-0000-0000-000057060000}"/>
    <cellStyle name="20% - Accent6 2 13" xfId="3248" xr:uid="{00000000-0005-0000-0000-000058060000}"/>
    <cellStyle name="20% - Accent6 2 14" xfId="3249" xr:uid="{00000000-0005-0000-0000-000059060000}"/>
    <cellStyle name="20% - Accent6 2 15" xfId="3250" xr:uid="{00000000-0005-0000-0000-00005A060000}"/>
    <cellStyle name="20% - Accent6 2 16" xfId="3251" xr:uid="{00000000-0005-0000-0000-00005B060000}"/>
    <cellStyle name="20% - Accent6 2 17" xfId="3252" xr:uid="{00000000-0005-0000-0000-00005C060000}"/>
    <cellStyle name="20% - Accent6 2 18" xfId="3253" xr:uid="{00000000-0005-0000-0000-00005D060000}"/>
    <cellStyle name="20% - Accent6 2 19" xfId="3254" xr:uid="{00000000-0005-0000-0000-00005E060000}"/>
    <cellStyle name="20% - Accent6 2 2" xfId="573" xr:uid="{00000000-0005-0000-0000-00005F060000}"/>
    <cellStyle name="20% - Accent6 2 2 2" xfId="3256" xr:uid="{00000000-0005-0000-0000-000060060000}"/>
    <cellStyle name="20% - Accent6 2 2 3" xfId="3257" xr:uid="{00000000-0005-0000-0000-000061060000}"/>
    <cellStyle name="20% - Accent6 2 2 4" xfId="3255" xr:uid="{00000000-0005-0000-0000-000062060000}"/>
    <cellStyle name="20% - Accent6 2 20" xfId="3258" xr:uid="{00000000-0005-0000-0000-000063060000}"/>
    <cellStyle name="20% - Accent6 2 21" xfId="3259" xr:uid="{00000000-0005-0000-0000-000064060000}"/>
    <cellStyle name="20% - Accent6 2 22" xfId="3260" xr:uid="{00000000-0005-0000-0000-000065060000}"/>
    <cellStyle name="20% - Accent6 2 23" xfId="3261" xr:uid="{00000000-0005-0000-0000-000066060000}"/>
    <cellStyle name="20% - Accent6 2 24" xfId="3262" xr:uid="{00000000-0005-0000-0000-000067060000}"/>
    <cellStyle name="20% - Accent6 2 25" xfId="3263" xr:uid="{00000000-0005-0000-0000-000068060000}"/>
    <cellStyle name="20% - Accent6 2 26" xfId="3242" xr:uid="{00000000-0005-0000-0000-000069060000}"/>
    <cellStyle name="20% - Accent6 2 3" xfId="574" xr:uid="{00000000-0005-0000-0000-00006A060000}"/>
    <cellStyle name="20% - Accent6 2 3 2" xfId="3265" xr:uid="{00000000-0005-0000-0000-00006B060000}"/>
    <cellStyle name="20% - Accent6 2 3 3" xfId="3266" xr:uid="{00000000-0005-0000-0000-00006C060000}"/>
    <cellStyle name="20% - Accent6 2 3 4" xfId="3264" xr:uid="{00000000-0005-0000-0000-00006D060000}"/>
    <cellStyle name="20% - Accent6 2 4" xfId="3267" xr:uid="{00000000-0005-0000-0000-00006E060000}"/>
    <cellStyle name="20% - Accent6 2 4 2" xfId="3268" xr:uid="{00000000-0005-0000-0000-00006F060000}"/>
    <cellStyle name="20% - Accent6 2 4 3" xfId="3269" xr:uid="{00000000-0005-0000-0000-000070060000}"/>
    <cellStyle name="20% - Accent6 2 5" xfId="3270" xr:uid="{00000000-0005-0000-0000-000071060000}"/>
    <cellStyle name="20% - Accent6 2 5 2" xfId="3271" xr:uid="{00000000-0005-0000-0000-000072060000}"/>
    <cellStyle name="20% - Accent6 2 5 3" xfId="3272" xr:uid="{00000000-0005-0000-0000-000073060000}"/>
    <cellStyle name="20% - Accent6 2 6" xfId="3273" xr:uid="{00000000-0005-0000-0000-000074060000}"/>
    <cellStyle name="20% - Accent6 2 6 2" xfId="3274" xr:uid="{00000000-0005-0000-0000-000075060000}"/>
    <cellStyle name="20% - Accent6 2 6 3" xfId="3275" xr:uid="{00000000-0005-0000-0000-000076060000}"/>
    <cellStyle name="20% - Accent6 2 7" xfId="3276" xr:uid="{00000000-0005-0000-0000-000077060000}"/>
    <cellStyle name="20% - Accent6 2 7 2" xfId="3277" xr:uid="{00000000-0005-0000-0000-000078060000}"/>
    <cellStyle name="20% - Accent6 2 7 3" xfId="3278" xr:uid="{00000000-0005-0000-0000-000079060000}"/>
    <cellStyle name="20% - Accent6 2 8" xfId="3279" xr:uid="{00000000-0005-0000-0000-00007A060000}"/>
    <cellStyle name="20% - Accent6 2 8 2" xfId="3280" xr:uid="{00000000-0005-0000-0000-00007B060000}"/>
    <cellStyle name="20% - Accent6 2 8 3" xfId="3281" xr:uid="{00000000-0005-0000-0000-00007C060000}"/>
    <cellStyle name="20% - Accent6 2 9" xfId="3282" xr:uid="{00000000-0005-0000-0000-00007D060000}"/>
    <cellStyle name="20% - Accent6 20" xfId="575" xr:uid="{00000000-0005-0000-0000-00007E060000}"/>
    <cellStyle name="20% - Accent6 20 2" xfId="3283" xr:uid="{00000000-0005-0000-0000-00007F060000}"/>
    <cellStyle name="20% - Accent6 21" xfId="576" xr:uid="{00000000-0005-0000-0000-000080060000}"/>
    <cellStyle name="20% - Accent6 21 2" xfId="3284" xr:uid="{00000000-0005-0000-0000-000081060000}"/>
    <cellStyle name="20% - Accent6 22" xfId="577" xr:uid="{00000000-0005-0000-0000-000082060000}"/>
    <cellStyle name="20% - Accent6 22 2" xfId="3285" xr:uid="{00000000-0005-0000-0000-000083060000}"/>
    <cellStyle name="20% - Accent6 23" xfId="578" xr:uid="{00000000-0005-0000-0000-000084060000}"/>
    <cellStyle name="20% - Accent6 23 2" xfId="3286" xr:uid="{00000000-0005-0000-0000-000085060000}"/>
    <cellStyle name="20% - Accent6 24" xfId="579" xr:uid="{00000000-0005-0000-0000-000086060000}"/>
    <cellStyle name="20% - Accent6 24 2" xfId="3287" xr:uid="{00000000-0005-0000-0000-000087060000}"/>
    <cellStyle name="20% - Accent6 25" xfId="580" xr:uid="{00000000-0005-0000-0000-000088060000}"/>
    <cellStyle name="20% - Accent6 25 2" xfId="3288" xr:uid="{00000000-0005-0000-0000-000089060000}"/>
    <cellStyle name="20% - Accent6 26" xfId="581" xr:uid="{00000000-0005-0000-0000-00008A060000}"/>
    <cellStyle name="20% - Accent6 26 2" xfId="3289" xr:uid="{00000000-0005-0000-0000-00008B060000}"/>
    <cellStyle name="20% - Accent6 27" xfId="582" xr:uid="{00000000-0005-0000-0000-00008C060000}"/>
    <cellStyle name="20% - Accent6 27 2" xfId="3290" xr:uid="{00000000-0005-0000-0000-00008D060000}"/>
    <cellStyle name="20% - Accent6 28" xfId="583" xr:uid="{00000000-0005-0000-0000-00008E060000}"/>
    <cellStyle name="20% - Accent6 28 2" xfId="3291" xr:uid="{00000000-0005-0000-0000-00008F060000}"/>
    <cellStyle name="20% - Accent6 29" xfId="584" xr:uid="{00000000-0005-0000-0000-000090060000}"/>
    <cellStyle name="20% - Accent6 29 2" xfId="3292" xr:uid="{00000000-0005-0000-0000-000091060000}"/>
    <cellStyle name="20% - Accent6 3" xfId="585" xr:uid="{00000000-0005-0000-0000-000092060000}"/>
    <cellStyle name="20% - Accent6 3 2" xfId="3294" xr:uid="{00000000-0005-0000-0000-000093060000}"/>
    <cellStyle name="20% - Accent6 3 2 2" xfId="3295" xr:uid="{00000000-0005-0000-0000-000094060000}"/>
    <cellStyle name="20% - Accent6 3 3" xfId="3296" xr:uid="{00000000-0005-0000-0000-000095060000}"/>
    <cellStyle name="20% - Accent6 3 4" xfId="3297" xr:uid="{00000000-0005-0000-0000-000096060000}"/>
    <cellStyle name="20% - Accent6 3 5" xfId="58021" xr:uid="{00000000-0005-0000-0000-000097060000}"/>
    <cellStyle name="20% - Accent6 3 6" xfId="3293" xr:uid="{00000000-0005-0000-0000-000098060000}"/>
    <cellStyle name="20% - Accent6 30" xfId="586" xr:uid="{00000000-0005-0000-0000-000099060000}"/>
    <cellStyle name="20% - Accent6 30 2" xfId="3298" xr:uid="{00000000-0005-0000-0000-00009A060000}"/>
    <cellStyle name="20% - Accent6 31" xfId="587" xr:uid="{00000000-0005-0000-0000-00009B060000}"/>
    <cellStyle name="20% - Accent6 32" xfId="588" xr:uid="{00000000-0005-0000-0000-00009C060000}"/>
    <cellStyle name="20% - Accent6 33" xfId="589" xr:uid="{00000000-0005-0000-0000-00009D060000}"/>
    <cellStyle name="20% - Accent6 34" xfId="590" xr:uid="{00000000-0005-0000-0000-00009E060000}"/>
    <cellStyle name="20% - Accent6 35" xfId="591" xr:uid="{00000000-0005-0000-0000-00009F060000}"/>
    <cellStyle name="20% - Accent6 36" xfId="592" xr:uid="{00000000-0005-0000-0000-0000A0060000}"/>
    <cellStyle name="20% - Accent6 37" xfId="593" xr:uid="{00000000-0005-0000-0000-0000A1060000}"/>
    <cellStyle name="20% - Accent6 38" xfId="594" xr:uid="{00000000-0005-0000-0000-0000A2060000}"/>
    <cellStyle name="20% - Accent6 39" xfId="595" xr:uid="{00000000-0005-0000-0000-0000A3060000}"/>
    <cellStyle name="20% - Accent6 4" xfId="596" xr:uid="{00000000-0005-0000-0000-0000A4060000}"/>
    <cellStyle name="20% - Accent6 4 2" xfId="3300" xr:uid="{00000000-0005-0000-0000-0000A5060000}"/>
    <cellStyle name="20% - Accent6 4 2 2" xfId="3301" xr:uid="{00000000-0005-0000-0000-0000A6060000}"/>
    <cellStyle name="20% - Accent6 4 3" xfId="3302" xr:uid="{00000000-0005-0000-0000-0000A7060000}"/>
    <cellStyle name="20% - Accent6 4 4" xfId="3303" xr:uid="{00000000-0005-0000-0000-0000A8060000}"/>
    <cellStyle name="20% - Accent6 4 5" xfId="3299" xr:uid="{00000000-0005-0000-0000-0000A9060000}"/>
    <cellStyle name="20% - Accent6 40" xfId="597" xr:uid="{00000000-0005-0000-0000-0000AA060000}"/>
    <cellStyle name="20% - Accent6 41" xfId="598" xr:uid="{00000000-0005-0000-0000-0000AB060000}"/>
    <cellStyle name="20% - Accent6 42" xfId="599" xr:uid="{00000000-0005-0000-0000-0000AC060000}"/>
    <cellStyle name="20% - Accent6 43" xfId="600" xr:uid="{00000000-0005-0000-0000-0000AD060000}"/>
    <cellStyle name="20% - Accent6 44" xfId="601" xr:uid="{00000000-0005-0000-0000-0000AE060000}"/>
    <cellStyle name="20% - Accent6 45" xfId="602" xr:uid="{00000000-0005-0000-0000-0000AF060000}"/>
    <cellStyle name="20% - Accent6 46" xfId="603" xr:uid="{00000000-0005-0000-0000-0000B0060000}"/>
    <cellStyle name="20% - Accent6 47" xfId="604" xr:uid="{00000000-0005-0000-0000-0000B1060000}"/>
    <cellStyle name="20% - Accent6 48" xfId="605" xr:uid="{00000000-0005-0000-0000-0000B2060000}"/>
    <cellStyle name="20% - Accent6 49" xfId="606" xr:uid="{00000000-0005-0000-0000-0000B3060000}"/>
    <cellStyle name="20% - Accent6 5" xfId="607" xr:uid="{00000000-0005-0000-0000-0000B4060000}"/>
    <cellStyle name="20% - Accent6 5 2" xfId="3305" xr:uid="{00000000-0005-0000-0000-0000B5060000}"/>
    <cellStyle name="20% - Accent6 5 2 2" xfId="3306" xr:uid="{00000000-0005-0000-0000-0000B6060000}"/>
    <cellStyle name="20% - Accent6 5 3" xfId="3307" xr:uid="{00000000-0005-0000-0000-0000B7060000}"/>
    <cellStyle name="20% - Accent6 5 4" xfId="3308" xr:uid="{00000000-0005-0000-0000-0000B8060000}"/>
    <cellStyle name="20% - Accent6 5 5" xfId="3304" xr:uid="{00000000-0005-0000-0000-0000B9060000}"/>
    <cellStyle name="20% - Accent6 50" xfId="608" xr:uid="{00000000-0005-0000-0000-0000BA060000}"/>
    <cellStyle name="20% - Accent6 51" xfId="609" xr:uid="{00000000-0005-0000-0000-0000BB060000}"/>
    <cellStyle name="20% - Accent6 52" xfId="610" xr:uid="{00000000-0005-0000-0000-0000BC060000}"/>
    <cellStyle name="20% - Accent6 53" xfId="611" xr:uid="{00000000-0005-0000-0000-0000BD060000}"/>
    <cellStyle name="20% - Accent6 54" xfId="612" xr:uid="{00000000-0005-0000-0000-0000BE060000}"/>
    <cellStyle name="20% - Accent6 55" xfId="613" xr:uid="{00000000-0005-0000-0000-0000BF060000}"/>
    <cellStyle name="20% - Accent6 56" xfId="614" xr:uid="{00000000-0005-0000-0000-0000C0060000}"/>
    <cellStyle name="20% - Accent6 57" xfId="615" xr:uid="{00000000-0005-0000-0000-0000C1060000}"/>
    <cellStyle name="20% - Accent6 58" xfId="616" xr:uid="{00000000-0005-0000-0000-0000C2060000}"/>
    <cellStyle name="20% - Accent6 59" xfId="617" xr:uid="{00000000-0005-0000-0000-0000C3060000}"/>
    <cellStyle name="20% - Accent6 6" xfId="618" xr:uid="{00000000-0005-0000-0000-0000C4060000}"/>
    <cellStyle name="20% - Accent6 6 2" xfId="3310" xr:uid="{00000000-0005-0000-0000-0000C5060000}"/>
    <cellStyle name="20% - Accent6 6 2 2" xfId="3311" xr:uid="{00000000-0005-0000-0000-0000C6060000}"/>
    <cellStyle name="20% - Accent6 6 3" xfId="3312" xr:uid="{00000000-0005-0000-0000-0000C7060000}"/>
    <cellStyle name="20% - Accent6 6 3 2" xfId="3313" xr:uid="{00000000-0005-0000-0000-0000C8060000}"/>
    <cellStyle name="20% - Accent6 6 4" xfId="3314" xr:uid="{00000000-0005-0000-0000-0000C9060000}"/>
    <cellStyle name="20% - Accent6 6 5" xfId="3315" xr:uid="{00000000-0005-0000-0000-0000CA060000}"/>
    <cellStyle name="20% - Accent6 6 6" xfId="3316" xr:uid="{00000000-0005-0000-0000-0000CB060000}"/>
    <cellStyle name="20% - Accent6 6 7" xfId="3309" xr:uid="{00000000-0005-0000-0000-0000CC060000}"/>
    <cellStyle name="20% - Accent6 60" xfId="619" xr:uid="{00000000-0005-0000-0000-0000CD060000}"/>
    <cellStyle name="20% - Accent6 61" xfId="620" xr:uid="{00000000-0005-0000-0000-0000CE060000}"/>
    <cellStyle name="20% - Accent6 62" xfId="621" xr:uid="{00000000-0005-0000-0000-0000CF060000}"/>
    <cellStyle name="20% - Accent6 63" xfId="622" xr:uid="{00000000-0005-0000-0000-0000D0060000}"/>
    <cellStyle name="20% - Accent6 64" xfId="623" xr:uid="{00000000-0005-0000-0000-0000D1060000}"/>
    <cellStyle name="20% - Accent6 65" xfId="624" xr:uid="{00000000-0005-0000-0000-0000D2060000}"/>
    <cellStyle name="20% - Accent6 66" xfId="625" xr:uid="{00000000-0005-0000-0000-0000D3060000}"/>
    <cellStyle name="20% - Accent6 67" xfId="626" xr:uid="{00000000-0005-0000-0000-0000D4060000}"/>
    <cellStyle name="20% - Accent6 68" xfId="627" xr:uid="{00000000-0005-0000-0000-0000D5060000}"/>
    <cellStyle name="20% - Accent6 69" xfId="628" xr:uid="{00000000-0005-0000-0000-0000D6060000}"/>
    <cellStyle name="20% - Accent6 7" xfId="629" xr:uid="{00000000-0005-0000-0000-0000D7060000}"/>
    <cellStyle name="20% - Accent6 7 10" xfId="3318" xr:uid="{00000000-0005-0000-0000-0000D8060000}"/>
    <cellStyle name="20% - Accent6 7 10 2" xfId="3319" xr:uid="{00000000-0005-0000-0000-0000D9060000}"/>
    <cellStyle name="20% - Accent6 7 11" xfId="3320" xr:uid="{00000000-0005-0000-0000-0000DA060000}"/>
    <cellStyle name="20% - Accent6 7 11 2" xfId="3321" xr:uid="{00000000-0005-0000-0000-0000DB060000}"/>
    <cellStyle name="20% - Accent6 7 12" xfId="3322" xr:uid="{00000000-0005-0000-0000-0000DC060000}"/>
    <cellStyle name="20% - Accent6 7 13" xfId="3323" xr:uid="{00000000-0005-0000-0000-0000DD060000}"/>
    <cellStyle name="20% - Accent6 7 14" xfId="3317" xr:uid="{00000000-0005-0000-0000-0000DE060000}"/>
    <cellStyle name="20% - Accent6 7 2" xfId="3324" xr:uid="{00000000-0005-0000-0000-0000DF060000}"/>
    <cellStyle name="20% - Accent6 7 2 2" xfId="3325" xr:uid="{00000000-0005-0000-0000-0000E0060000}"/>
    <cellStyle name="20% - Accent6 7 3" xfId="3326" xr:uid="{00000000-0005-0000-0000-0000E1060000}"/>
    <cellStyle name="20% - Accent6 7 3 2" xfId="3327" xr:uid="{00000000-0005-0000-0000-0000E2060000}"/>
    <cellStyle name="20% - Accent6 7 4" xfId="3328" xr:uid="{00000000-0005-0000-0000-0000E3060000}"/>
    <cellStyle name="20% - Accent6 7 4 2" xfId="3329" xr:uid="{00000000-0005-0000-0000-0000E4060000}"/>
    <cellStyle name="20% - Accent6 7 5" xfId="3330" xr:uid="{00000000-0005-0000-0000-0000E5060000}"/>
    <cellStyle name="20% - Accent6 7 5 2" xfId="3331" xr:uid="{00000000-0005-0000-0000-0000E6060000}"/>
    <cellStyle name="20% - Accent6 7 6" xfId="3332" xr:uid="{00000000-0005-0000-0000-0000E7060000}"/>
    <cellStyle name="20% - Accent6 7 6 2" xfId="3333" xr:uid="{00000000-0005-0000-0000-0000E8060000}"/>
    <cellStyle name="20% - Accent6 7 7" xfId="3334" xr:uid="{00000000-0005-0000-0000-0000E9060000}"/>
    <cellStyle name="20% - Accent6 7 7 2" xfId="3335" xr:uid="{00000000-0005-0000-0000-0000EA060000}"/>
    <cellStyle name="20% - Accent6 7 8" xfId="3336" xr:uid="{00000000-0005-0000-0000-0000EB060000}"/>
    <cellStyle name="20% - Accent6 7 8 2" xfId="3337" xr:uid="{00000000-0005-0000-0000-0000EC060000}"/>
    <cellStyle name="20% - Accent6 7 9" xfId="3338" xr:uid="{00000000-0005-0000-0000-0000ED060000}"/>
    <cellStyle name="20% - Accent6 7 9 2" xfId="3339" xr:uid="{00000000-0005-0000-0000-0000EE060000}"/>
    <cellStyle name="20% - Accent6 70" xfId="630" xr:uid="{00000000-0005-0000-0000-0000EF060000}"/>
    <cellStyle name="20% - Accent6 71" xfId="631" xr:uid="{00000000-0005-0000-0000-0000F0060000}"/>
    <cellStyle name="20% - Accent6 72" xfId="632" xr:uid="{00000000-0005-0000-0000-0000F1060000}"/>
    <cellStyle name="20% - Accent6 73" xfId="633" xr:uid="{00000000-0005-0000-0000-0000F2060000}"/>
    <cellStyle name="20% - Accent6 74" xfId="634" xr:uid="{00000000-0005-0000-0000-0000F3060000}"/>
    <cellStyle name="20% - Accent6 75" xfId="635" xr:uid="{00000000-0005-0000-0000-0000F4060000}"/>
    <cellStyle name="20% - Accent6 76" xfId="636" xr:uid="{00000000-0005-0000-0000-0000F5060000}"/>
    <cellStyle name="20% - Accent6 77" xfId="637" xr:uid="{00000000-0005-0000-0000-0000F6060000}"/>
    <cellStyle name="20% - Accent6 78" xfId="638" xr:uid="{00000000-0005-0000-0000-0000F7060000}"/>
    <cellStyle name="20% - Accent6 79" xfId="639" xr:uid="{00000000-0005-0000-0000-0000F8060000}"/>
    <cellStyle name="20% - Accent6 8" xfId="640" xr:uid="{00000000-0005-0000-0000-0000F9060000}"/>
    <cellStyle name="20% - Accent6 8 2" xfId="3341" xr:uid="{00000000-0005-0000-0000-0000FA060000}"/>
    <cellStyle name="20% - Accent6 8 3" xfId="3342" xr:uid="{00000000-0005-0000-0000-0000FB060000}"/>
    <cellStyle name="20% - Accent6 8 4" xfId="3340" xr:uid="{00000000-0005-0000-0000-0000FC060000}"/>
    <cellStyle name="20% - Accent6 80" xfId="641" xr:uid="{00000000-0005-0000-0000-0000FD060000}"/>
    <cellStyle name="20% - Accent6 81" xfId="642" xr:uid="{00000000-0005-0000-0000-0000FE060000}"/>
    <cellStyle name="20% - Accent6 82" xfId="643" xr:uid="{00000000-0005-0000-0000-0000FF060000}"/>
    <cellStyle name="20% - Accent6 83" xfId="644" xr:uid="{00000000-0005-0000-0000-000000070000}"/>
    <cellStyle name="20% - Accent6 84" xfId="645" xr:uid="{00000000-0005-0000-0000-000001070000}"/>
    <cellStyle name="20% - Accent6 85" xfId="646" xr:uid="{00000000-0005-0000-0000-000002070000}"/>
    <cellStyle name="20% - Accent6 86" xfId="647" xr:uid="{00000000-0005-0000-0000-000003070000}"/>
    <cellStyle name="20% - Accent6 87" xfId="648" xr:uid="{00000000-0005-0000-0000-000004070000}"/>
    <cellStyle name="20% - Accent6 88" xfId="649" xr:uid="{00000000-0005-0000-0000-000005070000}"/>
    <cellStyle name="20% - Accent6 89" xfId="650" xr:uid="{00000000-0005-0000-0000-000006070000}"/>
    <cellStyle name="20% - Accent6 9" xfId="651" xr:uid="{00000000-0005-0000-0000-000007070000}"/>
    <cellStyle name="20% - Accent6 9 2" xfId="3344" xr:uid="{00000000-0005-0000-0000-000008070000}"/>
    <cellStyle name="20% - Accent6 9 3" xfId="3345" xr:uid="{00000000-0005-0000-0000-000009070000}"/>
    <cellStyle name="20% - Accent6 9 4" xfId="3343" xr:uid="{00000000-0005-0000-0000-00000A070000}"/>
    <cellStyle name="20% - Accent6 90" xfId="652" xr:uid="{00000000-0005-0000-0000-00000B070000}"/>
    <cellStyle name="20% - Accent6 91" xfId="653" xr:uid="{00000000-0005-0000-0000-00000C070000}"/>
    <cellStyle name="20% - Accent6 92" xfId="654" xr:uid="{00000000-0005-0000-0000-00000D070000}"/>
    <cellStyle name="20% - Accent6 93" xfId="655" xr:uid="{00000000-0005-0000-0000-00000E070000}"/>
    <cellStyle name="20% - Accent6 94" xfId="656" xr:uid="{00000000-0005-0000-0000-00000F070000}"/>
    <cellStyle name="20% - Accent6 95" xfId="657" xr:uid="{00000000-0005-0000-0000-000010070000}"/>
    <cellStyle name="20% - Accent6 96" xfId="658" xr:uid="{00000000-0005-0000-0000-000011070000}"/>
    <cellStyle name="20% - Accent6 97" xfId="659" xr:uid="{00000000-0005-0000-0000-000012070000}"/>
    <cellStyle name="20% - Accent6 98" xfId="660" xr:uid="{00000000-0005-0000-0000-000013070000}"/>
    <cellStyle name="20% - Accent6 99" xfId="661" xr:uid="{00000000-0005-0000-0000-000014070000}"/>
    <cellStyle name="3dp" xfId="57580" xr:uid="{00000000-0005-0000-0000-000015070000}"/>
    <cellStyle name="3dp 2" xfId="57581" xr:uid="{00000000-0005-0000-0000-000016070000}"/>
    <cellStyle name="40% - Accent1" xfId="26" builtinId="31" customBuiltin="1"/>
    <cellStyle name="40% - Accent1 10" xfId="662" xr:uid="{00000000-0005-0000-0000-000018070000}"/>
    <cellStyle name="40% - Accent1 10 2" xfId="3347" xr:uid="{00000000-0005-0000-0000-000019070000}"/>
    <cellStyle name="40% - Accent1 10 3" xfId="3348" xr:uid="{00000000-0005-0000-0000-00001A070000}"/>
    <cellStyle name="40% - Accent1 10 4" xfId="3346" xr:uid="{00000000-0005-0000-0000-00001B070000}"/>
    <cellStyle name="40% - Accent1 100" xfId="663" xr:uid="{00000000-0005-0000-0000-00001C070000}"/>
    <cellStyle name="40% - Accent1 101" xfId="664" xr:uid="{00000000-0005-0000-0000-00001D070000}"/>
    <cellStyle name="40% - Accent1 11" xfId="665" xr:uid="{00000000-0005-0000-0000-00001E070000}"/>
    <cellStyle name="40% - Accent1 11 2" xfId="3350" xr:uid="{00000000-0005-0000-0000-00001F070000}"/>
    <cellStyle name="40% - Accent1 11 3" xfId="3351" xr:uid="{00000000-0005-0000-0000-000020070000}"/>
    <cellStyle name="40% - Accent1 11 4" xfId="3349" xr:uid="{00000000-0005-0000-0000-000021070000}"/>
    <cellStyle name="40% - Accent1 12" xfId="666" xr:uid="{00000000-0005-0000-0000-000022070000}"/>
    <cellStyle name="40% - Accent1 12 10" xfId="3353" xr:uid="{00000000-0005-0000-0000-000023070000}"/>
    <cellStyle name="40% - Accent1 12 10 2" xfId="3354" xr:uid="{00000000-0005-0000-0000-000024070000}"/>
    <cellStyle name="40% - Accent1 12 11" xfId="3355" xr:uid="{00000000-0005-0000-0000-000025070000}"/>
    <cellStyle name="40% - Accent1 12 11 2" xfId="3356" xr:uid="{00000000-0005-0000-0000-000026070000}"/>
    <cellStyle name="40% - Accent1 12 12" xfId="3357" xr:uid="{00000000-0005-0000-0000-000027070000}"/>
    <cellStyle name="40% - Accent1 12 12 2" xfId="3358" xr:uid="{00000000-0005-0000-0000-000028070000}"/>
    <cellStyle name="40% - Accent1 12 13" xfId="3359" xr:uid="{00000000-0005-0000-0000-000029070000}"/>
    <cellStyle name="40% - Accent1 12 13 2" xfId="3360" xr:uid="{00000000-0005-0000-0000-00002A070000}"/>
    <cellStyle name="40% - Accent1 12 14" xfId="3361" xr:uid="{00000000-0005-0000-0000-00002B070000}"/>
    <cellStyle name="40% - Accent1 12 14 2" xfId="3362" xr:uid="{00000000-0005-0000-0000-00002C070000}"/>
    <cellStyle name="40% - Accent1 12 15" xfId="3363" xr:uid="{00000000-0005-0000-0000-00002D070000}"/>
    <cellStyle name="40% - Accent1 12 15 2" xfId="3364" xr:uid="{00000000-0005-0000-0000-00002E070000}"/>
    <cellStyle name="40% - Accent1 12 16" xfId="3365" xr:uid="{00000000-0005-0000-0000-00002F070000}"/>
    <cellStyle name="40% - Accent1 12 16 2" xfId="3366" xr:uid="{00000000-0005-0000-0000-000030070000}"/>
    <cellStyle name="40% - Accent1 12 17" xfId="3367" xr:uid="{00000000-0005-0000-0000-000031070000}"/>
    <cellStyle name="40% - Accent1 12 17 2" xfId="3368" xr:uid="{00000000-0005-0000-0000-000032070000}"/>
    <cellStyle name="40% - Accent1 12 18" xfId="3369" xr:uid="{00000000-0005-0000-0000-000033070000}"/>
    <cellStyle name="40% - Accent1 12 18 2" xfId="3370" xr:uid="{00000000-0005-0000-0000-000034070000}"/>
    <cellStyle name="40% - Accent1 12 19" xfId="3371" xr:uid="{00000000-0005-0000-0000-000035070000}"/>
    <cellStyle name="40% - Accent1 12 19 2" xfId="3372" xr:uid="{00000000-0005-0000-0000-000036070000}"/>
    <cellStyle name="40% - Accent1 12 2" xfId="3373" xr:uid="{00000000-0005-0000-0000-000037070000}"/>
    <cellStyle name="40% - Accent1 12 2 2" xfId="3374" xr:uid="{00000000-0005-0000-0000-000038070000}"/>
    <cellStyle name="40% - Accent1 12 20" xfId="3375" xr:uid="{00000000-0005-0000-0000-000039070000}"/>
    <cellStyle name="40% - Accent1 12 20 2" xfId="3376" xr:uid="{00000000-0005-0000-0000-00003A070000}"/>
    <cellStyle name="40% - Accent1 12 21" xfId="3377" xr:uid="{00000000-0005-0000-0000-00003B070000}"/>
    <cellStyle name="40% - Accent1 12 21 2" xfId="3378" xr:uid="{00000000-0005-0000-0000-00003C070000}"/>
    <cellStyle name="40% - Accent1 12 22" xfId="3379" xr:uid="{00000000-0005-0000-0000-00003D070000}"/>
    <cellStyle name="40% - Accent1 12 22 2" xfId="3380" xr:uid="{00000000-0005-0000-0000-00003E070000}"/>
    <cellStyle name="40% - Accent1 12 23" xfId="3381" xr:uid="{00000000-0005-0000-0000-00003F070000}"/>
    <cellStyle name="40% - Accent1 12 23 2" xfId="3382" xr:uid="{00000000-0005-0000-0000-000040070000}"/>
    <cellStyle name="40% - Accent1 12 24" xfId="3383" xr:uid="{00000000-0005-0000-0000-000041070000}"/>
    <cellStyle name="40% - Accent1 12 24 2" xfId="3384" xr:uid="{00000000-0005-0000-0000-000042070000}"/>
    <cellStyle name="40% - Accent1 12 25" xfId="3385" xr:uid="{00000000-0005-0000-0000-000043070000}"/>
    <cellStyle name="40% - Accent1 12 25 2" xfId="3386" xr:uid="{00000000-0005-0000-0000-000044070000}"/>
    <cellStyle name="40% - Accent1 12 26" xfId="3387" xr:uid="{00000000-0005-0000-0000-000045070000}"/>
    <cellStyle name="40% - Accent1 12 26 2" xfId="3388" xr:uid="{00000000-0005-0000-0000-000046070000}"/>
    <cellStyle name="40% - Accent1 12 27" xfId="3389" xr:uid="{00000000-0005-0000-0000-000047070000}"/>
    <cellStyle name="40% - Accent1 12 27 2" xfId="3390" xr:uid="{00000000-0005-0000-0000-000048070000}"/>
    <cellStyle name="40% - Accent1 12 28" xfId="3391" xr:uid="{00000000-0005-0000-0000-000049070000}"/>
    <cellStyle name="40% - Accent1 12 28 2" xfId="3392" xr:uid="{00000000-0005-0000-0000-00004A070000}"/>
    <cellStyle name="40% - Accent1 12 29" xfId="3393" xr:uid="{00000000-0005-0000-0000-00004B070000}"/>
    <cellStyle name="40% - Accent1 12 29 2" xfId="3394" xr:uid="{00000000-0005-0000-0000-00004C070000}"/>
    <cellStyle name="40% - Accent1 12 3" xfId="3395" xr:uid="{00000000-0005-0000-0000-00004D070000}"/>
    <cellStyle name="40% - Accent1 12 3 2" xfId="3396" xr:uid="{00000000-0005-0000-0000-00004E070000}"/>
    <cellStyle name="40% - Accent1 12 30" xfId="3397" xr:uid="{00000000-0005-0000-0000-00004F070000}"/>
    <cellStyle name="40% - Accent1 12 30 2" xfId="3398" xr:uid="{00000000-0005-0000-0000-000050070000}"/>
    <cellStyle name="40% - Accent1 12 31" xfId="3399" xr:uid="{00000000-0005-0000-0000-000051070000}"/>
    <cellStyle name="40% - Accent1 12 32" xfId="3352" xr:uid="{00000000-0005-0000-0000-000052070000}"/>
    <cellStyle name="40% - Accent1 12 4" xfId="3400" xr:uid="{00000000-0005-0000-0000-000053070000}"/>
    <cellStyle name="40% - Accent1 12 4 2" xfId="3401" xr:uid="{00000000-0005-0000-0000-000054070000}"/>
    <cellStyle name="40% - Accent1 12 5" xfId="3402" xr:uid="{00000000-0005-0000-0000-000055070000}"/>
    <cellStyle name="40% - Accent1 12 5 2" xfId="3403" xr:uid="{00000000-0005-0000-0000-000056070000}"/>
    <cellStyle name="40% - Accent1 12 6" xfId="3404" xr:uid="{00000000-0005-0000-0000-000057070000}"/>
    <cellStyle name="40% - Accent1 12 6 2" xfId="3405" xr:uid="{00000000-0005-0000-0000-000058070000}"/>
    <cellStyle name="40% - Accent1 12 7" xfId="3406" xr:uid="{00000000-0005-0000-0000-000059070000}"/>
    <cellStyle name="40% - Accent1 12 7 2" xfId="3407" xr:uid="{00000000-0005-0000-0000-00005A070000}"/>
    <cellStyle name="40% - Accent1 12 8" xfId="3408" xr:uid="{00000000-0005-0000-0000-00005B070000}"/>
    <cellStyle name="40% - Accent1 12 8 2" xfId="3409" xr:uid="{00000000-0005-0000-0000-00005C070000}"/>
    <cellStyle name="40% - Accent1 12 9" xfId="3410" xr:uid="{00000000-0005-0000-0000-00005D070000}"/>
    <cellStyle name="40% - Accent1 12 9 2" xfId="3411" xr:uid="{00000000-0005-0000-0000-00005E070000}"/>
    <cellStyle name="40% - Accent1 13" xfId="667" xr:uid="{00000000-0005-0000-0000-00005F070000}"/>
    <cellStyle name="40% - Accent1 13 2" xfId="3413" xr:uid="{00000000-0005-0000-0000-000060070000}"/>
    <cellStyle name="40% - Accent1 13 3" xfId="3412" xr:uid="{00000000-0005-0000-0000-000061070000}"/>
    <cellStyle name="40% - Accent1 14" xfId="668" xr:uid="{00000000-0005-0000-0000-000062070000}"/>
    <cellStyle name="40% - Accent1 14 2" xfId="3415" xr:uid="{00000000-0005-0000-0000-000063070000}"/>
    <cellStyle name="40% - Accent1 14 3" xfId="3414" xr:uid="{00000000-0005-0000-0000-000064070000}"/>
    <cellStyle name="40% - Accent1 15" xfId="669" xr:uid="{00000000-0005-0000-0000-000065070000}"/>
    <cellStyle name="40% - Accent1 15 2" xfId="3417" xr:uid="{00000000-0005-0000-0000-000066070000}"/>
    <cellStyle name="40% - Accent1 15 3" xfId="3416" xr:uid="{00000000-0005-0000-0000-000067070000}"/>
    <cellStyle name="40% - Accent1 16" xfId="670" xr:uid="{00000000-0005-0000-0000-000068070000}"/>
    <cellStyle name="40% - Accent1 16 2" xfId="3419" xr:uid="{00000000-0005-0000-0000-000069070000}"/>
    <cellStyle name="40% - Accent1 16 3" xfId="3418" xr:uid="{00000000-0005-0000-0000-00006A070000}"/>
    <cellStyle name="40% - Accent1 17" xfId="671" xr:uid="{00000000-0005-0000-0000-00006B070000}"/>
    <cellStyle name="40% - Accent1 17 2" xfId="3420" xr:uid="{00000000-0005-0000-0000-00006C070000}"/>
    <cellStyle name="40% - Accent1 18" xfId="672" xr:uid="{00000000-0005-0000-0000-00006D070000}"/>
    <cellStyle name="40% - Accent1 18 2" xfId="3421" xr:uid="{00000000-0005-0000-0000-00006E070000}"/>
    <cellStyle name="40% - Accent1 19" xfId="673" xr:uid="{00000000-0005-0000-0000-00006F070000}"/>
    <cellStyle name="40% - Accent1 19 2" xfId="3422" xr:uid="{00000000-0005-0000-0000-000070070000}"/>
    <cellStyle name="40% - Accent1 2" xfId="674" xr:uid="{00000000-0005-0000-0000-000071070000}"/>
    <cellStyle name="40% - Accent1 2 10" xfId="3424" xr:uid="{00000000-0005-0000-0000-000072070000}"/>
    <cellStyle name="40% - Accent1 2 10 2" xfId="3425" xr:uid="{00000000-0005-0000-0000-000073070000}"/>
    <cellStyle name="40% - Accent1 2 11" xfId="3426" xr:uid="{00000000-0005-0000-0000-000074070000}"/>
    <cellStyle name="40% - Accent1 2 11 2" xfId="3427" xr:uid="{00000000-0005-0000-0000-000075070000}"/>
    <cellStyle name="40% - Accent1 2 12" xfId="3428" xr:uid="{00000000-0005-0000-0000-000076070000}"/>
    <cellStyle name="40% - Accent1 2 13" xfId="3429" xr:uid="{00000000-0005-0000-0000-000077070000}"/>
    <cellStyle name="40% - Accent1 2 14" xfId="3430" xr:uid="{00000000-0005-0000-0000-000078070000}"/>
    <cellStyle name="40% - Accent1 2 15" xfId="3431" xr:uid="{00000000-0005-0000-0000-000079070000}"/>
    <cellStyle name="40% - Accent1 2 16" xfId="3432" xr:uid="{00000000-0005-0000-0000-00007A070000}"/>
    <cellStyle name="40% - Accent1 2 17" xfId="3433" xr:uid="{00000000-0005-0000-0000-00007B070000}"/>
    <cellStyle name="40% - Accent1 2 18" xfId="3434" xr:uid="{00000000-0005-0000-0000-00007C070000}"/>
    <cellStyle name="40% - Accent1 2 19" xfId="3435" xr:uid="{00000000-0005-0000-0000-00007D070000}"/>
    <cellStyle name="40% - Accent1 2 2" xfId="675" xr:uid="{00000000-0005-0000-0000-00007E070000}"/>
    <cellStyle name="40% - Accent1 2 2 2" xfId="3437" xr:uid="{00000000-0005-0000-0000-00007F070000}"/>
    <cellStyle name="40% - Accent1 2 2 3" xfId="3438" xr:uid="{00000000-0005-0000-0000-000080070000}"/>
    <cellStyle name="40% - Accent1 2 2 4" xfId="3436" xr:uid="{00000000-0005-0000-0000-000081070000}"/>
    <cellStyle name="40% - Accent1 2 20" xfId="3439" xr:uid="{00000000-0005-0000-0000-000082070000}"/>
    <cellStyle name="40% - Accent1 2 21" xfId="3440" xr:uid="{00000000-0005-0000-0000-000083070000}"/>
    <cellStyle name="40% - Accent1 2 22" xfId="3441" xr:uid="{00000000-0005-0000-0000-000084070000}"/>
    <cellStyle name="40% - Accent1 2 23" xfId="3442" xr:uid="{00000000-0005-0000-0000-000085070000}"/>
    <cellStyle name="40% - Accent1 2 24" xfId="3443" xr:uid="{00000000-0005-0000-0000-000086070000}"/>
    <cellStyle name="40% - Accent1 2 25" xfId="3444" xr:uid="{00000000-0005-0000-0000-000087070000}"/>
    <cellStyle name="40% - Accent1 2 26" xfId="3423" xr:uid="{00000000-0005-0000-0000-000088070000}"/>
    <cellStyle name="40% - Accent1 2 3" xfId="676" xr:uid="{00000000-0005-0000-0000-000089070000}"/>
    <cellStyle name="40% - Accent1 2 3 2" xfId="3446" xr:uid="{00000000-0005-0000-0000-00008A070000}"/>
    <cellStyle name="40% - Accent1 2 3 3" xfId="3447" xr:uid="{00000000-0005-0000-0000-00008B070000}"/>
    <cellStyle name="40% - Accent1 2 3 4" xfId="3445" xr:uid="{00000000-0005-0000-0000-00008C070000}"/>
    <cellStyle name="40% - Accent1 2 4" xfId="3448" xr:uid="{00000000-0005-0000-0000-00008D070000}"/>
    <cellStyle name="40% - Accent1 2 4 2" xfId="3449" xr:uid="{00000000-0005-0000-0000-00008E070000}"/>
    <cellStyle name="40% - Accent1 2 4 3" xfId="3450" xr:uid="{00000000-0005-0000-0000-00008F070000}"/>
    <cellStyle name="40% - Accent1 2 5" xfId="3451" xr:uid="{00000000-0005-0000-0000-000090070000}"/>
    <cellStyle name="40% - Accent1 2 5 2" xfId="3452" xr:uid="{00000000-0005-0000-0000-000091070000}"/>
    <cellStyle name="40% - Accent1 2 5 3" xfId="3453" xr:uid="{00000000-0005-0000-0000-000092070000}"/>
    <cellStyle name="40% - Accent1 2 6" xfId="3454" xr:uid="{00000000-0005-0000-0000-000093070000}"/>
    <cellStyle name="40% - Accent1 2 6 2" xfId="3455" xr:uid="{00000000-0005-0000-0000-000094070000}"/>
    <cellStyle name="40% - Accent1 2 6 3" xfId="3456" xr:uid="{00000000-0005-0000-0000-000095070000}"/>
    <cellStyle name="40% - Accent1 2 7" xfId="3457" xr:uid="{00000000-0005-0000-0000-000096070000}"/>
    <cellStyle name="40% - Accent1 2 7 2" xfId="3458" xr:uid="{00000000-0005-0000-0000-000097070000}"/>
    <cellStyle name="40% - Accent1 2 7 3" xfId="3459" xr:uid="{00000000-0005-0000-0000-000098070000}"/>
    <cellStyle name="40% - Accent1 2 8" xfId="3460" xr:uid="{00000000-0005-0000-0000-000099070000}"/>
    <cellStyle name="40% - Accent1 2 8 2" xfId="3461" xr:uid="{00000000-0005-0000-0000-00009A070000}"/>
    <cellStyle name="40% - Accent1 2 8 3" xfId="3462" xr:uid="{00000000-0005-0000-0000-00009B070000}"/>
    <cellStyle name="40% - Accent1 2 9" xfId="3463" xr:uid="{00000000-0005-0000-0000-00009C070000}"/>
    <cellStyle name="40% - Accent1 20" xfId="677" xr:uid="{00000000-0005-0000-0000-00009D070000}"/>
    <cellStyle name="40% - Accent1 20 2" xfId="3464" xr:uid="{00000000-0005-0000-0000-00009E070000}"/>
    <cellStyle name="40% - Accent1 21" xfId="678" xr:uid="{00000000-0005-0000-0000-00009F070000}"/>
    <cellStyle name="40% - Accent1 21 2" xfId="3465" xr:uid="{00000000-0005-0000-0000-0000A0070000}"/>
    <cellStyle name="40% - Accent1 22" xfId="679" xr:uid="{00000000-0005-0000-0000-0000A1070000}"/>
    <cellStyle name="40% - Accent1 22 2" xfId="3466" xr:uid="{00000000-0005-0000-0000-0000A2070000}"/>
    <cellStyle name="40% - Accent1 23" xfId="680" xr:uid="{00000000-0005-0000-0000-0000A3070000}"/>
    <cellStyle name="40% - Accent1 23 2" xfId="3467" xr:uid="{00000000-0005-0000-0000-0000A4070000}"/>
    <cellStyle name="40% - Accent1 24" xfId="681" xr:uid="{00000000-0005-0000-0000-0000A5070000}"/>
    <cellStyle name="40% - Accent1 24 2" xfId="3468" xr:uid="{00000000-0005-0000-0000-0000A6070000}"/>
    <cellStyle name="40% - Accent1 25" xfId="682" xr:uid="{00000000-0005-0000-0000-0000A7070000}"/>
    <cellStyle name="40% - Accent1 25 2" xfId="3469" xr:uid="{00000000-0005-0000-0000-0000A8070000}"/>
    <cellStyle name="40% - Accent1 26" xfId="683" xr:uid="{00000000-0005-0000-0000-0000A9070000}"/>
    <cellStyle name="40% - Accent1 26 2" xfId="3470" xr:uid="{00000000-0005-0000-0000-0000AA070000}"/>
    <cellStyle name="40% - Accent1 27" xfId="684" xr:uid="{00000000-0005-0000-0000-0000AB070000}"/>
    <cellStyle name="40% - Accent1 27 2" xfId="3471" xr:uid="{00000000-0005-0000-0000-0000AC070000}"/>
    <cellStyle name="40% - Accent1 28" xfId="685" xr:uid="{00000000-0005-0000-0000-0000AD070000}"/>
    <cellStyle name="40% - Accent1 28 2" xfId="3472" xr:uid="{00000000-0005-0000-0000-0000AE070000}"/>
    <cellStyle name="40% - Accent1 29" xfId="686" xr:uid="{00000000-0005-0000-0000-0000AF070000}"/>
    <cellStyle name="40% - Accent1 29 2" xfId="3473" xr:uid="{00000000-0005-0000-0000-0000B0070000}"/>
    <cellStyle name="40% - Accent1 3" xfId="687" xr:uid="{00000000-0005-0000-0000-0000B1070000}"/>
    <cellStyle name="40% - Accent1 3 2" xfId="3475" xr:uid="{00000000-0005-0000-0000-0000B2070000}"/>
    <cellStyle name="40% - Accent1 3 2 2" xfId="3476" xr:uid="{00000000-0005-0000-0000-0000B3070000}"/>
    <cellStyle name="40% - Accent1 3 3" xfId="3477" xr:uid="{00000000-0005-0000-0000-0000B4070000}"/>
    <cellStyle name="40% - Accent1 3 4" xfId="3478" xr:uid="{00000000-0005-0000-0000-0000B5070000}"/>
    <cellStyle name="40% - Accent1 3 5" xfId="58022" xr:uid="{00000000-0005-0000-0000-0000B6070000}"/>
    <cellStyle name="40% - Accent1 3 6" xfId="3474" xr:uid="{00000000-0005-0000-0000-0000B7070000}"/>
    <cellStyle name="40% - Accent1 30" xfId="688" xr:uid="{00000000-0005-0000-0000-0000B8070000}"/>
    <cellStyle name="40% - Accent1 30 2" xfId="3479" xr:uid="{00000000-0005-0000-0000-0000B9070000}"/>
    <cellStyle name="40% - Accent1 31" xfId="689" xr:uid="{00000000-0005-0000-0000-0000BA070000}"/>
    <cellStyle name="40% - Accent1 32" xfId="690" xr:uid="{00000000-0005-0000-0000-0000BB070000}"/>
    <cellStyle name="40% - Accent1 33" xfId="691" xr:uid="{00000000-0005-0000-0000-0000BC070000}"/>
    <cellStyle name="40% - Accent1 34" xfId="692" xr:uid="{00000000-0005-0000-0000-0000BD070000}"/>
    <cellStyle name="40% - Accent1 35" xfId="693" xr:uid="{00000000-0005-0000-0000-0000BE070000}"/>
    <cellStyle name="40% - Accent1 36" xfId="694" xr:uid="{00000000-0005-0000-0000-0000BF070000}"/>
    <cellStyle name="40% - Accent1 37" xfId="695" xr:uid="{00000000-0005-0000-0000-0000C0070000}"/>
    <cellStyle name="40% - Accent1 38" xfId="696" xr:uid="{00000000-0005-0000-0000-0000C1070000}"/>
    <cellStyle name="40% - Accent1 39" xfId="697" xr:uid="{00000000-0005-0000-0000-0000C2070000}"/>
    <cellStyle name="40% - Accent1 4" xfId="698" xr:uid="{00000000-0005-0000-0000-0000C3070000}"/>
    <cellStyle name="40% - Accent1 4 2" xfId="3481" xr:uid="{00000000-0005-0000-0000-0000C4070000}"/>
    <cellStyle name="40% - Accent1 4 2 2" xfId="3482" xr:uid="{00000000-0005-0000-0000-0000C5070000}"/>
    <cellStyle name="40% - Accent1 4 3" xfId="3483" xr:uid="{00000000-0005-0000-0000-0000C6070000}"/>
    <cellStyle name="40% - Accent1 4 4" xfId="3484" xr:uid="{00000000-0005-0000-0000-0000C7070000}"/>
    <cellStyle name="40% - Accent1 4 5" xfId="3480" xr:uid="{00000000-0005-0000-0000-0000C8070000}"/>
    <cellStyle name="40% - Accent1 40" xfId="699" xr:uid="{00000000-0005-0000-0000-0000C9070000}"/>
    <cellStyle name="40% - Accent1 41" xfId="700" xr:uid="{00000000-0005-0000-0000-0000CA070000}"/>
    <cellStyle name="40% - Accent1 42" xfId="701" xr:uid="{00000000-0005-0000-0000-0000CB070000}"/>
    <cellStyle name="40% - Accent1 43" xfId="702" xr:uid="{00000000-0005-0000-0000-0000CC070000}"/>
    <cellStyle name="40% - Accent1 44" xfId="703" xr:uid="{00000000-0005-0000-0000-0000CD070000}"/>
    <cellStyle name="40% - Accent1 45" xfId="704" xr:uid="{00000000-0005-0000-0000-0000CE070000}"/>
    <cellStyle name="40% - Accent1 46" xfId="705" xr:uid="{00000000-0005-0000-0000-0000CF070000}"/>
    <cellStyle name="40% - Accent1 47" xfId="706" xr:uid="{00000000-0005-0000-0000-0000D0070000}"/>
    <cellStyle name="40% - Accent1 48" xfId="707" xr:uid="{00000000-0005-0000-0000-0000D1070000}"/>
    <cellStyle name="40% - Accent1 49" xfId="708" xr:uid="{00000000-0005-0000-0000-0000D2070000}"/>
    <cellStyle name="40% - Accent1 5" xfId="709" xr:uid="{00000000-0005-0000-0000-0000D3070000}"/>
    <cellStyle name="40% - Accent1 5 2" xfId="3486" xr:uid="{00000000-0005-0000-0000-0000D4070000}"/>
    <cellStyle name="40% - Accent1 5 2 2" xfId="3487" xr:uid="{00000000-0005-0000-0000-0000D5070000}"/>
    <cellStyle name="40% - Accent1 5 3" xfId="3488" xr:uid="{00000000-0005-0000-0000-0000D6070000}"/>
    <cellStyle name="40% - Accent1 5 4" xfId="3489" xr:uid="{00000000-0005-0000-0000-0000D7070000}"/>
    <cellStyle name="40% - Accent1 5 5" xfId="3485" xr:uid="{00000000-0005-0000-0000-0000D8070000}"/>
    <cellStyle name="40% - Accent1 50" xfId="710" xr:uid="{00000000-0005-0000-0000-0000D9070000}"/>
    <cellStyle name="40% - Accent1 51" xfId="711" xr:uid="{00000000-0005-0000-0000-0000DA070000}"/>
    <cellStyle name="40% - Accent1 52" xfId="712" xr:uid="{00000000-0005-0000-0000-0000DB070000}"/>
    <cellStyle name="40% - Accent1 53" xfId="713" xr:uid="{00000000-0005-0000-0000-0000DC070000}"/>
    <cellStyle name="40% - Accent1 54" xfId="714" xr:uid="{00000000-0005-0000-0000-0000DD070000}"/>
    <cellStyle name="40% - Accent1 55" xfId="715" xr:uid="{00000000-0005-0000-0000-0000DE070000}"/>
    <cellStyle name="40% - Accent1 56" xfId="716" xr:uid="{00000000-0005-0000-0000-0000DF070000}"/>
    <cellStyle name="40% - Accent1 57" xfId="717" xr:uid="{00000000-0005-0000-0000-0000E0070000}"/>
    <cellStyle name="40% - Accent1 58" xfId="718" xr:uid="{00000000-0005-0000-0000-0000E1070000}"/>
    <cellStyle name="40% - Accent1 59" xfId="719" xr:uid="{00000000-0005-0000-0000-0000E2070000}"/>
    <cellStyle name="40% - Accent1 6" xfId="720" xr:uid="{00000000-0005-0000-0000-0000E3070000}"/>
    <cellStyle name="40% - Accent1 6 2" xfId="3491" xr:uid="{00000000-0005-0000-0000-0000E4070000}"/>
    <cellStyle name="40% - Accent1 6 2 2" xfId="3492" xr:uid="{00000000-0005-0000-0000-0000E5070000}"/>
    <cellStyle name="40% - Accent1 6 3" xfId="3493" xr:uid="{00000000-0005-0000-0000-0000E6070000}"/>
    <cellStyle name="40% - Accent1 6 3 2" xfId="3494" xr:uid="{00000000-0005-0000-0000-0000E7070000}"/>
    <cellStyle name="40% - Accent1 6 4" xfId="3495" xr:uid="{00000000-0005-0000-0000-0000E8070000}"/>
    <cellStyle name="40% - Accent1 6 5" xfId="3496" xr:uid="{00000000-0005-0000-0000-0000E9070000}"/>
    <cellStyle name="40% - Accent1 6 6" xfId="3497" xr:uid="{00000000-0005-0000-0000-0000EA070000}"/>
    <cellStyle name="40% - Accent1 6 7" xfId="3490" xr:uid="{00000000-0005-0000-0000-0000EB070000}"/>
    <cellStyle name="40% - Accent1 60" xfId="721" xr:uid="{00000000-0005-0000-0000-0000EC070000}"/>
    <cellStyle name="40% - Accent1 61" xfId="722" xr:uid="{00000000-0005-0000-0000-0000ED070000}"/>
    <cellStyle name="40% - Accent1 62" xfId="723" xr:uid="{00000000-0005-0000-0000-0000EE070000}"/>
    <cellStyle name="40% - Accent1 63" xfId="724" xr:uid="{00000000-0005-0000-0000-0000EF070000}"/>
    <cellStyle name="40% - Accent1 64" xfId="725" xr:uid="{00000000-0005-0000-0000-0000F0070000}"/>
    <cellStyle name="40% - Accent1 65" xfId="726" xr:uid="{00000000-0005-0000-0000-0000F1070000}"/>
    <cellStyle name="40% - Accent1 66" xfId="727" xr:uid="{00000000-0005-0000-0000-0000F2070000}"/>
    <cellStyle name="40% - Accent1 67" xfId="728" xr:uid="{00000000-0005-0000-0000-0000F3070000}"/>
    <cellStyle name="40% - Accent1 68" xfId="729" xr:uid="{00000000-0005-0000-0000-0000F4070000}"/>
    <cellStyle name="40% - Accent1 69" xfId="730" xr:uid="{00000000-0005-0000-0000-0000F5070000}"/>
    <cellStyle name="40% - Accent1 7" xfId="731" xr:uid="{00000000-0005-0000-0000-0000F6070000}"/>
    <cellStyle name="40% - Accent1 7 10" xfId="3499" xr:uid="{00000000-0005-0000-0000-0000F7070000}"/>
    <cellStyle name="40% - Accent1 7 10 2" xfId="3500" xr:uid="{00000000-0005-0000-0000-0000F8070000}"/>
    <cellStyle name="40% - Accent1 7 11" xfId="3501" xr:uid="{00000000-0005-0000-0000-0000F9070000}"/>
    <cellStyle name="40% - Accent1 7 11 2" xfId="3502" xr:uid="{00000000-0005-0000-0000-0000FA070000}"/>
    <cellStyle name="40% - Accent1 7 12" xfId="3503" xr:uid="{00000000-0005-0000-0000-0000FB070000}"/>
    <cellStyle name="40% - Accent1 7 13" xfId="3504" xr:uid="{00000000-0005-0000-0000-0000FC070000}"/>
    <cellStyle name="40% - Accent1 7 14" xfId="3498" xr:uid="{00000000-0005-0000-0000-0000FD070000}"/>
    <cellStyle name="40% - Accent1 7 2" xfId="3505" xr:uid="{00000000-0005-0000-0000-0000FE070000}"/>
    <cellStyle name="40% - Accent1 7 2 2" xfId="3506" xr:uid="{00000000-0005-0000-0000-0000FF070000}"/>
    <cellStyle name="40% - Accent1 7 3" xfId="3507" xr:uid="{00000000-0005-0000-0000-000000080000}"/>
    <cellStyle name="40% - Accent1 7 3 2" xfId="3508" xr:uid="{00000000-0005-0000-0000-000001080000}"/>
    <cellStyle name="40% - Accent1 7 4" xfId="3509" xr:uid="{00000000-0005-0000-0000-000002080000}"/>
    <cellStyle name="40% - Accent1 7 4 2" xfId="3510" xr:uid="{00000000-0005-0000-0000-000003080000}"/>
    <cellStyle name="40% - Accent1 7 5" xfId="3511" xr:uid="{00000000-0005-0000-0000-000004080000}"/>
    <cellStyle name="40% - Accent1 7 5 2" xfId="3512" xr:uid="{00000000-0005-0000-0000-000005080000}"/>
    <cellStyle name="40% - Accent1 7 6" xfId="3513" xr:uid="{00000000-0005-0000-0000-000006080000}"/>
    <cellStyle name="40% - Accent1 7 6 2" xfId="3514" xr:uid="{00000000-0005-0000-0000-000007080000}"/>
    <cellStyle name="40% - Accent1 7 7" xfId="3515" xr:uid="{00000000-0005-0000-0000-000008080000}"/>
    <cellStyle name="40% - Accent1 7 7 2" xfId="3516" xr:uid="{00000000-0005-0000-0000-000009080000}"/>
    <cellStyle name="40% - Accent1 7 8" xfId="3517" xr:uid="{00000000-0005-0000-0000-00000A080000}"/>
    <cellStyle name="40% - Accent1 7 8 2" xfId="3518" xr:uid="{00000000-0005-0000-0000-00000B080000}"/>
    <cellStyle name="40% - Accent1 7 9" xfId="3519" xr:uid="{00000000-0005-0000-0000-00000C080000}"/>
    <cellStyle name="40% - Accent1 7 9 2" xfId="3520" xr:uid="{00000000-0005-0000-0000-00000D080000}"/>
    <cellStyle name="40% - Accent1 70" xfId="732" xr:uid="{00000000-0005-0000-0000-00000E080000}"/>
    <cellStyle name="40% - Accent1 71" xfId="733" xr:uid="{00000000-0005-0000-0000-00000F080000}"/>
    <cellStyle name="40% - Accent1 72" xfId="734" xr:uid="{00000000-0005-0000-0000-000010080000}"/>
    <cellStyle name="40% - Accent1 73" xfId="735" xr:uid="{00000000-0005-0000-0000-000011080000}"/>
    <cellStyle name="40% - Accent1 74" xfId="736" xr:uid="{00000000-0005-0000-0000-000012080000}"/>
    <cellStyle name="40% - Accent1 75" xfId="737" xr:uid="{00000000-0005-0000-0000-000013080000}"/>
    <cellStyle name="40% - Accent1 76" xfId="738" xr:uid="{00000000-0005-0000-0000-000014080000}"/>
    <cellStyle name="40% - Accent1 77" xfId="739" xr:uid="{00000000-0005-0000-0000-000015080000}"/>
    <cellStyle name="40% - Accent1 78" xfId="740" xr:uid="{00000000-0005-0000-0000-000016080000}"/>
    <cellStyle name="40% - Accent1 79" xfId="741" xr:uid="{00000000-0005-0000-0000-000017080000}"/>
    <cellStyle name="40% - Accent1 8" xfId="742" xr:uid="{00000000-0005-0000-0000-000018080000}"/>
    <cellStyle name="40% - Accent1 8 2" xfId="3522" xr:uid="{00000000-0005-0000-0000-000019080000}"/>
    <cellStyle name="40% - Accent1 8 3" xfId="3523" xr:uid="{00000000-0005-0000-0000-00001A080000}"/>
    <cellStyle name="40% - Accent1 8 4" xfId="3521" xr:uid="{00000000-0005-0000-0000-00001B080000}"/>
    <cellStyle name="40% - Accent1 80" xfId="743" xr:uid="{00000000-0005-0000-0000-00001C080000}"/>
    <cellStyle name="40% - Accent1 81" xfId="744" xr:uid="{00000000-0005-0000-0000-00001D080000}"/>
    <cellStyle name="40% - Accent1 82" xfId="745" xr:uid="{00000000-0005-0000-0000-00001E080000}"/>
    <cellStyle name="40% - Accent1 83" xfId="746" xr:uid="{00000000-0005-0000-0000-00001F080000}"/>
    <cellStyle name="40% - Accent1 84" xfId="747" xr:uid="{00000000-0005-0000-0000-000020080000}"/>
    <cellStyle name="40% - Accent1 85" xfId="748" xr:uid="{00000000-0005-0000-0000-000021080000}"/>
    <cellStyle name="40% - Accent1 86" xfId="749" xr:uid="{00000000-0005-0000-0000-000022080000}"/>
    <cellStyle name="40% - Accent1 87" xfId="750" xr:uid="{00000000-0005-0000-0000-000023080000}"/>
    <cellStyle name="40% - Accent1 88" xfId="751" xr:uid="{00000000-0005-0000-0000-000024080000}"/>
    <cellStyle name="40% - Accent1 89" xfId="752" xr:uid="{00000000-0005-0000-0000-000025080000}"/>
    <cellStyle name="40% - Accent1 9" xfId="753" xr:uid="{00000000-0005-0000-0000-000026080000}"/>
    <cellStyle name="40% - Accent1 9 2" xfId="3525" xr:uid="{00000000-0005-0000-0000-000027080000}"/>
    <cellStyle name="40% - Accent1 9 3" xfId="3526" xr:uid="{00000000-0005-0000-0000-000028080000}"/>
    <cellStyle name="40% - Accent1 9 4" xfId="3524" xr:uid="{00000000-0005-0000-0000-000029080000}"/>
    <cellStyle name="40% - Accent1 90" xfId="754" xr:uid="{00000000-0005-0000-0000-00002A080000}"/>
    <cellStyle name="40% - Accent1 91" xfId="755" xr:uid="{00000000-0005-0000-0000-00002B080000}"/>
    <cellStyle name="40% - Accent1 92" xfId="756" xr:uid="{00000000-0005-0000-0000-00002C080000}"/>
    <cellStyle name="40% - Accent1 93" xfId="757" xr:uid="{00000000-0005-0000-0000-00002D080000}"/>
    <cellStyle name="40% - Accent1 94" xfId="758" xr:uid="{00000000-0005-0000-0000-00002E080000}"/>
    <cellStyle name="40% - Accent1 95" xfId="759" xr:uid="{00000000-0005-0000-0000-00002F080000}"/>
    <cellStyle name="40% - Accent1 96" xfId="760" xr:uid="{00000000-0005-0000-0000-000030080000}"/>
    <cellStyle name="40% - Accent1 97" xfId="761" xr:uid="{00000000-0005-0000-0000-000031080000}"/>
    <cellStyle name="40% - Accent1 98" xfId="762" xr:uid="{00000000-0005-0000-0000-000032080000}"/>
    <cellStyle name="40% - Accent1 99" xfId="763" xr:uid="{00000000-0005-0000-0000-000033080000}"/>
    <cellStyle name="40% - Accent2" xfId="30" builtinId="35" customBuiltin="1"/>
    <cellStyle name="40% - Accent2 10" xfId="764" xr:uid="{00000000-0005-0000-0000-000035080000}"/>
    <cellStyle name="40% - Accent2 10 2" xfId="3528" xr:uid="{00000000-0005-0000-0000-000036080000}"/>
    <cellStyle name="40% - Accent2 10 3" xfId="3529" xr:uid="{00000000-0005-0000-0000-000037080000}"/>
    <cellStyle name="40% - Accent2 10 4" xfId="3527" xr:uid="{00000000-0005-0000-0000-000038080000}"/>
    <cellStyle name="40% - Accent2 100" xfId="765" xr:uid="{00000000-0005-0000-0000-000039080000}"/>
    <cellStyle name="40% - Accent2 101" xfId="766" xr:uid="{00000000-0005-0000-0000-00003A080000}"/>
    <cellStyle name="40% - Accent2 11" xfId="767" xr:uid="{00000000-0005-0000-0000-00003B080000}"/>
    <cellStyle name="40% - Accent2 11 2" xfId="3531" xr:uid="{00000000-0005-0000-0000-00003C080000}"/>
    <cellStyle name="40% - Accent2 11 3" xfId="3532" xr:uid="{00000000-0005-0000-0000-00003D080000}"/>
    <cellStyle name="40% - Accent2 11 4" xfId="3530" xr:uid="{00000000-0005-0000-0000-00003E080000}"/>
    <cellStyle name="40% - Accent2 12" xfId="768" xr:uid="{00000000-0005-0000-0000-00003F080000}"/>
    <cellStyle name="40% - Accent2 12 10" xfId="3534" xr:uid="{00000000-0005-0000-0000-000040080000}"/>
    <cellStyle name="40% - Accent2 12 10 2" xfId="3535" xr:uid="{00000000-0005-0000-0000-000041080000}"/>
    <cellStyle name="40% - Accent2 12 11" xfId="3536" xr:uid="{00000000-0005-0000-0000-000042080000}"/>
    <cellStyle name="40% - Accent2 12 11 2" xfId="3537" xr:uid="{00000000-0005-0000-0000-000043080000}"/>
    <cellStyle name="40% - Accent2 12 12" xfId="3538" xr:uid="{00000000-0005-0000-0000-000044080000}"/>
    <cellStyle name="40% - Accent2 12 12 2" xfId="3539" xr:uid="{00000000-0005-0000-0000-000045080000}"/>
    <cellStyle name="40% - Accent2 12 13" xfId="3540" xr:uid="{00000000-0005-0000-0000-000046080000}"/>
    <cellStyle name="40% - Accent2 12 13 2" xfId="3541" xr:uid="{00000000-0005-0000-0000-000047080000}"/>
    <cellStyle name="40% - Accent2 12 14" xfId="3542" xr:uid="{00000000-0005-0000-0000-000048080000}"/>
    <cellStyle name="40% - Accent2 12 14 2" xfId="3543" xr:uid="{00000000-0005-0000-0000-000049080000}"/>
    <cellStyle name="40% - Accent2 12 15" xfId="3544" xr:uid="{00000000-0005-0000-0000-00004A080000}"/>
    <cellStyle name="40% - Accent2 12 15 2" xfId="3545" xr:uid="{00000000-0005-0000-0000-00004B080000}"/>
    <cellStyle name="40% - Accent2 12 16" xfId="3546" xr:uid="{00000000-0005-0000-0000-00004C080000}"/>
    <cellStyle name="40% - Accent2 12 16 2" xfId="3547" xr:uid="{00000000-0005-0000-0000-00004D080000}"/>
    <cellStyle name="40% - Accent2 12 17" xfId="3548" xr:uid="{00000000-0005-0000-0000-00004E080000}"/>
    <cellStyle name="40% - Accent2 12 17 2" xfId="3549" xr:uid="{00000000-0005-0000-0000-00004F080000}"/>
    <cellStyle name="40% - Accent2 12 18" xfId="3550" xr:uid="{00000000-0005-0000-0000-000050080000}"/>
    <cellStyle name="40% - Accent2 12 18 2" xfId="3551" xr:uid="{00000000-0005-0000-0000-000051080000}"/>
    <cellStyle name="40% - Accent2 12 19" xfId="3552" xr:uid="{00000000-0005-0000-0000-000052080000}"/>
    <cellStyle name="40% - Accent2 12 19 2" xfId="3553" xr:uid="{00000000-0005-0000-0000-000053080000}"/>
    <cellStyle name="40% - Accent2 12 2" xfId="3554" xr:uid="{00000000-0005-0000-0000-000054080000}"/>
    <cellStyle name="40% - Accent2 12 2 2" xfId="3555" xr:uid="{00000000-0005-0000-0000-000055080000}"/>
    <cellStyle name="40% - Accent2 12 20" xfId="3556" xr:uid="{00000000-0005-0000-0000-000056080000}"/>
    <cellStyle name="40% - Accent2 12 20 2" xfId="3557" xr:uid="{00000000-0005-0000-0000-000057080000}"/>
    <cellStyle name="40% - Accent2 12 21" xfId="3558" xr:uid="{00000000-0005-0000-0000-000058080000}"/>
    <cellStyle name="40% - Accent2 12 21 2" xfId="3559" xr:uid="{00000000-0005-0000-0000-000059080000}"/>
    <cellStyle name="40% - Accent2 12 22" xfId="3560" xr:uid="{00000000-0005-0000-0000-00005A080000}"/>
    <cellStyle name="40% - Accent2 12 22 2" xfId="3561" xr:uid="{00000000-0005-0000-0000-00005B080000}"/>
    <cellStyle name="40% - Accent2 12 23" xfId="3562" xr:uid="{00000000-0005-0000-0000-00005C080000}"/>
    <cellStyle name="40% - Accent2 12 23 2" xfId="3563" xr:uid="{00000000-0005-0000-0000-00005D080000}"/>
    <cellStyle name="40% - Accent2 12 24" xfId="3564" xr:uid="{00000000-0005-0000-0000-00005E080000}"/>
    <cellStyle name="40% - Accent2 12 24 2" xfId="3565" xr:uid="{00000000-0005-0000-0000-00005F080000}"/>
    <cellStyle name="40% - Accent2 12 25" xfId="3566" xr:uid="{00000000-0005-0000-0000-000060080000}"/>
    <cellStyle name="40% - Accent2 12 25 2" xfId="3567" xr:uid="{00000000-0005-0000-0000-000061080000}"/>
    <cellStyle name="40% - Accent2 12 26" xfId="3568" xr:uid="{00000000-0005-0000-0000-000062080000}"/>
    <cellStyle name="40% - Accent2 12 26 2" xfId="3569" xr:uid="{00000000-0005-0000-0000-000063080000}"/>
    <cellStyle name="40% - Accent2 12 27" xfId="3570" xr:uid="{00000000-0005-0000-0000-000064080000}"/>
    <cellStyle name="40% - Accent2 12 27 2" xfId="3571" xr:uid="{00000000-0005-0000-0000-000065080000}"/>
    <cellStyle name="40% - Accent2 12 28" xfId="3572" xr:uid="{00000000-0005-0000-0000-000066080000}"/>
    <cellStyle name="40% - Accent2 12 28 2" xfId="3573" xr:uid="{00000000-0005-0000-0000-000067080000}"/>
    <cellStyle name="40% - Accent2 12 29" xfId="3574" xr:uid="{00000000-0005-0000-0000-000068080000}"/>
    <cellStyle name="40% - Accent2 12 29 2" xfId="3575" xr:uid="{00000000-0005-0000-0000-000069080000}"/>
    <cellStyle name="40% - Accent2 12 3" xfId="3576" xr:uid="{00000000-0005-0000-0000-00006A080000}"/>
    <cellStyle name="40% - Accent2 12 3 2" xfId="3577" xr:uid="{00000000-0005-0000-0000-00006B080000}"/>
    <cellStyle name="40% - Accent2 12 30" xfId="3578" xr:uid="{00000000-0005-0000-0000-00006C080000}"/>
    <cellStyle name="40% - Accent2 12 30 2" xfId="3579" xr:uid="{00000000-0005-0000-0000-00006D080000}"/>
    <cellStyle name="40% - Accent2 12 31" xfId="3580" xr:uid="{00000000-0005-0000-0000-00006E080000}"/>
    <cellStyle name="40% - Accent2 12 32" xfId="3533" xr:uid="{00000000-0005-0000-0000-00006F080000}"/>
    <cellStyle name="40% - Accent2 12 4" xfId="3581" xr:uid="{00000000-0005-0000-0000-000070080000}"/>
    <cellStyle name="40% - Accent2 12 4 2" xfId="3582" xr:uid="{00000000-0005-0000-0000-000071080000}"/>
    <cellStyle name="40% - Accent2 12 5" xfId="3583" xr:uid="{00000000-0005-0000-0000-000072080000}"/>
    <cellStyle name="40% - Accent2 12 5 2" xfId="3584" xr:uid="{00000000-0005-0000-0000-000073080000}"/>
    <cellStyle name="40% - Accent2 12 6" xfId="3585" xr:uid="{00000000-0005-0000-0000-000074080000}"/>
    <cellStyle name="40% - Accent2 12 6 2" xfId="3586" xr:uid="{00000000-0005-0000-0000-000075080000}"/>
    <cellStyle name="40% - Accent2 12 7" xfId="3587" xr:uid="{00000000-0005-0000-0000-000076080000}"/>
    <cellStyle name="40% - Accent2 12 7 2" xfId="3588" xr:uid="{00000000-0005-0000-0000-000077080000}"/>
    <cellStyle name="40% - Accent2 12 8" xfId="3589" xr:uid="{00000000-0005-0000-0000-000078080000}"/>
    <cellStyle name="40% - Accent2 12 8 2" xfId="3590" xr:uid="{00000000-0005-0000-0000-000079080000}"/>
    <cellStyle name="40% - Accent2 12 9" xfId="3591" xr:uid="{00000000-0005-0000-0000-00007A080000}"/>
    <cellStyle name="40% - Accent2 12 9 2" xfId="3592" xr:uid="{00000000-0005-0000-0000-00007B080000}"/>
    <cellStyle name="40% - Accent2 13" xfId="769" xr:uid="{00000000-0005-0000-0000-00007C080000}"/>
    <cellStyle name="40% - Accent2 13 2" xfId="3594" xr:uid="{00000000-0005-0000-0000-00007D080000}"/>
    <cellStyle name="40% - Accent2 13 3" xfId="3593" xr:uid="{00000000-0005-0000-0000-00007E080000}"/>
    <cellStyle name="40% - Accent2 14" xfId="770" xr:uid="{00000000-0005-0000-0000-00007F080000}"/>
    <cellStyle name="40% - Accent2 14 2" xfId="3596" xr:uid="{00000000-0005-0000-0000-000080080000}"/>
    <cellStyle name="40% - Accent2 14 3" xfId="3595" xr:uid="{00000000-0005-0000-0000-000081080000}"/>
    <cellStyle name="40% - Accent2 15" xfId="771" xr:uid="{00000000-0005-0000-0000-000082080000}"/>
    <cellStyle name="40% - Accent2 15 2" xfId="3598" xr:uid="{00000000-0005-0000-0000-000083080000}"/>
    <cellStyle name="40% - Accent2 15 3" xfId="3597" xr:uid="{00000000-0005-0000-0000-000084080000}"/>
    <cellStyle name="40% - Accent2 16" xfId="772" xr:uid="{00000000-0005-0000-0000-000085080000}"/>
    <cellStyle name="40% - Accent2 16 2" xfId="3600" xr:uid="{00000000-0005-0000-0000-000086080000}"/>
    <cellStyle name="40% - Accent2 16 3" xfId="3599" xr:uid="{00000000-0005-0000-0000-000087080000}"/>
    <cellStyle name="40% - Accent2 17" xfId="773" xr:uid="{00000000-0005-0000-0000-000088080000}"/>
    <cellStyle name="40% - Accent2 17 2" xfId="3601" xr:uid="{00000000-0005-0000-0000-000089080000}"/>
    <cellStyle name="40% - Accent2 18" xfId="774" xr:uid="{00000000-0005-0000-0000-00008A080000}"/>
    <cellStyle name="40% - Accent2 18 2" xfId="3602" xr:uid="{00000000-0005-0000-0000-00008B080000}"/>
    <cellStyle name="40% - Accent2 19" xfId="775" xr:uid="{00000000-0005-0000-0000-00008C080000}"/>
    <cellStyle name="40% - Accent2 19 2" xfId="3603" xr:uid="{00000000-0005-0000-0000-00008D080000}"/>
    <cellStyle name="40% - Accent2 2" xfId="776" xr:uid="{00000000-0005-0000-0000-00008E080000}"/>
    <cellStyle name="40% - Accent2 2 10" xfId="3604" xr:uid="{00000000-0005-0000-0000-00008F080000}"/>
    <cellStyle name="40% - Accent2 2 10 2" xfId="3605" xr:uid="{00000000-0005-0000-0000-000090080000}"/>
    <cellStyle name="40% - Accent2 2 11" xfId="3606" xr:uid="{00000000-0005-0000-0000-000091080000}"/>
    <cellStyle name="40% - Accent2 2 11 2" xfId="3607" xr:uid="{00000000-0005-0000-0000-000092080000}"/>
    <cellStyle name="40% - Accent2 2 12" xfId="3608" xr:uid="{00000000-0005-0000-0000-000093080000}"/>
    <cellStyle name="40% - Accent2 2 13" xfId="3609" xr:uid="{00000000-0005-0000-0000-000094080000}"/>
    <cellStyle name="40% - Accent2 2 14" xfId="3610" xr:uid="{00000000-0005-0000-0000-000095080000}"/>
    <cellStyle name="40% - Accent2 2 15" xfId="3611" xr:uid="{00000000-0005-0000-0000-000096080000}"/>
    <cellStyle name="40% - Accent2 2 16" xfId="3612" xr:uid="{00000000-0005-0000-0000-000097080000}"/>
    <cellStyle name="40% - Accent2 2 17" xfId="3613" xr:uid="{00000000-0005-0000-0000-000098080000}"/>
    <cellStyle name="40% - Accent2 2 18" xfId="3614" xr:uid="{00000000-0005-0000-0000-000099080000}"/>
    <cellStyle name="40% - Accent2 2 19" xfId="3615" xr:uid="{00000000-0005-0000-0000-00009A080000}"/>
    <cellStyle name="40% - Accent2 2 2" xfId="777" xr:uid="{00000000-0005-0000-0000-00009B080000}"/>
    <cellStyle name="40% - Accent2 2 2 2" xfId="3617" xr:uid="{00000000-0005-0000-0000-00009C080000}"/>
    <cellStyle name="40% - Accent2 2 2 3" xfId="3618" xr:uid="{00000000-0005-0000-0000-00009D080000}"/>
    <cellStyle name="40% - Accent2 2 2 4" xfId="3616" xr:uid="{00000000-0005-0000-0000-00009E080000}"/>
    <cellStyle name="40% - Accent2 2 20" xfId="3619" xr:uid="{00000000-0005-0000-0000-00009F080000}"/>
    <cellStyle name="40% - Accent2 2 21" xfId="3620" xr:uid="{00000000-0005-0000-0000-0000A0080000}"/>
    <cellStyle name="40% - Accent2 2 22" xfId="3621" xr:uid="{00000000-0005-0000-0000-0000A1080000}"/>
    <cellStyle name="40% - Accent2 2 23" xfId="3622" xr:uid="{00000000-0005-0000-0000-0000A2080000}"/>
    <cellStyle name="40% - Accent2 2 24" xfId="3623" xr:uid="{00000000-0005-0000-0000-0000A3080000}"/>
    <cellStyle name="40% - Accent2 2 3" xfId="778" xr:uid="{00000000-0005-0000-0000-0000A4080000}"/>
    <cellStyle name="40% - Accent2 2 3 2" xfId="3625" xr:uid="{00000000-0005-0000-0000-0000A5080000}"/>
    <cellStyle name="40% - Accent2 2 3 3" xfId="3626" xr:uid="{00000000-0005-0000-0000-0000A6080000}"/>
    <cellStyle name="40% - Accent2 2 3 4" xfId="3624" xr:uid="{00000000-0005-0000-0000-0000A7080000}"/>
    <cellStyle name="40% - Accent2 2 4" xfId="3627" xr:uid="{00000000-0005-0000-0000-0000A8080000}"/>
    <cellStyle name="40% - Accent2 2 4 2" xfId="3628" xr:uid="{00000000-0005-0000-0000-0000A9080000}"/>
    <cellStyle name="40% - Accent2 2 4 3" xfId="3629" xr:uid="{00000000-0005-0000-0000-0000AA080000}"/>
    <cellStyle name="40% - Accent2 2 5" xfId="3630" xr:uid="{00000000-0005-0000-0000-0000AB080000}"/>
    <cellStyle name="40% - Accent2 2 5 2" xfId="3631" xr:uid="{00000000-0005-0000-0000-0000AC080000}"/>
    <cellStyle name="40% - Accent2 2 5 3" xfId="3632" xr:uid="{00000000-0005-0000-0000-0000AD080000}"/>
    <cellStyle name="40% - Accent2 2 6" xfId="3633" xr:uid="{00000000-0005-0000-0000-0000AE080000}"/>
    <cellStyle name="40% - Accent2 2 6 2" xfId="3634" xr:uid="{00000000-0005-0000-0000-0000AF080000}"/>
    <cellStyle name="40% - Accent2 2 6 3" xfId="3635" xr:uid="{00000000-0005-0000-0000-0000B0080000}"/>
    <cellStyle name="40% - Accent2 2 7" xfId="3636" xr:uid="{00000000-0005-0000-0000-0000B1080000}"/>
    <cellStyle name="40% - Accent2 2 7 2" xfId="3637" xr:uid="{00000000-0005-0000-0000-0000B2080000}"/>
    <cellStyle name="40% - Accent2 2 7 3" xfId="3638" xr:uid="{00000000-0005-0000-0000-0000B3080000}"/>
    <cellStyle name="40% - Accent2 2 8" xfId="3639" xr:uid="{00000000-0005-0000-0000-0000B4080000}"/>
    <cellStyle name="40% - Accent2 2 8 2" xfId="3640" xr:uid="{00000000-0005-0000-0000-0000B5080000}"/>
    <cellStyle name="40% - Accent2 2 8 3" xfId="3641" xr:uid="{00000000-0005-0000-0000-0000B6080000}"/>
    <cellStyle name="40% - Accent2 2 9" xfId="3642" xr:uid="{00000000-0005-0000-0000-0000B7080000}"/>
    <cellStyle name="40% - Accent2 20" xfId="779" xr:uid="{00000000-0005-0000-0000-0000B8080000}"/>
    <cellStyle name="40% - Accent2 20 2" xfId="3643" xr:uid="{00000000-0005-0000-0000-0000B9080000}"/>
    <cellStyle name="40% - Accent2 21" xfId="780" xr:uid="{00000000-0005-0000-0000-0000BA080000}"/>
    <cellStyle name="40% - Accent2 21 2" xfId="3644" xr:uid="{00000000-0005-0000-0000-0000BB080000}"/>
    <cellStyle name="40% - Accent2 22" xfId="781" xr:uid="{00000000-0005-0000-0000-0000BC080000}"/>
    <cellStyle name="40% - Accent2 22 2" xfId="3645" xr:uid="{00000000-0005-0000-0000-0000BD080000}"/>
    <cellStyle name="40% - Accent2 23" xfId="782" xr:uid="{00000000-0005-0000-0000-0000BE080000}"/>
    <cellStyle name="40% - Accent2 23 2" xfId="3646" xr:uid="{00000000-0005-0000-0000-0000BF080000}"/>
    <cellStyle name="40% - Accent2 24" xfId="783" xr:uid="{00000000-0005-0000-0000-0000C0080000}"/>
    <cellStyle name="40% - Accent2 24 2" xfId="3647" xr:uid="{00000000-0005-0000-0000-0000C1080000}"/>
    <cellStyle name="40% - Accent2 25" xfId="784" xr:uid="{00000000-0005-0000-0000-0000C2080000}"/>
    <cellStyle name="40% - Accent2 25 2" xfId="3648" xr:uid="{00000000-0005-0000-0000-0000C3080000}"/>
    <cellStyle name="40% - Accent2 26" xfId="785" xr:uid="{00000000-0005-0000-0000-0000C4080000}"/>
    <cellStyle name="40% - Accent2 26 2" xfId="3649" xr:uid="{00000000-0005-0000-0000-0000C5080000}"/>
    <cellStyle name="40% - Accent2 27" xfId="786" xr:uid="{00000000-0005-0000-0000-0000C6080000}"/>
    <cellStyle name="40% - Accent2 27 2" xfId="3650" xr:uid="{00000000-0005-0000-0000-0000C7080000}"/>
    <cellStyle name="40% - Accent2 28" xfId="787" xr:uid="{00000000-0005-0000-0000-0000C8080000}"/>
    <cellStyle name="40% - Accent2 28 2" xfId="3651" xr:uid="{00000000-0005-0000-0000-0000C9080000}"/>
    <cellStyle name="40% - Accent2 29" xfId="788" xr:uid="{00000000-0005-0000-0000-0000CA080000}"/>
    <cellStyle name="40% - Accent2 29 2" xfId="3652" xr:uid="{00000000-0005-0000-0000-0000CB080000}"/>
    <cellStyle name="40% - Accent2 3" xfId="789" xr:uid="{00000000-0005-0000-0000-0000CC080000}"/>
    <cellStyle name="40% - Accent2 3 2" xfId="3654" xr:uid="{00000000-0005-0000-0000-0000CD080000}"/>
    <cellStyle name="40% - Accent2 3 2 2" xfId="3655" xr:uid="{00000000-0005-0000-0000-0000CE080000}"/>
    <cellStyle name="40% - Accent2 3 3" xfId="3656" xr:uid="{00000000-0005-0000-0000-0000CF080000}"/>
    <cellStyle name="40% - Accent2 3 4" xfId="3657" xr:uid="{00000000-0005-0000-0000-0000D0080000}"/>
    <cellStyle name="40% - Accent2 3 5" xfId="58023" xr:uid="{00000000-0005-0000-0000-0000D1080000}"/>
    <cellStyle name="40% - Accent2 3 6" xfId="3653" xr:uid="{00000000-0005-0000-0000-0000D2080000}"/>
    <cellStyle name="40% - Accent2 30" xfId="790" xr:uid="{00000000-0005-0000-0000-0000D3080000}"/>
    <cellStyle name="40% - Accent2 31" xfId="791" xr:uid="{00000000-0005-0000-0000-0000D4080000}"/>
    <cellStyle name="40% - Accent2 32" xfId="792" xr:uid="{00000000-0005-0000-0000-0000D5080000}"/>
    <cellStyle name="40% - Accent2 33" xfId="793" xr:uid="{00000000-0005-0000-0000-0000D6080000}"/>
    <cellStyle name="40% - Accent2 34" xfId="794" xr:uid="{00000000-0005-0000-0000-0000D7080000}"/>
    <cellStyle name="40% - Accent2 35" xfId="795" xr:uid="{00000000-0005-0000-0000-0000D8080000}"/>
    <cellStyle name="40% - Accent2 36" xfId="796" xr:uid="{00000000-0005-0000-0000-0000D9080000}"/>
    <cellStyle name="40% - Accent2 37" xfId="797" xr:uid="{00000000-0005-0000-0000-0000DA080000}"/>
    <cellStyle name="40% - Accent2 38" xfId="798" xr:uid="{00000000-0005-0000-0000-0000DB080000}"/>
    <cellStyle name="40% - Accent2 39" xfId="799" xr:uid="{00000000-0005-0000-0000-0000DC080000}"/>
    <cellStyle name="40% - Accent2 4" xfId="800" xr:uid="{00000000-0005-0000-0000-0000DD080000}"/>
    <cellStyle name="40% - Accent2 4 2" xfId="3659" xr:uid="{00000000-0005-0000-0000-0000DE080000}"/>
    <cellStyle name="40% - Accent2 4 2 2" xfId="3660" xr:uid="{00000000-0005-0000-0000-0000DF080000}"/>
    <cellStyle name="40% - Accent2 4 3" xfId="3661" xr:uid="{00000000-0005-0000-0000-0000E0080000}"/>
    <cellStyle name="40% - Accent2 4 4" xfId="3662" xr:uid="{00000000-0005-0000-0000-0000E1080000}"/>
    <cellStyle name="40% - Accent2 4 5" xfId="3658" xr:uid="{00000000-0005-0000-0000-0000E2080000}"/>
    <cellStyle name="40% - Accent2 40" xfId="801" xr:uid="{00000000-0005-0000-0000-0000E3080000}"/>
    <cellStyle name="40% - Accent2 41" xfId="802" xr:uid="{00000000-0005-0000-0000-0000E4080000}"/>
    <cellStyle name="40% - Accent2 42" xfId="803" xr:uid="{00000000-0005-0000-0000-0000E5080000}"/>
    <cellStyle name="40% - Accent2 43" xfId="804" xr:uid="{00000000-0005-0000-0000-0000E6080000}"/>
    <cellStyle name="40% - Accent2 44" xfId="805" xr:uid="{00000000-0005-0000-0000-0000E7080000}"/>
    <cellStyle name="40% - Accent2 45" xfId="806" xr:uid="{00000000-0005-0000-0000-0000E8080000}"/>
    <cellStyle name="40% - Accent2 46" xfId="807" xr:uid="{00000000-0005-0000-0000-0000E9080000}"/>
    <cellStyle name="40% - Accent2 47" xfId="808" xr:uid="{00000000-0005-0000-0000-0000EA080000}"/>
    <cellStyle name="40% - Accent2 48" xfId="809" xr:uid="{00000000-0005-0000-0000-0000EB080000}"/>
    <cellStyle name="40% - Accent2 49" xfId="810" xr:uid="{00000000-0005-0000-0000-0000EC080000}"/>
    <cellStyle name="40% - Accent2 5" xfId="811" xr:uid="{00000000-0005-0000-0000-0000ED080000}"/>
    <cellStyle name="40% - Accent2 5 2" xfId="3664" xr:uid="{00000000-0005-0000-0000-0000EE080000}"/>
    <cellStyle name="40% - Accent2 5 2 2" xfId="3665" xr:uid="{00000000-0005-0000-0000-0000EF080000}"/>
    <cellStyle name="40% - Accent2 5 3" xfId="3666" xr:uid="{00000000-0005-0000-0000-0000F0080000}"/>
    <cellStyle name="40% - Accent2 5 4" xfId="3667" xr:uid="{00000000-0005-0000-0000-0000F1080000}"/>
    <cellStyle name="40% - Accent2 5 5" xfId="3663" xr:uid="{00000000-0005-0000-0000-0000F2080000}"/>
    <cellStyle name="40% - Accent2 50" xfId="812" xr:uid="{00000000-0005-0000-0000-0000F3080000}"/>
    <cellStyle name="40% - Accent2 51" xfId="813" xr:uid="{00000000-0005-0000-0000-0000F4080000}"/>
    <cellStyle name="40% - Accent2 52" xfId="814" xr:uid="{00000000-0005-0000-0000-0000F5080000}"/>
    <cellStyle name="40% - Accent2 53" xfId="815" xr:uid="{00000000-0005-0000-0000-0000F6080000}"/>
    <cellStyle name="40% - Accent2 54" xfId="816" xr:uid="{00000000-0005-0000-0000-0000F7080000}"/>
    <cellStyle name="40% - Accent2 55" xfId="817" xr:uid="{00000000-0005-0000-0000-0000F8080000}"/>
    <cellStyle name="40% - Accent2 56" xfId="818" xr:uid="{00000000-0005-0000-0000-0000F9080000}"/>
    <cellStyle name="40% - Accent2 57" xfId="819" xr:uid="{00000000-0005-0000-0000-0000FA080000}"/>
    <cellStyle name="40% - Accent2 58" xfId="820" xr:uid="{00000000-0005-0000-0000-0000FB080000}"/>
    <cellStyle name="40% - Accent2 59" xfId="821" xr:uid="{00000000-0005-0000-0000-0000FC080000}"/>
    <cellStyle name="40% - Accent2 6" xfId="822" xr:uid="{00000000-0005-0000-0000-0000FD080000}"/>
    <cellStyle name="40% - Accent2 6 2" xfId="3669" xr:uid="{00000000-0005-0000-0000-0000FE080000}"/>
    <cellStyle name="40% - Accent2 6 2 2" xfId="3670" xr:uid="{00000000-0005-0000-0000-0000FF080000}"/>
    <cellStyle name="40% - Accent2 6 3" xfId="3671" xr:uid="{00000000-0005-0000-0000-000000090000}"/>
    <cellStyle name="40% - Accent2 6 3 2" xfId="3672" xr:uid="{00000000-0005-0000-0000-000001090000}"/>
    <cellStyle name="40% - Accent2 6 4" xfId="3673" xr:uid="{00000000-0005-0000-0000-000002090000}"/>
    <cellStyle name="40% - Accent2 6 5" xfId="3674" xr:uid="{00000000-0005-0000-0000-000003090000}"/>
    <cellStyle name="40% - Accent2 6 6" xfId="3675" xr:uid="{00000000-0005-0000-0000-000004090000}"/>
    <cellStyle name="40% - Accent2 6 7" xfId="3668" xr:uid="{00000000-0005-0000-0000-000005090000}"/>
    <cellStyle name="40% - Accent2 60" xfId="823" xr:uid="{00000000-0005-0000-0000-000006090000}"/>
    <cellStyle name="40% - Accent2 61" xfId="824" xr:uid="{00000000-0005-0000-0000-000007090000}"/>
    <cellStyle name="40% - Accent2 62" xfId="825" xr:uid="{00000000-0005-0000-0000-000008090000}"/>
    <cellStyle name="40% - Accent2 63" xfId="826" xr:uid="{00000000-0005-0000-0000-000009090000}"/>
    <cellStyle name="40% - Accent2 64" xfId="827" xr:uid="{00000000-0005-0000-0000-00000A090000}"/>
    <cellStyle name="40% - Accent2 65" xfId="828" xr:uid="{00000000-0005-0000-0000-00000B090000}"/>
    <cellStyle name="40% - Accent2 66" xfId="829" xr:uid="{00000000-0005-0000-0000-00000C090000}"/>
    <cellStyle name="40% - Accent2 67" xfId="830" xr:uid="{00000000-0005-0000-0000-00000D090000}"/>
    <cellStyle name="40% - Accent2 68" xfId="831" xr:uid="{00000000-0005-0000-0000-00000E090000}"/>
    <cellStyle name="40% - Accent2 69" xfId="832" xr:uid="{00000000-0005-0000-0000-00000F090000}"/>
    <cellStyle name="40% - Accent2 7" xfId="833" xr:uid="{00000000-0005-0000-0000-000010090000}"/>
    <cellStyle name="40% - Accent2 7 10" xfId="3677" xr:uid="{00000000-0005-0000-0000-000011090000}"/>
    <cellStyle name="40% - Accent2 7 10 2" xfId="3678" xr:uid="{00000000-0005-0000-0000-000012090000}"/>
    <cellStyle name="40% - Accent2 7 11" xfId="3679" xr:uid="{00000000-0005-0000-0000-000013090000}"/>
    <cellStyle name="40% - Accent2 7 11 2" xfId="3680" xr:uid="{00000000-0005-0000-0000-000014090000}"/>
    <cellStyle name="40% - Accent2 7 12" xfId="3681" xr:uid="{00000000-0005-0000-0000-000015090000}"/>
    <cellStyle name="40% - Accent2 7 13" xfId="3682" xr:uid="{00000000-0005-0000-0000-000016090000}"/>
    <cellStyle name="40% - Accent2 7 14" xfId="3676" xr:uid="{00000000-0005-0000-0000-000017090000}"/>
    <cellStyle name="40% - Accent2 7 2" xfId="3683" xr:uid="{00000000-0005-0000-0000-000018090000}"/>
    <cellStyle name="40% - Accent2 7 2 2" xfId="3684" xr:uid="{00000000-0005-0000-0000-000019090000}"/>
    <cellStyle name="40% - Accent2 7 3" xfId="3685" xr:uid="{00000000-0005-0000-0000-00001A090000}"/>
    <cellStyle name="40% - Accent2 7 3 2" xfId="3686" xr:uid="{00000000-0005-0000-0000-00001B090000}"/>
    <cellStyle name="40% - Accent2 7 4" xfId="3687" xr:uid="{00000000-0005-0000-0000-00001C090000}"/>
    <cellStyle name="40% - Accent2 7 4 2" xfId="3688" xr:uid="{00000000-0005-0000-0000-00001D090000}"/>
    <cellStyle name="40% - Accent2 7 5" xfId="3689" xr:uid="{00000000-0005-0000-0000-00001E090000}"/>
    <cellStyle name="40% - Accent2 7 5 2" xfId="3690" xr:uid="{00000000-0005-0000-0000-00001F090000}"/>
    <cellStyle name="40% - Accent2 7 6" xfId="3691" xr:uid="{00000000-0005-0000-0000-000020090000}"/>
    <cellStyle name="40% - Accent2 7 6 2" xfId="3692" xr:uid="{00000000-0005-0000-0000-000021090000}"/>
    <cellStyle name="40% - Accent2 7 7" xfId="3693" xr:uid="{00000000-0005-0000-0000-000022090000}"/>
    <cellStyle name="40% - Accent2 7 7 2" xfId="3694" xr:uid="{00000000-0005-0000-0000-000023090000}"/>
    <cellStyle name="40% - Accent2 7 8" xfId="3695" xr:uid="{00000000-0005-0000-0000-000024090000}"/>
    <cellStyle name="40% - Accent2 7 8 2" xfId="3696" xr:uid="{00000000-0005-0000-0000-000025090000}"/>
    <cellStyle name="40% - Accent2 7 9" xfId="3697" xr:uid="{00000000-0005-0000-0000-000026090000}"/>
    <cellStyle name="40% - Accent2 7 9 2" xfId="3698" xr:uid="{00000000-0005-0000-0000-000027090000}"/>
    <cellStyle name="40% - Accent2 70" xfId="834" xr:uid="{00000000-0005-0000-0000-000028090000}"/>
    <cellStyle name="40% - Accent2 71" xfId="835" xr:uid="{00000000-0005-0000-0000-000029090000}"/>
    <cellStyle name="40% - Accent2 72" xfId="836" xr:uid="{00000000-0005-0000-0000-00002A090000}"/>
    <cellStyle name="40% - Accent2 73" xfId="837" xr:uid="{00000000-0005-0000-0000-00002B090000}"/>
    <cellStyle name="40% - Accent2 74" xfId="838" xr:uid="{00000000-0005-0000-0000-00002C090000}"/>
    <cellStyle name="40% - Accent2 75" xfId="839" xr:uid="{00000000-0005-0000-0000-00002D090000}"/>
    <cellStyle name="40% - Accent2 76" xfId="840" xr:uid="{00000000-0005-0000-0000-00002E090000}"/>
    <cellStyle name="40% - Accent2 77" xfId="841" xr:uid="{00000000-0005-0000-0000-00002F090000}"/>
    <cellStyle name="40% - Accent2 78" xfId="842" xr:uid="{00000000-0005-0000-0000-000030090000}"/>
    <cellStyle name="40% - Accent2 79" xfId="843" xr:uid="{00000000-0005-0000-0000-000031090000}"/>
    <cellStyle name="40% - Accent2 8" xfId="844" xr:uid="{00000000-0005-0000-0000-000032090000}"/>
    <cellStyle name="40% - Accent2 8 2" xfId="3700" xr:uid="{00000000-0005-0000-0000-000033090000}"/>
    <cellStyle name="40% - Accent2 8 3" xfId="3701" xr:uid="{00000000-0005-0000-0000-000034090000}"/>
    <cellStyle name="40% - Accent2 8 4" xfId="3699" xr:uid="{00000000-0005-0000-0000-000035090000}"/>
    <cellStyle name="40% - Accent2 80" xfId="845" xr:uid="{00000000-0005-0000-0000-000036090000}"/>
    <cellStyle name="40% - Accent2 81" xfId="846" xr:uid="{00000000-0005-0000-0000-000037090000}"/>
    <cellStyle name="40% - Accent2 82" xfId="847" xr:uid="{00000000-0005-0000-0000-000038090000}"/>
    <cellStyle name="40% - Accent2 83" xfId="848" xr:uid="{00000000-0005-0000-0000-000039090000}"/>
    <cellStyle name="40% - Accent2 84" xfId="849" xr:uid="{00000000-0005-0000-0000-00003A090000}"/>
    <cellStyle name="40% - Accent2 85" xfId="850" xr:uid="{00000000-0005-0000-0000-00003B090000}"/>
    <cellStyle name="40% - Accent2 86" xfId="851" xr:uid="{00000000-0005-0000-0000-00003C090000}"/>
    <cellStyle name="40% - Accent2 87" xfId="852" xr:uid="{00000000-0005-0000-0000-00003D090000}"/>
    <cellStyle name="40% - Accent2 88" xfId="853" xr:uid="{00000000-0005-0000-0000-00003E090000}"/>
    <cellStyle name="40% - Accent2 89" xfId="854" xr:uid="{00000000-0005-0000-0000-00003F090000}"/>
    <cellStyle name="40% - Accent2 9" xfId="855" xr:uid="{00000000-0005-0000-0000-000040090000}"/>
    <cellStyle name="40% - Accent2 9 2" xfId="3703" xr:uid="{00000000-0005-0000-0000-000041090000}"/>
    <cellStyle name="40% - Accent2 9 3" xfId="3704" xr:uid="{00000000-0005-0000-0000-000042090000}"/>
    <cellStyle name="40% - Accent2 9 4" xfId="3702" xr:uid="{00000000-0005-0000-0000-000043090000}"/>
    <cellStyle name="40% - Accent2 90" xfId="856" xr:uid="{00000000-0005-0000-0000-000044090000}"/>
    <cellStyle name="40% - Accent2 91" xfId="857" xr:uid="{00000000-0005-0000-0000-000045090000}"/>
    <cellStyle name="40% - Accent2 92" xfId="858" xr:uid="{00000000-0005-0000-0000-000046090000}"/>
    <cellStyle name="40% - Accent2 93" xfId="859" xr:uid="{00000000-0005-0000-0000-000047090000}"/>
    <cellStyle name="40% - Accent2 94" xfId="860" xr:uid="{00000000-0005-0000-0000-000048090000}"/>
    <cellStyle name="40% - Accent2 95" xfId="861" xr:uid="{00000000-0005-0000-0000-000049090000}"/>
    <cellStyle name="40% - Accent2 96" xfId="862" xr:uid="{00000000-0005-0000-0000-00004A090000}"/>
    <cellStyle name="40% - Accent2 97" xfId="863" xr:uid="{00000000-0005-0000-0000-00004B090000}"/>
    <cellStyle name="40% - Accent2 98" xfId="864" xr:uid="{00000000-0005-0000-0000-00004C090000}"/>
    <cellStyle name="40% - Accent2 99" xfId="865" xr:uid="{00000000-0005-0000-0000-00004D090000}"/>
    <cellStyle name="40% - Accent3" xfId="34" builtinId="39" customBuiltin="1"/>
    <cellStyle name="40% - Accent3 10" xfId="866" xr:uid="{00000000-0005-0000-0000-00004F090000}"/>
    <cellStyle name="40% - Accent3 10 2" xfId="3706" xr:uid="{00000000-0005-0000-0000-000050090000}"/>
    <cellStyle name="40% - Accent3 10 3" xfId="3707" xr:uid="{00000000-0005-0000-0000-000051090000}"/>
    <cellStyle name="40% - Accent3 10 4" xfId="3705" xr:uid="{00000000-0005-0000-0000-000052090000}"/>
    <cellStyle name="40% - Accent3 100" xfId="867" xr:uid="{00000000-0005-0000-0000-000053090000}"/>
    <cellStyle name="40% - Accent3 101" xfId="868" xr:uid="{00000000-0005-0000-0000-000054090000}"/>
    <cellStyle name="40% - Accent3 11" xfId="869" xr:uid="{00000000-0005-0000-0000-000055090000}"/>
    <cellStyle name="40% - Accent3 11 2" xfId="3709" xr:uid="{00000000-0005-0000-0000-000056090000}"/>
    <cellStyle name="40% - Accent3 11 3" xfId="3710" xr:uid="{00000000-0005-0000-0000-000057090000}"/>
    <cellStyle name="40% - Accent3 11 4" xfId="3708" xr:uid="{00000000-0005-0000-0000-000058090000}"/>
    <cellStyle name="40% - Accent3 12" xfId="870" xr:uid="{00000000-0005-0000-0000-000059090000}"/>
    <cellStyle name="40% - Accent3 12 10" xfId="3712" xr:uid="{00000000-0005-0000-0000-00005A090000}"/>
    <cellStyle name="40% - Accent3 12 10 2" xfId="3713" xr:uid="{00000000-0005-0000-0000-00005B090000}"/>
    <cellStyle name="40% - Accent3 12 11" xfId="3714" xr:uid="{00000000-0005-0000-0000-00005C090000}"/>
    <cellStyle name="40% - Accent3 12 11 2" xfId="3715" xr:uid="{00000000-0005-0000-0000-00005D090000}"/>
    <cellStyle name="40% - Accent3 12 12" xfId="3716" xr:uid="{00000000-0005-0000-0000-00005E090000}"/>
    <cellStyle name="40% - Accent3 12 12 2" xfId="3717" xr:uid="{00000000-0005-0000-0000-00005F090000}"/>
    <cellStyle name="40% - Accent3 12 13" xfId="3718" xr:uid="{00000000-0005-0000-0000-000060090000}"/>
    <cellStyle name="40% - Accent3 12 13 2" xfId="3719" xr:uid="{00000000-0005-0000-0000-000061090000}"/>
    <cellStyle name="40% - Accent3 12 14" xfId="3720" xr:uid="{00000000-0005-0000-0000-000062090000}"/>
    <cellStyle name="40% - Accent3 12 14 2" xfId="3721" xr:uid="{00000000-0005-0000-0000-000063090000}"/>
    <cellStyle name="40% - Accent3 12 15" xfId="3722" xr:uid="{00000000-0005-0000-0000-000064090000}"/>
    <cellStyle name="40% - Accent3 12 15 2" xfId="3723" xr:uid="{00000000-0005-0000-0000-000065090000}"/>
    <cellStyle name="40% - Accent3 12 16" xfId="3724" xr:uid="{00000000-0005-0000-0000-000066090000}"/>
    <cellStyle name="40% - Accent3 12 16 2" xfId="3725" xr:uid="{00000000-0005-0000-0000-000067090000}"/>
    <cellStyle name="40% - Accent3 12 17" xfId="3726" xr:uid="{00000000-0005-0000-0000-000068090000}"/>
    <cellStyle name="40% - Accent3 12 17 2" xfId="3727" xr:uid="{00000000-0005-0000-0000-000069090000}"/>
    <cellStyle name="40% - Accent3 12 18" xfId="3728" xr:uid="{00000000-0005-0000-0000-00006A090000}"/>
    <cellStyle name="40% - Accent3 12 18 2" xfId="3729" xr:uid="{00000000-0005-0000-0000-00006B090000}"/>
    <cellStyle name="40% - Accent3 12 19" xfId="3730" xr:uid="{00000000-0005-0000-0000-00006C090000}"/>
    <cellStyle name="40% - Accent3 12 19 2" xfId="3731" xr:uid="{00000000-0005-0000-0000-00006D090000}"/>
    <cellStyle name="40% - Accent3 12 2" xfId="3732" xr:uid="{00000000-0005-0000-0000-00006E090000}"/>
    <cellStyle name="40% - Accent3 12 2 2" xfId="3733" xr:uid="{00000000-0005-0000-0000-00006F090000}"/>
    <cellStyle name="40% - Accent3 12 20" xfId="3734" xr:uid="{00000000-0005-0000-0000-000070090000}"/>
    <cellStyle name="40% - Accent3 12 20 2" xfId="3735" xr:uid="{00000000-0005-0000-0000-000071090000}"/>
    <cellStyle name="40% - Accent3 12 21" xfId="3736" xr:uid="{00000000-0005-0000-0000-000072090000}"/>
    <cellStyle name="40% - Accent3 12 21 2" xfId="3737" xr:uid="{00000000-0005-0000-0000-000073090000}"/>
    <cellStyle name="40% - Accent3 12 22" xfId="3738" xr:uid="{00000000-0005-0000-0000-000074090000}"/>
    <cellStyle name="40% - Accent3 12 22 2" xfId="3739" xr:uid="{00000000-0005-0000-0000-000075090000}"/>
    <cellStyle name="40% - Accent3 12 23" xfId="3740" xr:uid="{00000000-0005-0000-0000-000076090000}"/>
    <cellStyle name="40% - Accent3 12 23 2" xfId="3741" xr:uid="{00000000-0005-0000-0000-000077090000}"/>
    <cellStyle name="40% - Accent3 12 24" xfId="3742" xr:uid="{00000000-0005-0000-0000-000078090000}"/>
    <cellStyle name="40% - Accent3 12 24 2" xfId="3743" xr:uid="{00000000-0005-0000-0000-000079090000}"/>
    <cellStyle name="40% - Accent3 12 25" xfId="3744" xr:uid="{00000000-0005-0000-0000-00007A090000}"/>
    <cellStyle name="40% - Accent3 12 25 2" xfId="3745" xr:uid="{00000000-0005-0000-0000-00007B090000}"/>
    <cellStyle name="40% - Accent3 12 26" xfId="3746" xr:uid="{00000000-0005-0000-0000-00007C090000}"/>
    <cellStyle name="40% - Accent3 12 26 2" xfId="3747" xr:uid="{00000000-0005-0000-0000-00007D090000}"/>
    <cellStyle name="40% - Accent3 12 27" xfId="3748" xr:uid="{00000000-0005-0000-0000-00007E090000}"/>
    <cellStyle name="40% - Accent3 12 27 2" xfId="3749" xr:uid="{00000000-0005-0000-0000-00007F090000}"/>
    <cellStyle name="40% - Accent3 12 28" xfId="3750" xr:uid="{00000000-0005-0000-0000-000080090000}"/>
    <cellStyle name="40% - Accent3 12 28 2" xfId="3751" xr:uid="{00000000-0005-0000-0000-000081090000}"/>
    <cellStyle name="40% - Accent3 12 29" xfId="3752" xr:uid="{00000000-0005-0000-0000-000082090000}"/>
    <cellStyle name="40% - Accent3 12 29 2" xfId="3753" xr:uid="{00000000-0005-0000-0000-000083090000}"/>
    <cellStyle name="40% - Accent3 12 3" xfId="3754" xr:uid="{00000000-0005-0000-0000-000084090000}"/>
    <cellStyle name="40% - Accent3 12 3 2" xfId="3755" xr:uid="{00000000-0005-0000-0000-000085090000}"/>
    <cellStyle name="40% - Accent3 12 30" xfId="3756" xr:uid="{00000000-0005-0000-0000-000086090000}"/>
    <cellStyle name="40% - Accent3 12 30 2" xfId="3757" xr:uid="{00000000-0005-0000-0000-000087090000}"/>
    <cellStyle name="40% - Accent3 12 31" xfId="3758" xr:uid="{00000000-0005-0000-0000-000088090000}"/>
    <cellStyle name="40% - Accent3 12 32" xfId="3711" xr:uid="{00000000-0005-0000-0000-000089090000}"/>
    <cellStyle name="40% - Accent3 12 4" xfId="3759" xr:uid="{00000000-0005-0000-0000-00008A090000}"/>
    <cellStyle name="40% - Accent3 12 4 2" xfId="3760" xr:uid="{00000000-0005-0000-0000-00008B090000}"/>
    <cellStyle name="40% - Accent3 12 5" xfId="3761" xr:uid="{00000000-0005-0000-0000-00008C090000}"/>
    <cellStyle name="40% - Accent3 12 5 2" xfId="3762" xr:uid="{00000000-0005-0000-0000-00008D090000}"/>
    <cellStyle name="40% - Accent3 12 6" xfId="3763" xr:uid="{00000000-0005-0000-0000-00008E090000}"/>
    <cellStyle name="40% - Accent3 12 6 2" xfId="3764" xr:uid="{00000000-0005-0000-0000-00008F090000}"/>
    <cellStyle name="40% - Accent3 12 7" xfId="3765" xr:uid="{00000000-0005-0000-0000-000090090000}"/>
    <cellStyle name="40% - Accent3 12 7 2" xfId="3766" xr:uid="{00000000-0005-0000-0000-000091090000}"/>
    <cellStyle name="40% - Accent3 12 8" xfId="3767" xr:uid="{00000000-0005-0000-0000-000092090000}"/>
    <cellStyle name="40% - Accent3 12 8 2" xfId="3768" xr:uid="{00000000-0005-0000-0000-000093090000}"/>
    <cellStyle name="40% - Accent3 12 9" xfId="3769" xr:uid="{00000000-0005-0000-0000-000094090000}"/>
    <cellStyle name="40% - Accent3 12 9 2" xfId="3770" xr:uid="{00000000-0005-0000-0000-000095090000}"/>
    <cellStyle name="40% - Accent3 13" xfId="871" xr:uid="{00000000-0005-0000-0000-000096090000}"/>
    <cellStyle name="40% - Accent3 13 2" xfId="3772" xr:uid="{00000000-0005-0000-0000-000097090000}"/>
    <cellStyle name="40% - Accent3 13 3" xfId="3771" xr:uid="{00000000-0005-0000-0000-000098090000}"/>
    <cellStyle name="40% - Accent3 14" xfId="872" xr:uid="{00000000-0005-0000-0000-000099090000}"/>
    <cellStyle name="40% - Accent3 14 2" xfId="3774" xr:uid="{00000000-0005-0000-0000-00009A090000}"/>
    <cellStyle name="40% - Accent3 14 3" xfId="3773" xr:uid="{00000000-0005-0000-0000-00009B090000}"/>
    <cellStyle name="40% - Accent3 15" xfId="873" xr:uid="{00000000-0005-0000-0000-00009C090000}"/>
    <cellStyle name="40% - Accent3 15 2" xfId="3776" xr:uid="{00000000-0005-0000-0000-00009D090000}"/>
    <cellStyle name="40% - Accent3 15 3" xfId="3775" xr:uid="{00000000-0005-0000-0000-00009E090000}"/>
    <cellStyle name="40% - Accent3 16" xfId="874" xr:uid="{00000000-0005-0000-0000-00009F090000}"/>
    <cellStyle name="40% - Accent3 16 2" xfId="3778" xr:uid="{00000000-0005-0000-0000-0000A0090000}"/>
    <cellStyle name="40% - Accent3 16 3" xfId="3777" xr:uid="{00000000-0005-0000-0000-0000A1090000}"/>
    <cellStyle name="40% - Accent3 17" xfId="875" xr:uid="{00000000-0005-0000-0000-0000A2090000}"/>
    <cellStyle name="40% - Accent3 17 2" xfId="3779" xr:uid="{00000000-0005-0000-0000-0000A3090000}"/>
    <cellStyle name="40% - Accent3 18" xfId="876" xr:uid="{00000000-0005-0000-0000-0000A4090000}"/>
    <cellStyle name="40% - Accent3 18 2" xfId="3780" xr:uid="{00000000-0005-0000-0000-0000A5090000}"/>
    <cellStyle name="40% - Accent3 19" xfId="877" xr:uid="{00000000-0005-0000-0000-0000A6090000}"/>
    <cellStyle name="40% - Accent3 19 2" xfId="3781" xr:uid="{00000000-0005-0000-0000-0000A7090000}"/>
    <cellStyle name="40% - Accent3 2" xfId="878" xr:uid="{00000000-0005-0000-0000-0000A8090000}"/>
    <cellStyle name="40% - Accent3 2 10" xfId="3783" xr:uid="{00000000-0005-0000-0000-0000A9090000}"/>
    <cellStyle name="40% - Accent3 2 10 2" xfId="3784" xr:uid="{00000000-0005-0000-0000-0000AA090000}"/>
    <cellStyle name="40% - Accent3 2 11" xfId="3785" xr:uid="{00000000-0005-0000-0000-0000AB090000}"/>
    <cellStyle name="40% - Accent3 2 11 2" xfId="3786" xr:uid="{00000000-0005-0000-0000-0000AC090000}"/>
    <cellStyle name="40% - Accent3 2 12" xfId="3787" xr:uid="{00000000-0005-0000-0000-0000AD090000}"/>
    <cellStyle name="40% - Accent3 2 13" xfId="3788" xr:uid="{00000000-0005-0000-0000-0000AE090000}"/>
    <cellStyle name="40% - Accent3 2 14" xfId="3789" xr:uid="{00000000-0005-0000-0000-0000AF090000}"/>
    <cellStyle name="40% - Accent3 2 15" xfId="3790" xr:uid="{00000000-0005-0000-0000-0000B0090000}"/>
    <cellStyle name="40% - Accent3 2 16" xfId="3791" xr:uid="{00000000-0005-0000-0000-0000B1090000}"/>
    <cellStyle name="40% - Accent3 2 17" xfId="3792" xr:uid="{00000000-0005-0000-0000-0000B2090000}"/>
    <cellStyle name="40% - Accent3 2 18" xfId="3793" xr:uid="{00000000-0005-0000-0000-0000B3090000}"/>
    <cellStyle name="40% - Accent3 2 19" xfId="3794" xr:uid="{00000000-0005-0000-0000-0000B4090000}"/>
    <cellStyle name="40% - Accent3 2 2" xfId="879" xr:uid="{00000000-0005-0000-0000-0000B5090000}"/>
    <cellStyle name="40% - Accent3 2 2 2" xfId="3796" xr:uid="{00000000-0005-0000-0000-0000B6090000}"/>
    <cellStyle name="40% - Accent3 2 2 3" xfId="3797" xr:uid="{00000000-0005-0000-0000-0000B7090000}"/>
    <cellStyle name="40% - Accent3 2 2 4" xfId="3795" xr:uid="{00000000-0005-0000-0000-0000B8090000}"/>
    <cellStyle name="40% - Accent3 2 20" xfId="3798" xr:uid="{00000000-0005-0000-0000-0000B9090000}"/>
    <cellStyle name="40% - Accent3 2 21" xfId="3799" xr:uid="{00000000-0005-0000-0000-0000BA090000}"/>
    <cellStyle name="40% - Accent3 2 22" xfId="3800" xr:uid="{00000000-0005-0000-0000-0000BB090000}"/>
    <cellStyle name="40% - Accent3 2 23" xfId="3801" xr:uid="{00000000-0005-0000-0000-0000BC090000}"/>
    <cellStyle name="40% - Accent3 2 24" xfId="3802" xr:uid="{00000000-0005-0000-0000-0000BD090000}"/>
    <cellStyle name="40% - Accent3 2 25" xfId="3803" xr:uid="{00000000-0005-0000-0000-0000BE090000}"/>
    <cellStyle name="40% - Accent3 2 26" xfId="3782" xr:uid="{00000000-0005-0000-0000-0000BF090000}"/>
    <cellStyle name="40% - Accent3 2 3" xfId="880" xr:uid="{00000000-0005-0000-0000-0000C0090000}"/>
    <cellStyle name="40% - Accent3 2 3 2" xfId="3805" xr:uid="{00000000-0005-0000-0000-0000C1090000}"/>
    <cellStyle name="40% - Accent3 2 3 3" xfId="3806" xr:uid="{00000000-0005-0000-0000-0000C2090000}"/>
    <cellStyle name="40% - Accent3 2 3 4" xfId="3804" xr:uid="{00000000-0005-0000-0000-0000C3090000}"/>
    <cellStyle name="40% - Accent3 2 4" xfId="3807" xr:uid="{00000000-0005-0000-0000-0000C4090000}"/>
    <cellStyle name="40% - Accent3 2 4 2" xfId="3808" xr:uid="{00000000-0005-0000-0000-0000C5090000}"/>
    <cellStyle name="40% - Accent3 2 4 3" xfId="3809" xr:uid="{00000000-0005-0000-0000-0000C6090000}"/>
    <cellStyle name="40% - Accent3 2 5" xfId="3810" xr:uid="{00000000-0005-0000-0000-0000C7090000}"/>
    <cellStyle name="40% - Accent3 2 5 2" xfId="3811" xr:uid="{00000000-0005-0000-0000-0000C8090000}"/>
    <cellStyle name="40% - Accent3 2 5 3" xfId="3812" xr:uid="{00000000-0005-0000-0000-0000C9090000}"/>
    <cellStyle name="40% - Accent3 2 6" xfId="3813" xr:uid="{00000000-0005-0000-0000-0000CA090000}"/>
    <cellStyle name="40% - Accent3 2 6 2" xfId="3814" xr:uid="{00000000-0005-0000-0000-0000CB090000}"/>
    <cellStyle name="40% - Accent3 2 6 3" xfId="3815" xr:uid="{00000000-0005-0000-0000-0000CC090000}"/>
    <cellStyle name="40% - Accent3 2 7" xfId="3816" xr:uid="{00000000-0005-0000-0000-0000CD090000}"/>
    <cellStyle name="40% - Accent3 2 7 2" xfId="3817" xr:uid="{00000000-0005-0000-0000-0000CE090000}"/>
    <cellStyle name="40% - Accent3 2 7 3" xfId="3818" xr:uid="{00000000-0005-0000-0000-0000CF090000}"/>
    <cellStyle name="40% - Accent3 2 8" xfId="3819" xr:uid="{00000000-0005-0000-0000-0000D0090000}"/>
    <cellStyle name="40% - Accent3 2 8 2" xfId="3820" xr:uid="{00000000-0005-0000-0000-0000D1090000}"/>
    <cellStyle name="40% - Accent3 2 8 3" xfId="3821" xr:uid="{00000000-0005-0000-0000-0000D2090000}"/>
    <cellStyle name="40% - Accent3 2 9" xfId="3822" xr:uid="{00000000-0005-0000-0000-0000D3090000}"/>
    <cellStyle name="40% - Accent3 20" xfId="881" xr:uid="{00000000-0005-0000-0000-0000D4090000}"/>
    <cellStyle name="40% - Accent3 20 2" xfId="3823" xr:uid="{00000000-0005-0000-0000-0000D5090000}"/>
    <cellStyle name="40% - Accent3 21" xfId="882" xr:uid="{00000000-0005-0000-0000-0000D6090000}"/>
    <cellStyle name="40% - Accent3 21 2" xfId="3824" xr:uid="{00000000-0005-0000-0000-0000D7090000}"/>
    <cellStyle name="40% - Accent3 22" xfId="883" xr:uid="{00000000-0005-0000-0000-0000D8090000}"/>
    <cellStyle name="40% - Accent3 22 2" xfId="3825" xr:uid="{00000000-0005-0000-0000-0000D9090000}"/>
    <cellStyle name="40% - Accent3 23" xfId="884" xr:uid="{00000000-0005-0000-0000-0000DA090000}"/>
    <cellStyle name="40% - Accent3 23 2" xfId="3826" xr:uid="{00000000-0005-0000-0000-0000DB090000}"/>
    <cellStyle name="40% - Accent3 24" xfId="885" xr:uid="{00000000-0005-0000-0000-0000DC090000}"/>
    <cellStyle name="40% - Accent3 24 2" xfId="3827" xr:uid="{00000000-0005-0000-0000-0000DD090000}"/>
    <cellStyle name="40% - Accent3 25" xfId="886" xr:uid="{00000000-0005-0000-0000-0000DE090000}"/>
    <cellStyle name="40% - Accent3 25 2" xfId="3828" xr:uid="{00000000-0005-0000-0000-0000DF090000}"/>
    <cellStyle name="40% - Accent3 26" xfId="887" xr:uid="{00000000-0005-0000-0000-0000E0090000}"/>
    <cellStyle name="40% - Accent3 26 2" xfId="3829" xr:uid="{00000000-0005-0000-0000-0000E1090000}"/>
    <cellStyle name="40% - Accent3 27" xfId="888" xr:uid="{00000000-0005-0000-0000-0000E2090000}"/>
    <cellStyle name="40% - Accent3 27 2" xfId="3830" xr:uid="{00000000-0005-0000-0000-0000E3090000}"/>
    <cellStyle name="40% - Accent3 28" xfId="889" xr:uid="{00000000-0005-0000-0000-0000E4090000}"/>
    <cellStyle name="40% - Accent3 28 2" xfId="3831" xr:uid="{00000000-0005-0000-0000-0000E5090000}"/>
    <cellStyle name="40% - Accent3 29" xfId="890" xr:uid="{00000000-0005-0000-0000-0000E6090000}"/>
    <cellStyle name="40% - Accent3 29 2" xfId="3832" xr:uid="{00000000-0005-0000-0000-0000E7090000}"/>
    <cellStyle name="40% - Accent3 3" xfId="891" xr:uid="{00000000-0005-0000-0000-0000E8090000}"/>
    <cellStyle name="40% - Accent3 3 2" xfId="3834" xr:uid="{00000000-0005-0000-0000-0000E9090000}"/>
    <cellStyle name="40% - Accent3 3 2 2" xfId="3835" xr:uid="{00000000-0005-0000-0000-0000EA090000}"/>
    <cellStyle name="40% - Accent3 3 3" xfId="3836" xr:uid="{00000000-0005-0000-0000-0000EB090000}"/>
    <cellStyle name="40% - Accent3 3 4" xfId="3837" xr:uid="{00000000-0005-0000-0000-0000EC090000}"/>
    <cellStyle name="40% - Accent3 3 5" xfId="58024" xr:uid="{00000000-0005-0000-0000-0000ED090000}"/>
    <cellStyle name="40% - Accent3 3 6" xfId="3833" xr:uid="{00000000-0005-0000-0000-0000EE090000}"/>
    <cellStyle name="40% - Accent3 30" xfId="892" xr:uid="{00000000-0005-0000-0000-0000EF090000}"/>
    <cellStyle name="40% - Accent3 30 2" xfId="3838" xr:uid="{00000000-0005-0000-0000-0000F0090000}"/>
    <cellStyle name="40% - Accent3 31" xfId="893" xr:uid="{00000000-0005-0000-0000-0000F1090000}"/>
    <cellStyle name="40% - Accent3 32" xfId="894" xr:uid="{00000000-0005-0000-0000-0000F2090000}"/>
    <cellStyle name="40% - Accent3 33" xfId="895" xr:uid="{00000000-0005-0000-0000-0000F3090000}"/>
    <cellStyle name="40% - Accent3 34" xfId="896" xr:uid="{00000000-0005-0000-0000-0000F4090000}"/>
    <cellStyle name="40% - Accent3 35" xfId="897" xr:uid="{00000000-0005-0000-0000-0000F5090000}"/>
    <cellStyle name="40% - Accent3 36" xfId="898" xr:uid="{00000000-0005-0000-0000-0000F6090000}"/>
    <cellStyle name="40% - Accent3 37" xfId="899" xr:uid="{00000000-0005-0000-0000-0000F7090000}"/>
    <cellStyle name="40% - Accent3 38" xfId="900" xr:uid="{00000000-0005-0000-0000-0000F8090000}"/>
    <cellStyle name="40% - Accent3 39" xfId="901" xr:uid="{00000000-0005-0000-0000-0000F9090000}"/>
    <cellStyle name="40% - Accent3 4" xfId="902" xr:uid="{00000000-0005-0000-0000-0000FA090000}"/>
    <cellStyle name="40% - Accent3 4 2" xfId="3840" xr:uid="{00000000-0005-0000-0000-0000FB090000}"/>
    <cellStyle name="40% - Accent3 4 2 2" xfId="3841" xr:uid="{00000000-0005-0000-0000-0000FC090000}"/>
    <cellStyle name="40% - Accent3 4 3" xfId="3842" xr:uid="{00000000-0005-0000-0000-0000FD090000}"/>
    <cellStyle name="40% - Accent3 4 4" xfId="3843" xr:uid="{00000000-0005-0000-0000-0000FE090000}"/>
    <cellStyle name="40% - Accent3 4 5" xfId="3839" xr:uid="{00000000-0005-0000-0000-0000FF090000}"/>
    <cellStyle name="40% - Accent3 40" xfId="903" xr:uid="{00000000-0005-0000-0000-0000000A0000}"/>
    <cellStyle name="40% - Accent3 41" xfId="904" xr:uid="{00000000-0005-0000-0000-0000010A0000}"/>
    <cellStyle name="40% - Accent3 42" xfId="905" xr:uid="{00000000-0005-0000-0000-0000020A0000}"/>
    <cellStyle name="40% - Accent3 43" xfId="906" xr:uid="{00000000-0005-0000-0000-0000030A0000}"/>
    <cellStyle name="40% - Accent3 44" xfId="907" xr:uid="{00000000-0005-0000-0000-0000040A0000}"/>
    <cellStyle name="40% - Accent3 45" xfId="908" xr:uid="{00000000-0005-0000-0000-0000050A0000}"/>
    <cellStyle name="40% - Accent3 46" xfId="909" xr:uid="{00000000-0005-0000-0000-0000060A0000}"/>
    <cellStyle name="40% - Accent3 47" xfId="910" xr:uid="{00000000-0005-0000-0000-0000070A0000}"/>
    <cellStyle name="40% - Accent3 48" xfId="911" xr:uid="{00000000-0005-0000-0000-0000080A0000}"/>
    <cellStyle name="40% - Accent3 49" xfId="912" xr:uid="{00000000-0005-0000-0000-0000090A0000}"/>
    <cellStyle name="40% - Accent3 5" xfId="913" xr:uid="{00000000-0005-0000-0000-00000A0A0000}"/>
    <cellStyle name="40% - Accent3 5 2" xfId="3845" xr:uid="{00000000-0005-0000-0000-00000B0A0000}"/>
    <cellStyle name="40% - Accent3 5 2 2" xfId="3846" xr:uid="{00000000-0005-0000-0000-00000C0A0000}"/>
    <cellStyle name="40% - Accent3 5 3" xfId="3847" xr:uid="{00000000-0005-0000-0000-00000D0A0000}"/>
    <cellStyle name="40% - Accent3 5 4" xfId="3848" xr:uid="{00000000-0005-0000-0000-00000E0A0000}"/>
    <cellStyle name="40% - Accent3 5 5" xfId="3844" xr:uid="{00000000-0005-0000-0000-00000F0A0000}"/>
    <cellStyle name="40% - Accent3 50" xfId="914" xr:uid="{00000000-0005-0000-0000-0000100A0000}"/>
    <cellStyle name="40% - Accent3 51" xfId="915" xr:uid="{00000000-0005-0000-0000-0000110A0000}"/>
    <cellStyle name="40% - Accent3 52" xfId="916" xr:uid="{00000000-0005-0000-0000-0000120A0000}"/>
    <cellStyle name="40% - Accent3 53" xfId="917" xr:uid="{00000000-0005-0000-0000-0000130A0000}"/>
    <cellStyle name="40% - Accent3 54" xfId="918" xr:uid="{00000000-0005-0000-0000-0000140A0000}"/>
    <cellStyle name="40% - Accent3 55" xfId="919" xr:uid="{00000000-0005-0000-0000-0000150A0000}"/>
    <cellStyle name="40% - Accent3 56" xfId="920" xr:uid="{00000000-0005-0000-0000-0000160A0000}"/>
    <cellStyle name="40% - Accent3 57" xfId="921" xr:uid="{00000000-0005-0000-0000-0000170A0000}"/>
    <cellStyle name="40% - Accent3 58" xfId="922" xr:uid="{00000000-0005-0000-0000-0000180A0000}"/>
    <cellStyle name="40% - Accent3 59" xfId="923" xr:uid="{00000000-0005-0000-0000-0000190A0000}"/>
    <cellStyle name="40% - Accent3 6" xfId="924" xr:uid="{00000000-0005-0000-0000-00001A0A0000}"/>
    <cellStyle name="40% - Accent3 6 2" xfId="3850" xr:uid="{00000000-0005-0000-0000-00001B0A0000}"/>
    <cellStyle name="40% - Accent3 6 2 2" xfId="3851" xr:uid="{00000000-0005-0000-0000-00001C0A0000}"/>
    <cellStyle name="40% - Accent3 6 3" xfId="3852" xr:uid="{00000000-0005-0000-0000-00001D0A0000}"/>
    <cellStyle name="40% - Accent3 6 3 2" xfId="3853" xr:uid="{00000000-0005-0000-0000-00001E0A0000}"/>
    <cellStyle name="40% - Accent3 6 4" xfId="3854" xr:uid="{00000000-0005-0000-0000-00001F0A0000}"/>
    <cellStyle name="40% - Accent3 6 5" xfId="3855" xr:uid="{00000000-0005-0000-0000-0000200A0000}"/>
    <cellStyle name="40% - Accent3 6 6" xfId="3856" xr:uid="{00000000-0005-0000-0000-0000210A0000}"/>
    <cellStyle name="40% - Accent3 6 7" xfId="3849" xr:uid="{00000000-0005-0000-0000-0000220A0000}"/>
    <cellStyle name="40% - Accent3 60" xfId="925" xr:uid="{00000000-0005-0000-0000-0000230A0000}"/>
    <cellStyle name="40% - Accent3 61" xfId="926" xr:uid="{00000000-0005-0000-0000-0000240A0000}"/>
    <cellStyle name="40% - Accent3 62" xfId="927" xr:uid="{00000000-0005-0000-0000-0000250A0000}"/>
    <cellStyle name="40% - Accent3 63" xfId="928" xr:uid="{00000000-0005-0000-0000-0000260A0000}"/>
    <cellStyle name="40% - Accent3 64" xfId="929" xr:uid="{00000000-0005-0000-0000-0000270A0000}"/>
    <cellStyle name="40% - Accent3 65" xfId="930" xr:uid="{00000000-0005-0000-0000-0000280A0000}"/>
    <cellStyle name="40% - Accent3 66" xfId="931" xr:uid="{00000000-0005-0000-0000-0000290A0000}"/>
    <cellStyle name="40% - Accent3 67" xfId="932" xr:uid="{00000000-0005-0000-0000-00002A0A0000}"/>
    <cellStyle name="40% - Accent3 68" xfId="933" xr:uid="{00000000-0005-0000-0000-00002B0A0000}"/>
    <cellStyle name="40% - Accent3 69" xfId="934" xr:uid="{00000000-0005-0000-0000-00002C0A0000}"/>
    <cellStyle name="40% - Accent3 7" xfId="935" xr:uid="{00000000-0005-0000-0000-00002D0A0000}"/>
    <cellStyle name="40% - Accent3 7 10" xfId="3858" xr:uid="{00000000-0005-0000-0000-00002E0A0000}"/>
    <cellStyle name="40% - Accent3 7 10 2" xfId="3859" xr:uid="{00000000-0005-0000-0000-00002F0A0000}"/>
    <cellStyle name="40% - Accent3 7 11" xfId="3860" xr:uid="{00000000-0005-0000-0000-0000300A0000}"/>
    <cellStyle name="40% - Accent3 7 11 2" xfId="3861" xr:uid="{00000000-0005-0000-0000-0000310A0000}"/>
    <cellStyle name="40% - Accent3 7 12" xfId="3862" xr:uid="{00000000-0005-0000-0000-0000320A0000}"/>
    <cellStyle name="40% - Accent3 7 13" xfId="3863" xr:uid="{00000000-0005-0000-0000-0000330A0000}"/>
    <cellStyle name="40% - Accent3 7 14" xfId="3857" xr:uid="{00000000-0005-0000-0000-0000340A0000}"/>
    <cellStyle name="40% - Accent3 7 2" xfId="3864" xr:uid="{00000000-0005-0000-0000-0000350A0000}"/>
    <cellStyle name="40% - Accent3 7 2 2" xfId="3865" xr:uid="{00000000-0005-0000-0000-0000360A0000}"/>
    <cellStyle name="40% - Accent3 7 3" xfId="3866" xr:uid="{00000000-0005-0000-0000-0000370A0000}"/>
    <cellStyle name="40% - Accent3 7 3 2" xfId="3867" xr:uid="{00000000-0005-0000-0000-0000380A0000}"/>
    <cellStyle name="40% - Accent3 7 4" xfId="3868" xr:uid="{00000000-0005-0000-0000-0000390A0000}"/>
    <cellStyle name="40% - Accent3 7 4 2" xfId="3869" xr:uid="{00000000-0005-0000-0000-00003A0A0000}"/>
    <cellStyle name="40% - Accent3 7 5" xfId="3870" xr:uid="{00000000-0005-0000-0000-00003B0A0000}"/>
    <cellStyle name="40% - Accent3 7 5 2" xfId="3871" xr:uid="{00000000-0005-0000-0000-00003C0A0000}"/>
    <cellStyle name="40% - Accent3 7 6" xfId="3872" xr:uid="{00000000-0005-0000-0000-00003D0A0000}"/>
    <cellStyle name="40% - Accent3 7 6 2" xfId="3873" xr:uid="{00000000-0005-0000-0000-00003E0A0000}"/>
    <cellStyle name="40% - Accent3 7 7" xfId="3874" xr:uid="{00000000-0005-0000-0000-00003F0A0000}"/>
    <cellStyle name="40% - Accent3 7 7 2" xfId="3875" xr:uid="{00000000-0005-0000-0000-0000400A0000}"/>
    <cellStyle name="40% - Accent3 7 8" xfId="3876" xr:uid="{00000000-0005-0000-0000-0000410A0000}"/>
    <cellStyle name="40% - Accent3 7 8 2" xfId="3877" xr:uid="{00000000-0005-0000-0000-0000420A0000}"/>
    <cellStyle name="40% - Accent3 7 9" xfId="3878" xr:uid="{00000000-0005-0000-0000-0000430A0000}"/>
    <cellStyle name="40% - Accent3 7 9 2" xfId="3879" xr:uid="{00000000-0005-0000-0000-0000440A0000}"/>
    <cellStyle name="40% - Accent3 70" xfId="936" xr:uid="{00000000-0005-0000-0000-0000450A0000}"/>
    <cellStyle name="40% - Accent3 71" xfId="937" xr:uid="{00000000-0005-0000-0000-0000460A0000}"/>
    <cellStyle name="40% - Accent3 72" xfId="938" xr:uid="{00000000-0005-0000-0000-0000470A0000}"/>
    <cellStyle name="40% - Accent3 73" xfId="939" xr:uid="{00000000-0005-0000-0000-0000480A0000}"/>
    <cellStyle name="40% - Accent3 74" xfId="940" xr:uid="{00000000-0005-0000-0000-0000490A0000}"/>
    <cellStyle name="40% - Accent3 75" xfId="941" xr:uid="{00000000-0005-0000-0000-00004A0A0000}"/>
    <cellStyle name="40% - Accent3 76" xfId="942" xr:uid="{00000000-0005-0000-0000-00004B0A0000}"/>
    <cellStyle name="40% - Accent3 77" xfId="943" xr:uid="{00000000-0005-0000-0000-00004C0A0000}"/>
    <cellStyle name="40% - Accent3 78" xfId="944" xr:uid="{00000000-0005-0000-0000-00004D0A0000}"/>
    <cellStyle name="40% - Accent3 79" xfId="945" xr:uid="{00000000-0005-0000-0000-00004E0A0000}"/>
    <cellStyle name="40% - Accent3 8" xfId="946" xr:uid="{00000000-0005-0000-0000-00004F0A0000}"/>
    <cellStyle name="40% - Accent3 8 2" xfId="3881" xr:uid="{00000000-0005-0000-0000-0000500A0000}"/>
    <cellStyle name="40% - Accent3 8 3" xfId="3882" xr:uid="{00000000-0005-0000-0000-0000510A0000}"/>
    <cellStyle name="40% - Accent3 8 4" xfId="3880" xr:uid="{00000000-0005-0000-0000-0000520A0000}"/>
    <cellStyle name="40% - Accent3 80" xfId="947" xr:uid="{00000000-0005-0000-0000-0000530A0000}"/>
    <cellStyle name="40% - Accent3 81" xfId="948" xr:uid="{00000000-0005-0000-0000-0000540A0000}"/>
    <cellStyle name="40% - Accent3 82" xfId="949" xr:uid="{00000000-0005-0000-0000-0000550A0000}"/>
    <cellStyle name="40% - Accent3 83" xfId="950" xr:uid="{00000000-0005-0000-0000-0000560A0000}"/>
    <cellStyle name="40% - Accent3 84" xfId="951" xr:uid="{00000000-0005-0000-0000-0000570A0000}"/>
    <cellStyle name="40% - Accent3 85" xfId="952" xr:uid="{00000000-0005-0000-0000-0000580A0000}"/>
    <cellStyle name="40% - Accent3 86" xfId="953" xr:uid="{00000000-0005-0000-0000-0000590A0000}"/>
    <cellStyle name="40% - Accent3 87" xfId="954" xr:uid="{00000000-0005-0000-0000-00005A0A0000}"/>
    <cellStyle name="40% - Accent3 88" xfId="955" xr:uid="{00000000-0005-0000-0000-00005B0A0000}"/>
    <cellStyle name="40% - Accent3 89" xfId="956" xr:uid="{00000000-0005-0000-0000-00005C0A0000}"/>
    <cellStyle name="40% - Accent3 9" xfId="957" xr:uid="{00000000-0005-0000-0000-00005D0A0000}"/>
    <cellStyle name="40% - Accent3 9 2" xfId="3884" xr:uid="{00000000-0005-0000-0000-00005E0A0000}"/>
    <cellStyle name="40% - Accent3 9 3" xfId="3885" xr:uid="{00000000-0005-0000-0000-00005F0A0000}"/>
    <cellStyle name="40% - Accent3 9 4" xfId="3883" xr:uid="{00000000-0005-0000-0000-0000600A0000}"/>
    <cellStyle name="40% - Accent3 90" xfId="958" xr:uid="{00000000-0005-0000-0000-0000610A0000}"/>
    <cellStyle name="40% - Accent3 91" xfId="959" xr:uid="{00000000-0005-0000-0000-0000620A0000}"/>
    <cellStyle name="40% - Accent3 92" xfId="960" xr:uid="{00000000-0005-0000-0000-0000630A0000}"/>
    <cellStyle name="40% - Accent3 93" xfId="961" xr:uid="{00000000-0005-0000-0000-0000640A0000}"/>
    <cellStyle name="40% - Accent3 94" xfId="962" xr:uid="{00000000-0005-0000-0000-0000650A0000}"/>
    <cellStyle name="40% - Accent3 95" xfId="963" xr:uid="{00000000-0005-0000-0000-0000660A0000}"/>
    <cellStyle name="40% - Accent3 96" xfId="964" xr:uid="{00000000-0005-0000-0000-0000670A0000}"/>
    <cellStyle name="40% - Accent3 97" xfId="965" xr:uid="{00000000-0005-0000-0000-0000680A0000}"/>
    <cellStyle name="40% - Accent3 98" xfId="966" xr:uid="{00000000-0005-0000-0000-0000690A0000}"/>
    <cellStyle name="40% - Accent3 99" xfId="967" xr:uid="{00000000-0005-0000-0000-00006A0A0000}"/>
    <cellStyle name="40% - Accent4" xfId="38" builtinId="43" customBuiltin="1"/>
    <cellStyle name="40% - Accent4 10" xfId="968" xr:uid="{00000000-0005-0000-0000-00006C0A0000}"/>
    <cellStyle name="40% - Accent4 10 2" xfId="3887" xr:uid="{00000000-0005-0000-0000-00006D0A0000}"/>
    <cellStyle name="40% - Accent4 10 3" xfId="3888" xr:uid="{00000000-0005-0000-0000-00006E0A0000}"/>
    <cellStyle name="40% - Accent4 10 4" xfId="3886" xr:uid="{00000000-0005-0000-0000-00006F0A0000}"/>
    <cellStyle name="40% - Accent4 100" xfId="969" xr:uid="{00000000-0005-0000-0000-0000700A0000}"/>
    <cellStyle name="40% - Accent4 101" xfId="970" xr:uid="{00000000-0005-0000-0000-0000710A0000}"/>
    <cellStyle name="40% - Accent4 11" xfId="971" xr:uid="{00000000-0005-0000-0000-0000720A0000}"/>
    <cellStyle name="40% - Accent4 11 2" xfId="3890" xr:uid="{00000000-0005-0000-0000-0000730A0000}"/>
    <cellStyle name="40% - Accent4 11 3" xfId="3891" xr:uid="{00000000-0005-0000-0000-0000740A0000}"/>
    <cellStyle name="40% - Accent4 11 4" xfId="3889" xr:uid="{00000000-0005-0000-0000-0000750A0000}"/>
    <cellStyle name="40% - Accent4 12" xfId="972" xr:uid="{00000000-0005-0000-0000-0000760A0000}"/>
    <cellStyle name="40% - Accent4 12 10" xfId="3893" xr:uid="{00000000-0005-0000-0000-0000770A0000}"/>
    <cellStyle name="40% - Accent4 12 10 2" xfId="3894" xr:uid="{00000000-0005-0000-0000-0000780A0000}"/>
    <cellStyle name="40% - Accent4 12 11" xfId="3895" xr:uid="{00000000-0005-0000-0000-0000790A0000}"/>
    <cellStyle name="40% - Accent4 12 11 2" xfId="3896" xr:uid="{00000000-0005-0000-0000-00007A0A0000}"/>
    <cellStyle name="40% - Accent4 12 12" xfId="3897" xr:uid="{00000000-0005-0000-0000-00007B0A0000}"/>
    <cellStyle name="40% - Accent4 12 12 2" xfId="3898" xr:uid="{00000000-0005-0000-0000-00007C0A0000}"/>
    <cellStyle name="40% - Accent4 12 13" xfId="3899" xr:uid="{00000000-0005-0000-0000-00007D0A0000}"/>
    <cellStyle name="40% - Accent4 12 13 2" xfId="3900" xr:uid="{00000000-0005-0000-0000-00007E0A0000}"/>
    <cellStyle name="40% - Accent4 12 14" xfId="3901" xr:uid="{00000000-0005-0000-0000-00007F0A0000}"/>
    <cellStyle name="40% - Accent4 12 14 2" xfId="3902" xr:uid="{00000000-0005-0000-0000-0000800A0000}"/>
    <cellStyle name="40% - Accent4 12 15" xfId="3903" xr:uid="{00000000-0005-0000-0000-0000810A0000}"/>
    <cellStyle name="40% - Accent4 12 15 2" xfId="3904" xr:uid="{00000000-0005-0000-0000-0000820A0000}"/>
    <cellStyle name="40% - Accent4 12 16" xfId="3905" xr:uid="{00000000-0005-0000-0000-0000830A0000}"/>
    <cellStyle name="40% - Accent4 12 16 2" xfId="3906" xr:uid="{00000000-0005-0000-0000-0000840A0000}"/>
    <cellStyle name="40% - Accent4 12 17" xfId="3907" xr:uid="{00000000-0005-0000-0000-0000850A0000}"/>
    <cellStyle name="40% - Accent4 12 17 2" xfId="3908" xr:uid="{00000000-0005-0000-0000-0000860A0000}"/>
    <cellStyle name="40% - Accent4 12 18" xfId="3909" xr:uid="{00000000-0005-0000-0000-0000870A0000}"/>
    <cellStyle name="40% - Accent4 12 18 2" xfId="3910" xr:uid="{00000000-0005-0000-0000-0000880A0000}"/>
    <cellStyle name="40% - Accent4 12 19" xfId="3911" xr:uid="{00000000-0005-0000-0000-0000890A0000}"/>
    <cellStyle name="40% - Accent4 12 19 2" xfId="3912" xr:uid="{00000000-0005-0000-0000-00008A0A0000}"/>
    <cellStyle name="40% - Accent4 12 2" xfId="3913" xr:uid="{00000000-0005-0000-0000-00008B0A0000}"/>
    <cellStyle name="40% - Accent4 12 2 2" xfId="3914" xr:uid="{00000000-0005-0000-0000-00008C0A0000}"/>
    <cellStyle name="40% - Accent4 12 20" xfId="3915" xr:uid="{00000000-0005-0000-0000-00008D0A0000}"/>
    <cellStyle name="40% - Accent4 12 20 2" xfId="3916" xr:uid="{00000000-0005-0000-0000-00008E0A0000}"/>
    <cellStyle name="40% - Accent4 12 21" xfId="3917" xr:uid="{00000000-0005-0000-0000-00008F0A0000}"/>
    <cellStyle name="40% - Accent4 12 21 2" xfId="3918" xr:uid="{00000000-0005-0000-0000-0000900A0000}"/>
    <cellStyle name="40% - Accent4 12 22" xfId="3919" xr:uid="{00000000-0005-0000-0000-0000910A0000}"/>
    <cellStyle name="40% - Accent4 12 22 2" xfId="3920" xr:uid="{00000000-0005-0000-0000-0000920A0000}"/>
    <cellStyle name="40% - Accent4 12 23" xfId="3921" xr:uid="{00000000-0005-0000-0000-0000930A0000}"/>
    <cellStyle name="40% - Accent4 12 23 2" xfId="3922" xr:uid="{00000000-0005-0000-0000-0000940A0000}"/>
    <cellStyle name="40% - Accent4 12 24" xfId="3923" xr:uid="{00000000-0005-0000-0000-0000950A0000}"/>
    <cellStyle name="40% - Accent4 12 24 2" xfId="3924" xr:uid="{00000000-0005-0000-0000-0000960A0000}"/>
    <cellStyle name="40% - Accent4 12 25" xfId="3925" xr:uid="{00000000-0005-0000-0000-0000970A0000}"/>
    <cellStyle name="40% - Accent4 12 25 2" xfId="3926" xr:uid="{00000000-0005-0000-0000-0000980A0000}"/>
    <cellStyle name="40% - Accent4 12 26" xfId="3927" xr:uid="{00000000-0005-0000-0000-0000990A0000}"/>
    <cellStyle name="40% - Accent4 12 26 2" xfId="3928" xr:uid="{00000000-0005-0000-0000-00009A0A0000}"/>
    <cellStyle name="40% - Accent4 12 27" xfId="3929" xr:uid="{00000000-0005-0000-0000-00009B0A0000}"/>
    <cellStyle name="40% - Accent4 12 27 2" xfId="3930" xr:uid="{00000000-0005-0000-0000-00009C0A0000}"/>
    <cellStyle name="40% - Accent4 12 28" xfId="3931" xr:uid="{00000000-0005-0000-0000-00009D0A0000}"/>
    <cellStyle name="40% - Accent4 12 28 2" xfId="3932" xr:uid="{00000000-0005-0000-0000-00009E0A0000}"/>
    <cellStyle name="40% - Accent4 12 29" xfId="3933" xr:uid="{00000000-0005-0000-0000-00009F0A0000}"/>
    <cellStyle name="40% - Accent4 12 29 2" xfId="3934" xr:uid="{00000000-0005-0000-0000-0000A00A0000}"/>
    <cellStyle name="40% - Accent4 12 3" xfId="3935" xr:uid="{00000000-0005-0000-0000-0000A10A0000}"/>
    <cellStyle name="40% - Accent4 12 3 2" xfId="3936" xr:uid="{00000000-0005-0000-0000-0000A20A0000}"/>
    <cellStyle name="40% - Accent4 12 30" xfId="3937" xr:uid="{00000000-0005-0000-0000-0000A30A0000}"/>
    <cellStyle name="40% - Accent4 12 30 2" xfId="3938" xr:uid="{00000000-0005-0000-0000-0000A40A0000}"/>
    <cellStyle name="40% - Accent4 12 31" xfId="3939" xr:uid="{00000000-0005-0000-0000-0000A50A0000}"/>
    <cellStyle name="40% - Accent4 12 32" xfId="3892" xr:uid="{00000000-0005-0000-0000-0000A60A0000}"/>
    <cellStyle name="40% - Accent4 12 4" xfId="3940" xr:uid="{00000000-0005-0000-0000-0000A70A0000}"/>
    <cellStyle name="40% - Accent4 12 4 2" xfId="3941" xr:uid="{00000000-0005-0000-0000-0000A80A0000}"/>
    <cellStyle name="40% - Accent4 12 5" xfId="3942" xr:uid="{00000000-0005-0000-0000-0000A90A0000}"/>
    <cellStyle name="40% - Accent4 12 5 2" xfId="3943" xr:uid="{00000000-0005-0000-0000-0000AA0A0000}"/>
    <cellStyle name="40% - Accent4 12 6" xfId="3944" xr:uid="{00000000-0005-0000-0000-0000AB0A0000}"/>
    <cellStyle name="40% - Accent4 12 6 2" xfId="3945" xr:uid="{00000000-0005-0000-0000-0000AC0A0000}"/>
    <cellStyle name="40% - Accent4 12 7" xfId="3946" xr:uid="{00000000-0005-0000-0000-0000AD0A0000}"/>
    <cellStyle name="40% - Accent4 12 7 2" xfId="3947" xr:uid="{00000000-0005-0000-0000-0000AE0A0000}"/>
    <cellStyle name="40% - Accent4 12 8" xfId="3948" xr:uid="{00000000-0005-0000-0000-0000AF0A0000}"/>
    <cellStyle name="40% - Accent4 12 8 2" xfId="3949" xr:uid="{00000000-0005-0000-0000-0000B00A0000}"/>
    <cellStyle name="40% - Accent4 12 9" xfId="3950" xr:uid="{00000000-0005-0000-0000-0000B10A0000}"/>
    <cellStyle name="40% - Accent4 12 9 2" xfId="3951" xr:uid="{00000000-0005-0000-0000-0000B20A0000}"/>
    <cellStyle name="40% - Accent4 13" xfId="973" xr:uid="{00000000-0005-0000-0000-0000B30A0000}"/>
    <cellStyle name="40% - Accent4 13 2" xfId="3953" xr:uid="{00000000-0005-0000-0000-0000B40A0000}"/>
    <cellStyle name="40% - Accent4 13 3" xfId="3952" xr:uid="{00000000-0005-0000-0000-0000B50A0000}"/>
    <cellStyle name="40% - Accent4 14" xfId="974" xr:uid="{00000000-0005-0000-0000-0000B60A0000}"/>
    <cellStyle name="40% - Accent4 14 2" xfId="3955" xr:uid="{00000000-0005-0000-0000-0000B70A0000}"/>
    <cellStyle name="40% - Accent4 14 3" xfId="3954" xr:uid="{00000000-0005-0000-0000-0000B80A0000}"/>
    <cellStyle name="40% - Accent4 15" xfId="975" xr:uid="{00000000-0005-0000-0000-0000B90A0000}"/>
    <cellStyle name="40% - Accent4 15 2" xfId="3957" xr:uid="{00000000-0005-0000-0000-0000BA0A0000}"/>
    <cellStyle name="40% - Accent4 15 3" xfId="3956" xr:uid="{00000000-0005-0000-0000-0000BB0A0000}"/>
    <cellStyle name="40% - Accent4 16" xfId="976" xr:uid="{00000000-0005-0000-0000-0000BC0A0000}"/>
    <cellStyle name="40% - Accent4 16 2" xfId="3959" xr:uid="{00000000-0005-0000-0000-0000BD0A0000}"/>
    <cellStyle name="40% - Accent4 16 3" xfId="3958" xr:uid="{00000000-0005-0000-0000-0000BE0A0000}"/>
    <cellStyle name="40% - Accent4 17" xfId="977" xr:uid="{00000000-0005-0000-0000-0000BF0A0000}"/>
    <cellStyle name="40% - Accent4 17 2" xfId="3960" xr:uid="{00000000-0005-0000-0000-0000C00A0000}"/>
    <cellStyle name="40% - Accent4 18" xfId="978" xr:uid="{00000000-0005-0000-0000-0000C10A0000}"/>
    <cellStyle name="40% - Accent4 18 2" xfId="3961" xr:uid="{00000000-0005-0000-0000-0000C20A0000}"/>
    <cellStyle name="40% - Accent4 19" xfId="979" xr:uid="{00000000-0005-0000-0000-0000C30A0000}"/>
    <cellStyle name="40% - Accent4 19 2" xfId="3962" xr:uid="{00000000-0005-0000-0000-0000C40A0000}"/>
    <cellStyle name="40% - Accent4 2" xfId="980" xr:uid="{00000000-0005-0000-0000-0000C50A0000}"/>
    <cellStyle name="40% - Accent4 2 10" xfId="3964" xr:uid="{00000000-0005-0000-0000-0000C60A0000}"/>
    <cellStyle name="40% - Accent4 2 10 2" xfId="3965" xr:uid="{00000000-0005-0000-0000-0000C70A0000}"/>
    <cellStyle name="40% - Accent4 2 11" xfId="3966" xr:uid="{00000000-0005-0000-0000-0000C80A0000}"/>
    <cellStyle name="40% - Accent4 2 11 2" xfId="3967" xr:uid="{00000000-0005-0000-0000-0000C90A0000}"/>
    <cellStyle name="40% - Accent4 2 12" xfId="3968" xr:uid="{00000000-0005-0000-0000-0000CA0A0000}"/>
    <cellStyle name="40% - Accent4 2 13" xfId="3969" xr:uid="{00000000-0005-0000-0000-0000CB0A0000}"/>
    <cellStyle name="40% - Accent4 2 14" xfId="3970" xr:uid="{00000000-0005-0000-0000-0000CC0A0000}"/>
    <cellStyle name="40% - Accent4 2 15" xfId="3971" xr:uid="{00000000-0005-0000-0000-0000CD0A0000}"/>
    <cellStyle name="40% - Accent4 2 16" xfId="3972" xr:uid="{00000000-0005-0000-0000-0000CE0A0000}"/>
    <cellStyle name="40% - Accent4 2 17" xfId="3973" xr:uid="{00000000-0005-0000-0000-0000CF0A0000}"/>
    <cellStyle name="40% - Accent4 2 18" xfId="3974" xr:uid="{00000000-0005-0000-0000-0000D00A0000}"/>
    <cellStyle name="40% - Accent4 2 19" xfId="3975" xr:uid="{00000000-0005-0000-0000-0000D10A0000}"/>
    <cellStyle name="40% - Accent4 2 2" xfId="981" xr:uid="{00000000-0005-0000-0000-0000D20A0000}"/>
    <cellStyle name="40% - Accent4 2 2 2" xfId="3977" xr:uid="{00000000-0005-0000-0000-0000D30A0000}"/>
    <cellStyle name="40% - Accent4 2 2 3" xfId="3978" xr:uid="{00000000-0005-0000-0000-0000D40A0000}"/>
    <cellStyle name="40% - Accent4 2 2 4" xfId="3976" xr:uid="{00000000-0005-0000-0000-0000D50A0000}"/>
    <cellStyle name="40% - Accent4 2 20" xfId="3979" xr:uid="{00000000-0005-0000-0000-0000D60A0000}"/>
    <cellStyle name="40% - Accent4 2 21" xfId="3980" xr:uid="{00000000-0005-0000-0000-0000D70A0000}"/>
    <cellStyle name="40% - Accent4 2 22" xfId="3981" xr:uid="{00000000-0005-0000-0000-0000D80A0000}"/>
    <cellStyle name="40% - Accent4 2 23" xfId="3982" xr:uid="{00000000-0005-0000-0000-0000D90A0000}"/>
    <cellStyle name="40% - Accent4 2 24" xfId="3983" xr:uid="{00000000-0005-0000-0000-0000DA0A0000}"/>
    <cellStyle name="40% - Accent4 2 25" xfId="3984" xr:uid="{00000000-0005-0000-0000-0000DB0A0000}"/>
    <cellStyle name="40% - Accent4 2 26" xfId="3963" xr:uid="{00000000-0005-0000-0000-0000DC0A0000}"/>
    <cellStyle name="40% - Accent4 2 3" xfId="982" xr:uid="{00000000-0005-0000-0000-0000DD0A0000}"/>
    <cellStyle name="40% - Accent4 2 3 2" xfId="3986" xr:uid="{00000000-0005-0000-0000-0000DE0A0000}"/>
    <cellStyle name="40% - Accent4 2 3 3" xfId="3987" xr:uid="{00000000-0005-0000-0000-0000DF0A0000}"/>
    <cellStyle name="40% - Accent4 2 3 4" xfId="3985" xr:uid="{00000000-0005-0000-0000-0000E00A0000}"/>
    <cellStyle name="40% - Accent4 2 4" xfId="3988" xr:uid="{00000000-0005-0000-0000-0000E10A0000}"/>
    <cellStyle name="40% - Accent4 2 4 2" xfId="3989" xr:uid="{00000000-0005-0000-0000-0000E20A0000}"/>
    <cellStyle name="40% - Accent4 2 4 3" xfId="3990" xr:uid="{00000000-0005-0000-0000-0000E30A0000}"/>
    <cellStyle name="40% - Accent4 2 5" xfId="3991" xr:uid="{00000000-0005-0000-0000-0000E40A0000}"/>
    <cellStyle name="40% - Accent4 2 5 2" xfId="3992" xr:uid="{00000000-0005-0000-0000-0000E50A0000}"/>
    <cellStyle name="40% - Accent4 2 5 3" xfId="3993" xr:uid="{00000000-0005-0000-0000-0000E60A0000}"/>
    <cellStyle name="40% - Accent4 2 6" xfId="3994" xr:uid="{00000000-0005-0000-0000-0000E70A0000}"/>
    <cellStyle name="40% - Accent4 2 6 2" xfId="3995" xr:uid="{00000000-0005-0000-0000-0000E80A0000}"/>
    <cellStyle name="40% - Accent4 2 6 3" xfId="3996" xr:uid="{00000000-0005-0000-0000-0000E90A0000}"/>
    <cellStyle name="40% - Accent4 2 7" xfId="3997" xr:uid="{00000000-0005-0000-0000-0000EA0A0000}"/>
    <cellStyle name="40% - Accent4 2 7 2" xfId="3998" xr:uid="{00000000-0005-0000-0000-0000EB0A0000}"/>
    <cellStyle name="40% - Accent4 2 7 3" xfId="3999" xr:uid="{00000000-0005-0000-0000-0000EC0A0000}"/>
    <cellStyle name="40% - Accent4 2 8" xfId="4000" xr:uid="{00000000-0005-0000-0000-0000ED0A0000}"/>
    <cellStyle name="40% - Accent4 2 8 2" xfId="4001" xr:uid="{00000000-0005-0000-0000-0000EE0A0000}"/>
    <cellStyle name="40% - Accent4 2 8 3" xfId="4002" xr:uid="{00000000-0005-0000-0000-0000EF0A0000}"/>
    <cellStyle name="40% - Accent4 2 9" xfId="4003" xr:uid="{00000000-0005-0000-0000-0000F00A0000}"/>
    <cellStyle name="40% - Accent4 20" xfId="983" xr:uid="{00000000-0005-0000-0000-0000F10A0000}"/>
    <cellStyle name="40% - Accent4 20 2" xfId="4004" xr:uid="{00000000-0005-0000-0000-0000F20A0000}"/>
    <cellStyle name="40% - Accent4 21" xfId="984" xr:uid="{00000000-0005-0000-0000-0000F30A0000}"/>
    <cellStyle name="40% - Accent4 21 2" xfId="4005" xr:uid="{00000000-0005-0000-0000-0000F40A0000}"/>
    <cellStyle name="40% - Accent4 22" xfId="985" xr:uid="{00000000-0005-0000-0000-0000F50A0000}"/>
    <cellStyle name="40% - Accent4 22 2" xfId="4006" xr:uid="{00000000-0005-0000-0000-0000F60A0000}"/>
    <cellStyle name="40% - Accent4 23" xfId="986" xr:uid="{00000000-0005-0000-0000-0000F70A0000}"/>
    <cellStyle name="40% - Accent4 23 2" xfId="4007" xr:uid="{00000000-0005-0000-0000-0000F80A0000}"/>
    <cellStyle name="40% - Accent4 24" xfId="987" xr:uid="{00000000-0005-0000-0000-0000F90A0000}"/>
    <cellStyle name="40% - Accent4 24 2" xfId="4008" xr:uid="{00000000-0005-0000-0000-0000FA0A0000}"/>
    <cellStyle name="40% - Accent4 25" xfId="988" xr:uid="{00000000-0005-0000-0000-0000FB0A0000}"/>
    <cellStyle name="40% - Accent4 25 2" xfId="4009" xr:uid="{00000000-0005-0000-0000-0000FC0A0000}"/>
    <cellStyle name="40% - Accent4 26" xfId="989" xr:uid="{00000000-0005-0000-0000-0000FD0A0000}"/>
    <cellStyle name="40% - Accent4 26 2" xfId="4010" xr:uid="{00000000-0005-0000-0000-0000FE0A0000}"/>
    <cellStyle name="40% - Accent4 27" xfId="990" xr:uid="{00000000-0005-0000-0000-0000FF0A0000}"/>
    <cellStyle name="40% - Accent4 27 2" xfId="4011" xr:uid="{00000000-0005-0000-0000-0000000B0000}"/>
    <cellStyle name="40% - Accent4 28" xfId="991" xr:uid="{00000000-0005-0000-0000-0000010B0000}"/>
    <cellStyle name="40% - Accent4 28 2" xfId="4012" xr:uid="{00000000-0005-0000-0000-0000020B0000}"/>
    <cellStyle name="40% - Accent4 29" xfId="992" xr:uid="{00000000-0005-0000-0000-0000030B0000}"/>
    <cellStyle name="40% - Accent4 29 2" xfId="4013" xr:uid="{00000000-0005-0000-0000-0000040B0000}"/>
    <cellStyle name="40% - Accent4 3" xfId="993" xr:uid="{00000000-0005-0000-0000-0000050B0000}"/>
    <cellStyle name="40% - Accent4 3 2" xfId="4015" xr:uid="{00000000-0005-0000-0000-0000060B0000}"/>
    <cellStyle name="40% - Accent4 3 2 2" xfId="4016" xr:uid="{00000000-0005-0000-0000-0000070B0000}"/>
    <cellStyle name="40% - Accent4 3 3" xfId="4017" xr:uid="{00000000-0005-0000-0000-0000080B0000}"/>
    <cellStyle name="40% - Accent4 3 4" xfId="4018" xr:uid="{00000000-0005-0000-0000-0000090B0000}"/>
    <cellStyle name="40% - Accent4 3 5" xfId="58025" xr:uid="{00000000-0005-0000-0000-00000A0B0000}"/>
    <cellStyle name="40% - Accent4 3 6" xfId="4014" xr:uid="{00000000-0005-0000-0000-00000B0B0000}"/>
    <cellStyle name="40% - Accent4 30" xfId="994" xr:uid="{00000000-0005-0000-0000-00000C0B0000}"/>
    <cellStyle name="40% - Accent4 30 2" xfId="4019" xr:uid="{00000000-0005-0000-0000-00000D0B0000}"/>
    <cellStyle name="40% - Accent4 31" xfId="995" xr:uid="{00000000-0005-0000-0000-00000E0B0000}"/>
    <cellStyle name="40% - Accent4 32" xfId="996" xr:uid="{00000000-0005-0000-0000-00000F0B0000}"/>
    <cellStyle name="40% - Accent4 33" xfId="997" xr:uid="{00000000-0005-0000-0000-0000100B0000}"/>
    <cellStyle name="40% - Accent4 34" xfId="998" xr:uid="{00000000-0005-0000-0000-0000110B0000}"/>
    <cellStyle name="40% - Accent4 35" xfId="999" xr:uid="{00000000-0005-0000-0000-0000120B0000}"/>
    <cellStyle name="40% - Accent4 36" xfId="1000" xr:uid="{00000000-0005-0000-0000-0000130B0000}"/>
    <cellStyle name="40% - Accent4 37" xfId="1001" xr:uid="{00000000-0005-0000-0000-0000140B0000}"/>
    <cellStyle name="40% - Accent4 38" xfId="1002" xr:uid="{00000000-0005-0000-0000-0000150B0000}"/>
    <cellStyle name="40% - Accent4 39" xfId="1003" xr:uid="{00000000-0005-0000-0000-0000160B0000}"/>
    <cellStyle name="40% - Accent4 4" xfId="1004" xr:uid="{00000000-0005-0000-0000-0000170B0000}"/>
    <cellStyle name="40% - Accent4 4 2" xfId="4021" xr:uid="{00000000-0005-0000-0000-0000180B0000}"/>
    <cellStyle name="40% - Accent4 4 2 2" xfId="4022" xr:uid="{00000000-0005-0000-0000-0000190B0000}"/>
    <cellStyle name="40% - Accent4 4 3" xfId="4023" xr:uid="{00000000-0005-0000-0000-00001A0B0000}"/>
    <cellStyle name="40% - Accent4 4 4" xfId="4024" xr:uid="{00000000-0005-0000-0000-00001B0B0000}"/>
    <cellStyle name="40% - Accent4 4 5" xfId="4020" xr:uid="{00000000-0005-0000-0000-00001C0B0000}"/>
    <cellStyle name="40% - Accent4 40" xfId="1005" xr:uid="{00000000-0005-0000-0000-00001D0B0000}"/>
    <cellStyle name="40% - Accent4 41" xfId="1006" xr:uid="{00000000-0005-0000-0000-00001E0B0000}"/>
    <cellStyle name="40% - Accent4 42" xfId="1007" xr:uid="{00000000-0005-0000-0000-00001F0B0000}"/>
    <cellStyle name="40% - Accent4 43" xfId="1008" xr:uid="{00000000-0005-0000-0000-0000200B0000}"/>
    <cellStyle name="40% - Accent4 44" xfId="1009" xr:uid="{00000000-0005-0000-0000-0000210B0000}"/>
    <cellStyle name="40% - Accent4 45" xfId="1010" xr:uid="{00000000-0005-0000-0000-0000220B0000}"/>
    <cellStyle name="40% - Accent4 46" xfId="1011" xr:uid="{00000000-0005-0000-0000-0000230B0000}"/>
    <cellStyle name="40% - Accent4 47" xfId="1012" xr:uid="{00000000-0005-0000-0000-0000240B0000}"/>
    <cellStyle name="40% - Accent4 48" xfId="1013" xr:uid="{00000000-0005-0000-0000-0000250B0000}"/>
    <cellStyle name="40% - Accent4 49" xfId="1014" xr:uid="{00000000-0005-0000-0000-0000260B0000}"/>
    <cellStyle name="40% - Accent4 5" xfId="1015" xr:uid="{00000000-0005-0000-0000-0000270B0000}"/>
    <cellStyle name="40% - Accent4 5 2" xfId="4026" xr:uid="{00000000-0005-0000-0000-0000280B0000}"/>
    <cellStyle name="40% - Accent4 5 2 2" xfId="4027" xr:uid="{00000000-0005-0000-0000-0000290B0000}"/>
    <cellStyle name="40% - Accent4 5 3" xfId="4028" xr:uid="{00000000-0005-0000-0000-00002A0B0000}"/>
    <cellStyle name="40% - Accent4 5 4" xfId="4029" xr:uid="{00000000-0005-0000-0000-00002B0B0000}"/>
    <cellStyle name="40% - Accent4 5 5" xfId="4025" xr:uid="{00000000-0005-0000-0000-00002C0B0000}"/>
    <cellStyle name="40% - Accent4 50" xfId="1016" xr:uid="{00000000-0005-0000-0000-00002D0B0000}"/>
    <cellStyle name="40% - Accent4 51" xfId="1017" xr:uid="{00000000-0005-0000-0000-00002E0B0000}"/>
    <cellStyle name="40% - Accent4 52" xfId="1018" xr:uid="{00000000-0005-0000-0000-00002F0B0000}"/>
    <cellStyle name="40% - Accent4 53" xfId="1019" xr:uid="{00000000-0005-0000-0000-0000300B0000}"/>
    <cellStyle name="40% - Accent4 54" xfId="1020" xr:uid="{00000000-0005-0000-0000-0000310B0000}"/>
    <cellStyle name="40% - Accent4 55" xfId="1021" xr:uid="{00000000-0005-0000-0000-0000320B0000}"/>
    <cellStyle name="40% - Accent4 56" xfId="1022" xr:uid="{00000000-0005-0000-0000-0000330B0000}"/>
    <cellStyle name="40% - Accent4 57" xfId="1023" xr:uid="{00000000-0005-0000-0000-0000340B0000}"/>
    <cellStyle name="40% - Accent4 58" xfId="1024" xr:uid="{00000000-0005-0000-0000-0000350B0000}"/>
    <cellStyle name="40% - Accent4 59" xfId="1025" xr:uid="{00000000-0005-0000-0000-0000360B0000}"/>
    <cellStyle name="40% - Accent4 6" xfId="1026" xr:uid="{00000000-0005-0000-0000-0000370B0000}"/>
    <cellStyle name="40% - Accent4 6 2" xfId="4031" xr:uid="{00000000-0005-0000-0000-0000380B0000}"/>
    <cellStyle name="40% - Accent4 6 2 2" xfId="4032" xr:uid="{00000000-0005-0000-0000-0000390B0000}"/>
    <cellStyle name="40% - Accent4 6 3" xfId="4033" xr:uid="{00000000-0005-0000-0000-00003A0B0000}"/>
    <cellStyle name="40% - Accent4 6 3 2" xfId="4034" xr:uid="{00000000-0005-0000-0000-00003B0B0000}"/>
    <cellStyle name="40% - Accent4 6 4" xfId="4035" xr:uid="{00000000-0005-0000-0000-00003C0B0000}"/>
    <cellStyle name="40% - Accent4 6 5" xfId="4036" xr:uid="{00000000-0005-0000-0000-00003D0B0000}"/>
    <cellStyle name="40% - Accent4 6 6" xfId="4037" xr:uid="{00000000-0005-0000-0000-00003E0B0000}"/>
    <cellStyle name="40% - Accent4 6 7" xfId="4030" xr:uid="{00000000-0005-0000-0000-00003F0B0000}"/>
    <cellStyle name="40% - Accent4 60" xfId="1027" xr:uid="{00000000-0005-0000-0000-0000400B0000}"/>
    <cellStyle name="40% - Accent4 61" xfId="1028" xr:uid="{00000000-0005-0000-0000-0000410B0000}"/>
    <cellStyle name="40% - Accent4 62" xfId="1029" xr:uid="{00000000-0005-0000-0000-0000420B0000}"/>
    <cellStyle name="40% - Accent4 63" xfId="1030" xr:uid="{00000000-0005-0000-0000-0000430B0000}"/>
    <cellStyle name="40% - Accent4 64" xfId="1031" xr:uid="{00000000-0005-0000-0000-0000440B0000}"/>
    <cellStyle name="40% - Accent4 65" xfId="1032" xr:uid="{00000000-0005-0000-0000-0000450B0000}"/>
    <cellStyle name="40% - Accent4 66" xfId="1033" xr:uid="{00000000-0005-0000-0000-0000460B0000}"/>
    <cellStyle name="40% - Accent4 67" xfId="1034" xr:uid="{00000000-0005-0000-0000-0000470B0000}"/>
    <cellStyle name="40% - Accent4 68" xfId="1035" xr:uid="{00000000-0005-0000-0000-0000480B0000}"/>
    <cellStyle name="40% - Accent4 69" xfId="1036" xr:uid="{00000000-0005-0000-0000-0000490B0000}"/>
    <cellStyle name="40% - Accent4 7" xfId="1037" xr:uid="{00000000-0005-0000-0000-00004A0B0000}"/>
    <cellStyle name="40% - Accent4 7 10" xfId="4039" xr:uid="{00000000-0005-0000-0000-00004B0B0000}"/>
    <cellStyle name="40% - Accent4 7 10 2" xfId="4040" xr:uid="{00000000-0005-0000-0000-00004C0B0000}"/>
    <cellStyle name="40% - Accent4 7 11" xfId="4041" xr:uid="{00000000-0005-0000-0000-00004D0B0000}"/>
    <cellStyle name="40% - Accent4 7 11 2" xfId="4042" xr:uid="{00000000-0005-0000-0000-00004E0B0000}"/>
    <cellStyle name="40% - Accent4 7 12" xfId="4043" xr:uid="{00000000-0005-0000-0000-00004F0B0000}"/>
    <cellStyle name="40% - Accent4 7 13" xfId="4044" xr:uid="{00000000-0005-0000-0000-0000500B0000}"/>
    <cellStyle name="40% - Accent4 7 14" xfId="4038" xr:uid="{00000000-0005-0000-0000-0000510B0000}"/>
    <cellStyle name="40% - Accent4 7 2" xfId="4045" xr:uid="{00000000-0005-0000-0000-0000520B0000}"/>
    <cellStyle name="40% - Accent4 7 2 2" xfId="4046" xr:uid="{00000000-0005-0000-0000-0000530B0000}"/>
    <cellStyle name="40% - Accent4 7 3" xfId="4047" xr:uid="{00000000-0005-0000-0000-0000540B0000}"/>
    <cellStyle name="40% - Accent4 7 3 2" xfId="4048" xr:uid="{00000000-0005-0000-0000-0000550B0000}"/>
    <cellStyle name="40% - Accent4 7 4" xfId="4049" xr:uid="{00000000-0005-0000-0000-0000560B0000}"/>
    <cellStyle name="40% - Accent4 7 4 2" xfId="4050" xr:uid="{00000000-0005-0000-0000-0000570B0000}"/>
    <cellStyle name="40% - Accent4 7 5" xfId="4051" xr:uid="{00000000-0005-0000-0000-0000580B0000}"/>
    <cellStyle name="40% - Accent4 7 5 2" xfId="4052" xr:uid="{00000000-0005-0000-0000-0000590B0000}"/>
    <cellStyle name="40% - Accent4 7 6" xfId="4053" xr:uid="{00000000-0005-0000-0000-00005A0B0000}"/>
    <cellStyle name="40% - Accent4 7 6 2" xfId="4054" xr:uid="{00000000-0005-0000-0000-00005B0B0000}"/>
    <cellStyle name="40% - Accent4 7 7" xfId="4055" xr:uid="{00000000-0005-0000-0000-00005C0B0000}"/>
    <cellStyle name="40% - Accent4 7 7 2" xfId="4056" xr:uid="{00000000-0005-0000-0000-00005D0B0000}"/>
    <cellStyle name="40% - Accent4 7 8" xfId="4057" xr:uid="{00000000-0005-0000-0000-00005E0B0000}"/>
    <cellStyle name="40% - Accent4 7 8 2" xfId="4058" xr:uid="{00000000-0005-0000-0000-00005F0B0000}"/>
    <cellStyle name="40% - Accent4 7 9" xfId="4059" xr:uid="{00000000-0005-0000-0000-0000600B0000}"/>
    <cellStyle name="40% - Accent4 7 9 2" xfId="4060" xr:uid="{00000000-0005-0000-0000-0000610B0000}"/>
    <cellStyle name="40% - Accent4 70" xfId="1038" xr:uid="{00000000-0005-0000-0000-0000620B0000}"/>
    <cellStyle name="40% - Accent4 71" xfId="1039" xr:uid="{00000000-0005-0000-0000-0000630B0000}"/>
    <cellStyle name="40% - Accent4 72" xfId="1040" xr:uid="{00000000-0005-0000-0000-0000640B0000}"/>
    <cellStyle name="40% - Accent4 73" xfId="1041" xr:uid="{00000000-0005-0000-0000-0000650B0000}"/>
    <cellStyle name="40% - Accent4 74" xfId="1042" xr:uid="{00000000-0005-0000-0000-0000660B0000}"/>
    <cellStyle name="40% - Accent4 75" xfId="1043" xr:uid="{00000000-0005-0000-0000-0000670B0000}"/>
    <cellStyle name="40% - Accent4 76" xfId="1044" xr:uid="{00000000-0005-0000-0000-0000680B0000}"/>
    <cellStyle name="40% - Accent4 77" xfId="1045" xr:uid="{00000000-0005-0000-0000-0000690B0000}"/>
    <cellStyle name="40% - Accent4 78" xfId="1046" xr:uid="{00000000-0005-0000-0000-00006A0B0000}"/>
    <cellStyle name="40% - Accent4 79" xfId="1047" xr:uid="{00000000-0005-0000-0000-00006B0B0000}"/>
    <cellStyle name="40% - Accent4 8" xfId="1048" xr:uid="{00000000-0005-0000-0000-00006C0B0000}"/>
    <cellStyle name="40% - Accent4 8 2" xfId="4062" xr:uid="{00000000-0005-0000-0000-00006D0B0000}"/>
    <cellStyle name="40% - Accent4 8 3" xfId="4063" xr:uid="{00000000-0005-0000-0000-00006E0B0000}"/>
    <cellStyle name="40% - Accent4 8 4" xfId="4061" xr:uid="{00000000-0005-0000-0000-00006F0B0000}"/>
    <cellStyle name="40% - Accent4 80" xfId="1049" xr:uid="{00000000-0005-0000-0000-0000700B0000}"/>
    <cellStyle name="40% - Accent4 81" xfId="1050" xr:uid="{00000000-0005-0000-0000-0000710B0000}"/>
    <cellStyle name="40% - Accent4 82" xfId="1051" xr:uid="{00000000-0005-0000-0000-0000720B0000}"/>
    <cellStyle name="40% - Accent4 83" xfId="1052" xr:uid="{00000000-0005-0000-0000-0000730B0000}"/>
    <cellStyle name="40% - Accent4 84" xfId="1053" xr:uid="{00000000-0005-0000-0000-0000740B0000}"/>
    <cellStyle name="40% - Accent4 85" xfId="1054" xr:uid="{00000000-0005-0000-0000-0000750B0000}"/>
    <cellStyle name="40% - Accent4 86" xfId="1055" xr:uid="{00000000-0005-0000-0000-0000760B0000}"/>
    <cellStyle name="40% - Accent4 87" xfId="1056" xr:uid="{00000000-0005-0000-0000-0000770B0000}"/>
    <cellStyle name="40% - Accent4 88" xfId="1057" xr:uid="{00000000-0005-0000-0000-0000780B0000}"/>
    <cellStyle name="40% - Accent4 89" xfId="1058" xr:uid="{00000000-0005-0000-0000-0000790B0000}"/>
    <cellStyle name="40% - Accent4 9" xfId="1059" xr:uid="{00000000-0005-0000-0000-00007A0B0000}"/>
    <cellStyle name="40% - Accent4 9 2" xfId="4065" xr:uid="{00000000-0005-0000-0000-00007B0B0000}"/>
    <cellStyle name="40% - Accent4 9 3" xfId="4066" xr:uid="{00000000-0005-0000-0000-00007C0B0000}"/>
    <cellStyle name="40% - Accent4 9 4" xfId="4064" xr:uid="{00000000-0005-0000-0000-00007D0B0000}"/>
    <cellStyle name="40% - Accent4 90" xfId="1060" xr:uid="{00000000-0005-0000-0000-00007E0B0000}"/>
    <cellStyle name="40% - Accent4 91" xfId="1061" xr:uid="{00000000-0005-0000-0000-00007F0B0000}"/>
    <cellStyle name="40% - Accent4 92" xfId="1062" xr:uid="{00000000-0005-0000-0000-0000800B0000}"/>
    <cellStyle name="40% - Accent4 93" xfId="1063" xr:uid="{00000000-0005-0000-0000-0000810B0000}"/>
    <cellStyle name="40% - Accent4 94" xfId="1064" xr:uid="{00000000-0005-0000-0000-0000820B0000}"/>
    <cellStyle name="40% - Accent4 95" xfId="1065" xr:uid="{00000000-0005-0000-0000-0000830B0000}"/>
    <cellStyle name="40% - Accent4 96" xfId="1066" xr:uid="{00000000-0005-0000-0000-0000840B0000}"/>
    <cellStyle name="40% - Accent4 97" xfId="1067" xr:uid="{00000000-0005-0000-0000-0000850B0000}"/>
    <cellStyle name="40% - Accent4 98" xfId="1068" xr:uid="{00000000-0005-0000-0000-0000860B0000}"/>
    <cellStyle name="40% - Accent4 99" xfId="1069" xr:uid="{00000000-0005-0000-0000-0000870B0000}"/>
    <cellStyle name="40% - Accent5" xfId="42" builtinId="47" customBuiltin="1"/>
    <cellStyle name="40% - Accent5 10" xfId="1070" xr:uid="{00000000-0005-0000-0000-0000890B0000}"/>
    <cellStyle name="40% - Accent5 10 2" xfId="4068" xr:uid="{00000000-0005-0000-0000-00008A0B0000}"/>
    <cellStyle name="40% - Accent5 10 3" xfId="4069" xr:uid="{00000000-0005-0000-0000-00008B0B0000}"/>
    <cellStyle name="40% - Accent5 10 4" xfId="4067" xr:uid="{00000000-0005-0000-0000-00008C0B0000}"/>
    <cellStyle name="40% - Accent5 100" xfId="1071" xr:uid="{00000000-0005-0000-0000-00008D0B0000}"/>
    <cellStyle name="40% - Accent5 101" xfId="1072" xr:uid="{00000000-0005-0000-0000-00008E0B0000}"/>
    <cellStyle name="40% - Accent5 11" xfId="1073" xr:uid="{00000000-0005-0000-0000-00008F0B0000}"/>
    <cellStyle name="40% - Accent5 11 2" xfId="4071" xr:uid="{00000000-0005-0000-0000-0000900B0000}"/>
    <cellStyle name="40% - Accent5 11 3" xfId="4072" xr:uid="{00000000-0005-0000-0000-0000910B0000}"/>
    <cellStyle name="40% - Accent5 11 4" xfId="4070" xr:uid="{00000000-0005-0000-0000-0000920B0000}"/>
    <cellStyle name="40% - Accent5 12" xfId="1074" xr:uid="{00000000-0005-0000-0000-0000930B0000}"/>
    <cellStyle name="40% - Accent5 12 10" xfId="4074" xr:uid="{00000000-0005-0000-0000-0000940B0000}"/>
    <cellStyle name="40% - Accent5 12 10 2" xfId="4075" xr:uid="{00000000-0005-0000-0000-0000950B0000}"/>
    <cellStyle name="40% - Accent5 12 11" xfId="4076" xr:uid="{00000000-0005-0000-0000-0000960B0000}"/>
    <cellStyle name="40% - Accent5 12 11 2" xfId="4077" xr:uid="{00000000-0005-0000-0000-0000970B0000}"/>
    <cellStyle name="40% - Accent5 12 12" xfId="4078" xr:uid="{00000000-0005-0000-0000-0000980B0000}"/>
    <cellStyle name="40% - Accent5 12 12 2" xfId="4079" xr:uid="{00000000-0005-0000-0000-0000990B0000}"/>
    <cellStyle name="40% - Accent5 12 13" xfId="4080" xr:uid="{00000000-0005-0000-0000-00009A0B0000}"/>
    <cellStyle name="40% - Accent5 12 13 2" xfId="4081" xr:uid="{00000000-0005-0000-0000-00009B0B0000}"/>
    <cellStyle name="40% - Accent5 12 14" xfId="4082" xr:uid="{00000000-0005-0000-0000-00009C0B0000}"/>
    <cellStyle name="40% - Accent5 12 14 2" xfId="4083" xr:uid="{00000000-0005-0000-0000-00009D0B0000}"/>
    <cellStyle name="40% - Accent5 12 15" xfId="4084" xr:uid="{00000000-0005-0000-0000-00009E0B0000}"/>
    <cellStyle name="40% - Accent5 12 15 2" xfId="4085" xr:uid="{00000000-0005-0000-0000-00009F0B0000}"/>
    <cellStyle name="40% - Accent5 12 16" xfId="4086" xr:uid="{00000000-0005-0000-0000-0000A00B0000}"/>
    <cellStyle name="40% - Accent5 12 16 2" xfId="4087" xr:uid="{00000000-0005-0000-0000-0000A10B0000}"/>
    <cellStyle name="40% - Accent5 12 17" xfId="4088" xr:uid="{00000000-0005-0000-0000-0000A20B0000}"/>
    <cellStyle name="40% - Accent5 12 17 2" xfId="4089" xr:uid="{00000000-0005-0000-0000-0000A30B0000}"/>
    <cellStyle name="40% - Accent5 12 18" xfId="4090" xr:uid="{00000000-0005-0000-0000-0000A40B0000}"/>
    <cellStyle name="40% - Accent5 12 18 2" xfId="4091" xr:uid="{00000000-0005-0000-0000-0000A50B0000}"/>
    <cellStyle name="40% - Accent5 12 19" xfId="4092" xr:uid="{00000000-0005-0000-0000-0000A60B0000}"/>
    <cellStyle name="40% - Accent5 12 19 2" xfId="4093" xr:uid="{00000000-0005-0000-0000-0000A70B0000}"/>
    <cellStyle name="40% - Accent5 12 2" xfId="4094" xr:uid="{00000000-0005-0000-0000-0000A80B0000}"/>
    <cellStyle name="40% - Accent5 12 2 2" xfId="4095" xr:uid="{00000000-0005-0000-0000-0000A90B0000}"/>
    <cellStyle name="40% - Accent5 12 20" xfId="4096" xr:uid="{00000000-0005-0000-0000-0000AA0B0000}"/>
    <cellStyle name="40% - Accent5 12 20 2" xfId="4097" xr:uid="{00000000-0005-0000-0000-0000AB0B0000}"/>
    <cellStyle name="40% - Accent5 12 21" xfId="4098" xr:uid="{00000000-0005-0000-0000-0000AC0B0000}"/>
    <cellStyle name="40% - Accent5 12 21 2" xfId="4099" xr:uid="{00000000-0005-0000-0000-0000AD0B0000}"/>
    <cellStyle name="40% - Accent5 12 22" xfId="4100" xr:uid="{00000000-0005-0000-0000-0000AE0B0000}"/>
    <cellStyle name="40% - Accent5 12 22 2" xfId="4101" xr:uid="{00000000-0005-0000-0000-0000AF0B0000}"/>
    <cellStyle name="40% - Accent5 12 23" xfId="4102" xr:uid="{00000000-0005-0000-0000-0000B00B0000}"/>
    <cellStyle name="40% - Accent5 12 23 2" xfId="4103" xr:uid="{00000000-0005-0000-0000-0000B10B0000}"/>
    <cellStyle name="40% - Accent5 12 24" xfId="4104" xr:uid="{00000000-0005-0000-0000-0000B20B0000}"/>
    <cellStyle name="40% - Accent5 12 24 2" xfId="4105" xr:uid="{00000000-0005-0000-0000-0000B30B0000}"/>
    <cellStyle name="40% - Accent5 12 25" xfId="4106" xr:uid="{00000000-0005-0000-0000-0000B40B0000}"/>
    <cellStyle name="40% - Accent5 12 25 2" xfId="4107" xr:uid="{00000000-0005-0000-0000-0000B50B0000}"/>
    <cellStyle name="40% - Accent5 12 26" xfId="4108" xr:uid="{00000000-0005-0000-0000-0000B60B0000}"/>
    <cellStyle name="40% - Accent5 12 26 2" xfId="4109" xr:uid="{00000000-0005-0000-0000-0000B70B0000}"/>
    <cellStyle name="40% - Accent5 12 27" xfId="4110" xr:uid="{00000000-0005-0000-0000-0000B80B0000}"/>
    <cellStyle name="40% - Accent5 12 27 2" xfId="4111" xr:uid="{00000000-0005-0000-0000-0000B90B0000}"/>
    <cellStyle name="40% - Accent5 12 28" xfId="4112" xr:uid="{00000000-0005-0000-0000-0000BA0B0000}"/>
    <cellStyle name="40% - Accent5 12 28 2" xfId="4113" xr:uid="{00000000-0005-0000-0000-0000BB0B0000}"/>
    <cellStyle name="40% - Accent5 12 29" xfId="4114" xr:uid="{00000000-0005-0000-0000-0000BC0B0000}"/>
    <cellStyle name="40% - Accent5 12 29 2" xfId="4115" xr:uid="{00000000-0005-0000-0000-0000BD0B0000}"/>
    <cellStyle name="40% - Accent5 12 3" xfId="4116" xr:uid="{00000000-0005-0000-0000-0000BE0B0000}"/>
    <cellStyle name="40% - Accent5 12 3 2" xfId="4117" xr:uid="{00000000-0005-0000-0000-0000BF0B0000}"/>
    <cellStyle name="40% - Accent5 12 30" xfId="4118" xr:uid="{00000000-0005-0000-0000-0000C00B0000}"/>
    <cellStyle name="40% - Accent5 12 30 2" xfId="4119" xr:uid="{00000000-0005-0000-0000-0000C10B0000}"/>
    <cellStyle name="40% - Accent5 12 31" xfId="4120" xr:uid="{00000000-0005-0000-0000-0000C20B0000}"/>
    <cellStyle name="40% - Accent5 12 32" xfId="4073" xr:uid="{00000000-0005-0000-0000-0000C30B0000}"/>
    <cellStyle name="40% - Accent5 12 4" xfId="4121" xr:uid="{00000000-0005-0000-0000-0000C40B0000}"/>
    <cellStyle name="40% - Accent5 12 4 2" xfId="4122" xr:uid="{00000000-0005-0000-0000-0000C50B0000}"/>
    <cellStyle name="40% - Accent5 12 5" xfId="4123" xr:uid="{00000000-0005-0000-0000-0000C60B0000}"/>
    <cellStyle name="40% - Accent5 12 5 2" xfId="4124" xr:uid="{00000000-0005-0000-0000-0000C70B0000}"/>
    <cellStyle name="40% - Accent5 12 6" xfId="4125" xr:uid="{00000000-0005-0000-0000-0000C80B0000}"/>
    <cellStyle name="40% - Accent5 12 6 2" xfId="4126" xr:uid="{00000000-0005-0000-0000-0000C90B0000}"/>
    <cellStyle name="40% - Accent5 12 7" xfId="4127" xr:uid="{00000000-0005-0000-0000-0000CA0B0000}"/>
    <cellStyle name="40% - Accent5 12 7 2" xfId="4128" xr:uid="{00000000-0005-0000-0000-0000CB0B0000}"/>
    <cellStyle name="40% - Accent5 12 8" xfId="4129" xr:uid="{00000000-0005-0000-0000-0000CC0B0000}"/>
    <cellStyle name="40% - Accent5 12 8 2" xfId="4130" xr:uid="{00000000-0005-0000-0000-0000CD0B0000}"/>
    <cellStyle name="40% - Accent5 12 9" xfId="4131" xr:uid="{00000000-0005-0000-0000-0000CE0B0000}"/>
    <cellStyle name="40% - Accent5 12 9 2" xfId="4132" xr:uid="{00000000-0005-0000-0000-0000CF0B0000}"/>
    <cellStyle name="40% - Accent5 13" xfId="1075" xr:uid="{00000000-0005-0000-0000-0000D00B0000}"/>
    <cellStyle name="40% - Accent5 13 2" xfId="4134" xr:uid="{00000000-0005-0000-0000-0000D10B0000}"/>
    <cellStyle name="40% - Accent5 13 3" xfId="4133" xr:uid="{00000000-0005-0000-0000-0000D20B0000}"/>
    <cellStyle name="40% - Accent5 14" xfId="1076" xr:uid="{00000000-0005-0000-0000-0000D30B0000}"/>
    <cellStyle name="40% - Accent5 14 2" xfId="4136" xr:uid="{00000000-0005-0000-0000-0000D40B0000}"/>
    <cellStyle name="40% - Accent5 14 3" xfId="4135" xr:uid="{00000000-0005-0000-0000-0000D50B0000}"/>
    <cellStyle name="40% - Accent5 15" xfId="1077" xr:uid="{00000000-0005-0000-0000-0000D60B0000}"/>
    <cellStyle name="40% - Accent5 15 2" xfId="4138" xr:uid="{00000000-0005-0000-0000-0000D70B0000}"/>
    <cellStyle name="40% - Accent5 15 3" xfId="4137" xr:uid="{00000000-0005-0000-0000-0000D80B0000}"/>
    <cellStyle name="40% - Accent5 16" xfId="1078" xr:uid="{00000000-0005-0000-0000-0000D90B0000}"/>
    <cellStyle name="40% - Accent5 16 2" xfId="4140" xr:uid="{00000000-0005-0000-0000-0000DA0B0000}"/>
    <cellStyle name="40% - Accent5 16 3" xfId="4139" xr:uid="{00000000-0005-0000-0000-0000DB0B0000}"/>
    <cellStyle name="40% - Accent5 17" xfId="1079" xr:uid="{00000000-0005-0000-0000-0000DC0B0000}"/>
    <cellStyle name="40% - Accent5 17 2" xfId="4141" xr:uid="{00000000-0005-0000-0000-0000DD0B0000}"/>
    <cellStyle name="40% - Accent5 18" xfId="1080" xr:uid="{00000000-0005-0000-0000-0000DE0B0000}"/>
    <cellStyle name="40% - Accent5 18 2" xfId="4142" xr:uid="{00000000-0005-0000-0000-0000DF0B0000}"/>
    <cellStyle name="40% - Accent5 19" xfId="1081" xr:uid="{00000000-0005-0000-0000-0000E00B0000}"/>
    <cellStyle name="40% - Accent5 19 2" xfId="4143" xr:uid="{00000000-0005-0000-0000-0000E10B0000}"/>
    <cellStyle name="40% - Accent5 2" xfId="1082" xr:uid="{00000000-0005-0000-0000-0000E20B0000}"/>
    <cellStyle name="40% - Accent5 2 10" xfId="4144" xr:uid="{00000000-0005-0000-0000-0000E30B0000}"/>
    <cellStyle name="40% - Accent5 2 10 2" xfId="4145" xr:uid="{00000000-0005-0000-0000-0000E40B0000}"/>
    <cellStyle name="40% - Accent5 2 11" xfId="4146" xr:uid="{00000000-0005-0000-0000-0000E50B0000}"/>
    <cellStyle name="40% - Accent5 2 11 2" xfId="4147" xr:uid="{00000000-0005-0000-0000-0000E60B0000}"/>
    <cellStyle name="40% - Accent5 2 12" xfId="4148" xr:uid="{00000000-0005-0000-0000-0000E70B0000}"/>
    <cellStyle name="40% - Accent5 2 13" xfId="4149" xr:uid="{00000000-0005-0000-0000-0000E80B0000}"/>
    <cellStyle name="40% - Accent5 2 14" xfId="4150" xr:uid="{00000000-0005-0000-0000-0000E90B0000}"/>
    <cellStyle name="40% - Accent5 2 15" xfId="4151" xr:uid="{00000000-0005-0000-0000-0000EA0B0000}"/>
    <cellStyle name="40% - Accent5 2 16" xfId="4152" xr:uid="{00000000-0005-0000-0000-0000EB0B0000}"/>
    <cellStyle name="40% - Accent5 2 17" xfId="4153" xr:uid="{00000000-0005-0000-0000-0000EC0B0000}"/>
    <cellStyle name="40% - Accent5 2 18" xfId="4154" xr:uid="{00000000-0005-0000-0000-0000ED0B0000}"/>
    <cellStyle name="40% - Accent5 2 19" xfId="4155" xr:uid="{00000000-0005-0000-0000-0000EE0B0000}"/>
    <cellStyle name="40% - Accent5 2 2" xfId="1083" xr:uid="{00000000-0005-0000-0000-0000EF0B0000}"/>
    <cellStyle name="40% - Accent5 2 2 2" xfId="4157" xr:uid="{00000000-0005-0000-0000-0000F00B0000}"/>
    <cellStyle name="40% - Accent5 2 2 3" xfId="4158" xr:uid="{00000000-0005-0000-0000-0000F10B0000}"/>
    <cellStyle name="40% - Accent5 2 2 4" xfId="4156" xr:uid="{00000000-0005-0000-0000-0000F20B0000}"/>
    <cellStyle name="40% - Accent5 2 20" xfId="4159" xr:uid="{00000000-0005-0000-0000-0000F30B0000}"/>
    <cellStyle name="40% - Accent5 2 21" xfId="4160" xr:uid="{00000000-0005-0000-0000-0000F40B0000}"/>
    <cellStyle name="40% - Accent5 2 22" xfId="4161" xr:uid="{00000000-0005-0000-0000-0000F50B0000}"/>
    <cellStyle name="40% - Accent5 2 23" xfId="4162" xr:uid="{00000000-0005-0000-0000-0000F60B0000}"/>
    <cellStyle name="40% - Accent5 2 24" xfId="4163" xr:uid="{00000000-0005-0000-0000-0000F70B0000}"/>
    <cellStyle name="40% - Accent5 2 25" xfId="4164" xr:uid="{00000000-0005-0000-0000-0000F80B0000}"/>
    <cellStyle name="40% - Accent5 2 3" xfId="1084" xr:uid="{00000000-0005-0000-0000-0000F90B0000}"/>
    <cellStyle name="40% - Accent5 2 3 2" xfId="4166" xr:uid="{00000000-0005-0000-0000-0000FA0B0000}"/>
    <cellStyle name="40% - Accent5 2 3 3" xfId="4167" xr:uid="{00000000-0005-0000-0000-0000FB0B0000}"/>
    <cellStyle name="40% - Accent5 2 3 4" xfId="4165" xr:uid="{00000000-0005-0000-0000-0000FC0B0000}"/>
    <cellStyle name="40% - Accent5 2 4" xfId="4168" xr:uid="{00000000-0005-0000-0000-0000FD0B0000}"/>
    <cellStyle name="40% - Accent5 2 4 2" xfId="4169" xr:uid="{00000000-0005-0000-0000-0000FE0B0000}"/>
    <cellStyle name="40% - Accent5 2 4 3" xfId="4170" xr:uid="{00000000-0005-0000-0000-0000FF0B0000}"/>
    <cellStyle name="40% - Accent5 2 5" xfId="4171" xr:uid="{00000000-0005-0000-0000-0000000C0000}"/>
    <cellStyle name="40% - Accent5 2 5 2" xfId="4172" xr:uid="{00000000-0005-0000-0000-0000010C0000}"/>
    <cellStyle name="40% - Accent5 2 5 3" xfId="4173" xr:uid="{00000000-0005-0000-0000-0000020C0000}"/>
    <cellStyle name="40% - Accent5 2 6" xfId="4174" xr:uid="{00000000-0005-0000-0000-0000030C0000}"/>
    <cellStyle name="40% - Accent5 2 6 2" xfId="4175" xr:uid="{00000000-0005-0000-0000-0000040C0000}"/>
    <cellStyle name="40% - Accent5 2 6 3" xfId="4176" xr:uid="{00000000-0005-0000-0000-0000050C0000}"/>
    <cellStyle name="40% - Accent5 2 7" xfId="4177" xr:uid="{00000000-0005-0000-0000-0000060C0000}"/>
    <cellStyle name="40% - Accent5 2 7 2" xfId="4178" xr:uid="{00000000-0005-0000-0000-0000070C0000}"/>
    <cellStyle name="40% - Accent5 2 7 3" xfId="4179" xr:uid="{00000000-0005-0000-0000-0000080C0000}"/>
    <cellStyle name="40% - Accent5 2 8" xfId="4180" xr:uid="{00000000-0005-0000-0000-0000090C0000}"/>
    <cellStyle name="40% - Accent5 2 8 2" xfId="4181" xr:uid="{00000000-0005-0000-0000-00000A0C0000}"/>
    <cellStyle name="40% - Accent5 2 8 3" xfId="4182" xr:uid="{00000000-0005-0000-0000-00000B0C0000}"/>
    <cellStyle name="40% - Accent5 2 9" xfId="4183" xr:uid="{00000000-0005-0000-0000-00000C0C0000}"/>
    <cellStyle name="40% - Accent5 20" xfId="1085" xr:uid="{00000000-0005-0000-0000-00000D0C0000}"/>
    <cellStyle name="40% - Accent5 20 2" xfId="4184" xr:uid="{00000000-0005-0000-0000-00000E0C0000}"/>
    <cellStyle name="40% - Accent5 21" xfId="1086" xr:uid="{00000000-0005-0000-0000-00000F0C0000}"/>
    <cellStyle name="40% - Accent5 21 2" xfId="4185" xr:uid="{00000000-0005-0000-0000-0000100C0000}"/>
    <cellStyle name="40% - Accent5 22" xfId="1087" xr:uid="{00000000-0005-0000-0000-0000110C0000}"/>
    <cellStyle name="40% - Accent5 22 2" xfId="4186" xr:uid="{00000000-0005-0000-0000-0000120C0000}"/>
    <cellStyle name="40% - Accent5 23" xfId="1088" xr:uid="{00000000-0005-0000-0000-0000130C0000}"/>
    <cellStyle name="40% - Accent5 23 2" xfId="4187" xr:uid="{00000000-0005-0000-0000-0000140C0000}"/>
    <cellStyle name="40% - Accent5 24" xfId="1089" xr:uid="{00000000-0005-0000-0000-0000150C0000}"/>
    <cellStyle name="40% - Accent5 24 2" xfId="4188" xr:uid="{00000000-0005-0000-0000-0000160C0000}"/>
    <cellStyle name="40% - Accent5 25" xfId="1090" xr:uid="{00000000-0005-0000-0000-0000170C0000}"/>
    <cellStyle name="40% - Accent5 25 2" xfId="4189" xr:uid="{00000000-0005-0000-0000-0000180C0000}"/>
    <cellStyle name="40% - Accent5 26" xfId="1091" xr:uid="{00000000-0005-0000-0000-0000190C0000}"/>
    <cellStyle name="40% - Accent5 26 2" xfId="4190" xr:uid="{00000000-0005-0000-0000-00001A0C0000}"/>
    <cellStyle name="40% - Accent5 27" xfId="1092" xr:uid="{00000000-0005-0000-0000-00001B0C0000}"/>
    <cellStyle name="40% - Accent5 27 2" xfId="4191" xr:uid="{00000000-0005-0000-0000-00001C0C0000}"/>
    <cellStyle name="40% - Accent5 28" xfId="1093" xr:uid="{00000000-0005-0000-0000-00001D0C0000}"/>
    <cellStyle name="40% - Accent5 28 2" xfId="4192" xr:uid="{00000000-0005-0000-0000-00001E0C0000}"/>
    <cellStyle name="40% - Accent5 29" xfId="1094" xr:uid="{00000000-0005-0000-0000-00001F0C0000}"/>
    <cellStyle name="40% - Accent5 29 2" xfId="4193" xr:uid="{00000000-0005-0000-0000-0000200C0000}"/>
    <cellStyle name="40% - Accent5 3" xfId="1095" xr:uid="{00000000-0005-0000-0000-0000210C0000}"/>
    <cellStyle name="40% - Accent5 3 2" xfId="4195" xr:uid="{00000000-0005-0000-0000-0000220C0000}"/>
    <cellStyle name="40% - Accent5 3 2 2" xfId="4196" xr:uid="{00000000-0005-0000-0000-0000230C0000}"/>
    <cellStyle name="40% - Accent5 3 3" xfId="4197" xr:uid="{00000000-0005-0000-0000-0000240C0000}"/>
    <cellStyle name="40% - Accent5 3 4" xfId="4198" xr:uid="{00000000-0005-0000-0000-0000250C0000}"/>
    <cellStyle name="40% - Accent5 3 5" xfId="58026" xr:uid="{00000000-0005-0000-0000-0000260C0000}"/>
    <cellStyle name="40% - Accent5 3 6" xfId="4194" xr:uid="{00000000-0005-0000-0000-0000270C0000}"/>
    <cellStyle name="40% - Accent5 30" xfId="1096" xr:uid="{00000000-0005-0000-0000-0000280C0000}"/>
    <cellStyle name="40% - Accent5 30 2" xfId="4199" xr:uid="{00000000-0005-0000-0000-0000290C0000}"/>
    <cellStyle name="40% - Accent5 31" xfId="1097" xr:uid="{00000000-0005-0000-0000-00002A0C0000}"/>
    <cellStyle name="40% - Accent5 32" xfId="1098" xr:uid="{00000000-0005-0000-0000-00002B0C0000}"/>
    <cellStyle name="40% - Accent5 33" xfId="1099" xr:uid="{00000000-0005-0000-0000-00002C0C0000}"/>
    <cellStyle name="40% - Accent5 34" xfId="1100" xr:uid="{00000000-0005-0000-0000-00002D0C0000}"/>
    <cellStyle name="40% - Accent5 35" xfId="1101" xr:uid="{00000000-0005-0000-0000-00002E0C0000}"/>
    <cellStyle name="40% - Accent5 36" xfId="1102" xr:uid="{00000000-0005-0000-0000-00002F0C0000}"/>
    <cellStyle name="40% - Accent5 37" xfId="1103" xr:uid="{00000000-0005-0000-0000-0000300C0000}"/>
    <cellStyle name="40% - Accent5 38" xfId="1104" xr:uid="{00000000-0005-0000-0000-0000310C0000}"/>
    <cellStyle name="40% - Accent5 39" xfId="1105" xr:uid="{00000000-0005-0000-0000-0000320C0000}"/>
    <cellStyle name="40% - Accent5 4" xfId="1106" xr:uid="{00000000-0005-0000-0000-0000330C0000}"/>
    <cellStyle name="40% - Accent5 4 2" xfId="4201" xr:uid="{00000000-0005-0000-0000-0000340C0000}"/>
    <cellStyle name="40% - Accent5 4 2 2" xfId="4202" xr:uid="{00000000-0005-0000-0000-0000350C0000}"/>
    <cellStyle name="40% - Accent5 4 3" xfId="4203" xr:uid="{00000000-0005-0000-0000-0000360C0000}"/>
    <cellStyle name="40% - Accent5 4 4" xfId="4204" xr:uid="{00000000-0005-0000-0000-0000370C0000}"/>
    <cellStyle name="40% - Accent5 4 5" xfId="4200" xr:uid="{00000000-0005-0000-0000-0000380C0000}"/>
    <cellStyle name="40% - Accent5 40" xfId="1107" xr:uid="{00000000-0005-0000-0000-0000390C0000}"/>
    <cellStyle name="40% - Accent5 41" xfId="1108" xr:uid="{00000000-0005-0000-0000-00003A0C0000}"/>
    <cellStyle name="40% - Accent5 42" xfId="1109" xr:uid="{00000000-0005-0000-0000-00003B0C0000}"/>
    <cellStyle name="40% - Accent5 43" xfId="1110" xr:uid="{00000000-0005-0000-0000-00003C0C0000}"/>
    <cellStyle name="40% - Accent5 44" xfId="1111" xr:uid="{00000000-0005-0000-0000-00003D0C0000}"/>
    <cellStyle name="40% - Accent5 45" xfId="1112" xr:uid="{00000000-0005-0000-0000-00003E0C0000}"/>
    <cellStyle name="40% - Accent5 46" xfId="1113" xr:uid="{00000000-0005-0000-0000-00003F0C0000}"/>
    <cellStyle name="40% - Accent5 47" xfId="1114" xr:uid="{00000000-0005-0000-0000-0000400C0000}"/>
    <cellStyle name="40% - Accent5 48" xfId="1115" xr:uid="{00000000-0005-0000-0000-0000410C0000}"/>
    <cellStyle name="40% - Accent5 49" xfId="1116" xr:uid="{00000000-0005-0000-0000-0000420C0000}"/>
    <cellStyle name="40% - Accent5 5" xfId="1117" xr:uid="{00000000-0005-0000-0000-0000430C0000}"/>
    <cellStyle name="40% - Accent5 5 2" xfId="4206" xr:uid="{00000000-0005-0000-0000-0000440C0000}"/>
    <cellStyle name="40% - Accent5 5 2 2" xfId="4207" xr:uid="{00000000-0005-0000-0000-0000450C0000}"/>
    <cellStyle name="40% - Accent5 5 3" xfId="4208" xr:uid="{00000000-0005-0000-0000-0000460C0000}"/>
    <cellStyle name="40% - Accent5 5 4" xfId="4209" xr:uid="{00000000-0005-0000-0000-0000470C0000}"/>
    <cellStyle name="40% - Accent5 5 5" xfId="4205" xr:uid="{00000000-0005-0000-0000-0000480C0000}"/>
    <cellStyle name="40% - Accent5 50" xfId="1118" xr:uid="{00000000-0005-0000-0000-0000490C0000}"/>
    <cellStyle name="40% - Accent5 51" xfId="1119" xr:uid="{00000000-0005-0000-0000-00004A0C0000}"/>
    <cellStyle name="40% - Accent5 52" xfId="1120" xr:uid="{00000000-0005-0000-0000-00004B0C0000}"/>
    <cellStyle name="40% - Accent5 53" xfId="1121" xr:uid="{00000000-0005-0000-0000-00004C0C0000}"/>
    <cellStyle name="40% - Accent5 54" xfId="1122" xr:uid="{00000000-0005-0000-0000-00004D0C0000}"/>
    <cellStyle name="40% - Accent5 55" xfId="1123" xr:uid="{00000000-0005-0000-0000-00004E0C0000}"/>
    <cellStyle name="40% - Accent5 56" xfId="1124" xr:uid="{00000000-0005-0000-0000-00004F0C0000}"/>
    <cellStyle name="40% - Accent5 57" xfId="1125" xr:uid="{00000000-0005-0000-0000-0000500C0000}"/>
    <cellStyle name="40% - Accent5 58" xfId="1126" xr:uid="{00000000-0005-0000-0000-0000510C0000}"/>
    <cellStyle name="40% - Accent5 59" xfId="1127" xr:uid="{00000000-0005-0000-0000-0000520C0000}"/>
    <cellStyle name="40% - Accent5 6" xfId="1128" xr:uid="{00000000-0005-0000-0000-0000530C0000}"/>
    <cellStyle name="40% - Accent5 6 2" xfId="4211" xr:uid="{00000000-0005-0000-0000-0000540C0000}"/>
    <cellStyle name="40% - Accent5 6 2 2" xfId="4212" xr:uid="{00000000-0005-0000-0000-0000550C0000}"/>
    <cellStyle name="40% - Accent5 6 3" xfId="4213" xr:uid="{00000000-0005-0000-0000-0000560C0000}"/>
    <cellStyle name="40% - Accent5 6 3 2" xfId="4214" xr:uid="{00000000-0005-0000-0000-0000570C0000}"/>
    <cellStyle name="40% - Accent5 6 4" xfId="4215" xr:uid="{00000000-0005-0000-0000-0000580C0000}"/>
    <cellStyle name="40% - Accent5 6 5" xfId="4216" xr:uid="{00000000-0005-0000-0000-0000590C0000}"/>
    <cellStyle name="40% - Accent5 6 6" xfId="4217" xr:uid="{00000000-0005-0000-0000-00005A0C0000}"/>
    <cellStyle name="40% - Accent5 6 7" xfId="4210" xr:uid="{00000000-0005-0000-0000-00005B0C0000}"/>
    <cellStyle name="40% - Accent5 60" xfId="1129" xr:uid="{00000000-0005-0000-0000-00005C0C0000}"/>
    <cellStyle name="40% - Accent5 61" xfId="1130" xr:uid="{00000000-0005-0000-0000-00005D0C0000}"/>
    <cellStyle name="40% - Accent5 62" xfId="1131" xr:uid="{00000000-0005-0000-0000-00005E0C0000}"/>
    <cellStyle name="40% - Accent5 63" xfId="1132" xr:uid="{00000000-0005-0000-0000-00005F0C0000}"/>
    <cellStyle name="40% - Accent5 64" xfId="1133" xr:uid="{00000000-0005-0000-0000-0000600C0000}"/>
    <cellStyle name="40% - Accent5 65" xfId="1134" xr:uid="{00000000-0005-0000-0000-0000610C0000}"/>
    <cellStyle name="40% - Accent5 66" xfId="1135" xr:uid="{00000000-0005-0000-0000-0000620C0000}"/>
    <cellStyle name="40% - Accent5 67" xfId="1136" xr:uid="{00000000-0005-0000-0000-0000630C0000}"/>
    <cellStyle name="40% - Accent5 68" xfId="1137" xr:uid="{00000000-0005-0000-0000-0000640C0000}"/>
    <cellStyle name="40% - Accent5 69" xfId="1138" xr:uid="{00000000-0005-0000-0000-0000650C0000}"/>
    <cellStyle name="40% - Accent5 7" xfId="1139" xr:uid="{00000000-0005-0000-0000-0000660C0000}"/>
    <cellStyle name="40% - Accent5 7 10" xfId="4219" xr:uid="{00000000-0005-0000-0000-0000670C0000}"/>
    <cellStyle name="40% - Accent5 7 10 2" xfId="4220" xr:uid="{00000000-0005-0000-0000-0000680C0000}"/>
    <cellStyle name="40% - Accent5 7 11" xfId="4221" xr:uid="{00000000-0005-0000-0000-0000690C0000}"/>
    <cellStyle name="40% - Accent5 7 11 2" xfId="4222" xr:uid="{00000000-0005-0000-0000-00006A0C0000}"/>
    <cellStyle name="40% - Accent5 7 12" xfId="4223" xr:uid="{00000000-0005-0000-0000-00006B0C0000}"/>
    <cellStyle name="40% - Accent5 7 13" xfId="4224" xr:uid="{00000000-0005-0000-0000-00006C0C0000}"/>
    <cellStyle name="40% - Accent5 7 14" xfId="4218" xr:uid="{00000000-0005-0000-0000-00006D0C0000}"/>
    <cellStyle name="40% - Accent5 7 2" xfId="4225" xr:uid="{00000000-0005-0000-0000-00006E0C0000}"/>
    <cellStyle name="40% - Accent5 7 2 2" xfId="4226" xr:uid="{00000000-0005-0000-0000-00006F0C0000}"/>
    <cellStyle name="40% - Accent5 7 3" xfId="4227" xr:uid="{00000000-0005-0000-0000-0000700C0000}"/>
    <cellStyle name="40% - Accent5 7 3 2" xfId="4228" xr:uid="{00000000-0005-0000-0000-0000710C0000}"/>
    <cellStyle name="40% - Accent5 7 4" xfId="4229" xr:uid="{00000000-0005-0000-0000-0000720C0000}"/>
    <cellStyle name="40% - Accent5 7 4 2" xfId="4230" xr:uid="{00000000-0005-0000-0000-0000730C0000}"/>
    <cellStyle name="40% - Accent5 7 5" xfId="4231" xr:uid="{00000000-0005-0000-0000-0000740C0000}"/>
    <cellStyle name="40% - Accent5 7 5 2" xfId="4232" xr:uid="{00000000-0005-0000-0000-0000750C0000}"/>
    <cellStyle name="40% - Accent5 7 6" xfId="4233" xr:uid="{00000000-0005-0000-0000-0000760C0000}"/>
    <cellStyle name="40% - Accent5 7 6 2" xfId="4234" xr:uid="{00000000-0005-0000-0000-0000770C0000}"/>
    <cellStyle name="40% - Accent5 7 7" xfId="4235" xr:uid="{00000000-0005-0000-0000-0000780C0000}"/>
    <cellStyle name="40% - Accent5 7 7 2" xfId="4236" xr:uid="{00000000-0005-0000-0000-0000790C0000}"/>
    <cellStyle name="40% - Accent5 7 8" xfId="4237" xr:uid="{00000000-0005-0000-0000-00007A0C0000}"/>
    <cellStyle name="40% - Accent5 7 8 2" xfId="4238" xr:uid="{00000000-0005-0000-0000-00007B0C0000}"/>
    <cellStyle name="40% - Accent5 7 9" xfId="4239" xr:uid="{00000000-0005-0000-0000-00007C0C0000}"/>
    <cellStyle name="40% - Accent5 7 9 2" xfId="4240" xr:uid="{00000000-0005-0000-0000-00007D0C0000}"/>
    <cellStyle name="40% - Accent5 70" xfId="1140" xr:uid="{00000000-0005-0000-0000-00007E0C0000}"/>
    <cellStyle name="40% - Accent5 71" xfId="1141" xr:uid="{00000000-0005-0000-0000-00007F0C0000}"/>
    <cellStyle name="40% - Accent5 72" xfId="1142" xr:uid="{00000000-0005-0000-0000-0000800C0000}"/>
    <cellStyle name="40% - Accent5 73" xfId="1143" xr:uid="{00000000-0005-0000-0000-0000810C0000}"/>
    <cellStyle name="40% - Accent5 74" xfId="1144" xr:uid="{00000000-0005-0000-0000-0000820C0000}"/>
    <cellStyle name="40% - Accent5 75" xfId="1145" xr:uid="{00000000-0005-0000-0000-0000830C0000}"/>
    <cellStyle name="40% - Accent5 76" xfId="1146" xr:uid="{00000000-0005-0000-0000-0000840C0000}"/>
    <cellStyle name="40% - Accent5 77" xfId="1147" xr:uid="{00000000-0005-0000-0000-0000850C0000}"/>
    <cellStyle name="40% - Accent5 78" xfId="1148" xr:uid="{00000000-0005-0000-0000-0000860C0000}"/>
    <cellStyle name="40% - Accent5 79" xfId="1149" xr:uid="{00000000-0005-0000-0000-0000870C0000}"/>
    <cellStyle name="40% - Accent5 8" xfId="1150" xr:uid="{00000000-0005-0000-0000-0000880C0000}"/>
    <cellStyle name="40% - Accent5 8 2" xfId="4242" xr:uid="{00000000-0005-0000-0000-0000890C0000}"/>
    <cellStyle name="40% - Accent5 8 3" xfId="4243" xr:uid="{00000000-0005-0000-0000-00008A0C0000}"/>
    <cellStyle name="40% - Accent5 8 4" xfId="4241" xr:uid="{00000000-0005-0000-0000-00008B0C0000}"/>
    <cellStyle name="40% - Accent5 80" xfId="1151" xr:uid="{00000000-0005-0000-0000-00008C0C0000}"/>
    <cellStyle name="40% - Accent5 81" xfId="1152" xr:uid="{00000000-0005-0000-0000-00008D0C0000}"/>
    <cellStyle name="40% - Accent5 82" xfId="1153" xr:uid="{00000000-0005-0000-0000-00008E0C0000}"/>
    <cellStyle name="40% - Accent5 83" xfId="1154" xr:uid="{00000000-0005-0000-0000-00008F0C0000}"/>
    <cellStyle name="40% - Accent5 84" xfId="1155" xr:uid="{00000000-0005-0000-0000-0000900C0000}"/>
    <cellStyle name="40% - Accent5 85" xfId="1156" xr:uid="{00000000-0005-0000-0000-0000910C0000}"/>
    <cellStyle name="40% - Accent5 86" xfId="1157" xr:uid="{00000000-0005-0000-0000-0000920C0000}"/>
    <cellStyle name="40% - Accent5 87" xfId="1158" xr:uid="{00000000-0005-0000-0000-0000930C0000}"/>
    <cellStyle name="40% - Accent5 88" xfId="1159" xr:uid="{00000000-0005-0000-0000-0000940C0000}"/>
    <cellStyle name="40% - Accent5 89" xfId="1160" xr:uid="{00000000-0005-0000-0000-0000950C0000}"/>
    <cellStyle name="40% - Accent5 9" xfId="1161" xr:uid="{00000000-0005-0000-0000-0000960C0000}"/>
    <cellStyle name="40% - Accent5 9 2" xfId="4245" xr:uid="{00000000-0005-0000-0000-0000970C0000}"/>
    <cellStyle name="40% - Accent5 9 3" xfId="4246" xr:uid="{00000000-0005-0000-0000-0000980C0000}"/>
    <cellStyle name="40% - Accent5 9 4" xfId="4244" xr:uid="{00000000-0005-0000-0000-0000990C0000}"/>
    <cellStyle name="40% - Accent5 90" xfId="1162" xr:uid="{00000000-0005-0000-0000-00009A0C0000}"/>
    <cellStyle name="40% - Accent5 91" xfId="1163" xr:uid="{00000000-0005-0000-0000-00009B0C0000}"/>
    <cellStyle name="40% - Accent5 92" xfId="1164" xr:uid="{00000000-0005-0000-0000-00009C0C0000}"/>
    <cellStyle name="40% - Accent5 93" xfId="1165" xr:uid="{00000000-0005-0000-0000-00009D0C0000}"/>
    <cellStyle name="40% - Accent5 94" xfId="1166" xr:uid="{00000000-0005-0000-0000-00009E0C0000}"/>
    <cellStyle name="40% - Accent5 95" xfId="1167" xr:uid="{00000000-0005-0000-0000-00009F0C0000}"/>
    <cellStyle name="40% - Accent5 96" xfId="1168" xr:uid="{00000000-0005-0000-0000-0000A00C0000}"/>
    <cellStyle name="40% - Accent5 97" xfId="1169" xr:uid="{00000000-0005-0000-0000-0000A10C0000}"/>
    <cellStyle name="40% - Accent5 98" xfId="1170" xr:uid="{00000000-0005-0000-0000-0000A20C0000}"/>
    <cellStyle name="40% - Accent5 99" xfId="1171" xr:uid="{00000000-0005-0000-0000-0000A30C0000}"/>
    <cellStyle name="40% - Accent6" xfId="46" builtinId="51" customBuiltin="1"/>
    <cellStyle name="40% - Accent6 10" xfId="1172" xr:uid="{00000000-0005-0000-0000-0000A50C0000}"/>
    <cellStyle name="40% - Accent6 10 2" xfId="4248" xr:uid="{00000000-0005-0000-0000-0000A60C0000}"/>
    <cellStyle name="40% - Accent6 10 3" xfId="4249" xr:uid="{00000000-0005-0000-0000-0000A70C0000}"/>
    <cellStyle name="40% - Accent6 10 4" xfId="4247" xr:uid="{00000000-0005-0000-0000-0000A80C0000}"/>
    <cellStyle name="40% - Accent6 100" xfId="1173" xr:uid="{00000000-0005-0000-0000-0000A90C0000}"/>
    <cellStyle name="40% - Accent6 101" xfId="1174" xr:uid="{00000000-0005-0000-0000-0000AA0C0000}"/>
    <cellStyle name="40% - Accent6 11" xfId="1175" xr:uid="{00000000-0005-0000-0000-0000AB0C0000}"/>
    <cellStyle name="40% - Accent6 11 2" xfId="4251" xr:uid="{00000000-0005-0000-0000-0000AC0C0000}"/>
    <cellStyle name="40% - Accent6 11 3" xfId="4252" xr:uid="{00000000-0005-0000-0000-0000AD0C0000}"/>
    <cellStyle name="40% - Accent6 11 4" xfId="4250" xr:uid="{00000000-0005-0000-0000-0000AE0C0000}"/>
    <cellStyle name="40% - Accent6 12" xfId="1176" xr:uid="{00000000-0005-0000-0000-0000AF0C0000}"/>
    <cellStyle name="40% - Accent6 12 10" xfId="4254" xr:uid="{00000000-0005-0000-0000-0000B00C0000}"/>
    <cellStyle name="40% - Accent6 12 10 2" xfId="4255" xr:uid="{00000000-0005-0000-0000-0000B10C0000}"/>
    <cellStyle name="40% - Accent6 12 11" xfId="4256" xr:uid="{00000000-0005-0000-0000-0000B20C0000}"/>
    <cellStyle name="40% - Accent6 12 11 2" xfId="4257" xr:uid="{00000000-0005-0000-0000-0000B30C0000}"/>
    <cellStyle name="40% - Accent6 12 12" xfId="4258" xr:uid="{00000000-0005-0000-0000-0000B40C0000}"/>
    <cellStyle name="40% - Accent6 12 12 2" xfId="4259" xr:uid="{00000000-0005-0000-0000-0000B50C0000}"/>
    <cellStyle name="40% - Accent6 12 13" xfId="4260" xr:uid="{00000000-0005-0000-0000-0000B60C0000}"/>
    <cellStyle name="40% - Accent6 12 13 2" xfId="4261" xr:uid="{00000000-0005-0000-0000-0000B70C0000}"/>
    <cellStyle name="40% - Accent6 12 14" xfId="4262" xr:uid="{00000000-0005-0000-0000-0000B80C0000}"/>
    <cellStyle name="40% - Accent6 12 14 2" xfId="4263" xr:uid="{00000000-0005-0000-0000-0000B90C0000}"/>
    <cellStyle name="40% - Accent6 12 15" xfId="4264" xr:uid="{00000000-0005-0000-0000-0000BA0C0000}"/>
    <cellStyle name="40% - Accent6 12 15 2" xfId="4265" xr:uid="{00000000-0005-0000-0000-0000BB0C0000}"/>
    <cellStyle name="40% - Accent6 12 16" xfId="4266" xr:uid="{00000000-0005-0000-0000-0000BC0C0000}"/>
    <cellStyle name="40% - Accent6 12 16 2" xfId="4267" xr:uid="{00000000-0005-0000-0000-0000BD0C0000}"/>
    <cellStyle name="40% - Accent6 12 17" xfId="4268" xr:uid="{00000000-0005-0000-0000-0000BE0C0000}"/>
    <cellStyle name="40% - Accent6 12 17 2" xfId="4269" xr:uid="{00000000-0005-0000-0000-0000BF0C0000}"/>
    <cellStyle name="40% - Accent6 12 18" xfId="4270" xr:uid="{00000000-0005-0000-0000-0000C00C0000}"/>
    <cellStyle name="40% - Accent6 12 18 2" xfId="4271" xr:uid="{00000000-0005-0000-0000-0000C10C0000}"/>
    <cellStyle name="40% - Accent6 12 19" xfId="4272" xr:uid="{00000000-0005-0000-0000-0000C20C0000}"/>
    <cellStyle name="40% - Accent6 12 19 2" xfId="4273" xr:uid="{00000000-0005-0000-0000-0000C30C0000}"/>
    <cellStyle name="40% - Accent6 12 2" xfId="4274" xr:uid="{00000000-0005-0000-0000-0000C40C0000}"/>
    <cellStyle name="40% - Accent6 12 2 2" xfId="4275" xr:uid="{00000000-0005-0000-0000-0000C50C0000}"/>
    <cellStyle name="40% - Accent6 12 20" xfId="4276" xr:uid="{00000000-0005-0000-0000-0000C60C0000}"/>
    <cellStyle name="40% - Accent6 12 20 2" xfId="4277" xr:uid="{00000000-0005-0000-0000-0000C70C0000}"/>
    <cellStyle name="40% - Accent6 12 21" xfId="4278" xr:uid="{00000000-0005-0000-0000-0000C80C0000}"/>
    <cellStyle name="40% - Accent6 12 21 2" xfId="4279" xr:uid="{00000000-0005-0000-0000-0000C90C0000}"/>
    <cellStyle name="40% - Accent6 12 22" xfId="4280" xr:uid="{00000000-0005-0000-0000-0000CA0C0000}"/>
    <cellStyle name="40% - Accent6 12 22 2" xfId="4281" xr:uid="{00000000-0005-0000-0000-0000CB0C0000}"/>
    <cellStyle name="40% - Accent6 12 23" xfId="4282" xr:uid="{00000000-0005-0000-0000-0000CC0C0000}"/>
    <cellStyle name="40% - Accent6 12 23 2" xfId="4283" xr:uid="{00000000-0005-0000-0000-0000CD0C0000}"/>
    <cellStyle name="40% - Accent6 12 24" xfId="4284" xr:uid="{00000000-0005-0000-0000-0000CE0C0000}"/>
    <cellStyle name="40% - Accent6 12 24 2" xfId="4285" xr:uid="{00000000-0005-0000-0000-0000CF0C0000}"/>
    <cellStyle name="40% - Accent6 12 25" xfId="4286" xr:uid="{00000000-0005-0000-0000-0000D00C0000}"/>
    <cellStyle name="40% - Accent6 12 25 2" xfId="4287" xr:uid="{00000000-0005-0000-0000-0000D10C0000}"/>
    <cellStyle name="40% - Accent6 12 26" xfId="4288" xr:uid="{00000000-0005-0000-0000-0000D20C0000}"/>
    <cellStyle name="40% - Accent6 12 26 2" xfId="4289" xr:uid="{00000000-0005-0000-0000-0000D30C0000}"/>
    <cellStyle name="40% - Accent6 12 27" xfId="4290" xr:uid="{00000000-0005-0000-0000-0000D40C0000}"/>
    <cellStyle name="40% - Accent6 12 27 2" xfId="4291" xr:uid="{00000000-0005-0000-0000-0000D50C0000}"/>
    <cellStyle name="40% - Accent6 12 28" xfId="4292" xr:uid="{00000000-0005-0000-0000-0000D60C0000}"/>
    <cellStyle name="40% - Accent6 12 28 2" xfId="4293" xr:uid="{00000000-0005-0000-0000-0000D70C0000}"/>
    <cellStyle name="40% - Accent6 12 29" xfId="4294" xr:uid="{00000000-0005-0000-0000-0000D80C0000}"/>
    <cellStyle name="40% - Accent6 12 29 2" xfId="4295" xr:uid="{00000000-0005-0000-0000-0000D90C0000}"/>
    <cellStyle name="40% - Accent6 12 3" xfId="4296" xr:uid="{00000000-0005-0000-0000-0000DA0C0000}"/>
    <cellStyle name="40% - Accent6 12 3 2" xfId="4297" xr:uid="{00000000-0005-0000-0000-0000DB0C0000}"/>
    <cellStyle name="40% - Accent6 12 30" xfId="4298" xr:uid="{00000000-0005-0000-0000-0000DC0C0000}"/>
    <cellStyle name="40% - Accent6 12 30 2" xfId="4299" xr:uid="{00000000-0005-0000-0000-0000DD0C0000}"/>
    <cellStyle name="40% - Accent6 12 31" xfId="4300" xr:uid="{00000000-0005-0000-0000-0000DE0C0000}"/>
    <cellStyle name="40% - Accent6 12 32" xfId="4253" xr:uid="{00000000-0005-0000-0000-0000DF0C0000}"/>
    <cellStyle name="40% - Accent6 12 4" xfId="4301" xr:uid="{00000000-0005-0000-0000-0000E00C0000}"/>
    <cellStyle name="40% - Accent6 12 4 2" xfId="4302" xr:uid="{00000000-0005-0000-0000-0000E10C0000}"/>
    <cellStyle name="40% - Accent6 12 5" xfId="4303" xr:uid="{00000000-0005-0000-0000-0000E20C0000}"/>
    <cellStyle name="40% - Accent6 12 5 2" xfId="4304" xr:uid="{00000000-0005-0000-0000-0000E30C0000}"/>
    <cellStyle name="40% - Accent6 12 6" xfId="4305" xr:uid="{00000000-0005-0000-0000-0000E40C0000}"/>
    <cellStyle name="40% - Accent6 12 6 2" xfId="4306" xr:uid="{00000000-0005-0000-0000-0000E50C0000}"/>
    <cellStyle name="40% - Accent6 12 7" xfId="4307" xr:uid="{00000000-0005-0000-0000-0000E60C0000}"/>
    <cellStyle name="40% - Accent6 12 7 2" xfId="4308" xr:uid="{00000000-0005-0000-0000-0000E70C0000}"/>
    <cellStyle name="40% - Accent6 12 8" xfId="4309" xr:uid="{00000000-0005-0000-0000-0000E80C0000}"/>
    <cellStyle name="40% - Accent6 12 8 2" xfId="4310" xr:uid="{00000000-0005-0000-0000-0000E90C0000}"/>
    <cellStyle name="40% - Accent6 12 9" xfId="4311" xr:uid="{00000000-0005-0000-0000-0000EA0C0000}"/>
    <cellStyle name="40% - Accent6 12 9 2" xfId="4312" xr:uid="{00000000-0005-0000-0000-0000EB0C0000}"/>
    <cellStyle name="40% - Accent6 13" xfId="1177" xr:uid="{00000000-0005-0000-0000-0000EC0C0000}"/>
    <cellStyle name="40% - Accent6 13 2" xfId="4314" xr:uid="{00000000-0005-0000-0000-0000ED0C0000}"/>
    <cellStyle name="40% - Accent6 13 3" xfId="4313" xr:uid="{00000000-0005-0000-0000-0000EE0C0000}"/>
    <cellStyle name="40% - Accent6 14" xfId="1178" xr:uid="{00000000-0005-0000-0000-0000EF0C0000}"/>
    <cellStyle name="40% - Accent6 14 2" xfId="4316" xr:uid="{00000000-0005-0000-0000-0000F00C0000}"/>
    <cellStyle name="40% - Accent6 14 3" xfId="4315" xr:uid="{00000000-0005-0000-0000-0000F10C0000}"/>
    <cellStyle name="40% - Accent6 15" xfId="1179" xr:uid="{00000000-0005-0000-0000-0000F20C0000}"/>
    <cellStyle name="40% - Accent6 15 2" xfId="4318" xr:uid="{00000000-0005-0000-0000-0000F30C0000}"/>
    <cellStyle name="40% - Accent6 15 3" xfId="4317" xr:uid="{00000000-0005-0000-0000-0000F40C0000}"/>
    <cellStyle name="40% - Accent6 16" xfId="1180" xr:uid="{00000000-0005-0000-0000-0000F50C0000}"/>
    <cellStyle name="40% - Accent6 16 2" xfId="4320" xr:uid="{00000000-0005-0000-0000-0000F60C0000}"/>
    <cellStyle name="40% - Accent6 16 3" xfId="4319" xr:uid="{00000000-0005-0000-0000-0000F70C0000}"/>
    <cellStyle name="40% - Accent6 17" xfId="1181" xr:uid="{00000000-0005-0000-0000-0000F80C0000}"/>
    <cellStyle name="40% - Accent6 17 2" xfId="4321" xr:uid="{00000000-0005-0000-0000-0000F90C0000}"/>
    <cellStyle name="40% - Accent6 18" xfId="1182" xr:uid="{00000000-0005-0000-0000-0000FA0C0000}"/>
    <cellStyle name="40% - Accent6 18 2" xfId="4322" xr:uid="{00000000-0005-0000-0000-0000FB0C0000}"/>
    <cellStyle name="40% - Accent6 19" xfId="1183" xr:uid="{00000000-0005-0000-0000-0000FC0C0000}"/>
    <cellStyle name="40% - Accent6 19 2" xfId="4323" xr:uid="{00000000-0005-0000-0000-0000FD0C0000}"/>
    <cellStyle name="40% - Accent6 2" xfId="1184" xr:uid="{00000000-0005-0000-0000-0000FE0C0000}"/>
    <cellStyle name="40% - Accent6 2 10" xfId="4325" xr:uid="{00000000-0005-0000-0000-0000FF0C0000}"/>
    <cellStyle name="40% - Accent6 2 10 2" xfId="4326" xr:uid="{00000000-0005-0000-0000-0000000D0000}"/>
    <cellStyle name="40% - Accent6 2 11" xfId="4327" xr:uid="{00000000-0005-0000-0000-0000010D0000}"/>
    <cellStyle name="40% - Accent6 2 11 2" xfId="4328" xr:uid="{00000000-0005-0000-0000-0000020D0000}"/>
    <cellStyle name="40% - Accent6 2 12" xfId="4329" xr:uid="{00000000-0005-0000-0000-0000030D0000}"/>
    <cellStyle name="40% - Accent6 2 13" xfId="4330" xr:uid="{00000000-0005-0000-0000-0000040D0000}"/>
    <cellStyle name="40% - Accent6 2 14" xfId="4331" xr:uid="{00000000-0005-0000-0000-0000050D0000}"/>
    <cellStyle name="40% - Accent6 2 15" xfId="4332" xr:uid="{00000000-0005-0000-0000-0000060D0000}"/>
    <cellStyle name="40% - Accent6 2 16" xfId="4333" xr:uid="{00000000-0005-0000-0000-0000070D0000}"/>
    <cellStyle name="40% - Accent6 2 17" xfId="4334" xr:uid="{00000000-0005-0000-0000-0000080D0000}"/>
    <cellStyle name="40% - Accent6 2 18" xfId="4335" xr:uid="{00000000-0005-0000-0000-0000090D0000}"/>
    <cellStyle name="40% - Accent6 2 19" xfId="4336" xr:uid="{00000000-0005-0000-0000-00000A0D0000}"/>
    <cellStyle name="40% - Accent6 2 2" xfId="1185" xr:uid="{00000000-0005-0000-0000-00000B0D0000}"/>
    <cellStyle name="40% - Accent6 2 2 2" xfId="4338" xr:uid="{00000000-0005-0000-0000-00000C0D0000}"/>
    <cellStyle name="40% - Accent6 2 2 3" xfId="4339" xr:uid="{00000000-0005-0000-0000-00000D0D0000}"/>
    <cellStyle name="40% - Accent6 2 2 4" xfId="4337" xr:uid="{00000000-0005-0000-0000-00000E0D0000}"/>
    <cellStyle name="40% - Accent6 2 20" xfId="4340" xr:uid="{00000000-0005-0000-0000-00000F0D0000}"/>
    <cellStyle name="40% - Accent6 2 21" xfId="4341" xr:uid="{00000000-0005-0000-0000-0000100D0000}"/>
    <cellStyle name="40% - Accent6 2 22" xfId="4342" xr:uid="{00000000-0005-0000-0000-0000110D0000}"/>
    <cellStyle name="40% - Accent6 2 23" xfId="4343" xr:uid="{00000000-0005-0000-0000-0000120D0000}"/>
    <cellStyle name="40% - Accent6 2 24" xfId="4344" xr:uid="{00000000-0005-0000-0000-0000130D0000}"/>
    <cellStyle name="40% - Accent6 2 25" xfId="4345" xr:uid="{00000000-0005-0000-0000-0000140D0000}"/>
    <cellStyle name="40% - Accent6 2 26" xfId="4324" xr:uid="{00000000-0005-0000-0000-0000150D0000}"/>
    <cellStyle name="40% - Accent6 2 3" xfId="1186" xr:uid="{00000000-0005-0000-0000-0000160D0000}"/>
    <cellStyle name="40% - Accent6 2 3 2" xfId="4347" xr:uid="{00000000-0005-0000-0000-0000170D0000}"/>
    <cellStyle name="40% - Accent6 2 3 3" xfId="4348" xr:uid="{00000000-0005-0000-0000-0000180D0000}"/>
    <cellStyle name="40% - Accent6 2 3 4" xfId="4346" xr:uid="{00000000-0005-0000-0000-0000190D0000}"/>
    <cellStyle name="40% - Accent6 2 4" xfId="4349" xr:uid="{00000000-0005-0000-0000-00001A0D0000}"/>
    <cellStyle name="40% - Accent6 2 4 2" xfId="4350" xr:uid="{00000000-0005-0000-0000-00001B0D0000}"/>
    <cellStyle name="40% - Accent6 2 4 3" xfId="4351" xr:uid="{00000000-0005-0000-0000-00001C0D0000}"/>
    <cellStyle name="40% - Accent6 2 5" xfId="4352" xr:uid="{00000000-0005-0000-0000-00001D0D0000}"/>
    <cellStyle name="40% - Accent6 2 5 2" xfId="4353" xr:uid="{00000000-0005-0000-0000-00001E0D0000}"/>
    <cellStyle name="40% - Accent6 2 5 3" xfId="4354" xr:uid="{00000000-0005-0000-0000-00001F0D0000}"/>
    <cellStyle name="40% - Accent6 2 6" xfId="4355" xr:uid="{00000000-0005-0000-0000-0000200D0000}"/>
    <cellStyle name="40% - Accent6 2 6 2" xfId="4356" xr:uid="{00000000-0005-0000-0000-0000210D0000}"/>
    <cellStyle name="40% - Accent6 2 6 3" xfId="4357" xr:uid="{00000000-0005-0000-0000-0000220D0000}"/>
    <cellStyle name="40% - Accent6 2 7" xfId="4358" xr:uid="{00000000-0005-0000-0000-0000230D0000}"/>
    <cellStyle name="40% - Accent6 2 7 2" xfId="4359" xr:uid="{00000000-0005-0000-0000-0000240D0000}"/>
    <cellStyle name="40% - Accent6 2 7 3" xfId="4360" xr:uid="{00000000-0005-0000-0000-0000250D0000}"/>
    <cellStyle name="40% - Accent6 2 8" xfId="4361" xr:uid="{00000000-0005-0000-0000-0000260D0000}"/>
    <cellStyle name="40% - Accent6 2 8 2" xfId="4362" xr:uid="{00000000-0005-0000-0000-0000270D0000}"/>
    <cellStyle name="40% - Accent6 2 8 3" xfId="4363" xr:uid="{00000000-0005-0000-0000-0000280D0000}"/>
    <cellStyle name="40% - Accent6 2 9" xfId="4364" xr:uid="{00000000-0005-0000-0000-0000290D0000}"/>
    <cellStyle name="40% - Accent6 20" xfId="1187" xr:uid="{00000000-0005-0000-0000-00002A0D0000}"/>
    <cellStyle name="40% - Accent6 20 2" xfId="4365" xr:uid="{00000000-0005-0000-0000-00002B0D0000}"/>
    <cellStyle name="40% - Accent6 21" xfId="1188" xr:uid="{00000000-0005-0000-0000-00002C0D0000}"/>
    <cellStyle name="40% - Accent6 21 2" xfId="4366" xr:uid="{00000000-0005-0000-0000-00002D0D0000}"/>
    <cellStyle name="40% - Accent6 22" xfId="1189" xr:uid="{00000000-0005-0000-0000-00002E0D0000}"/>
    <cellStyle name="40% - Accent6 22 2" xfId="4367" xr:uid="{00000000-0005-0000-0000-00002F0D0000}"/>
    <cellStyle name="40% - Accent6 23" xfId="1190" xr:uid="{00000000-0005-0000-0000-0000300D0000}"/>
    <cellStyle name="40% - Accent6 23 2" xfId="4368" xr:uid="{00000000-0005-0000-0000-0000310D0000}"/>
    <cellStyle name="40% - Accent6 24" xfId="1191" xr:uid="{00000000-0005-0000-0000-0000320D0000}"/>
    <cellStyle name="40% - Accent6 24 2" xfId="4369" xr:uid="{00000000-0005-0000-0000-0000330D0000}"/>
    <cellStyle name="40% - Accent6 25" xfId="1192" xr:uid="{00000000-0005-0000-0000-0000340D0000}"/>
    <cellStyle name="40% - Accent6 25 2" xfId="4370" xr:uid="{00000000-0005-0000-0000-0000350D0000}"/>
    <cellStyle name="40% - Accent6 26" xfId="1193" xr:uid="{00000000-0005-0000-0000-0000360D0000}"/>
    <cellStyle name="40% - Accent6 26 2" xfId="4371" xr:uid="{00000000-0005-0000-0000-0000370D0000}"/>
    <cellStyle name="40% - Accent6 27" xfId="1194" xr:uid="{00000000-0005-0000-0000-0000380D0000}"/>
    <cellStyle name="40% - Accent6 27 2" xfId="4372" xr:uid="{00000000-0005-0000-0000-0000390D0000}"/>
    <cellStyle name="40% - Accent6 28" xfId="1195" xr:uid="{00000000-0005-0000-0000-00003A0D0000}"/>
    <cellStyle name="40% - Accent6 28 2" xfId="4373" xr:uid="{00000000-0005-0000-0000-00003B0D0000}"/>
    <cellStyle name="40% - Accent6 29" xfId="1196" xr:uid="{00000000-0005-0000-0000-00003C0D0000}"/>
    <cellStyle name="40% - Accent6 29 2" xfId="4374" xr:uid="{00000000-0005-0000-0000-00003D0D0000}"/>
    <cellStyle name="40% - Accent6 3" xfId="1197" xr:uid="{00000000-0005-0000-0000-00003E0D0000}"/>
    <cellStyle name="40% - Accent6 3 2" xfId="4376" xr:uid="{00000000-0005-0000-0000-00003F0D0000}"/>
    <cellStyle name="40% - Accent6 3 2 2" xfId="4377" xr:uid="{00000000-0005-0000-0000-0000400D0000}"/>
    <cellStyle name="40% - Accent6 3 3" xfId="4378" xr:uid="{00000000-0005-0000-0000-0000410D0000}"/>
    <cellStyle name="40% - Accent6 3 4" xfId="4379" xr:uid="{00000000-0005-0000-0000-0000420D0000}"/>
    <cellStyle name="40% - Accent6 3 5" xfId="58027" xr:uid="{00000000-0005-0000-0000-0000430D0000}"/>
    <cellStyle name="40% - Accent6 3 6" xfId="4375" xr:uid="{00000000-0005-0000-0000-0000440D0000}"/>
    <cellStyle name="40% - Accent6 30" xfId="1198" xr:uid="{00000000-0005-0000-0000-0000450D0000}"/>
    <cellStyle name="40% - Accent6 30 2" xfId="4380" xr:uid="{00000000-0005-0000-0000-0000460D0000}"/>
    <cellStyle name="40% - Accent6 31" xfId="1199" xr:uid="{00000000-0005-0000-0000-0000470D0000}"/>
    <cellStyle name="40% - Accent6 32" xfId="1200" xr:uid="{00000000-0005-0000-0000-0000480D0000}"/>
    <cellStyle name="40% - Accent6 33" xfId="1201" xr:uid="{00000000-0005-0000-0000-0000490D0000}"/>
    <cellStyle name="40% - Accent6 34" xfId="1202" xr:uid="{00000000-0005-0000-0000-00004A0D0000}"/>
    <cellStyle name="40% - Accent6 35" xfId="1203" xr:uid="{00000000-0005-0000-0000-00004B0D0000}"/>
    <cellStyle name="40% - Accent6 36" xfId="1204" xr:uid="{00000000-0005-0000-0000-00004C0D0000}"/>
    <cellStyle name="40% - Accent6 37" xfId="1205" xr:uid="{00000000-0005-0000-0000-00004D0D0000}"/>
    <cellStyle name="40% - Accent6 38" xfId="1206" xr:uid="{00000000-0005-0000-0000-00004E0D0000}"/>
    <cellStyle name="40% - Accent6 39" xfId="1207" xr:uid="{00000000-0005-0000-0000-00004F0D0000}"/>
    <cellStyle name="40% - Accent6 4" xfId="1208" xr:uid="{00000000-0005-0000-0000-0000500D0000}"/>
    <cellStyle name="40% - Accent6 4 2" xfId="4382" xr:uid="{00000000-0005-0000-0000-0000510D0000}"/>
    <cellStyle name="40% - Accent6 4 2 2" xfId="4383" xr:uid="{00000000-0005-0000-0000-0000520D0000}"/>
    <cellStyle name="40% - Accent6 4 3" xfId="4384" xr:uid="{00000000-0005-0000-0000-0000530D0000}"/>
    <cellStyle name="40% - Accent6 4 4" xfId="4385" xr:uid="{00000000-0005-0000-0000-0000540D0000}"/>
    <cellStyle name="40% - Accent6 4 5" xfId="4381" xr:uid="{00000000-0005-0000-0000-0000550D0000}"/>
    <cellStyle name="40% - Accent6 40" xfId="1209" xr:uid="{00000000-0005-0000-0000-0000560D0000}"/>
    <cellStyle name="40% - Accent6 41" xfId="1210" xr:uid="{00000000-0005-0000-0000-0000570D0000}"/>
    <cellStyle name="40% - Accent6 42" xfId="1211" xr:uid="{00000000-0005-0000-0000-0000580D0000}"/>
    <cellStyle name="40% - Accent6 43" xfId="1212" xr:uid="{00000000-0005-0000-0000-0000590D0000}"/>
    <cellStyle name="40% - Accent6 44" xfId="1213" xr:uid="{00000000-0005-0000-0000-00005A0D0000}"/>
    <cellStyle name="40% - Accent6 45" xfId="1214" xr:uid="{00000000-0005-0000-0000-00005B0D0000}"/>
    <cellStyle name="40% - Accent6 46" xfId="1215" xr:uid="{00000000-0005-0000-0000-00005C0D0000}"/>
    <cellStyle name="40% - Accent6 47" xfId="1216" xr:uid="{00000000-0005-0000-0000-00005D0D0000}"/>
    <cellStyle name="40% - Accent6 48" xfId="1217" xr:uid="{00000000-0005-0000-0000-00005E0D0000}"/>
    <cellStyle name="40% - Accent6 49" xfId="1218" xr:uid="{00000000-0005-0000-0000-00005F0D0000}"/>
    <cellStyle name="40% - Accent6 5" xfId="1219" xr:uid="{00000000-0005-0000-0000-0000600D0000}"/>
    <cellStyle name="40% - Accent6 5 2" xfId="4387" xr:uid="{00000000-0005-0000-0000-0000610D0000}"/>
    <cellStyle name="40% - Accent6 5 2 2" xfId="4388" xr:uid="{00000000-0005-0000-0000-0000620D0000}"/>
    <cellStyle name="40% - Accent6 5 3" xfId="4389" xr:uid="{00000000-0005-0000-0000-0000630D0000}"/>
    <cellStyle name="40% - Accent6 5 4" xfId="4390" xr:uid="{00000000-0005-0000-0000-0000640D0000}"/>
    <cellStyle name="40% - Accent6 5 5" xfId="4386" xr:uid="{00000000-0005-0000-0000-0000650D0000}"/>
    <cellStyle name="40% - Accent6 50" xfId="1220" xr:uid="{00000000-0005-0000-0000-0000660D0000}"/>
    <cellStyle name="40% - Accent6 51" xfId="1221" xr:uid="{00000000-0005-0000-0000-0000670D0000}"/>
    <cellStyle name="40% - Accent6 52" xfId="1222" xr:uid="{00000000-0005-0000-0000-0000680D0000}"/>
    <cellStyle name="40% - Accent6 53" xfId="1223" xr:uid="{00000000-0005-0000-0000-0000690D0000}"/>
    <cellStyle name="40% - Accent6 54" xfId="1224" xr:uid="{00000000-0005-0000-0000-00006A0D0000}"/>
    <cellStyle name="40% - Accent6 55" xfId="1225" xr:uid="{00000000-0005-0000-0000-00006B0D0000}"/>
    <cellStyle name="40% - Accent6 56" xfId="1226" xr:uid="{00000000-0005-0000-0000-00006C0D0000}"/>
    <cellStyle name="40% - Accent6 57" xfId="1227" xr:uid="{00000000-0005-0000-0000-00006D0D0000}"/>
    <cellStyle name="40% - Accent6 58" xfId="1228" xr:uid="{00000000-0005-0000-0000-00006E0D0000}"/>
    <cellStyle name="40% - Accent6 59" xfId="1229" xr:uid="{00000000-0005-0000-0000-00006F0D0000}"/>
    <cellStyle name="40% - Accent6 6" xfId="1230" xr:uid="{00000000-0005-0000-0000-0000700D0000}"/>
    <cellStyle name="40% - Accent6 6 2" xfId="4392" xr:uid="{00000000-0005-0000-0000-0000710D0000}"/>
    <cellStyle name="40% - Accent6 6 2 2" xfId="4393" xr:uid="{00000000-0005-0000-0000-0000720D0000}"/>
    <cellStyle name="40% - Accent6 6 3" xfId="4394" xr:uid="{00000000-0005-0000-0000-0000730D0000}"/>
    <cellStyle name="40% - Accent6 6 3 2" xfId="4395" xr:uid="{00000000-0005-0000-0000-0000740D0000}"/>
    <cellStyle name="40% - Accent6 6 4" xfId="4396" xr:uid="{00000000-0005-0000-0000-0000750D0000}"/>
    <cellStyle name="40% - Accent6 6 5" xfId="4397" xr:uid="{00000000-0005-0000-0000-0000760D0000}"/>
    <cellStyle name="40% - Accent6 6 6" xfId="4398" xr:uid="{00000000-0005-0000-0000-0000770D0000}"/>
    <cellStyle name="40% - Accent6 6 7" xfId="4391" xr:uid="{00000000-0005-0000-0000-0000780D0000}"/>
    <cellStyle name="40% - Accent6 60" xfId="1231" xr:uid="{00000000-0005-0000-0000-0000790D0000}"/>
    <cellStyle name="40% - Accent6 61" xfId="1232" xr:uid="{00000000-0005-0000-0000-00007A0D0000}"/>
    <cellStyle name="40% - Accent6 62" xfId="1233" xr:uid="{00000000-0005-0000-0000-00007B0D0000}"/>
    <cellStyle name="40% - Accent6 63" xfId="1234" xr:uid="{00000000-0005-0000-0000-00007C0D0000}"/>
    <cellStyle name="40% - Accent6 64" xfId="1235" xr:uid="{00000000-0005-0000-0000-00007D0D0000}"/>
    <cellStyle name="40% - Accent6 65" xfId="1236" xr:uid="{00000000-0005-0000-0000-00007E0D0000}"/>
    <cellStyle name="40% - Accent6 66" xfId="1237" xr:uid="{00000000-0005-0000-0000-00007F0D0000}"/>
    <cellStyle name="40% - Accent6 67" xfId="1238" xr:uid="{00000000-0005-0000-0000-0000800D0000}"/>
    <cellStyle name="40% - Accent6 68" xfId="1239" xr:uid="{00000000-0005-0000-0000-0000810D0000}"/>
    <cellStyle name="40% - Accent6 69" xfId="1240" xr:uid="{00000000-0005-0000-0000-0000820D0000}"/>
    <cellStyle name="40% - Accent6 7" xfId="1241" xr:uid="{00000000-0005-0000-0000-0000830D0000}"/>
    <cellStyle name="40% - Accent6 7 10" xfId="4400" xr:uid="{00000000-0005-0000-0000-0000840D0000}"/>
    <cellStyle name="40% - Accent6 7 10 2" xfId="4401" xr:uid="{00000000-0005-0000-0000-0000850D0000}"/>
    <cellStyle name="40% - Accent6 7 11" xfId="4402" xr:uid="{00000000-0005-0000-0000-0000860D0000}"/>
    <cellStyle name="40% - Accent6 7 11 2" xfId="4403" xr:uid="{00000000-0005-0000-0000-0000870D0000}"/>
    <cellStyle name="40% - Accent6 7 12" xfId="4404" xr:uid="{00000000-0005-0000-0000-0000880D0000}"/>
    <cellStyle name="40% - Accent6 7 13" xfId="4405" xr:uid="{00000000-0005-0000-0000-0000890D0000}"/>
    <cellStyle name="40% - Accent6 7 14" xfId="4399" xr:uid="{00000000-0005-0000-0000-00008A0D0000}"/>
    <cellStyle name="40% - Accent6 7 2" xfId="4406" xr:uid="{00000000-0005-0000-0000-00008B0D0000}"/>
    <cellStyle name="40% - Accent6 7 2 2" xfId="4407" xr:uid="{00000000-0005-0000-0000-00008C0D0000}"/>
    <cellStyle name="40% - Accent6 7 3" xfId="4408" xr:uid="{00000000-0005-0000-0000-00008D0D0000}"/>
    <cellStyle name="40% - Accent6 7 3 2" xfId="4409" xr:uid="{00000000-0005-0000-0000-00008E0D0000}"/>
    <cellStyle name="40% - Accent6 7 4" xfId="4410" xr:uid="{00000000-0005-0000-0000-00008F0D0000}"/>
    <cellStyle name="40% - Accent6 7 4 2" xfId="4411" xr:uid="{00000000-0005-0000-0000-0000900D0000}"/>
    <cellStyle name="40% - Accent6 7 5" xfId="4412" xr:uid="{00000000-0005-0000-0000-0000910D0000}"/>
    <cellStyle name="40% - Accent6 7 5 2" xfId="4413" xr:uid="{00000000-0005-0000-0000-0000920D0000}"/>
    <cellStyle name="40% - Accent6 7 6" xfId="4414" xr:uid="{00000000-0005-0000-0000-0000930D0000}"/>
    <cellStyle name="40% - Accent6 7 6 2" xfId="4415" xr:uid="{00000000-0005-0000-0000-0000940D0000}"/>
    <cellStyle name="40% - Accent6 7 7" xfId="4416" xr:uid="{00000000-0005-0000-0000-0000950D0000}"/>
    <cellStyle name="40% - Accent6 7 7 2" xfId="4417" xr:uid="{00000000-0005-0000-0000-0000960D0000}"/>
    <cellStyle name="40% - Accent6 7 8" xfId="4418" xr:uid="{00000000-0005-0000-0000-0000970D0000}"/>
    <cellStyle name="40% - Accent6 7 8 2" xfId="4419" xr:uid="{00000000-0005-0000-0000-0000980D0000}"/>
    <cellStyle name="40% - Accent6 7 9" xfId="4420" xr:uid="{00000000-0005-0000-0000-0000990D0000}"/>
    <cellStyle name="40% - Accent6 7 9 2" xfId="4421" xr:uid="{00000000-0005-0000-0000-00009A0D0000}"/>
    <cellStyle name="40% - Accent6 70" xfId="1242" xr:uid="{00000000-0005-0000-0000-00009B0D0000}"/>
    <cellStyle name="40% - Accent6 71" xfId="1243" xr:uid="{00000000-0005-0000-0000-00009C0D0000}"/>
    <cellStyle name="40% - Accent6 72" xfId="1244" xr:uid="{00000000-0005-0000-0000-00009D0D0000}"/>
    <cellStyle name="40% - Accent6 73" xfId="1245" xr:uid="{00000000-0005-0000-0000-00009E0D0000}"/>
    <cellStyle name="40% - Accent6 74" xfId="1246" xr:uid="{00000000-0005-0000-0000-00009F0D0000}"/>
    <cellStyle name="40% - Accent6 75" xfId="1247" xr:uid="{00000000-0005-0000-0000-0000A00D0000}"/>
    <cellStyle name="40% - Accent6 76" xfId="1248" xr:uid="{00000000-0005-0000-0000-0000A10D0000}"/>
    <cellStyle name="40% - Accent6 77" xfId="1249" xr:uid="{00000000-0005-0000-0000-0000A20D0000}"/>
    <cellStyle name="40% - Accent6 78" xfId="1250" xr:uid="{00000000-0005-0000-0000-0000A30D0000}"/>
    <cellStyle name="40% - Accent6 79" xfId="1251" xr:uid="{00000000-0005-0000-0000-0000A40D0000}"/>
    <cellStyle name="40% - Accent6 8" xfId="1252" xr:uid="{00000000-0005-0000-0000-0000A50D0000}"/>
    <cellStyle name="40% - Accent6 8 2" xfId="4423" xr:uid="{00000000-0005-0000-0000-0000A60D0000}"/>
    <cellStyle name="40% - Accent6 8 3" xfId="4424" xr:uid="{00000000-0005-0000-0000-0000A70D0000}"/>
    <cellStyle name="40% - Accent6 8 4" xfId="4422" xr:uid="{00000000-0005-0000-0000-0000A80D0000}"/>
    <cellStyle name="40% - Accent6 80" xfId="1253" xr:uid="{00000000-0005-0000-0000-0000A90D0000}"/>
    <cellStyle name="40% - Accent6 81" xfId="1254" xr:uid="{00000000-0005-0000-0000-0000AA0D0000}"/>
    <cellStyle name="40% - Accent6 82" xfId="1255" xr:uid="{00000000-0005-0000-0000-0000AB0D0000}"/>
    <cellStyle name="40% - Accent6 83" xfId="1256" xr:uid="{00000000-0005-0000-0000-0000AC0D0000}"/>
    <cellStyle name="40% - Accent6 84" xfId="1257" xr:uid="{00000000-0005-0000-0000-0000AD0D0000}"/>
    <cellStyle name="40% - Accent6 85" xfId="1258" xr:uid="{00000000-0005-0000-0000-0000AE0D0000}"/>
    <cellStyle name="40% - Accent6 86" xfId="1259" xr:uid="{00000000-0005-0000-0000-0000AF0D0000}"/>
    <cellStyle name="40% - Accent6 87" xfId="1260" xr:uid="{00000000-0005-0000-0000-0000B00D0000}"/>
    <cellStyle name="40% - Accent6 88" xfId="1261" xr:uid="{00000000-0005-0000-0000-0000B10D0000}"/>
    <cellStyle name="40% - Accent6 89" xfId="1262" xr:uid="{00000000-0005-0000-0000-0000B20D0000}"/>
    <cellStyle name="40% - Accent6 9" xfId="1263" xr:uid="{00000000-0005-0000-0000-0000B30D0000}"/>
    <cellStyle name="40% - Accent6 9 2" xfId="4426" xr:uid="{00000000-0005-0000-0000-0000B40D0000}"/>
    <cellStyle name="40% - Accent6 9 3" xfId="4427" xr:uid="{00000000-0005-0000-0000-0000B50D0000}"/>
    <cellStyle name="40% - Accent6 9 4" xfId="4425" xr:uid="{00000000-0005-0000-0000-0000B60D0000}"/>
    <cellStyle name="40% - Accent6 90" xfId="1264" xr:uid="{00000000-0005-0000-0000-0000B70D0000}"/>
    <cellStyle name="40% - Accent6 91" xfId="1265" xr:uid="{00000000-0005-0000-0000-0000B80D0000}"/>
    <cellStyle name="40% - Accent6 92" xfId="1266" xr:uid="{00000000-0005-0000-0000-0000B90D0000}"/>
    <cellStyle name="40% - Accent6 93" xfId="1267" xr:uid="{00000000-0005-0000-0000-0000BA0D0000}"/>
    <cellStyle name="40% - Accent6 94" xfId="1268" xr:uid="{00000000-0005-0000-0000-0000BB0D0000}"/>
    <cellStyle name="40% - Accent6 95" xfId="1269" xr:uid="{00000000-0005-0000-0000-0000BC0D0000}"/>
    <cellStyle name="40% - Accent6 96" xfId="1270" xr:uid="{00000000-0005-0000-0000-0000BD0D0000}"/>
    <cellStyle name="40% - Accent6 97" xfId="1271" xr:uid="{00000000-0005-0000-0000-0000BE0D0000}"/>
    <cellStyle name="40% - Accent6 98" xfId="1272" xr:uid="{00000000-0005-0000-0000-0000BF0D0000}"/>
    <cellStyle name="40% - Accent6 99" xfId="1273" xr:uid="{00000000-0005-0000-0000-0000C00D0000}"/>
    <cellStyle name="4dp" xfId="57582" xr:uid="{00000000-0005-0000-0000-0000C10D0000}"/>
    <cellStyle name="4dp 2" xfId="57583" xr:uid="{00000000-0005-0000-0000-0000C20D0000}"/>
    <cellStyle name="60% - Accent1" xfId="27" builtinId="32" customBuiltin="1"/>
    <cellStyle name="60% - Accent1 10" xfId="4428" xr:uid="{00000000-0005-0000-0000-0000C40D0000}"/>
    <cellStyle name="60% - Accent1 10 2" xfId="4429" xr:uid="{00000000-0005-0000-0000-0000C50D0000}"/>
    <cellStyle name="60% - Accent1 10 3" xfId="4430" xr:uid="{00000000-0005-0000-0000-0000C60D0000}"/>
    <cellStyle name="60% - Accent1 11" xfId="4431" xr:uid="{00000000-0005-0000-0000-0000C70D0000}"/>
    <cellStyle name="60% - Accent1 11 2" xfId="4432" xr:uid="{00000000-0005-0000-0000-0000C80D0000}"/>
    <cellStyle name="60% - Accent1 11 3" xfId="4433" xr:uid="{00000000-0005-0000-0000-0000C90D0000}"/>
    <cellStyle name="60% - Accent1 12" xfId="4434" xr:uid="{00000000-0005-0000-0000-0000CA0D0000}"/>
    <cellStyle name="60% - Accent1 12 10" xfId="4435" xr:uid="{00000000-0005-0000-0000-0000CB0D0000}"/>
    <cellStyle name="60% - Accent1 12 10 2" xfId="4436" xr:uid="{00000000-0005-0000-0000-0000CC0D0000}"/>
    <cellStyle name="60% - Accent1 12 11" xfId="4437" xr:uid="{00000000-0005-0000-0000-0000CD0D0000}"/>
    <cellStyle name="60% - Accent1 12 11 2" xfId="4438" xr:uid="{00000000-0005-0000-0000-0000CE0D0000}"/>
    <cellStyle name="60% - Accent1 12 12" xfId="4439" xr:uid="{00000000-0005-0000-0000-0000CF0D0000}"/>
    <cellStyle name="60% - Accent1 12 12 2" xfId="4440" xr:uid="{00000000-0005-0000-0000-0000D00D0000}"/>
    <cellStyle name="60% - Accent1 12 13" xfId="4441" xr:uid="{00000000-0005-0000-0000-0000D10D0000}"/>
    <cellStyle name="60% - Accent1 12 13 2" xfId="4442" xr:uid="{00000000-0005-0000-0000-0000D20D0000}"/>
    <cellStyle name="60% - Accent1 12 14" xfId="4443" xr:uid="{00000000-0005-0000-0000-0000D30D0000}"/>
    <cellStyle name="60% - Accent1 12 14 2" xfId="4444" xr:uid="{00000000-0005-0000-0000-0000D40D0000}"/>
    <cellStyle name="60% - Accent1 12 15" xfId="4445" xr:uid="{00000000-0005-0000-0000-0000D50D0000}"/>
    <cellStyle name="60% - Accent1 12 15 2" xfId="4446" xr:uid="{00000000-0005-0000-0000-0000D60D0000}"/>
    <cellStyle name="60% - Accent1 12 16" xfId="4447" xr:uid="{00000000-0005-0000-0000-0000D70D0000}"/>
    <cellStyle name="60% - Accent1 12 16 2" xfId="4448" xr:uid="{00000000-0005-0000-0000-0000D80D0000}"/>
    <cellStyle name="60% - Accent1 12 17" xfId="4449" xr:uid="{00000000-0005-0000-0000-0000D90D0000}"/>
    <cellStyle name="60% - Accent1 12 17 2" xfId="4450" xr:uid="{00000000-0005-0000-0000-0000DA0D0000}"/>
    <cellStyle name="60% - Accent1 12 18" xfId="4451" xr:uid="{00000000-0005-0000-0000-0000DB0D0000}"/>
    <cellStyle name="60% - Accent1 12 18 2" xfId="4452" xr:uid="{00000000-0005-0000-0000-0000DC0D0000}"/>
    <cellStyle name="60% - Accent1 12 19" xfId="4453" xr:uid="{00000000-0005-0000-0000-0000DD0D0000}"/>
    <cellStyle name="60% - Accent1 12 19 2" xfId="4454" xr:uid="{00000000-0005-0000-0000-0000DE0D0000}"/>
    <cellStyle name="60% - Accent1 12 2" xfId="4455" xr:uid="{00000000-0005-0000-0000-0000DF0D0000}"/>
    <cellStyle name="60% - Accent1 12 2 2" xfId="4456" xr:uid="{00000000-0005-0000-0000-0000E00D0000}"/>
    <cellStyle name="60% - Accent1 12 20" xfId="4457" xr:uid="{00000000-0005-0000-0000-0000E10D0000}"/>
    <cellStyle name="60% - Accent1 12 20 2" xfId="4458" xr:uid="{00000000-0005-0000-0000-0000E20D0000}"/>
    <cellStyle name="60% - Accent1 12 21" xfId="4459" xr:uid="{00000000-0005-0000-0000-0000E30D0000}"/>
    <cellStyle name="60% - Accent1 12 21 2" xfId="4460" xr:uid="{00000000-0005-0000-0000-0000E40D0000}"/>
    <cellStyle name="60% - Accent1 12 22" xfId="4461" xr:uid="{00000000-0005-0000-0000-0000E50D0000}"/>
    <cellStyle name="60% - Accent1 12 22 2" xfId="4462" xr:uid="{00000000-0005-0000-0000-0000E60D0000}"/>
    <cellStyle name="60% - Accent1 12 23" xfId="4463" xr:uid="{00000000-0005-0000-0000-0000E70D0000}"/>
    <cellStyle name="60% - Accent1 12 23 2" xfId="4464" xr:uid="{00000000-0005-0000-0000-0000E80D0000}"/>
    <cellStyle name="60% - Accent1 12 24" xfId="4465" xr:uid="{00000000-0005-0000-0000-0000E90D0000}"/>
    <cellStyle name="60% - Accent1 12 24 2" xfId="4466" xr:uid="{00000000-0005-0000-0000-0000EA0D0000}"/>
    <cellStyle name="60% - Accent1 12 25" xfId="4467" xr:uid="{00000000-0005-0000-0000-0000EB0D0000}"/>
    <cellStyle name="60% - Accent1 12 25 2" xfId="4468" xr:uid="{00000000-0005-0000-0000-0000EC0D0000}"/>
    <cellStyle name="60% - Accent1 12 26" xfId="4469" xr:uid="{00000000-0005-0000-0000-0000ED0D0000}"/>
    <cellStyle name="60% - Accent1 12 26 2" xfId="4470" xr:uid="{00000000-0005-0000-0000-0000EE0D0000}"/>
    <cellStyle name="60% - Accent1 12 27" xfId="4471" xr:uid="{00000000-0005-0000-0000-0000EF0D0000}"/>
    <cellStyle name="60% - Accent1 12 27 2" xfId="4472" xr:uid="{00000000-0005-0000-0000-0000F00D0000}"/>
    <cellStyle name="60% - Accent1 12 28" xfId="4473" xr:uid="{00000000-0005-0000-0000-0000F10D0000}"/>
    <cellStyle name="60% - Accent1 12 28 2" xfId="4474" xr:uid="{00000000-0005-0000-0000-0000F20D0000}"/>
    <cellStyle name="60% - Accent1 12 29" xfId="4475" xr:uid="{00000000-0005-0000-0000-0000F30D0000}"/>
    <cellStyle name="60% - Accent1 12 29 2" xfId="4476" xr:uid="{00000000-0005-0000-0000-0000F40D0000}"/>
    <cellStyle name="60% - Accent1 12 3" xfId="4477" xr:uid="{00000000-0005-0000-0000-0000F50D0000}"/>
    <cellStyle name="60% - Accent1 12 3 2" xfId="4478" xr:uid="{00000000-0005-0000-0000-0000F60D0000}"/>
    <cellStyle name="60% - Accent1 12 30" xfId="4479" xr:uid="{00000000-0005-0000-0000-0000F70D0000}"/>
    <cellStyle name="60% - Accent1 12 30 2" xfId="4480" xr:uid="{00000000-0005-0000-0000-0000F80D0000}"/>
    <cellStyle name="60% - Accent1 12 31" xfId="4481" xr:uid="{00000000-0005-0000-0000-0000F90D0000}"/>
    <cellStyle name="60% - Accent1 12 4" xfId="4482" xr:uid="{00000000-0005-0000-0000-0000FA0D0000}"/>
    <cellStyle name="60% - Accent1 12 4 2" xfId="4483" xr:uid="{00000000-0005-0000-0000-0000FB0D0000}"/>
    <cellStyle name="60% - Accent1 12 5" xfId="4484" xr:uid="{00000000-0005-0000-0000-0000FC0D0000}"/>
    <cellStyle name="60% - Accent1 12 5 2" xfId="4485" xr:uid="{00000000-0005-0000-0000-0000FD0D0000}"/>
    <cellStyle name="60% - Accent1 12 6" xfId="4486" xr:uid="{00000000-0005-0000-0000-0000FE0D0000}"/>
    <cellStyle name="60% - Accent1 12 6 2" xfId="4487" xr:uid="{00000000-0005-0000-0000-0000FF0D0000}"/>
    <cellStyle name="60% - Accent1 12 7" xfId="4488" xr:uid="{00000000-0005-0000-0000-0000000E0000}"/>
    <cellStyle name="60% - Accent1 12 7 2" xfId="4489" xr:uid="{00000000-0005-0000-0000-0000010E0000}"/>
    <cellStyle name="60% - Accent1 12 8" xfId="4490" xr:uid="{00000000-0005-0000-0000-0000020E0000}"/>
    <cellStyle name="60% - Accent1 12 8 2" xfId="4491" xr:uid="{00000000-0005-0000-0000-0000030E0000}"/>
    <cellStyle name="60% - Accent1 12 9" xfId="4492" xr:uid="{00000000-0005-0000-0000-0000040E0000}"/>
    <cellStyle name="60% - Accent1 12 9 2" xfId="4493" xr:uid="{00000000-0005-0000-0000-0000050E0000}"/>
    <cellStyle name="60% - Accent1 13" xfId="4494" xr:uid="{00000000-0005-0000-0000-0000060E0000}"/>
    <cellStyle name="60% - Accent1 13 2" xfId="4495" xr:uid="{00000000-0005-0000-0000-0000070E0000}"/>
    <cellStyle name="60% - Accent1 14" xfId="4496" xr:uid="{00000000-0005-0000-0000-0000080E0000}"/>
    <cellStyle name="60% - Accent1 14 2" xfId="4497" xr:uid="{00000000-0005-0000-0000-0000090E0000}"/>
    <cellStyle name="60% - Accent1 15" xfId="4498" xr:uid="{00000000-0005-0000-0000-00000A0E0000}"/>
    <cellStyle name="60% - Accent1 15 2" xfId="4499" xr:uid="{00000000-0005-0000-0000-00000B0E0000}"/>
    <cellStyle name="60% - Accent1 16" xfId="4500" xr:uid="{00000000-0005-0000-0000-00000C0E0000}"/>
    <cellStyle name="60% - Accent1 16 2" xfId="4501" xr:uid="{00000000-0005-0000-0000-00000D0E0000}"/>
    <cellStyle name="60% - Accent1 17" xfId="4502" xr:uid="{00000000-0005-0000-0000-00000E0E0000}"/>
    <cellStyle name="60% - Accent1 18" xfId="4503" xr:uid="{00000000-0005-0000-0000-00000F0E0000}"/>
    <cellStyle name="60% - Accent1 19" xfId="4504" xr:uid="{00000000-0005-0000-0000-0000100E0000}"/>
    <cellStyle name="60% - Accent1 2" xfId="1274" xr:uid="{00000000-0005-0000-0000-0000110E0000}"/>
    <cellStyle name="60% - Accent1 2 10" xfId="4506" xr:uid="{00000000-0005-0000-0000-0000120E0000}"/>
    <cellStyle name="60% - Accent1 2 10 2" xfId="4507" xr:uid="{00000000-0005-0000-0000-0000130E0000}"/>
    <cellStyle name="60% - Accent1 2 11" xfId="4508" xr:uid="{00000000-0005-0000-0000-0000140E0000}"/>
    <cellStyle name="60% - Accent1 2 11 2" xfId="4509" xr:uid="{00000000-0005-0000-0000-0000150E0000}"/>
    <cellStyle name="60% - Accent1 2 12" xfId="4510" xr:uid="{00000000-0005-0000-0000-0000160E0000}"/>
    <cellStyle name="60% - Accent1 2 13" xfId="4511" xr:uid="{00000000-0005-0000-0000-0000170E0000}"/>
    <cellStyle name="60% - Accent1 2 14" xfId="4512" xr:uid="{00000000-0005-0000-0000-0000180E0000}"/>
    <cellStyle name="60% - Accent1 2 15" xfId="4513" xr:uid="{00000000-0005-0000-0000-0000190E0000}"/>
    <cellStyle name="60% - Accent1 2 16" xfId="4514" xr:uid="{00000000-0005-0000-0000-00001A0E0000}"/>
    <cellStyle name="60% - Accent1 2 17" xfId="4515" xr:uid="{00000000-0005-0000-0000-00001B0E0000}"/>
    <cellStyle name="60% - Accent1 2 18" xfId="4516" xr:uid="{00000000-0005-0000-0000-00001C0E0000}"/>
    <cellStyle name="60% - Accent1 2 19" xfId="4517" xr:uid="{00000000-0005-0000-0000-00001D0E0000}"/>
    <cellStyle name="60% - Accent1 2 2" xfId="1275" xr:uid="{00000000-0005-0000-0000-00001E0E0000}"/>
    <cellStyle name="60% - Accent1 2 2 2" xfId="4519" xr:uid="{00000000-0005-0000-0000-00001F0E0000}"/>
    <cellStyle name="60% - Accent1 2 2 3" xfId="4520" xr:uid="{00000000-0005-0000-0000-0000200E0000}"/>
    <cellStyle name="60% - Accent1 2 2 4" xfId="4518" xr:uid="{00000000-0005-0000-0000-0000210E0000}"/>
    <cellStyle name="60% - Accent1 2 20" xfId="4521" xr:uid="{00000000-0005-0000-0000-0000220E0000}"/>
    <cellStyle name="60% - Accent1 2 21" xfId="4522" xr:uid="{00000000-0005-0000-0000-0000230E0000}"/>
    <cellStyle name="60% - Accent1 2 22" xfId="4523" xr:uid="{00000000-0005-0000-0000-0000240E0000}"/>
    <cellStyle name="60% - Accent1 2 23" xfId="4524" xr:uid="{00000000-0005-0000-0000-0000250E0000}"/>
    <cellStyle name="60% - Accent1 2 24" xfId="4525" xr:uid="{00000000-0005-0000-0000-0000260E0000}"/>
    <cellStyle name="60% - Accent1 2 25" xfId="4526" xr:uid="{00000000-0005-0000-0000-0000270E0000}"/>
    <cellStyle name="60% - Accent1 2 26" xfId="4505" xr:uid="{00000000-0005-0000-0000-0000280E0000}"/>
    <cellStyle name="60% - Accent1 2 3" xfId="4527" xr:uid="{00000000-0005-0000-0000-0000290E0000}"/>
    <cellStyle name="60% - Accent1 2 3 2" xfId="4528" xr:uid="{00000000-0005-0000-0000-00002A0E0000}"/>
    <cellStyle name="60% - Accent1 2 3 3" xfId="4529" xr:uid="{00000000-0005-0000-0000-00002B0E0000}"/>
    <cellStyle name="60% - Accent1 2 4" xfId="4530" xr:uid="{00000000-0005-0000-0000-00002C0E0000}"/>
    <cellStyle name="60% - Accent1 2 4 2" xfId="4531" xr:uid="{00000000-0005-0000-0000-00002D0E0000}"/>
    <cellStyle name="60% - Accent1 2 4 3" xfId="4532" xr:uid="{00000000-0005-0000-0000-00002E0E0000}"/>
    <cellStyle name="60% - Accent1 2 5" xfId="4533" xr:uid="{00000000-0005-0000-0000-00002F0E0000}"/>
    <cellStyle name="60% - Accent1 2 5 2" xfId="4534" xr:uid="{00000000-0005-0000-0000-0000300E0000}"/>
    <cellStyle name="60% - Accent1 2 5 3" xfId="4535" xr:uid="{00000000-0005-0000-0000-0000310E0000}"/>
    <cellStyle name="60% - Accent1 2 6" xfId="4536" xr:uid="{00000000-0005-0000-0000-0000320E0000}"/>
    <cellStyle name="60% - Accent1 2 6 2" xfId="4537" xr:uid="{00000000-0005-0000-0000-0000330E0000}"/>
    <cellStyle name="60% - Accent1 2 6 3" xfId="4538" xr:uid="{00000000-0005-0000-0000-0000340E0000}"/>
    <cellStyle name="60% - Accent1 2 7" xfId="4539" xr:uid="{00000000-0005-0000-0000-0000350E0000}"/>
    <cellStyle name="60% - Accent1 2 7 2" xfId="4540" xr:uid="{00000000-0005-0000-0000-0000360E0000}"/>
    <cellStyle name="60% - Accent1 2 7 3" xfId="4541" xr:uid="{00000000-0005-0000-0000-0000370E0000}"/>
    <cellStyle name="60% - Accent1 2 8" xfId="4542" xr:uid="{00000000-0005-0000-0000-0000380E0000}"/>
    <cellStyle name="60% - Accent1 2 8 2" xfId="4543" xr:uid="{00000000-0005-0000-0000-0000390E0000}"/>
    <cellStyle name="60% - Accent1 2 8 3" xfId="4544" xr:uid="{00000000-0005-0000-0000-00003A0E0000}"/>
    <cellStyle name="60% - Accent1 2 9" xfId="4545" xr:uid="{00000000-0005-0000-0000-00003B0E0000}"/>
    <cellStyle name="60% - Accent1 20" xfId="4546" xr:uid="{00000000-0005-0000-0000-00003C0E0000}"/>
    <cellStyle name="60% - Accent1 21" xfId="4547" xr:uid="{00000000-0005-0000-0000-00003D0E0000}"/>
    <cellStyle name="60% - Accent1 22" xfId="4548" xr:uid="{00000000-0005-0000-0000-00003E0E0000}"/>
    <cellStyle name="60% - Accent1 23" xfId="4549" xr:uid="{00000000-0005-0000-0000-00003F0E0000}"/>
    <cellStyle name="60% - Accent1 24" xfId="4550" xr:uid="{00000000-0005-0000-0000-0000400E0000}"/>
    <cellStyle name="60% - Accent1 25" xfId="4551" xr:uid="{00000000-0005-0000-0000-0000410E0000}"/>
    <cellStyle name="60% - Accent1 26" xfId="4552" xr:uid="{00000000-0005-0000-0000-0000420E0000}"/>
    <cellStyle name="60% - Accent1 27" xfId="4553" xr:uid="{00000000-0005-0000-0000-0000430E0000}"/>
    <cellStyle name="60% - Accent1 28" xfId="4554" xr:uid="{00000000-0005-0000-0000-0000440E0000}"/>
    <cellStyle name="60% - Accent1 29" xfId="4555" xr:uid="{00000000-0005-0000-0000-0000450E0000}"/>
    <cellStyle name="60% - Accent1 3" xfId="1276" xr:uid="{00000000-0005-0000-0000-0000460E0000}"/>
    <cellStyle name="60% - Accent1 3 2" xfId="4557" xr:uid="{00000000-0005-0000-0000-0000470E0000}"/>
    <cellStyle name="60% - Accent1 3 2 2" xfId="4558" xr:uid="{00000000-0005-0000-0000-0000480E0000}"/>
    <cellStyle name="60% - Accent1 3 3" xfId="4559" xr:uid="{00000000-0005-0000-0000-0000490E0000}"/>
    <cellStyle name="60% - Accent1 3 4" xfId="4560" xr:uid="{00000000-0005-0000-0000-00004A0E0000}"/>
    <cellStyle name="60% - Accent1 3 5" xfId="58028" xr:uid="{00000000-0005-0000-0000-00004B0E0000}"/>
    <cellStyle name="60% - Accent1 3 6" xfId="4556" xr:uid="{00000000-0005-0000-0000-00004C0E0000}"/>
    <cellStyle name="60% - Accent1 30" xfId="4561" xr:uid="{00000000-0005-0000-0000-00004D0E0000}"/>
    <cellStyle name="60% - Accent1 4" xfId="1277" xr:uid="{00000000-0005-0000-0000-00004E0E0000}"/>
    <cellStyle name="60% - Accent1 4 2" xfId="4563" xr:uid="{00000000-0005-0000-0000-00004F0E0000}"/>
    <cellStyle name="60% - Accent1 4 2 2" xfId="4564" xr:uid="{00000000-0005-0000-0000-0000500E0000}"/>
    <cellStyle name="60% - Accent1 4 3" xfId="4565" xr:uid="{00000000-0005-0000-0000-0000510E0000}"/>
    <cellStyle name="60% - Accent1 4 4" xfId="4566" xr:uid="{00000000-0005-0000-0000-0000520E0000}"/>
    <cellStyle name="60% - Accent1 4 5" xfId="4562" xr:uid="{00000000-0005-0000-0000-0000530E0000}"/>
    <cellStyle name="60% - Accent1 5" xfId="4567" xr:uid="{00000000-0005-0000-0000-0000540E0000}"/>
    <cellStyle name="60% - Accent1 5 2" xfId="4568" xr:uid="{00000000-0005-0000-0000-0000550E0000}"/>
    <cellStyle name="60% - Accent1 5 2 2" xfId="4569" xr:uid="{00000000-0005-0000-0000-0000560E0000}"/>
    <cellStyle name="60% - Accent1 5 3" xfId="4570" xr:uid="{00000000-0005-0000-0000-0000570E0000}"/>
    <cellStyle name="60% - Accent1 5 4" xfId="4571" xr:uid="{00000000-0005-0000-0000-0000580E0000}"/>
    <cellStyle name="60% - Accent1 6" xfId="4572" xr:uid="{00000000-0005-0000-0000-0000590E0000}"/>
    <cellStyle name="60% - Accent1 6 2" xfId="4573" xr:uid="{00000000-0005-0000-0000-00005A0E0000}"/>
    <cellStyle name="60% - Accent1 6 2 2" xfId="4574" xr:uid="{00000000-0005-0000-0000-00005B0E0000}"/>
    <cellStyle name="60% - Accent1 6 3" xfId="4575" xr:uid="{00000000-0005-0000-0000-00005C0E0000}"/>
    <cellStyle name="60% - Accent1 6 3 2" xfId="4576" xr:uid="{00000000-0005-0000-0000-00005D0E0000}"/>
    <cellStyle name="60% - Accent1 6 4" xfId="4577" xr:uid="{00000000-0005-0000-0000-00005E0E0000}"/>
    <cellStyle name="60% - Accent1 6 5" xfId="4578" xr:uid="{00000000-0005-0000-0000-00005F0E0000}"/>
    <cellStyle name="60% - Accent1 6 6" xfId="4579" xr:uid="{00000000-0005-0000-0000-0000600E0000}"/>
    <cellStyle name="60% - Accent1 7" xfId="4580" xr:uid="{00000000-0005-0000-0000-0000610E0000}"/>
    <cellStyle name="60% - Accent1 7 10" xfId="4581" xr:uid="{00000000-0005-0000-0000-0000620E0000}"/>
    <cellStyle name="60% - Accent1 7 10 2" xfId="4582" xr:uid="{00000000-0005-0000-0000-0000630E0000}"/>
    <cellStyle name="60% - Accent1 7 11" xfId="4583" xr:uid="{00000000-0005-0000-0000-0000640E0000}"/>
    <cellStyle name="60% - Accent1 7 11 2" xfId="4584" xr:uid="{00000000-0005-0000-0000-0000650E0000}"/>
    <cellStyle name="60% - Accent1 7 12" xfId="4585" xr:uid="{00000000-0005-0000-0000-0000660E0000}"/>
    <cellStyle name="60% - Accent1 7 13" xfId="4586" xr:uid="{00000000-0005-0000-0000-0000670E0000}"/>
    <cellStyle name="60% - Accent1 7 2" xfId="4587" xr:uid="{00000000-0005-0000-0000-0000680E0000}"/>
    <cellStyle name="60% - Accent1 7 2 2" xfId="4588" xr:uid="{00000000-0005-0000-0000-0000690E0000}"/>
    <cellStyle name="60% - Accent1 7 3" xfId="4589" xr:uid="{00000000-0005-0000-0000-00006A0E0000}"/>
    <cellStyle name="60% - Accent1 7 3 2" xfId="4590" xr:uid="{00000000-0005-0000-0000-00006B0E0000}"/>
    <cellStyle name="60% - Accent1 7 4" xfId="4591" xr:uid="{00000000-0005-0000-0000-00006C0E0000}"/>
    <cellStyle name="60% - Accent1 7 4 2" xfId="4592" xr:uid="{00000000-0005-0000-0000-00006D0E0000}"/>
    <cellStyle name="60% - Accent1 7 5" xfId="4593" xr:uid="{00000000-0005-0000-0000-00006E0E0000}"/>
    <cellStyle name="60% - Accent1 7 5 2" xfId="4594" xr:uid="{00000000-0005-0000-0000-00006F0E0000}"/>
    <cellStyle name="60% - Accent1 7 6" xfId="4595" xr:uid="{00000000-0005-0000-0000-0000700E0000}"/>
    <cellStyle name="60% - Accent1 7 6 2" xfId="4596" xr:uid="{00000000-0005-0000-0000-0000710E0000}"/>
    <cellStyle name="60% - Accent1 7 7" xfId="4597" xr:uid="{00000000-0005-0000-0000-0000720E0000}"/>
    <cellStyle name="60% - Accent1 7 7 2" xfId="4598" xr:uid="{00000000-0005-0000-0000-0000730E0000}"/>
    <cellStyle name="60% - Accent1 7 8" xfId="4599" xr:uid="{00000000-0005-0000-0000-0000740E0000}"/>
    <cellStyle name="60% - Accent1 7 8 2" xfId="4600" xr:uid="{00000000-0005-0000-0000-0000750E0000}"/>
    <cellStyle name="60% - Accent1 7 9" xfId="4601" xr:uid="{00000000-0005-0000-0000-0000760E0000}"/>
    <cellStyle name="60% - Accent1 7 9 2" xfId="4602" xr:uid="{00000000-0005-0000-0000-0000770E0000}"/>
    <cellStyle name="60% - Accent1 8" xfId="4603" xr:uid="{00000000-0005-0000-0000-0000780E0000}"/>
    <cellStyle name="60% - Accent1 8 2" xfId="4604" xr:uid="{00000000-0005-0000-0000-0000790E0000}"/>
    <cellStyle name="60% - Accent1 8 3" xfId="4605" xr:uid="{00000000-0005-0000-0000-00007A0E0000}"/>
    <cellStyle name="60% - Accent1 9" xfId="4606" xr:uid="{00000000-0005-0000-0000-00007B0E0000}"/>
    <cellStyle name="60% - Accent1 9 2" xfId="4607" xr:uid="{00000000-0005-0000-0000-00007C0E0000}"/>
    <cellStyle name="60% - Accent1 9 3" xfId="4608" xr:uid="{00000000-0005-0000-0000-00007D0E0000}"/>
    <cellStyle name="60% - Accent2" xfId="31" builtinId="36" customBuiltin="1"/>
    <cellStyle name="60% - Accent2 10" xfId="4609" xr:uid="{00000000-0005-0000-0000-00007F0E0000}"/>
    <cellStyle name="60% - Accent2 10 2" xfId="4610" xr:uid="{00000000-0005-0000-0000-0000800E0000}"/>
    <cellStyle name="60% - Accent2 10 3" xfId="4611" xr:uid="{00000000-0005-0000-0000-0000810E0000}"/>
    <cellStyle name="60% - Accent2 11" xfId="4612" xr:uid="{00000000-0005-0000-0000-0000820E0000}"/>
    <cellStyle name="60% - Accent2 11 2" xfId="4613" xr:uid="{00000000-0005-0000-0000-0000830E0000}"/>
    <cellStyle name="60% - Accent2 11 3" xfId="4614" xr:uid="{00000000-0005-0000-0000-0000840E0000}"/>
    <cellStyle name="60% - Accent2 12" xfId="4615" xr:uid="{00000000-0005-0000-0000-0000850E0000}"/>
    <cellStyle name="60% - Accent2 12 10" xfId="4616" xr:uid="{00000000-0005-0000-0000-0000860E0000}"/>
    <cellStyle name="60% - Accent2 12 10 2" xfId="4617" xr:uid="{00000000-0005-0000-0000-0000870E0000}"/>
    <cellStyle name="60% - Accent2 12 11" xfId="4618" xr:uid="{00000000-0005-0000-0000-0000880E0000}"/>
    <cellStyle name="60% - Accent2 12 11 2" xfId="4619" xr:uid="{00000000-0005-0000-0000-0000890E0000}"/>
    <cellStyle name="60% - Accent2 12 12" xfId="4620" xr:uid="{00000000-0005-0000-0000-00008A0E0000}"/>
    <cellStyle name="60% - Accent2 12 12 2" xfId="4621" xr:uid="{00000000-0005-0000-0000-00008B0E0000}"/>
    <cellStyle name="60% - Accent2 12 13" xfId="4622" xr:uid="{00000000-0005-0000-0000-00008C0E0000}"/>
    <cellStyle name="60% - Accent2 12 13 2" xfId="4623" xr:uid="{00000000-0005-0000-0000-00008D0E0000}"/>
    <cellStyle name="60% - Accent2 12 14" xfId="4624" xr:uid="{00000000-0005-0000-0000-00008E0E0000}"/>
    <cellStyle name="60% - Accent2 12 14 2" xfId="4625" xr:uid="{00000000-0005-0000-0000-00008F0E0000}"/>
    <cellStyle name="60% - Accent2 12 15" xfId="4626" xr:uid="{00000000-0005-0000-0000-0000900E0000}"/>
    <cellStyle name="60% - Accent2 12 15 2" xfId="4627" xr:uid="{00000000-0005-0000-0000-0000910E0000}"/>
    <cellStyle name="60% - Accent2 12 16" xfId="4628" xr:uid="{00000000-0005-0000-0000-0000920E0000}"/>
    <cellStyle name="60% - Accent2 12 16 2" xfId="4629" xr:uid="{00000000-0005-0000-0000-0000930E0000}"/>
    <cellStyle name="60% - Accent2 12 17" xfId="4630" xr:uid="{00000000-0005-0000-0000-0000940E0000}"/>
    <cellStyle name="60% - Accent2 12 17 2" xfId="4631" xr:uid="{00000000-0005-0000-0000-0000950E0000}"/>
    <cellStyle name="60% - Accent2 12 18" xfId="4632" xr:uid="{00000000-0005-0000-0000-0000960E0000}"/>
    <cellStyle name="60% - Accent2 12 18 2" xfId="4633" xr:uid="{00000000-0005-0000-0000-0000970E0000}"/>
    <cellStyle name="60% - Accent2 12 19" xfId="4634" xr:uid="{00000000-0005-0000-0000-0000980E0000}"/>
    <cellStyle name="60% - Accent2 12 19 2" xfId="4635" xr:uid="{00000000-0005-0000-0000-0000990E0000}"/>
    <cellStyle name="60% - Accent2 12 2" xfId="4636" xr:uid="{00000000-0005-0000-0000-00009A0E0000}"/>
    <cellStyle name="60% - Accent2 12 2 2" xfId="4637" xr:uid="{00000000-0005-0000-0000-00009B0E0000}"/>
    <cellStyle name="60% - Accent2 12 20" xfId="4638" xr:uid="{00000000-0005-0000-0000-00009C0E0000}"/>
    <cellStyle name="60% - Accent2 12 20 2" xfId="4639" xr:uid="{00000000-0005-0000-0000-00009D0E0000}"/>
    <cellStyle name="60% - Accent2 12 21" xfId="4640" xr:uid="{00000000-0005-0000-0000-00009E0E0000}"/>
    <cellStyle name="60% - Accent2 12 21 2" xfId="4641" xr:uid="{00000000-0005-0000-0000-00009F0E0000}"/>
    <cellStyle name="60% - Accent2 12 22" xfId="4642" xr:uid="{00000000-0005-0000-0000-0000A00E0000}"/>
    <cellStyle name="60% - Accent2 12 22 2" xfId="4643" xr:uid="{00000000-0005-0000-0000-0000A10E0000}"/>
    <cellStyle name="60% - Accent2 12 23" xfId="4644" xr:uid="{00000000-0005-0000-0000-0000A20E0000}"/>
    <cellStyle name="60% - Accent2 12 23 2" xfId="4645" xr:uid="{00000000-0005-0000-0000-0000A30E0000}"/>
    <cellStyle name="60% - Accent2 12 24" xfId="4646" xr:uid="{00000000-0005-0000-0000-0000A40E0000}"/>
    <cellStyle name="60% - Accent2 12 24 2" xfId="4647" xr:uid="{00000000-0005-0000-0000-0000A50E0000}"/>
    <cellStyle name="60% - Accent2 12 25" xfId="4648" xr:uid="{00000000-0005-0000-0000-0000A60E0000}"/>
    <cellStyle name="60% - Accent2 12 25 2" xfId="4649" xr:uid="{00000000-0005-0000-0000-0000A70E0000}"/>
    <cellStyle name="60% - Accent2 12 26" xfId="4650" xr:uid="{00000000-0005-0000-0000-0000A80E0000}"/>
    <cellStyle name="60% - Accent2 12 26 2" xfId="4651" xr:uid="{00000000-0005-0000-0000-0000A90E0000}"/>
    <cellStyle name="60% - Accent2 12 27" xfId="4652" xr:uid="{00000000-0005-0000-0000-0000AA0E0000}"/>
    <cellStyle name="60% - Accent2 12 27 2" xfId="4653" xr:uid="{00000000-0005-0000-0000-0000AB0E0000}"/>
    <cellStyle name="60% - Accent2 12 28" xfId="4654" xr:uid="{00000000-0005-0000-0000-0000AC0E0000}"/>
    <cellStyle name="60% - Accent2 12 28 2" xfId="4655" xr:uid="{00000000-0005-0000-0000-0000AD0E0000}"/>
    <cellStyle name="60% - Accent2 12 29" xfId="4656" xr:uid="{00000000-0005-0000-0000-0000AE0E0000}"/>
    <cellStyle name="60% - Accent2 12 29 2" xfId="4657" xr:uid="{00000000-0005-0000-0000-0000AF0E0000}"/>
    <cellStyle name="60% - Accent2 12 3" xfId="4658" xr:uid="{00000000-0005-0000-0000-0000B00E0000}"/>
    <cellStyle name="60% - Accent2 12 3 2" xfId="4659" xr:uid="{00000000-0005-0000-0000-0000B10E0000}"/>
    <cellStyle name="60% - Accent2 12 30" xfId="4660" xr:uid="{00000000-0005-0000-0000-0000B20E0000}"/>
    <cellStyle name="60% - Accent2 12 30 2" xfId="4661" xr:uid="{00000000-0005-0000-0000-0000B30E0000}"/>
    <cellStyle name="60% - Accent2 12 31" xfId="4662" xr:uid="{00000000-0005-0000-0000-0000B40E0000}"/>
    <cellStyle name="60% - Accent2 12 4" xfId="4663" xr:uid="{00000000-0005-0000-0000-0000B50E0000}"/>
    <cellStyle name="60% - Accent2 12 4 2" xfId="4664" xr:uid="{00000000-0005-0000-0000-0000B60E0000}"/>
    <cellStyle name="60% - Accent2 12 5" xfId="4665" xr:uid="{00000000-0005-0000-0000-0000B70E0000}"/>
    <cellStyle name="60% - Accent2 12 5 2" xfId="4666" xr:uid="{00000000-0005-0000-0000-0000B80E0000}"/>
    <cellStyle name="60% - Accent2 12 6" xfId="4667" xr:uid="{00000000-0005-0000-0000-0000B90E0000}"/>
    <cellStyle name="60% - Accent2 12 6 2" xfId="4668" xr:uid="{00000000-0005-0000-0000-0000BA0E0000}"/>
    <cellStyle name="60% - Accent2 12 7" xfId="4669" xr:uid="{00000000-0005-0000-0000-0000BB0E0000}"/>
    <cellStyle name="60% - Accent2 12 7 2" xfId="4670" xr:uid="{00000000-0005-0000-0000-0000BC0E0000}"/>
    <cellStyle name="60% - Accent2 12 8" xfId="4671" xr:uid="{00000000-0005-0000-0000-0000BD0E0000}"/>
    <cellStyle name="60% - Accent2 12 8 2" xfId="4672" xr:uid="{00000000-0005-0000-0000-0000BE0E0000}"/>
    <cellStyle name="60% - Accent2 12 9" xfId="4673" xr:uid="{00000000-0005-0000-0000-0000BF0E0000}"/>
    <cellStyle name="60% - Accent2 12 9 2" xfId="4674" xr:uid="{00000000-0005-0000-0000-0000C00E0000}"/>
    <cellStyle name="60% - Accent2 13" xfId="4675" xr:uid="{00000000-0005-0000-0000-0000C10E0000}"/>
    <cellStyle name="60% - Accent2 13 2" xfId="4676" xr:uid="{00000000-0005-0000-0000-0000C20E0000}"/>
    <cellStyle name="60% - Accent2 14" xfId="4677" xr:uid="{00000000-0005-0000-0000-0000C30E0000}"/>
    <cellStyle name="60% - Accent2 14 2" xfId="4678" xr:uid="{00000000-0005-0000-0000-0000C40E0000}"/>
    <cellStyle name="60% - Accent2 15" xfId="4679" xr:uid="{00000000-0005-0000-0000-0000C50E0000}"/>
    <cellStyle name="60% - Accent2 15 2" xfId="4680" xr:uid="{00000000-0005-0000-0000-0000C60E0000}"/>
    <cellStyle name="60% - Accent2 16" xfId="4681" xr:uid="{00000000-0005-0000-0000-0000C70E0000}"/>
    <cellStyle name="60% - Accent2 16 2" xfId="4682" xr:uid="{00000000-0005-0000-0000-0000C80E0000}"/>
    <cellStyle name="60% - Accent2 17" xfId="4683" xr:uid="{00000000-0005-0000-0000-0000C90E0000}"/>
    <cellStyle name="60% - Accent2 18" xfId="4684" xr:uid="{00000000-0005-0000-0000-0000CA0E0000}"/>
    <cellStyle name="60% - Accent2 19" xfId="4685" xr:uid="{00000000-0005-0000-0000-0000CB0E0000}"/>
    <cellStyle name="60% - Accent2 2" xfId="1278" xr:uid="{00000000-0005-0000-0000-0000CC0E0000}"/>
    <cellStyle name="60% - Accent2 2 10" xfId="4686" xr:uid="{00000000-0005-0000-0000-0000CD0E0000}"/>
    <cellStyle name="60% - Accent2 2 10 2" xfId="4687" xr:uid="{00000000-0005-0000-0000-0000CE0E0000}"/>
    <cellStyle name="60% - Accent2 2 11" xfId="4688" xr:uid="{00000000-0005-0000-0000-0000CF0E0000}"/>
    <cellStyle name="60% - Accent2 2 11 2" xfId="4689" xr:uid="{00000000-0005-0000-0000-0000D00E0000}"/>
    <cellStyle name="60% - Accent2 2 12" xfId="4690" xr:uid="{00000000-0005-0000-0000-0000D10E0000}"/>
    <cellStyle name="60% - Accent2 2 13" xfId="4691" xr:uid="{00000000-0005-0000-0000-0000D20E0000}"/>
    <cellStyle name="60% - Accent2 2 14" xfId="4692" xr:uid="{00000000-0005-0000-0000-0000D30E0000}"/>
    <cellStyle name="60% - Accent2 2 15" xfId="4693" xr:uid="{00000000-0005-0000-0000-0000D40E0000}"/>
    <cellStyle name="60% - Accent2 2 16" xfId="4694" xr:uid="{00000000-0005-0000-0000-0000D50E0000}"/>
    <cellStyle name="60% - Accent2 2 17" xfId="4695" xr:uid="{00000000-0005-0000-0000-0000D60E0000}"/>
    <cellStyle name="60% - Accent2 2 18" xfId="4696" xr:uid="{00000000-0005-0000-0000-0000D70E0000}"/>
    <cellStyle name="60% - Accent2 2 19" xfId="4697" xr:uid="{00000000-0005-0000-0000-0000D80E0000}"/>
    <cellStyle name="60% - Accent2 2 2" xfId="1279" xr:uid="{00000000-0005-0000-0000-0000D90E0000}"/>
    <cellStyle name="60% - Accent2 2 2 2" xfId="4699" xr:uid="{00000000-0005-0000-0000-0000DA0E0000}"/>
    <cellStyle name="60% - Accent2 2 2 3" xfId="4700" xr:uid="{00000000-0005-0000-0000-0000DB0E0000}"/>
    <cellStyle name="60% - Accent2 2 2 4" xfId="4698" xr:uid="{00000000-0005-0000-0000-0000DC0E0000}"/>
    <cellStyle name="60% - Accent2 2 20" xfId="4701" xr:uid="{00000000-0005-0000-0000-0000DD0E0000}"/>
    <cellStyle name="60% - Accent2 2 21" xfId="4702" xr:uid="{00000000-0005-0000-0000-0000DE0E0000}"/>
    <cellStyle name="60% - Accent2 2 22" xfId="4703" xr:uid="{00000000-0005-0000-0000-0000DF0E0000}"/>
    <cellStyle name="60% - Accent2 2 23" xfId="4704" xr:uid="{00000000-0005-0000-0000-0000E00E0000}"/>
    <cellStyle name="60% - Accent2 2 24" xfId="4705" xr:uid="{00000000-0005-0000-0000-0000E10E0000}"/>
    <cellStyle name="60% - Accent2 2 25" xfId="4706" xr:uid="{00000000-0005-0000-0000-0000E20E0000}"/>
    <cellStyle name="60% - Accent2 2 3" xfId="4707" xr:uid="{00000000-0005-0000-0000-0000E30E0000}"/>
    <cellStyle name="60% - Accent2 2 3 2" xfId="4708" xr:uid="{00000000-0005-0000-0000-0000E40E0000}"/>
    <cellStyle name="60% - Accent2 2 3 3" xfId="4709" xr:uid="{00000000-0005-0000-0000-0000E50E0000}"/>
    <cellStyle name="60% - Accent2 2 4" xfId="4710" xr:uid="{00000000-0005-0000-0000-0000E60E0000}"/>
    <cellStyle name="60% - Accent2 2 4 2" xfId="4711" xr:uid="{00000000-0005-0000-0000-0000E70E0000}"/>
    <cellStyle name="60% - Accent2 2 4 3" xfId="4712" xr:uid="{00000000-0005-0000-0000-0000E80E0000}"/>
    <cellStyle name="60% - Accent2 2 5" xfId="4713" xr:uid="{00000000-0005-0000-0000-0000E90E0000}"/>
    <cellStyle name="60% - Accent2 2 5 2" xfId="4714" xr:uid="{00000000-0005-0000-0000-0000EA0E0000}"/>
    <cellStyle name="60% - Accent2 2 5 3" xfId="4715" xr:uid="{00000000-0005-0000-0000-0000EB0E0000}"/>
    <cellStyle name="60% - Accent2 2 6" xfId="4716" xr:uid="{00000000-0005-0000-0000-0000EC0E0000}"/>
    <cellStyle name="60% - Accent2 2 6 2" xfId="4717" xr:uid="{00000000-0005-0000-0000-0000ED0E0000}"/>
    <cellStyle name="60% - Accent2 2 6 3" xfId="4718" xr:uid="{00000000-0005-0000-0000-0000EE0E0000}"/>
    <cellStyle name="60% - Accent2 2 7" xfId="4719" xr:uid="{00000000-0005-0000-0000-0000EF0E0000}"/>
    <cellStyle name="60% - Accent2 2 7 2" xfId="4720" xr:uid="{00000000-0005-0000-0000-0000F00E0000}"/>
    <cellStyle name="60% - Accent2 2 7 3" xfId="4721" xr:uid="{00000000-0005-0000-0000-0000F10E0000}"/>
    <cellStyle name="60% - Accent2 2 8" xfId="4722" xr:uid="{00000000-0005-0000-0000-0000F20E0000}"/>
    <cellStyle name="60% - Accent2 2 8 2" xfId="4723" xr:uid="{00000000-0005-0000-0000-0000F30E0000}"/>
    <cellStyle name="60% - Accent2 2 8 3" xfId="4724" xr:uid="{00000000-0005-0000-0000-0000F40E0000}"/>
    <cellStyle name="60% - Accent2 2 9" xfId="4725" xr:uid="{00000000-0005-0000-0000-0000F50E0000}"/>
    <cellStyle name="60% - Accent2 20" xfId="4726" xr:uid="{00000000-0005-0000-0000-0000F60E0000}"/>
    <cellStyle name="60% - Accent2 21" xfId="4727" xr:uid="{00000000-0005-0000-0000-0000F70E0000}"/>
    <cellStyle name="60% - Accent2 22" xfId="4728" xr:uid="{00000000-0005-0000-0000-0000F80E0000}"/>
    <cellStyle name="60% - Accent2 23" xfId="4729" xr:uid="{00000000-0005-0000-0000-0000F90E0000}"/>
    <cellStyle name="60% - Accent2 24" xfId="4730" xr:uid="{00000000-0005-0000-0000-0000FA0E0000}"/>
    <cellStyle name="60% - Accent2 25" xfId="4731" xr:uid="{00000000-0005-0000-0000-0000FB0E0000}"/>
    <cellStyle name="60% - Accent2 26" xfId="4732" xr:uid="{00000000-0005-0000-0000-0000FC0E0000}"/>
    <cellStyle name="60% - Accent2 27" xfId="4733" xr:uid="{00000000-0005-0000-0000-0000FD0E0000}"/>
    <cellStyle name="60% - Accent2 28" xfId="4734" xr:uid="{00000000-0005-0000-0000-0000FE0E0000}"/>
    <cellStyle name="60% - Accent2 29" xfId="4735" xr:uid="{00000000-0005-0000-0000-0000FF0E0000}"/>
    <cellStyle name="60% - Accent2 3" xfId="1280" xr:uid="{00000000-0005-0000-0000-0000000F0000}"/>
    <cellStyle name="60% - Accent2 3 2" xfId="4737" xr:uid="{00000000-0005-0000-0000-0000010F0000}"/>
    <cellStyle name="60% - Accent2 3 2 2" xfId="4738" xr:uid="{00000000-0005-0000-0000-0000020F0000}"/>
    <cellStyle name="60% - Accent2 3 3" xfId="4739" xr:uid="{00000000-0005-0000-0000-0000030F0000}"/>
    <cellStyle name="60% - Accent2 3 4" xfId="4740" xr:uid="{00000000-0005-0000-0000-0000040F0000}"/>
    <cellStyle name="60% - Accent2 3 5" xfId="58029" xr:uid="{00000000-0005-0000-0000-0000050F0000}"/>
    <cellStyle name="60% - Accent2 3 6" xfId="4736" xr:uid="{00000000-0005-0000-0000-0000060F0000}"/>
    <cellStyle name="60% - Accent2 30" xfId="4741" xr:uid="{00000000-0005-0000-0000-0000070F0000}"/>
    <cellStyle name="60% - Accent2 4" xfId="1281" xr:uid="{00000000-0005-0000-0000-0000080F0000}"/>
    <cellStyle name="60% - Accent2 4 2" xfId="4743" xr:uid="{00000000-0005-0000-0000-0000090F0000}"/>
    <cellStyle name="60% - Accent2 4 2 2" xfId="4744" xr:uid="{00000000-0005-0000-0000-00000A0F0000}"/>
    <cellStyle name="60% - Accent2 4 3" xfId="4745" xr:uid="{00000000-0005-0000-0000-00000B0F0000}"/>
    <cellStyle name="60% - Accent2 4 4" xfId="4746" xr:uid="{00000000-0005-0000-0000-00000C0F0000}"/>
    <cellStyle name="60% - Accent2 4 5" xfId="4742" xr:uid="{00000000-0005-0000-0000-00000D0F0000}"/>
    <cellStyle name="60% - Accent2 5" xfId="4747" xr:uid="{00000000-0005-0000-0000-00000E0F0000}"/>
    <cellStyle name="60% - Accent2 5 2" xfId="4748" xr:uid="{00000000-0005-0000-0000-00000F0F0000}"/>
    <cellStyle name="60% - Accent2 5 2 2" xfId="4749" xr:uid="{00000000-0005-0000-0000-0000100F0000}"/>
    <cellStyle name="60% - Accent2 5 3" xfId="4750" xr:uid="{00000000-0005-0000-0000-0000110F0000}"/>
    <cellStyle name="60% - Accent2 5 4" xfId="4751" xr:uid="{00000000-0005-0000-0000-0000120F0000}"/>
    <cellStyle name="60% - Accent2 6" xfId="4752" xr:uid="{00000000-0005-0000-0000-0000130F0000}"/>
    <cellStyle name="60% - Accent2 6 2" xfId="4753" xr:uid="{00000000-0005-0000-0000-0000140F0000}"/>
    <cellStyle name="60% - Accent2 6 2 2" xfId="4754" xr:uid="{00000000-0005-0000-0000-0000150F0000}"/>
    <cellStyle name="60% - Accent2 6 3" xfId="4755" xr:uid="{00000000-0005-0000-0000-0000160F0000}"/>
    <cellStyle name="60% - Accent2 6 3 2" xfId="4756" xr:uid="{00000000-0005-0000-0000-0000170F0000}"/>
    <cellStyle name="60% - Accent2 6 4" xfId="4757" xr:uid="{00000000-0005-0000-0000-0000180F0000}"/>
    <cellStyle name="60% - Accent2 6 5" xfId="4758" xr:uid="{00000000-0005-0000-0000-0000190F0000}"/>
    <cellStyle name="60% - Accent2 6 6" xfId="4759" xr:uid="{00000000-0005-0000-0000-00001A0F0000}"/>
    <cellStyle name="60% - Accent2 7" xfId="4760" xr:uid="{00000000-0005-0000-0000-00001B0F0000}"/>
    <cellStyle name="60% - Accent2 7 10" xfId="4761" xr:uid="{00000000-0005-0000-0000-00001C0F0000}"/>
    <cellStyle name="60% - Accent2 7 10 2" xfId="4762" xr:uid="{00000000-0005-0000-0000-00001D0F0000}"/>
    <cellStyle name="60% - Accent2 7 11" xfId="4763" xr:uid="{00000000-0005-0000-0000-00001E0F0000}"/>
    <cellStyle name="60% - Accent2 7 11 2" xfId="4764" xr:uid="{00000000-0005-0000-0000-00001F0F0000}"/>
    <cellStyle name="60% - Accent2 7 12" xfId="4765" xr:uid="{00000000-0005-0000-0000-0000200F0000}"/>
    <cellStyle name="60% - Accent2 7 13" xfId="4766" xr:uid="{00000000-0005-0000-0000-0000210F0000}"/>
    <cellStyle name="60% - Accent2 7 2" xfId="4767" xr:uid="{00000000-0005-0000-0000-0000220F0000}"/>
    <cellStyle name="60% - Accent2 7 2 2" xfId="4768" xr:uid="{00000000-0005-0000-0000-0000230F0000}"/>
    <cellStyle name="60% - Accent2 7 3" xfId="4769" xr:uid="{00000000-0005-0000-0000-0000240F0000}"/>
    <cellStyle name="60% - Accent2 7 3 2" xfId="4770" xr:uid="{00000000-0005-0000-0000-0000250F0000}"/>
    <cellStyle name="60% - Accent2 7 4" xfId="4771" xr:uid="{00000000-0005-0000-0000-0000260F0000}"/>
    <cellStyle name="60% - Accent2 7 4 2" xfId="4772" xr:uid="{00000000-0005-0000-0000-0000270F0000}"/>
    <cellStyle name="60% - Accent2 7 5" xfId="4773" xr:uid="{00000000-0005-0000-0000-0000280F0000}"/>
    <cellStyle name="60% - Accent2 7 5 2" xfId="4774" xr:uid="{00000000-0005-0000-0000-0000290F0000}"/>
    <cellStyle name="60% - Accent2 7 6" xfId="4775" xr:uid="{00000000-0005-0000-0000-00002A0F0000}"/>
    <cellStyle name="60% - Accent2 7 6 2" xfId="4776" xr:uid="{00000000-0005-0000-0000-00002B0F0000}"/>
    <cellStyle name="60% - Accent2 7 7" xfId="4777" xr:uid="{00000000-0005-0000-0000-00002C0F0000}"/>
    <cellStyle name="60% - Accent2 7 7 2" xfId="4778" xr:uid="{00000000-0005-0000-0000-00002D0F0000}"/>
    <cellStyle name="60% - Accent2 7 8" xfId="4779" xr:uid="{00000000-0005-0000-0000-00002E0F0000}"/>
    <cellStyle name="60% - Accent2 7 8 2" xfId="4780" xr:uid="{00000000-0005-0000-0000-00002F0F0000}"/>
    <cellStyle name="60% - Accent2 7 9" xfId="4781" xr:uid="{00000000-0005-0000-0000-0000300F0000}"/>
    <cellStyle name="60% - Accent2 7 9 2" xfId="4782" xr:uid="{00000000-0005-0000-0000-0000310F0000}"/>
    <cellStyle name="60% - Accent2 8" xfId="4783" xr:uid="{00000000-0005-0000-0000-0000320F0000}"/>
    <cellStyle name="60% - Accent2 8 2" xfId="4784" xr:uid="{00000000-0005-0000-0000-0000330F0000}"/>
    <cellStyle name="60% - Accent2 8 3" xfId="4785" xr:uid="{00000000-0005-0000-0000-0000340F0000}"/>
    <cellStyle name="60% - Accent2 9" xfId="4786" xr:uid="{00000000-0005-0000-0000-0000350F0000}"/>
    <cellStyle name="60% - Accent2 9 2" xfId="4787" xr:uid="{00000000-0005-0000-0000-0000360F0000}"/>
    <cellStyle name="60% - Accent2 9 3" xfId="4788" xr:uid="{00000000-0005-0000-0000-0000370F0000}"/>
    <cellStyle name="60% - Accent3" xfId="35" builtinId="40" customBuiltin="1"/>
    <cellStyle name="60% - Accent3 10" xfId="4789" xr:uid="{00000000-0005-0000-0000-0000390F0000}"/>
    <cellStyle name="60% - Accent3 10 2" xfId="4790" xr:uid="{00000000-0005-0000-0000-00003A0F0000}"/>
    <cellStyle name="60% - Accent3 10 3" xfId="4791" xr:uid="{00000000-0005-0000-0000-00003B0F0000}"/>
    <cellStyle name="60% - Accent3 11" xfId="4792" xr:uid="{00000000-0005-0000-0000-00003C0F0000}"/>
    <cellStyle name="60% - Accent3 11 2" xfId="4793" xr:uid="{00000000-0005-0000-0000-00003D0F0000}"/>
    <cellStyle name="60% - Accent3 11 3" xfId="4794" xr:uid="{00000000-0005-0000-0000-00003E0F0000}"/>
    <cellStyle name="60% - Accent3 12" xfId="4795" xr:uid="{00000000-0005-0000-0000-00003F0F0000}"/>
    <cellStyle name="60% - Accent3 12 10" xfId="4796" xr:uid="{00000000-0005-0000-0000-0000400F0000}"/>
    <cellStyle name="60% - Accent3 12 10 2" xfId="4797" xr:uid="{00000000-0005-0000-0000-0000410F0000}"/>
    <cellStyle name="60% - Accent3 12 11" xfId="4798" xr:uid="{00000000-0005-0000-0000-0000420F0000}"/>
    <cellStyle name="60% - Accent3 12 11 2" xfId="4799" xr:uid="{00000000-0005-0000-0000-0000430F0000}"/>
    <cellStyle name="60% - Accent3 12 12" xfId="4800" xr:uid="{00000000-0005-0000-0000-0000440F0000}"/>
    <cellStyle name="60% - Accent3 12 12 2" xfId="4801" xr:uid="{00000000-0005-0000-0000-0000450F0000}"/>
    <cellStyle name="60% - Accent3 12 13" xfId="4802" xr:uid="{00000000-0005-0000-0000-0000460F0000}"/>
    <cellStyle name="60% - Accent3 12 13 2" xfId="4803" xr:uid="{00000000-0005-0000-0000-0000470F0000}"/>
    <cellStyle name="60% - Accent3 12 14" xfId="4804" xr:uid="{00000000-0005-0000-0000-0000480F0000}"/>
    <cellStyle name="60% - Accent3 12 14 2" xfId="4805" xr:uid="{00000000-0005-0000-0000-0000490F0000}"/>
    <cellStyle name="60% - Accent3 12 15" xfId="4806" xr:uid="{00000000-0005-0000-0000-00004A0F0000}"/>
    <cellStyle name="60% - Accent3 12 15 2" xfId="4807" xr:uid="{00000000-0005-0000-0000-00004B0F0000}"/>
    <cellStyle name="60% - Accent3 12 16" xfId="4808" xr:uid="{00000000-0005-0000-0000-00004C0F0000}"/>
    <cellStyle name="60% - Accent3 12 16 2" xfId="4809" xr:uid="{00000000-0005-0000-0000-00004D0F0000}"/>
    <cellStyle name="60% - Accent3 12 17" xfId="4810" xr:uid="{00000000-0005-0000-0000-00004E0F0000}"/>
    <cellStyle name="60% - Accent3 12 17 2" xfId="4811" xr:uid="{00000000-0005-0000-0000-00004F0F0000}"/>
    <cellStyle name="60% - Accent3 12 18" xfId="4812" xr:uid="{00000000-0005-0000-0000-0000500F0000}"/>
    <cellStyle name="60% - Accent3 12 18 2" xfId="4813" xr:uid="{00000000-0005-0000-0000-0000510F0000}"/>
    <cellStyle name="60% - Accent3 12 19" xfId="4814" xr:uid="{00000000-0005-0000-0000-0000520F0000}"/>
    <cellStyle name="60% - Accent3 12 19 2" xfId="4815" xr:uid="{00000000-0005-0000-0000-0000530F0000}"/>
    <cellStyle name="60% - Accent3 12 2" xfId="4816" xr:uid="{00000000-0005-0000-0000-0000540F0000}"/>
    <cellStyle name="60% - Accent3 12 2 2" xfId="4817" xr:uid="{00000000-0005-0000-0000-0000550F0000}"/>
    <cellStyle name="60% - Accent3 12 20" xfId="4818" xr:uid="{00000000-0005-0000-0000-0000560F0000}"/>
    <cellStyle name="60% - Accent3 12 20 2" xfId="4819" xr:uid="{00000000-0005-0000-0000-0000570F0000}"/>
    <cellStyle name="60% - Accent3 12 21" xfId="4820" xr:uid="{00000000-0005-0000-0000-0000580F0000}"/>
    <cellStyle name="60% - Accent3 12 21 2" xfId="4821" xr:uid="{00000000-0005-0000-0000-0000590F0000}"/>
    <cellStyle name="60% - Accent3 12 22" xfId="4822" xr:uid="{00000000-0005-0000-0000-00005A0F0000}"/>
    <cellStyle name="60% - Accent3 12 22 2" xfId="4823" xr:uid="{00000000-0005-0000-0000-00005B0F0000}"/>
    <cellStyle name="60% - Accent3 12 23" xfId="4824" xr:uid="{00000000-0005-0000-0000-00005C0F0000}"/>
    <cellStyle name="60% - Accent3 12 23 2" xfId="4825" xr:uid="{00000000-0005-0000-0000-00005D0F0000}"/>
    <cellStyle name="60% - Accent3 12 24" xfId="4826" xr:uid="{00000000-0005-0000-0000-00005E0F0000}"/>
    <cellStyle name="60% - Accent3 12 24 2" xfId="4827" xr:uid="{00000000-0005-0000-0000-00005F0F0000}"/>
    <cellStyle name="60% - Accent3 12 25" xfId="4828" xr:uid="{00000000-0005-0000-0000-0000600F0000}"/>
    <cellStyle name="60% - Accent3 12 25 2" xfId="4829" xr:uid="{00000000-0005-0000-0000-0000610F0000}"/>
    <cellStyle name="60% - Accent3 12 26" xfId="4830" xr:uid="{00000000-0005-0000-0000-0000620F0000}"/>
    <cellStyle name="60% - Accent3 12 26 2" xfId="4831" xr:uid="{00000000-0005-0000-0000-0000630F0000}"/>
    <cellStyle name="60% - Accent3 12 27" xfId="4832" xr:uid="{00000000-0005-0000-0000-0000640F0000}"/>
    <cellStyle name="60% - Accent3 12 27 2" xfId="4833" xr:uid="{00000000-0005-0000-0000-0000650F0000}"/>
    <cellStyle name="60% - Accent3 12 28" xfId="4834" xr:uid="{00000000-0005-0000-0000-0000660F0000}"/>
    <cellStyle name="60% - Accent3 12 28 2" xfId="4835" xr:uid="{00000000-0005-0000-0000-0000670F0000}"/>
    <cellStyle name="60% - Accent3 12 29" xfId="4836" xr:uid="{00000000-0005-0000-0000-0000680F0000}"/>
    <cellStyle name="60% - Accent3 12 29 2" xfId="4837" xr:uid="{00000000-0005-0000-0000-0000690F0000}"/>
    <cellStyle name="60% - Accent3 12 3" xfId="4838" xr:uid="{00000000-0005-0000-0000-00006A0F0000}"/>
    <cellStyle name="60% - Accent3 12 3 2" xfId="4839" xr:uid="{00000000-0005-0000-0000-00006B0F0000}"/>
    <cellStyle name="60% - Accent3 12 30" xfId="4840" xr:uid="{00000000-0005-0000-0000-00006C0F0000}"/>
    <cellStyle name="60% - Accent3 12 30 2" xfId="4841" xr:uid="{00000000-0005-0000-0000-00006D0F0000}"/>
    <cellStyle name="60% - Accent3 12 31" xfId="4842" xr:uid="{00000000-0005-0000-0000-00006E0F0000}"/>
    <cellStyle name="60% - Accent3 12 4" xfId="4843" xr:uid="{00000000-0005-0000-0000-00006F0F0000}"/>
    <cellStyle name="60% - Accent3 12 4 2" xfId="4844" xr:uid="{00000000-0005-0000-0000-0000700F0000}"/>
    <cellStyle name="60% - Accent3 12 5" xfId="4845" xr:uid="{00000000-0005-0000-0000-0000710F0000}"/>
    <cellStyle name="60% - Accent3 12 5 2" xfId="4846" xr:uid="{00000000-0005-0000-0000-0000720F0000}"/>
    <cellStyle name="60% - Accent3 12 6" xfId="4847" xr:uid="{00000000-0005-0000-0000-0000730F0000}"/>
    <cellStyle name="60% - Accent3 12 6 2" xfId="4848" xr:uid="{00000000-0005-0000-0000-0000740F0000}"/>
    <cellStyle name="60% - Accent3 12 7" xfId="4849" xr:uid="{00000000-0005-0000-0000-0000750F0000}"/>
    <cellStyle name="60% - Accent3 12 7 2" xfId="4850" xr:uid="{00000000-0005-0000-0000-0000760F0000}"/>
    <cellStyle name="60% - Accent3 12 8" xfId="4851" xr:uid="{00000000-0005-0000-0000-0000770F0000}"/>
    <cellStyle name="60% - Accent3 12 8 2" xfId="4852" xr:uid="{00000000-0005-0000-0000-0000780F0000}"/>
    <cellStyle name="60% - Accent3 12 9" xfId="4853" xr:uid="{00000000-0005-0000-0000-0000790F0000}"/>
    <cellStyle name="60% - Accent3 12 9 2" xfId="4854" xr:uid="{00000000-0005-0000-0000-00007A0F0000}"/>
    <cellStyle name="60% - Accent3 13" xfId="4855" xr:uid="{00000000-0005-0000-0000-00007B0F0000}"/>
    <cellStyle name="60% - Accent3 13 2" xfId="4856" xr:uid="{00000000-0005-0000-0000-00007C0F0000}"/>
    <cellStyle name="60% - Accent3 14" xfId="4857" xr:uid="{00000000-0005-0000-0000-00007D0F0000}"/>
    <cellStyle name="60% - Accent3 14 2" xfId="4858" xr:uid="{00000000-0005-0000-0000-00007E0F0000}"/>
    <cellStyle name="60% - Accent3 15" xfId="4859" xr:uid="{00000000-0005-0000-0000-00007F0F0000}"/>
    <cellStyle name="60% - Accent3 15 2" xfId="4860" xr:uid="{00000000-0005-0000-0000-0000800F0000}"/>
    <cellStyle name="60% - Accent3 16" xfId="4861" xr:uid="{00000000-0005-0000-0000-0000810F0000}"/>
    <cellStyle name="60% - Accent3 16 2" xfId="4862" xr:uid="{00000000-0005-0000-0000-0000820F0000}"/>
    <cellStyle name="60% - Accent3 17" xfId="4863" xr:uid="{00000000-0005-0000-0000-0000830F0000}"/>
    <cellStyle name="60% - Accent3 18" xfId="4864" xr:uid="{00000000-0005-0000-0000-0000840F0000}"/>
    <cellStyle name="60% - Accent3 19" xfId="4865" xr:uid="{00000000-0005-0000-0000-0000850F0000}"/>
    <cellStyle name="60% - Accent3 2" xfId="1282" xr:uid="{00000000-0005-0000-0000-0000860F0000}"/>
    <cellStyle name="60% - Accent3 2 10" xfId="4867" xr:uid="{00000000-0005-0000-0000-0000870F0000}"/>
    <cellStyle name="60% - Accent3 2 10 2" xfId="4868" xr:uid="{00000000-0005-0000-0000-0000880F0000}"/>
    <cellStyle name="60% - Accent3 2 11" xfId="4869" xr:uid="{00000000-0005-0000-0000-0000890F0000}"/>
    <cellStyle name="60% - Accent3 2 11 2" xfId="4870" xr:uid="{00000000-0005-0000-0000-00008A0F0000}"/>
    <cellStyle name="60% - Accent3 2 12" xfId="4871" xr:uid="{00000000-0005-0000-0000-00008B0F0000}"/>
    <cellStyle name="60% - Accent3 2 13" xfId="4872" xr:uid="{00000000-0005-0000-0000-00008C0F0000}"/>
    <cellStyle name="60% - Accent3 2 14" xfId="4873" xr:uid="{00000000-0005-0000-0000-00008D0F0000}"/>
    <cellStyle name="60% - Accent3 2 15" xfId="4874" xr:uid="{00000000-0005-0000-0000-00008E0F0000}"/>
    <cellStyle name="60% - Accent3 2 16" xfId="4875" xr:uid="{00000000-0005-0000-0000-00008F0F0000}"/>
    <cellStyle name="60% - Accent3 2 17" xfId="4876" xr:uid="{00000000-0005-0000-0000-0000900F0000}"/>
    <cellStyle name="60% - Accent3 2 18" xfId="4877" xr:uid="{00000000-0005-0000-0000-0000910F0000}"/>
    <cellStyle name="60% - Accent3 2 19" xfId="4878" xr:uid="{00000000-0005-0000-0000-0000920F0000}"/>
    <cellStyle name="60% - Accent3 2 2" xfId="1283" xr:uid="{00000000-0005-0000-0000-0000930F0000}"/>
    <cellStyle name="60% - Accent3 2 2 2" xfId="4880" xr:uid="{00000000-0005-0000-0000-0000940F0000}"/>
    <cellStyle name="60% - Accent3 2 2 3" xfId="4881" xr:uid="{00000000-0005-0000-0000-0000950F0000}"/>
    <cellStyle name="60% - Accent3 2 2 4" xfId="4879" xr:uid="{00000000-0005-0000-0000-0000960F0000}"/>
    <cellStyle name="60% - Accent3 2 20" xfId="4882" xr:uid="{00000000-0005-0000-0000-0000970F0000}"/>
    <cellStyle name="60% - Accent3 2 21" xfId="4883" xr:uid="{00000000-0005-0000-0000-0000980F0000}"/>
    <cellStyle name="60% - Accent3 2 22" xfId="4884" xr:uid="{00000000-0005-0000-0000-0000990F0000}"/>
    <cellStyle name="60% - Accent3 2 23" xfId="4885" xr:uid="{00000000-0005-0000-0000-00009A0F0000}"/>
    <cellStyle name="60% - Accent3 2 24" xfId="4886" xr:uid="{00000000-0005-0000-0000-00009B0F0000}"/>
    <cellStyle name="60% - Accent3 2 25" xfId="4887" xr:uid="{00000000-0005-0000-0000-00009C0F0000}"/>
    <cellStyle name="60% - Accent3 2 26" xfId="4866" xr:uid="{00000000-0005-0000-0000-00009D0F0000}"/>
    <cellStyle name="60% - Accent3 2 3" xfId="4888" xr:uid="{00000000-0005-0000-0000-00009E0F0000}"/>
    <cellStyle name="60% - Accent3 2 3 2" xfId="4889" xr:uid="{00000000-0005-0000-0000-00009F0F0000}"/>
    <cellStyle name="60% - Accent3 2 3 3" xfId="4890" xr:uid="{00000000-0005-0000-0000-0000A00F0000}"/>
    <cellStyle name="60% - Accent3 2 4" xfId="4891" xr:uid="{00000000-0005-0000-0000-0000A10F0000}"/>
    <cellStyle name="60% - Accent3 2 4 2" xfId="4892" xr:uid="{00000000-0005-0000-0000-0000A20F0000}"/>
    <cellStyle name="60% - Accent3 2 4 3" xfId="4893" xr:uid="{00000000-0005-0000-0000-0000A30F0000}"/>
    <cellStyle name="60% - Accent3 2 5" xfId="4894" xr:uid="{00000000-0005-0000-0000-0000A40F0000}"/>
    <cellStyle name="60% - Accent3 2 5 2" xfId="4895" xr:uid="{00000000-0005-0000-0000-0000A50F0000}"/>
    <cellStyle name="60% - Accent3 2 5 3" xfId="4896" xr:uid="{00000000-0005-0000-0000-0000A60F0000}"/>
    <cellStyle name="60% - Accent3 2 6" xfId="4897" xr:uid="{00000000-0005-0000-0000-0000A70F0000}"/>
    <cellStyle name="60% - Accent3 2 6 2" xfId="4898" xr:uid="{00000000-0005-0000-0000-0000A80F0000}"/>
    <cellStyle name="60% - Accent3 2 6 3" xfId="4899" xr:uid="{00000000-0005-0000-0000-0000A90F0000}"/>
    <cellStyle name="60% - Accent3 2 7" xfId="4900" xr:uid="{00000000-0005-0000-0000-0000AA0F0000}"/>
    <cellStyle name="60% - Accent3 2 7 2" xfId="4901" xr:uid="{00000000-0005-0000-0000-0000AB0F0000}"/>
    <cellStyle name="60% - Accent3 2 7 3" xfId="4902" xr:uid="{00000000-0005-0000-0000-0000AC0F0000}"/>
    <cellStyle name="60% - Accent3 2 8" xfId="4903" xr:uid="{00000000-0005-0000-0000-0000AD0F0000}"/>
    <cellStyle name="60% - Accent3 2 8 2" xfId="4904" xr:uid="{00000000-0005-0000-0000-0000AE0F0000}"/>
    <cellStyle name="60% - Accent3 2 8 3" xfId="4905" xr:uid="{00000000-0005-0000-0000-0000AF0F0000}"/>
    <cellStyle name="60% - Accent3 2 9" xfId="4906" xr:uid="{00000000-0005-0000-0000-0000B00F0000}"/>
    <cellStyle name="60% - Accent3 20" xfId="4907" xr:uid="{00000000-0005-0000-0000-0000B10F0000}"/>
    <cellStyle name="60% - Accent3 21" xfId="4908" xr:uid="{00000000-0005-0000-0000-0000B20F0000}"/>
    <cellStyle name="60% - Accent3 22" xfId="4909" xr:uid="{00000000-0005-0000-0000-0000B30F0000}"/>
    <cellStyle name="60% - Accent3 23" xfId="4910" xr:uid="{00000000-0005-0000-0000-0000B40F0000}"/>
    <cellStyle name="60% - Accent3 24" xfId="4911" xr:uid="{00000000-0005-0000-0000-0000B50F0000}"/>
    <cellStyle name="60% - Accent3 25" xfId="4912" xr:uid="{00000000-0005-0000-0000-0000B60F0000}"/>
    <cellStyle name="60% - Accent3 26" xfId="4913" xr:uid="{00000000-0005-0000-0000-0000B70F0000}"/>
    <cellStyle name="60% - Accent3 27" xfId="4914" xr:uid="{00000000-0005-0000-0000-0000B80F0000}"/>
    <cellStyle name="60% - Accent3 28" xfId="4915" xr:uid="{00000000-0005-0000-0000-0000B90F0000}"/>
    <cellStyle name="60% - Accent3 29" xfId="4916" xr:uid="{00000000-0005-0000-0000-0000BA0F0000}"/>
    <cellStyle name="60% - Accent3 3" xfId="1284" xr:uid="{00000000-0005-0000-0000-0000BB0F0000}"/>
    <cellStyle name="60% - Accent3 3 2" xfId="4918" xr:uid="{00000000-0005-0000-0000-0000BC0F0000}"/>
    <cellStyle name="60% - Accent3 3 2 2" xfId="4919" xr:uid="{00000000-0005-0000-0000-0000BD0F0000}"/>
    <cellStyle name="60% - Accent3 3 3" xfId="4920" xr:uid="{00000000-0005-0000-0000-0000BE0F0000}"/>
    <cellStyle name="60% - Accent3 3 4" xfId="4921" xr:uid="{00000000-0005-0000-0000-0000BF0F0000}"/>
    <cellStyle name="60% - Accent3 3 5" xfId="58030" xr:uid="{00000000-0005-0000-0000-0000C00F0000}"/>
    <cellStyle name="60% - Accent3 3 6" xfId="4917" xr:uid="{00000000-0005-0000-0000-0000C10F0000}"/>
    <cellStyle name="60% - Accent3 30" xfId="4922" xr:uid="{00000000-0005-0000-0000-0000C20F0000}"/>
    <cellStyle name="60% - Accent3 4" xfId="1285" xr:uid="{00000000-0005-0000-0000-0000C30F0000}"/>
    <cellStyle name="60% - Accent3 4 2" xfId="4924" xr:uid="{00000000-0005-0000-0000-0000C40F0000}"/>
    <cellStyle name="60% - Accent3 4 2 2" xfId="4925" xr:uid="{00000000-0005-0000-0000-0000C50F0000}"/>
    <cellStyle name="60% - Accent3 4 3" xfId="4926" xr:uid="{00000000-0005-0000-0000-0000C60F0000}"/>
    <cellStyle name="60% - Accent3 4 4" xfId="4927" xr:uid="{00000000-0005-0000-0000-0000C70F0000}"/>
    <cellStyle name="60% - Accent3 4 5" xfId="4923" xr:uid="{00000000-0005-0000-0000-0000C80F0000}"/>
    <cellStyle name="60% - Accent3 5" xfId="4928" xr:uid="{00000000-0005-0000-0000-0000C90F0000}"/>
    <cellStyle name="60% - Accent3 5 2" xfId="4929" xr:uid="{00000000-0005-0000-0000-0000CA0F0000}"/>
    <cellStyle name="60% - Accent3 5 2 2" xfId="4930" xr:uid="{00000000-0005-0000-0000-0000CB0F0000}"/>
    <cellStyle name="60% - Accent3 5 3" xfId="4931" xr:uid="{00000000-0005-0000-0000-0000CC0F0000}"/>
    <cellStyle name="60% - Accent3 5 4" xfId="4932" xr:uid="{00000000-0005-0000-0000-0000CD0F0000}"/>
    <cellStyle name="60% - Accent3 6" xfId="4933" xr:uid="{00000000-0005-0000-0000-0000CE0F0000}"/>
    <cellStyle name="60% - Accent3 6 2" xfId="4934" xr:uid="{00000000-0005-0000-0000-0000CF0F0000}"/>
    <cellStyle name="60% - Accent3 6 2 2" xfId="4935" xr:uid="{00000000-0005-0000-0000-0000D00F0000}"/>
    <cellStyle name="60% - Accent3 6 3" xfId="4936" xr:uid="{00000000-0005-0000-0000-0000D10F0000}"/>
    <cellStyle name="60% - Accent3 6 3 2" xfId="4937" xr:uid="{00000000-0005-0000-0000-0000D20F0000}"/>
    <cellStyle name="60% - Accent3 6 4" xfId="4938" xr:uid="{00000000-0005-0000-0000-0000D30F0000}"/>
    <cellStyle name="60% - Accent3 6 5" xfId="4939" xr:uid="{00000000-0005-0000-0000-0000D40F0000}"/>
    <cellStyle name="60% - Accent3 6 6" xfId="4940" xr:uid="{00000000-0005-0000-0000-0000D50F0000}"/>
    <cellStyle name="60% - Accent3 7" xfId="4941" xr:uid="{00000000-0005-0000-0000-0000D60F0000}"/>
    <cellStyle name="60% - Accent3 7 10" xfId="4942" xr:uid="{00000000-0005-0000-0000-0000D70F0000}"/>
    <cellStyle name="60% - Accent3 7 10 2" xfId="4943" xr:uid="{00000000-0005-0000-0000-0000D80F0000}"/>
    <cellStyle name="60% - Accent3 7 11" xfId="4944" xr:uid="{00000000-0005-0000-0000-0000D90F0000}"/>
    <cellStyle name="60% - Accent3 7 11 2" xfId="4945" xr:uid="{00000000-0005-0000-0000-0000DA0F0000}"/>
    <cellStyle name="60% - Accent3 7 12" xfId="4946" xr:uid="{00000000-0005-0000-0000-0000DB0F0000}"/>
    <cellStyle name="60% - Accent3 7 13" xfId="4947" xr:uid="{00000000-0005-0000-0000-0000DC0F0000}"/>
    <cellStyle name="60% - Accent3 7 2" xfId="4948" xr:uid="{00000000-0005-0000-0000-0000DD0F0000}"/>
    <cellStyle name="60% - Accent3 7 2 2" xfId="4949" xr:uid="{00000000-0005-0000-0000-0000DE0F0000}"/>
    <cellStyle name="60% - Accent3 7 3" xfId="4950" xr:uid="{00000000-0005-0000-0000-0000DF0F0000}"/>
    <cellStyle name="60% - Accent3 7 3 2" xfId="4951" xr:uid="{00000000-0005-0000-0000-0000E00F0000}"/>
    <cellStyle name="60% - Accent3 7 4" xfId="4952" xr:uid="{00000000-0005-0000-0000-0000E10F0000}"/>
    <cellStyle name="60% - Accent3 7 4 2" xfId="4953" xr:uid="{00000000-0005-0000-0000-0000E20F0000}"/>
    <cellStyle name="60% - Accent3 7 5" xfId="4954" xr:uid="{00000000-0005-0000-0000-0000E30F0000}"/>
    <cellStyle name="60% - Accent3 7 5 2" xfId="4955" xr:uid="{00000000-0005-0000-0000-0000E40F0000}"/>
    <cellStyle name="60% - Accent3 7 6" xfId="4956" xr:uid="{00000000-0005-0000-0000-0000E50F0000}"/>
    <cellStyle name="60% - Accent3 7 6 2" xfId="4957" xr:uid="{00000000-0005-0000-0000-0000E60F0000}"/>
    <cellStyle name="60% - Accent3 7 7" xfId="4958" xr:uid="{00000000-0005-0000-0000-0000E70F0000}"/>
    <cellStyle name="60% - Accent3 7 7 2" xfId="4959" xr:uid="{00000000-0005-0000-0000-0000E80F0000}"/>
    <cellStyle name="60% - Accent3 7 8" xfId="4960" xr:uid="{00000000-0005-0000-0000-0000E90F0000}"/>
    <cellStyle name="60% - Accent3 7 8 2" xfId="4961" xr:uid="{00000000-0005-0000-0000-0000EA0F0000}"/>
    <cellStyle name="60% - Accent3 7 9" xfId="4962" xr:uid="{00000000-0005-0000-0000-0000EB0F0000}"/>
    <cellStyle name="60% - Accent3 7 9 2" xfId="4963" xr:uid="{00000000-0005-0000-0000-0000EC0F0000}"/>
    <cellStyle name="60% - Accent3 8" xfId="4964" xr:uid="{00000000-0005-0000-0000-0000ED0F0000}"/>
    <cellStyle name="60% - Accent3 8 2" xfId="4965" xr:uid="{00000000-0005-0000-0000-0000EE0F0000}"/>
    <cellStyle name="60% - Accent3 8 3" xfId="4966" xr:uid="{00000000-0005-0000-0000-0000EF0F0000}"/>
    <cellStyle name="60% - Accent3 9" xfId="4967" xr:uid="{00000000-0005-0000-0000-0000F00F0000}"/>
    <cellStyle name="60% - Accent3 9 2" xfId="4968" xr:uid="{00000000-0005-0000-0000-0000F10F0000}"/>
    <cellStyle name="60% - Accent3 9 3" xfId="4969" xr:uid="{00000000-0005-0000-0000-0000F20F0000}"/>
    <cellStyle name="60% - Accent4" xfId="39" builtinId="44" customBuiltin="1"/>
    <cellStyle name="60% - Accent4 10" xfId="4970" xr:uid="{00000000-0005-0000-0000-0000F40F0000}"/>
    <cellStyle name="60% - Accent4 10 2" xfId="4971" xr:uid="{00000000-0005-0000-0000-0000F50F0000}"/>
    <cellStyle name="60% - Accent4 10 3" xfId="4972" xr:uid="{00000000-0005-0000-0000-0000F60F0000}"/>
    <cellStyle name="60% - Accent4 11" xfId="4973" xr:uid="{00000000-0005-0000-0000-0000F70F0000}"/>
    <cellStyle name="60% - Accent4 11 2" xfId="4974" xr:uid="{00000000-0005-0000-0000-0000F80F0000}"/>
    <cellStyle name="60% - Accent4 11 3" xfId="4975" xr:uid="{00000000-0005-0000-0000-0000F90F0000}"/>
    <cellStyle name="60% - Accent4 12" xfId="4976" xr:uid="{00000000-0005-0000-0000-0000FA0F0000}"/>
    <cellStyle name="60% - Accent4 12 10" xfId="4977" xr:uid="{00000000-0005-0000-0000-0000FB0F0000}"/>
    <cellStyle name="60% - Accent4 12 10 2" xfId="4978" xr:uid="{00000000-0005-0000-0000-0000FC0F0000}"/>
    <cellStyle name="60% - Accent4 12 11" xfId="4979" xr:uid="{00000000-0005-0000-0000-0000FD0F0000}"/>
    <cellStyle name="60% - Accent4 12 11 2" xfId="4980" xr:uid="{00000000-0005-0000-0000-0000FE0F0000}"/>
    <cellStyle name="60% - Accent4 12 12" xfId="4981" xr:uid="{00000000-0005-0000-0000-0000FF0F0000}"/>
    <cellStyle name="60% - Accent4 12 12 2" xfId="4982" xr:uid="{00000000-0005-0000-0000-000000100000}"/>
    <cellStyle name="60% - Accent4 12 13" xfId="4983" xr:uid="{00000000-0005-0000-0000-000001100000}"/>
    <cellStyle name="60% - Accent4 12 13 2" xfId="4984" xr:uid="{00000000-0005-0000-0000-000002100000}"/>
    <cellStyle name="60% - Accent4 12 14" xfId="4985" xr:uid="{00000000-0005-0000-0000-000003100000}"/>
    <cellStyle name="60% - Accent4 12 14 2" xfId="4986" xr:uid="{00000000-0005-0000-0000-000004100000}"/>
    <cellStyle name="60% - Accent4 12 15" xfId="4987" xr:uid="{00000000-0005-0000-0000-000005100000}"/>
    <cellStyle name="60% - Accent4 12 15 2" xfId="4988" xr:uid="{00000000-0005-0000-0000-000006100000}"/>
    <cellStyle name="60% - Accent4 12 16" xfId="4989" xr:uid="{00000000-0005-0000-0000-000007100000}"/>
    <cellStyle name="60% - Accent4 12 16 2" xfId="4990" xr:uid="{00000000-0005-0000-0000-000008100000}"/>
    <cellStyle name="60% - Accent4 12 17" xfId="4991" xr:uid="{00000000-0005-0000-0000-000009100000}"/>
    <cellStyle name="60% - Accent4 12 17 2" xfId="4992" xr:uid="{00000000-0005-0000-0000-00000A100000}"/>
    <cellStyle name="60% - Accent4 12 18" xfId="4993" xr:uid="{00000000-0005-0000-0000-00000B100000}"/>
    <cellStyle name="60% - Accent4 12 18 2" xfId="4994" xr:uid="{00000000-0005-0000-0000-00000C100000}"/>
    <cellStyle name="60% - Accent4 12 19" xfId="4995" xr:uid="{00000000-0005-0000-0000-00000D100000}"/>
    <cellStyle name="60% - Accent4 12 19 2" xfId="4996" xr:uid="{00000000-0005-0000-0000-00000E100000}"/>
    <cellStyle name="60% - Accent4 12 2" xfId="4997" xr:uid="{00000000-0005-0000-0000-00000F100000}"/>
    <cellStyle name="60% - Accent4 12 2 2" xfId="4998" xr:uid="{00000000-0005-0000-0000-000010100000}"/>
    <cellStyle name="60% - Accent4 12 20" xfId="4999" xr:uid="{00000000-0005-0000-0000-000011100000}"/>
    <cellStyle name="60% - Accent4 12 20 2" xfId="5000" xr:uid="{00000000-0005-0000-0000-000012100000}"/>
    <cellStyle name="60% - Accent4 12 21" xfId="5001" xr:uid="{00000000-0005-0000-0000-000013100000}"/>
    <cellStyle name="60% - Accent4 12 21 2" xfId="5002" xr:uid="{00000000-0005-0000-0000-000014100000}"/>
    <cellStyle name="60% - Accent4 12 22" xfId="5003" xr:uid="{00000000-0005-0000-0000-000015100000}"/>
    <cellStyle name="60% - Accent4 12 22 2" xfId="5004" xr:uid="{00000000-0005-0000-0000-000016100000}"/>
    <cellStyle name="60% - Accent4 12 23" xfId="5005" xr:uid="{00000000-0005-0000-0000-000017100000}"/>
    <cellStyle name="60% - Accent4 12 23 2" xfId="5006" xr:uid="{00000000-0005-0000-0000-000018100000}"/>
    <cellStyle name="60% - Accent4 12 24" xfId="5007" xr:uid="{00000000-0005-0000-0000-000019100000}"/>
    <cellStyle name="60% - Accent4 12 24 2" xfId="5008" xr:uid="{00000000-0005-0000-0000-00001A100000}"/>
    <cellStyle name="60% - Accent4 12 25" xfId="5009" xr:uid="{00000000-0005-0000-0000-00001B100000}"/>
    <cellStyle name="60% - Accent4 12 25 2" xfId="5010" xr:uid="{00000000-0005-0000-0000-00001C100000}"/>
    <cellStyle name="60% - Accent4 12 26" xfId="5011" xr:uid="{00000000-0005-0000-0000-00001D100000}"/>
    <cellStyle name="60% - Accent4 12 26 2" xfId="5012" xr:uid="{00000000-0005-0000-0000-00001E100000}"/>
    <cellStyle name="60% - Accent4 12 27" xfId="5013" xr:uid="{00000000-0005-0000-0000-00001F100000}"/>
    <cellStyle name="60% - Accent4 12 27 2" xfId="5014" xr:uid="{00000000-0005-0000-0000-000020100000}"/>
    <cellStyle name="60% - Accent4 12 28" xfId="5015" xr:uid="{00000000-0005-0000-0000-000021100000}"/>
    <cellStyle name="60% - Accent4 12 28 2" xfId="5016" xr:uid="{00000000-0005-0000-0000-000022100000}"/>
    <cellStyle name="60% - Accent4 12 29" xfId="5017" xr:uid="{00000000-0005-0000-0000-000023100000}"/>
    <cellStyle name="60% - Accent4 12 29 2" xfId="5018" xr:uid="{00000000-0005-0000-0000-000024100000}"/>
    <cellStyle name="60% - Accent4 12 3" xfId="5019" xr:uid="{00000000-0005-0000-0000-000025100000}"/>
    <cellStyle name="60% - Accent4 12 3 2" xfId="5020" xr:uid="{00000000-0005-0000-0000-000026100000}"/>
    <cellStyle name="60% - Accent4 12 30" xfId="5021" xr:uid="{00000000-0005-0000-0000-000027100000}"/>
    <cellStyle name="60% - Accent4 12 30 2" xfId="5022" xr:uid="{00000000-0005-0000-0000-000028100000}"/>
    <cellStyle name="60% - Accent4 12 31" xfId="5023" xr:uid="{00000000-0005-0000-0000-000029100000}"/>
    <cellStyle name="60% - Accent4 12 4" xfId="5024" xr:uid="{00000000-0005-0000-0000-00002A100000}"/>
    <cellStyle name="60% - Accent4 12 4 2" xfId="5025" xr:uid="{00000000-0005-0000-0000-00002B100000}"/>
    <cellStyle name="60% - Accent4 12 5" xfId="5026" xr:uid="{00000000-0005-0000-0000-00002C100000}"/>
    <cellStyle name="60% - Accent4 12 5 2" xfId="5027" xr:uid="{00000000-0005-0000-0000-00002D100000}"/>
    <cellStyle name="60% - Accent4 12 6" xfId="5028" xr:uid="{00000000-0005-0000-0000-00002E100000}"/>
    <cellStyle name="60% - Accent4 12 6 2" xfId="5029" xr:uid="{00000000-0005-0000-0000-00002F100000}"/>
    <cellStyle name="60% - Accent4 12 7" xfId="5030" xr:uid="{00000000-0005-0000-0000-000030100000}"/>
    <cellStyle name="60% - Accent4 12 7 2" xfId="5031" xr:uid="{00000000-0005-0000-0000-000031100000}"/>
    <cellStyle name="60% - Accent4 12 8" xfId="5032" xr:uid="{00000000-0005-0000-0000-000032100000}"/>
    <cellStyle name="60% - Accent4 12 8 2" xfId="5033" xr:uid="{00000000-0005-0000-0000-000033100000}"/>
    <cellStyle name="60% - Accent4 12 9" xfId="5034" xr:uid="{00000000-0005-0000-0000-000034100000}"/>
    <cellStyle name="60% - Accent4 12 9 2" xfId="5035" xr:uid="{00000000-0005-0000-0000-000035100000}"/>
    <cellStyle name="60% - Accent4 13" xfId="5036" xr:uid="{00000000-0005-0000-0000-000036100000}"/>
    <cellStyle name="60% - Accent4 13 2" xfId="5037" xr:uid="{00000000-0005-0000-0000-000037100000}"/>
    <cellStyle name="60% - Accent4 14" xfId="5038" xr:uid="{00000000-0005-0000-0000-000038100000}"/>
    <cellStyle name="60% - Accent4 14 2" xfId="5039" xr:uid="{00000000-0005-0000-0000-000039100000}"/>
    <cellStyle name="60% - Accent4 15" xfId="5040" xr:uid="{00000000-0005-0000-0000-00003A100000}"/>
    <cellStyle name="60% - Accent4 15 2" xfId="5041" xr:uid="{00000000-0005-0000-0000-00003B100000}"/>
    <cellStyle name="60% - Accent4 16" xfId="5042" xr:uid="{00000000-0005-0000-0000-00003C100000}"/>
    <cellStyle name="60% - Accent4 16 2" xfId="5043" xr:uid="{00000000-0005-0000-0000-00003D100000}"/>
    <cellStyle name="60% - Accent4 17" xfId="5044" xr:uid="{00000000-0005-0000-0000-00003E100000}"/>
    <cellStyle name="60% - Accent4 18" xfId="5045" xr:uid="{00000000-0005-0000-0000-00003F100000}"/>
    <cellStyle name="60% - Accent4 19" xfId="5046" xr:uid="{00000000-0005-0000-0000-000040100000}"/>
    <cellStyle name="60% - Accent4 2" xfId="1286" xr:uid="{00000000-0005-0000-0000-000041100000}"/>
    <cellStyle name="60% - Accent4 2 10" xfId="5048" xr:uid="{00000000-0005-0000-0000-000042100000}"/>
    <cellStyle name="60% - Accent4 2 10 2" xfId="5049" xr:uid="{00000000-0005-0000-0000-000043100000}"/>
    <cellStyle name="60% - Accent4 2 11" xfId="5050" xr:uid="{00000000-0005-0000-0000-000044100000}"/>
    <cellStyle name="60% - Accent4 2 11 2" xfId="5051" xr:uid="{00000000-0005-0000-0000-000045100000}"/>
    <cellStyle name="60% - Accent4 2 12" xfId="5052" xr:uid="{00000000-0005-0000-0000-000046100000}"/>
    <cellStyle name="60% - Accent4 2 13" xfId="5053" xr:uid="{00000000-0005-0000-0000-000047100000}"/>
    <cellStyle name="60% - Accent4 2 14" xfId="5054" xr:uid="{00000000-0005-0000-0000-000048100000}"/>
    <cellStyle name="60% - Accent4 2 15" xfId="5055" xr:uid="{00000000-0005-0000-0000-000049100000}"/>
    <cellStyle name="60% - Accent4 2 16" xfId="5056" xr:uid="{00000000-0005-0000-0000-00004A100000}"/>
    <cellStyle name="60% - Accent4 2 17" xfId="5057" xr:uid="{00000000-0005-0000-0000-00004B100000}"/>
    <cellStyle name="60% - Accent4 2 18" xfId="5058" xr:uid="{00000000-0005-0000-0000-00004C100000}"/>
    <cellStyle name="60% - Accent4 2 19" xfId="5059" xr:uid="{00000000-0005-0000-0000-00004D100000}"/>
    <cellStyle name="60% - Accent4 2 2" xfId="1287" xr:uid="{00000000-0005-0000-0000-00004E100000}"/>
    <cellStyle name="60% - Accent4 2 2 2" xfId="5061" xr:uid="{00000000-0005-0000-0000-00004F100000}"/>
    <cellStyle name="60% - Accent4 2 2 3" xfId="5062" xr:uid="{00000000-0005-0000-0000-000050100000}"/>
    <cellStyle name="60% - Accent4 2 2 4" xfId="5060" xr:uid="{00000000-0005-0000-0000-000051100000}"/>
    <cellStyle name="60% - Accent4 2 20" xfId="5063" xr:uid="{00000000-0005-0000-0000-000052100000}"/>
    <cellStyle name="60% - Accent4 2 21" xfId="5064" xr:uid="{00000000-0005-0000-0000-000053100000}"/>
    <cellStyle name="60% - Accent4 2 22" xfId="5065" xr:uid="{00000000-0005-0000-0000-000054100000}"/>
    <cellStyle name="60% - Accent4 2 23" xfId="5066" xr:uid="{00000000-0005-0000-0000-000055100000}"/>
    <cellStyle name="60% - Accent4 2 24" xfId="5067" xr:uid="{00000000-0005-0000-0000-000056100000}"/>
    <cellStyle name="60% - Accent4 2 25" xfId="5068" xr:uid="{00000000-0005-0000-0000-000057100000}"/>
    <cellStyle name="60% - Accent4 2 26" xfId="5047" xr:uid="{00000000-0005-0000-0000-000058100000}"/>
    <cellStyle name="60% - Accent4 2 3" xfId="5069" xr:uid="{00000000-0005-0000-0000-000059100000}"/>
    <cellStyle name="60% - Accent4 2 3 2" xfId="5070" xr:uid="{00000000-0005-0000-0000-00005A100000}"/>
    <cellStyle name="60% - Accent4 2 3 3" xfId="5071" xr:uid="{00000000-0005-0000-0000-00005B100000}"/>
    <cellStyle name="60% - Accent4 2 4" xfId="5072" xr:uid="{00000000-0005-0000-0000-00005C100000}"/>
    <cellStyle name="60% - Accent4 2 4 2" xfId="5073" xr:uid="{00000000-0005-0000-0000-00005D100000}"/>
    <cellStyle name="60% - Accent4 2 4 3" xfId="5074" xr:uid="{00000000-0005-0000-0000-00005E100000}"/>
    <cellStyle name="60% - Accent4 2 5" xfId="5075" xr:uid="{00000000-0005-0000-0000-00005F100000}"/>
    <cellStyle name="60% - Accent4 2 5 2" xfId="5076" xr:uid="{00000000-0005-0000-0000-000060100000}"/>
    <cellStyle name="60% - Accent4 2 5 3" xfId="5077" xr:uid="{00000000-0005-0000-0000-000061100000}"/>
    <cellStyle name="60% - Accent4 2 6" xfId="5078" xr:uid="{00000000-0005-0000-0000-000062100000}"/>
    <cellStyle name="60% - Accent4 2 6 2" xfId="5079" xr:uid="{00000000-0005-0000-0000-000063100000}"/>
    <cellStyle name="60% - Accent4 2 6 3" xfId="5080" xr:uid="{00000000-0005-0000-0000-000064100000}"/>
    <cellStyle name="60% - Accent4 2 7" xfId="5081" xr:uid="{00000000-0005-0000-0000-000065100000}"/>
    <cellStyle name="60% - Accent4 2 7 2" xfId="5082" xr:uid="{00000000-0005-0000-0000-000066100000}"/>
    <cellStyle name="60% - Accent4 2 7 3" xfId="5083" xr:uid="{00000000-0005-0000-0000-000067100000}"/>
    <cellStyle name="60% - Accent4 2 8" xfId="5084" xr:uid="{00000000-0005-0000-0000-000068100000}"/>
    <cellStyle name="60% - Accent4 2 8 2" xfId="5085" xr:uid="{00000000-0005-0000-0000-000069100000}"/>
    <cellStyle name="60% - Accent4 2 8 3" xfId="5086" xr:uid="{00000000-0005-0000-0000-00006A100000}"/>
    <cellStyle name="60% - Accent4 2 9" xfId="5087" xr:uid="{00000000-0005-0000-0000-00006B100000}"/>
    <cellStyle name="60% - Accent4 20" xfId="5088" xr:uid="{00000000-0005-0000-0000-00006C100000}"/>
    <cellStyle name="60% - Accent4 21" xfId="5089" xr:uid="{00000000-0005-0000-0000-00006D100000}"/>
    <cellStyle name="60% - Accent4 22" xfId="5090" xr:uid="{00000000-0005-0000-0000-00006E100000}"/>
    <cellStyle name="60% - Accent4 23" xfId="5091" xr:uid="{00000000-0005-0000-0000-00006F100000}"/>
    <cellStyle name="60% - Accent4 24" xfId="5092" xr:uid="{00000000-0005-0000-0000-000070100000}"/>
    <cellStyle name="60% - Accent4 25" xfId="5093" xr:uid="{00000000-0005-0000-0000-000071100000}"/>
    <cellStyle name="60% - Accent4 26" xfId="5094" xr:uid="{00000000-0005-0000-0000-000072100000}"/>
    <cellStyle name="60% - Accent4 27" xfId="5095" xr:uid="{00000000-0005-0000-0000-000073100000}"/>
    <cellStyle name="60% - Accent4 28" xfId="5096" xr:uid="{00000000-0005-0000-0000-000074100000}"/>
    <cellStyle name="60% - Accent4 29" xfId="5097" xr:uid="{00000000-0005-0000-0000-000075100000}"/>
    <cellStyle name="60% - Accent4 3" xfId="1288" xr:uid="{00000000-0005-0000-0000-000076100000}"/>
    <cellStyle name="60% - Accent4 3 2" xfId="5099" xr:uid="{00000000-0005-0000-0000-000077100000}"/>
    <cellStyle name="60% - Accent4 3 2 2" xfId="5100" xr:uid="{00000000-0005-0000-0000-000078100000}"/>
    <cellStyle name="60% - Accent4 3 3" xfId="5101" xr:uid="{00000000-0005-0000-0000-000079100000}"/>
    <cellStyle name="60% - Accent4 3 4" xfId="5102" xr:uid="{00000000-0005-0000-0000-00007A100000}"/>
    <cellStyle name="60% - Accent4 3 5" xfId="58031" xr:uid="{00000000-0005-0000-0000-00007B100000}"/>
    <cellStyle name="60% - Accent4 3 6" xfId="5098" xr:uid="{00000000-0005-0000-0000-00007C100000}"/>
    <cellStyle name="60% - Accent4 30" xfId="5103" xr:uid="{00000000-0005-0000-0000-00007D100000}"/>
    <cellStyle name="60% - Accent4 4" xfId="1289" xr:uid="{00000000-0005-0000-0000-00007E100000}"/>
    <cellStyle name="60% - Accent4 4 2" xfId="5105" xr:uid="{00000000-0005-0000-0000-00007F100000}"/>
    <cellStyle name="60% - Accent4 4 2 2" xfId="5106" xr:uid="{00000000-0005-0000-0000-000080100000}"/>
    <cellStyle name="60% - Accent4 4 3" xfId="5107" xr:uid="{00000000-0005-0000-0000-000081100000}"/>
    <cellStyle name="60% - Accent4 4 4" xfId="5108" xr:uid="{00000000-0005-0000-0000-000082100000}"/>
    <cellStyle name="60% - Accent4 4 5" xfId="5104" xr:uid="{00000000-0005-0000-0000-000083100000}"/>
    <cellStyle name="60% - Accent4 5" xfId="5109" xr:uid="{00000000-0005-0000-0000-000084100000}"/>
    <cellStyle name="60% - Accent4 5 2" xfId="5110" xr:uid="{00000000-0005-0000-0000-000085100000}"/>
    <cellStyle name="60% - Accent4 5 2 2" xfId="5111" xr:uid="{00000000-0005-0000-0000-000086100000}"/>
    <cellStyle name="60% - Accent4 5 3" xfId="5112" xr:uid="{00000000-0005-0000-0000-000087100000}"/>
    <cellStyle name="60% - Accent4 5 4" xfId="5113" xr:uid="{00000000-0005-0000-0000-000088100000}"/>
    <cellStyle name="60% - Accent4 6" xfId="5114" xr:uid="{00000000-0005-0000-0000-000089100000}"/>
    <cellStyle name="60% - Accent4 6 2" xfId="5115" xr:uid="{00000000-0005-0000-0000-00008A100000}"/>
    <cellStyle name="60% - Accent4 6 2 2" xfId="5116" xr:uid="{00000000-0005-0000-0000-00008B100000}"/>
    <cellStyle name="60% - Accent4 6 3" xfId="5117" xr:uid="{00000000-0005-0000-0000-00008C100000}"/>
    <cellStyle name="60% - Accent4 6 3 2" xfId="5118" xr:uid="{00000000-0005-0000-0000-00008D100000}"/>
    <cellStyle name="60% - Accent4 6 4" xfId="5119" xr:uid="{00000000-0005-0000-0000-00008E100000}"/>
    <cellStyle name="60% - Accent4 6 5" xfId="5120" xr:uid="{00000000-0005-0000-0000-00008F100000}"/>
    <cellStyle name="60% - Accent4 6 6" xfId="5121" xr:uid="{00000000-0005-0000-0000-000090100000}"/>
    <cellStyle name="60% - Accent4 7" xfId="5122" xr:uid="{00000000-0005-0000-0000-000091100000}"/>
    <cellStyle name="60% - Accent4 7 10" xfId="5123" xr:uid="{00000000-0005-0000-0000-000092100000}"/>
    <cellStyle name="60% - Accent4 7 10 2" xfId="5124" xr:uid="{00000000-0005-0000-0000-000093100000}"/>
    <cellStyle name="60% - Accent4 7 11" xfId="5125" xr:uid="{00000000-0005-0000-0000-000094100000}"/>
    <cellStyle name="60% - Accent4 7 11 2" xfId="5126" xr:uid="{00000000-0005-0000-0000-000095100000}"/>
    <cellStyle name="60% - Accent4 7 12" xfId="5127" xr:uid="{00000000-0005-0000-0000-000096100000}"/>
    <cellStyle name="60% - Accent4 7 13" xfId="5128" xr:uid="{00000000-0005-0000-0000-000097100000}"/>
    <cellStyle name="60% - Accent4 7 2" xfId="5129" xr:uid="{00000000-0005-0000-0000-000098100000}"/>
    <cellStyle name="60% - Accent4 7 2 2" xfId="5130" xr:uid="{00000000-0005-0000-0000-000099100000}"/>
    <cellStyle name="60% - Accent4 7 3" xfId="5131" xr:uid="{00000000-0005-0000-0000-00009A100000}"/>
    <cellStyle name="60% - Accent4 7 3 2" xfId="5132" xr:uid="{00000000-0005-0000-0000-00009B100000}"/>
    <cellStyle name="60% - Accent4 7 4" xfId="5133" xr:uid="{00000000-0005-0000-0000-00009C100000}"/>
    <cellStyle name="60% - Accent4 7 4 2" xfId="5134" xr:uid="{00000000-0005-0000-0000-00009D100000}"/>
    <cellStyle name="60% - Accent4 7 5" xfId="5135" xr:uid="{00000000-0005-0000-0000-00009E100000}"/>
    <cellStyle name="60% - Accent4 7 5 2" xfId="5136" xr:uid="{00000000-0005-0000-0000-00009F100000}"/>
    <cellStyle name="60% - Accent4 7 6" xfId="5137" xr:uid="{00000000-0005-0000-0000-0000A0100000}"/>
    <cellStyle name="60% - Accent4 7 6 2" xfId="5138" xr:uid="{00000000-0005-0000-0000-0000A1100000}"/>
    <cellStyle name="60% - Accent4 7 7" xfId="5139" xr:uid="{00000000-0005-0000-0000-0000A2100000}"/>
    <cellStyle name="60% - Accent4 7 7 2" xfId="5140" xr:uid="{00000000-0005-0000-0000-0000A3100000}"/>
    <cellStyle name="60% - Accent4 7 8" xfId="5141" xr:uid="{00000000-0005-0000-0000-0000A4100000}"/>
    <cellStyle name="60% - Accent4 7 8 2" xfId="5142" xr:uid="{00000000-0005-0000-0000-0000A5100000}"/>
    <cellStyle name="60% - Accent4 7 9" xfId="5143" xr:uid="{00000000-0005-0000-0000-0000A6100000}"/>
    <cellStyle name="60% - Accent4 7 9 2" xfId="5144" xr:uid="{00000000-0005-0000-0000-0000A7100000}"/>
    <cellStyle name="60% - Accent4 8" xfId="5145" xr:uid="{00000000-0005-0000-0000-0000A8100000}"/>
    <cellStyle name="60% - Accent4 8 2" xfId="5146" xr:uid="{00000000-0005-0000-0000-0000A9100000}"/>
    <cellStyle name="60% - Accent4 8 3" xfId="5147" xr:uid="{00000000-0005-0000-0000-0000AA100000}"/>
    <cellStyle name="60% - Accent4 9" xfId="5148" xr:uid="{00000000-0005-0000-0000-0000AB100000}"/>
    <cellStyle name="60% - Accent4 9 2" xfId="5149" xr:uid="{00000000-0005-0000-0000-0000AC100000}"/>
    <cellStyle name="60% - Accent4 9 3" xfId="5150" xr:uid="{00000000-0005-0000-0000-0000AD100000}"/>
    <cellStyle name="60% - Accent5" xfId="43" builtinId="48" customBuiltin="1"/>
    <cellStyle name="60% - Accent5 10" xfId="5151" xr:uid="{00000000-0005-0000-0000-0000AF100000}"/>
    <cellStyle name="60% - Accent5 10 2" xfId="5152" xr:uid="{00000000-0005-0000-0000-0000B0100000}"/>
    <cellStyle name="60% - Accent5 10 3" xfId="5153" xr:uid="{00000000-0005-0000-0000-0000B1100000}"/>
    <cellStyle name="60% - Accent5 11" xfId="5154" xr:uid="{00000000-0005-0000-0000-0000B2100000}"/>
    <cellStyle name="60% - Accent5 11 2" xfId="5155" xr:uid="{00000000-0005-0000-0000-0000B3100000}"/>
    <cellStyle name="60% - Accent5 11 3" xfId="5156" xr:uid="{00000000-0005-0000-0000-0000B4100000}"/>
    <cellStyle name="60% - Accent5 12" xfId="5157" xr:uid="{00000000-0005-0000-0000-0000B5100000}"/>
    <cellStyle name="60% - Accent5 12 10" xfId="5158" xr:uid="{00000000-0005-0000-0000-0000B6100000}"/>
    <cellStyle name="60% - Accent5 12 10 2" xfId="5159" xr:uid="{00000000-0005-0000-0000-0000B7100000}"/>
    <cellStyle name="60% - Accent5 12 11" xfId="5160" xr:uid="{00000000-0005-0000-0000-0000B8100000}"/>
    <cellStyle name="60% - Accent5 12 11 2" xfId="5161" xr:uid="{00000000-0005-0000-0000-0000B9100000}"/>
    <cellStyle name="60% - Accent5 12 12" xfId="5162" xr:uid="{00000000-0005-0000-0000-0000BA100000}"/>
    <cellStyle name="60% - Accent5 12 12 2" xfId="5163" xr:uid="{00000000-0005-0000-0000-0000BB100000}"/>
    <cellStyle name="60% - Accent5 12 13" xfId="5164" xr:uid="{00000000-0005-0000-0000-0000BC100000}"/>
    <cellStyle name="60% - Accent5 12 13 2" xfId="5165" xr:uid="{00000000-0005-0000-0000-0000BD100000}"/>
    <cellStyle name="60% - Accent5 12 14" xfId="5166" xr:uid="{00000000-0005-0000-0000-0000BE100000}"/>
    <cellStyle name="60% - Accent5 12 14 2" xfId="5167" xr:uid="{00000000-0005-0000-0000-0000BF100000}"/>
    <cellStyle name="60% - Accent5 12 15" xfId="5168" xr:uid="{00000000-0005-0000-0000-0000C0100000}"/>
    <cellStyle name="60% - Accent5 12 15 2" xfId="5169" xr:uid="{00000000-0005-0000-0000-0000C1100000}"/>
    <cellStyle name="60% - Accent5 12 16" xfId="5170" xr:uid="{00000000-0005-0000-0000-0000C2100000}"/>
    <cellStyle name="60% - Accent5 12 16 2" xfId="5171" xr:uid="{00000000-0005-0000-0000-0000C3100000}"/>
    <cellStyle name="60% - Accent5 12 17" xfId="5172" xr:uid="{00000000-0005-0000-0000-0000C4100000}"/>
    <cellStyle name="60% - Accent5 12 17 2" xfId="5173" xr:uid="{00000000-0005-0000-0000-0000C5100000}"/>
    <cellStyle name="60% - Accent5 12 18" xfId="5174" xr:uid="{00000000-0005-0000-0000-0000C6100000}"/>
    <cellStyle name="60% - Accent5 12 18 2" xfId="5175" xr:uid="{00000000-0005-0000-0000-0000C7100000}"/>
    <cellStyle name="60% - Accent5 12 19" xfId="5176" xr:uid="{00000000-0005-0000-0000-0000C8100000}"/>
    <cellStyle name="60% - Accent5 12 19 2" xfId="5177" xr:uid="{00000000-0005-0000-0000-0000C9100000}"/>
    <cellStyle name="60% - Accent5 12 2" xfId="5178" xr:uid="{00000000-0005-0000-0000-0000CA100000}"/>
    <cellStyle name="60% - Accent5 12 2 2" xfId="5179" xr:uid="{00000000-0005-0000-0000-0000CB100000}"/>
    <cellStyle name="60% - Accent5 12 20" xfId="5180" xr:uid="{00000000-0005-0000-0000-0000CC100000}"/>
    <cellStyle name="60% - Accent5 12 20 2" xfId="5181" xr:uid="{00000000-0005-0000-0000-0000CD100000}"/>
    <cellStyle name="60% - Accent5 12 21" xfId="5182" xr:uid="{00000000-0005-0000-0000-0000CE100000}"/>
    <cellStyle name="60% - Accent5 12 21 2" xfId="5183" xr:uid="{00000000-0005-0000-0000-0000CF100000}"/>
    <cellStyle name="60% - Accent5 12 22" xfId="5184" xr:uid="{00000000-0005-0000-0000-0000D0100000}"/>
    <cellStyle name="60% - Accent5 12 22 2" xfId="5185" xr:uid="{00000000-0005-0000-0000-0000D1100000}"/>
    <cellStyle name="60% - Accent5 12 23" xfId="5186" xr:uid="{00000000-0005-0000-0000-0000D2100000}"/>
    <cellStyle name="60% - Accent5 12 23 2" xfId="5187" xr:uid="{00000000-0005-0000-0000-0000D3100000}"/>
    <cellStyle name="60% - Accent5 12 24" xfId="5188" xr:uid="{00000000-0005-0000-0000-0000D4100000}"/>
    <cellStyle name="60% - Accent5 12 24 2" xfId="5189" xr:uid="{00000000-0005-0000-0000-0000D5100000}"/>
    <cellStyle name="60% - Accent5 12 25" xfId="5190" xr:uid="{00000000-0005-0000-0000-0000D6100000}"/>
    <cellStyle name="60% - Accent5 12 25 2" xfId="5191" xr:uid="{00000000-0005-0000-0000-0000D7100000}"/>
    <cellStyle name="60% - Accent5 12 26" xfId="5192" xr:uid="{00000000-0005-0000-0000-0000D8100000}"/>
    <cellStyle name="60% - Accent5 12 26 2" xfId="5193" xr:uid="{00000000-0005-0000-0000-0000D9100000}"/>
    <cellStyle name="60% - Accent5 12 27" xfId="5194" xr:uid="{00000000-0005-0000-0000-0000DA100000}"/>
    <cellStyle name="60% - Accent5 12 27 2" xfId="5195" xr:uid="{00000000-0005-0000-0000-0000DB100000}"/>
    <cellStyle name="60% - Accent5 12 28" xfId="5196" xr:uid="{00000000-0005-0000-0000-0000DC100000}"/>
    <cellStyle name="60% - Accent5 12 28 2" xfId="5197" xr:uid="{00000000-0005-0000-0000-0000DD100000}"/>
    <cellStyle name="60% - Accent5 12 29" xfId="5198" xr:uid="{00000000-0005-0000-0000-0000DE100000}"/>
    <cellStyle name="60% - Accent5 12 29 2" xfId="5199" xr:uid="{00000000-0005-0000-0000-0000DF100000}"/>
    <cellStyle name="60% - Accent5 12 3" xfId="5200" xr:uid="{00000000-0005-0000-0000-0000E0100000}"/>
    <cellStyle name="60% - Accent5 12 3 2" xfId="5201" xr:uid="{00000000-0005-0000-0000-0000E1100000}"/>
    <cellStyle name="60% - Accent5 12 30" xfId="5202" xr:uid="{00000000-0005-0000-0000-0000E2100000}"/>
    <cellStyle name="60% - Accent5 12 30 2" xfId="5203" xr:uid="{00000000-0005-0000-0000-0000E3100000}"/>
    <cellStyle name="60% - Accent5 12 31" xfId="5204" xr:uid="{00000000-0005-0000-0000-0000E4100000}"/>
    <cellStyle name="60% - Accent5 12 4" xfId="5205" xr:uid="{00000000-0005-0000-0000-0000E5100000}"/>
    <cellStyle name="60% - Accent5 12 4 2" xfId="5206" xr:uid="{00000000-0005-0000-0000-0000E6100000}"/>
    <cellStyle name="60% - Accent5 12 5" xfId="5207" xr:uid="{00000000-0005-0000-0000-0000E7100000}"/>
    <cellStyle name="60% - Accent5 12 5 2" xfId="5208" xr:uid="{00000000-0005-0000-0000-0000E8100000}"/>
    <cellStyle name="60% - Accent5 12 6" xfId="5209" xr:uid="{00000000-0005-0000-0000-0000E9100000}"/>
    <cellStyle name="60% - Accent5 12 6 2" xfId="5210" xr:uid="{00000000-0005-0000-0000-0000EA100000}"/>
    <cellStyle name="60% - Accent5 12 7" xfId="5211" xr:uid="{00000000-0005-0000-0000-0000EB100000}"/>
    <cellStyle name="60% - Accent5 12 7 2" xfId="5212" xr:uid="{00000000-0005-0000-0000-0000EC100000}"/>
    <cellStyle name="60% - Accent5 12 8" xfId="5213" xr:uid="{00000000-0005-0000-0000-0000ED100000}"/>
    <cellStyle name="60% - Accent5 12 8 2" xfId="5214" xr:uid="{00000000-0005-0000-0000-0000EE100000}"/>
    <cellStyle name="60% - Accent5 12 9" xfId="5215" xr:uid="{00000000-0005-0000-0000-0000EF100000}"/>
    <cellStyle name="60% - Accent5 12 9 2" xfId="5216" xr:uid="{00000000-0005-0000-0000-0000F0100000}"/>
    <cellStyle name="60% - Accent5 13" xfId="5217" xr:uid="{00000000-0005-0000-0000-0000F1100000}"/>
    <cellStyle name="60% - Accent5 13 2" xfId="5218" xr:uid="{00000000-0005-0000-0000-0000F2100000}"/>
    <cellStyle name="60% - Accent5 14" xfId="5219" xr:uid="{00000000-0005-0000-0000-0000F3100000}"/>
    <cellStyle name="60% - Accent5 14 2" xfId="5220" xr:uid="{00000000-0005-0000-0000-0000F4100000}"/>
    <cellStyle name="60% - Accent5 15" xfId="5221" xr:uid="{00000000-0005-0000-0000-0000F5100000}"/>
    <cellStyle name="60% - Accent5 15 2" xfId="5222" xr:uid="{00000000-0005-0000-0000-0000F6100000}"/>
    <cellStyle name="60% - Accent5 16" xfId="5223" xr:uid="{00000000-0005-0000-0000-0000F7100000}"/>
    <cellStyle name="60% - Accent5 16 2" xfId="5224" xr:uid="{00000000-0005-0000-0000-0000F8100000}"/>
    <cellStyle name="60% - Accent5 17" xfId="5225" xr:uid="{00000000-0005-0000-0000-0000F9100000}"/>
    <cellStyle name="60% - Accent5 18" xfId="5226" xr:uid="{00000000-0005-0000-0000-0000FA100000}"/>
    <cellStyle name="60% - Accent5 19" xfId="5227" xr:uid="{00000000-0005-0000-0000-0000FB100000}"/>
    <cellStyle name="60% - Accent5 2" xfId="1290" xr:uid="{00000000-0005-0000-0000-0000FC100000}"/>
    <cellStyle name="60% - Accent5 2 10" xfId="5228" xr:uid="{00000000-0005-0000-0000-0000FD100000}"/>
    <cellStyle name="60% - Accent5 2 10 2" xfId="5229" xr:uid="{00000000-0005-0000-0000-0000FE100000}"/>
    <cellStyle name="60% - Accent5 2 11" xfId="5230" xr:uid="{00000000-0005-0000-0000-0000FF100000}"/>
    <cellStyle name="60% - Accent5 2 11 2" xfId="5231" xr:uid="{00000000-0005-0000-0000-000000110000}"/>
    <cellStyle name="60% - Accent5 2 12" xfId="5232" xr:uid="{00000000-0005-0000-0000-000001110000}"/>
    <cellStyle name="60% - Accent5 2 13" xfId="5233" xr:uid="{00000000-0005-0000-0000-000002110000}"/>
    <cellStyle name="60% - Accent5 2 14" xfId="5234" xr:uid="{00000000-0005-0000-0000-000003110000}"/>
    <cellStyle name="60% - Accent5 2 15" xfId="5235" xr:uid="{00000000-0005-0000-0000-000004110000}"/>
    <cellStyle name="60% - Accent5 2 16" xfId="5236" xr:uid="{00000000-0005-0000-0000-000005110000}"/>
    <cellStyle name="60% - Accent5 2 17" xfId="5237" xr:uid="{00000000-0005-0000-0000-000006110000}"/>
    <cellStyle name="60% - Accent5 2 18" xfId="5238" xr:uid="{00000000-0005-0000-0000-000007110000}"/>
    <cellStyle name="60% - Accent5 2 19" xfId="5239" xr:uid="{00000000-0005-0000-0000-000008110000}"/>
    <cellStyle name="60% - Accent5 2 2" xfId="1291" xr:uid="{00000000-0005-0000-0000-000009110000}"/>
    <cellStyle name="60% - Accent5 2 2 2" xfId="5241" xr:uid="{00000000-0005-0000-0000-00000A110000}"/>
    <cellStyle name="60% - Accent5 2 2 3" xfId="5242" xr:uid="{00000000-0005-0000-0000-00000B110000}"/>
    <cellStyle name="60% - Accent5 2 2 4" xfId="5240" xr:uid="{00000000-0005-0000-0000-00000C110000}"/>
    <cellStyle name="60% - Accent5 2 20" xfId="5243" xr:uid="{00000000-0005-0000-0000-00000D110000}"/>
    <cellStyle name="60% - Accent5 2 21" xfId="5244" xr:uid="{00000000-0005-0000-0000-00000E110000}"/>
    <cellStyle name="60% - Accent5 2 22" xfId="5245" xr:uid="{00000000-0005-0000-0000-00000F110000}"/>
    <cellStyle name="60% - Accent5 2 23" xfId="5246" xr:uid="{00000000-0005-0000-0000-000010110000}"/>
    <cellStyle name="60% - Accent5 2 24" xfId="5247" xr:uid="{00000000-0005-0000-0000-000011110000}"/>
    <cellStyle name="60% - Accent5 2 25" xfId="5248" xr:uid="{00000000-0005-0000-0000-000012110000}"/>
    <cellStyle name="60% - Accent5 2 3" xfId="5249" xr:uid="{00000000-0005-0000-0000-000013110000}"/>
    <cellStyle name="60% - Accent5 2 3 2" xfId="5250" xr:uid="{00000000-0005-0000-0000-000014110000}"/>
    <cellStyle name="60% - Accent5 2 3 3" xfId="5251" xr:uid="{00000000-0005-0000-0000-000015110000}"/>
    <cellStyle name="60% - Accent5 2 4" xfId="5252" xr:uid="{00000000-0005-0000-0000-000016110000}"/>
    <cellStyle name="60% - Accent5 2 4 2" xfId="5253" xr:uid="{00000000-0005-0000-0000-000017110000}"/>
    <cellStyle name="60% - Accent5 2 4 3" xfId="5254" xr:uid="{00000000-0005-0000-0000-000018110000}"/>
    <cellStyle name="60% - Accent5 2 5" xfId="5255" xr:uid="{00000000-0005-0000-0000-000019110000}"/>
    <cellStyle name="60% - Accent5 2 5 2" xfId="5256" xr:uid="{00000000-0005-0000-0000-00001A110000}"/>
    <cellStyle name="60% - Accent5 2 5 3" xfId="5257" xr:uid="{00000000-0005-0000-0000-00001B110000}"/>
    <cellStyle name="60% - Accent5 2 6" xfId="5258" xr:uid="{00000000-0005-0000-0000-00001C110000}"/>
    <cellStyle name="60% - Accent5 2 6 2" xfId="5259" xr:uid="{00000000-0005-0000-0000-00001D110000}"/>
    <cellStyle name="60% - Accent5 2 6 3" xfId="5260" xr:uid="{00000000-0005-0000-0000-00001E110000}"/>
    <cellStyle name="60% - Accent5 2 7" xfId="5261" xr:uid="{00000000-0005-0000-0000-00001F110000}"/>
    <cellStyle name="60% - Accent5 2 7 2" xfId="5262" xr:uid="{00000000-0005-0000-0000-000020110000}"/>
    <cellStyle name="60% - Accent5 2 7 3" xfId="5263" xr:uid="{00000000-0005-0000-0000-000021110000}"/>
    <cellStyle name="60% - Accent5 2 8" xfId="5264" xr:uid="{00000000-0005-0000-0000-000022110000}"/>
    <cellStyle name="60% - Accent5 2 8 2" xfId="5265" xr:uid="{00000000-0005-0000-0000-000023110000}"/>
    <cellStyle name="60% - Accent5 2 8 3" xfId="5266" xr:uid="{00000000-0005-0000-0000-000024110000}"/>
    <cellStyle name="60% - Accent5 2 9" xfId="5267" xr:uid="{00000000-0005-0000-0000-000025110000}"/>
    <cellStyle name="60% - Accent5 20" xfId="5268" xr:uid="{00000000-0005-0000-0000-000026110000}"/>
    <cellStyle name="60% - Accent5 21" xfId="5269" xr:uid="{00000000-0005-0000-0000-000027110000}"/>
    <cellStyle name="60% - Accent5 22" xfId="5270" xr:uid="{00000000-0005-0000-0000-000028110000}"/>
    <cellStyle name="60% - Accent5 23" xfId="5271" xr:uid="{00000000-0005-0000-0000-000029110000}"/>
    <cellStyle name="60% - Accent5 24" xfId="5272" xr:uid="{00000000-0005-0000-0000-00002A110000}"/>
    <cellStyle name="60% - Accent5 25" xfId="5273" xr:uid="{00000000-0005-0000-0000-00002B110000}"/>
    <cellStyle name="60% - Accent5 26" xfId="5274" xr:uid="{00000000-0005-0000-0000-00002C110000}"/>
    <cellStyle name="60% - Accent5 27" xfId="5275" xr:uid="{00000000-0005-0000-0000-00002D110000}"/>
    <cellStyle name="60% - Accent5 28" xfId="5276" xr:uid="{00000000-0005-0000-0000-00002E110000}"/>
    <cellStyle name="60% - Accent5 29" xfId="5277" xr:uid="{00000000-0005-0000-0000-00002F110000}"/>
    <cellStyle name="60% - Accent5 3" xfId="1292" xr:uid="{00000000-0005-0000-0000-000030110000}"/>
    <cellStyle name="60% - Accent5 3 2" xfId="5279" xr:uid="{00000000-0005-0000-0000-000031110000}"/>
    <cellStyle name="60% - Accent5 3 2 2" xfId="5280" xr:uid="{00000000-0005-0000-0000-000032110000}"/>
    <cellStyle name="60% - Accent5 3 3" xfId="5281" xr:uid="{00000000-0005-0000-0000-000033110000}"/>
    <cellStyle name="60% - Accent5 3 4" xfId="5282" xr:uid="{00000000-0005-0000-0000-000034110000}"/>
    <cellStyle name="60% - Accent5 3 5" xfId="58032" xr:uid="{00000000-0005-0000-0000-000035110000}"/>
    <cellStyle name="60% - Accent5 3 6" xfId="5278" xr:uid="{00000000-0005-0000-0000-000036110000}"/>
    <cellStyle name="60% - Accent5 30" xfId="5283" xr:uid="{00000000-0005-0000-0000-000037110000}"/>
    <cellStyle name="60% - Accent5 4" xfId="1293" xr:uid="{00000000-0005-0000-0000-000038110000}"/>
    <cellStyle name="60% - Accent5 4 2" xfId="5285" xr:uid="{00000000-0005-0000-0000-000039110000}"/>
    <cellStyle name="60% - Accent5 4 2 2" xfId="5286" xr:uid="{00000000-0005-0000-0000-00003A110000}"/>
    <cellStyle name="60% - Accent5 4 3" xfId="5287" xr:uid="{00000000-0005-0000-0000-00003B110000}"/>
    <cellStyle name="60% - Accent5 4 4" xfId="5288" xr:uid="{00000000-0005-0000-0000-00003C110000}"/>
    <cellStyle name="60% - Accent5 4 5" xfId="5284" xr:uid="{00000000-0005-0000-0000-00003D110000}"/>
    <cellStyle name="60% - Accent5 5" xfId="5289" xr:uid="{00000000-0005-0000-0000-00003E110000}"/>
    <cellStyle name="60% - Accent5 5 2" xfId="5290" xr:uid="{00000000-0005-0000-0000-00003F110000}"/>
    <cellStyle name="60% - Accent5 5 2 2" xfId="5291" xr:uid="{00000000-0005-0000-0000-000040110000}"/>
    <cellStyle name="60% - Accent5 5 3" xfId="5292" xr:uid="{00000000-0005-0000-0000-000041110000}"/>
    <cellStyle name="60% - Accent5 5 4" xfId="5293" xr:uid="{00000000-0005-0000-0000-000042110000}"/>
    <cellStyle name="60% - Accent5 6" xfId="5294" xr:uid="{00000000-0005-0000-0000-000043110000}"/>
    <cellStyle name="60% - Accent5 6 2" xfId="5295" xr:uid="{00000000-0005-0000-0000-000044110000}"/>
    <cellStyle name="60% - Accent5 6 2 2" xfId="5296" xr:uid="{00000000-0005-0000-0000-000045110000}"/>
    <cellStyle name="60% - Accent5 6 3" xfId="5297" xr:uid="{00000000-0005-0000-0000-000046110000}"/>
    <cellStyle name="60% - Accent5 6 3 2" xfId="5298" xr:uid="{00000000-0005-0000-0000-000047110000}"/>
    <cellStyle name="60% - Accent5 6 4" xfId="5299" xr:uid="{00000000-0005-0000-0000-000048110000}"/>
    <cellStyle name="60% - Accent5 6 5" xfId="5300" xr:uid="{00000000-0005-0000-0000-000049110000}"/>
    <cellStyle name="60% - Accent5 6 6" xfId="5301" xr:uid="{00000000-0005-0000-0000-00004A110000}"/>
    <cellStyle name="60% - Accent5 7" xfId="5302" xr:uid="{00000000-0005-0000-0000-00004B110000}"/>
    <cellStyle name="60% - Accent5 7 10" xfId="5303" xr:uid="{00000000-0005-0000-0000-00004C110000}"/>
    <cellStyle name="60% - Accent5 7 10 2" xfId="5304" xr:uid="{00000000-0005-0000-0000-00004D110000}"/>
    <cellStyle name="60% - Accent5 7 11" xfId="5305" xr:uid="{00000000-0005-0000-0000-00004E110000}"/>
    <cellStyle name="60% - Accent5 7 11 2" xfId="5306" xr:uid="{00000000-0005-0000-0000-00004F110000}"/>
    <cellStyle name="60% - Accent5 7 12" xfId="5307" xr:uid="{00000000-0005-0000-0000-000050110000}"/>
    <cellStyle name="60% - Accent5 7 13" xfId="5308" xr:uid="{00000000-0005-0000-0000-000051110000}"/>
    <cellStyle name="60% - Accent5 7 2" xfId="5309" xr:uid="{00000000-0005-0000-0000-000052110000}"/>
    <cellStyle name="60% - Accent5 7 2 2" xfId="5310" xr:uid="{00000000-0005-0000-0000-000053110000}"/>
    <cellStyle name="60% - Accent5 7 3" xfId="5311" xr:uid="{00000000-0005-0000-0000-000054110000}"/>
    <cellStyle name="60% - Accent5 7 3 2" xfId="5312" xr:uid="{00000000-0005-0000-0000-000055110000}"/>
    <cellStyle name="60% - Accent5 7 4" xfId="5313" xr:uid="{00000000-0005-0000-0000-000056110000}"/>
    <cellStyle name="60% - Accent5 7 4 2" xfId="5314" xr:uid="{00000000-0005-0000-0000-000057110000}"/>
    <cellStyle name="60% - Accent5 7 5" xfId="5315" xr:uid="{00000000-0005-0000-0000-000058110000}"/>
    <cellStyle name="60% - Accent5 7 5 2" xfId="5316" xr:uid="{00000000-0005-0000-0000-000059110000}"/>
    <cellStyle name="60% - Accent5 7 6" xfId="5317" xr:uid="{00000000-0005-0000-0000-00005A110000}"/>
    <cellStyle name="60% - Accent5 7 6 2" xfId="5318" xr:uid="{00000000-0005-0000-0000-00005B110000}"/>
    <cellStyle name="60% - Accent5 7 7" xfId="5319" xr:uid="{00000000-0005-0000-0000-00005C110000}"/>
    <cellStyle name="60% - Accent5 7 7 2" xfId="5320" xr:uid="{00000000-0005-0000-0000-00005D110000}"/>
    <cellStyle name="60% - Accent5 7 8" xfId="5321" xr:uid="{00000000-0005-0000-0000-00005E110000}"/>
    <cellStyle name="60% - Accent5 7 8 2" xfId="5322" xr:uid="{00000000-0005-0000-0000-00005F110000}"/>
    <cellStyle name="60% - Accent5 7 9" xfId="5323" xr:uid="{00000000-0005-0000-0000-000060110000}"/>
    <cellStyle name="60% - Accent5 7 9 2" xfId="5324" xr:uid="{00000000-0005-0000-0000-000061110000}"/>
    <cellStyle name="60% - Accent5 8" xfId="5325" xr:uid="{00000000-0005-0000-0000-000062110000}"/>
    <cellStyle name="60% - Accent5 8 2" xfId="5326" xr:uid="{00000000-0005-0000-0000-000063110000}"/>
    <cellStyle name="60% - Accent5 8 3" xfId="5327" xr:uid="{00000000-0005-0000-0000-000064110000}"/>
    <cellStyle name="60% - Accent5 9" xfId="5328" xr:uid="{00000000-0005-0000-0000-000065110000}"/>
    <cellStyle name="60% - Accent5 9 2" xfId="5329" xr:uid="{00000000-0005-0000-0000-000066110000}"/>
    <cellStyle name="60% - Accent5 9 3" xfId="5330" xr:uid="{00000000-0005-0000-0000-000067110000}"/>
    <cellStyle name="60% - Accent6" xfId="47" builtinId="52" customBuiltin="1"/>
    <cellStyle name="60% - Accent6 10" xfId="5331" xr:uid="{00000000-0005-0000-0000-000069110000}"/>
    <cellStyle name="60% - Accent6 10 2" xfId="5332" xr:uid="{00000000-0005-0000-0000-00006A110000}"/>
    <cellStyle name="60% - Accent6 10 3" xfId="5333" xr:uid="{00000000-0005-0000-0000-00006B110000}"/>
    <cellStyle name="60% - Accent6 11" xfId="5334" xr:uid="{00000000-0005-0000-0000-00006C110000}"/>
    <cellStyle name="60% - Accent6 11 2" xfId="5335" xr:uid="{00000000-0005-0000-0000-00006D110000}"/>
    <cellStyle name="60% - Accent6 11 3" xfId="5336" xr:uid="{00000000-0005-0000-0000-00006E110000}"/>
    <cellStyle name="60% - Accent6 12" xfId="5337" xr:uid="{00000000-0005-0000-0000-00006F110000}"/>
    <cellStyle name="60% - Accent6 12 10" xfId="5338" xr:uid="{00000000-0005-0000-0000-000070110000}"/>
    <cellStyle name="60% - Accent6 12 10 2" xfId="5339" xr:uid="{00000000-0005-0000-0000-000071110000}"/>
    <cellStyle name="60% - Accent6 12 11" xfId="5340" xr:uid="{00000000-0005-0000-0000-000072110000}"/>
    <cellStyle name="60% - Accent6 12 11 2" xfId="5341" xr:uid="{00000000-0005-0000-0000-000073110000}"/>
    <cellStyle name="60% - Accent6 12 12" xfId="5342" xr:uid="{00000000-0005-0000-0000-000074110000}"/>
    <cellStyle name="60% - Accent6 12 12 2" xfId="5343" xr:uid="{00000000-0005-0000-0000-000075110000}"/>
    <cellStyle name="60% - Accent6 12 13" xfId="5344" xr:uid="{00000000-0005-0000-0000-000076110000}"/>
    <cellStyle name="60% - Accent6 12 13 2" xfId="5345" xr:uid="{00000000-0005-0000-0000-000077110000}"/>
    <cellStyle name="60% - Accent6 12 14" xfId="5346" xr:uid="{00000000-0005-0000-0000-000078110000}"/>
    <cellStyle name="60% - Accent6 12 14 2" xfId="5347" xr:uid="{00000000-0005-0000-0000-000079110000}"/>
    <cellStyle name="60% - Accent6 12 15" xfId="5348" xr:uid="{00000000-0005-0000-0000-00007A110000}"/>
    <cellStyle name="60% - Accent6 12 15 2" xfId="5349" xr:uid="{00000000-0005-0000-0000-00007B110000}"/>
    <cellStyle name="60% - Accent6 12 16" xfId="5350" xr:uid="{00000000-0005-0000-0000-00007C110000}"/>
    <cellStyle name="60% - Accent6 12 16 2" xfId="5351" xr:uid="{00000000-0005-0000-0000-00007D110000}"/>
    <cellStyle name="60% - Accent6 12 17" xfId="5352" xr:uid="{00000000-0005-0000-0000-00007E110000}"/>
    <cellStyle name="60% - Accent6 12 17 2" xfId="5353" xr:uid="{00000000-0005-0000-0000-00007F110000}"/>
    <cellStyle name="60% - Accent6 12 18" xfId="5354" xr:uid="{00000000-0005-0000-0000-000080110000}"/>
    <cellStyle name="60% - Accent6 12 18 2" xfId="5355" xr:uid="{00000000-0005-0000-0000-000081110000}"/>
    <cellStyle name="60% - Accent6 12 19" xfId="5356" xr:uid="{00000000-0005-0000-0000-000082110000}"/>
    <cellStyle name="60% - Accent6 12 19 2" xfId="5357" xr:uid="{00000000-0005-0000-0000-000083110000}"/>
    <cellStyle name="60% - Accent6 12 2" xfId="5358" xr:uid="{00000000-0005-0000-0000-000084110000}"/>
    <cellStyle name="60% - Accent6 12 2 2" xfId="5359" xr:uid="{00000000-0005-0000-0000-000085110000}"/>
    <cellStyle name="60% - Accent6 12 20" xfId="5360" xr:uid="{00000000-0005-0000-0000-000086110000}"/>
    <cellStyle name="60% - Accent6 12 20 2" xfId="5361" xr:uid="{00000000-0005-0000-0000-000087110000}"/>
    <cellStyle name="60% - Accent6 12 21" xfId="5362" xr:uid="{00000000-0005-0000-0000-000088110000}"/>
    <cellStyle name="60% - Accent6 12 21 2" xfId="5363" xr:uid="{00000000-0005-0000-0000-000089110000}"/>
    <cellStyle name="60% - Accent6 12 22" xfId="5364" xr:uid="{00000000-0005-0000-0000-00008A110000}"/>
    <cellStyle name="60% - Accent6 12 22 2" xfId="5365" xr:uid="{00000000-0005-0000-0000-00008B110000}"/>
    <cellStyle name="60% - Accent6 12 23" xfId="5366" xr:uid="{00000000-0005-0000-0000-00008C110000}"/>
    <cellStyle name="60% - Accent6 12 23 2" xfId="5367" xr:uid="{00000000-0005-0000-0000-00008D110000}"/>
    <cellStyle name="60% - Accent6 12 24" xfId="5368" xr:uid="{00000000-0005-0000-0000-00008E110000}"/>
    <cellStyle name="60% - Accent6 12 24 2" xfId="5369" xr:uid="{00000000-0005-0000-0000-00008F110000}"/>
    <cellStyle name="60% - Accent6 12 25" xfId="5370" xr:uid="{00000000-0005-0000-0000-000090110000}"/>
    <cellStyle name="60% - Accent6 12 25 2" xfId="5371" xr:uid="{00000000-0005-0000-0000-000091110000}"/>
    <cellStyle name="60% - Accent6 12 26" xfId="5372" xr:uid="{00000000-0005-0000-0000-000092110000}"/>
    <cellStyle name="60% - Accent6 12 26 2" xfId="5373" xr:uid="{00000000-0005-0000-0000-000093110000}"/>
    <cellStyle name="60% - Accent6 12 27" xfId="5374" xr:uid="{00000000-0005-0000-0000-000094110000}"/>
    <cellStyle name="60% - Accent6 12 27 2" xfId="5375" xr:uid="{00000000-0005-0000-0000-000095110000}"/>
    <cellStyle name="60% - Accent6 12 28" xfId="5376" xr:uid="{00000000-0005-0000-0000-000096110000}"/>
    <cellStyle name="60% - Accent6 12 28 2" xfId="5377" xr:uid="{00000000-0005-0000-0000-000097110000}"/>
    <cellStyle name="60% - Accent6 12 29" xfId="5378" xr:uid="{00000000-0005-0000-0000-000098110000}"/>
    <cellStyle name="60% - Accent6 12 29 2" xfId="5379" xr:uid="{00000000-0005-0000-0000-000099110000}"/>
    <cellStyle name="60% - Accent6 12 3" xfId="5380" xr:uid="{00000000-0005-0000-0000-00009A110000}"/>
    <cellStyle name="60% - Accent6 12 3 2" xfId="5381" xr:uid="{00000000-0005-0000-0000-00009B110000}"/>
    <cellStyle name="60% - Accent6 12 30" xfId="5382" xr:uid="{00000000-0005-0000-0000-00009C110000}"/>
    <cellStyle name="60% - Accent6 12 30 2" xfId="5383" xr:uid="{00000000-0005-0000-0000-00009D110000}"/>
    <cellStyle name="60% - Accent6 12 31" xfId="5384" xr:uid="{00000000-0005-0000-0000-00009E110000}"/>
    <cellStyle name="60% - Accent6 12 4" xfId="5385" xr:uid="{00000000-0005-0000-0000-00009F110000}"/>
    <cellStyle name="60% - Accent6 12 4 2" xfId="5386" xr:uid="{00000000-0005-0000-0000-0000A0110000}"/>
    <cellStyle name="60% - Accent6 12 5" xfId="5387" xr:uid="{00000000-0005-0000-0000-0000A1110000}"/>
    <cellStyle name="60% - Accent6 12 5 2" xfId="5388" xr:uid="{00000000-0005-0000-0000-0000A2110000}"/>
    <cellStyle name="60% - Accent6 12 6" xfId="5389" xr:uid="{00000000-0005-0000-0000-0000A3110000}"/>
    <cellStyle name="60% - Accent6 12 6 2" xfId="5390" xr:uid="{00000000-0005-0000-0000-0000A4110000}"/>
    <cellStyle name="60% - Accent6 12 7" xfId="5391" xr:uid="{00000000-0005-0000-0000-0000A5110000}"/>
    <cellStyle name="60% - Accent6 12 7 2" xfId="5392" xr:uid="{00000000-0005-0000-0000-0000A6110000}"/>
    <cellStyle name="60% - Accent6 12 8" xfId="5393" xr:uid="{00000000-0005-0000-0000-0000A7110000}"/>
    <cellStyle name="60% - Accent6 12 8 2" xfId="5394" xr:uid="{00000000-0005-0000-0000-0000A8110000}"/>
    <cellStyle name="60% - Accent6 12 9" xfId="5395" xr:uid="{00000000-0005-0000-0000-0000A9110000}"/>
    <cellStyle name="60% - Accent6 12 9 2" xfId="5396" xr:uid="{00000000-0005-0000-0000-0000AA110000}"/>
    <cellStyle name="60% - Accent6 13" xfId="5397" xr:uid="{00000000-0005-0000-0000-0000AB110000}"/>
    <cellStyle name="60% - Accent6 13 2" xfId="5398" xr:uid="{00000000-0005-0000-0000-0000AC110000}"/>
    <cellStyle name="60% - Accent6 14" xfId="5399" xr:uid="{00000000-0005-0000-0000-0000AD110000}"/>
    <cellStyle name="60% - Accent6 14 2" xfId="5400" xr:uid="{00000000-0005-0000-0000-0000AE110000}"/>
    <cellStyle name="60% - Accent6 15" xfId="5401" xr:uid="{00000000-0005-0000-0000-0000AF110000}"/>
    <cellStyle name="60% - Accent6 15 2" xfId="5402" xr:uid="{00000000-0005-0000-0000-0000B0110000}"/>
    <cellStyle name="60% - Accent6 16" xfId="5403" xr:uid="{00000000-0005-0000-0000-0000B1110000}"/>
    <cellStyle name="60% - Accent6 16 2" xfId="5404" xr:uid="{00000000-0005-0000-0000-0000B2110000}"/>
    <cellStyle name="60% - Accent6 17" xfId="5405" xr:uid="{00000000-0005-0000-0000-0000B3110000}"/>
    <cellStyle name="60% - Accent6 18" xfId="5406" xr:uid="{00000000-0005-0000-0000-0000B4110000}"/>
    <cellStyle name="60% - Accent6 19" xfId="5407" xr:uid="{00000000-0005-0000-0000-0000B5110000}"/>
    <cellStyle name="60% - Accent6 2" xfId="1294" xr:uid="{00000000-0005-0000-0000-0000B6110000}"/>
    <cellStyle name="60% - Accent6 2 10" xfId="5409" xr:uid="{00000000-0005-0000-0000-0000B7110000}"/>
    <cellStyle name="60% - Accent6 2 10 2" xfId="5410" xr:uid="{00000000-0005-0000-0000-0000B8110000}"/>
    <cellStyle name="60% - Accent6 2 11" xfId="5411" xr:uid="{00000000-0005-0000-0000-0000B9110000}"/>
    <cellStyle name="60% - Accent6 2 11 2" xfId="5412" xr:uid="{00000000-0005-0000-0000-0000BA110000}"/>
    <cellStyle name="60% - Accent6 2 12" xfId="5413" xr:uid="{00000000-0005-0000-0000-0000BB110000}"/>
    <cellStyle name="60% - Accent6 2 13" xfId="5414" xr:uid="{00000000-0005-0000-0000-0000BC110000}"/>
    <cellStyle name="60% - Accent6 2 14" xfId="5415" xr:uid="{00000000-0005-0000-0000-0000BD110000}"/>
    <cellStyle name="60% - Accent6 2 15" xfId="5416" xr:uid="{00000000-0005-0000-0000-0000BE110000}"/>
    <cellStyle name="60% - Accent6 2 16" xfId="5417" xr:uid="{00000000-0005-0000-0000-0000BF110000}"/>
    <cellStyle name="60% - Accent6 2 17" xfId="5418" xr:uid="{00000000-0005-0000-0000-0000C0110000}"/>
    <cellStyle name="60% - Accent6 2 18" xfId="5419" xr:uid="{00000000-0005-0000-0000-0000C1110000}"/>
    <cellStyle name="60% - Accent6 2 19" xfId="5420" xr:uid="{00000000-0005-0000-0000-0000C2110000}"/>
    <cellStyle name="60% - Accent6 2 2" xfId="1295" xr:uid="{00000000-0005-0000-0000-0000C3110000}"/>
    <cellStyle name="60% - Accent6 2 2 2" xfId="5422" xr:uid="{00000000-0005-0000-0000-0000C4110000}"/>
    <cellStyle name="60% - Accent6 2 2 3" xfId="5423" xr:uid="{00000000-0005-0000-0000-0000C5110000}"/>
    <cellStyle name="60% - Accent6 2 2 4" xfId="5421" xr:uid="{00000000-0005-0000-0000-0000C6110000}"/>
    <cellStyle name="60% - Accent6 2 20" xfId="5424" xr:uid="{00000000-0005-0000-0000-0000C7110000}"/>
    <cellStyle name="60% - Accent6 2 21" xfId="5425" xr:uid="{00000000-0005-0000-0000-0000C8110000}"/>
    <cellStyle name="60% - Accent6 2 22" xfId="5426" xr:uid="{00000000-0005-0000-0000-0000C9110000}"/>
    <cellStyle name="60% - Accent6 2 23" xfId="5427" xr:uid="{00000000-0005-0000-0000-0000CA110000}"/>
    <cellStyle name="60% - Accent6 2 24" xfId="5428" xr:uid="{00000000-0005-0000-0000-0000CB110000}"/>
    <cellStyle name="60% - Accent6 2 25" xfId="5429" xr:uid="{00000000-0005-0000-0000-0000CC110000}"/>
    <cellStyle name="60% - Accent6 2 26" xfId="5408" xr:uid="{00000000-0005-0000-0000-0000CD110000}"/>
    <cellStyle name="60% - Accent6 2 3" xfId="5430" xr:uid="{00000000-0005-0000-0000-0000CE110000}"/>
    <cellStyle name="60% - Accent6 2 3 2" xfId="5431" xr:uid="{00000000-0005-0000-0000-0000CF110000}"/>
    <cellStyle name="60% - Accent6 2 3 3" xfId="5432" xr:uid="{00000000-0005-0000-0000-0000D0110000}"/>
    <cellStyle name="60% - Accent6 2 4" xfId="5433" xr:uid="{00000000-0005-0000-0000-0000D1110000}"/>
    <cellStyle name="60% - Accent6 2 4 2" xfId="5434" xr:uid="{00000000-0005-0000-0000-0000D2110000}"/>
    <cellStyle name="60% - Accent6 2 4 3" xfId="5435" xr:uid="{00000000-0005-0000-0000-0000D3110000}"/>
    <cellStyle name="60% - Accent6 2 5" xfId="5436" xr:uid="{00000000-0005-0000-0000-0000D4110000}"/>
    <cellStyle name="60% - Accent6 2 5 2" xfId="5437" xr:uid="{00000000-0005-0000-0000-0000D5110000}"/>
    <cellStyle name="60% - Accent6 2 5 3" xfId="5438" xr:uid="{00000000-0005-0000-0000-0000D6110000}"/>
    <cellStyle name="60% - Accent6 2 6" xfId="5439" xr:uid="{00000000-0005-0000-0000-0000D7110000}"/>
    <cellStyle name="60% - Accent6 2 6 2" xfId="5440" xr:uid="{00000000-0005-0000-0000-0000D8110000}"/>
    <cellStyle name="60% - Accent6 2 6 3" xfId="5441" xr:uid="{00000000-0005-0000-0000-0000D9110000}"/>
    <cellStyle name="60% - Accent6 2 7" xfId="5442" xr:uid="{00000000-0005-0000-0000-0000DA110000}"/>
    <cellStyle name="60% - Accent6 2 7 2" xfId="5443" xr:uid="{00000000-0005-0000-0000-0000DB110000}"/>
    <cellStyle name="60% - Accent6 2 7 3" xfId="5444" xr:uid="{00000000-0005-0000-0000-0000DC110000}"/>
    <cellStyle name="60% - Accent6 2 8" xfId="5445" xr:uid="{00000000-0005-0000-0000-0000DD110000}"/>
    <cellStyle name="60% - Accent6 2 8 2" xfId="5446" xr:uid="{00000000-0005-0000-0000-0000DE110000}"/>
    <cellStyle name="60% - Accent6 2 8 3" xfId="5447" xr:uid="{00000000-0005-0000-0000-0000DF110000}"/>
    <cellStyle name="60% - Accent6 2 9" xfId="5448" xr:uid="{00000000-0005-0000-0000-0000E0110000}"/>
    <cellStyle name="60% - Accent6 20" xfId="5449" xr:uid="{00000000-0005-0000-0000-0000E1110000}"/>
    <cellStyle name="60% - Accent6 21" xfId="5450" xr:uid="{00000000-0005-0000-0000-0000E2110000}"/>
    <cellStyle name="60% - Accent6 22" xfId="5451" xr:uid="{00000000-0005-0000-0000-0000E3110000}"/>
    <cellStyle name="60% - Accent6 23" xfId="5452" xr:uid="{00000000-0005-0000-0000-0000E4110000}"/>
    <cellStyle name="60% - Accent6 24" xfId="5453" xr:uid="{00000000-0005-0000-0000-0000E5110000}"/>
    <cellStyle name="60% - Accent6 25" xfId="5454" xr:uid="{00000000-0005-0000-0000-0000E6110000}"/>
    <cellStyle name="60% - Accent6 26" xfId="5455" xr:uid="{00000000-0005-0000-0000-0000E7110000}"/>
    <cellStyle name="60% - Accent6 27" xfId="5456" xr:uid="{00000000-0005-0000-0000-0000E8110000}"/>
    <cellStyle name="60% - Accent6 28" xfId="5457" xr:uid="{00000000-0005-0000-0000-0000E9110000}"/>
    <cellStyle name="60% - Accent6 29" xfId="5458" xr:uid="{00000000-0005-0000-0000-0000EA110000}"/>
    <cellStyle name="60% - Accent6 3" xfId="1296" xr:uid="{00000000-0005-0000-0000-0000EB110000}"/>
    <cellStyle name="60% - Accent6 3 2" xfId="5460" xr:uid="{00000000-0005-0000-0000-0000EC110000}"/>
    <cellStyle name="60% - Accent6 3 2 2" xfId="5461" xr:uid="{00000000-0005-0000-0000-0000ED110000}"/>
    <cellStyle name="60% - Accent6 3 3" xfId="5462" xr:uid="{00000000-0005-0000-0000-0000EE110000}"/>
    <cellStyle name="60% - Accent6 3 4" xfId="5463" xr:uid="{00000000-0005-0000-0000-0000EF110000}"/>
    <cellStyle name="60% - Accent6 3 5" xfId="58033" xr:uid="{00000000-0005-0000-0000-0000F0110000}"/>
    <cellStyle name="60% - Accent6 3 6" xfId="5459" xr:uid="{00000000-0005-0000-0000-0000F1110000}"/>
    <cellStyle name="60% - Accent6 30" xfId="5464" xr:uid="{00000000-0005-0000-0000-0000F2110000}"/>
    <cellStyle name="60% - Accent6 4" xfId="1297" xr:uid="{00000000-0005-0000-0000-0000F3110000}"/>
    <cellStyle name="60% - Accent6 4 2" xfId="5466" xr:uid="{00000000-0005-0000-0000-0000F4110000}"/>
    <cellStyle name="60% - Accent6 4 2 2" xfId="5467" xr:uid="{00000000-0005-0000-0000-0000F5110000}"/>
    <cellStyle name="60% - Accent6 4 3" xfId="5468" xr:uid="{00000000-0005-0000-0000-0000F6110000}"/>
    <cellStyle name="60% - Accent6 4 4" xfId="5469" xr:uid="{00000000-0005-0000-0000-0000F7110000}"/>
    <cellStyle name="60% - Accent6 4 5" xfId="5465" xr:uid="{00000000-0005-0000-0000-0000F8110000}"/>
    <cellStyle name="60% - Accent6 5" xfId="5470" xr:uid="{00000000-0005-0000-0000-0000F9110000}"/>
    <cellStyle name="60% - Accent6 5 2" xfId="5471" xr:uid="{00000000-0005-0000-0000-0000FA110000}"/>
    <cellStyle name="60% - Accent6 5 2 2" xfId="5472" xr:uid="{00000000-0005-0000-0000-0000FB110000}"/>
    <cellStyle name="60% - Accent6 5 3" xfId="5473" xr:uid="{00000000-0005-0000-0000-0000FC110000}"/>
    <cellStyle name="60% - Accent6 5 4" xfId="5474" xr:uid="{00000000-0005-0000-0000-0000FD110000}"/>
    <cellStyle name="60% - Accent6 6" xfId="5475" xr:uid="{00000000-0005-0000-0000-0000FE110000}"/>
    <cellStyle name="60% - Accent6 6 2" xfId="5476" xr:uid="{00000000-0005-0000-0000-0000FF110000}"/>
    <cellStyle name="60% - Accent6 6 2 2" xfId="5477" xr:uid="{00000000-0005-0000-0000-000000120000}"/>
    <cellStyle name="60% - Accent6 6 3" xfId="5478" xr:uid="{00000000-0005-0000-0000-000001120000}"/>
    <cellStyle name="60% - Accent6 6 3 2" xfId="5479" xr:uid="{00000000-0005-0000-0000-000002120000}"/>
    <cellStyle name="60% - Accent6 6 4" xfId="5480" xr:uid="{00000000-0005-0000-0000-000003120000}"/>
    <cellStyle name="60% - Accent6 6 5" xfId="5481" xr:uid="{00000000-0005-0000-0000-000004120000}"/>
    <cellStyle name="60% - Accent6 6 6" xfId="5482" xr:uid="{00000000-0005-0000-0000-000005120000}"/>
    <cellStyle name="60% - Accent6 7" xfId="5483" xr:uid="{00000000-0005-0000-0000-000006120000}"/>
    <cellStyle name="60% - Accent6 7 10" xfId="5484" xr:uid="{00000000-0005-0000-0000-000007120000}"/>
    <cellStyle name="60% - Accent6 7 10 2" xfId="5485" xr:uid="{00000000-0005-0000-0000-000008120000}"/>
    <cellStyle name="60% - Accent6 7 11" xfId="5486" xr:uid="{00000000-0005-0000-0000-000009120000}"/>
    <cellStyle name="60% - Accent6 7 11 2" xfId="5487" xr:uid="{00000000-0005-0000-0000-00000A120000}"/>
    <cellStyle name="60% - Accent6 7 12" xfId="5488" xr:uid="{00000000-0005-0000-0000-00000B120000}"/>
    <cellStyle name="60% - Accent6 7 13" xfId="5489" xr:uid="{00000000-0005-0000-0000-00000C120000}"/>
    <cellStyle name="60% - Accent6 7 2" xfId="5490" xr:uid="{00000000-0005-0000-0000-00000D120000}"/>
    <cellStyle name="60% - Accent6 7 2 2" xfId="5491" xr:uid="{00000000-0005-0000-0000-00000E120000}"/>
    <cellStyle name="60% - Accent6 7 3" xfId="5492" xr:uid="{00000000-0005-0000-0000-00000F120000}"/>
    <cellStyle name="60% - Accent6 7 3 2" xfId="5493" xr:uid="{00000000-0005-0000-0000-000010120000}"/>
    <cellStyle name="60% - Accent6 7 4" xfId="5494" xr:uid="{00000000-0005-0000-0000-000011120000}"/>
    <cellStyle name="60% - Accent6 7 4 2" xfId="5495" xr:uid="{00000000-0005-0000-0000-000012120000}"/>
    <cellStyle name="60% - Accent6 7 5" xfId="5496" xr:uid="{00000000-0005-0000-0000-000013120000}"/>
    <cellStyle name="60% - Accent6 7 5 2" xfId="5497" xr:uid="{00000000-0005-0000-0000-000014120000}"/>
    <cellStyle name="60% - Accent6 7 6" xfId="5498" xr:uid="{00000000-0005-0000-0000-000015120000}"/>
    <cellStyle name="60% - Accent6 7 6 2" xfId="5499" xr:uid="{00000000-0005-0000-0000-000016120000}"/>
    <cellStyle name="60% - Accent6 7 7" xfId="5500" xr:uid="{00000000-0005-0000-0000-000017120000}"/>
    <cellStyle name="60% - Accent6 7 7 2" xfId="5501" xr:uid="{00000000-0005-0000-0000-000018120000}"/>
    <cellStyle name="60% - Accent6 7 8" xfId="5502" xr:uid="{00000000-0005-0000-0000-000019120000}"/>
    <cellStyle name="60% - Accent6 7 8 2" xfId="5503" xr:uid="{00000000-0005-0000-0000-00001A120000}"/>
    <cellStyle name="60% - Accent6 7 9" xfId="5504" xr:uid="{00000000-0005-0000-0000-00001B120000}"/>
    <cellStyle name="60% - Accent6 7 9 2" xfId="5505" xr:uid="{00000000-0005-0000-0000-00001C120000}"/>
    <cellStyle name="60% - Accent6 8" xfId="5506" xr:uid="{00000000-0005-0000-0000-00001D120000}"/>
    <cellStyle name="60% - Accent6 8 2" xfId="5507" xr:uid="{00000000-0005-0000-0000-00001E120000}"/>
    <cellStyle name="60% - Accent6 8 3" xfId="5508" xr:uid="{00000000-0005-0000-0000-00001F120000}"/>
    <cellStyle name="60% - Accent6 9" xfId="5509" xr:uid="{00000000-0005-0000-0000-000020120000}"/>
    <cellStyle name="60% - Accent6 9 2" xfId="5510" xr:uid="{00000000-0005-0000-0000-000021120000}"/>
    <cellStyle name="60% - Accent6 9 3" xfId="5511" xr:uid="{00000000-0005-0000-0000-000022120000}"/>
    <cellStyle name="Accent1" xfId="24" builtinId="29" customBuiltin="1"/>
    <cellStyle name="Accent1 - 20%" xfId="5512" xr:uid="{00000000-0005-0000-0000-000024120000}"/>
    <cellStyle name="Accent1 - 40%" xfId="5513" xr:uid="{00000000-0005-0000-0000-000025120000}"/>
    <cellStyle name="Accent1 - 60%" xfId="5514" xr:uid="{00000000-0005-0000-0000-000026120000}"/>
    <cellStyle name="Accent1 10" xfId="5515" xr:uid="{00000000-0005-0000-0000-000027120000}"/>
    <cellStyle name="Accent1 10 2" xfId="5516" xr:uid="{00000000-0005-0000-0000-000028120000}"/>
    <cellStyle name="Accent1 10 3" xfId="5517" xr:uid="{00000000-0005-0000-0000-000029120000}"/>
    <cellStyle name="Accent1 11" xfId="5518" xr:uid="{00000000-0005-0000-0000-00002A120000}"/>
    <cellStyle name="Accent1 11 2" xfId="5519" xr:uid="{00000000-0005-0000-0000-00002B120000}"/>
    <cellStyle name="Accent1 11 3" xfId="5520" xr:uid="{00000000-0005-0000-0000-00002C120000}"/>
    <cellStyle name="Accent1 12" xfId="5521" xr:uid="{00000000-0005-0000-0000-00002D120000}"/>
    <cellStyle name="Accent1 12 10" xfId="5522" xr:uid="{00000000-0005-0000-0000-00002E120000}"/>
    <cellStyle name="Accent1 12 10 2" xfId="5523" xr:uid="{00000000-0005-0000-0000-00002F120000}"/>
    <cellStyle name="Accent1 12 11" xfId="5524" xr:uid="{00000000-0005-0000-0000-000030120000}"/>
    <cellStyle name="Accent1 12 11 2" xfId="5525" xr:uid="{00000000-0005-0000-0000-000031120000}"/>
    <cellStyle name="Accent1 12 12" xfId="5526" xr:uid="{00000000-0005-0000-0000-000032120000}"/>
    <cellStyle name="Accent1 12 12 2" xfId="5527" xr:uid="{00000000-0005-0000-0000-000033120000}"/>
    <cellStyle name="Accent1 12 13" xfId="5528" xr:uid="{00000000-0005-0000-0000-000034120000}"/>
    <cellStyle name="Accent1 12 13 2" xfId="5529" xr:uid="{00000000-0005-0000-0000-000035120000}"/>
    <cellStyle name="Accent1 12 14" xfId="5530" xr:uid="{00000000-0005-0000-0000-000036120000}"/>
    <cellStyle name="Accent1 12 14 2" xfId="5531" xr:uid="{00000000-0005-0000-0000-000037120000}"/>
    <cellStyle name="Accent1 12 15" xfId="5532" xr:uid="{00000000-0005-0000-0000-000038120000}"/>
    <cellStyle name="Accent1 12 15 2" xfId="5533" xr:uid="{00000000-0005-0000-0000-000039120000}"/>
    <cellStyle name="Accent1 12 16" xfId="5534" xr:uid="{00000000-0005-0000-0000-00003A120000}"/>
    <cellStyle name="Accent1 12 16 2" xfId="5535" xr:uid="{00000000-0005-0000-0000-00003B120000}"/>
    <cellStyle name="Accent1 12 17" xfId="5536" xr:uid="{00000000-0005-0000-0000-00003C120000}"/>
    <cellStyle name="Accent1 12 17 2" xfId="5537" xr:uid="{00000000-0005-0000-0000-00003D120000}"/>
    <cellStyle name="Accent1 12 18" xfId="5538" xr:uid="{00000000-0005-0000-0000-00003E120000}"/>
    <cellStyle name="Accent1 12 18 2" xfId="5539" xr:uid="{00000000-0005-0000-0000-00003F120000}"/>
    <cellStyle name="Accent1 12 19" xfId="5540" xr:uid="{00000000-0005-0000-0000-000040120000}"/>
    <cellStyle name="Accent1 12 19 2" xfId="5541" xr:uid="{00000000-0005-0000-0000-000041120000}"/>
    <cellStyle name="Accent1 12 2" xfId="5542" xr:uid="{00000000-0005-0000-0000-000042120000}"/>
    <cellStyle name="Accent1 12 2 2" xfId="5543" xr:uid="{00000000-0005-0000-0000-000043120000}"/>
    <cellStyle name="Accent1 12 20" xfId="5544" xr:uid="{00000000-0005-0000-0000-000044120000}"/>
    <cellStyle name="Accent1 12 20 2" xfId="5545" xr:uid="{00000000-0005-0000-0000-000045120000}"/>
    <cellStyle name="Accent1 12 21" xfId="5546" xr:uid="{00000000-0005-0000-0000-000046120000}"/>
    <cellStyle name="Accent1 12 21 2" xfId="5547" xr:uid="{00000000-0005-0000-0000-000047120000}"/>
    <cellStyle name="Accent1 12 22" xfId="5548" xr:uid="{00000000-0005-0000-0000-000048120000}"/>
    <cellStyle name="Accent1 12 22 2" xfId="5549" xr:uid="{00000000-0005-0000-0000-000049120000}"/>
    <cellStyle name="Accent1 12 23" xfId="5550" xr:uid="{00000000-0005-0000-0000-00004A120000}"/>
    <cellStyle name="Accent1 12 23 2" xfId="5551" xr:uid="{00000000-0005-0000-0000-00004B120000}"/>
    <cellStyle name="Accent1 12 24" xfId="5552" xr:uid="{00000000-0005-0000-0000-00004C120000}"/>
    <cellStyle name="Accent1 12 24 2" xfId="5553" xr:uid="{00000000-0005-0000-0000-00004D120000}"/>
    <cellStyle name="Accent1 12 25" xfId="5554" xr:uid="{00000000-0005-0000-0000-00004E120000}"/>
    <cellStyle name="Accent1 12 25 2" xfId="5555" xr:uid="{00000000-0005-0000-0000-00004F120000}"/>
    <cellStyle name="Accent1 12 26" xfId="5556" xr:uid="{00000000-0005-0000-0000-000050120000}"/>
    <cellStyle name="Accent1 12 26 2" xfId="5557" xr:uid="{00000000-0005-0000-0000-000051120000}"/>
    <cellStyle name="Accent1 12 27" xfId="5558" xr:uid="{00000000-0005-0000-0000-000052120000}"/>
    <cellStyle name="Accent1 12 27 2" xfId="5559" xr:uid="{00000000-0005-0000-0000-000053120000}"/>
    <cellStyle name="Accent1 12 28" xfId="5560" xr:uid="{00000000-0005-0000-0000-000054120000}"/>
    <cellStyle name="Accent1 12 28 2" xfId="5561" xr:uid="{00000000-0005-0000-0000-000055120000}"/>
    <cellStyle name="Accent1 12 29" xfId="5562" xr:uid="{00000000-0005-0000-0000-000056120000}"/>
    <cellStyle name="Accent1 12 29 2" xfId="5563" xr:uid="{00000000-0005-0000-0000-000057120000}"/>
    <cellStyle name="Accent1 12 3" xfId="5564" xr:uid="{00000000-0005-0000-0000-000058120000}"/>
    <cellStyle name="Accent1 12 3 2" xfId="5565" xr:uid="{00000000-0005-0000-0000-000059120000}"/>
    <cellStyle name="Accent1 12 30" xfId="5566" xr:uid="{00000000-0005-0000-0000-00005A120000}"/>
    <cellStyle name="Accent1 12 30 2" xfId="5567" xr:uid="{00000000-0005-0000-0000-00005B120000}"/>
    <cellStyle name="Accent1 12 31" xfId="5568" xr:uid="{00000000-0005-0000-0000-00005C120000}"/>
    <cellStyle name="Accent1 12 32" xfId="5569" xr:uid="{00000000-0005-0000-0000-00005D120000}"/>
    <cellStyle name="Accent1 12 4" xfId="5570" xr:uid="{00000000-0005-0000-0000-00005E120000}"/>
    <cellStyle name="Accent1 12 4 2" xfId="5571" xr:uid="{00000000-0005-0000-0000-00005F120000}"/>
    <cellStyle name="Accent1 12 5" xfId="5572" xr:uid="{00000000-0005-0000-0000-000060120000}"/>
    <cellStyle name="Accent1 12 5 2" xfId="5573" xr:uid="{00000000-0005-0000-0000-000061120000}"/>
    <cellStyle name="Accent1 12 6" xfId="5574" xr:uid="{00000000-0005-0000-0000-000062120000}"/>
    <cellStyle name="Accent1 12 6 2" xfId="5575" xr:uid="{00000000-0005-0000-0000-000063120000}"/>
    <cellStyle name="Accent1 12 7" xfId="5576" xr:uid="{00000000-0005-0000-0000-000064120000}"/>
    <cellStyle name="Accent1 12 7 2" xfId="5577" xr:uid="{00000000-0005-0000-0000-000065120000}"/>
    <cellStyle name="Accent1 12 8" xfId="5578" xr:uid="{00000000-0005-0000-0000-000066120000}"/>
    <cellStyle name="Accent1 12 8 2" xfId="5579" xr:uid="{00000000-0005-0000-0000-000067120000}"/>
    <cellStyle name="Accent1 12 9" xfId="5580" xr:uid="{00000000-0005-0000-0000-000068120000}"/>
    <cellStyle name="Accent1 12 9 2" xfId="5581" xr:uid="{00000000-0005-0000-0000-000069120000}"/>
    <cellStyle name="Accent1 13" xfId="5582" xr:uid="{00000000-0005-0000-0000-00006A120000}"/>
    <cellStyle name="Accent1 13 2" xfId="5583" xr:uid="{00000000-0005-0000-0000-00006B120000}"/>
    <cellStyle name="Accent1 13 3" xfId="5584" xr:uid="{00000000-0005-0000-0000-00006C120000}"/>
    <cellStyle name="Accent1 14" xfId="5585" xr:uid="{00000000-0005-0000-0000-00006D120000}"/>
    <cellStyle name="Accent1 14 2" xfId="5586" xr:uid="{00000000-0005-0000-0000-00006E120000}"/>
    <cellStyle name="Accent1 14 3" xfId="5587" xr:uid="{00000000-0005-0000-0000-00006F120000}"/>
    <cellStyle name="Accent1 15" xfId="5588" xr:uid="{00000000-0005-0000-0000-000070120000}"/>
    <cellStyle name="Accent1 15 2" xfId="5589" xr:uid="{00000000-0005-0000-0000-000071120000}"/>
    <cellStyle name="Accent1 15 3" xfId="5590" xr:uid="{00000000-0005-0000-0000-000072120000}"/>
    <cellStyle name="Accent1 16" xfId="5591" xr:uid="{00000000-0005-0000-0000-000073120000}"/>
    <cellStyle name="Accent1 16 2" xfId="5592" xr:uid="{00000000-0005-0000-0000-000074120000}"/>
    <cellStyle name="Accent1 17" xfId="5593" xr:uid="{00000000-0005-0000-0000-000075120000}"/>
    <cellStyle name="Accent1 18" xfId="5594" xr:uid="{00000000-0005-0000-0000-000076120000}"/>
    <cellStyle name="Accent1 19" xfId="5595" xr:uid="{00000000-0005-0000-0000-000077120000}"/>
    <cellStyle name="Accent1 2" xfId="1298" xr:uid="{00000000-0005-0000-0000-000078120000}"/>
    <cellStyle name="Accent1 2 10" xfId="5597" xr:uid="{00000000-0005-0000-0000-000079120000}"/>
    <cellStyle name="Accent1 2 10 2" xfId="5598" xr:uid="{00000000-0005-0000-0000-00007A120000}"/>
    <cellStyle name="Accent1 2 11" xfId="5599" xr:uid="{00000000-0005-0000-0000-00007B120000}"/>
    <cellStyle name="Accent1 2 11 2" xfId="5600" xr:uid="{00000000-0005-0000-0000-00007C120000}"/>
    <cellStyle name="Accent1 2 12" xfId="5601" xr:uid="{00000000-0005-0000-0000-00007D120000}"/>
    <cellStyle name="Accent1 2 13" xfId="5602" xr:uid="{00000000-0005-0000-0000-00007E120000}"/>
    <cellStyle name="Accent1 2 14" xfId="5603" xr:uid="{00000000-0005-0000-0000-00007F120000}"/>
    <cellStyle name="Accent1 2 15" xfId="5604" xr:uid="{00000000-0005-0000-0000-000080120000}"/>
    <cellStyle name="Accent1 2 16" xfId="5605" xr:uid="{00000000-0005-0000-0000-000081120000}"/>
    <cellStyle name="Accent1 2 17" xfId="5606" xr:uid="{00000000-0005-0000-0000-000082120000}"/>
    <cellStyle name="Accent1 2 18" xfId="5607" xr:uid="{00000000-0005-0000-0000-000083120000}"/>
    <cellStyle name="Accent1 2 19" xfId="5608" xr:uid="{00000000-0005-0000-0000-000084120000}"/>
    <cellStyle name="Accent1 2 2" xfId="1299" xr:uid="{00000000-0005-0000-0000-000085120000}"/>
    <cellStyle name="Accent1 2 2 2" xfId="5610" xr:uid="{00000000-0005-0000-0000-000086120000}"/>
    <cellStyle name="Accent1 2 2 3" xfId="5611" xr:uid="{00000000-0005-0000-0000-000087120000}"/>
    <cellStyle name="Accent1 2 2 4" xfId="5609" xr:uid="{00000000-0005-0000-0000-000088120000}"/>
    <cellStyle name="Accent1 2 20" xfId="5612" xr:uid="{00000000-0005-0000-0000-000089120000}"/>
    <cellStyle name="Accent1 2 21" xfId="5613" xr:uid="{00000000-0005-0000-0000-00008A120000}"/>
    <cellStyle name="Accent1 2 22" xfId="5614" xr:uid="{00000000-0005-0000-0000-00008B120000}"/>
    <cellStyle name="Accent1 2 23" xfId="5615" xr:uid="{00000000-0005-0000-0000-00008C120000}"/>
    <cellStyle name="Accent1 2 24" xfId="5616" xr:uid="{00000000-0005-0000-0000-00008D120000}"/>
    <cellStyle name="Accent1 2 25" xfId="5617" xr:uid="{00000000-0005-0000-0000-00008E120000}"/>
    <cellStyle name="Accent1 2 26" xfId="5596" xr:uid="{00000000-0005-0000-0000-00008F120000}"/>
    <cellStyle name="Accent1 2 3" xfId="5618" xr:uid="{00000000-0005-0000-0000-000090120000}"/>
    <cellStyle name="Accent1 2 3 2" xfId="5619" xr:uid="{00000000-0005-0000-0000-000091120000}"/>
    <cellStyle name="Accent1 2 3 3" xfId="5620" xr:uid="{00000000-0005-0000-0000-000092120000}"/>
    <cellStyle name="Accent1 2 4" xfId="5621" xr:uid="{00000000-0005-0000-0000-000093120000}"/>
    <cellStyle name="Accent1 2 4 2" xfId="5622" xr:uid="{00000000-0005-0000-0000-000094120000}"/>
    <cellStyle name="Accent1 2 4 3" xfId="5623" xr:uid="{00000000-0005-0000-0000-000095120000}"/>
    <cellStyle name="Accent1 2 5" xfId="5624" xr:uid="{00000000-0005-0000-0000-000096120000}"/>
    <cellStyle name="Accent1 2 5 2" xfId="5625" xr:uid="{00000000-0005-0000-0000-000097120000}"/>
    <cellStyle name="Accent1 2 5 3" xfId="5626" xr:uid="{00000000-0005-0000-0000-000098120000}"/>
    <cellStyle name="Accent1 2 6" xfId="5627" xr:uid="{00000000-0005-0000-0000-000099120000}"/>
    <cellStyle name="Accent1 2 6 2" xfId="5628" xr:uid="{00000000-0005-0000-0000-00009A120000}"/>
    <cellStyle name="Accent1 2 6 3" xfId="5629" xr:uid="{00000000-0005-0000-0000-00009B120000}"/>
    <cellStyle name="Accent1 2 7" xfId="5630" xr:uid="{00000000-0005-0000-0000-00009C120000}"/>
    <cellStyle name="Accent1 2 7 2" xfId="5631" xr:uid="{00000000-0005-0000-0000-00009D120000}"/>
    <cellStyle name="Accent1 2 7 3" xfId="5632" xr:uid="{00000000-0005-0000-0000-00009E120000}"/>
    <cellStyle name="Accent1 2 8" xfId="5633" xr:uid="{00000000-0005-0000-0000-00009F120000}"/>
    <cellStyle name="Accent1 2 8 2" xfId="5634" xr:uid="{00000000-0005-0000-0000-0000A0120000}"/>
    <cellStyle name="Accent1 2 8 3" xfId="5635" xr:uid="{00000000-0005-0000-0000-0000A1120000}"/>
    <cellStyle name="Accent1 2 9" xfId="5636" xr:uid="{00000000-0005-0000-0000-0000A2120000}"/>
    <cellStyle name="Accent1 20" xfId="5637" xr:uid="{00000000-0005-0000-0000-0000A3120000}"/>
    <cellStyle name="Accent1 21" xfId="5638" xr:uid="{00000000-0005-0000-0000-0000A4120000}"/>
    <cellStyle name="Accent1 22" xfId="5639" xr:uid="{00000000-0005-0000-0000-0000A5120000}"/>
    <cellStyle name="Accent1 23" xfId="5640" xr:uid="{00000000-0005-0000-0000-0000A6120000}"/>
    <cellStyle name="Accent1 24" xfId="5641" xr:uid="{00000000-0005-0000-0000-0000A7120000}"/>
    <cellStyle name="Accent1 25" xfId="5642" xr:uid="{00000000-0005-0000-0000-0000A8120000}"/>
    <cellStyle name="Accent1 26" xfId="5643" xr:uid="{00000000-0005-0000-0000-0000A9120000}"/>
    <cellStyle name="Accent1 27" xfId="5644" xr:uid="{00000000-0005-0000-0000-0000AA120000}"/>
    <cellStyle name="Accent1 28" xfId="5645" xr:uid="{00000000-0005-0000-0000-0000AB120000}"/>
    <cellStyle name="Accent1 29" xfId="5646" xr:uid="{00000000-0005-0000-0000-0000AC120000}"/>
    <cellStyle name="Accent1 3" xfId="1300" xr:uid="{00000000-0005-0000-0000-0000AD120000}"/>
    <cellStyle name="Accent1 3 2" xfId="5648" xr:uid="{00000000-0005-0000-0000-0000AE120000}"/>
    <cellStyle name="Accent1 3 2 2" xfId="5649" xr:uid="{00000000-0005-0000-0000-0000AF120000}"/>
    <cellStyle name="Accent1 3 3" xfId="5650" xr:uid="{00000000-0005-0000-0000-0000B0120000}"/>
    <cellStyle name="Accent1 3 4" xfId="5651" xr:uid="{00000000-0005-0000-0000-0000B1120000}"/>
    <cellStyle name="Accent1 3 5" xfId="5652" xr:uid="{00000000-0005-0000-0000-0000B2120000}"/>
    <cellStyle name="Accent1 3 6" xfId="58034" xr:uid="{00000000-0005-0000-0000-0000B3120000}"/>
    <cellStyle name="Accent1 3 7" xfId="5647" xr:uid="{00000000-0005-0000-0000-0000B4120000}"/>
    <cellStyle name="Accent1 30" xfId="5653" xr:uid="{00000000-0005-0000-0000-0000B5120000}"/>
    <cellStyle name="Accent1 31" xfId="57584" xr:uid="{00000000-0005-0000-0000-0000B6120000}"/>
    <cellStyle name="Accent1 32" xfId="57579" xr:uid="{00000000-0005-0000-0000-0000B7120000}"/>
    <cellStyle name="Accent1 4" xfId="1301" xr:uid="{00000000-0005-0000-0000-0000B8120000}"/>
    <cellStyle name="Accent1 4 2" xfId="5655" xr:uid="{00000000-0005-0000-0000-0000B9120000}"/>
    <cellStyle name="Accent1 4 2 2" xfId="5656" xr:uid="{00000000-0005-0000-0000-0000BA120000}"/>
    <cellStyle name="Accent1 4 3" xfId="5657" xr:uid="{00000000-0005-0000-0000-0000BB120000}"/>
    <cellStyle name="Accent1 4 4" xfId="5658" xr:uid="{00000000-0005-0000-0000-0000BC120000}"/>
    <cellStyle name="Accent1 4 5" xfId="5659" xr:uid="{00000000-0005-0000-0000-0000BD120000}"/>
    <cellStyle name="Accent1 4 6" xfId="5654" xr:uid="{00000000-0005-0000-0000-0000BE120000}"/>
    <cellStyle name="Accent1 5" xfId="5660" xr:uid="{00000000-0005-0000-0000-0000BF120000}"/>
    <cellStyle name="Accent1 5 2" xfId="5661" xr:uid="{00000000-0005-0000-0000-0000C0120000}"/>
    <cellStyle name="Accent1 5 2 2" xfId="5662" xr:uid="{00000000-0005-0000-0000-0000C1120000}"/>
    <cellStyle name="Accent1 5 3" xfId="5663" xr:uid="{00000000-0005-0000-0000-0000C2120000}"/>
    <cellStyle name="Accent1 5 4" xfId="5664" xr:uid="{00000000-0005-0000-0000-0000C3120000}"/>
    <cellStyle name="Accent1 5 5" xfId="5665" xr:uid="{00000000-0005-0000-0000-0000C4120000}"/>
    <cellStyle name="Accent1 6" xfId="5666" xr:uid="{00000000-0005-0000-0000-0000C5120000}"/>
    <cellStyle name="Accent1 6 2" xfId="5667" xr:uid="{00000000-0005-0000-0000-0000C6120000}"/>
    <cellStyle name="Accent1 6 2 2" xfId="5668" xr:uid="{00000000-0005-0000-0000-0000C7120000}"/>
    <cellStyle name="Accent1 6 3" xfId="5669" xr:uid="{00000000-0005-0000-0000-0000C8120000}"/>
    <cellStyle name="Accent1 6 3 2" xfId="5670" xr:uid="{00000000-0005-0000-0000-0000C9120000}"/>
    <cellStyle name="Accent1 6 4" xfId="5671" xr:uid="{00000000-0005-0000-0000-0000CA120000}"/>
    <cellStyle name="Accent1 6 5" xfId="5672" xr:uid="{00000000-0005-0000-0000-0000CB120000}"/>
    <cellStyle name="Accent1 6 6" xfId="5673" xr:uid="{00000000-0005-0000-0000-0000CC120000}"/>
    <cellStyle name="Accent1 7" xfId="5674" xr:uid="{00000000-0005-0000-0000-0000CD120000}"/>
    <cellStyle name="Accent1 7 10" xfId="5675" xr:uid="{00000000-0005-0000-0000-0000CE120000}"/>
    <cellStyle name="Accent1 7 10 2" xfId="5676" xr:uid="{00000000-0005-0000-0000-0000CF120000}"/>
    <cellStyle name="Accent1 7 11" xfId="5677" xr:uid="{00000000-0005-0000-0000-0000D0120000}"/>
    <cellStyle name="Accent1 7 11 2" xfId="5678" xr:uid="{00000000-0005-0000-0000-0000D1120000}"/>
    <cellStyle name="Accent1 7 12" xfId="5679" xr:uid="{00000000-0005-0000-0000-0000D2120000}"/>
    <cellStyle name="Accent1 7 13" xfId="5680" xr:uid="{00000000-0005-0000-0000-0000D3120000}"/>
    <cellStyle name="Accent1 7 2" xfId="5681" xr:uid="{00000000-0005-0000-0000-0000D4120000}"/>
    <cellStyle name="Accent1 7 2 2" xfId="5682" xr:uid="{00000000-0005-0000-0000-0000D5120000}"/>
    <cellStyle name="Accent1 7 3" xfId="5683" xr:uid="{00000000-0005-0000-0000-0000D6120000}"/>
    <cellStyle name="Accent1 7 3 2" xfId="5684" xr:uid="{00000000-0005-0000-0000-0000D7120000}"/>
    <cellStyle name="Accent1 7 4" xfId="5685" xr:uid="{00000000-0005-0000-0000-0000D8120000}"/>
    <cellStyle name="Accent1 7 4 2" xfId="5686" xr:uid="{00000000-0005-0000-0000-0000D9120000}"/>
    <cellStyle name="Accent1 7 5" xfId="5687" xr:uid="{00000000-0005-0000-0000-0000DA120000}"/>
    <cellStyle name="Accent1 7 5 2" xfId="5688" xr:uid="{00000000-0005-0000-0000-0000DB120000}"/>
    <cellStyle name="Accent1 7 6" xfId="5689" xr:uid="{00000000-0005-0000-0000-0000DC120000}"/>
    <cellStyle name="Accent1 7 6 2" xfId="5690" xr:uid="{00000000-0005-0000-0000-0000DD120000}"/>
    <cellStyle name="Accent1 7 7" xfId="5691" xr:uid="{00000000-0005-0000-0000-0000DE120000}"/>
    <cellStyle name="Accent1 7 7 2" xfId="5692" xr:uid="{00000000-0005-0000-0000-0000DF120000}"/>
    <cellStyle name="Accent1 7 8" xfId="5693" xr:uid="{00000000-0005-0000-0000-0000E0120000}"/>
    <cellStyle name="Accent1 7 8 2" xfId="5694" xr:uid="{00000000-0005-0000-0000-0000E1120000}"/>
    <cellStyle name="Accent1 7 9" xfId="5695" xr:uid="{00000000-0005-0000-0000-0000E2120000}"/>
    <cellStyle name="Accent1 7 9 2" xfId="5696" xr:uid="{00000000-0005-0000-0000-0000E3120000}"/>
    <cellStyle name="Accent1 8" xfId="5697" xr:uid="{00000000-0005-0000-0000-0000E4120000}"/>
    <cellStyle name="Accent1 8 2" xfId="5698" xr:uid="{00000000-0005-0000-0000-0000E5120000}"/>
    <cellStyle name="Accent1 8 3" xfId="5699" xr:uid="{00000000-0005-0000-0000-0000E6120000}"/>
    <cellStyle name="Accent1 9" xfId="5700" xr:uid="{00000000-0005-0000-0000-0000E7120000}"/>
    <cellStyle name="Accent1 9 2" xfId="5701" xr:uid="{00000000-0005-0000-0000-0000E8120000}"/>
    <cellStyle name="Accent1 9 3" xfId="5702" xr:uid="{00000000-0005-0000-0000-0000E9120000}"/>
    <cellStyle name="Accent2" xfId="28" builtinId="33" customBuiltin="1"/>
    <cellStyle name="Accent2 - 20%" xfId="5703" xr:uid="{00000000-0005-0000-0000-0000EB120000}"/>
    <cellStyle name="Accent2 - 40%" xfId="5704" xr:uid="{00000000-0005-0000-0000-0000EC120000}"/>
    <cellStyle name="Accent2 - 60%" xfId="5705" xr:uid="{00000000-0005-0000-0000-0000ED120000}"/>
    <cellStyle name="Accent2 10" xfId="5706" xr:uid="{00000000-0005-0000-0000-0000EE120000}"/>
    <cellStyle name="Accent2 10 2" xfId="5707" xr:uid="{00000000-0005-0000-0000-0000EF120000}"/>
    <cellStyle name="Accent2 10 3" xfId="5708" xr:uid="{00000000-0005-0000-0000-0000F0120000}"/>
    <cellStyle name="Accent2 11" xfId="5709" xr:uid="{00000000-0005-0000-0000-0000F1120000}"/>
    <cellStyle name="Accent2 11 2" xfId="5710" xr:uid="{00000000-0005-0000-0000-0000F2120000}"/>
    <cellStyle name="Accent2 11 3" xfId="5711" xr:uid="{00000000-0005-0000-0000-0000F3120000}"/>
    <cellStyle name="Accent2 12" xfId="5712" xr:uid="{00000000-0005-0000-0000-0000F4120000}"/>
    <cellStyle name="Accent2 12 10" xfId="5713" xr:uid="{00000000-0005-0000-0000-0000F5120000}"/>
    <cellStyle name="Accent2 12 10 2" xfId="5714" xr:uid="{00000000-0005-0000-0000-0000F6120000}"/>
    <cellStyle name="Accent2 12 11" xfId="5715" xr:uid="{00000000-0005-0000-0000-0000F7120000}"/>
    <cellStyle name="Accent2 12 11 2" xfId="5716" xr:uid="{00000000-0005-0000-0000-0000F8120000}"/>
    <cellStyle name="Accent2 12 12" xfId="5717" xr:uid="{00000000-0005-0000-0000-0000F9120000}"/>
    <cellStyle name="Accent2 12 12 2" xfId="5718" xr:uid="{00000000-0005-0000-0000-0000FA120000}"/>
    <cellStyle name="Accent2 12 13" xfId="5719" xr:uid="{00000000-0005-0000-0000-0000FB120000}"/>
    <cellStyle name="Accent2 12 13 2" xfId="5720" xr:uid="{00000000-0005-0000-0000-0000FC120000}"/>
    <cellStyle name="Accent2 12 14" xfId="5721" xr:uid="{00000000-0005-0000-0000-0000FD120000}"/>
    <cellStyle name="Accent2 12 14 2" xfId="5722" xr:uid="{00000000-0005-0000-0000-0000FE120000}"/>
    <cellStyle name="Accent2 12 15" xfId="5723" xr:uid="{00000000-0005-0000-0000-0000FF120000}"/>
    <cellStyle name="Accent2 12 15 2" xfId="5724" xr:uid="{00000000-0005-0000-0000-000000130000}"/>
    <cellStyle name="Accent2 12 16" xfId="5725" xr:uid="{00000000-0005-0000-0000-000001130000}"/>
    <cellStyle name="Accent2 12 16 2" xfId="5726" xr:uid="{00000000-0005-0000-0000-000002130000}"/>
    <cellStyle name="Accent2 12 17" xfId="5727" xr:uid="{00000000-0005-0000-0000-000003130000}"/>
    <cellStyle name="Accent2 12 17 2" xfId="5728" xr:uid="{00000000-0005-0000-0000-000004130000}"/>
    <cellStyle name="Accent2 12 18" xfId="5729" xr:uid="{00000000-0005-0000-0000-000005130000}"/>
    <cellStyle name="Accent2 12 18 2" xfId="5730" xr:uid="{00000000-0005-0000-0000-000006130000}"/>
    <cellStyle name="Accent2 12 19" xfId="5731" xr:uid="{00000000-0005-0000-0000-000007130000}"/>
    <cellStyle name="Accent2 12 19 2" xfId="5732" xr:uid="{00000000-0005-0000-0000-000008130000}"/>
    <cellStyle name="Accent2 12 2" xfId="5733" xr:uid="{00000000-0005-0000-0000-000009130000}"/>
    <cellStyle name="Accent2 12 2 2" xfId="5734" xr:uid="{00000000-0005-0000-0000-00000A130000}"/>
    <cellStyle name="Accent2 12 20" xfId="5735" xr:uid="{00000000-0005-0000-0000-00000B130000}"/>
    <cellStyle name="Accent2 12 20 2" xfId="5736" xr:uid="{00000000-0005-0000-0000-00000C130000}"/>
    <cellStyle name="Accent2 12 21" xfId="5737" xr:uid="{00000000-0005-0000-0000-00000D130000}"/>
    <cellStyle name="Accent2 12 21 2" xfId="5738" xr:uid="{00000000-0005-0000-0000-00000E130000}"/>
    <cellStyle name="Accent2 12 22" xfId="5739" xr:uid="{00000000-0005-0000-0000-00000F130000}"/>
    <cellStyle name="Accent2 12 22 2" xfId="5740" xr:uid="{00000000-0005-0000-0000-000010130000}"/>
    <cellStyle name="Accent2 12 23" xfId="5741" xr:uid="{00000000-0005-0000-0000-000011130000}"/>
    <cellStyle name="Accent2 12 23 2" xfId="5742" xr:uid="{00000000-0005-0000-0000-000012130000}"/>
    <cellStyle name="Accent2 12 24" xfId="5743" xr:uid="{00000000-0005-0000-0000-000013130000}"/>
    <cellStyle name="Accent2 12 24 2" xfId="5744" xr:uid="{00000000-0005-0000-0000-000014130000}"/>
    <cellStyle name="Accent2 12 25" xfId="5745" xr:uid="{00000000-0005-0000-0000-000015130000}"/>
    <cellStyle name="Accent2 12 25 2" xfId="5746" xr:uid="{00000000-0005-0000-0000-000016130000}"/>
    <cellStyle name="Accent2 12 26" xfId="5747" xr:uid="{00000000-0005-0000-0000-000017130000}"/>
    <cellStyle name="Accent2 12 26 2" xfId="5748" xr:uid="{00000000-0005-0000-0000-000018130000}"/>
    <cellStyle name="Accent2 12 27" xfId="5749" xr:uid="{00000000-0005-0000-0000-000019130000}"/>
    <cellStyle name="Accent2 12 27 2" xfId="5750" xr:uid="{00000000-0005-0000-0000-00001A130000}"/>
    <cellStyle name="Accent2 12 28" xfId="5751" xr:uid="{00000000-0005-0000-0000-00001B130000}"/>
    <cellStyle name="Accent2 12 28 2" xfId="5752" xr:uid="{00000000-0005-0000-0000-00001C130000}"/>
    <cellStyle name="Accent2 12 29" xfId="5753" xr:uid="{00000000-0005-0000-0000-00001D130000}"/>
    <cellStyle name="Accent2 12 29 2" xfId="5754" xr:uid="{00000000-0005-0000-0000-00001E130000}"/>
    <cellStyle name="Accent2 12 3" xfId="5755" xr:uid="{00000000-0005-0000-0000-00001F130000}"/>
    <cellStyle name="Accent2 12 3 2" xfId="5756" xr:uid="{00000000-0005-0000-0000-000020130000}"/>
    <cellStyle name="Accent2 12 30" xfId="5757" xr:uid="{00000000-0005-0000-0000-000021130000}"/>
    <cellStyle name="Accent2 12 30 2" xfId="5758" xr:uid="{00000000-0005-0000-0000-000022130000}"/>
    <cellStyle name="Accent2 12 31" xfId="5759" xr:uid="{00000000-0005-0000-0000-000023130000}"/>
    <cellStyle name="Accent2 12 32" xfId="5760" xr:uid="{00000000-0005-0000-0000-000024130000}"/>
    <cellStyle name="Accent2 12 4" xfId="5761" xr:uid="{00000000-0005-0000-0000-000025130000}"/>
    <cellStyle name="Accent2 12 4 2" xfId="5762" xr:uid="{00000000-0005-0000-0000-000026130000}"/>
    <cellStyle name="Accent2 12 5" xfId="5763" xr:uid="{00000000-0005-0000-0000-000027130000}"/>
    <cellStyle name="Accent2 12 5 2" xfId="5764" xr:uid="{00000000-0005-0000-0000-000028130000}"/>
    <cellStyle name="Accent2 12 6" xfId="5765" xr:uid="{00000000-0005-0000-0000-000029130000}"/>
    <cellStyle name="Accent2 12 6 2" xfId="5766" xr:uid="{00000000-0005-0000-0000-00002A130000}"/>
    <cellStyle name="Accent2 12 7" xfId="5767" xr:uid="{00000000-0005-0000-0000-00002B130000}"/>
    <cellStyle name="Accent2 12 7 2" xfId="5768" xr:uid="{00000000-0005-0000-0000-00002C130000}"/>
    <cellStyle name="Accent2 12 8" xfId="5769" xr:uid="{00000000-0005-0000-0000-00002D130000}"/>
    <cellStyle name="Accent2 12 8 2" xfId="5770" xr:uid="{00000000-0005-0000-0000-00002E130000}"/>
    <cellStyle name="Accent2 12 9" xfId="5771" xr:uid="{00000000-0005-0000-0000-00002F130000}"/>
    <cellStyle name="Accent2 12 9 2" xfId="5772" xr:uid="{00000000-0005-0000-0000-000030130000}"/>
    <cellStyle name="Accent2 13" xfId="5773" xr:uid="{00000000-0005-0000-0000-000031130000}"/>
    <cellStyle name="Accent2 13 2" xfId="5774" xr:uid="{00000000-0005-0000-0000-000032130000}"/>
    <cellStyle name="Accent2 13 3" xfId="5775" xr:uid="{00000000-0005-0000-0000-000033130000}"/>
    <cellStyle name="Accent2 14" xfId="5776" xr:uid="{00000000-0005-0000-0000-000034130000}"/>
    <cellStyle name="Accent2 14 2" xfId="5777" xr:uid="{00000000-0005-0000-0000-000035130000}"/>
    <cellStyle name="Accent2 14 3" xfId="5778" xr:uid="{00000000-0005-0000-0000-000036130000}"/>
    <cellStyle name="Accent2 15" xfId="5779" xr:uid="{00000000-0005-0000-0000-000037130000}"/>
    <cellStyle name="Accent2 15 2" xfId="5780" xr:uid="{00000000-0005-0000-0000-000038130000}"/>
    <cellStyle name="Accent2 15 3" xfId="5781" xr:uid="{00000000-0005-0000-0000-000039130000}"/>
    <cellStyle name="Accent2 16" xfId="5782" xr:uid="{00000000-0005-0000-0000-00003A130000}"/>
    <cellStyle name="Accent2 16 2" xfId="5783" xr:uid="{00000000-0005-0000-0000-00003B130000}"/>
    <cellStyle name="Accent2 17" xfId="5784" xr:uid="{00000000-0005-0000-0000-00003C130000}"/>
    <cellStyle name="Accent2 18" xfId="5785" xr:uid="{00000000-0005-0000-0000-00003D130000}"/>
    <cellStyle name="Accent2 19" xfId="5786" xr:uid="{00000000-0005-0000-0000-00003E130000}"/>
    <cellStyle name="Accent2 2" xfId="1302" xr:uid="{00000000-0005-0000-0000-00003F130000}"/>
    <cellStyle name="Accent2 2 10" xfId="5787" xr:uid="{00000000-0005-0000-0000-000040130000}"/>
    <cellStyle name="Accent2 2 10 2" xfId="5788" xr:uid="{00000000-0005-0000-0000-000041130000}"/>
    <cellStyle name="Accent2 2 11" xfId="5789" xr:uid="{00000000-0005-0000-0000-000042130000}"/>
    <cellStyle name="Accent2 2 11 2" xfId="5790" xr:uid="{00000000-0005-0000-0000-000043130000}"/>
    <cellStyle name="Accent2 2 12" xfId="5791" xr:uid="{00000000-0005-0000-0000-000044130000}"/>
    <cellStyle name="Accent2 2 13" xfId="5792" xr:uid="{00000000-0005-0000-0000-000045130000}"/>
    <cellStyle name="Accent2 2 14" xfId="5793" xr:uid="{00000000-0005-0000-0000-000046130000}"/>
    <cellStyle name="Accent2 2 15" xfId="5794" xr:uid="{00000000-0005-0000-0000-000047130000}"/>
    <cellStyle name="Accent2 2 16" xfId="5795" xr:uid="{00000000-0005-0000-0000-000048130000}"/>
    <cellStyle name="Accent2 2 17" xfId="5796" xr:uid="{00000000-0005-0000-0000-000049130000}"/>
    <cellStyle name="Accent2 2 18" xfId="5797" xr:uid="{00000000-0005-0000-0000-00004A130000}"/>
    <cellStyle name="Accent2 2 19" xfId="5798" xr:uid="{00000000-0005-0000-0000-00004B130000}"/>
    <cellStyle name="Accent2 2 2" xfId="1303" xr:uid="{00000000-0005-0000-0000-00004C130000}"/>
    <cellStyle name="Accent2 2 2 2" xfId="5800" xr:uid="{00000000-0005-0000-0000-00004D130000}"/>
    <cellStyle name="Accent2 2 2 3" xfId="5801" xr:uid="{00000000-0005-0000-0000-00004E130000}"/>
    <cellStyle name="Accent2 2 2 4" xfId="5799" xr:uid="{00000000-0005-0000-0000-00004F130000}"/>
    <cellStyle name="Accent2 2 20" xfId="5802" xr:uid="{00000000-0005-0000-0000-000050130000}"/>
    <cellStyle name="Accent2 2 21" xfId="5803" xr:uid="{00000000-0005-0000-0000-000051130000}"/>
    <cellStyle name="Accent2 2 22" xfId="5804" xr:uid="{00000000-0005-0000-0000-000052130000}"/>
    <cellStyle name="Accent2 2 23" xfId="5805" xr:uid="{00000000-0005-0000-0000-000053130000}"/>
    <cellStyle name="Accent2 2 24" xfId="5806" xr:uid="{00000000-0005-0000-0000-000054130000}"/>
    <cellStyle name="Accent2 2 25" xfId="5807" xr:uid="{00000000-0005-0000-0000-000055130000}"/>
    <cellStyle name="Accent2 2 3" xfId="5808" xr:uid="{00000000-0005-0000-0000-000056130000}"/>
    <cellStyle name="Accent2 2 3 2" xfId="5809" xr:uid="{00000000-0005-0000-0000-000057130000}"/>
    <cellStyle name="Accent2 2 3 3" xfId="5810" xr:uid="{00000000-0005-0000-0000-000058130000}"/>
    <cellStyle name="Accent2 2 4" xfId="5811" xr:uid="{00000000-0005-0000-0000-000059130000}"/>
    <cellStyle name="Accent2 2 4 2" xfId="5812" xr:uid="{00000000-0005-0000-0000-00005A130000}"/>
    <cellStyle name="Accent2 2 4 3" xfId="5813" xr:uid="{00000000-0005-0000-0000-00005B130000}"/>
    <cellStyle name="Accent2 2 5" xfId="5814" xr:uid="{00000000-0005-0000-0000-00005C130000}"/>
    <cellStyle name="Accent2 2 5 2" xfId="5815" xr:uid="{00000000-0005-0000-0000-00005D130000}"/>
    <cellStyle name="Accent2 2 5 3" xfId="5816" xr:uid="{00000000-0005-0000-0000-00005E130000}"/>
    <cellStyle name="Accent2 2 6" xfId="5817" xr:uid="{00000000-0005-0000-0000-00005F130000}"/>
    <cellStyle name="Accent2 2 6 2" xfId="5818" xr:uid="{00000000-0005-0000-0000-000060130000}"/>
    <cellStyle name="Accent2 2 6 3" xfId="5819" xr:uid="{00000000-0005-0000-0000-000061130000}"/>
    <cellStyle name="Accent2 2 7" xfId="5820" xr:uid="{00000000-0005-0000-0000-000062130000}"/>
    <cellStyle name="Accent2 2 7 2" xfId="5821" xr:uid="{00000000-0005-0000-0000-000063130000}"/>
    <cellStyle name="Accent2 2 7 3" xfId="5822" xr:uid="{00000000-0005-0000-0000-000064130000}"/>
    <cellStyle name="Accent2 2 8" xfId="5823" xr:uid="{00000000-0005-0000-0000-000065130000}"/>
    <cellStyle name="Accent2 2 8 2" xfId="5824" xr:uid="{00000000-0005-0000-0000-000066130000}"/>
    <cellStyle name="Accent2 2 8 3" xfId="5825" xr:uid="{00000000-0005-0000-0000-000067130000}"/>
    <cellStyle name="Accent2 2 9" xfId="5826" xr:uid="{00000000-0005-0000-0000-000068130000}"/>
    <cellStyle name="Accent2 20" xfId="5827" xr:uid="{00000000-0005-0000-0000-000069130000}"/>
    <cellStyle name="Accent2 21" xfId="5828" xr:uid="{00000000-0005-0000-0000-00006A130000}"/>
    <cellStyle name="Accent2 22" xfId="5829" xr:uid="{00000000-0005-0000-0000-00006B130000}"/>
    <cellStyle name="Accent2 23" xfId="5830" xr:uid="{00000000-0005-0000-0000-00006C130000}"/>
    <cellStyle name="Accent2 24" xfId="5831" xr:uid="{00000000-0005-0000-0000-00006D130000}"/>
    <cellStyle name="Accent2 25" xfId="5832" xr:uid="{00000000-0005-0000-0000-00006E130000}"/>
    <cellStyle name="Accent2 26" xfId="5833" xr:uid="{00000000-0005-0000-0000-00006F130000}"/>
    <cellStyle name="Accent2 27" xfId="5834" xr:uid="{00000000-0005-0000-0000-000070130000}"/>
    <cellStyle name="Accent2 28" xfId="5835" xr:uid="{00000000-0005-0000-0000-000071130000}"/>
    <cellStyle name="Accent2 29" xfId="5836" xr:uid="{00000000-0005-0000-0000-000072130000}"/>
    <cellStyle name="Accent2 3" xfId="1304" xr:uid="{00000000-0005-0000-0000-000073130000}"/>
    <cellStyle name="Accent2 3 2" xfId="5838" xr:uid="{00000000-0005-0000-0000-000074130000}"/>
    <cellStyle name="Accent2 3 2 2" xfId="5839" xr:uid="{00000000-0005-0000-0000-000075130000}"/>
    <cellStyle name="Accent2 3 3" xfId="5840" xr:uid="{00000000-0005-0000-0000-000076130000}"/>
    <cellStyle name="Accent2 3 4" xfId="5841" xr:uid="{00000000-0005-0000-0000-000077130000}"/>
    <cellStyle name="Accent2 3 5" xfId="5842" xr:uid="{00000000-0005-0000-0000-000078130000}"/>
    <cellStyle name="Accent2 3 6" xfId="58035" xr:uid="{00000000-0005-0000-0000-000079130000}"/>
    <cellStyle name="Accent2 3 7" xfId="5837" xr:uid="{00000000-0005-0000-0000-00007A130000}"/>
    <cellStyle name="Accent2 30" xfId="5843" xr:uid="{00000000-0005-0000-0000-00007B130000}"/>
    <cellStyle name="Accent2 31" xfId="57585" xr:uid="{00000000-0005-0000-0000-00007C130000}"/>
    <cellStyle name="Accent2 32" xfId="57539" xr:uid="{00000000-0005-0000-0000-00007D130000}"/>
    <cellStyle name="Accent2 4" xfId="1305" xr:uid="{00000000-0005-0000-0000-00007E130000}"/>
    <cellStyle name="Accent2 4 2" xfId="5845" xr:uid="{00000000-0005-0000-0000-00007F130000}"/>
    <cellStyle name="Accent2 4 2 2" xfId="5846" xr:uid="{00000000-0005-0000-0000-000080130000}"/>
    <cellStyle name="Accent2 4 3" xfId="5847" xr:uid="{00000000-0005-0000-0000-000081130000}"/>
    <cellStyle name="Accent2 4 4" xfId="5848" xr:uid="{00000000-0005-0000-0000-000082130000}"/>
    <cellStyle name="Accent2 4 5" xfId="5849" xr:uid="{00000000-0005-0000-0000-000083130000}"/>
    <cellStyle name="Accent2 4 6" xfId="5844" xr:uid="{00000000-0005-0000-0000-000084130000}"/>
    <cellStyle name="Accent2 5" xfId="5850" xr:uid="{00000000-0005-0000-0000-000085130000}"/>
    <cellStyle name="Accent2 5 2" xfId="5851" xr:uid="{00000000-0005-0000-0000-000086130000}"/>
    <cellStyle name="Accent2 5 2 2" xfId="5852" xr:uid="{00000000-0005-0000-0000-000087130000}"/>
    <cellStyle name="Accent2 5 3" xfId="5853" xr:uid="{00000000-0005-0000-0000-000088130000}"/>
    <cellStyle name="Accent2 5 4" xfId="5854" xr:uid="{00000000-0005-0000-0000-000089130000}"/>
    <cellStyle name="Accent2 5 5" xfId="5855" xr:uid="{00000000-0005-0000-0000-00008A130000}"/>
    <cellStyle name="Accent2 6" xfId="5856" xr:uid="{00000000-0005-0000-0000-00008B130000}"/>
    <cellStyle name="Accent2 6 2" xfId="5857" xr:uid="{00000000-0005-0000-0000-00008C130000}"/>
    <cellStyle name="Accent2 6 2 2" xfId="5858" xr:uid="{00000000-0005-0000-0000-00008D130000}"/>
    <cellStyle name="Accent2 6 3" xfId="5859" xr:uid="{00000000-0005-0000-0000-00008E130000}"/>
    <cellStyle name="Accent2 6 3 2" xfId="5860" xr:uid="{00000000-0005-0000-0000-00008F130000}"/>
    <cellStyle name="Accent2 6 4" xfId="5861" xr:uid="{00000000-0005-0000-0000-000090130000}"/>
    <cellStyle name="Accent2 6 5" xfId="5862" xr:uid="{00000000-0005-0000-0000-000091130000}"/>
    <cellStyle name="Accent2 6 6" xfId="5863" xr:uid="{00000000-0005-0000-0000-000092130000}"/>
    <cellStyle name="Accent2 7" xfId="5864" xr:uid="{00000000-0005-0000-0000-000093130000}"/>
    <cellStyle name="Accent2 7 10" xfId="5865" xr:uid="{00000000-0005-0000-0000-000094130000}"/>
    <cellStyle name="Accent2 7 10 2" xfId="5866" xr:uid="{00000000-0005-0000-0000-000095130000}"/>
    <cellStyle name="Accent2 7 11" xfId="5867" xr:uid="{00000000-0005-0000-0000-000096130000}"/>
    <cellStyle name="Accent2 7 11 2" xfId="5868" xr:uid="{00000000-0005-0000-0000-000097130000}"/>
    <cellStyle name="Accent2 7 12" xfId="5869" xr:uid="{00000000-0005-0000-0000-000098130000}"/>
    <cellStyle name="Accent2 7 13" xfId="5870" xr:uid="{00000000-0005-0000-0000-000099130000}"/>
    <cellStyle name="Accent2 7 2" xfId="5871" xr:uid="{00000000-0005-0000-0000-00009A130000}"/>
    <cellStyle name="Accent2 7 2 2" xfId="5872" xr:uid="{00000000-0005-0000-0000-00009B130000}"/>
    <cellStyle name="Accent2 7 3" xfId="5873" xr:uid="{00000000-0005-0000-0000-00009C130000}"/>
    <cellStyle name="Accent2 7 3 2" xfId="5874" xr:uid="{00000000-0005-0000-0000-00009D130000}"/>
    <cellStyle name="Accent2 7 4" xfId="5875" xr:uid="{00000000-0005-0000-0000-00009E130000}"/>
    <cellStyle name="Accent2 7 4 2" xfId="5876" xr:uid="{00000000-0005-0000-0000-00009F130000}"/>
    <cellStyle name="Accent2 7 5" xfId="5877" xr:uid="{00000000-0005-0000-0000-0000A0130000}"/>
    <cellStyle name="Accent2 7 5 2" xfId="5878" xr:uid="{00000000-0005-0000-0000-0000A1130000}"/>
    <cellStyle name="Accent2 7 6" xfId="5879" xr:uid="{00000000-0005-0000-0000-0000A2130000}"/>
    <cellStyle name="Accent2 7 6 2" xfId="5880" xr:uid="{00000000-0005-0000-0000-0000A3130000}"/>
    <cellStyle name="Accent2 7 7" xfId="5881" xr:uid="{00000000-0005-0000-0000-0000A4130000}"/>
    <cellStyle name="Accent2 7 7 2" xfId="5882" xr:uid="{00000000-0005-0000-0000-0000A5130000}"/>
    <cellStyle name="Accent2 7 8" xfId="5883" xr:uid="{00000000-0005-0000-0000-0000A6130000}"/>
    <cellStyle name="Accent2 7 8 2" xfId="5884" xr:uid="{00000000-0005-0000-0000-0000A7130000}"/>
    <cellStyle name="Accent2 7 9" xfId="5885" xr:uid="{00000000-0005-0000-0000-0000A8130000}"/>
    <cellStyle name="Accent2 7 9 2" xfId="5886" xr:uid="{00000000-0005-0000-0000-0000A9130000}"/>
    <cellStyle name="Accent2 8" xfId="5887" xr:uid="{00000000-0005-0000-0000-0000AA130000}"/>
    <cellStyle name="Accent2 8 2" xfId="5888" xr:uid="{00000000-0005-0000-0000-0000AB130000}"/>
    <cellStyle name="Accent2 8 3" xfId="5889" xr:uid="{00000000-0005-0000-0000-0000AC130000}"/>
    <cellStyle name="Accent2 9" xfId="5890" xr:uid="{00000000-0005-0000-0000-0000AD130000}"/>
    <cellStyle name="Accent2 9 2" xfId="5891" xr:uid="{00000000-0005-0000-0000-0000AE130000}"/>
    <cellStyle name="Accent2 9 3" xfId="5892" xr:uid="{00000000-0005-0000-0000-0000AF130000}"/>
    <cellStyle name="Accent3" xfId="32" builtinId="37" customBuiltin="1"/>
    <cellStyle name="Accent3 - 20%" xfId="5893" xr:uid="{00000000-0005-0000-0000-0000B1130000}"/>
    <cellStyle name="Accent3 - 40%" xfId="5894" xr:uid="{00000000-0005-0000-0000-0000B2130000}"/>
    <cellStyle name="Accent3 - 60%" xfId="5895" xr:uid="{00000000-0005-0000-0000-0000B3130000}"/>
    <cellStyle name="Accent3 10" xfId="5896" xr:uid="{00000000-0005-0000-0000-0000B4130000}"/>
    <cellStyle name="Accent3 10 2" xfId="5897" xr:uid="{00000000-0005-0000-0000-0000B5130000}"/>
    <cellStyle name="Accent3 10 3" xfId="5898" xr:uid="{00000000-0005-0000-0000-0000B6130000}"/>
    <cellStyle name="Accent3 11" xfId="5899" xr:uid="{00000000-0005-0000-0000-0000B7130000}"/>
    <cellStyle name="Accent3 11 2" xfId="5900" xr:uid="{00000000-0005-0000-0000-0000B8130000}"/>
    <cellStyle name="Accent3 11 3" xfId="5901" xr:uid="{00000000-0005-0000-0000-0000B9130000}"/>
    <cellStyle name="Accent3 12" xfId="5902" xr:uid="{00000000-0005-0000-0000-0000BA130000}"/>
    <cellStyle name="Accent3 12 10" xfId="5903" xr:uid="{00000000-0005-0000-0000-0000BB130000}"/>
    <cellStyle name="Accent3 12 10 2" xfId="5904" xr:uid="{00000000-0005-0000-0000-0000BC130000}"/>
    <cellStyle name="Accent3 12 11" xfId="5905" xr:uid="{00000000-0005-0000-0000-0000BD130000}"/>
    <cellStyle name="Accent3 12 11 2" xfId="5906" xr:uid="{00000000-0005-0000-0000-0000BE130000}"/>
    <cellStyle name="Accent3 12 12" xfId="5907" xr:uid="{00000000-0005-0000-0000-0000BF130000}"/>
    <cellStyle name="Accent3 12 12 2" xfId="5908" xr:uid="{00000000-0005-0000-0000-0000C0130000}"/>
    <cellStyle name="Accent3 12 13" xfId="5909" xr:uid="{00000000-0005-0000-0000-0000C1130000}"/>
    <cellStyle name="Accent3 12 13 2" xfId="5910" xr:uid="{00000000-0005-0000-0000-0000C2130000}"/>
    <cellStyle name="Accent3 12 14" xfId="5911" xr:uid="{00000000-0005-0000-0000-0000C3130000}"/>
    <cellStyle name="Accent3 12 14 2" xfId="5912" xr:uid="{00000000-0005-0000-0000-0000C4130000}"/>
    <cellStyle name="Accent3 12 15" xfId="5913" xr:uid="{00000000-0005-0000-0000-0000C5130000}"/>
    <cellStyle name="Accent3 12 15 2" xfId="5914" xr:uid="{00000000-0005-0000-0000-0000C6130000}"/>
    <cellStyle name="Accent3 12 16" xfId="5915" xr:uid="{00000000-0005-0000-0000-0000C7130000}"/>
    <cellStyle name="Accent3 12 16 2" xfId="5916" xr:uid="{00000000-0005-0000-0000-0000C8130000}"/>
    <cellStyle name="Accent3 12 17" xfId="5917" xr:uid="{00000000-0005-0000-0000-0000C9130000}"/>
    <cellStyle name="Accent3 12 17 2" xfId="5918" xr:uid="{00000000-0005-0000-0000-0000CA130000}"/>
    <cellStyle name="Accent3 12 18" xfId="5919" xr:uid="{00000000-0005-0000-0000-0000CB130000}"/>
    <cellStyle name="Accent3 12 18 2" xfId="5920" xr:uid="{00000000-0005-0000-0000-0000CC130000}"/>
    <cellStyle name="Accent3 12 19" xfId="5921" xr:uid="{00000000-0005-0000-0000-0000CD130000}"/>
    <cellStyle name="Accent3 12 19 2" xfId="5922" xr:uid="{00000000-0005-0000-0000-0000CE130000}"/>
    <cellStyle name="Accent3 12 2" xfId="5923" xr:uid="{00000000-0005-0000-0000-0000CF130000}"/>
    <cellStyle name="Accent3 12 2 2" xfId="5924" xr:uid="{00000000-0005-0000-0000-0000D0130000}"/>
    <cellStyle name="Accent3 12 20" xfId="5925" xr:uid="{00000000-0005-0000-0000-0000D1130000}"/>
    <cellStyle name="Accent3 12 20 2" xfId="5926" xr:uid="{00000000-0005-0000-0000-0000D2130000}"/>
    <cellStyle name="Accent3 12 21" xfId="5927" xr:uid="{00000000-0005-0000-0000-0000D3130000}"/>
    <cellStyle name="Accent3 12 21 2" xfId="5928" xr:uid="{00000000-0005-0000-0000-0000D4130000}"/>
    <cellStyle name="Accent3 12 22" xfId="5929" xr:uid="{00000000-0005-0000-0000-0000D5130000}"/>
    <cellStyle name="Accent3 12 22 2" xfId="5930" xr:uid="{00000000-0005-0000-0000-0000D6130000}"/>
    <cellStyle name="Accent3 12 23" xfId="5931" xr:uid="{00000000-0005-0000-0000-0000D7130000}"/>
    <cellStyle name="Accent3 12 23 2" xfId="5932" xr:uid="{00000000-0005-0000-0000-0000D8130000}"/>
    <cellStyle name="Accent3 12 24" xfId="5933" xr:uid="{00000000-0005-0000-0000-0000D9130000}"/>
    <cellStyle name="Accent3 12 24 2" xfId="5934" xr:uid="{00000000-0005-0000-0000-0000DA130000}"/>
    <cellStyle name="Accent3 12 25" xfId="5935" xr:uid="{00000000-0005-0000-0000-0000DB130000}"/>
    <cellStyle name="Accent3 12 25 2" xfId="5936" xr:uid="{00000000-0005-0000-0000-0000DC130000}"/>
    <cellStyle name="Accent3 12 26" xfId="5937" xr:uid="{00000000-0005-0000-0000-0000DD130000}"/>
    <cellStyle name="Accent3 12 26 2" xfId="5938" xr:uid="{00000000-0005-0000-0000-0000DE130000}"/>
    <cellStyle name="Accent3 12 27" xfId="5939" xr:uid="{00000000-0005-0000-0000-0000DF130000}"/>
    <cellStyle name="Accent3 12 27 2" xfId="5940" xr:uid="{00000000-0005-0000-0000-0000E0130000}"/>
    <cellStyle name="Accent3 12 28" xfId="5941" xr:uid="{00000000-0005-0000-0000-0000E1130000}"/>
    <cellStyle name="Accent3 12 28 2" xfId="5942" xr:uid="{00000000-0005-0000-0000-0000E2130000}"/>
    <cellStyle name="Accent3 12 29" xfId="5943" xr:uid="{00000000-0005-0000-0000-0000E3130000}"/>
    <cellStyle name="Accent3 12 29 2" xfId="5944" xr:uid="{00000000-0005-0000-0000-0000E4130000}"/>
    <cellStyle name="Accent3 12 3" xfId="5945" xr:uid="{00000000-0005-0000-0000-0000E5130000}"/>
    <cellStyle name="Accent3 12 3 2" xfId="5946" xr:uid="{00000000-0005-0000-0000-0000E6130000}"/>
    <cellStyle name="Accent3 12 30" xfId="5947" xr:uid="{00000000-0005-0000-0000-0000E7130000}"/>
    <cellStyle name="Accent3 12 30 2" xfId="5948" xr:uid="{00000000-0005-0000-0000-0000E8130000}"/>
    <cellStyle name="Accent3 12 31" xfId="5949" xr:uid="{00000000-0005-0000-0000-0000E9130000}"/>
    <cellStyle name="Accent3 12 32" xfId="5950" xr:uid="{00000000-0005-0000-0000-0000EA130000}"/>
    <cellStyle name="Accent3 12 4" xfId="5951" xr:uid="{00000000-0005-0000-0000-0000EB130000}"/>
    <cellStyle name="Accent3 12 4 2" xfId="5952" xr:uid="{00000000-0005-0000-0000-0000EC130000}"/>
    <cellStyle name="Accent3 12 5" xfId="5953" xr:uid="{00000000-0005-0000-0000-0000ED130000}"/>
    <cellStyle name="Accent3 12 5 2" xfId="5954" xr:uid="{00000000-0005-0000-0000-0000EE130000}"/>
    <cellStyle name="Accent3 12 6" xfId="5955" xr:uid="{00000000-0005-0000-0000-0000EF130000}"/>
    <cellStyle name="Accent3 12 6 2" xfId="5956" xr:uid="{00000000-0005-0000-0000-0000F0130000}"/>
    <cellStyle name="Accent3 12 7" xfId="5957" xr:uid="{00000000-0005-0000-0000-0000F1130000}"/>
    <cellStyle name="Accent3 12 7 2" xfId="5958" xr:uid="{00000000-0005-0000-0000-0000F2130000}"/>
    <cellStyle name="Accent3 12 8" xfId="5959" xr:uid="{00000000-0005-0000-0000-0000F3130000}"/>
    <cellStyle name="Accent3 12 8 2" xfId="5960" xr:uid="{00000000-0005-0000-0000-0000F4130000}"/>
    <cellStyle name="Accent3 12 9" xfId="5961" xr:uid="{00000000-0005-0000-0000-0000F5130000}"/>
    <cellStyle name="Accent3 12 9 2" xfId="5962" xr:uid="{00000000-0005-0000-0000-0000F6130000}"/>
    <cellStyle name="Accent3 13" xfId="5963" xr:uid="{00000000-0005-0000-0000-0000F7130000}"/>
    <cellStyle name="Accent3 13 2" xfId="5964" xr:uid="{00000000-0005-0000-0000-0000F8130000}"/>
    <cellStyle name="Accent3 13 3" xfId="5965" xr:uid="{00000000-0005-0000-0000-0000F9130000}"/>
    <cellStyle name="Accent3 14" xfId="5966" xr:uid="{00000000-0005-0000-0000-0000FA130000}"/>
    <cellStyle name="Accent3 14 2" xfId="5967" xr:uid="{00000000-0005-0000-0000-0000FB130000}"/>
    <cellStyle name="Accent3 14 3" xfId="5968" xr:uid="{00000000-0005-0000-0000-0000FC130000}"/>
    <cellStyle name="Accent3 15" xfId="5969" xr:uid="{00000000-0005-0000-0000-0000FD130000}"/>
    <cellStyle name="Accent3 15 2" xfId="5970" xr:uid="{00000000-0005-0000-0000-0000FE130000}"/>
    <cellStyle name="Accent3 15 3" xfId="5971" xr:uid="{00000000-0005-0000-0000-0000FF130000}"/>
    <cellStyle name="Accent3 16" xfId="5972" xr:uid="{00000000-0005-0000-0000-000000140000}"/>
    <cellStyle name="Accent3 16 2" xfId="5973" xr:uid="{00000000-0005-0000-0000-000001140000}"/>
    <cellStyle name="Accent3 17" xfId="5974" xr:uid="{00000000-0005-0000-0000-000002140000}"/>
    <cellStyle name="Accent3 18" xfId="5975" xr:uid="{00000000-0005-0000-0000-000003140000}"/>
    <cellStyle name="Accent3 19" xfId="5976" xr:uid="{00000000-0005-0000-0000-000004140000}"/>
    <cellStyle name="Accent3 2" xfId="1306" xr:uid="{00000000-0005-0000-0000-000005140000}"/>
    <cellStyle name="Accent3 2 10" xfId="5977" xr:uid="{00000000-0005-0000-0000-000006140000}"/>
    <cellStyle name="Accent3 2 10 2" xfId="5978" xr:uid="{00000000-0005-0000-0000-000007140000}"/>
    <cellStyle name="Accent3 2 11" xfId="5979" xr:uid="{00000000-0005-0000-0000-000008140000}"/>
    <cellStyle name="Accent3 2 11 2" xfId="5980" xr:uid="{00000000-0005-0000-0000-000009140000}"/>
    <cellStyle name="Accent3 2 12" xfId="5981" xr:uid="{00000000-0005-0000-0000-00000A140000}"/>
    <cellStyle name="Accent3 2 13" xfId="5982" xr:uid="{00000000-0005-0000-0000-00000B140000}"/>
    <cellStyle name="Accent3 2 14" xfId="5983" xr:uid="{00000000-0005-0000-0000-00000C140000}"/>
    <cellStyle name="Accent3 2 15" xfId="5984" xr:uid="{00000000-0005-0000-0000-00000D140000}"/>
    <cellStyle name="Accent3 2 16" xfId="5985" xr:uid="{00000000-0005-0000-0000-00000E140000}"/>
    <cellStyle name="Accent3 2 17" xfId="5986" xr:uid="{00000000-0005-0000-0000-00000F140000}"/>
    <cellStyle name="Accent3 2 18" xfId="5987" xr:uid="{00000000-0005-0000-0000-000010140000}"/>
    <cellStyle name="Accent3 2 19" xfId="5988" xr:uid="{00000000-0005-0000-0000-000011140000}"/>
    <cellStyle name="Accent3 2 2" xfId="1307" xr:uid="{00000000-0005-0000-0000-000012140000}"/>
    <cellStyle name="Accent3 2 2 2" xfId="5990" xr:uid="{00000000-0005-0000-0000-000013140000}"/>
    <cellStyle name="Accent3 2 2 3" xfId="5991" xr:uid="{00000000-0005-0000-0000-000014140000}"/>
    <cellStyle name="Accent3 2 2 4" xfId="5989" xr:uid="{00000000-0005-0000-0000-000015140000}"/>
    <cellStyle name="Accent3 2 20" xfId="5992" xr:uid="{00000000-0005-0000-0000-000016140000}"/>
    <cellStyle name="Accent3 2 21" xfId="5993" xr:uid="{00000000-0005-0000-0000-000017140000}"/>
    <cellStyle name="Accent3 2 22" xfId="5994" xr:uid="{00000000-0005-0000-0000-000018140000}"/>
    <cellStyle name="Accent3 2 23" xfId="5995" xr:uid="{00000000-0005-0000-0000-000019140000}"/>
    <cellStyle name="Accent3 2 24" xfId="5996" xr:uid="{00000000-0005-0000-0000-00001A140000}"/>
    <cellStyle name="Accent3 2 25" xfId="5997" xr:uid="{00000000-0005-0000-0000-00001B140000}"/>
    <cellStyle name="Accent3 2 3" xfId="5998" xr:uid="{00000000-0005-0000-0000-00001C140000}"/>
    <cellStyle name="Accent3 2 3 2" xfId="5999" xr:uid="{00000000-0005-0000-0000-00001D140000}"/>
    <cellStyle name="Accent3 2 3 3" xfId="6000" xr:uid="{00000000-0005-0000-0000-00001E140000}"/>
    <cellStyle name="Accent3 2 4" xfId="6001" xr:uid="{00000000-0005-0000-0000-00001F140000}"/>
    <cellStyle name="Accent3 2 4 2" xfId="6002" xr:uid="{00000000-0005-0000-0000-000020140000}"/>
    <cellStyle name="Accent3 2 4 3" xfId="6003" xr:uid="{00000000-0005-0000-0000-000021140000}"/>
    <cellStyle name="Accent3 2 5" xfId="6004" xr:uid="{00000000-0005-0000-0000-000022140000}"/>
    <cellStyle name="Accent3 2 5 2" xfId="6005" xr:uid="{00000000-0005-0000-0000-000023140000}"/>
    <cellStyle name="Accent3 2 5 3" xfId="6006" xr:uid="{00000000-0005-0000-0000-000024140000}"/>
    <cellStyle name="Accent3 2 6" xfId="6007" xr:uid="{00000000-0005-0000-0000-000025140000}"/>
    <cellStyle name="Accent3 2 6 2" xfId="6008" xr:uid="{00000000-0005-0000-0000-000026140000}"/>
    <cellStyle name="Accent3 2 6 3" xfId="6009" xr:uid="{00000000-0005-0000-0000-000027140000}"/>
    <cellStyle name="Accent3 2 7" xfId="6010" xr:uid="{00000000-0005-0000-0000-000028140000}"/>
    <cellStyle name="Accent3 2 7 2" xfId="6011" xr:uid="{00000000-0005-0000-0000-000029140000}"/>
    <cellStyle name="Accent3 2 7 3" xfId="6012" xr:uid="{00000000-0005-0000-0000-00002A140000}"/>
    <cellStyle name="Accent3 2 8" xfId="6013" xr:uid="{00000000-0005-0000-0000-00002B140000}"/>
    <cellStyle name="Accent3 2 8 2" xfId="6014" xr:uid="{00000000-0005-0000-0000-00002C140000}"/>
    <cellStyle name="Accent3 2 8 3" xfId="6015" xr:uid="{00000000-0005-0000-0000-00002D140000}"/>
    <cellStyle name="Accent3 2 9" xfId="6016" xr:uid="{00000000-0005-0000-0000-00002E140000}"/>
    <cellStyle name="Accent3 20" xfId="6017" xr:uid="{00000000-0005-0000-0000-00002F140000}"/>
    <cellStyle name="Accent3 21" xfId="6018" xr:uid="{00000000-0005-0000-0000-000030140000}"/>
    <cellStyle name="Accent3 22" xfId="6019" xr:uid="{00000000-0005-0000-0000-000031140000}"/>
    <cellStyle name="Accent3 23" xfId="6020" xr:uid="{00000000-0005-0000-0000-000032140000}"/>
    <cellStyle name="Accent3 24" xfId="6021" xr:uid="{00000000-0005-0000-0000-000033140000}"/>
    <cellStyle name="Accent3 25" xfId="6022" xr:uid="{00000000-0005-0000-0000-000034140000}"/>
    <cellStyle name="Accent3 26" xfId="6023" xr:uid="{00000000-0005-0000-0000-000035140000}"/>
    <cellStyle name="Accent3 27" xfId="6024" xr:uid="{00000000-0005-0000-0000-000036140000}"/>
    <cellStyle name="Accent3 28" xfId="6025" xr:uid="{00000000-0005-0000-0000-000037140000}"/>
    <cellStyle name="Accent3 29" xfId="6026" xr:uid="{00000000-0005-0000-0000-000038140000}"/>
    <cellStyle name="Accent3 3" xfId="1308" xr:uid="{00000000-0005-0000-0000-000039140000}"/>
    <cellStyle name="Accent3 3 2" xfId="6028" xr:uid="{00000000-0005-0000-0000-00003A140000}"/>
    <cellStyle name="Accent3 3 2 2" xfId="6029" xr:uid="{00000000-0005-0000-0000-00003B140000}"/>
    <cellStyle name="Accent3 3 3" xfId="6030" xr:uid="{00000000-0005-0000-0000-00003C140000}"/>
    <cellStyle name="Accent3 3 4" xfId="6031" xr:uid="{00000000-0005-0000-0000-00003D140000}"/>
    <cellStyle name="Accent3 3 5" xfId="6032" xr:uid="{00000000-0005-0000-0000-00003E140000}"/>
    <cellStyle name="Accent3 3 6" xfId="58036" xr:uid="{00000000-0005-0000-0000-00003F140000}"/>
    <cellStyle name="Accent3 3 7" xfId="6027" xr:uid="{00000000-0005-0000-0000-000040140000}"/>
    <cellStyle name="Accent3 30" xfId="6033" xr:uid="{00000000-0005-0000-0000-000041140000}"/>
    <cellStyle name="Accent3 31" xfId="57586" xr:uid="{00000000-0005-0000-0000-000042140000}"/>
    <cellStyle name="Accent3 32" xfId="58140" xr:uid="{00000000-0005-0000-0000-000043140000}"/>
    <cellStyle name="Accent3 4" xfId="1309" xr:uid="{00000000-0005-0000-0000-000044140000}"/>
    <cellStyle name="Accent3 4 2" xfId="6035" xr:uid="{00000000-0005-0000-0000-000045140000}"/>
    <cellStyle name="Accent3 4 2 2" xfId="6036" xr:uid="{00000000-0005-0000-0000-000046140000}"/>
    <cellStyle name="Accent3 4 3" xfId="6037" xr:uid="{00000000-0005-0000-0000-000047140000}"/>
    <cellStyle name="Accent3 4 4" xfId="6038" xr:uid="{00000000-0005-0000-0000-000048140000}"/>
    <cellStyle name="Accent3 4 5" xfId="6039" xr:uid="{00000000-0005-0000-0000-000049140000}"/>
    <cellStyle name="Accent3 4 6" xfId="6034" xr:uid="{00000000-0005-0000-0000-00004A140000}"/>
    <cellStyle name="Accent3 5" xfId="6040" xr:uid="{00000000-0005-0000-0000-00004B140000}"/>
    <cellStyle name="Accent3 5 2" xfId="6041" xr:uid="{00000000-0005-0000-0000-00004C140000}"/>
    <cellStyle name="Accent3 5 2 2" xfId="6042" xr:uid="{00000000-0005-0000-0000-00004D140000}"/>
    <cellStyle name="Accent3 5 3" xfId="6043" xr:uid="{00000000-0005-0000-0000-00004E140000}"/>
    <cellStyle name="Accent3 5 4" xfId="6044" xr:uid="{00000000-0005-0000-0000-00004F140000}"/>
    <cellStyle name="Accent3 5 5" xfId="6045" xr:uid="{00000000-0005-0000-0000-000050140000}"/>
    <cellStyle name="Accent3 6" xfId="6046" xr:uid="{00000000-0005-0000-0000-000051140000}"/>
    <cellStyle name="Accent3 6 2" xfId="6047" xr:uid="{00000000-0005-0000-0000-000052140000}"/>
    <cellStyle name="Accent3 6 2 2" xfId="6048" xr:uid="{00000000-0005-0000-0000-000053140000}"/>
    <cellStyle name="Accent3 6 3" xfId="6049" xr:uid="{00000000-0005-0000-0000-000054140000}"/>
    <cellStyle name="Accent3 6 3 2" xfId="6050" xr:uid="{00000000-0005-0000-0000-000055140000}"/>
    <cellStyle name="Accent3 6 4" xfId="6051" xr:uid="{00000000-0005-0000-0000-000056140000}"/>
    <cellStyle name="Accent3 6 5" xfId="6052" xr:uid="{00000000-0005-0000-0000-000057140000}"/>
    <cellStyle name="Accent3 6 6" xfId="6053" xr:uid="{00000000-0005-0000-0000-000058140000}"/>
    <cellStyle name="Accent3 7" xfId="6054" xr:uid="{00000000-0005-0000-0000-000059140000}"/>
    <cellStyle name="Accent3 7 10" xfId="6055" xr:uid="{00000000-0005-0000-0000-00005A140000}"/>
    <cellStyle name="Accent3 7 10 2" xfId="6056" xr:uid="{00000000-0005-0000-0000-00005B140000}"/>
    <cellStyle name="Accent3 7 11" xfId="6057" xr:uid="{00000000-0005-0000-0000-00005C140000}"/>
    <cellStyle name="Accent3 7 11 2" xfId="6058" xr:uid="{00000000-0005-0000-0000-00005D140000}"/>
    <cellStyle name="Accent3 7 12" xfId="6059" xr:uid="{00000000-0005-0000-0000-00005E140000}"/>
    <cellStyle name="Accent3 7 13" xfId="6060" xr:uid="{00000000-0005-0000-0000-00005F140000}"/>
    <cellStyle name="Accent3 7 2" xfId="6061" xr:uid="{00000000-0005-0000-0000-000060140000}"/>
    <cellStyle name="Accent3 7 2 2" xfId="6062" xr:uid="{00000000-0005-0000-0000-000061140000}"/>
    <cellStyle name="Accent3 7 3" xfId="6063" xr:uid="{00000000-0005-0000-0000-000062140000}"/>
    <cellStyle name="Accent3 7 3 2" xfId="6064" xr:uid="{00000000-0005-0000-0000-000063140000}"/>
    <cellStyle name="Accent3 7 4" xfId="6065" xr:uid="{00000000-0005-0000-0000-000064140000}"/>
    <cellStyle name="Accent3 7 4 2" xfId="6066" xr:uid="{00000000-0005-0000-0000-000065140000}"/>
    <cellStyle name="Accent3 7 5" xfId="6067" xr:uid="{00000000-0005-0000-0000-000066140000}"/>
    <cellStyle name="Accent3 7 5 2" xfId="6068" xr:uid="{00000000-0005-0000-0000-000067140000}"/>
    <cellStyle name="Accent3 7 6" xfId="6069" xr:uid="{00000000-0005-0000-0000-000068140000}"/>
    <cellStyle name="Accent3 7 6 2" xfId="6070" xr:uid="{00000000-0005-0000-0000-000069140000}"/>
    <cellStyle name="Accent3 7 7" xfId="6071" xr:uid="{00000000-0005-0000-0000-00006A140000}"/>
    <cellStyle name="Accent3 7 7 2" xfId="6072" xr:uid="{00000000-0005-0000-0000-00006B140000}"/>
    <cellStyle name="Accent3 7 8" xfId="6073" xr:uid="{00000000-0005-0000-0000-00006C140000}"/>
    <cellStyle name="Accent3 7 8 2" xfId="6074" xr:uid="{00000000-0005-0000-0000-00006D140000}"/>
    <cellStyle name="Accent3 7 9" xfId="6075" xr:uid="{00000000-0005-0000-0000-00006E140000}"/>
    <cellStyle name="Accent3 7 9 2" xfId="6076" xr:uid="{00000000-0005-0000-0000-00006F140000}"/>
    <cellStyle name="Accent3 8" xfId="6077" xr:uid="{00000000-0005-0000-0000-000070140000}"/>
    <cellStyle name="Accent3 8 2" xfId="6078" xr:uid="{00000000-0005-0000-0000-000071140000}"/>
    <cellStyle name="Accent3 8 3" xfId="6079" xr:uid="{00000000-0005-0000-0000-000072140000}"/>
    <cellStyle name="Accent3 9" xfId="6080" xr:uid="{00000000-0005-0000-0000-000073140000}"/>
    <cellStyle name="Accent3 9 2" xfId="6081" xr:uid="{00000000-0005-0000-0000-000074140000}"/>
    <cellStyle name="Accent3 9 3" xfId="6082" xr:uid="{00000000-0005-0000-0000-000075140000}"/>
    <cellStyle name="Accent4" xfId="36" builtinId="41" customBuiltin="1"/>
    <cellStyle name="Accent4 - 20%" xfId="6083" xr:uid="{00000000-0005-0000-0000-000077140000}"/>
    <cellStyle name="Accent4 - 40%" xfId="6084" xr:uid="{00000000-0005-0000-0000-000078140000}"/>
    <cellStyle name="Accent4 - 60%" xfId="6085" xr:uid="{00000000-0005-0000-0000-000079140000}"/>
    <cellStyle name="Accent4 10" xfId="6086" xr:uid="{00000000-0005-0000-0000-00007A140000}"/>
    <cellStyle name="Accent4 10 2" xfId="6087" xr:uid="{00000000-0005-0000-0000-00007B140000}"/>
    <cellStyle name="Accent4 10 3" xfId="6088" xr:uid="{00000000-0005-0000-0000-00007C140000}"/>
    <cellStyle name="Accent4 11" xfId="6089" xr:uid="{00000000-0005-0000-0000-00007D140000}"/>
    <cellStyle name="Accent4 11 2" xfId="6090" xr:uid="{00000000-0005-0000-0000-00007E140000}"/>
    <cellStyle name="Accent4 11 3" xfId="6091" xr:uid="{00000000-0005-0000-0000-00007F140000}"/>
    <cellStyle name="Accent4 12" xfId="6092" xr:uid="{00000000-0005-0000-0000-000080140000}"/>
    <cellStyle name="Accent4 12 10" xfId="6093" xr:uid="{00000000-0005-0000-0000-000081140000}"/>
    <cellStyle name="Accent4 12 10 2" xfId="6094" xr:uid="{00000000-0005-0000-0000-000082140000}"/>
    <cellStyle name="Accent4 12 11" xfId="6095" xr:uid="{00000000-0005-0000-0000-000083140000}"/>
    <cellStyle name="Accent4 12 11 2" xfId="6096" xr:uid="{00000000-0005-0000-0000-000084140000}"/>
    <cellStyle name="Accent4 12 12" xfId="6097" xr:uid="{00000000-0005-0000-0000-000085140000}"/>
    <cellStyle name="Accent4 12 12 2" xfId="6098" xr:uid="{00000000-0005-0000-0000-000086140000}"/>
    <cellStyle name="Accent4 12 13" xfId="6099" xr:uid="{00000000-0005-0000-0000-000087140000}"/>
    <cellStyle name="Accent4 12 13 2" xfId="6100" xr:uid="{00000000-0005-0000-0000-000088140000}"/>
    <cellStyle name="Accent4 12 14" xfId="6101" xr:uid="{00000000-0005-0000-0000-000089140000}"/>
    <cellStyle name="Accent4 12 14 2" xfId="6102" xr:uid="{00000000-0005-0000-0000-00008A140000}"/>
    <cellStyle name="Accent4 12 15" xfId="6103" xr:uid="{00000000-0005-0000-0000-00008B140000}"/>
    <cellStyle name="Accent4 12 15 2" xfId="6104" xr:uid="{00000000-0005-0000-0000-00008C140000}"/>
    <cellStyle name="Accent4 12 16" xfId="6105" xr:uid="{00000000-0005-0000-0000-00008D140000}"/>
    <cellStyle name="Accent4 12 16 2" xfId="6106" xr:uid="{00000000-0005-0000-0000-00008E140000}"/>
    <cellStyle name="Accent4 12 17" xfId="6107" xr:uid="{00000000-0005-0000-0000-00008F140000}"/>
    <cellStyle name="Accent4 12 17 2" xfId="6108" xr:uid="{00000000-0005-0000-0000-000090140000}"/>
    <cellStyle name="Accent4 12 18" xfId="6109" xr:uid="{00000000-0005-0000-0000-000091140000}"/>
    <cellStyle name="Accent4 12 18 2" xfId="6110" xr:uid="{00000000-0005-0000-0000-000092140000}"/>
    <cellStyle name="Accent4 12 19" xfId="6111" xr:uid="{00000000-0005-0000-0000-000093140000}"/>
    <cellStyle name="Accent4 12 19 2" xfId="6112" xr:uid="{00000000-0005-0000-0000-000094140000}"/>
    <cellStyle name="Accent4 12 2" xfId="6113" xr:uid="{00000000-0005-0000-0000-000095140000}"/>
    <cellStyle name="Accent4 12 2 2" xfId="6114" xr:uid="{00000000-0005-0000-0000-000096140000}"/>
    <cellStyle name="Accent4 12 20" xfId="6115" xr:uid="{00000000-0005-0000-0000-000097140000}"/>
    <cellStyle name="Accent4 12 20 2" xfId="6116" xr:uid="{00000000-0005-0000-0000-000098140000}"/>
    <cellStyle name="Accent4 12 21" xfId="6117" xr:uid="{00000000-0005-0000-0000-000099140000}"/>
    <cellStyle name="Accent4 12 21 2" xfId="6118" xr:uid="{00000000-0005-0000-0000-00009A140000}"/>
    <cellStyle name="Accent4 12 22" xfId="6119" xr:uid="{00000000-0005-0000-0000-00009B140000}"/>
    <cellStyle name="Accent4 12 22 2" xfId="6120" xr:uid="{00000000-0005-0000-0000-00009C140000}"/>
    <cellStyle name="Accent4 12 23" xfId="6121" xr:uid="{00000000-0005-0000-0000-00009D140000}"/>
    <cellStyle name="Accent4 12 23 2" xfId="6122" xr:uid="{00000000-0005-0000-0000-00009E140000}"/>
    <cellStyle name="Accent4 12 24" xfId="6123" xr:uid="{00000000-0005-0000-0000-00009F140000}"/>
    <cellStyle name="Accent4 12 24 2" xfId="6124" xr:uid="{00000000-0005-0000-0000-0000A0140000}"/>
    <cellStyle name="Accent4 12 25" xfId="6125" xr:uid="{00000000-0005-0000-0000-0000A1140000}"/>
    <cellStyle name="Accent4 12 25 2" xfId="6126" xr:uid="{00000000-0005-0000-0000-0000A2140000}"/>
    <cellStyle name="Accent4 12 26" xfId="6127" xr:uid="{00000000-0005-0000-0000-0000A3140000}"/>
    <cellStyle name="Accent4 12 26 2" xfId="6128" xr:uid="{00000000-0005-0000-0000-0000A4140000}"/>
    <cellStyle name="Accent4 12 27" xfId="6129" xr:uid="{00000000-0005-0000-0000-0000A5140000}"/>
    <cellStyle name="Accent4 12 27 2" xfId="6130" xr:uid="{00000000-0005-0000-0000-0000A6140000}"/>
    <cellStyle name="Accent4 12 28" xfId="6131" xr:uid="{00000000-0005-0000-0000-0000A7140000}"/>
    <cellStyle name="Accent4 12 28 2" xfId="6132" xr:uid="{00000000-0005-0000-0000-0000A8140000}"/>
    <cellStyle name="Accent4 12 29" xfId="6133" xr:uid="{00000000-0005-0000-0000-0000A9140000}"/>
    <cellStyle name="Accent4 12 29 2" xfId="6134" xr:uid="{00000000-0005-0000-0000-0000AA140000}"/>
    <cellStyle name="Accent4 12 3" xfId="6135" xr:uid="{00000000-0005-0000-0000-0000AB140000}"/>
    <cellStyle name="Accent4 12 3 2" xfId="6136" xr:uid="{00000000-0005-0000-0000-0000AC140000}"/>
    <cellStyle name="Accent4 12 30" xfId="6137" xr:uid="{00000000-0005-0000-0000-0000AD140000}"/>
    <cellStyle name="Accent4 12 30 2" xfId="6138" xr:uid="{00000000-0005-0000-0000-0000AE140000}"/>
    <cellStyle name="Accent4 12 31" xfId="6139" xr:uid="{00000000-0005-0000-0000-0000AF140000}"/>
    <cellStyle name="Accent4 12 32" xfId="6140" xr:uid="{00000000-0005-0000-0000-0000B0140000}"/>
    <cellStyle name="Accent4 12 4" xfId="6141" xr:uid="{00000000-0005-0000-0000-0000B1140000}"/>
    <cellStyle name="Accent4 12 4 2" xfId="6142" xr:uid="{00000000-0005-0000-0000-0000B2140000}"/>
    <cellStyle name="Accent4 12 5" xfId="6143" xr:uid="{00000000-0005-0000-0000-0000B3140000}"/>
    <cellStyle name="Accent4 12 5 2" xfId="6144" xr:uid="{00000000-0005-0000-0000-0000B4140000}"/>
    <cellStyle name="Accent4 12 6" xfId="6145" xr:uid="{00000000-0005-0000-0000-0000B5140000}"/>
    <cellStyle name="Accent4 12 6 2" xfId="6146" xr:uid="{00000000-0005-0000-0000-0000B6140000}"/>
    <cellStyle name="Accent4 12 7" xfId="6147" xr:uid="{00000000-0005-0000-0000-0000B7140000}"/>
    <cellStyle name="Accent4 12 7 2" xfId="6148" xr:uid="{00000000-0005-0000-0000-0000B8140000}"/>
    <cellStyle name="Accent4 12 8" xfId="6149" xr:uid="{00000000-0005-0000-0000-0000B9140000}"/>
    <cellStyle name="Accent4 12 8 2" xfId="6150" xr:uid="{00000000-0005-0000-0000-0000BA140000}"/>
    <cellStyle name="Accent4 12 9" xfId="6151" xr:uid="{00000000-0005-0000-0000-0000BB140000}"/>
    <cellStyle name="Accent4 12 9 2" xfId="6152" xr:uid="{00000000-0005-0000-0000-0000BC140000}"/>
    <cellStyle name="Accent4 13" xfId="6153" xr:uid="{00000000-0005-0000-0000-0000BD140000}"/>
    <cellStyle name="Accent4 13 2" xfId="6154" xr:uid="{00000000-0005-0000-0000-0000BE140000}"/>
    <cellStyle name="Accent4 13 3" xfId="6155" xr:uid="{00000000-0005-0000-0000-0000BF140000}"/>
    <cellStyle name="Accent4 14" xfId="6156" xr:uid="{00000000-0005-0000-0000-0000C0140000}"/>
    <cellStyle name="Accent4 14 2" xfId="6157" xr:uid="{00000000-0005-0000-0000-0000C1140000}"/>
    <cellStyle name="Accent4 14 3" xfId="6158" xr:uid="{00000000-0005-0000-0000-0000C2140000}"/>
    <cellStyle name="Accent4 15" xfId="6159" xr:uid="{00000000-0005-0000-0000-0000C3140000}"/>
    <cellStyle name="Accent4 15 2" xfId="6160" xr:uid="{00000000-0005-0000-0000-0000C4140000}"/>
    <cellStyle name="Accent4 15 3" xfId="6161" xr:uid="{00000000-0005-0000-0000-0000C5140000}"/>
    <cellStyle name="Accent4 16" xfId="6162" xr:uid="{00000000-0005-0000-0000-0000C6140000}"/>
    <cellStyle name="Accent4 16 2" xfId="6163" xr:uid="{00000000-0005-0000-0000-0000C7140000}"/>
    <cellStyle name="Accent4 17" xfId="6164" xr:uid="{00000000-0005-0000-0000-0000C8140000}"/>
    <cellStyle name="Accent4 18" xfId="6165" xr:uid="{00000000-0005-0000-0000-0000C9140000}"/>
    <cellStyle name="Accent4 19" xfId="6166" xr:uid="{00000000-0005-0000-0000-0000CA140000}"/>
    <cellStyle name="Accent4 2" xfId="1310" xr:uid="{00000000-0005-0000-0000-0000CB140000}"/>
    <cellStyle name="Accent4 2 10" xfId="6168" xr:uid="{00000000-0005-0000-0000-0000CC140000}"/>
    <cellStyle name="Accent4 2 10 2" xfId="6169" xr:uid="{00000000-0005-0000-0000-0000CD140000}"/>
    <cellStyle name="Accent4 2 11" xfId="6170" xr:uid="{00000000-0005-0000-0000-0000CE140000}"/>
    <cellStyle name="Accent4 2 11 2" xfId="6171" xr:uid="{00000000-0005-0000-0000-0000CF140000}"/>
    <cellStyle name="Accent4 2 12" xfId="6172" xr:uid="{00000000-0005-0000-0000-0000D0140000}"/>
    <cellStyle name="Accent4 2 13" xfId="6173" xr:uid="{00000000-0005-0000-0000-0000D1140000}"/>
    <cellStyle name="Accent4 2 14" xfId="6174" xr:uid="{00000000-0005-0000-0000-0000D2140000}"/>
    <cellStyle name="Accent4 2 15" xfId="6175" xr:uid="{00000000-0005-0000-0000-0000D3140000}"/>
    <cellStyle name="Accent4 2 16" xfId="6176" xr:uid="{00000000-0005-0000-0000-0000D4140000}"/>
    <cellStyle name="Accent4 2 17" xfId="6177" xr:uid="{00000000-0005-0000-0000-0000D5140000}"/>
    <cellStyle name="Accent4 2 18" xfId="6178" xr:uid="{00000000-0005-0000-0000-0000D6140000}"/>
    <cellStyle name="Accent4 2 19" xfId="6179" xr:uid="{00000000-0005-0000-0000-0000D7140000}"/>
    <cellStyle name="Accent4 2 2" xfId="1311" xr:uid="{00000000-0005-0000-0000-0000D8140000}"/>
    <cellStyle name="Accent4 2 2 2" xfId="6181" xr:uid="{00000000-0005-0000-0000-0000D9140000}"/>
    <cellStyle name="Accent4 2 2 3" xfId="6182" xr:uid="{00000000-0005-0000-0000-0000DA140000}"/>
    <cellStyle name="Accent4 2 2 4" xfId="6180" xr:uid="{00000000-0005-0000-0000-0000DB140000}"/>
    <cellStyle name="Accent4 2 20" xfId="6183" xr:uid="{00000000-0005-0000-0000-0000DC140000}"/>
    <cellStyle name="Accent4 2 21" xfId="6184" xr:uid="{00000000-0005-0000-0000-0000DD140000}"/>
    <cellStyle name="Accent4 2 22" xfId="6185" xr:uid="{00000000-0005-0000-0000-0000DE140000}"/>
    <cellStyle name="Accent4 2 23" xfId="6186" xr:uid="{00000000-0005-0000-0000-0000DF140000}"/>
    <cellStyle name="Accent4 2 24" xfId="6187" xr:uid="{00000000-0005-0000-0000-0000E0140000}"/>
    <cellStyle name="Accent4 2 25" xfId="6188" xr:uid="{00000000-0005-0000-0000-0000E1140000}"/>
    <cellStyle name="Accent4 2 26" xfId="6167" xr:uid="{00000000-0005-0000-0000-0000E2140000}"/>
    <cellStyle name="Accent4 2 3" xfId="6189" xr:uid="{00000000-0005-0000-0000-0000E3140000}"/>
    <cellStyle name="Accent4 2 3 2" xfId="6190" xr:uid="{00000000-0005-0000-0000-0000E4140000}"/>
    <cellStyle name="Accent4 2 3 3" xfId="6191" xr:uid="{00000000-0005-0000-0000-0000E5140000}"/>
    <cellStyle name="Accent4 2 4" xfId="6192" xr:uid="{00000000-0005-0000-0000-0000E6140000}"/>
    <cellStyle name="Accent4 2 4 2" xfId="6193" xr:uid="{00000000-0005-0000-0000-0000E7140000}"/>
    <cellStyle name="Accent4 2 4 3" xfId="6194" xr:uid="{00000000-0005-0000-0000-0000E8140000}"/>
    <cellStyle name="Accent4 2 5" xfId="6195" xr:uid="{00000000-0005-0000-0000-0000E9140000}"/>
    <cellStyle name="Accent4 2 5 2" xfId="6196" xr:uid="{00000000-0005-0000-0000-0000EA140000}"/>
    <cellStyle name="Accent4 2 5 3" xfId="6197" xr:uid="{00000000-0005-0000-0000-0000EB140000}"/>
    <cellStyle name="Accent4 2 6" xfId="6198" xr:uid="{00000000-0005-0000-0000-0000EC140000}"/>
    <cellStyle name="Accent4 2 6 2" xfId="6199" xr:uid="{00000000-0005-0000-0000-0000ED140000}"/>
    <cellStyle name="Accent4 2 6 3" xfId="6200" xr:uid="{00000000-0005-0000-0000-0000EE140000}"/>
    <cellStyle name="Accent4 2 7" xfId="6201" xr:uid="{00000000-0005-0000-0000-0000EF140000}"/>
    <cellStyle name="Accent4 2 7 2" xfId="6202" xr:uid="{00000000-0005-0000-0000-0000F0140000}"/>
    <cellStyle name="Accent4 2 7 3" xfId="6203" xr:uid="{00000000-0005-0000-0000-0000F1140000}"/>
    <cellStyle name="Accent4 2 8" xfId="6204" xr:uid="{00000000-0005-0000-0000-0000F2140000}"/>
    <cellStyle name="Accent4 2 8 2" xfId="6205" xr:uid="{00000000-0005-0000-0000-0000F3140000}"/>
    <cellStyle name="Accent4 2 8 3" xfId="6206" xr:uid="{00000000-0005-0000-0000-0000F4140000}"/>
    <cellStyle name="Accent4 2 9" xfId="6207" xr:uid="{00000000-0005-0000-0000-0000F5140000}"/>
    <cellStyle name="Accent4 20" xfId="6208" xr:uid="{00000000-0005-0000-0000-0000F6140000}"/>
    <cellStyle name="Accent4 21" xfId="6209" xr:uid="{00000000-0005-0000-0000-0000F7140000}"/>
    <cellStyle name="Accent4 22" xfId="6210" xr:uid="{00000000-0005-0000-0000-0000F8140000}"/>
    <cellStyle name="Accent4 23" xfId="6211" xr:uid="{00000000-0005-0000-0000-0000F9140000}"/>
    <cellStyle name="Accent4 24" xfId="6212" xr:uid="{00000000-0005-0000-0000-0000FA140000}"/>
    <cellStyle name="Accent4 25" xfId="6213" xr:uid="{00000000-0005-0000-0000-0000FB140000}"/>
    <cellStyle name="Accent4 26" xfId="6214" xr:uid="{00000000-0005-0000-0000-0000FC140000}"/>
    <cellStyle name="Accent4 27" xfId="6215" xr:uid="{00000000-0005-0000-0000-0000FD140000}"/>
    <cellStyle name="Accent4 28" xfId="6216" xr:uid="{00000000-0005-0000-0000-0000FE140000}"/>
    <cellStyle name="Accent4 29" xfId="6217" xr:uid="{00000000-0005-0000-0000-0000FF140000}"/>
    <cellStyle name="Accent4 3" xfId="1312" xr:uid="{00000000-0005-0000-0000-000000150000}"/>
    <cellStyle name="Accent4 3 2" xfId="6219" xr:uid="{00000000-0005-0000-0000-000001150000}"/>
    <cellStyle name="Accent4 3 2 2" xfId="6220" xr:uid="{00000000-0005-0000-0000-000002150000}"/>
    <cellStyle name="Accent4 3 3" xfId="6221" xr:uid="{00000000-0005-0000-0000-000003150000}"/>
    <cellStyle name="Accent4 3 4" xfId="6222" xr:uid="{00000000-0005-0000-0000-000004150000}"/>
    <cellStyle name="Accent4 3 5" xfId="6223" xr:uid="{00000000-0005-0000-0000-000005150000}"/>
    <cellStyle name="Accent4 3 6" xfId="58037" xr:uid="{00000000-0005-0000-0000-000006150000}"/>
    <cellStyle name="Accent4 3 7" xfId="6218" xr:uid="{00000000-0005-0000-0000-000007150000}"/>
    <cellStyle name="Accent4 30" xfId="6224" xr:uid="{00000000-0005-0000-0000-000008150000}"/>
    <cellStyle name="Accent4 31" xfId="57587" xr:uid="{00000000-0005-0000-0000-000009150000}"/>
    <cellStyle name="Accent4 32" xfId="58141" xr:uid="{00000000-0005-0000-0000-00000A150000}"/>
    <cellStyle name="Accent4 4" xfId="1313" xr:uid="{00000000-0005-0000-0000-00000B150000}"/>
    <cellStyle name="Accent4 4 2" xfId="6226" xr:uid="{00000000-0005-0000-0000-00000C150000}"/>
    <cellStyle name="Accent4 4 2 2" xfId="6227" xr:uid="{00000000-0005-0000-0000-00000D150000}"/>
    <cellStyle name="Accent4 4 3" xfId="6228" xr:uid="{00000000-0005-0000-0000-00000E150000}"/>
    <cellStyle name="Accent4 4 4" xfId="6229" xr:uid="{00000000-0005-0000-0000-00000F150000}"/>
    <cellStyle name="Accent4 4 5" xfId="6230" xr:uid="{00000000-0005-0000-0000-000010150000}"/>
    <cellStyle name="Accent4 4 6" xfId="6225" xr:uid="{00000000-0005-0000-0000-000011150000}"/>
    <cellStyle name="Accent4 5" xfId="6231" xr:uid="{00000000-0005-0000-0000-000012150000}"/>
    <cellStyle name="Accent4 5 2" xfId="6232" xr:uid="{00000000-0005-0000-0000-000013150000}"/>
    <cellStyle name="Accent4 5 2 2" xfId="6233" xr:uid="{00000000-0005-0000-0000-000014150000}"/>
    <cellStyle name="Accent4 5 3" xfId="6234" xr:uid="{00000000-0005-0000-0000-000015150000}"/>
    <cellStyle name="Accent4 5 4" xfId="6235" xr:uid="{00000000-0005-0000-0000-000016150000}"/>
    <cellStyle name="Accent4 5 5" xfId="6236" xr:uid="{00000000-0005-0000-0000-000017150000}"/>
    <cellStyle name="Accent4 6" xfId="6237" xr:uid="{00000000-0005-0000-0000-000018150000}"/>
    <cellStyle name="Accent4 6 2" xfId="6238" xr:uid="{00000000-0005-0000-0000-000019150000}"/>
    <cellStyle name="Accent4 6 2 2" xfId="6239" xr:uid="{00000000-0005-0000-0000-00001A150000}"/>
    <cellStyle name="Accent4 6 3" xfId="6240" xr:uid="{00000000-0005-0000-0000-00001B150000}"/>
    <cellStyle name="Accent4 6 3 2" xfId="6241" xr:uid="{00000000-0005-0000-0000-00001C150000}"/>
    <cellStyle name="Accent4 6 4" xfId="6242" xr:uid="{00000000-0005-0000-0000-00001D150000}"/>
    <cellStyle name="Accent4 6 5" xfId="6243" xr:uid="{00000000-0005-0000-0000-00001E150000}"/>
    <cellStyle name="Accent4 6 6" xfId="6244" xr:uid="{00000000-0005-0000-0000-00001F150000}"/>
    <cellStyle name="Accent4 7" xfId="6245" xr:uid="{00000000-0005-0000-0000-000020150000}"/>
    <cellStyle name="Accent4 7 10" xfId="6246" xr:uid="{00000000-0005-0000-0000-000021150000}"/>
    <cellStyle name="Accent4 7 10 2" xfId="6247" xr:uid="{00000000-0005-0000-0000-000022150000}"/>
    <cellStyle name="Accent4 7 11" xfId="6248" xr:uid="{00000000-0005-0000-0000-000023150000}"/>
    <cellStyle name="Accent4 7 11 2" xfId="6249" xr:uid="{00000000-0005-0000-0000-000024150000}"/>
    <cellStyle name="Accent4 7 12" xfId="6250" xr:uid="{00000000-0005-0000-0000-000025150000}"/>
    <cellStyle name="Accent4 7 13" xfId="6251" xr:uid="{00000000-0005-0000-0000-000026150000}"/>
    <cellStyle name="Accent4 7 2" xfId="6252" xr:uid="{00000000-0005-0000-0000-000027150000}"/>
    <cellStyle name="Accent4 7 2 2" xfId="6253" xr:uid="{00000000-0005-0000-0000-000028150000}"/>
    <cellStyle name="Accent4 7 3" xfId="6254" xr:uid="{00000000-0005-0000-0000-000029150000}"/>
    <cellStyle name="Accent4 7 3 2" xfId="6255" xr:uid="{00000000-0005-0000-0000-00002A150000}"/>
    <cellStyle name="Accent4 7 4" xfId="6256" xr:uid="{00000000-0005-0000-0000-00002B150000}"/>
    <cellStyle name="Accent4 7 4 2" xfId="6257" xr:uid="{00000000-0005-0000-0000-00002C150000}"/>
    <cellStyle name="Accent4 7 5" xfId="6258" xr:uid="{00000000-0005-0000-0000-00002D150000}"/>
    <cellStyle name="Accent4 7 5 2" xfId="6259" xr:uid="{00000000-0005-0000-0000-00002E150000}"/>
    <cellStyle name="Accent4 7 6" xfId="6260" xr:uid="{00000000-0005-0000-0000-00002F150000}"/>
    <cellStyle name="Accent4 7 6 2" xfId="6261" xr:uid="{00000000-0005-0000-0000-000030150000}"/>
    <cellStyle name="Accent4 7 7" xfId="6262" xr:uid="{00000000-0005-0000-0000-000031150000}"/>
    <cellStyle name="Accent4 7 7 2" xfId="6263" xr:uid="{00000000-0005-0000-0000-000032150000}"/>
    <cellStyle name="Accent4 7 8" xfId="6264" xr:uid="{00000000-0005-0000-0000-000033150000}"/>
    <cellStyle name="Accent4 7 8 2" xfId="6265" xr:uid="{00000000-0005-0000-0000-000034150000}"/>
    <cellStyle name="Accent4 7 9" xfId="6266" xr:uid="{00000000-0005-0000-0000-000035150000}"/>
    <cellStyle name="Accent4 7 9 2" xfId="6267" xr:uid="{00000000-0005-0000-0000-000036150000}"/>
    <cellStyle name="Accent4 8" xfId="6268" xr:uid="{00000000-0005-0000-0000-000037150000}"/>
    <cellStyle name="Accent4 8 2" xfId="6269" xr:uid="{00000000-0005-0000-0000-000038150000}"/>
    <cellStyle name="Accent4 8 3" xfId="6270" xr:uid="{00000000-0005-0000-0000-000039150000}"/>
    <cellStyle name="Accent4 9" xfId="6271" xr:uid="{00000000-0005-0000-0000-00003A150000}"/>
    <cellStyle name="Accent4 9 2" xfId="6272" xr:uid="{00000000-0005-0000-0000-00003B150000}"/>
    <cellStyle name="Accent4 9 3" xfId="6273" xr:uid="{00000000-0005-0000-0000-00003C150000}"/>
    <cellStyle name="Accent5" xfId="40" builtinId="45" customBuiltin="1"/>
    <cellStyle name="Accent5 - 20%" xfId="6274" xr:uid="{00000000-0005-0000-0000-00003E150000}"/>
    <cellStyle name="Accent5 - 40%" xfId="6275" xr:uid="{00000000-0005-0000-0000-00003F150000}"/>
    <cellStyle name="Accent5 - 60%" xfId="6276" xr:uid="{00000000-0005-0000-0000-000040150000}"/>
    <cellStyle name="Accent5 10" xfId="6277" xr:uid="{00000000-0005-0000-0000-000041150000}"/>
    <cellStyle name="Accent5 10 2" xfId="6278" xr:uid="{00000000-0005-0000-0000-000042150000}"/>
    <cellStyle name="Accent5 10 3" xfId="6279" xr:uid="{00000000-0005-0000-0000-000043150000}"/>
    <cellStyle name="Accent5 11" xfId="6280" xr:uid="{00000000-0005-0000-0000-000044150000}"/>
    <cellStyle name="Accent5 11 2" xfId="6281" xr:uid="{00000000-0005-0000-0000-000045150000}"/>
    <cellStyle name="Accent5 11 3" xfId="6282" xr:uid="{00000000-0005-0000-0000-000046150000}"/>
    <cellStyle name="Accent5 12" xfId="6283" xr:uid="{00000000-0005-0000-0000-000047150000}"/>
    <cellStyle name="Accent5 12 10" xfId="6284" xr:uid="{00000000-0005-0000-0000-000048150000}"/>
    <cellStyle name="Accent5 12 10 2" xfId="6285" xr:uid="{00000000-0005-0000-0000-000049150000}"/>
    <cellStyle name="Accent5 12 11" xfId="6286" xr:uid="{00000000-0005-0000-0000-00004A150000}"/>
    <cellStyle name="Accent5 12 11 2" xfId="6287" xr:uid="{00000000-0005-0000-0000-00004B150000}"/>
    <cellStyle name="Accent5 12 12" xfId="6288" xr:uid="{00000000-0005-0000-0000-00004C150000}"/>
    <cellStyle name="Accent5 12 12 2" xfId="6289" xr:uid="{00000000-0005-0000-0000-00004D150000}"/>
    <cellStyle name="Accent5 12 13" xfId="6290" xr:uid="{00000000-0005-0000-0000-00004E150000}"/>
    <cellStyle name="Accent5 12 13 2" xfId="6291" xr:uid="{00000000-0005-0000-0000-00004F150000}"/>
    <cellStyle name="Accent5 12 14" xfId="6292" xr:uid="{00000000-0005-0000-0000-000050150000}"/>
    <cellStyle name="Accent5 12 14 2" xfId="6293" xr:uid="{00000000-0005-0000-0000-000051150000}"/>
    <cellStyle name="Accent5 12 15" xfId="6294" xr:uid="{00000000-0005-0000-0000-000052150000}"/>
    <cellStyle name="Accent5 12 15 2" xfId="6295" xr:uid="{00000000-0005-0000-0000-000053150000}"/>
    <cellStyle name="Accent5 12 16" xfId="6296" xr:uid="{00000000-0005-0000-0000-000054150000}"/>
    <cellStyle name="Accent5 12 16 2" xfId="6297" xr:uid="{00000000-0005-0000-0000-000055150000}"/>
    <cellStyle name="Accent5 12 17" xfId="6298" xr:uid="{00000000-0005-0000-0000-000056150000}"/>
    <cellStyle name="Accent5 12 17 2" xfId="6299" xr:uid="{00000000-0005-0000-0000-000057150000}"/>
    <cellStyle name="Accent5 12 18" xfId="6300" xr:uid="{00000000-0005-0000-0000-000058150000}"/>
    <cellStyle name="Accent5 12 18 2" xfId="6301" xr:uid="{00000000-0005-0000-0000-000059150000}"/>
    <cellStyle name="Accent5 12 19" xfId="6302" xr:uid="{00000000-0005-0000-0000-00005A150000}"/>
    <cellStyle name="Accent5 12 19 2" xfId="6303" xr:uid="{00000000-0005-0000-0000-00005B150000}"/>
    <cellStyle name="Accent5 12 2" xfId="6304" xr:uid="{00000000-0005-0000-0000-00005C150000}"/>
    <cellStyle name="Accent5 12 2 2" xfId="6305" xr:uid="{00000000-0005-0000-0000-00005D150000}"/>
    <cellStyle name="Accent5 12 20" xfId="6306" xr:uid="{00000000-0005-0000-0000-00005E150000}"/>
    <cellStyle name="Accent5 12 20 2" xfId="6307" xr:uid="{00000000-0005-0000-0000-00005F150000}"/>
    <cellStyle name="Accent5 12 21" xfId="6308" xr:uid="{00000000-0005-0000-0000-000060150000}"/>
    <cellStyle name="Accent5 12 21 2" xfId="6309" xr:uid="{00000000-0005-0000-0000-000061150000}"/>
    <cellStyle name="Accent5 12 22" xfId="6310" xr:uid="{00000000-0005-0000-0000-000062150000}"/>
    <cellStyle name="Accent5 12 22 2" xfId="6311" xr:uid="{00000000-0005-0000-0000-000063150000}"/>
    <cellStyle name="Accent5 12 23" xfId="6312" xr:uid="{00000000-0005-0000-0000-000064150000}"/>
    <cellStyle name="Accent5 12 23 2" xfId="6313" xr:uid="{00000000-0005-0000-0000-000065150000}"/>
    <cellStyle name="Accent5 12 24" xfId="6314" xr:uid="{00000000-0005-0000-0000-000066150000}"/>
    <cellStyle name="Accent5 12 24 2" xfId="6315" xr:uid="{00000000-0005-0000-0000-000067150000}"/>
    <cellStyle name="Accent5 12 25" xfId="6316" xr:uid="{00000000-0005-0000-0000-000068150000}"/>
    <cellStyle name="Accent5 12 25 2" xfId="6317" xr:uid="{00000000-0005-0000-0000-000069150000}"/>
    <cellStyle name="Accent5 12 26" xfId="6318" xr:uid="{00000000-0005-0000-0000-00006A150000}"/>
    <cellStyle name="Accent5 12 26 2" xfId="6319" xr:uid="{00000000-0005-0000-0000-00006B150000}"/>
    <cellStyle name="Accent5 12 27" xfId="6320" xr:uid="{00000000-0005-0000-0000-00006C150000}"/>
    <cellStyle name="Accent5 12 27 2" xfId="6321" xr:uid="{00000000-0005-0000-0000-00006D150000}"/>
    <cellStyle name="Accent5 12 28" xfId="6322" xr:uid="{00000000-0005-0000-0000-00006E150000}"/>
    <cellStyle name="Accent5 12 28 2" xfId="6323" xr:uid="{00000000-0005-0000-0000-00006F150000}"/>
    <cellStyle name="Accent5 12 29" xfId="6324" xr:uid="{00000000-0005-0000-0000-000070150000}"/>
    <cellStyle name="Accent5 12 29 2" xfId="6325" xr:uid="{00000000-0005-0000-0000-000071150000}"/>
    <cellStyle name="Accent5 12 3" xfId="6326" xr:uid="{00000000-0005-0000-0000-000072150000}"/>
    <cellStyle name="Accent5 12 3 2" xfId="6327" xr:uid="{00000000-0005-0000-0000-000073150000}"/>
    <cellStyle name="Accent5 12 30" xfId="6328" xr:uid="{00000000-0005-0000-0000-000074150000}"/>
    <cellStyle name="Accent5 12 30 2" xfId="6329" xr:uid="{00000000-0005-0000-0000-000075150000}"/>
    <cellStyle name="Accent5 12 31" xfId="6330" xr:uid="{00000000-0005-0000-0000-000076150000}"/>
    <cellStyle name="Accent5 12 32" xfId="6331" xr:uid="{00000000-0005-0000-0000-000077150000}"/>
    <cellStyle name="Accent5 12 4" xfId="6332" xr:uid="{00000000-0005-0000-0000-000078150000}"/>
    <cellStyle name="Accent5 12 4 2" xfId="6333" xr:uid="{00000000-0005-0000-0000-000079150000}"/>
    <cellStyle name="Accent5 12 5" xfId="6334" xr:uid="{00000000-0005-0000-0000-00007A150000}"/>
    <cellStyle name="Accent5 12 5 2" xfId="6335" xr:uid="{00000000-0005-0000-0000-00007B150000}"/>
    <cellStyle name="Accent5 12 6" xfId="6336" xr:uid="{00000000-0005-0000-0000-00007C150000}"/>
    <cellStyle name="Accent5 12 6 2" xfId="6337" xr:uid="{00000000-0005-0000-0000-00007D150000}"/>
    <cellStyle name="Accent5 12 7" xfId="6338" xr:uid="{00000000-0005-0000-0000-00007E150000}"/>
    <cellStyle name="Accent5 12 7 2" xfId="6339" xr:uid="{00000000-0005-0000-0000-00007F150000}"/>
    <cellStyle name="Accent5 12 8" xfId="6340" xr:uid="{00000000-0005-0000-0000-000080150000}"/>
    <cellStyle name="Accent5 12 8 2" xfId="6341" xr:uid="{00000000-0005-0000-0000-000081150000}"/>
    <cellStyle name="Accent5 12 9" xfId="6342" xr:uid="{00000000-0005-0000-0000-000082150000}"/>
    <cellStyle name="Accent5 12 9 2" xfId="6343" xr:uid="{00000000-0005-0000-0000-000083150000}"/>
    <cellStyle name="Accent5 13" xfId="6344" xr:uid="{00000000-0005-0000-0000-000084150000}"/>
    <cellStyle name="Accent5 13 2" xfId="6345" xr:uid="{00000000-0005-0000-0000-000085150000}"/>
    <cellStyle name="Accent5 13 3" xfId="6346" xr:uid="{00000000-0005-0000-0000-000086150000}"/>
    <cellStyle name="Accent5 14" xfId="6347" xr:uid="{00000000-0005-0000-0000-000087150000}"/>
    <cellStyle name="Accent5 14 2" xfId="6348" xr:uid="{00000000-0005-0000-0000-000088150000}"/>
    <cellStyle name="Accent5 14 3" xfId="6349" xr:uid="{00000000-0005-0000-0000-000089150000}"/>
    <cellStyle name="Accent5 15" xfId="6350" xr:uid="{00000000-0005-0000-0000-00008A150000}"/>
    <cellStyle name="Accent5 15 2" xfId="6351" xr:uid="{00000000-0005-0000-0000-00008B150000}"/>
    <cellStyle name="Accent5 15 3" xfId="6352" xr:uid="{00000000-0005-0000-0000-00008C150000}"/>
    <cellStyle name="Accent5 16" xfId="6353" xr:uid="{00000000-0005-0000-0000-00008D150000}"/>
    <cellStyle name="Accent5 16 2" xfId="6354" xr:uid="{00000000-0005-0000-0000-00008E150000}"/>
    <cellStyle name="Accent5 17" xfId="6355" xr:uid="{00000000-0005-0000-0000-00008F150000}"/>
    <cellStyle name="Accent5 18" xfId="6356" xr:uid="{00000000-0005-0000-0000-000090150000}"/>
    <cellStyle name="Accent5 19" xfId="6357" xr:uid="{00000000-0005-0000-0000-000091150000}"/>
    <cellStyle name="Accent5 2" xfId="1314" xr:uid="{00000000-0005-0000-0000-000092150000}"/>
    <cellStyle name="Accent5 2 10" xfId="6358" xr:uid="{00000000-0005-0000-0000-000093150000}"/>
    <cellStyle name="Accent5 2 10 2" xfId="6359" xr:uid="{00000000-0005-0000-0000-000094150000}"/>
    <cellStyle name="Accent5 2 11" xfId="6360" xr:uid="{00000000-0005-0000-0000-000095150000}"/>
    <cellStyle name="Accent5 2 11 2" xfId="6361" xr:uid="{00000000-0005-0000-0000-000096150000}"/>
    <cellStyle name="Accent5 2 12" xfId="6362" xr:uid="{00000000-0005-0000-0000-000097150000}"/>
    <cellStyle name="Accent5 2 13" xfId="6363" xr:uid="{00000000-0005-0000-0000-000098150000}"/>
    <cellStyle name="Accent5 2 14" xfId="6364" xr:uid="{00000000-0005-0000-0000-000099150000}"/>
    <cellStyle name="Accent5 2 15" xfId="6365" xr:uid="{00000000-0005-0000-0000-00009A150000}"/>
    <cellStyle name="Accent5 2 16" xfId="6366" xr:uid="{00000000-0005-0000-0000-00009B150000}"/>
    <cellStyle name="Accent5 2 17" xfId="6367" xr:uid="{00000000-0005-0000-0000-00009C150000}"/>
    <cellStyle name="Accent5 2 18" xfId="6368" xr:uid="{00000000-0005-0000-0000-00009D150000}"/>
    <cellStyle name="Accent5 2 19" xfId="6369" xr:uid="{00000000-0005-0000-0000-00009E150000}"/>
    <cellStyle name="Accent5 2 2" xfId="1315" xr:uid="{00000000-0005-0000-0000-00009F150000}"/>
    <cellStyle name="Accent5 2 2 2" xfId="6371" xr:uid="{00000000-0005-0000-0000-0000A0150000}"/>
    <cellStyle name="Accent5 2 2 3" xfId="6372" xr:uid="{00000000-0005-0000-0000-0000A1150000}"/>
    <cellStyle name="Accent5 2 2 4" xfId="6370" xr:uid="{00000000-0005-0000-0000-0000A2150000}"/>
    <cellStyle name="Accent5 2 20" xfId="6373" xr:uid="{00000000-0005-0000-0000-0000A3150000}"/>
    <cellStyle name="Accent5 2 21" xfId="6374" xr:uid="{00000000-0005-0000-0000-0000A4150000}"/>
    <cellStyle name="Accent5 2 22" xfId="6375" xr:uid="{00000000-0005-0000-0000-0000A5150000}"/>
    <cellStyle name="Accent5 2 23" xfId="6376" xr:uid="{00000000-0005-0000-0000-0000A6150000}"/>
    <cellStyle name="Accent5 2 24" xfId="6377" xr:uid="{00000000-0005-0000-0000-0000A7150000}"/>
    <cellStyle name="Accent5 2 3" xfId="6378" xr:uid="{00000000-0005-0000-0000-0000A8150000}"/>
    <cellStyle name="Accent5 2 3 2" xfId="6379" xr:uid="{00000000-0005-0000-0000-0000A9150000}"/>
    <cellStyle name="Accent5 2 3 3" xfId="6380" xr:uid="{00000000-0005-0000-0000-0000AA150000}"/>
    <cellStyle name="Accent5 2 4" xfId="6381" xr:uid="{00000000-0005-0000-0000-0000AB150000}"/>
    <cellStyle name="Accent5 2 4 2" xfId="6382" xr:uid="{00000000-0005-0000-0000-0000AC150000}"/>
    <cellStyle name="Accent5 2 4 3" xfId="6383" xr:uid="{00000000-0005-0000-0000-0000AD150000}"/>
    <cellStyle name="Accent5 2 5" xfId="6384" xr:uid="{00000000-0005-0000-0000-0000AE150000}"/>
    <cellStyle name="Accent5 2 5 2" xfId="6385" xr:uid="{00000000-0005-0000-0000-0000AF150000}"/>
    <cellStyle name="Accent5 2 5 3" xfId="6386" xr:uid="{00000000-0005-0000-0000-0000B0150000}"/>
    <cellStyle name="Accent5 2 6" xfId="6387" xr:uid="{00000000-0005-0000-0000-0000B1150000}"/>
    <cellStyle name="Accent5 2 6 2" xfId="6388" xr:uid="{00000000-0005-0000-0000-0000B2150000}"/>
    <cellStyle name="Accent5 2 6 3" xfId="6389" xr:uid="{00000000-0005-0000-0000-0000B3150000}"/>
    <cellStyle name="Accent5 2 7" xfId="6390" xr:uid="{00000000-0005-0000-0000-0000B4150000}"/>
    <cellStyle name="Accent5 2 7 2" xfId="6391" xr:uid="{00000000-0005-0000-0000-0000B5150000}"/>
    <cellStyle name="Accent5 2 7 3" xfId="6392" xr:uid="{00000000-0005-0000-0000-0000B6150000}"/>
    <cellStyle name="Accent5 2 8" xfId="6393" xr:uid="{00000000-0005-0000-0000-0000B7150000}"/>
    <cellStyle name="Accent5 2 8 2" xfId="6394" xr:uid="{00000000-0005-0000-0000-0000B8150000}"/>
    <cellStyle name="Accent5 2 8 3" xfId="6395" xr:uid="{00000000-0005-0000-0000-0000B9150000}"/>
    <cellStyle name="Accent5 2 9" xfId="6396" xr:uid="{00000000-0005-0000-0000-0000BA150000}"/>
    <cellStyle name="Accent5 20" xfId="6397" xr:uid="{00000000-0005-0000-0000-0000BB150000}"/>
    <cellStyle name="Accent5 21" xfId="6398" xr:uid="{00000000-0005-0000-0000-0000BC150000}"/>
    <cellStyle name="Accent5 22" xfId="6399" xr:uid="{00000000-0005-0000-0000-0000BD150000}"/>
    <cellStyle name="Accent5 23" xfId="6400" xr:uid="{00000000-0005-0000-0000-0000BE150000}"/>
    <cellStyle name="Accent5 24" xfId="6401" xr:uid="{00000000-0005-0000-0000-0000BF150000}"/>
    <cellStyle name="Accent5 25" xfId="6402" xr:uid="{00000000-0005-0000-0000-0000C0150000}"/>
    <cellStyle name="Accent5 26" xfId="6403" xr:uid="{00000000-0005-0000-0000-0000C1150000}"/>
    <cellStyle name="Accent5 27" xfId="6404" xr:uid="{00000000-0005-0000-0000-0000C2150000}"/>
    <cellStyle name="Accent5 28" xfId="6405" xr:uid="{00000000-0005-0000-0000-0000C3150000}"/>
    <cellStyle name="Accent5 29" xfId="6406" xr:uid="{00000000-0005-0000-0000-0000C4150000}"/>
    <cellStyle name="Accent5 3" xfId="1316" xr:uid="{00000000-0005-0000-0000-0000C5150000}"/>
    <cellStyle name="Accent5 3 2" xfId="6408" xr:uid="{00000000-0005-0000-0000-0000C6150000}"/>
    <cellStyle name="Accent5 3 2 2" xfId="6409" xr:uid="{00000000-0005-0000-0000-0000C7150000}"/>
    <cellStyle name="Accent5 3 3" xfId="6410" xr:uid="{00000000-0005-0000-0000-0000C8150000}"/>
    <cellStyle name="Accent5 3 4" xfId="6411" xr:uid="{00000000-0005-0000-0000-0000C9150000}"/>
    <cellStyle name="Accent5 3 5" xfId="6412" xr:uid="{00000000-0005-0000-0000-0000CA150000}"/>
    <cellStyle name="Accent5 3 6" xfId="58038" xr:uid="{00000000-0005-0000-0000-0000CB150000}"/>
    <cellStyle name="Accent5 3 7" xfId="6407" xr:uid="{00000000-0005-0000-0000-0000CC150000}"/>
    <cellStyle name="Accent5 30" xfId="57588" xr:uid="{00000000-0005-0000-0000-0000CD150000}"/>
    <cellStyle name="Accent5 31" xfId="58142" xr:uid="{00000000-0005-0000-0000-0000CE150000}"/>
    <cellStyle name="Accent5 4" xfId="1317" xr:uid="{00000000-0005-0000-0000-0000CF150000}"/>
    <cellStyle name="Accent5 4 2" xfId="6414" xr:uid="{00000000-0005-0000-0000-0000D0150000}"/>
    <cellStyle name="Accent5 4 2 2" xfId="6415" xr:uid="{00000000-0005-0000-0000-0000D1150000}"/>
    <cellStyle name="Accent5 4 3" xfId="6416" xr:uid="{00000000-0005-0000-0000-0000D2150000}"/>
    <cellStyle name="Accent5 4 4" xfId="6417" xr:uid="{00000000-0005-0000-0000-0000D3150000}"/>
    <cellStyle name="Accent5 4 5" xfId="6418" xr:uid="{00000000-0005-0000-0000-0000D4150000}"/>
    <cellStyle name="Accent5 4 6" xfId="6413" xr:uid="{00000000-0005-0000-0000-0000D5150000}"/>
    <cellStyle name="Accent5 5" xfId="6419" xr:uid="{00000000-0005-0000-0000-0000D6150000}"/>
    <cellStyle name="Accent5 5 2" xfId="6420" xr:uid="{00000000-0005-0000-0000-0000D7150000}"/>
    <cellStyle name="Accent5 5 2 2" xfId="6421" xr:uid="{00000000-0005-0000-0000-0000D8150000}"/>
    <cellStyle name="Accent5 5 3" xfId="6422" xr:uid="{00000000-0005-0000-0000-0000D9150000}"/>
    <cellStyle name="Accent5 5 4" xfId="6423" xr:uid="{00000000-0005-0000-0000-0000DA150000}"/>
    <cellStyle name="Accent5 5 5" xfId="6424" xr:uid="{00000000-0005-0000-0000-0000DB150000}"/>
    <cellStyle name="Accent5 6" xfId="6425" xr:uid="{00000000-0005-0000-0000-0000DC150000}"/>
    <cellStyle name="Accent5 6 2" xfId="6426" xr:uid="{00000000-0005-0000-0000-0000DD150000}"/>
    <cellStyle name="Accent5 6 2 2" xfId="6427" xr:uid="{00000000-0005-0000-0000-0000DE150000}"/>
    <cellStyle name="Accent5 6 3" xfId="6428" xr:uid="{00000000-0005-0000-0000-0000DF150000}"/>
    <cellStyle name="Accent5 6 3 2" xfId="6429" xr:uid="{00000000-0005-0000-0000-0000E0150000}"/>
    <cellStyle name="Accent5 6 4" xfId="6430" xr:uid="{00000000-0005-0000-0000-0000E1150000}"/>
    <cellStyle name="Accent5 6 5" xfId="6431" xr:uid="{00000000-0005-0000-0000-0000E2150000}"/>
    <cellStyle name="Accent5 6 6" xfId="6432" xr:uid="{00000000-0005-0000-0000-0000E3150000}"/>
    <cellStyle name="Accent5 7" xfId="6433" xr:uid="{00000000-0005-0000-0000-0000E4150000}"/>
    <cellStyle name="Accent5 7 10" xfId="6434" xr:uid="{00000000-0005-0000-0000-0000E5150000}"/>
    <cellStyle name="Accent5 7 10 2" xfId="6435" xr:uid="{00000000-0005-0000-0000-0000E6150000}"/>
    <cellStyle name="Accent5 7 11" xfId="6436" xr:uid="{00000000-0005-0000-0000-0000E7150000}"/>
    <cellStyle name="Accent5 7 11 2" xfId="6437" xr:uid="{00000000-0005-0000-0000-0000E8150000}"/>
    <cellStyle name="Accent5 7 12" xfId="6438" xr:uid="{00000000-0005-0000-0000-0000E9150000}"/>
    <cellStyle name="Accent5 7 13" xfId="6439" xr:uid="{00000000-0005-0000-0000-0000EA150000}"/>
    <cellStyle name="Accent5 7 2" xfId="6440" xr:uid="{00000000-0005-0000-0000-0000EB150000}"/>
    <cellStyle name="Accent5 7 2 2" xfId="6441" xr:uid="{00000000-0005-0000-0000-0000EC150000}"/>
    <cellStyle name="Accent5 7 3" xfId="6442" xr:uid="{00000000-0005-0000-0000-0000ED150000}"/>
    <cellStyle name="Accent5 7 3 2" xfId="6443" xr:uid="{00000000-0005-0000-0000-0000EE150000}"/>
    <cellStyle name="Accent5 7 4" xfId="6444" xr:uid="{00000000-0005-0000-0000-0000EF150000}"/>
    <cellStyle name="Accent5 7 4 2" xfId="6445" xr:uid="{00000000-0005-0000-0000-0000F0150000}"/>
    <cellStyle name="Accent5 7 5" xfId="6446" xr:uid="{00000000-0005-0000-0000-0000F1150000}"/>
    <cellStyle name="Accent5 7 5 2" xfId="6447" xr:uid="{00000000-0005-0000-0000-0000F2150000}"/>
    <cellStyle name="Accent5 7 6" xfId="6448" xr:uid="{00000000-0005-0000-0000-0000F3150000}"/>
    <cellStyle name="Accent5 7 6 2" xfId="6449" xr:uid="{00000000-0005-0000-0000-0000F4150000}"/>
    <cellStyle name="Accent5 7 7" xfId="6450" xr:uid="{00000000-0005-0000-0000-0000F5150000}"/>
    <cellStyle name="Accent5 7 7 2" xfId="6451" xr:uid="{00000000-0005-0000-0000-0000F6150000}"/>
    <cellStyle name="Accent5 7 8" xfId="6452" xr:uid="{00000000-0005-0000-0000-0000F7150000}"/>
    <cellStyle name="Accent5 7 8 2" xfId="6453" xr:uid="{00000000-0005-0000-0000-0000F8150000}"/>
    <cellStyle name="Accent5 7 9" xfId="6454" xr:uid="{00000000-0005-0000-0000-0000F9150000}"/>
    <cellStyle name="Accent5 7 9 2" xfId="6455" xr:uid="{00000000-0005-0000-0000-0000FA150000}"/>
    <cellStyle name="Accent5 8" xfId="6456" xr:uid="{00000000-0005-0000-0000-0000FB150000}"/>
    <cellStyle name="Accent5 8 2" xfId="6457" xr:uid="{00000000-0005-0000-0000-0000FC150000}"/>
    <cellStyle name="Accent5 8 3" xfId="6458" xr:uid="{00000000-0005-0000-0000-0000FD150000}"/>
    <cellStyle name="Accent5 9" xfId="6459" xr:uid="{00000000-0005-0000-0000-0000FE150000}"/>
    <cellStyle name="Accent5 9 2" xfId="6460" xr:uid="{00000000-0005-0000-0000-0000FF150000}"/>
    <cellStyle name="Accent5 9 3" xfId="6461" xr:uid="{00000000-0005-0000-0000-000000160000}"/>
    <cellStyle name="Accent6" xfId="44" builtinId="49" customBuiltin="1"/>
    <cellStyle name="Accent6 - 20%" xfId="6462" xr:uid="{00000000-0005-0000-0000-000002160000}"/>
    <cellStyle name="Accent6 - 40%" xfId="6463" xr:uid="{00000000-0005-0000-0000-000003160000}"/>
    <cellStyle name="Accent6 - 60%" xfId="6464" xr:uid="{00000000-0005-0000-0000-000004160000}"/>
    <cellStyle name="Accent6 10" xfId="6465" xr:uid="{00000000-0005-0000-0000-000005160000}"/>
    <cellStyle name="Accent6 10 2" xfId="6466" xr:uid="{00000000-0005-0000-0000-000006160000}"/>
    <cellStyle name="Accent6 10 3" xfId="6467" xr:uid="{00000000-0005-0000-0000-000007160000}"/>
    <cellStyle name="Accent6 11" xfId="6468" xr:uid="{00000000-0005-0000-0000-000008160000}"/>
    <cellStyle name="Accent6 11 2" xfId="6469" xr:uid="{00000000-0005-0000-0000-000009160000}"/>
    <cellStyle name="Accent6 11 3" xfId="6470" xr:uid="{00000000-0005-0000-0000-00000A160000}"/>
    <cellStyle name="Accent6 12" xfId="6471" xr:uid="{00000000-0005-0000-0000-00000B160000}"/>
    <cellStyle name="Accent6 12 10" xfId="6472" xr:uid="{00000000-0005-0000-0000-00000C160000}"/>
    <cellStyle name="Accent6 12 10 2" xfId="6473" xr:uid="{00000000-0005-0000-0000-00000D160000}"/>
    <cellStyle name="Accent6 12 11" xfId="6474" xr:uid="{00000000-0005-0000-0000-00000E160000}"/>
    <cellStyle name="Accent6 12 11 2" xfId="6475" xr:uid="{00000000-0005-0000-0000-00000F160000}"/>
    <cellStyle name="Accent6 12 12" xfId="6476" xr:uid="{00000000-0005-0000-0000-000010160000}"/>
    <cellStyle name="Accent6 12 12 2" xfId="6477" xr:uid="{00000000-0005-0000-0000-000011160000}"/>
    <cellStyle name="Accent6 12 13" xfId="6478" xr:uid="{00000000-0005-0000-0000-000012160000}"/>
    <cellStyle name="Accent6 12 13 2" xfId="6479" xr:uid="{00000000-0005-0000-0000-000013160000}"/>
    <cellStyle name="Accent6 12 14" xfId="6480" xr:uid="{00000000-0005-0000-0000-000014160000}"/>
    <cellStyle name="Accent6 12 14 2" xfId="6481" xr:uid="{00000000-0005-0000-0000-000015160000}"/>
    <cellStyle name="Accent6 12 15" xfId="6482" xr:uid="{00000000-0005-0000-0000-000016160000}"/>
    <cellStyle name="Accent6 12 15 2" xfId="6483" xr:uid="{00000000-0005-0000-0000-000017160000}"/>
    <cellStyle name="Accent6 12 16" xfId="6484" xr:uid="{00000000-0005-0000-0000-000018160000}"/>
    <cellStyle name="Accent6 12 16 2" xfId="6485" xr:uid="{00000000-0005-0000-0000-000019160000}"/>
    <cellStyle name="Accent6 12 17" xfId="6486" xr:uid="{00000000-0005-0000-0000-00001A160000}"/>
    <cellStyle name="Accent6 12 17 2" xfId="6487" xr:uid="{00000000-0005-0000-0000-00001B160000}"/>
    <cellStyle name="Accent6 12 18" xfId="6488" xr:uid="{00000000-0005-0000-0000-00001C160000}"/>
    <cellStyle name="Accent6 12 18 2" xfId="6489" xr:uid="{00000000-0005-0000-0000-00001D160000}"/>
    <cellStyle name="Accent6 12 19" xfId="6490" xr:uid="{00000000-0005-0000-0000-00001E160000}"/>
    <cellStyle name="Accent6 12 19 2" xfId="6491" xr:uid="{00000000-0005-0000-0000-00001F160000}"/>
    <cellStyle name="Accent6 12 2" xfId="6492" xr:uid="{00000000-0005-0000-0000-000020160000}"/>
    <cellStyle name="Accent6 12 2 2" xfId="6493" xr:uid="{00000000-0005-0000-0000-000021160000}"/>
    <cellStyle name="Accent6 12 20" xfId="6494" xr:uid="{00000000-0005-0000-0000-000022160000}"/>
    <cellStyle name="Accent6 12 20 2" xfId="6495" xr:uid="{00000000-0005-0000-0000-000023160000}"/>
    <cellStyle name="Accent6 12 21" xfId="6496" xr:uid="{00000000-0005-0000-0000-000024160000}"/>
    <cellStyle name="Accent6 12 21 2" xfId="6497" xr:uid="{00000000-0005-0000-0000-000025160000}"/>
    <cellStyle name="Accent6 12 22" xfId="6498" xr:uid="{00000000-0005-0000-0000-000026160000}"/>
    <cellStyle name="Accent6 12 22 2" xfId="6499" xr:uid="{00000000-0005-0000-0000-000027160000}"/>
    <cellStyle name="Accent6 12 23" xfId="6500" xr:uid="{00000000-0005-0000-0000-000028160000}"/>
    <cellStyle name="Accent6 12 23 2" xfId="6501" xr:uid="{00000000-0005-0000-0000-000029160000}"/>
    <cellStyle name="Accent6 12 24" xfId="6502" xr:uid="{00000000-0005-0000-0000-00002A160000}"/>
    <cellStyle name="Accent6 12 24 2" xfId="6503" xr:uid="{00000000-0005-0000-0000-00002B160000}"/>
    <cellStyle name="Accent6 12 25" xfId="6504" xr:uid="{00000000-0005-0000-0000-00002C160000}"/>
    <cellStyle name="Accent6 12 25 2" xfId="6505" xr:uid="{00000000-0005-0000-0000-00002D160000}"/>
    <cellStyle name="Accent6 12 26" xfId="6506" xr:uid="{00000000-0005-0000-0000-00002E160000}"/>
    <cellStyle name="Accent6 12 26 2" xfId="6507" xr:uid="{00000000-0005-0000-0000-00002F160000}"/>
    <cellStyle name="Accent6 12 27" xfId="6508" xr:uid="{00000000-0005-0000-0000-000030160000}"/>
    <cellStyle name="Accent6 12 27 2" xfId="6509" xr:uid="{00000000-0005-0000-0000-000031160000}"/>
    <cellStyle name="Accent6 12 28" xfId="6510" xr:uid="{00000000-0005-0000-0000-000032160000}"/>
    <cellStyle name="Accent6 12 28 2" xfId="6511" xr:uid="{00000000-0005-0000-0000-000033160000}"/>
    <cellStyle name="Accent6 12 29" xfId="6512" xr:uid="{00000000-0005-0000-0000-000034160000}"/>
    <cellStyle name="Accent6 12 29 2" xfId="6513" xr:uid="{00000000-0005-0000-0000-000035160000}"/>
    <cellStyle name="Accent6 12 3" xfId="6514" xr:uid="{00000000-0005-0000-0000-000036160000}"/>
    <cellStyle name="Accent6 12 3 2" xfId="6515" xr:uid="{00000000-0005-0000-0000-000037160000}"/>
    <cellStyle name="Accent6 12 30" xfId="6516" xr:uid="{00000000-0005-0000-0000-000038160000}"/>
    <cellStyle name="Accent6 12 30 2" xfId="6517" xr:uid="{00000000-0005-0000-0000-000039160000}"/>
    <cellStyle name="Accent6 12 31" xfId="6518" xr:uid="{00000000-0005-0000-0000-00003A160000}"/>
    <cellStyle name="Accent6 12 32" xfId="6519" xr:uid="{00000000-0005-0000-0000-00003B160000}"/>
    <cellStyle name="Accent6 12 4" xfId="6520" xr:uid="{00000000-0005-0000-0000-00003C160000}"/>
    <cellStyle name="Accent6 12 4 2" xfId="6521" xr:uid="{00000000-0005-0000-0000-00003D160000}"/>
    <cellStyle name="Accent6 12 5" xfId="6522" xr:uid="{00000000-0005-0000-0000-00003E160000}"/>
    <cellStyle name="Accent6 12 5 2" xfId="6523" xr:uid="{00000000-0005-0000-0000-00003F160000}"/>
    <cellStyle name="Accent6 12 6" xfId="6524" xr:uid="{00000000-0005-0000-0000-000040160000}"/>
    <cellStyle name="Accent6 12 6 2" xfId="6525" xr:uid="{00000000-0005-0000-0000-000041160000}"/>
    <cellStyle name="Accent6 12 7" xfId="6526" xr:uid="{00000000-0005-0000-0000-000042160000}"/>
    <cellStyle name="Accent6 12 7 2" xfId="6527" xr:uid="{00000000-0005-0000-0000-000043160000}"/>
    <cellStyle name="Accent6 12 8" xfId="6528" xr:uid="{00000000-0005-0000-0000-000044160000}"/>
    <cellStyle name="Accent6 12 8 2" xfId="6529" xr:uid="{00000000-0005-0000-0000-000045160000}"/>
    <cellStyle name="Accent6 12 9" xfId="6530" xr:uid="{00000000-0005-0000-0000-000046160000}"/>
    <cellStyle name="Accent6 12 9 2" xfId="6531" xr:uid="{00000000-0005-0000-0000-000047160000}"/>
    <cellStyle name="Accent6 13" xfId="6532" xr:uid="{00000000-0005-0000-0000-000048160000}"/>
    <cellStyle name="Accent6 13 2" xfId="6533" xr:uid="{00000000-0005-0000-0000-000049160000}"/>
    <cellStyle name="Accent6 13 3" xfId="6534" xr:uid="{00000000-0005-0000-0000-00004A160000}"/>
    <cellStyle name="Accent6 14" xfId="6535" xr:uid="{00000000-0005-0000-0000-00004B160000}"/>
    <cellStyle name="Accent6 14 2" xfId="6536" xr:uid="{00000000-0005-0000-0000-00004C160000}"/>
    <cellStyle name="Accent6 14 3" xfId="6537" xr:uid="{00000000-0005-0000-0000-00004D160000}"/>
    <cellStyle name="Accent6 15" xfId="6538" xr:uid="{00000000-0005-0000-0000-00004E160000}"/>
    <cellStyle name="Accent6 15 2" xfId="6539" xr:uid="{00000000-0005-0000-0000-00004F160000}"/>
    <cellStyle name="Accent6 15 3" xfId="6540" xr:uid="{00000000-0005-0000-0000-000050160000}"/>
    <cellStyle name="Accent6 16" xfId="6541" xr:uid="{00000000-0005-0000-0000-000051160000}"/>
    <cellStyle name="Accent6 16 2" xfId="6542" xr:uid="{00000000-0005-0000-0000-000052160000}"/>
    <cellStyle name="Accent6 17" xfId="6543" xr:uid="{00000000-0005-0000-0000-000053160000}"/>
    <cellStyle name="Accent6 18" xfId="6544" xr:uid="{00000000-0005-0000-0000-000054160000}"/>
    <cellStyle name="Accent6 19" xfId="6545" xr:uid="{00000000-0005-0000-0000-000055160000}"/>
    <cellStyle name="Accent6 2" xfId="1318" xr:uid="{00000000-0005-0000-0000-000056160000}"/>
    <cellStyle name="Accent6 2 10" xfId="6546" xr:uid="{00000000-0005-0000-0000-000057160000}"/>
    <cellStyle name="Accent6 2 10 2" xfId="6547" xr:uid="{00000000-0005-0000-0000-000058160000}"/>
    <cellStyle name="Accent6 2 11" xfId="6548" xr:uid="{00000000-0005-0000-0000-000059160000}"/>
    <cellStyle name="Accent6 2 11 2" xfId="6549" xr:uid="{00000000-0005-0000-0000-00005A160000}"/>
    <cellStyle name="Accent6 2 12" xfId="6550" xr:uid="{00000000-0005-0000-0000-00005B160000}"/>
    <cellStyle name="Accent6 2 13" xfId="6551" xr:uid="{00000000-0005-0000-0000-00005C160000}"/>
    <cellStyle name="Accent6 2 14" xfId="6552" xr:uid="{00000000-0005-0000-0000-00005D160000}"/>
    <cellStyle name="Accent6 2 15" xfId="6553" xr:uid="{00000000-0005-0000-0000-00005E160000}"/>
    <cellStyle name="Accent6 2 16" xfId="6554" xr:uid="{00000000-0005-0000-0000-00005F160000}"/>
    <cellStyle name="Accent6 2 17" xfId="6555" xr:uid="{00000000-0005-0000-0000-000060160000}"/>
    <cellStyle name="Accent6 2 18" xfId="6556" xr:uid="{00000000-0005-0000-0000-000061160000}"/>
    <cellStyle name="Accent6 2 19" xfId="6557" xr:uid="{00000000-0005-0000-0000-000062160000}"/>
    <cellStyle name="Accent6 2 2" xfId="1319" xr:uid="{00000000-0005-0000-0000-000063160000}"/>
    <cellStyle name="Accent6 2 2 2" xfId="6559" xr:uid="{00000000-0005-0000-0000-000064160000}"/>
    <cellStyle name="Accent6 2 2 3" xfId="6560" xr:uid="{00000000-0005-0000-0000-000065160000}"/>
    <cellStyle name="Accent6 2 2 4" xfId="6558" xr:uid="{00000000-0005-0000-0000-000066160000}"/>
    <cellStyle name="Accent6 2 20" xfId="6561" xr:uid="{00000000-0005-0000-0000-000067160000}"/>
    <cellStyle name="Accent6 2 21" xfId="6562" xr:uid="{00000000-0005-0000-0000-000068160000}"/>
    <cellStyle name="Accent6 2 22" xfId="6563" xr:uid="{00000000-0005-0000-0000-000069160000}"/>
    <cellStyle name="Accent6 2 23" xfId="6564" xr:uid="{00000000-0005-0000-0000-00006A160000}"/>
    <cellStyle name="Accent6 2 24" xfId="6565" xr:uid="{00000000-0005-0000-0000-00006B160000}"/>
    <cellStyle name="Accent6 2 25" xfId="6566" xr:uid="{00000000-0005-0000-0000-00006C160000}"/>
    <cellStyle name="Accent6 2 26" xfId="57531" xr:uid="{00000000-0005-0000-0000-00006D160000}"/>
    <cellStyle name="Accent6 2 3" xfId="6567" xr:uid="{00000000-0005-0000-0000-00006E160000}"/>
    <cellStyle name="Accent6 2 3 2" xfId="6568" xr:uid="{00000000-0005-0000-0000-00006F160000}"/>
    <cellStyle name="Accent6 2 3 3" xfId="6569" xr:uid="{00000000-0005-0000-0000-000070160000}"/>
    <cellStyle name="Accent6 2 4" xfId="6570" xr:uid="{00000000-0005-0000-0000-000071160000}"/>
    <cellStyle name="Accent6 2 4 2" xfId="6571" xr:uid="{00000000-0005-0000-0000-000072160000}"/>
    <cellStyle name="Accent6 2 4 3" xfId="6572" xr:uid="{00000000-0005-0000-0000-000073160000}"/>
    <cellStyle name="Accent6 2 5" xfId="6573" xr:uid="{00000000-0005-0000-0000-000074160000}"/>
    <cellStyle name="Accent6 2 5 2" xfId="6574" xr:uid="{00000000-0005-0000-0000-000075160000}"/>
    <cellStyle name="Accent6 2 5 3" xfId="6575" xr:uid="{00000000-0005-0000-0000-000076160000}"/>
    <cellStyle name="Accent6 2 6" xfId="6576" xr:uid="{00000000-0005-0000-0000-000077160000}"/>
    <cellStyle name="Accent6 2 6 2" xfId="6577" xr:uid="{00000000-0005-0000-0000-000078160000}"/>
    <cellStyle name="Accent6 2 6 3" xfId="6578" xr:uid="{00000000-0005-0000-0000-000079160000}"/>
    <cellStyle name="Accent6 2 7" xfId="6579" xr:uid="{00000000-0005-0000-0000-00007A160000}"/>
    <cellStyle name="Accent6 2 7 2" xfId="6580" xr:uid="{00000000-0005-0000-0000-00007B160000}"/>
    <cellStyle name="Accent6 2 7 3" xfId="6581" xr:uid="{00000000-0005-0000-0000-00007C160000}"/>
    <cellStyle name="Accent6 2 8" xfId="6582" xr:uid="{00000000-0005-0000-0000-00007D160000}"/>
    <cellStyle name="Accent6 2 8 2" xfId="6583" xr:uid="{00000000-0005-0000-0000-00007E160000}"/>
    <cellStyle name="Accent6 2 8 3" xfId="6584" xr:uid="{00000000-0005-0000-0000-00007F160000}"/>
    <cellStyle name="Accent6 2 9" xfId="6585" xr:uid="{00000000-0005-0000-0000-000080160000}"/>
    <cellStyle name="Accent6 20" xfId="6586" xr:uid="{00000000-0005-0000-0000-000081160000}"/>
    <cellStyle name="Accent6 21" xfId="6587" xr:uid="{00000000-0005-0000-0000-000082160000}"/>
    <cellStyle name="Accent6 22" xfId="6588" xr:uid="{00000000-0005-0000-0000-000083160000}"/>
    <cellStyle name="Accent6 23" xfId="6589" xr:uid="{00000000-0005-0000-0000-000084160000}"/>
    <cellStyle name="Accent6 24" xfId="6590" xr:uid="{00000000-0005-0000-0000-000085160000}"/>
    <cellStyle name="Accent6 25" xfId="6591" xr:uid="{00000000-0005-0000-0000-000086160000}"/>
    <cellStyle name="Accent6 26" xfId="6592" xr:uid="{00000000-0005-0000-0000-000087160000}"/>
    <cellStyle name="Accent6 27" xfId="6593" xr:uid="{00000000-0005-0000-0000-000088160000}"/>
    <cellStyle name="Accent6 28" xfId="6594" xr:uid="{00000000-0005-0000-0000-000089160000}"/>
    <cellStyle name="Accent6 29" xfId="6595" xr:uid="{00000000-0005-0000-0000-00008A160000}"/>
    <cellStyle name="Accent6 3" xfId="1320" xr:uid="{00000000-0005-0000-0000-00008B160000}"/>
    <cellStyle name="Accent6 3 2" xfId="6597" xr:uid="{00000000-0005-0000-0000-00008C160000}"/>
    <cellStyle name="Accent6 3 2 2" xfId="6598" xr:uid="{00000000-0005-0000-0000-00008D160000}"/>
    <cellStyle name="Accent6 3 3" xfId="6599" xr:uid="{00000000-0005-0000-0000-00008E160000}"/>
    <cellStyle name="Accent6 3 4" xfId="6600" xr:uid="{00000000-0005-0000-0000-00008F160000}"/>
    <cellStyle name="Accent6 3 5" xfId="6601" xr:uid="{00000000-0005-0000-0000-000090160000}"/>
    <cellStyle name="Accent6 3 6" xfId="58039" xr:uid="{00000000-0005-0000-0000-000091160000}"/>
    <cellStyle name="Accent6 3 7" xfId="6596" xr:uid="{00000000-0005-0000-0000-000092160000}"/>
    <cellStyle name="Accent6 30" xfId="6602" xr:uid="{00000000-0005-0000-0000-000093160000}"/>
    <cellStyle name="Accent6 31" xfId="57589" xr:uid="{00000000-0005-0000-0000-000094160000}"/>
    <cellStyle name="Accent6 32" xfId="58143" xr:uid="{00000000-0005-0000-0000-000095160000}"/>
    <cellStyle name="Accent6 4" xfId="1321" xr:uid="{00000000-0005-0000-0000-000096160000}"/>
    <cellStyle name="Accent6 4 2" xfId="6604" xr:uid="{00000000-0005-0000-0000-000097160000}"/>
    <cellStyle name="Accent6 4 2 2" xfId="6605" xr:uid="{00000000-0005-0000-0000-000098160000}"/>
    <cellStyle name="Accent6 4 3" xfId="6606" xr:uid="{00000000-0005-0000-0000-000099160000}"/>
    <cellStyle name="Accent6 4 4" xfId="6607" xr:uid="{00000000-0005-0000-0000-00009A160000}"/>
    <cellStyle name="Accent6 4 5" xfId="6608" xr:uid="{00000000-0005-0000-0000-00009B160000}"/>
    <cellStyle name="Accent6 4 6" xfId="6603" xr:uid="{00000000-0005-0000-0000-00009C160000}"/>
    <cellStyle name="Accent6 5" xfId="6609" xr:uid="{00000000-0005-0000-0000-00009D160000}"/>
    <cellStyle name="Accent6 5 2" xfId="6610" xr:uid="{00000000-0005-0000-0000-00009E160000}"/>
    <cellStyle name="Accent6 5 2 2" xfId="6611" xr:uid="{00000000-0005-0000-0000-00009F160000}"/>
    <cellStyle name="Accent6 5 3" xfId="6612" xr:uid="{00000000-0005-0000-0000-0000A0160000}"/>
    <cellStyle name="Accent6 5 4" xfId="6613" xr:uid="{00000000-0005-0000-0000-0000A1160000}"/>
    <cellStyle name="Accent6 5 5" xfId="6614" xr:uid="{00000000-0005-0000-0000-0000A2160000}"/>
    <cellStyle name="Accent6 6" xfId="6615" xr:uid="{00000000-0005-0000-0000-0000A3160000}"/>
    <cellStyle name="Accent6 6 2" xfId="6616" xr:uid="{00000000-0005-0000-0000-0000A4160000}"/>
    <cellStyle name="Accent6 6 2 2" xfId="6617" xr:uid="{00000000-0005-0000-0000-0000A5160000}"/>
    <cellStyle name="Accent6 6 3" xfId="6618" xr:uid="{00000000-0005-0000-0000-0000A6160000}"/>
    <cellStyle name="Accent6 6 3 2" xfId="6619" xr:uid="{00000000-0005-0000-0000-0000A7160000}"/>
    <cellStyle name="Accent6 6 4" xfId="6620" xr:uid="{00000000-0005-0000-0000-0000A8160000}"/>
    <cellStyle name="Accent6 6 5" xfId="6621" xr:uid="{00000000-0005-0000-0000-0000A9160000}"/>
    <cellStyle name="Accent6 6 6" xfId="6622" xr:uid="{00000000-0005-0000-0000-0000AA160000}"/>
    <cellStyle name="Accent6 7" xfId="6623" xr:uid="{00000000-0005-0000-0000-0000AB160000}"/>
    <cellStyle name="Accent6 7 10" xfId="6624" xr:uid="{00000000-0005-0000-0000-0000AC160000}"/>
    <cellStyle name="Accent6 7 10 2" xfId="6625" xr:uid="{00000000-0005-0000-0000-0000AD160000}"/>
    <cellStyle name="Accent6 7 11" xfId="6626" xr:uid="{00000000-0005-0000-0000-0000AE160000}"/>
    <cellStyle name="Accent6 7 11 2" xfId="6627" xr:uid="{00000000-0005-0000-0000-0000AF160000}"/>
    <cellStyle name="Accent6 7 12" xfId="6628" xr:uid="{00000000-0005-0000-0000-0000B0160000}"/>
    <cellStyle name="Accent6 7 13" xfId="6629" xr:uid="{00000000-0005-0000-0000-0000B1160000}"/>
    <cellStyle name="Accent6 7 2" xfId="6630" xr:uid="{00000000-0005-0000-0000-0000B2160000}"/>
    <cellStyle name="Accent6 7 2 2" xfId="6631" xr:uid="{00000000-0005-0000-0000-0000B3160000}"/>
    <cellStyle name="Accent6 7 3" xfId="6632" xr:uid="{00000000-0005-0000-0000-0000B4160000}"/>
    <cellStyle name="Accent6 7 3 2" xfId="6633" xr:uid="{00000000-0005-0000-0000-0000B5160000}"/>
    <cellStyle name="Accent6 7 4" xfId="6634" xr:uid="{00000000-0005-0000-0000-0000B6160000}"/>
    <cellStyle name="Accent6 7 4 2" xfId="6635" xr:uid="{00000000-0005-0000-0000-0000B7160000}"/>
    <cellStyle name="Accent6 7 5" xfId="6636" xr:uid="{00000000-0005-0000-0000-0000B8160000}"/>
    <cellStyle name="Accent6 7 5 2" xfId="6637" xr:uid="{00000000-0005-0000-0000-0000B9160000}"/>
    <cellStyle name="Accent6 7 6" xfId="6638" xr:uid="{00000000-0005-0000-0000-0000BA160000}"/>
    <cellStyle name="Accent6 7 6 2" xfId="6639" xr:uid="{00000000-0005-0000-0000-0000BB160000}"/>
    <cellStyle name="Accent6 7 7" xfId="6640" xr:uid="{00000000-0005-0000-0000-0000BC160000}"/>
    <cellStyle name="Accent6 7 7 2" xfId="6641" xr:uid="{00000000-0005-0000-0000-0000BD160000}"/>
    <cellStyle name="Accent6 7 8" xfId="6642" xr:uid="{00000000-0005-0000-0000-0000BE160000}"/>
    <cellStyle name="Accent6 7 8 2" xfId="6643" xr:uid="{00000000-0005-0000-0000-0000BF160000}"/>
    <cellStyle name="Accent6 7 9" xfId="6644" xr:uid="{00000000-0005-0000-0000-0000C0160000}"/>
    <cellStyle name="Accent6 7 9 2" xfId="6645" xr:uid="{00000000-0005-0000-0000-0000C1160000}"/>
    <cellStyle name="Accent6 8" xfId="6646" xr:uid="{00000000-0005-0000-0000-0000C2160000}"/>
    <cellStyle name="Accent6 8 2" xfId="6647" xr:uid="{00000000-0005-0000-0000-0000C3160000}"/>
    <cellStyle name="Accent6 8 3" xfId="6648" xr:uid="{00000000-0005-0000-0000-0000C4160000}"/>
    <cellStyle name="Accent6 9" xfId="6649" xr:uid="{00000000-0005-0000-0000-0000C5160000}"/>
    <cellStyle name="Accent6 9 2" xfId="6650" xr:uid="{00000000-0005-0000-0000-0000C6160000}"/>
    <cellStyle name="Accent6 9 3" xfId="6651" xr:uid="{00000000-0005-0000-0000-0000C7160000}"/>
    <cellStyle name="Adjustable" xfId="57590" xr:uid="{00000000-0005-0000-0000-0000C8160000}"/>
    <cellStyle name="Bad" xfId="17" builtinId="27" customBuiltin="1"/>
    <cellStyle name="Bad 10" xfId="6652" xr:uid="{00000000-0005-0000-0000-0000CA160000}"/>
    <cellStyle name="Bad 10 2" xfId="6653" xr:uid="{00000000-0005-0000-0000-0000CB160000}"/>
    <cellStyle name="Bad 10 3" xfId="6654" xr:uid="{00000000-0005-0000-0000-0000CC160000}"/>
    <cellStyle name="Bad 11" xfId="6655" xr:uid="{00000000-0005-0000-0000-0000CD160000}"/>
    <cellStyle name="Bad 11 2" xfId="6656" xr:uid="{00000000-0005-0000-0000-0000CE160000}"/>
    <cellStyle name="Bad 11 3" xfId="6657" xr:uid="{00000000-0005-0000-0000-0000CF160000}"/>
    <cellStyle name="Bad 12" xfId="6658" xr:uid="{00000000-0005-0000-0000-0000D0160000}"/>
    <cellStyle name="Bad 12 10" xfId="6659" xr:uid="{00000000-0005-0000-0000-0000D1160000}"/>
    <cellStyle name="Bad 12 10 2" xfId="6660" xr:uid="{00000000-0005-0000-0000-0000D2160000}"/>
    <cellStyle name="Bad 12 11" xfId="6661" xr:uid="{00000000-0005-0000-0000-0000D3160000}"/>
    <cellStyle name="Bad 12 11 2" xfId="6662" xr:uid="{00000000-0005-0000-0000-0000D4160000}"/>
    <cellStyle name="Bad 12 12" xfId="6663" xr:uid="{00000000-0005-0000-0000-0000D5160000}"/>
    <cellStyle name="Bad 12 12 2" xfId="6664" xr:uid="{00000000-0005-0000-0000-0000D6160000}"/>
    <cellStyle name="Bad 12 13" xfId="6665" xr:uid="{00000000-0005-0000-0000-0000D7160000}"/>
    <cellStyle name="Bad 12 13 2" xfId="6666" xr:uid="{00000000-0005-0000-0000-0000D8160000}"/>
    <cellStyle name="Bad 12 14" xfId="6667" xr:uid="{00000000-0005-0000-0000-0000D9160000}"/>
    <cellStyle name="Bad 12 14 2" xfId="6668" xr:uid="{00000000-0005-0000-0000-0000DA160000}"/>
    <cellStyle name="Bad 12 15" xfId="6669" xr:uid="{00000000-0005-0000-0000-0000DB160000}"/>
    <cellStyle name="Bad 12 15 2" xfId="6670" xr:uid="{00000000-0005-0000-0000-0000DC160000}"/>
    <cellStyle name="Bad 12 16" xfId="6671" xr:uid="{00000000-0005-0000-0000-0000DD160000}"/>
    <cellStyle name="Bad 12 16 2" xfId="6672" xr:uid="{00000000-0005-0000-0000-0000DE160000}"/>
    <cellStyle name="Bad 12 17" xfId="6673" xr:uid="{00000000-0005-0000-0000-0000DF160000}"/>
    <cellStyle name="Bad 12 17 2" xfId="6674" xr:uid="{00000000-0005-0000-0000-0000E0160000}"/>
    <cellStyle name="Bad 12 18" xfId="6675" xr:uid="{00000000-0005-0000-0000-0000E1160000}"/>
    <cellStyle name="Bad 12 18 2" xfId="6676" xr:uid="{00000000-0005-0000-0000-0000E2160000}"/>
    <cellStyle name="Bad 12 19" xfId="6677" xr:uid="{00000000-0005-0000-0000-0000E3160000}"/>
    <cellStyle name="Bad 12 19 2" xfId="6678" xr:uid="{00000000-0005-0000-0000-0000E4160000}"/>
    <cellStyle name="Bad 12 2" xfId="6679" xr:uid="{00000000-0005-0000-0000-0000E5160000}"/>
    <cellStyle name="Bad 12 2 2" xfId="6680" xr:uid="{00000000-0005-0000-0000-0000E6160000}"/>
    <cellStyle name="Bad 12 20" xfId="6681" xr:uid="{00000000-0005-0000-0000-0000E7160000}"/>
    <cellStyle name="Bad 12 20 2" xfId="6682" xr:uid="{00000000-0005-0000-0000-0000E8160000}"/>
    <cellStyle name="Bad 12 21" xfId="6683" xr:uid="{00000000-0005-0000-0000-0000E9160000}"/>
    <cellStyle name="Bad 12 21 2" xfId="6684" xr:uid="{00000000-0005-0000-0000-0000EA160000}"/>
    <cellStyle name="Bad 12 22" xfId="6685" xr:uid="{00000000-0005-0000-0000-0000EB160000}"/>
    <cellStyle name="Bad 12 22 2" xfId="6686" xr:uid="{00000000-0005-0000-0000-0000EC160000}"/>
    <cellStyle name="Bad 12 23" xfId="6687" xr:uid="{00000000-0005-0000-0000-0000ED160000}"/>
    <cellStyle name="Bad 12 23 2" xfId="6688" xr:uid="{00000000-0005-0000-0000-0000EE160000}"/>
    <cellStyle name="Bad 12 24" xfId="6689" xr:uid="{00000000-0005-0000-0000-0000EF160000}"/>
    <cellStyle name="Bad 12 24 2" xfId="6690" xr:uid="{00000000-0005-0000-0000-0000F0160000}"/>
    <cellStyle name="Bad 12 25" xfId="6691" xr:uid="{00000000-0005-0000-0000-0000F1160000}"/>
    <cellStyle name="Bad 12 25 2" xfId="6692" xr:uid="{00000000-0005-0000-0000-0000F2160000}"/>
    <cellStyle name="Bad 12 26" xfId="6693" xr:uid="{00000000-0005-0000-0000-0000F3160000}"/>
    <cellStyle name="Bad 12 26 2" xfId="6694" xr:uid="{00000000-0005-0000-0000-0000F4160000}"/>
    <cellStyle name="Bad 12 27" xfId="6695" xr:uid="{00000000-0005-0000-0000-0000F5160000}"/>
    <cellStyle name="Bad 12 27 2" xfId="6696" xr:uid="{00000000-0005-0000-0000-0000F6160000}"/>
    <cellStyle name="Bad 12 28" xfId="6697" xr:uid="{00000000-0005-0000-0000-0000F7160000}"/>
    <cellStyle name="Bad 12 28 2" xfId="6698" xr:uid="{00000000-0005-0000-0000-0000F8160000}"/>
    <cellStyle name="Bad 12 29" xfId="6699" xr:uid="{00000000-0005-0000-0000-0000F9160000}"/>
    <cellStyle name="Bad 12 29 2" xfId="6700" xr:uid="{00000000-0005-0000-0000-0000FA160000}"/>
    <cellStyle name="Bad 12 3" xfId="6701" xr:uid="{00000000-0005-0000-0000-0000FB160000}"/>
    <cellStyle name="Bad 12 3 2" xfId="6702" xr:uid="{00000000-0005-0000-0000-0000FC160000}"/>
    <cellStyle name="Bad 12 30" xfId="6703" xr:uid="{00000000-0005-0000-0000-0000FD160000}"/>
    <cellStyle name="Bad 12 30 2" xfId="6704" xr:uid="{00000000-0005-0000-0000-0000FE160000}"/>
    <cellStyle name="Bad 12 31" xfId="6705" xr:uid="{00000000-0005-0000-0000-0000FF160000}"/>
    <cellStyle name="Bad 12 4" xfId="6706" xr:uid="{00000000-0005-0000-0000-000000170000}"/>
    <cellStyle name="Bad 12 4 2" xfId="6707" xr:uid="{00000000-0005-0000-0000-000001170000}"/>
    <cellStyle name="Bad 12 5" xfId="6708" xr:uid="{00000000-0005-0000-0000-000002170000}"/>
    <cellStyle name="Bad 12 5 2" xfId="6709" xr:uid="{00000000-0005-0000-0000-000003170000}"/>
    <cellStyle name="Bad 12 6" xfId="6710" xr:uid="{00000000-0005-0000-0000-000004170000}"/>
    <cellStyle name="Bad 12 6 2" xfId="6711" xr:uid="{00000000-0005-0000-0000-000005170000}"/>
    <cellStyle name="Bad 12 7" xfId="6712" xr:uid="{00000000-0005-0000-0000-000006170000}"/>
    <cellStyle name="Bad 12 7 2" xfId="6713" xr:uid="{00000000-0005-0000-0000-000007170000}"/>
    <cellStyle name="Bad 12 8" xfId="6714" xr:uid="{00000000-0005-0000-0000-000008170000}"/>
    <cellStyle name="Bad 12 8 2" xfId="6715" xr:uid="{00000000-0005-0000-0000-000009170000}"/>
    <cellStyle name="Bad 12 9" xfId="6716" xr:uid="{00000000-0005-0000-0000-00000A170000}"/>
    <cellStyle name="Bad 12 9 2" xfId="6717" xr:uid="{00000000-0005-0000-0000-00000B170000}"/>
    <cellStyle name="Bad 13" xfId="6718" xr:uid="{00000000-0005-0000-0000-00000C170000}"/>
    <cellStyle name="Bad 13 2" xfId="6719" xr:uid="{00000000-0005-0000-0000-00000D170000}"/>
    <cellStyle name="Bad 14" xfId="6720" xr:uid="{00000000-0005-0000-0000-00000E170000}"/>
    <cellStyle name="Bad 14 2" xfId="6721" xr:uid="{00000000-0005-0000-0000-00000F170000}"/>
    <cellStyle name="Bad 15" xfId="6722" xr:uid="{00000000-0005-0000-0000-000010170000}"/>
    <cellStyle name="Bad 15 2" xfId="6723" xr:uid="{00000000-0005-0000-0000-000011170000}"/>
    <cellStyle name="Bad 16" xfId="6724" xr:uid="{00000000-0005-0000-0000-000012170000}"/>
    <cellStyle name="Bad 16 2" xfId="6725" xr:uid="{00000000-0005-0000-0000-000013170000}"/>
    <cellStyle name="Bad 17" xfId="6726" xr:uid="{00000000-0005-0000-0000-000014170000}"/>
    <cellStyle name="Bad 18" xfId="6727" xr:uid="{00000000-0005-0000-0000-000015170000}"/>
    <cellStyle name="Bad 19" xfId="6728" xr:uid="{00000000-0005-0000-0000-000016170000}"/>
    <cellStyle name="Bad 2" xfId="1322" xr:uid="{00000000-0005-0000-0000-000017170000}"/>
    <cellStyle name="Bad 2 10" xfId="6729" xr:uid="{00000000-0005-0000-0000-000018170000}"/>
    <cellStyle name="Bad 2 10 2" xfId="6730" xr:uid="{00000000-0005-0000-0000-000019170000}"/>
    <cellStyle name="Bad 2 11" xfId="6731" xr:uid="{00000000-0005-0000-0000-00001A170000}"/>
    <cellStyle name="Bad 2 11 2" xfId="6732" xr:uid="{00000000-0005-0000-0000-00001B170000}"/>
    <cellStyle name="Bad 2 12" xfId="6733" xr:uid="{00000000-0005-0000-0000-00001C170000}"/>
    <cellStyle name="Bad 2 13" xfId="6734" xr:uid="{00000000-0005-0000-0000-00001D170000}"/>
    <cellStyle name="Bad 2 14" xfId="6735" xr:uid="{00000000-0005-0000-0000-00001E170000}"/>
    <cellStyle name="Bad 2 15" xfId="6736" xr:uid="{00000000-0005-0000-0000-00001F170000}"/>
    <cellStyle name="Bad 2 16" xfId="6737" xr:uid="{00000000-0005-0000-0000-000020170000}"/>
    <cellStyle name="Bad 2 17" xfId="6738" xr:uid="{00000000-0005-0000-0000-000021170000}"/>
    <cellStyle name="Bad 2 18" xfId="6739" xr:uid="{00000000-0005-0000-0000-000022170000}"/>
    <cellStyle name="Bad 2 19" xfId="6740" xr:uid="{00000000-0005-0000-0000-000023170000}"/>
    <cellStyle name="Bad 2 2" xfId="1323" xr:uid="{00000000-0005-0000-0000-000024170000}"/>
    <cellStyle name="Bad 2 2 2" xfId="6742" xr:uid="{00000000-0005-0000-0000-000025170000}"/>
    <cellStyle name="Bad 2 2 3" xfId="6743" xr:uid="{00000000-0005-0000-0000-000026170000}"/>
    <cellStyle name="Bad 2 2 4" xfId="6741" xr:uid="{00000000-0005-0000-0000-000027170000}"/>
    <cellStyle name="Bad 2 20" xfId="6744" xr:uid="{00000000-0005-0000-0000-000028170000}"/>
    <cellStyle name="Bad 2 21" xfId="6745" xr:uid="{00000000-0005-0000-0000-000029170000}"/>
    <cellStyle name="Bad 2 22" xfId="6746" xr:uid="{00000000-0005-0000-0000-00002A170000}"/>
    <cellStyle name="Bad 2 23" xfId="6747" xr:uid="{00000000-0005-0000-0000-00002B170000}"/>
    <cellStyle name="Bad 2 24" xfId="6748" xr:uid="{00000000-0005-0000-0000-00002C170000}"/>
    <cellStyle name="Bad 2 25" xfId="6749" xr:uid="{00000000-0005-0000-0000-00002D170000}"/>
    <cellStyle name="Bad 2 3" xfId="6750" xr:uid="{00000000-0005-0000-0000-00002E170000}"/>
    <cellStyle name="Bad 2 3 2" xfId="6751" xr:uid="{00000000-0005-0000-0000-00002F170000}"/>
    <cellStyle name="Bad 2 3 3" xfId="6752" xr:uid="{00000000-0005-0000-0000-000030170000}"/>
    <cellStyle name="Bad 2 4" xfId="6753" xr:uid="{00000000-0005-0000-0000-000031170000}"/>
    <cellStyle name="Bad 2 4 2" xfId="6754" xr:uid="{00000000-0005-0000-0000-000032170000}"/>
    <cellStyle name="Bad 2 4 3" xfId="6755" xr:uid="{00000000-0005-0000-0000-000033170000}"/>
    <cellStyle name="Bad 2 5" xfId="6756" xr:uid="{00000000-0005-0000-0000-000034170000}"/>
    <cellStyle name="Bad 2 5 2" xfId="6757" xr:uid="{00000000-0005-0000-0000-000035170000}"/>
    <cellStyle name="Bad 2 5 3" xfId="6758" xr:uid="{00000000-0005-0000-0000-000036170000}"/>
    <cellStyle name="Bad 2 6" xfId="6759" xr:uid="{00000000-0005-0000-0000-000037170000}"/>
    <cellStyle name="Bad 2 6 2" xfId="6760" xr:uid="{00000000-0005-0000-0000-000038170000}"/>
    <cellStyle name="Bad 2 6 3" xfId="6761" xr:uid="{00000000-0005-0000-0000-000039170000}"/>
    <cellStyle name="Bad 2 7" xfId="6762" xr:uid="{00000000-0005-0000-0000-00003A170000}"/>
    <cellStyle name="Bad 2 7 2" xfId="6763" xr:uid="{00000000-0005-0000-0000-00003B170000}"/>
    <cellStyle name="Bad 2 7 3" xfId="6764" xr:uid="{00000000-0005-0000-0000-00003C170000}"/>
    <cellStyle name="Bad 2 8" xfId="6765" xr:uid="{00000000-0005-0000-0000-00003D170000}"/>
    <cellStyle name="Bad 2 8 2" xfId="6766" xr:uid="{00000000-0005-0000-0000-00003E170000}"/>
    <cellStyle name="Bad 2 8 3" xfId="6767" xr:uid="{00000000-0005-0000-0000-00003F170000}"/>
    <cellStyle name="Bad 2 9" xfId="6768" xr:uid="{00000000-0005-0000-0000-000040170000}"/>
    <cellStyle name="Bad 20" xfId="6769" xr:uid="{00000000-0005-0000-0000-000041170000}"/>
    <cellStyle name="Bad 21" xfId="6770" xr:uid="{00000000-0005-0000-0000-000042170000}"/>
    <cellStyle name="Bad 22" xfId="6771" xr:uid="{00000000-0005-0000-0000-000043170000}"/>
    <cellStyle name="Bad 23" xfId="6772" xr:uid="{00000000-0005-0000-0000-000044170000}"/>
    <cellStyle name="Bad 24" xfId="6773" xr:uid="{00000000-0005-0000-0000-000045170000}"/>
    <cellStyle name="Bad 25" xfId="6774" xr:uid="{00000000-0005-0000-0000-000046170000}"/>
    <cellStyle name="Bad 26" xfId="6775" xr:uid="{00000000-0005-0000-0000-000047170000}"/>
    <cellStyle name="Bad 27" xfId="6776" xr:uid="{00000000-0005-0000-0000-000048170000}"/>
    <cellStyle name="Bad 28" xfId="6777" xr:uid="{00000000-0005-0000-0000-000049170000}"/>
    <cellStyle name="Bad 29" xfId="6778" xr:uid="{00000000-0005-0000-0000-00004A170000}"/>
    <cellStyle name="Bad 3" xfId="1324" xr:uid="{00000000-0005-0000-0000-00004B170000}"/>
    <cellStyle name="Bad 3 2" xfId="6780" xr:uid="{00000000-0005-0000-0000-00004C170000}"/>
    <cellStyle name="Bad 3 2 2" xfId="6781" xr:uid="{00000000-0005-0000-0000-00004D170000}"/>
    <cellStyle name="Bad 3 3" xfId="6782" xr:uid="{00000000-0005-0000-0000-00004E170000}"/>
    <cellStyle name="Bad 3 4" xfId="6783" xr:uid="{00000000-0005-0000-0000-00004F170000}"/>
    <cellStyle name="Bad 3 5" xfId="58040" xr:uid="{00000000-0005-0000-0000-000050170000}"/>
    <cellStyle name="Bad 3 6" xfId="6779" xr:uid="{00000000-0005-0000-0000-000051170000}"/>
    <cellStyle name="Bad 30" xfId="6784" xr:uid="{00000000-0005-0000-0000-000052170000}"/>
    <cellStyle name="Bad 4" xfId="1325" xr:uid="{00000000-0005-0000-0000-000053170000}"/>
    <cellStyle name="Bad 4 2" xfId="6786" xr:uid="{00000000-0005-0000-0000-000054170000}"/>
    <cellStyle name="Bad 4 2 2" xfId="6787" xr:uid="{00000000-0005-0000-0000-000055170000}"/>
    <cellStyle name="Bad 4 3" xfId="6788" xr:uid="{00000000-0005-0000-0000-000056170000}"/>
    <cellStyle name="Bad 4 4" xfId="6789" xr:uid="{00000000-0005-0000-0000-000057170000}"/>
    <cellStyle name="Bad 4 5" xfId="6785" xr:uid="{00000000-0005-0000-0000-000058170000}"/>
    <cellStyle name="Bad 5" xfId="6790" xr:uid="{00000000-0005-0000-0000-000059170000}"/>
    <cellStyle name="Bad 5 2" xfId="6791" xr:uid="{00000000-0005-0000-0000-00005A170000}"/>
    <cellStyle name="Bad 5 2 2" xfId="6792" xr:uid="{00000000-0005-0000-0000-00005B170000}"/>
    <cellStyle name="Bad 5 3" xfId="6793" xr:uid="{00000000-0005-0000-0000-00005C170000}"/>
    <cellStyle name="Bad 5 4" xfId="6794" xr:uid="{00000000-0005-0000-0000-00005D170000}"/>
    <cellStyle name="Bad 6" xfId="6795" xr:uid="{00000000-0005-0000-0000-00005E170000}"/>
    <cellStyle name="Bad 6 2" xfId="6796" xr:uid="{00000000-0005-0000-0000-00005F170000}"/>
    <cellStyle name="Bad 6 2 2" xfId="6797" xr:uid="{00000000-0005-0000-0000-000060170000}"/>
    <cellStyle name="Bad 6 3" xfId="6798" xr:uid="{00000000-0005-0000-0000-000061170000}"/>
    <cellStyle name="Bad 6 3 2" xfId="6799" xr:uid="{00000000-0005-0000-0000-000062170000}"/>
    <cellStyle name="Bad 6 4" xfId="6800" xr:uid="{00000000-0005-0000-0000-000063170000}"/>
    <cellStyle name="Bad 6 5" xfId="6801" xr:uid="{00000000-0005-0000-0000-000064170000}"/>
    <cellStyle name="Bad 6 6" xfId="6802" xr:uid="{00000000-0005-0000-0000-000065170000}"/>
    <cellStyle name="Bad 7" xfId="6803" xr:uid="{00000000-0005-0000-0000-000066170000}"/>
    <cellStyle name="Bad 7 10" xfId="6804" xr:uid="{00000000-0005-0000-0000-000067170000}"/>
    <cellStyle name="Bad 7 10 2" xfId="6805" xr:uid="{00000000-0005-0000-0000-000068170000}"/>
    <cellStyle name="Bad 7 11" xfId="6806" xr:uid="{00000000-0005-0000-0000-000069170000}"/>
    <cellStyle name="Bad 7 11 2" xfId="6807" xr:uid="{00000000-0005-0000-0000-00006A170000}"/>
    <cellStyle name="Bad 7 12" xfId="6808" xr:uid="{00000000-0005-0000-0000-00006B170000}"/>
    <cellStyle name="Bad 7 13" xfId="6809" xr:uid="{00000000-0005-0000-0000-00006C170000}"/>
    <cellStyle name="Bad 7 2" xfId="6810" xr:uid="{00000000-0005-0000-0000-00006D170000}"/>
    <cellStyle name="Bad 7 2 2" xfId="6811" xr:uid="{00000000-0005-0000-0000-00006E170000}"/>
    <cellStyle name="Bad 7 3" xfId="6812" xr:uid="{00000000-0005-0000-0000-00006F170000}"/>
    <cellStyle name="Bad 7 3 2" xfId="6813" xr:uid="{00000000-0005-0000-0000-000070170000}"/>
    <cellStyle name="Bad 7 4" xfId="6814" xr:uid="{00000000-0005-0000-0000-000071170000}"/>
    <cellStyle name="Bad 7 4 2" xfId="6815" xr:uid="{00000000-0005-0000-0000-000072170000}"/>
    <cellStyle name="Bad 7 5" xfId="6816" xr:uid="{00000000-0005-0000-0000-000073170000}"/>
    <cellStyle name="Bad 7 5 2" xfId="6817" xr:uid="{00000000-0005-0000-0000-000074170000}"/>
    <cellStyle name="Bad 7 6" xfId="6818" xr:uid="{00000000-0005-0000-0000-000075170000}"/>
    <cellStyle name="Bad 7 6 2" xfId="6819" xr:uid="{00000000-0005-0000-0000-000076170000}"/>
    <cellStyle name="Bad 7 7" xfId="6820" xr:uid="{00000000-0005-0000-0000-000077170000}"/>
    <cellStyle name="Bad 7 7 2" xfId="6821" xr:uid="{00000000-0005-0000-0000-000078170000}"/>
    <cellStyle name="Bad 7 8" xfId="6822" xr:uid="{00000000-0005-0000-0000-000079170000}"/>
    <cellStyle name="Bad 7 8 2" xfId="6823" xr:uid="{00000000-0005-0000-0000-00007A170000}"/>
    <cellStyle name="Bad 7 9" xfId="6824" xr:uid="{00000000-0005-0000-0000-00007B170000}"/>
    <cellStyle name="Bad 7 9 2" xfId="6825" xr:uid="{00000000-0005-0000-0000-00007C170000}"/>
    <cellStyle name="Bad 8" xfId="6826" xr:uid="{00000000-0005-0000-0000-00007D170000}"/>
    <cellStyle name="Bad 8 2" xfId="6827" xr:uid="{00000000-0005-0000-0000-00007E170000}"/>
    <cellStyle name="Bad 8 3" xfId="6828" xr:uid="{00000000-0005-0000-0000-00007F170000}"/>
    <cellStyle name="Bad 9" xfId="6829" xr:uid="{00000000-0005-0000-0000-000080170000}"/>
    <cellStyle name="Bad 9 2" xfId="6830" xr:uid="{00000000-0005-0000-0000-000081170000}"/>
    <cellStyle name="Bad 9 3" xfId="6831" xr:uid="{00000000-0005-0000-0000-000082170000}"/>
    <cellStyle name="Bid £m format" xfId="57591" xr:uid="{00000000-0005-0000-0000-000083170000}"/>
    <cellStyle name="blue" xfId="57592" xr:uid="{00000000-0005-0000-0000-000084170000}"/>
    <cellStyle name="Border" xfId="57593" xr:uid="{00000000-0005-0000-0000-000085170000}"/>
    <cellStyle name="Brand Align Left Text" xfId="57594" xr:uid="{00000000-0005-0000-0000-000086170000}"/>
    <cellStyle name="Brand Default" xfId="57595" xr:uid="{00000000-0005-0000-0000-000087170000}"/>
    <cellStyle name="Brand Percent" xfId="57596" xr:uid="{00000000-0005-0000-0000-000088170000}"/>
    <cellStyle name="Brand Source" xfId="57597" xr:uid="{00000000-0005-0000-0000-000089170000}"/>
    <cellStyle name="Brand Subtitle with Underline" xfId="57598" xr:uid="{00000000-0005-0000-0000-00008A170000}"/>
    <cellStyle name="Brand Subtitle without Underline" xfId="57599" xr:uid="{00000000-0005-0000-0000-00008B170000}"/>
    <cellStyle name="Brand Title" xfId="57600" xr:uid="{00000000-0005-0000-0000-00008C170000}"/>
    <cellStyle name="Calculation" xfId="3" builtinId="22" customBuiltin="1"/>
    <cellStyle name="Calculation 10" xfId="6832" xr:uid="{00000000-0005-0000-0000-00008E170000}"/>
    <cellStyle name="Calculation 10 10" xfId="6833" xr:uid="{00000000-0005-0000-0000-00008F170000}"/>
    <cellStyle name="Calculation 10 10 2" xfId="6834" xr:uid="{00000000-0005-0000-0000-000090170000}"/>
    <cellStyle name="Calculation 10 10 2 2" xfId="6835" xr:uid="{00000000-0005-0000-0000-000091170000}"/>
    <cellStyle name="Calculation 10 10 2 3" xfId="6836" xr:uid="{00000000-0005-0000-0000-000092170000}"/>
    <cellStyle name="Calculation 10 10 3" xfId="6837" xr:uid="{00000000-0005-0000-0000-000093170000}"/>
    <cellStyle name="Calculation 10 10 3 2" xfId="6838" xr:uid="{00000000-0005-0000-0000-000094170000}"/>
    <cellStyle name="Calculation 10 10 4" xfId="6839" xr:uid="{00000000-0005-0000-0000-000095170000}"/>
    <cellStyle name="Calculation 10 10 5" xfId="6840" xr:uid="{00000000-0005-0000-0000-000096170000}"/>
    <cellStyle name="Calculation 10 11" xfId="6841" xr:uid="{00000000-0005-0000-0000-000097170000}"/>
    <cellStyle name="Calculation 10 11 2" xfId="6842" xr:uid="{00000000-0005-0000-0000-000098170000}"/>
    <cellStyle name="Calculation 10 11 2 2" xfId="6843" xr:uid="{00000000-0005-0000-0000-000099170000}"/>
    <cellStyle name="Calculation 10 11 2 3" xfId="6844" xr:uid="{00000000-0005-0000-0000-00009A170000}"/>
    <cellStyle name="Calculation 10 11 3" xfId="6845" xr:uid="{00000000-0005-0000-0000-00009B170000}"/>
    <cellStyle name="Calculation 10 11 3 2" xfId="6846" xr:uid="{00000000-0005-0000-0000-00009C170000}"/>
    <cellStyle name="Calculation 10 11 4" xfId="6847" xr:uid="{00000000-0005-0000-0000-00009D170000}"/>
    <cellStyle name="Calculation 10 11 5" xfId="6848" xr:uid="{00000000-0005-0000-0000-00009E170000}"/>
    <cellStyle name="Calculation 10 12" xfId="6849" xr:uid="{00000000-0005-0000-0000-00009F170000}"/>
    <cellStyle name="Calculation 10 12 2" xfId="6850" xr:uid="{00000000-0005-0000-0000-0000A0170000}"/>
    <cellStyle name="Calculation 10 12 2 2" xfId="6851" xr:uid="{00000000-0005-0000-0000-0000A1170000}"/>
    <cellStyle name="Calculation 10 12 2 3" xfId="6852" xr:uid="{00000000-0005-0000-0000-0000A2170000}"/>
    <cellStyle name="Calculation 10 12 3" xfId="6853" xr:uid="{00000000-0005-0000-0000-0000A3170000}"/>
    <cellStyle name="Calculation 10 12 3 2" xfId="6854" xr:uid="{00000000-0005-0000-0000-0000A4170000}"/>
    <cellStyle name="Calculation 10 12 4" xfId="6855" xr:uid="{00000000-0005-0000-0000-0000A5170000}"/>
    <cellStyle name="Calculation 10 12 5" xfId="6856" xr:uid="{00000000-0005-0000-0000-0000A6170000}"/>
    <cellStyle name="Calculation 10 13" xfId="6857" xr:uid="{00000000-0005-0000-0000-0000A7170000}"/>
    <cellStyle name="Calculation 10 13 2" xfId="6858" xr:uid="{00000000-0005-0000-0000-0000A8170000}"/>
    <cellStyle name="Calculation 10 13 2 2" xfId="6859" xr:uid="{00000000-0005-0000-0000-0000A9170000}"/>
    <cellStyle name="Calculation 10 13 2 3" xfId="6860" xr:uid="{00000000-0005-0000-0000-0000AA170000}"/>
    <cellStyle name="Calculation 10 13 3" xfId="6861" xr:uid="{00000000-0005-0000-0000-0000AB170000}"/>
    <cellStyle name="Calculation 10 13 3 2" xfId="6862" xr:uid="{00000000-0005-0000-0000-0000AC170000}"/>
    <cellStyle name="Calculation 10 13 4" xfId="6863" xr:uid="{00000000-0005-0000-0000-0000AD170000}"/>
    <cellStyle name="Calculation 10 13 5" xfId="6864" xr:uid="{00000000-0005-0000-0000-0000AE170000}"/>
    <cellStyle name="Calculation 10 14" xfId="6865" xr:uid="{00000000-0005-0000-0000-0000AF170000}"/>
    <cellStyle name="Calculation 10 14 2" xfId="6866" xr:uid="{00000000-0005-0000-0000-0000B0170000}"/>
    <cellStyle name="Calculation 10 14 2 2" xfId="6867" xr:uid="{00000000-0005-0000-0000-0000B1170000}"/>
    <cellStyle name="Calculation 10 14 2 3" xfId="6868" xr:uid="{00000000-0005-0000-0000-0000B2170000}"/>
    <cellStyle name="Calculation 10 14 3" xfId="6869" xr:uid="{00000000-0005-0000-0000-0000B3170000}"/>
    <cellStyle name="Calculation 10 14 3 2" xfId="6870" xr:uid="{00000000-0005-0000-0000-0000B4170000}"/>
    <cellStyle name="Calculation 10 14 4" xfId="6871" xr:uid="{00000000-0005-0000-0000-0000B5170000}"/>
    <cellStyle name="Calculation 10 14 5" xfId="6872" xr:uid="{00000000-0005-0000-0000-0000B6170000}"/>
    <cellStyle name="Calculation 10 15" xfId="6873" xr:uid="{00000000-0005-0000-0000-0000B7170000}"/>
    <cellStyle name="Calculation 10 15 2" xfId="6874" xr:uid="{00000000-0005-0000-0000-0000B8170000}"/>
    <cellStyle name="Calculation 10 15 2 2" xfId="6875" xr:uid="{00000000-0005-0000-0000-0000B9170000}"/>
    <cellStyle name="Calculation 10 15 2 3" xfId="6876" xr:uid="{00000000-0005-0000-0000-0000BA170000}"/>
    <cellStyle name="Calculation 10 15 3" xfId="6877" xr:uid="{00000000-0005-0000-0000-0000BB170000}"/>
    <cellStyle name="Calculation 10 15 3 2" xfId="6878" xr:uid="{00000000-0005-0000-0000-0000BC170000}"/>
    <cellStyle name="Calculation 10 15 4" xfId="6879" xr:uid="{00000000-0005-0000-0000-0000BD170000}"/>
    <cellStyle name="Calculation 10 15 5" xfId="6880" xr:uid="{00000000-0005-0000-0000-0000BE170000}"/>
    <cellStyle name="Calculation 10 16" xfId="6881" xr:uid="{00000000-0005-0000-0000-0000BF170000}"/>
    <cellStyle name="Calculation 10 16 2" xfId="6882" xr:uid="{00000000-0005-0000-0000-0000C0170000}"/>
    <cellStyle name="Calculation 10 16 2 2" xfId="6883" xr:uid="{00000000-0005-0000-0000-0000C1170000}"/>
    <cellStyle name="Calculation 10 16 2 3" xfId="6884" xr:uid="{00000000-0005-0000-0000-0000C2170000}"/>
    <cellStyle name="Calculation 10 16 3" xfId="6885" xr:uid="{00000000-0005-0000-0000-0000C3170000}"/>
    <cellStyle name="Calculation 10 16 3 2" xfId="6886" xr:uid="{00000000-0005-0000-0000-0000C4170000}"/>
    <cellStyle name="Calculation 10 16 4" xfId="6887" xr:uid="{00000000-0005-0000-0000-0000C5170000}"/>
    <cellStyle name="Calculation 10 16 5" xfId="6888" xr:uid="{00000000-0005-0000-0000-0000C6170000}"/>
    <cellStyle name="Calculation 10 17" xfId="6889" xr:uid="{00000000-0005-0000-0000-0000C7170000}"/>
    <cellStyle name="Calculation 10 17 2" xfId="6890" xr:uid="{00000000-0005-0000-0000-0000C8170000}"/>
    <cellStyle name="Calculation 10 17 2 2" xfId="6891" xr:uid="{00000000-0005-0000-0000-0000C9170000}"/>
    <cellStyle name="Calculation 10 17 2 3" xfId="6892" xr:uid="{00000000-0005-0000-0000-0000CA170000}"/>
    <cellStyle name="Calculation 10 17 3" xfId="6893" xr:uid="{00000000-0005-0000-0000-0000CB170000}"/>
    <cellStyle name="Calculation 10 17 3 2" xfId="6894" xr:uid="{00000000-0005-0000-0000-0000CC170000}"/>
    <cellStyle name="Calculation 10 17 4" xfId="6895" xr:uid="{00000000-0005-0000-0000-0000CD170000}"/>
    <cellStyle name="Calculation 10 17 5" xfId="6896" xr:uid="{00000000-0005-0000-0000-0000CE170000}"/>
    <cellStyle name="Calculation 10 18" xfId="6897" xr:uid="{00000000-0005-0000-0000-0000CF170000}"/>
    <cellStyle name="Calculation 10 18 2" xfId="6898" xr:uid="{00000000-0005-0000-0000-0000D0170000}"/>
    <cellStyle name="Calculation 10 18 2 2" xfId="6899" xr:uid="{00000000-0005-0000-0000-0000D1170000}"/>
    <cellStyle name="Calculation 10 18 2 3" xfId="6900" xr:uid="{00000000-0005-0000-0000-0000D2170000}"/>
    <cellStyle name="Calculation 10 18 3" xfId="6901" xr:uid="{00000000-0005-0000-0000-0000D3170000}"/>
    <cellStyle name="Calculation 10 18 3 2" xfId="6902" xr:uid="{00000000-0005-0000-0000-0000D4170000}"/>
    <cellStyle name="Calculation 10 18 4" xfId="6903" xr:uid="{00000000-0005-0000-0000-0000D5170000}"/>
    <cellStyle name="Calculation 10 18 5" xfId="6904" xr:uid="{00000000-0005-0000-0000-0000D6170000}"/>
    <cellStyle name="Calculation 10 19" xfId="6905" xr:uid="{00000000-0005-0000-0000-0000D7170000}"/>
    <cellStyle name="Calculation 10 19 2" xfId="6906" xr:uid="{00000000-0005-0000-0000-0000D8170000}"/>
    <cellStyle name="Calculation 10 19 2 2" xfId="6907" xr:uid="{00000000-0005-0000-0000-0000D9170000}"/>
    <cellStyle name="Calculation 10 19 2 3" xfId="6908" xr:uid="{00000000-0005-0000-0000-0000DA170000}"/>
    <cellStyle name="Calculation 10 19 3" xfId="6909" xr:uid="{00000000-0005-0000-0000-0000DB170000}"/>
    <cellStyle name="Calculation 10 19 3 2" xfId="6910" xr:uid="{00000000-0005-0000-0000-0000DC170000}"/>
    <cellStyle name="Calculation 10 19 4" xfId="6911" xr:uid="{00000000-0005-0000-0000-0000DD170000}"/>
    <cellStyle name="Calculation 10 19 5" xfId="6912" xr:uid="{00000000-0005-0000-0000-0000DE170000}"/>
    <cellStyle name="Calculation 10 2" xfId="6913" xr:uid="{00000000-0005-0000-0000-0000DF170000}"/>
    <cellStyle name="Calculation 10 2 2" xfId="6914" xr:uid="{00000000-0005-0000-0000-0000E0170000}"/>
    <cellStyle name="Calculation 10 2 2 2" xfId="6915" xr:uid="{00000000-0005-0000-0000-0000E1170000}"/>
    <cellStyle name="Calculation 10 2 2 3" xfId="6916" xr:uid="{00000000-0005-0000-0000-0000E2170000}"/>
    <cellStyle name="Calculation 10 2 3" xfId="6917" xr:uid="{00000000-0005-0000-0000-0000E3170000}"/>
    <cellStyle name="Calculation 10 2 3 2" xfId="6918" xr:uid="{00000000-0005-0000-0000-0000E4170000}"/>
    <cellStyle name="Calculation 10 2 4" xfId="6919" xr:uid="{00000000-0005-0000-0000-0000E5170000}"/>
    <cellStyle name="Calculation 10 2 5" xfId="6920" xr:uid="{00000000-0005-0000-0000-0000E6170000}"/>
    <cellStyle name="Calculation 10 20" xfId="6921" xr:uid="{00000000-0005-0000-0000-0000E7170000}"/>
    <cellStyle name="Calculation 10 20 2" xfId="6922" xr:uid="{00000000-0005-0000-0000-0000E8170000}"/>
    <cellStyle name="Calculation 10 20 2 2" xfId="6923" xr:uid="{00000000-0005-0000-0000-0000E9170000}"/>
    <cellStyle name="Calculation 10 20 2 3" xfId="6924" xr:uid="{00000000-0005-0000-0000-0000EA170000}"/>
    <cellStyle name="Calculation 10 20 3" xfId="6925" xr:uid="{00000000-0005-0000-0000-0000EB170000}"/>
    <cellStyle name="Calculation 10 20 4" xfId="6926" xr:uid="{00000000-0005-0000-0000-0000EC170000}"/>
    <cellStyle name="Calculation 10 20 5" xfId="6927" xr:uid="{00000000-0005-0000-0000-0000ED170000}"/>
    <cellStyle name="Calculation 10 21" xfId="6928" xr:uid="{00000000-0005-0000-0000-0000EE170000}"/>
    <cellStyle name="Calculation 10 21 2" xfId="6929" xr:uid="{00000000-0005-0000-0000-0000EF170000}"/>
    <cellStyle name="Calculation 10 22" xfId="6930" xr:uid="{00000000-0005-0000-0000-0000F0170000}"/>
    <cellStyle name="Calculation 10 22 2" xfId="6931" xr:uid="{00000000-0005-0000-0000-0000F1170000}"/>
    <cellStyle name="Calculation 10 23" xfId="6932" xr:uid="{00000000-0005-0000-0000-0000F2170000}"/>
    <cellStyle name="Calculation 10 3" xfId="6933" xr:uid="{00000000-0005-0000-0000-0000F3170000}"/>
    <cellStyle name="Calculation 10 3 2" xfId="6934" xr:uid="{00000000-0005-0000-0000-0000F4170000}"/>
    <cellStyle name="Calculation 10 3 2 2" xfId="6935" xr:uid="{00000000-0005-0000-0000-0000F5170000}"/>
    <cellStyle name="Calculation 10 3 2 3" xfId="6936" xr:uid="{00000000-0005-0000-0000-0000F6170000}"/>
    <cellStyle name="Calculation 10 3 3" xfId="6937" xr:uid="{00000000-0005-0000-0000-0000F7170000}"/>
    <cellStyle name="Calculation 10 3 3 2" xfId="6938" xr:uid="{00000000-0005-0000-0000-0000F8170000}"/>
    <cellStyle name="Calculation 10 3 4" xfId="6939" xr:uid="{00000000-0005-0000-0000-0000F9170000}"/>
    <cellStyle name="Calculation 10 3 5" xfId="6940" xr:uid="{00000000-0005-0000-0000-0000FA170000}"/>
    <cellStyle name="Calculation 10 4" xfId="6941" xr:uid="{00000000-0005-0000-0000-0000FB170000}"/>
    <cellStyle name="Calculation 10 4 2" xfId="6942" xr:uid="{00000000-0005-0000-0000-0000FC170000}"/>
    <cellStyle name="Calculation 10 4 2 2" xfId="6943" xr:uid="{00000000-0005-0000-0000-0000FD170000}"/>
    <cellStyle name="Calculation 10 4 2 3" xfId="6944" xr:uid="{00000000-0005-0000-0000-0000FE170000}"/>
    <cellStyle name="Calculation 10 4 3" xfId="6945" xr:uid="{00000000-0005-0000-0000-0000FF170000}"/>
    <cellStyle name="Calculation 10 4 3 2" xfId="6946" xr:uid="{00000000-0005-0000-0000-000000180000}"/>
    <cellStyle name="Calculation 10 4 4" xfId="6947" xr:uid="{00000000-0005-0000-0000-000001180000}"/>
    <cellStyle name="Calculation 10 4 5" xfId="6948" xr:uid="{00000000-0005-0000-0000-000002180000}"/>
    <cellStyle name="Calculation 10 5" xfId="6949" xr:uid="{00000000-0005-0000-0000-000003180000}"/>
    <cellStyle name="Calculation 10 5 2" xfId="6950" xr:uid="{00000000-0005-0000-0000-000004180000}"/>
    <cellStyle name="Calculation 10 5 2 2" xfId="6951" xr:uid="{00000000-0005-0000-0000-000005180000}"/>
    <cellStyle name="Calculation 10 5 2 3" xfId="6952" xr:uid="{00000000-0005-0000-0000-000006180000}"/>
    <cellStyle name="Calculation 10 5 3" xfId="6953" xr:uid="{00000000-0005-0000-0000-000007180000}"/>
    <cellStyle name="Calculation 10 5 3 2" xfId="6954" xr:uid="{00000000-0005-0000-0000-000008180000}"/>
    <cellStyle name="Calculation 10 5 4" xfId="6955" xr:uid="{00000000-0005-0000-0000-000009180000}"/>
    <cellStyle name="Calculation 10 5 5" xfId="6956" xr:uid="{00000000-0005-0000-0000-00000A180000}"/>
    <cellStyle name="Calculation 10 6" xfId="6957" xr:uid="{00000000-0005-0000-0000-00000B180000}"/>
    <cellStyle name="Calculation 10 6 2" xfId="6958" xr:uid="{00000000-0005-0000-0000-00000C180000}"/>
    <cellStyle name="Calculation 10 6 2 2" xfId="6959" xr:uid="{00000000-0005-0000-0000-00000D180000}"/>
    <cellStyle name="Calculation 10 6 2 3" xfId="6960" xr:uid="{00000000-0005-0000-0000-00000E180000}"/>
    <cellStyle name="Calculation 10 6 3" xfId="6961" xr:uid="{00000000-0005-0000-0000-00000F180000}"/>
    <cellStyle name="Calculation 10 6 3 2" xfId="6962" xr:uid="{00000000-0005-0000-0000-000010180000}"/>
    <cellStyle name="Calculation 10 6 4" xfId="6963" xr:uid="{00000000-0005-0000-0000-000011180000}"/>
    <cellStyle name="Calculation 10 6 5" xfId="6964" xr:uid="{00000000-0005-0000-0000-000012180000}"/>
    <cellStyle name="Calculation 10 7" xfId="6965" xr:uid="{00000000-0005-0000-0000-000013180000}"/>
    <cellStyle name="Calculation 10 7 2" xfId="6966" xr:uid="{00000000-0005-0000-0000-000014180000}"/>
    <cellStyle name="Calculation 10 7 2 2" xfId="6967" xr:uid="{00000000-0005-0000-0000-000015180000}"/>
    <cellStyle name="Calculation 10 7 2 3" xfId="6968" xr:uid="{00000000-0005-0000-0000-000016180000}"/>
    <cellStyle name="Calculation 10 7 3" xfId="6969" xr:uid="{00000000-0005-0000-0000-000017180000}"/>
    <cellStyle name="Calculation 10 7 3 2" xfId="6970" xr:uid="{00000000-0005-0000-0000-000018180000}"/>
    <cellStyle name="Calculation 10 7 4" xfId="6971" xr:uid="{00000000-0005-0000-0000-000019180000}"/>
    <cellStyle name="Calculation 10 7 5" xfId="6972" xr:uid="{00000000-0005-0000-0000-00001A180000}"/>
    <cellStyle name="Calculation 10 8" xfId="6973" xr:uid="{00000000-0005-0000-0000-00001B180000}"/>
    <cellStyle name="Calculation 10 8 2" xfId="6974" xr:uid="{00000000-0005-0000-0000-00001C180000}"/>
    <cellStyle name="Calculation 10 8 2 2" xfId="6975" xr:uid="{00000000-0005-0000-0000-00001D180000}"/>
    <cellStyle name="Calculation 10 8 2 3" xfId="6976" xr:uid="{00000000-0005-0000-0000-00001E180000}"/>
    <cellStyle name="Calculation 10 8 3" xfId="6977" xr:uid="{00000000-0005-0000-0000-00001F180000}"/>
    <cellStyle name="Calculation 10 8 3 2" xfId="6978" xr:uid="{00000000-0005-0000-0000-000020180000}"/>
    <cellStyle name="Calculation 10 8 4" xfId="6979" xr:uid="{00000000-0005-0000-0000-000021180000}"/>
    <cellStyle name="Calculation 10 8 5" xfId="6980" xr:uid="{00000000-0005-0000-0000-000022180000}"/>
    <cellStyle name="Calculation 10 9" xfId="6981" xr:uid="{00000000-0005-0000-0000-000023180000}"/>
    <cellStyle name="Calculation 10 9 2" xfId="6982" xr:uid="{00000000-0005-0000-0000-000024180000}"/>
    <cellStyle name="Calculation 10 9 2 2" xfId="6983" xr:uid="{00000000-0005-0000-0000-000025180000}"/>
    <cellStyle name="Calculation 10 9 2 3" xfId="6984" xr:uid="{00000000-0005-0000-0000-000026180000}"/>
    <cellStyle name="Calculation 10 9 3" xfId="6985" xr:uid="{00000000-0005-0000-0000-000027180000}"/>
    <cellStyle name="Calculation 10 9 3 2" xfId="6986" xr:uid="{00000000-0005-0000-0000-000028180000}"/>
    <cellStyle name="Calculation 10 9 4" xfId="6987" xr:uid="{00000000-0005-0000-0000-000029180000}"/>
    <cellStyle name="Calculation 10 9 5" xfId="6988" xr:uid="{00000000-0005-0000-0000-00002A180000}"/>
    <cellStyle name="Calculation 11" xfId="6989" xr:uid="{00000000-0005-0000-0000-00002B180000}"/>
    <cellStyle name="Calculation 11 10" xfId="6990" xr:uid="{00000000-0005-0000-0000-00002C180000}"/>
    <cellStyle name="Calculation 11 10 2" xfId="6991" xr:uid="{00000000-0005-0000-0000-00002D180000}"/>
    <cellStyle name="Calculation 11 10 2 2" xfId="6992" xr:uid="{00000000-0005-0000-0000-00002E180000}"/>
    <cellStyle name="Calculation 11 10 2 3" xfId="6993" xr:uid="{00000000-0005-0000-0000-00002F180000}"/>
    <cellStyle name="Calculation 11 10 3" xfId="6994" xr:uid="{00000000-0005-0000-0000-000030180000}"/>
    <cellStyle name="Calculation 11 10 3 2" xfId="6995" xr:uid="{00000000-0005-0000-0000-000031180000}"/>
    <cellStyle name="Calculation 11 10 4" xfId="6996" xr:uid="{00000000-0005-0000-0000-000032180000}"/>
    <cellStyle name="Calculation 11 10 5" xfId="6997" xr:uid="{00000000-0005-0000-0000-000033180000}"/>
    <cellStyle name="Calculation 11 11" xfId="6998" xr:uid="{00000000-0005-0000-0000-000034180000}"/>
    <cellStyle name="Calculation 11 11 2" xfId="6999" xr:uid="{00000000-0005-0000-0000-000035180000}"/>
    <cellStyle name="Calculation 11 11 2 2" xfId="7000" xr:uid="{00000000-0005-0000-0000-000036180000}"/>
    <cellStyle name="Calculation 11 11 2 3" xfId="7001" xr:uid="{00000000-0005-0000-0000-000037180000}"/>
    <cellStyle name="Calculation 11 11 3" xfId="7002" xr:uid="{00000000-0005-0000-0000-000038180000}"/>
    <cellStyle name="Calculation 11 11 3 2" xfId="7003" xr:uid="{00000000-0005-0000-0000-000039180000}"/>
    <cellStyle name="Calculation 11 11 4" xfId="7004" xr:uid="{00000000-0005-0000-0000-00003A180000}"/>
    <cellStyle name="Calculation 11 11 5" xfId="7005" xr:uid="{00000000-0005-0000-0000-00003B180000}"/>
    <cellStyle name="Calculation 11 12" xfId="7006" xr:uid="{00000000-0005-0000-0000-00003C180000}"/>
    <cellStyle name="Calculation 11 12 2" xfId="7007" xr:uid="{00000000-0005-0000-0000-00003D180000}"/>
    <cellStyle name="Calculation 11 12 2 2" xfId="7008" xr:uid="{00000000-0005-0000-0000-00003E180000}"/>
    <cellStyle name="Calculation 11 12 2 3" xfId="7009" xr:uid="{00000000-0005-0000-0000-00003F180000}"/>
    <cellStyle name="Calculation 11 12 3" xfId="7010" xr:uid="{00000000-0005-0000-0000-000040180000}"/>
    <cellStyle name="Calculation 11 12 3 2" xfId="7011" xr:uid="{00000000-0005-0000-0000-000041180000}"/>
    <cellStyle name="Calculation 11 12 4" xfId="7012" xr:uid="{00000000-0005-0000-0000-000042180000}"/>
    <cellStyle name="Calculation 11 12 5" xfId="7013" xr:uid="{00000000-0005-0000-0000-000043180000}"/>
    <cellStyle name="Calculation 11 13" xfId="7014" xr:uid="{00000000-0005-0000-0000-000044180000}"/>
    <cellStyle name="Calculation 11 13 2" xfId="7015" xr:uid="{00000000-0005-0000-0000-000045180000}"/>
    <cellStyle name="Calculation 11 13 2 2" xfId="7016" xr:uid="{00000000-0005-0000-0000-000046180000}"/>
    <cellStyle name="Calculation 11 13 2 3" xfId="7017" xr:uid="{00000000-0005-0000-0000-000047180000}"/>
    <cellStyle name="Calculation 11 13 3" xfId="7018" xr:uid="{00000000-0005-0000-0000-000048180000}"/>
    <cellStyle name="Calculation 11 13 3 2" xfId="7019" xr:uid="{00000000-0005-0000-0000-000049180000}"/>
    <cellStyle name="Calculation 11 13 4" xfId="7020" xr:uid="{00000000-0005-0000-0000-00004A180000}"/>
    <cellStyle name="Calculation 11 13 5" xfId="7021" xr:uid="{00000000-0005-0000-0000-00004B180000}"/>
    <cellStyle name="Calculation 11 14" xfId="7022" xr:uid="{00000000-0005-0000-0000-00004C180000}"/>
    <cellStyle name="Calculation 11 14 2" xfId="7023" xr:uid="{00000000-0005-0000-0000-00004D180000}"/>
    <cellStyle name="Calculation 11 14 2 2" xfId="7024" xr:uid="{00000000-0005-0000-0000-00004E180000}"/>
    <cellStyle name="Calculation 11 14 2 3" xfId="7025" xr:uid="{00000000-0005-0000-0000-00004F180000}"/>
    <cellStyle name="Calculation 11 14 3" xfId="7026" xr:uid="{00000000-0005-0000-0000-000050180000}"/>
    <cellStyle name="Calculation 11 14 3 2" xfId="7027" xr:uid="{00000000-0005-0000-0000-000051180000}"/>
    <cellStyle name="Calculation 11 14 4" xfId="7028" xr:uid="{00000000-0005-0000-0000-000052180000}"/>
    <cellStyle name="Calculation 11 14 5" xfId="7029" xr:uid="{00000000-0005-0000-0000-000053180000}"/>
    <cellStyle name="Calculation 11 15" xfId="7030" xr:uid="{00000000-0005-0000-0000-000054180000}"/>
    <cellStyle name="Calculation 11 15 2" xfId="7031" xr:uid="{00000000-0005-0000-0000-000055180000}"/>
    <cellStyle name="Calculation 11 15 2 2" xfId="7032" xr:uid="{00000000-0005-0000-0000-000056180000}"/>
    <cellStyle name="Calculation 11 15 2 3" xfId="7033" xr:uid="{00000000-0005-0000-0000-000057180000}"/>
    <cellStyle name="Calculation 11 15 3" xfId="7034" xr:uid="{00000000-0005-0000-0000-000058180000}"/>
    <cellStyle name="Calculation 11 15 3 2" xfId="7035" xr:uid="{00000000-0005-0000-0000-000059180000}"/>
    <cellStyle name="Calculation 11 15 4" xfId="7036" xr:uid="{00000000-0005-0000-0000-00005A180000}"/>
    <cellStyle name="Calculation 11 15 5" xfId="7037" xr:uid="{00000000-0005-0000-0000-00005B180000}"/>
    <cellStyle name="Calculation 11 16" xfId="7038" xr:uid="{00000000-0005-0000-0000-00005C180000}"/>
    <cellStyle name="Calculation 11 16 2" xfId="7039" xr:uid="{00000000-0005-0000-0000-00005D180000}"/>
    <cellStyle name="Calculation 11 16 2 2" xfId="7040" xr:uid="{00000000-0005-0000-0000-00005E180000}"/>
    <cellStyle name="Calculation 11 16 2 3" xfId="7041" xr:uid="{00000000-0005-0000-0000-00005F180000}"/>
    <cellStyle name="Calculation 11 16 3" xfId="7042" xr:uid="{00000000-0005-0000-0000-000060180000}"/>
    <cellStyle name="Calculation 11 16 3 2" xfId="7043" xr:uid="{00000000-0005-0000-0000-000061180000}"/>
    <cellStyle name="Calculation 11 16 4" xfId="7044" xr:uid="{00000000-0005-0000-0000-000062180000}"/>
    <cellStyle name="Calculation 11 16 5" xfId="7045" xr:uid="{00000000-0005-0000-0000-000063180000}"/>
    <cellStyle name="Calculation 11 17" xfId="7046" xr:uid="{00000000-0005-0000-0000-000064180000}"/>
    <cellStyle name="Calculation 11 17 2" xfId="7047" xr:uid="{00000000-0005-0000-0000-000065180000}"/>
    <cellStyle name="Calculation 11 17 2 2" xfId="7048" xr:uid="{00000000-0005-0000-0000-000066180000}"/>
    <cellStyle name="Calculation 11 17 2 3" xfId="7049" xr:uid="{00000000-0005-0000-0000-000067180000}"/>
    <cellStyle name="Calculation 11 17 3" xfId="7050" xr:uid="{00000000-0005-0000-0000-000068180000}"/>
    <cellStyle name="Calculation 11 17 3 2" xfId="7051" xr:uid="{00000000-0005-0000-0000-000069180000}"/>
    <cellStyle name="Calculation 11 17 4" xfId="7052" xr:uid="{00000000-0005-0000-0000-00006A180000}"/>
    <cellStyle name="Calculation 11 17 5" xfId="7053" xr:uid="{00000000-0005-0000-0000-00006B180000}"/>
    <cellStyle name="Calculation 11 18" xfId="7054" xr:uid="{00000000-0005-0000-0000-00006C180000}"/>
    <cellStyle name="Calculation 11 18 2" xfId="7055" xr:uid="{00000000-0005-0000-0000-00006D180000}"/>
    <cellStyle name="Calculation 11 18 2 2" xfId="7056" xr:uid="{00000000-0005-0000-0000-00006E180000}"/>
    <cellStyle name="Calculation 11 18 2 3" xfId="7057" xr:uid="{00000000-0005-0000-0000-00006F180000}"/>
    <cellStyle name="Calculation 11 18 3" xfId="7058" xr:uid="{00000000-0005-0000-0000-000070180000}"/>
    <cellStyle name="Calculation 11 18 3 2" xfId="7059" xr:uid="{00000000-0005-0000-0000-000071180000}"/>
    <cellStyle name="Calculation 11 18 4" xfId="7060" xr:uid="{00000000-0005-0000-0000-000072180000}"/>
    <cellStyle name="Calculation 11 18 5" xfId="7061" xr:uid="{00000000-0005-0000-0000-000073180000}"/>
    <cellStyle name="Calculation 11 19" xfId="7062" xr:uid="{00000000-0005-0000-0000-000074180000}"/>
    <cellStyle name="Calculation 11 19 2" xfId="7063" xr:uid="{00000000-0005-0000-0000-000075180000}"/>
    <cellStyle name="Calculation 11 19 2 2" xfId="7064" xr:uid="{00000000-0005-0000-0000-000076180000}"/>
    <cellStyle name="Calculation 11 19 2 3" xfId="7065" xr:uid="{00000000-0005-0000-0000-000077180000}"/>
    <cellStyle name="Calculation 11 19 3" xfId="7066" xr:uid="{00000000-0005-0000-0000-000078180000}"/>
    <cellStyle name="Calculation 11 19 3 2" xfId="7067" xr:uid="{00000000-0005-0000-0000-000079180000}"/>
    <cellStyle name="Calculation 11 19 4" xfId="7068" xr:uid="{00000000-0005-0000-0000-00007A180000}"/>
    <cellStyle name="Calculation 11 19 5" xfId="7069" xr:uid="{00000000-0005-0000-0000-00007B180000}"/>
    <cellStyle name="Calculation 11 2" xfId="7070" xr:uid="{00000000-0005-0000-0000-00007C180000}"/>
    <cellStyle name="Calculation 11 2 2" xfId="7071" xr:uid="{00000000-0005-0000-0000-00007D180000}"/>
    <cellStyle name="Calculation 11 2 2 2" xfId="7072" xr:uid="{00000000-0005-0000-0000-00007E180000}"/>
    <cellStyle name="Calculation 11 2 2 3" xfId="7073" xr:uid="{00000000-0005-0000-0000-00007F180000}"/>
    <cellStyle name="Calculation 11 2 3" xfId="7074" xr:uid="{00000000-0005-0000-0000-000080180000}"/>
    <cellStyle name="Calculation 11 2 3 2" xfId="7075" xr:uid="{00000000-0005-0000-0000-000081180000}"/>
    <cellStyle name="Calculation 11 2 4" xfId="7076" xr:uid="{00000000-0005-0000-0000-000082180000}"/>
    <cellStyle name="Calculation 11 2 5" xfId="7077" xr:uid="{00000000-0005-0000-0000-000083180000}"/>
    <cellStyle name="Calculation 11 20" xfId="7078" xr:uid="{00000000-0005-0000-0000-000084180000}"/>
    <cellStyle name="Calculation 11 20 2" xfId="7079" xr:uid="{00000000-0005-0000-0000-000085180000}"/>
    <cellStyle name="Calculation 11 20 2 2" xfId="7080" xr:uid="{00000000-0005-0000-0000-000086180000}"/>
    <cellStyle name="Calculation 11 20 2 3" xfId="7081" xr:uid="{00000000-0005-0000-0000-000087180000}"/>
    <cellStyle name="Calculation 11 20 3" xfId="7082" xr:uid="{00000000-0005-0000-0000-000088180000}"/>
    <cellStyle name="Calculation 11 20 4" xfId="7083" xr:uid="{00000000-0005-0000-0000-000089180000}"/>
    <cellStyle name="Calculation 11 20 5" xfId="7084" xr:uid="{00000000-0005-0000-0000-00008A180000}"/>
    <cellStyle name="Calculation 11 21" xfId="7085" xr:uid="{00000000-0005-0000-0000-00008B180000}"/>
    <cellStyle name="Calculation 11 21 2" xfId="7086" xr:uid="{00000000-0005-0000-0000-00008C180000}"/>
    <cellStyle name="Calculation 11 22" xfId="7087" xr:uid="{00000000-0005-0000-0000-00008D180000}"/>
    <cellStyle name="Calculation 11 22 2" xfId="7088" xr:uid="{00000000-0005-0000-0000-00008E180000}"/>
    <cellStyle name="Calculation 11 23" xfId="7089" xr:uid="{00000000-0005-0000-0000-00008F180000}"/>
    <cellStyle name="Calculation 11 3" xfId="7090" xr:uid="{00000000-0005-0000-0000-000090180000}"/>
    <cellStyle name="Calculation 11 3 2" xfId="7091" xr:uid="{00000000-0005-0000-0000-000091180000}"/>
    <cellStyle name="Calculation 11 3 2 2" xfId="7092" xr:uid="{00000000-0005-0000-0000-000092180000}"/>
    <cellStyle name="Calculation 11 3 2 3" xfId="7093" xr:uid="{00000000-0005-0000-0000-000093180000}"/>
    <cellStyle name="Calculation 11 3 3" xfId="7094" xr:uid="{00000000-0005-0000-0000-000094180000}"/>
    <cellStyle name="Calculation 11 3 3 2" xfId="7095" xr:uid="{00000000-0005-0000-0000-000095180000}"/>
    <cellStyle name="Calculation 11 3 4" xfId="7096" xr:uid="{00000000-0005-0000-0000-000096180000}"/>
    <cellStyle name="Calculation 11 3 5" xfId="7097" xr:uid="{00000000-0005-0000-0000-000097180000}"/>
    <cellStyle name="Calculation 11 4" xfId="7098" xr:uid="{00000000-0005-0000-0000-000098180000}"/>
    <cellStyle name="Calculation 11 4 2" xfId="7099" xr:uid="{00000000-0005-0000-0000-000099180000}"/>
    <cellStyle name="Calculation 11 4 2 2" xfId="7100" xr:uid="{00000000-0005-0000-0000-00009A180000}"/>
    <cellStyle name="Calculation 11 4 2 3" xfId="7101" xr:uid="{00000000-0005-0000-0000-00009B180000}"/>
    <cellStyle name="Calculation 11 4 3" xfId="7102" xr:uid="{00000000-0005-0000-0000-00009C180000}"/>
    <cellStyle name="Calculation 11 4 3 2" xfId="7103" xr:uid="{00000000-0005-0000-0000-00009D180000}"/>
    <cellStyle name="Calculation 11 4 4" xfId="7104" xr:uid="{00000000-0005-0000-0000-00009E180000}"/>
    <cellStyle name="Calculation 11 4 5" xfId="7105" xr:uid="{00000000-0005-0000-0000-00009F180000}"/>
    <cellStyle name="Calculation 11 5" xfId="7106" xr:uid="{00000000-0005-0000-0000-0000A0180000}"/>
    <cellStyle name="Calculation 11 5 2" xfId="7107" xr:uid="{00000000-0005-0000-0000-0000A1180000}"/>
    <cellStyle name="Calculation 11 5 2 2" xfId="7108" xr:uid="{00000000-0005-0000-0000-0000A2180000}"/>
    <cellStyle name="Calculation 11 5 2 3" xfId="7109" xr:uid="{00000000-0005-0000-0000-0000A3180000}"/>
    <cellStyle name="Calculation 11 5 3" xfId="7110" xr:uid="{00000000-0005-0000-0000-0000A4180000}"/>
    <cellStyle name="Calculation 11 5 3 2" xfId="7111" xr:uid="{00000000-0005-0000-0000-0000A5180000}"/>
    <cellStyle name="Calculation 11 5 4" xfId="7112" xr:uid="{00000000-0005-0000-0000-0000A6180000}"/>
    <cellStyle name="Calculation 11 5 5" xfId="7113" xr:uid="{00000000-0005-0000-0000-0000A7180000}"/>
    <cellStyle name="Calculation 11 6" xfId="7114" xr:uid="{00000000-0005-0000-0000-0000A8180000}"/>
    <cellStyle name="Calculation 11 6 2" xfId="7115" xr:uid="{00000000-0005-0000-0000-0000A9180000}"/>
    <cellStyle name="Calculation 11 6 2 2" xfId="7116" xr:uid="{00000000-0005-0000-0000-0000AA180000}"/>
    <cellStyle name="Calculation 11 6 2 3" xfId="7117" xr:uid="{00000000-0005-0000-0000-0000AB180000}"/>
    <cellStyle name="Calculation 11 6 3" xfId="7118" xr:uid="{00000000-0005-0000-0000-0000AC180000}"/>
    <cellStyle name="Calculation 11 6 3 2" xfId="7119" xr:uid="{00000000-0005-0000-0000-0000AD180000}"/>
    <cellStyle name="Calculation 11 6 4" xfId="7120" xr:uid="{00000000-0005-0000-0000-0000AE180000}"/>
    <cellStyle name="Calculation 11 6 5" xfId="7121" xr:uid="{00000000-0005-0000-0000-0000AF180000}"/>
    <cellStyle name="Calculation 11 7" xfId="7122" xr:uid="{00000000-0005-0000-0000-0000B0180000}"/>
    <cellStyle name="Calculation 11 7 2" xfId="7123" xr:uid="{00000000-0005-0000-0000-0000B1180000}"/>
    <cellStyle name="Calculation 11 7 2 2" xfId="7124" xr:uid="{00000000-0005-0000-0000-0000B2180000}"/>
    <cellStyle name="Calculation 11 7 2 3" xfId="7125" xr:uid="{00000000-0005-0000-0000-0000B3180000}"/>
    <cellStyle name="Calculation 11 7 3" xfId="7126" xr:uid="{00000000-0005-0000-0000-0000B4180000}"/>
    <cellStyle name="Calculation 11 7 3 2" xfId="7127" xr:uid="{00000000-0005-0000-0000-0000B5180000}"/>
    <cellStyle name="Calculation 11 7 4" xfId="7128" xr:uid="{00000000-0005-0000-0000-0000B6180000}"/>
    <cellStyle name="Calculation 11 7 5" xfId="7129" xr:uid="{00000000-0005-0000-0000-0000B7180000}"/>
    <cellStyle name="Calculation 11 8" xfId="7130" xr:uid="{00000000-0005-0000-0000-0000B8180000}"/>
    <cellStyle name="Calculation 11 8 2" xfId="7131" xr:uid="{00000000-0005-0000-0000-0000B9180000}"/>
    <cellStyle name="Calculation 11 8 2 2" xfId="7132" xr:uid="{00000000-0005-0000-0000-0000BA180000}"/>
    <cellStyle name="Calculation 11 8 2 3" xfId="7133" xr:uid="{00000000-0005-0000-0000-0000BB180000}"/>
    <cellStyle name="Calculation 11 8 3" xfId="7134" xr:uid="{00000000-0005-0000-0000-0000BC180000}"/>
    <cellStyle name="Calculation 11 8 3 2" xfId="7135" xr:uid="{00000000-0005-0000-0000-0000BD180000}"/>
    <cellStyle name="Calculation 11 8 4" xfId="7136" xr:uid="{00000000-0005-0000-0000-0000BE180000}"/>
    <cellStyle name="Calculation 11 8 5" xfId="7137" xr:uid="{00000000-0005-0000-0000-0000BF180000}"/>
    <cellStyle name="Calculation 11 9" xfId="7138" xr:uid="{00000000-0005-0000-0000-0000C0180000}"/>
    <cellStyle name="Calculation 11 9 2" xfId="7139" xr:uid="{00000000-0005-0000-0000-0000C1180000}"/>
    <cellStyle name="Calculation 11 9 2 2" xfId="7140" xr:uid="{00000000-0005-0000-0000-0000C2180000}"/>
    <cellStyle name="Calculation 11 9 2 3" xfId="7141" xr:uid="{00000000-0005-0000-0000-0000C3180000}"/>
    <cellStyle name="Calculation 11 9 3" xfId="7142" xr:uid="{00000000-0005-0000-0000-0000C4180000}"/>
    <cellStyle name="Calculation 11 9 3 2" xfId="7143" xr:uid="{00000000-0005-0000-0000-0000C5180000}"/>
    <cellStyle name="Calculation 11 9 4" xfId="7144" xr:uid="{00000000-0005-0000-0000-0000C6180000}"/>
    <cellStyle name="Calculation 11 9 5" xfId="7145" xr:uid="{00000000-0005-0000-0000-0000C7180000}"/>
    <cellStyle name="Calculation 12" xfId="7146" xr:uid="{00000000-0005-0000-0000-0000C8180000}"/>
    <cellStyle name="Calculation 12 10" xfId="7147" xr:uid="{00000000-0005-0000-0000-0000C9180000}"/>
    <cellStyle name="Calculation 12 10 10" xfId="7148" xr:uid="{00000000-0005-0000-0000-0000CA180000}"/>
    <cellStyle name="Calculation 12 10 10 2" xfId="7149" xr:uid="{00000000-0005-0000-0000-0000CB180000}"/>
    <cellStyle name="Calculation 12 10 10 2 2" xfId="7150" xr:uid="{00000000-0005-0000-0000-0000CC180000}"/>
    <cellStyle name="Calculation 12 10 10 2 3" xfId="7151" xr:uid="{00000000-0005-0000-0000-0000CD180000}"/>
    <cellStyle name="Calculation 12 10 10 3" xfId="7152" xr:uid="{00000000-0005-0000-0000-0000CE180000}"/>
    <cellStyle name="Calculation 12 10 10 3 2" xfId="7153" xr:uid="{00000000-0005-0000-0000-0000CF180000}"/>
    <cellStyle name="Calculation 12 10 10 4" xfId="7154" xr:uid="{00000000-0005-0000-0000-0000D0180000}"/>
    <cellStyle name="Calculation 12 10 10 5" xfId="7155" xr:uid="{00000000-0005-0000-0000-0000D1180000}"/>
    <cellStyle name="Calculation 12 10 11" xfId="7156" xr:uid="{00000000-0005-0000-0000-0000D2180000}"/>
    <cellStyle name="Calculation 12 10 11 2" xfId="7157" xr:uid="{00000000-0005-0000-0000-0000D3180000}"/>
    <cellStyle name="Calculation 12 10 11 2 2" xfId="7158" xr:uid="{00000000-0005-0000-0000-0000D4180000}"/>
    <cellStyle name="Calculation 12 10 11 2 3" xfId="7159" xr:uid="{00000000-0005-0000-0000-0000D5180000}"/>
    <cellStyle name="Calculation 12 10 11 3" xfId="7160" xr:uid="{00000000-0005-0000-0000-0000D6180000}"/>
    <cellStyle name="Calculation 12 10 11 3 2" xfId="7161" xr:uid="{00000000-0005-0000-0000-0000D7180000}"/>
    <cellStyle name="Calculation 12 10 11 4" xfId="7162" xr:uid="{00000000-0005-0000-0000-0000D8180000}"/>
    <cellStyle name="Calculation 12 10 11 5" xfId="7163" xr:uid="{00000000-0005-0000-0000-0000D9180000}"/>
    <cellStyle name="Calculation 12 10 12" xfId="7164" xr:uid="{00000000-0005-0000-0000-0000DA180000}"/>
    <cellStyle name="Calculation 12 10 12 2" xfId="7165" xr:uid="{00000000-0005-0000-0000-0000DB180000}"/>
    <cellStyle name="Calculation 12 10 12 2 2" xfId="7166" xr:uid="{00000000-0005-0000-0000-0000DC180000}"/>
    <cellStyle name="Calculation 12 10 12 2 3" xfId="7167" xr:uid="{00000000-0005-0000-0000-0000DD180000}"/>
    <cellStyle name="Calculation 12 10 12 3" xfId="7168" xr:uid="{00000000-0005-0000-0000-0000DE180000}"/>
    <cellStyle name="Calculation 12 10 12 3 2" xfId="7169" xr:uid="{00000000-0005-0000-0000-0000DF180000}"/>
    <cellStyle name="Calculation 12 10 12 4" xfId="7170" xr:uid="{00000000-0005-0000-0000-0000E0180000}"/>
    <cellStyle name="Calculation 12 10 12 5" xfId="7171" xr:uid="{00000000-0005-0000-0000-0000E1180000}"/>
    <cellStyle name="Calculation 12 10 13" xfId="7172" xr:uid="{00000000-0005-0000-0000-0000E2180000}"/>
    <cellStyle name="Calculation 12 10 13 2" xfId="7173" xr:uid="{00000000-0005-0000-0000-0000E3180000}"/>
    <cellStyle name="Calculation 12 10 13 2 2" xfId="7174" xr:uid="{00000000-0005-0000-0000-0000E4180000}"/>
    <cellStyle name="Calculation 12 10 13 2 3" xfId="7175" xr:uid="{00000000-0005-0000-0000-0000E5180000}"/>
    <cellStyle name="Calculation 12 10 13 3" xfId="7176" xr:uid="{00000000-0005-0000-0000-0000E6180000}"/>
    <cellStyle name="Calculation 12 10 13 3 2" xfId="7177" xr:uid="{00000000-0005-0000-0000-0000E7180000}"/>
    <cellStyle name="Calculation 12 10 13 4" xfId="7178" xr:uid="{00000000-0005-0000-0000-0000E8180000}"/>
    <cellStyle name="Calculation 12 10 13 5" xfId="7179" xr:uid="{00000000-0005-0000-0000-0000E9180000}"/>
    <cellStyle name="Calculation 12 10 14" xfId="7180" xr:uid="{00000000-0005-0000-0000-0000EA180000}"/>
    <cellStyle name="Calculation 12 10 14 2" xfId="7181" xr:uid="{00000000-0005-0000-0000-0000EB180000}"/>
    <cellStyle name="Calculation 12 10 14 2 2" xfId="7182" xr:uid="{00000000-0005-0000-0000-0000EC180000}"/>
    <cellStyle name="Calculation 12 10 14 2 3" xfId="7183" xr:uid="{00000000-0005-0000-0000-0000ED180000}"/>
    <cellStyle name="Calculation 12 10 14 3" xfId="7184" xr:uid="{00000000-0005-0000-0000-0000EE180000}"/>
    <cellStyle name="Calculation 12 10 14 3 2" xfId="7185" xr:uid="{00000000-0005-0000-0000-0000EF180000}"/>
    <cellStyle name="Calculation 12 10 14 4" xfId="7186" xr:uid="{00000000-0005-0000-0000-0000F0180000}"/>
    <cellStyle name="Calculation 12 10 14 5" xfId="7187" xr:uid="{00000000-0005-0000-0000-0000F1180000}"/>
    <cellStyle name="Calculation 12 10 15" xfId="7188" xr:uid="{00000000-0005-0000-0000-0000F2180000}"/>
    <cellStyle name="Calculation 12 10 15 2" xfId="7189" xr:uid="{00000000-0005-0000-0000-0000F3180000}"/>
    <cellStyle name="Calculation 12 10 15 2 2" xfId="7190" xr:uid="{00000000-0005-0000-0000-0000F4180000}"/>
    <cellStyle name="Calculation 12 10 15 2 3" xfId="7191" xr:uid="{00000000-0005-0000-0000-0000F5180000}"/>
    <cellStyle name="Calculation 12 10 15 3" xfId="7192" xr:uid="{00000000-0005-0000-0000-0000F6180000}"/>
    <cellStyle name="Calculation 12 10 15 3 2" xfId="7193" xr:uid="{00000000-0005-0000-0000-0000F7180000}"/>
    <cellStyle name="Calculation 12 10 15 4" xfId="7194" xr:uid="{00000000-0005-0000-0000-0000F8180000}"/>
    <cellStyle name="Calculation 12 10 15 5" xfId="7195" xr:uid="{00000000-0005-0000-0000-0000F9180000}"/>
    <cellStyle name="Calculation 12 10 16" xfId="7196" xr:uid="{00000000-0005-0000-0000-0000FA180000}"/>
    <cellStyle name="Calculation 12 10 16 2" xfId="7197" xr:uid="{00000000-0005-0000-0000-0000FB180000}"/>
    <cellStyle name="Calculation 12 10 16 2 2" xfId="7198" xr:uid="{00000000-0005-0000-0000-0000FC180000}"/>
    <cellStyle name="Calculation 12 10 16 2 3" xfId="7199" xr:uid="{00000000-0005-0000-0000-0000FD180000}"/>
    <cellStyle name="Calculation 12 10 16 3" xfId="7200" xr:uid="{00000000-0005-0000-0000-0000FE180000}"/>
    <cellStyle name="Calculation 12 10 16 3 2" xfId="7201" xr:uid="{00000000-0005-0000-0000-0000FF180000}"/>
    <cellStyle name="Calculation 12 10 16 4" xfId="7202" xr:uid="{00000000-0005-0000-0000-000000190000}"/>
    <cellStyle name="Calculation 12 10 16 5" xfId="7203" xr:uid="{00000000-0005-0000-0000-000001190000}"/>
    <cellStyle name="Calculation 12 10 17" xfId="7204" xr:uid="{00000000-0005-0000-0000-000002190000}"/>
    <cellStyle name="Calculation 12 10 17 2" xfId="7205" xr:uid="{00000000-0005-0000-0000-000003190000}"/>
    <cellStyle name="Calculation 12 10 17 2 2" xfId="7206" xr:uid="{00000000-0005-0000-0000-000004190000}"/>
    <cellStyle name="Calculation 12 10 17 2 3" xfId="7207" xr:uid="{00000000-0005-0000-0000-000005190000}"/>
    <cellStyle name="Calculation 12 10 17 3" xfId="7208" xr:uid="{00000000-0005-0000-0000-000006190000}"/>
    <cellStyle name="Calculation 12 10 17 3 2" xfId="7209" xr:uid="{00000000-0005-0000-0000-000007190000}"/>
    <cellStyle name="Calculation 12 10 17 4" xfId="7210" xr:uid="{00000000-0005-0000-0000-000008190000}"/>
    <cellStyle name="Calculation 12 10 17 5" xfId="7211" xr:uid="{00000000-0005-0000-0000-000009190000}"/>
    <cellStyle name="Calculation 12 10 18" xfId="7212" xr:uid="{00000000-0005-0000-0000-00000A190000}"/>
    <cellStyle name="Calculation 12 10 18 2" xfId="7213" xr:uid="{00000000-0005-0000-0000-00000B190000}"/>
    <cellStyle name="Calculation 12 10 18 2 2" xfId="7214" xr:uid="{00000000-0005-0000-0000-00000C190000}"/>
    <cellStyle name="Calculation 12 10 18 2 3" xfId="7215" xr:uid="{00000000-0005-0000-0000-00000D190000}"/>
    <cellStyle name="Calculation 12 10 18 3" xfId="7216" xr:uid="{00000000-0005-0000-0000-00000E190000}"/>
    <cellStyle name="Calculation 12 10 18 3 2" xfId="7217" xr:uid="{00000000-0005-0000-0000-00000F190000}"/>
    <cellStyle name="Calculation 12 10 18 4" xfId="7218" xr:uid="{00000000-0005-0000-0000-000010190000}"/>
    <cellStyle name="Calculation 12 10 18 5" xfId="7219" xr:uid="{00000000-0005-0000-0000-000011190000}"/>
    <cellStyle name="Calculation 12 10 19" xfId="7220" xr:uid="{00000000-0005-0000-0000-000012190000}"/>
    <cellStyle name="Calculation 12 10 19 2" xfId="7221" xr:uid="{00000000-0005-0000-0000-000013190000}"/>
    <cellStyle name="Calculation 12 10 19 2 2" xfId="7222" xr:uid="{00000000-0005-0000-0000-000014190000}"/>
    <cellStyle name="Calculation 12 10 19 2 3" xfId="7223" xr:uid="{00000000-0005-0000-0000-000015190000}"/>
    <cellStyle name="Calculation 12 10 19 3" xfId="7224" xr:uid="{00000000-0005-0000-0000-000016190000}"/>
    <cellStyle name="Calculation 12 10 19 3 2" xfId="7225" xr:uid="{00000000-0005-0000-0000-000017190000}"/>
    <cellStyle name="Calculation 12 10 19 4" xfId="7226" xr:uid="{00000000-0005-0000-0000-000018190000}"/>
    <cellStyle name="Calculation 12 10 19 5" xfId="7227" xr:uid="{00000000-0005-0000-0000-000019190000}"/>
    <cellStyle name="Calculation 12 10 2" xfId="7228" xr:uid="{00000000-0005-0000-0000-00001A190000}"/>
    <cellStyle name="Calculation 12 10 2 2" xfId="7229" xr:uid="{00000000-0005-0000-0000-00001B190000}"/>
    <cellStyle name="Calculation 12 10 2 2 2" xfId="7230" xr:uid="{00000000-0005-0000-0000-00001C190000}"/>
    <cellStyle name="Calculation 12 10 2 2 3" xfId="7231" xr:uid="{00000000-0005-0000-0000-00001D190000}"/>
    <cellStyle name="Calculation 12 10 2 3" xfId="7232" xr:uid="{00000000-0005-0000-0000-00001E190000}"/>
    <cellStyle name="Calculation 12 10 2 3 2" xfId="7233" xr:uid="{00000000-0005-0000-0000-00001F190000}"/>
    <cellStyle name="Calculation 12 10 2 4" xfId="7234" xr:uid="{00000000-0005-0000-0000-000020190000}"/>
    <cellStyle name="Calculation 12 10 2 5" xfId="7235" xr:uid="{00000000-0005-0000-0000-000021190000}"/>
    <cellStyle name="Calculation 12 10 20" xfId="7236" xr:uid="{00000000-0005-0000-0000-000022190000}"/>
    <cellStyle name="Calculation 12 10 20 2" xfId="7237" xr:uid="{00000000-0005-0000-0000-000023190000}"/>
    <cellStyle name="Calculation 12 10 20 2 2" xfId="7238" xr:uid="{00000000-0005-0000-0000-000024190000}"/>
    <cellStyle name="Calculation 12 10 20 2 3" xfId="7239" xr:uid="{00000000-0005-0000-0000-000025190000}"/>
    <cellStyle name="Calculation 12 10 20 3" xfId="7240" xr:uid="{00000000-0005-0000-0000-000026190000}"/>
    <cellStyle name="Calculation 12 10 20 4" xfId="7241" xr:uid="{00000000-0005-0000-0000-000027190000}"/>
    <cellStyle name="Calculation 12 10 20 5" xfId="7242" xr:uid="{00000000-0005-0000-0000-000028190000}"/>
    <cellStyle name="Calculation 12 10 21" xfId="7243" xr:uid="{00000000-0005-0000-0000-000029190000}"/>
    <cellStyle name="Calculation 12 10 21 2" xfId="7244" xr:uid="{00000000-0005-0000-0000-00002A190000}"/>
    <cellStyle name="Calculation 12 10 22" xfId="7245" xr:uid="{00000000-0005-0000-0000-00002B190000}"/>
    <cellStyle name="Calculation 12 10 22 2" xfId="7246" xr:uid="{00000000-0005-0000-0000-00002C190000}"/>
    <cellStyle name="Calculation 12 10 3" xfId="7247" xr:uid="{00000000-0005-0000-0000-00002D190000}"/>
    <cellStyle name="Calculation 12 10 3 2" xfId="7248" xr:uid="{00000000-0005-0000-0000-00002E190000}"/>
    <cellStyle name="Calculation 12 10 3 2 2" xfId="7249" xr:uid="{00000000-0005-0000-0000-00002F190000}"/>
    <cellStyle name="Calculation 12 10 3 2 3" xfId="7250" xr:uid="{00000000-0005-0000-0000-000030190000}"/>
    <cellStyle name="Calculation 12 10 3 3" xfId="7251" xr:uid="{00000000-0005-0000-0000-000031190000}"/>
    <cellStyle name="Calculation 12 10 3 3 2" xfId="7252" xr:uid="{00000000-0005-0000-0000-000032190000}"/>
    <cellStyle name="Calculation 12 10 3 4" xfId="7253" xr:uid="{00000000-0005-0000-0000-000033190000}"/>
    <cellStyle name="Calculation 12 10 3 5" xfId="7254" xr:uid="{00000000-0005-0000-0000-000034190000}"/>
    <cellStyle name="Calculation 12 10 4" xfId="7255" xr:uid="{00000000-0005-0000-0000-000035190000}"/>
    <cellStyle name="Calculation 12 10 4 2" xfId="7256" xr:uid="{00000000-0005-0000-0000-000036190000}"/>
    <cellStyle name="Calculation 12 10 4 2 2" xfId="7257" xr:uid="{00000000-0005-0000-0000-000037190000}"/>
    <cellStyle name="Calculation 12 10 4 2 3" xfId="7258" xr:uid="{00000000-0005-0000-0000-000038190000}"/>
    <cellStyle name="Calculation 12 10 4 3" xfId="7259" xr:uid="{00000000-0005-0000-0000-000039190000}"/>
    <cellStyle name="Calculation 12 10 4 3 2" xfId="7260" xr:uid="{00000000-0005-0000-0000-00003A190000}"/>
    <cellStyle name="Calculation 12 10 4 4" xfId="7261" xr:uid="{00000000-0005-0000-0000-00003B190000}"/>
    <cellStyle name="Calculation 12 10 4 5" xfId="7262" xr:uid="{00000000-0005-0000-0000-00003C190000}"/>
    <cellStyle name="Calculation 12 10 5" xfId="7263" xr:uid="{00000000-0005-0000-0000-00003D190000}"/>
    <cellStyle name="Calculation 12 10 5 2" xfId="7264" xr:uid="{00000000-0005-0000-0000-00003E190000}"/>
    <cellStyle name="Calculation 12 10 5 2 2" xfId="7265" xr:uid="{00000000-0005-0000-0000-00003F190000}"/>
    <cellStyle name="Calculation 12 10 5 2 3" xfId="7266" xr:uid="{00000000-0005-0000-0000-000040190000}"/>
    <cellStyle name="Calculation 12 10 5 3" xfId="7267" xr:uid="{00000000-0005-0000-0000-000041190000}"/>
    <cellStyle name="Calculation 12 10 5 3 2" xfId="7268" xr:uid="{00000000-0005-0000-0000-000042190000}"/>
    <cellStyle name="Calculation 12 10 5 4" xfId="7269" xr:uid="{00000000-0005-0000-0000-000043190000}"/>
    <cellStyle name="Calculation 12 10 5 5" xfId="7270" xr:uid="{00000000-0005-0000-0000-000044190000}"/>
    <cellStyle name="Calculation 12 10 6" xfId="7271" xr:uid="{00000000-0005-0000-0000-000045190000}"/>
    <cellStyle name="Calculation 12 10 6 2" xfId="7272" xr:uid="{00000000-0005-0000-0000-000046190000}"/>
    <cellStyle name="Calculation 12 10 6 2 2" xfId="7273" xr:uid="{00000000-0005-0000-0000-000047190000}"/>
    <cellStyle name="Calculation 12 10 6 2 3" xfId="7274" xr:uid="{00000000-0005-0000-0000-000048190000}"/>
    <cellStyle name="Calculation 12 10 6 3" xfId="7275" xr:uid="{00000000-0005-0000-0000-000049190000}"/>
    <cellStyle name="Calculation 12 10 6 3 2" xfId="7276" xr:uid="{00000000-0005-0000-0000-00004A190000}"/>
    <cellStyle name="Calculation 12 10 6 4" xfId="7277" xr:uid="{00000000-0005-0000-0000-00004B190000}"/>
    <cellStyle name="Calculation 12 10 6 5" xfId="7278" xr:uid="{00000000-0005-0000-0000-00004C190000}"/>
    <cellStyle name="Calculation 12 10 7" xfId="7279" xr:uid="{00000000-0005-0000-0000-00004D190000}"/>
    <cellStyle name="Calculation 12 10 7 2" xfId="7280" xr:uid="{00000000-0005-0000-0000-00004E190000}"/>
    <cellStyle name="Calculation 12 10 7 2 2" xfId="7281" xr:uid="{00000000-0005-0000-0000-00004F190000}"/>
    <cellStyle name="Calculation 12 10 7 2 3" xfId="7282" xr:uid="{00000000-0005-0000-0000-000050190000}"/>
    <cellStyle name="Calculation 12 10 7 3" xfId="7283" xr:uid="{00000000-0005-0000-0000-000051190000}"/>
    <cellStyle name="Calculation 12 10 7 3 2" xfId="7284" xr:uid="{00000000-0005-0000-0000-000052190000}"/>
    <cellStyle name="Calculation 12 10 7 4" xfId="7285" xr:uid="{00000000-0005-0000-0000-000053190000}"/>
    <cellStyle name="Calculation 12 10 7 5" xfId="7286" xr:uid="{00000000-0005-0000-0000-000054190000}"/>
    <cellStyle name="Calculation 12 10 8" xfId="7287" xr:uid="{00000000-0005-0000-0000-000055190000}"/>
    <cellStyle name="Calculation 12 10 8 2" xfId="7288" xr:uid="{00000000-0005-0000-0000-000056190000}"/>
    <cellStyle name="Calculation 12 10 8 2 2" xfId="7289" xr:uid="{00000000-0005-0000-0000-000057190000}"/>
    <cellStyle name="Calculation 12 10 8 2 3" xfId="7290" xr:uid="{00000000-0005-0000-0000-000058190000}"/>
    <cellStyle name="Calculation 12 10 8 3" xfId="7291" xr:uid="{00000000-0005-0000-0000-000059190000}"/>
    <cellStyle name="Calculation 12 10 8 3 2" xfId="7292" xr:uid="{00000000-0005-0000-0000-00005A190000}"/>
    <cellStyle name="Calculation 12 10 8 4" xfId="7293" xr:uid="{00000000-0005-0000-0000-00005B190000}"/>
    <cellStyle name="Calculation 12 10 8 5" xfId="7294" xr:uid="{00000000-0005-0000-0000-00005C190000}"/>
    <cellStyle name="Calculation 12 10 9" xfId="7295" xr:uid="{00000000-0005-0000-0000-00005D190000}"/>
    <cellStyle name="Calculation 12 10 9 2" xfId="7296" xr:uid="{00000000-0005-0000-0000-00005E190000}"/>
    <cellStyle name="Calculation 12 10 9 2 2" xfId="7297" xr:uid="{00000000-0005-0000-0000-00005F190000}"/>
    <cellStyle name="Calculation 12 10 9 2 3" xfId="7298" xr:uid="{00000000-0005-0000-0000-000060190000}"/>
    <cellStyle name="Calculation 12 10 9 3" xfId="7299" xr:uid="{00000000-0005-0000-0000-000061190000}"/>
    <cellStyle name="Calculation 12 10 9 3 2" xfId="7300" xr:uid="{00000000-0005-0000-0000-000062190000}"/>
    <cellStyle name="Calculation 12 10 9 4" xfId="7301" xr:uid="{00000000-0005-0000-0000-000063190000}"/>
    <cellStyle name="Calculation 12 10 9 5" xfId="7302" xr:uid="{00000000-0005-0000-0000-000064190000}"/>
    <cellStyle name="Calculation 12 11" xfId="7303" xr:uid="{00000000-0005-0000-0000-000065190000}"/>
    <cellStyle name="Calculation 12 11 10" xfId="7304" xr:uid="{00000000-0005-0000-0000-000066190000}"/>
    <cellStyle name="Calculation 12 11 10 2" xfId="7305" xr:uid="{00000000-0005-0000-0000-000067190000}"/>
    <cellStyle name="Calculation 12 11 10 2 2" xfId="7306" xr:uid="{00000000-0005-0000-0000-000068190000}"/>
    <cellStyle name="Calculation 12 11 10 2 3" xfId="7307" xr:uid="{00000000-0005-0000-0000-000069190000}"/>
    <cellStyle name="Calculation 12 11 10 3" xfId="7308" xr:uid="{00000000-0005-0000-0000-00006A190000}"/>
    <cellStyle name="Calculation 12 11 10 3 2" xfId="7309" xr:uid="{00000000-0005-0000-0000-00006B190000}"/>
    <cellStyle name="Calculation 12 11 10 4" xfId="7310" xr:uid="{00000000-0005-0000-0000-00006C190000}"/>
    <cellStyle name="Calculation 12 11 10 5" xfId="7311" xr:uid="{00000000-0005-0000-0000-00006D190000}"/>
    <cellStyle name="Calculation 12 11 11" xfId="7312" xr:uid="{00000000-0005-0000-0000-00006E190000}"/>
    <cellStyle name="Calculation 12 11 11 2" xfId="7313" xr:uid="{00000000-0005-0000-0000-00006F190000}"/>
    <cellStyle name="Calculation 12 11 11 2 2" xfId="7314" xr:uid="{00000000-0005-0000-0000-000070190000}"/>
    <cellStyle name="Calculation 12 11 11 2 3" xfId="7315" xr:uid="{00000000-0005-0000-0000-000071190000}"/>
    <cellStyle name="Calculation 12 11 11 3" xfId="7316" xr:uid="{00000000-0005-0000-0000-000072190000}"/>
    <cellStyle name="Calculation 12 11 11 3 2" xfId="7317" xr:uid="{00000000-0005-0000-0000-000073190000}"/>
    <cellStyle name="Calculation 12 11 11 4" xfId="7318" xr:uid="{00000000-0005-0000-0000-000074190000}"/>
    <cellStyle name="Calculation 12 11 11 5" xfId="7319" xr:uid="{00000000-0005-0000-0000-000075190000}"/>
    <cellStyle name="Calculation 12 11 12" xfId="7320" xr:uid="{00000000-0005-0000-0000-000076190000}"/>
    <cellStyle name="Calculation 12 11 12 2" xfId="7321" xr:uid="{00000000-0005-0000-0000-000077190000}"/>
    <cellStyle name="Calculation 12 11 12 2 2" xfId="7322" xr:uid="{00000000-0005-0000-0000-000078190000}"/>
    <cellStyle name="Calculation 12 11 12 2 3" xfId="7323" xr:uid="{00000000-0005-0000-0000-000079190000}"/>
    <cellStyle name="Calculation 12 11 12 3" xfId="7324" xr:uid="{00000000-0005-0000-0000-00007A190000}"/>
    <cellStyle name="Calculation 12 11 12 3 2" xfId="7325" xr:uid="{00000000-0005-0000-0000-00007B190000}"/>
    <cellStyle name="Calculation 12 11 12 4" xfId="7326" xr:uid="{00000000-0005-0000-0000-00007C190000}"/>
    <cellStyle name="Calculation 12 11 12 5" xfId="7327" xr:uid="{00000000-0005-0000-0000-00007D190000}"/>
    <cellStyle name="Calculation 12 11 13" xfId="7328" xr:uid="{00000000-0005-0000-0000-00007E190000}"/>
    <cellStyle name="Calculation 12 11 13 2" xfId="7329" xr:uid="{00000000-0005-0000-0000-00007F190000}"/>
    <cellStyle name="Calculation 12 11 13 2 2" xfId="7330" xr:uid="{00000000-0005-0000-0000-000080190000}"/>
    <cellStyle name="Calculation 12 11 13 2 3" xfId="7331" xr:uid="{00000000-0005-0000-0000-000081190000}"/>
    <cellStyle name="Calculation 12 11 13 3" xfId="7332" xr:uid="{00000000-0005-0000-0000-000082190000}"/>
    <cellStyle name="Calculation 12 11 13 3 2" xfId="7333" xr:uid="{00000000-0005-0000-0000-000083190000}"/>
    <cellStyle name="Calculation 12 11 13 4" xfId="7334" xr:uid="{00000000-0005-0000-0000-000084190000}"/>
    <cellStyle name="Calculation 12 11 13 5" xfId="7335" xr:uid="{00000000-0005-0000-0000-000085190000}"/>
    <cellStyle name="Calculation 12 11 14" xfId="7336" xr:uid="{00000000-0005-0000-0000-000086190000}"/>
    <cellStyle name="Calculation 12 11 14 2" xfId="7337" xr:uid="{00000000-0005-0000-0000-000087190000}"/>
    <cellStyle name="Calculation 12 11 14 2 2" xfId="7338" xr:uid="{00000000-0005-0000-0000-000088190000}"/>
    <cellStyle name="Calculation 12 11 14 2 3" xfId="7339" xr:uid="{00000000-0005-0000-0000-000089190000}"/>
    <cellStyle name="Calculation 12 11 14 3" xfId="7340" xr:uid="{00000000-0005-0000-0000-00008A190000}"/>
    <cellStyle name="Calculation 12 11 14 3 2" xfId="7341" xr:uid="{00000000-0005-0000-0000-00008B190000}"/>
    <cellStyle name="Calculation 12 11 14 4" xfId="7342" xr:uid="{00000000-0005-0000-0000-00008C190000}"/>
    <cellStyle name="Calculation 12 11 14 5" xfId="7343" xr:uid="{00000000-0005-0000-0000-00008D190000}"/>
    <cellStyle name="Calculation 12 11 15" xfId="7344" xr:uid="{00000000-0005-0000-0000-00008E190000}"/>
    <cellStyle name="Calculation 12 11 15 2" xfId="7345" xr:uid="{00000000-0005-0000-0000-00008F190000}"/>
    <cellStyle name="Calculation 12 11 15 2 2" xfId="7346" xr:uid="{00000000-0005-0000-0000-000090190000}"/>
    <cellStyle name="Calculation 12 11 15 2 3" xfId="7347" xr:uid="{00000000-0005-0000-0000-000091190000}"/>
    <cellStyle name="Calculation 12 11 15 3" xfId="7348" xr:uid="{00000000-0005-0000-0000-000092190000}"/>
    <cellStyle name="Calculation 12 11 15 3 2" xfId="7349" xr:uid="{00000000-0005-0000-0000-000093190000}"/>
    <cellStyle name="Calculation 12 11 15 4" xfId="7350" xr:uid="{00000000-0005-0000-0000-000094190000}"/>
    <cellStyle name="Calculation 12 11 15 5" xfId="7351" xr:uid="{00000000-0005-0000-0000-000095190000}"/>
    <cellStyle name="Calculation 12 11 16" xfId="7352" xr:uid="{00000000-0005-0000-0000-000096190000}"/>
    <cellStyle name="Calculation 12 11 16 2" xfId="7353" xr:uid="{00000000-0005-0000-0000-000097190000}"/>
    <cellStyle name="Calculation 12 11 16 2 2" xfId="7354" xr:uid="{00000000-0005-0000-0000-000098190000}"/>
    <cellStyle name="Calculation 12 11 16 2 3" xfId="7355" xr:uid="{00000000-0005-0000-0000-000099190000}"/>
    <cellStyle name="Calculation 12 11 16 3" xfId="7356" xr:uid="{00000000-0005-0000-0000-00009A190000}"/>
    <cellStyle name="Calculation 12 11 16 3 2" xfId="7357" xr:uid="{00000000-0005-0000-0000-00009B190000}"/>
    <cellStyle name="Calculation 12 11 16 4" xfId="7358" xr:uid="{00000000-0005-0000-0000-00009C190000}"/>
    <cellStyle name="Calculation 12 11 16 5" xfId="7359" xr:uid="{00000000-0005-0000-0000-00009D190000}"/>
    <cellStyle name="Calculation 12 11 17" xfId="7360" xr:uid="{00000000-0005-0000-0000-00009E190000}"/>
    <cellStyle name="Calculation 12 11 17 2" xfId="7361" xr:uid="{00000000-0005-0000-0000-00009F190000}"/>
    <cellStyle name="Calculation 12 11 17 2 2" xfId="7362" xr:uid="{00000000-0005-0000-0000-0000A0190000}"/>
    <cellStyle name="Calculation 12 11 17 2 3" xfId="7363" xr:uid="{00000000-0005-0000-0000-0000A1190000}"/>
    <cellStyle name="Calculation 12 11 17 3" xfId="7364" xr:uid="{00000000-0005-0000-0000-0000A2190000}"/>
    <cellStyle name="Calculation 12 11 17 3 2" xfId="7365" xr:uid="{00000000-0005-0000-0000-0000A3190000}"/>
    <cellStyle name="Calculation 12 11 17 4" xfId="7366" xr:uid="{00000000-0005-0000-0000-0000A4190000}"/>
    <cellStyle name="Calculation 12 11 17 5" xfId="7367" xr:uid="{00000000-0005-0000-0000-0000A5190000}"/>
    <cellStyle name="Calculation 12 11 18" xfId="7368" xr:uid="{00000000-0005-0000-0000-0000A6190000}"/>
    <cellStyle name="Calculation 12 11 18 2" xfId="7369" xr:uid="{00000000-0005-0000-0000-0000A7190000}"/>
    <cellStyle name="Calculation 12 11 18 2 2" xfId="7370" xr:uid="{00000000-0005-0000-0000-0000A8190000}"/>
    <cellStyle name="Calculation 12 11 18 2 3" xfId="7371" xr:uid="{00000000-0005-0000-0000-0000A9190000}"/>
    <cellStyle name="Calculation 12 11 18 3" xfId="7372" xr:uid="{00000000-0005-0000-0000-0000AA190000}"/>
    <cellStyle name="Calculation 12 11 18 3 2" xfId="7373" xr:uid="{00000000-0005-0000-0000-0000AB190000}"/>
    <cellStyle name="Calculation 12 11 18 4" xfId="7374" xr:uid="{00000000-0005-0000-0000-0000AC190000}"/>
    <cellStyle name="Calculation 12 11 18 5" xfId="7375" xr:uid="{00000000-0005-0000-0000-0000AD190000}"/>
    <cellStyle name="Calculation 12 11 19" xfId="7376" xr:uid="{00000000-0005-0000-0000-0000AE190000}"/>
    <cellStyle name="Calculation 12 11 19 2" xfId="7377" xr:uid="{00000000-0005-0000-0000-0000AF190000}"/>
    <cellStyle name="Calculation 12 11 19 2 2" xfId="7378" xr:uid="{00000000-0005-0000-0000-0000B0190000}"/>
    <cellStyle name="Calculation 12 11 19 2 3" xfId="7379" xr:uid="{00000000-0005-0000-0000-0000B1190000}"/>
    <cellStyle name="Calculation 12 11 19 3" xfId="7380" xr:uid="{00000000-0005-0000-0000-0000B2190000}"/>
    <cellStyle name="Calculation 12 11 19 3 2" xfId="7381" xr:uid="{00000000-0005-0000-0000-0000B3190000}"/>
    <cellStyle name="Calculation 12 11 19 4" xfId="7382" xr:uid="{00000000-0005-0000-0000-0000B4190000}"/>
    <cellStyle name="Calculation 12 11 19 5" xfId="7383" xr:uid="{00000000-0005-0000-0000-0000B5190000}"/>
    <cellStyle name="Calculation 12 11 2" xfId="7384" xr:uid="{00000000-0005-0000-0000-0000B6190000}"/>
    <cellStyle name="Calculation 12 11 2 2" xfId="7385" xr:uid="{00000000-0005-0000-0000-0000B7190000}"/>
    <cellStyle name="Calculation 12 11 2 2 2" xfId="7386" xr:uid="{00000000-0005-0000-0000-0000B8190000}"/>
    <cellStyle name="Calculation 12 11 2 2 3" xfId="7387" xr:uid="{00000000-0005-0000-0000-0000B9190000}"/>
    <cellStyle name="Calculation 12 11 2 3" xfId="7388" xr:uid="{00000000-0005-0000-0000-0000BA190000}"/>
    <cellStyle name="Calculation 12 11 2 3 2" xfId="7389" xr:uid="{00000000-0005-0000-0000-0000BB190000}"/>
    <cellStyle name="Calculation 12 11 2 4" xfId="7390" xr:uid="{00000000-0005-0000-0000-0000BC190000}"/>
    <cellStyle name="Calculation 12 11 2 5" xfId="7391" xr:uid="{00000000-0005-0000-0000-0000BD190000}"/>
    <cellStyle name="Calculation 12 11 20" xfId="7392" xr:uid="{00000000-0005-0000-0000-0000BE190000}"/>
    <cellStyle name="Calculation 12 11 20 2" xfId="7393" xr:uid="{00000000-0005-0000-0000-0000BF190000}"/>
    <cellStyle name="Calculation 12 11 20 2 2" xfId="7394" xr:uid="{00000000-0005-0000-0000-0000C0190000}"/>
    <cellStyle name="Calculation 12 11 20 2 3" xfId="7395" xr:uid="{00000000-0005-0000-0000-0000C1190000}"/>
    <cellStyle name="Calculation 12 11 20 3" xfId="7396" xr:uid="{00000000-0005-0000-0000-0000C2190000}"/>
    <cellStyle name="Calculation 12 11 20 4" xfId="7397" xr:uid="{00000000-0005-0000-0000-0000C3190000}"/>
    <cellStyle name="Calculation 12 11 20 5" xfId="7398" xr:uid="{00000000-0005-0000-0000-0000C4190000}"/>
    <cellStyle name="Calculation 12 11 21" xfId="7399" xr:uid="{00000000-0005-0000-0000-0000C5190000}"/>
    <cellStyle name="Calculation 12 11 21 2" xfId="7400" xr:uid="{00000000-0005-0000-0000-0000C6190000}"/>
    <cellStyle name="Calculation 12 11 22" xfId="7401" xr:uid="{00000000-0005-0000-0000-0000C7190000}"/>
    <cellStyle name="Calculation 12 11 22 2" xfId="7402" xr:uid="{00000000-0005-0000-0000-0000C8190000}"/>
    <cellStyle name="Calculation 12 11 3" xfId="7403" xr:uid="{00000000-0005-0000-0000-0000C9190000}"/>
    <cellStyle name="Calculation 12 11 3 2" xfId="7404" xr:uid="{00000000-0005-0000-0000-0000CA190000}"/>
    <cellStyle name="Calculation 12 11 3 2 2" xfId="7405" xr:uid="{00000000-0005-0000-0000-0000CB190000}"/>
    <cellStyle name="Calculation 12 11 3 2 3" xfId="7406" xr:uid="{00000000-0005-0000-0000-0000CC190000}"/>
    <cellStyle name="Calculation 12 11 3 3" xfId="7407" xr:uid="{00000000-0005-0000-0000-0000CD190000}"/>
    <cellStyle name="Calculation 12 11 3 3 2" xfId="7408" xr:uid="{00000000-0005-0000-0000-0000CE190000}"/>
    <cellStyle name="Calculation 12 11 3 4" xfId="7409" xr:uid="{00000000-0005-0000-0000-0000CF190000}"/>
    <cellStyle name="Calculation 12 11 3 5" xfId="7410" xr:uid="{00000000-0005-0000-0000-0000D0190000}"/>
    <cellStyle name="Calculation 12 11 4" xfId="7411" xr:uid="{00000000-0005-0000-0000-0000D1190000}"/>
    <cellStyle name="Calculation 12 11 4 2" xfId="7412" xr:uid="{00000000-0005-0000-0000-0000D2190000}"/>
    <cellStyle name="Calculation 12 11 4 2 2" xfId="7413" xr:uid="{00000000-0005-0000-0000-0000D3190000}"/>
    <cellStyle name="Calculation 12 11 4 2 3" xfId="7414" xr:uid="{00000000-0005-0000-0000-0000D4190000}"/>
    <cellStyle name="Calculation 12 11 4 3" xfId="7415" xr:uid="{00000000-0005-0000-0000-0000D5190000}"/>
    <cellStyle name="Calculation 12 11 4 3 2" xfId="7416" xr:uid="{00000000-0005-0000-0000-0000D6190000}"/>
    <cellStyle name="Calculation 12 11 4 4" xfId="7417" xr:uid="{00000000-0005-0000-0000-0000D7190000}"/>
    <cellStyle name="Calculation 12 11 4 5" xfId="7418" xr:uid="{00000000-0005-0000-0000-0000D8190000}"/>
    <cellStyle name="Calculation 12 11 5" xfId="7419" xr:uid="{00000000-0005-0000-0000-0000D9190000}"/>
    <cellStyle name="Calculation 12 11 5 2" xfId="7420" xr:uid="{00000000-0005-0000-0000-0000DA190000}"/>
    <cellStyle name="Calculation 12 11 5 2 2" xfId="7421" xr:uid="{00000000-0005-0000-0000-0000DB190000}"/>
    <cellStyle name="Calculation 12 11 5 2 3" xfId="7422" xr:uid="{00000000-0005-0000-0000-0000DC190000}"/>
    <cellStyle name="Calculation 12 11 5 3" xfId="7423" xr:uid="{00000000-0005-0000-0000-0000DD190000}"/>
    <cellStyle name="Calculation 12 11 5 3 2" xfId="7424" xr:uid="{00000000-0005-0000-0000-0000DE190000}"/>
    <cellStyle name="Calculation 12 11 5 4" xfId="7425" xr:uid="{00000000-0005-0000-0000-0000DF190000}"/>
    <cellStyle name="Calculation 12 11 5 5" xfId="7426" xr:uid="{00000000-0005-0000-0000-0000E0190000}"/>
    <cellStyle name="Calculation 12 11 6" xfId="7427" xr:uid="{00000000-0005-0000-0000-0000E1190000}"/>
    <cellStyle name="Calculation 12 11 6 2" xfId="7428" xr:uid="{00000000-0005-0000-0000-0000E2190000}"/>
    <cellStyle name="Calculation 12 11 6 2 2" xfId="7429" xr:uid="{00000000-0005-0000-0000-0000E3190000}"/>
    <cellStyle name="Calculation 12 11 6 2 3" xfId="7430" xr:uid="{00000000-0005-0000-0000-0000E4190000}"/>
    <cellStyle name="Calculation 12 11 6 3" xfId="7431" xr:uid="{00000000-0005-0000-0000-0000E5190000}"/>
    <cellStyle name="Calculation 12 11 6 3 2" xfId="7432" xr:uid="{00000000-0005-0000-0000-0000E6190000}"/>
    <cellStyle name="Calculation 12 11 6 4" xfId="7433" xr:uid="{00000000-0005-0000-0000-0000E7190000}"/>
    <cellStyle name="Calculation 12 11 6 5" xfId="7434" xr:uid="{00000000-0005-0000-0000-0000E8190000}"/>
    <cellStyle name="Calculation 12 11 7" xfId="7435" xr:uid="{00000000-0005-0000-0000-0000E9190000}"/>
    <cellStyle name="Calculation 12 11 7 2" xfId="7436" xr:uid="{00000000-0005-0000-0000-0000EA190000}"/>
    <cellStyle name="Calculation 12 11 7 2 2" xfId="7437" xr:uid="{00000000-0005-0000-0000-0000EB190000}"/>
    <cellStyle name="Calculation 12 11 7 2 3" xfId="7438" xr:uid="{00000000-0005-0000-0000-0000EC190000}"/>
    <cellStyle name="Calculation 12 11 7 3" xfId="7439" xr:uid="{00000000-0005-0000-0000-0000ED190000}"/>
    <cellStyle name="Calculation 12 11 7 3 2" xfId="7440" xr:uid="{00000000-0005-0000-0000-0000EE190000}"/>
    <cellStyle name="Calculation 12 11 7 4" xfId="7441" xr:uid="{00000000-0005-0000-0000-0000EF190000}"/>
    <cellStyle name="Calculation 12 11 7 5" xfId="7442" xr:uid="{00000000-0005-0000-0000-0000F0190000}"/>
    <cellStyle name="Calculation 12 11 8" xfId="7443" xr:uid="{00000000-0005-0000-0000-0000F1190000}"/>
    <cellStyle name="Calculation 12 11 8 2" xfId="7444" xr:uid="{00000000-0005-0000-0000-0000F2190000}"/>
    <cellStyle name="Calculation 12 11 8 2 2" xfId="7445" xr:uid="{00000000-0005-0000-0000-0000F3190000}"/>
    <cellStyle name="Calculation 12 11 8 2 3" xfId="7446" xr:uid="{00000000-0005-0000-0000-0000F4190000}"/>
    <cellStyle name="Calculation 12 11 8 3" xfId="7447" xr:uid="{00000000-0005-0000-0000-0000F5190000}"/>
    <cellStyle name="Calculation 12 11 8 3 2" xfId="7448" xr:uid="{00000000-0005-0000-0000-0000F6190000}"/>
    <cellStyle name="Calculation 12 11 8 4" xfId="7449" xr:uid="{00000000-0005-0000-0000-0000F7190000}"/>
    <cellStyle name="Calculation 12 11 8 5" xfId="7450" xr:uid="{00000000-0005-0000-0000-0000F8190000}"/>
    <cellStyle name="Calculation 12 11 9" xfId="7451" xr:uid="{00000000-0005-0000-0000-0000F9190000}"/>
    <cellStyle name="Calculation 12 11 9 2" xfId="7452" xr:uid="{00000000-0005-0000-0000-0000FA190000}"/>
    <cellStyle name="Calculation 12 11 9 2 2" xfId="7453" xr:uid="{00000000-0005-0000-0000-0000FB190000}"/>
    <cellStyle name="Calculation 12 11 9 2 3" xfId="7454" xr:uid="{00000000-0005-0000-0000-0000FC190000}"/>
    <cellStyle name="Calculation 12 11 9 3" xfId="7455" xr:uid="{00000000-0005-0000-0000-0000FD190000}"/>
    <cellStyle name="Calculation 12 11 9 3 2" xfId="7456" xr:uid="{00000000-0005-0000-0000-0000FE190000}"/>
    <cellStyle name="Calculation 12 11 9 4" xfId="7457" xr:uid="{00000000-0005-0000-0000-0000FF190000}"/>
    <cellStyle name="Calculation 12 11 9 5" xfId="7458" xr:uid="{00000000-0005-0000-0000-0000001A0000}"/>
    <cellStyle name="Calculation 12 12" xfId="7459" xr:uid="{00000000-0005-0000-0000-0000011A0000}"/>
    <cellStyle name="Calculation 12 12 10" xfId="7460" xr:uid="{00000000-0005-0000-0000-0000021A0000}"/>
    <cellStyle name="Calculation 12 12 10 2" xfId="7461" xr:uid="{00000000-0005-0000-0000-0000031A0000}"/>
    <cellStyle name="Calculation 12 12 10 2 2" xfId="7462" xr:uid="{00000000-0005-0000-0000-0000041A0000}"/>
    <cellStyle name="Calculation 12 12 10 2 3" xfId="7463" xr:uid="{00000000-0005-0000-0000-0000051A0000}"/>
    <cellStyle name="Calculation 12 12 10 3" xfId="7464" xr:uid="{00000000-0005-0000-0000-0000061A0000}"/>
    <cellStyle name="Calculation 12 12 10 3 2" xfId="7465" xr:uid="{00000000-0005-0000-0000-0000071A0000}"/>
    <cellStyle name="Calculation 12 12 10 4" xfId="7466" xr:uid="{00000000-0005-0000-0000-0000081A0000}"/>
    <cellStyle name="Calculation 12 12 10 5" xfId="7467" xr:uid="{00000000-0005-0000-0000-0000091A0000}"/>
    <cellStyle name="Calculation 12 12 11" xfId="7468" xr:uid="{00000000-0005-0000-0000-00000A1A0000}"/>
    <cellStyle name="Calculation 12 12 11 2" xfId="7469" xr:uid="{00000000-0005-0000-0000-00000B1A0000}"/>
    <cellStyle name="Calculation 12 12 11 2 2" xfId="7470" xr:uid="{00000000-0005-0000-0000-00000C1A0000}"/>
    <cellStyle name="Calculation 12 12 11 2 3" xfId="7471" xr:uid="{00000000-0005-0000-0000-00000D1A0000}"/>
    <cellStyle name="Calculation 12 12 11 3" xfId="7472" xr:uid="{00000000-0005-0000-0000-00000E1A0000}"/>
    <cellStyle name="Calculation 12 12 11 3 2" xfId="7473" xr:uid="{00000000-0005-0000-0000-00000F1A0000}"/>
    <cellStyle name="Calculation 12 12 11 4" xfId="7474" xr:uid="{00000000-0005-0000-0000-0000101A0000}"/>
    <cellStyle name="Calculation 12 12 11 5" xfId="7475" xr:uid="{00000000-0005-0000-0000-0000111A0000}"/>
    <cellStyle name="Calculation 12 12 12" xfId="7476" xr:uid="{00000000-0005-0000-0000-0000121A0000}"/>
    <cellStyle name="Calculation 12 12 12 2" xfId="7477" xr:uid="{00000000-0005-0000-0000-0000131A0000}"/>
    <cellStyle name="Calculation 12 12 12 2 2" xfId="7478" xr:uid="{00000000-0005-0000-0000-0000141A0000}"/>
    <cellStyle name="Calculation 12 12 12 2 3" xfId="7479" xr:uid="{00000000-0005-0000-0000-0000151A0000}"/>
    <cellStyle name="Calculation 12 12 12 3" xfId="7480" xr:uid="{00000000-0005-0000-0000-0000161A0000}"/>
    <cellStyle name="Calculation 12 12 12 3 2" xfId="7481" xr:uid="{00000000-0005-0000-0000-0000171A0000}"/>
    <cellStyle name="Calculation 12 12 12 4" xfId="7482" xr:uid="{00000000-0005-0000-0000-0000181A0000}"/>
    <cellStyle name="Calculation 12 12 12 5" xfId="7483" xr:uid="{00000000-0005-0000-0000-0000191A0000}"/>
    <cellStyle name="Calculation 12 12 13" xfId="7484" xr:uid="{00000000-0005-0000-0000-00001A1A0000}"/>
    <cellStyle name="Calculation 12 12 13 2" xfId="7485" xr:uid="{00000000-0005-0000-0000-00001B1A0000}"/>
    <cellStyle name="Calculation 12 12 13 2 2" xfId="7486" xr:uid="{00000000-0005-0000-0000-00001C1A0000}"/>
    <cellStyle name="Calculation 12 12 13 2 3" xfId="7487" xr:uid="{00000000-0005-0000-0000-00001D1A0000}"/>
    <cellStyle name="Calculation 12 12 13 3" xfId="7488" xr:uid="{00000000-0005-0000-0000-00001E1A0000}"/>
    <cellStyle name="Calculation 12 12 13 3 2" xfId="7489" xr:uid="{00000000-0005-0000-0000-00001F1A0000}"/>
    <cellStyle name="Calculation 12 12 13 4" xfId="7490" xr:uid="{00000000-0005-0000-0000-0000201A0000}"/>
    <cellStyle name="Calculation 12 12 13 5" xfId="7491" xr:uid="{00000000-0005-0000-0000-0000211A0000}"/>
    <cellStyle name="Calculation 12 12 14" xfId="7492" xr:uid="{00000000-0005-0000-0000-0000221A0000}"/>
    <cellStyle name="Calculation 12 12 14 2" xfId="7493" xr:uid="{00000000-0005-0000-0000-0000231A0000}"/>
    <cellStyle name="Calculation 12 12 14 2 2" xfId="7494" xr:uid="{00000000-0005-0000-0000-0000241A0000}"/>
    <cellStyle name="Calculation 12 12 14 2 3" xfId="7495" xr:uid="{00000000-0005-0000-0000-0000251A0000}"/>
    <cellStyle name="Calculation 12 12 14 3" xfId="7496" xr:uid="{00000000-0005-0000-0000-0000261A0000}"/>
    <cellStyle name="Calculation 12 12 14 3 2" xfId="7497" xr:uid="{00000000-0005-0000-0000-0000271A0000}"/>
    <cellStyle name="Calculation 12 12 14 4" xfId="7498" xr:uid="{00000000-0005-0000-0000-0000281A0000}"/>
    <cellStyle name="Calculation 12 12 14 5" xfId="7499" xr:uid="{00000000-0005-0000-0000-0000291A0000}"/>
    <cellStyle name="Calculation 12 12 15" xfId="7500" xr:uid="{00000000-0005-0000-0000-00002A1A0000}"/>
    <cellStyle name="Calculation 12 12 15 2" xfId="7501" xr:uid="{00000000-0005-0000-0000-00002B1A0000}"/>
    <cellStyle name="Calculation 12 12 15 2 2" xfId="7502" xr:uid="{00000000-0005-0000-0000-00002C1A0000}"/>
    <cellStyle name="Calculation 12 12 15 2 3" xfId="7503" xr:uid="{00000000-0005-0000-0000-00002D1A0000}"/>
    <cellStyle name="Calculation 12 12 15 3" xfId="7504" xr:uid="{00000000-0005-0000-0000-00002E1A0000}"/>
    <cellStyle name="Calculation 12 12 15 3 2" xfId="7505" xr:uid="{00000000-0005-0000-0000-00002F1A0000}"/>
    <cellStyle name="Calculation 12 12 15 4" xfId="7506" xr:uid="{00000000-0005-0000-0000-0000301A0000}"/>
    <cellStyle name="Calculation 12 12 15 5" xfId="7507" xr:uid="{00000000-0005-0000-0000-0000311A0000}"/>
    <cellStyle name="Calculation 12 12 16" xfId="7508" xr:uid="{00000000-0005-0000-0000-0000321A0000}"/>
    <cellStyle name="Calculation 12 12 16 2" xfId="7509" xr:uid="{00000000-0005-0000-0000-0000331A0000}"/>
    <cellStyle name="Calculation 12 12 16 2 2" xfId="7510" xr:uid="{00000000-0005-0000-0000-0000341A0000}"/>
    <cellStyle name="Calculation 12 12 16 2 3" xfId="7511" xr:uid="{00000000-0005-0000-0000-0000351A0000}"/>
    <cellStyle name="Calculation 12 12 16 3" xfId="7512" xr:uid="{00000000-0005-0000-0000-0000361A0000}"/>
    <cellStyle name="Calculation 12 12 16 3 2" xfId="7513" xr:uid="{00000000-0005-0000-0000-0000371A0000}"/>
    <cellStyle name="Calculation 12 12 16 4" xfId="7514" xr:uid="{00000000-0005-0000-0000-0000381A0000}"/>
    <cellStyle name="Calculation 12 12 16 5" xfId="7515" xr:uid="{00000000-0005-0000-0000-0000391A0000}"/>
    <cellStyle name="Calculation 12 12 17" xfId="7516" xr:uid="{00000000-0005-0000-0000-00003A1A0000}"/>
    <cellStyle name="Calculation 12 12 17 2" xfId="7517" xr:uid="{00000000-0005-0000-0000-00003B1A0000}"/>
    <cellStyle name="Calculation 12 12 17 2 2" xfId="7518" xr:uid="{00000000-0005-0000-0000-00003C1A0000}"/>
    <cellStyle name="Calculation 12 12 17 2 3" xfId="7519" xr:uid="{00000000-0005-0000-0000-00003D1A0000}"/>
    <cellStyle name="Calculation 12 12 17 3" xfId="7520" xr:uid="{00000000-0005-0000-0000-00003E1A0000}"/>
    <cellStyle name="Calculation 12 12 17 3 2" xfId="7521" xr:uid="{00000000-0005-0000-0000-00003F1A0000}"/>
    <cellStyle name="Calculation 12 12 17 4" xfId="7522" xr:uid="{00000000-0005-0000-0000-0000401A0000}"/>
    <cellStyle name="Calculation 12 12 17 5" xfId="7523" xr:uid="{00000000-0005-0000-0000-0000411A0000}"/>
    <cellStyle name="Calculation 12 12 18" xfId="7524" xr:uid="{00000000-0005-0000-0000-0000421A0000}"/>
    <cellStyle name="Calculation 12 12 18 2" xfId="7525" xr:uid="{00000000-0005-0000-0000-0000431A0000}"/>
    <cellStyle name="Calculation 12 12 18 2 2" xfId="7526" xr:uid="{00000000-0005-0000-0000-0000441A0000}"/>
    <cellStyle name="Calculation 12 12 18 2 3" xfId="7527" xr:uid="{00000000-0005-0000-0000-0000451A0000}"/>
    <cellStyle name="Calculation 12 12 18 3" xfId="7528" xr:uid="{00000000-0005-0000-0000-0000461A0000}"/>
    <cellStyle name="Calculation 12 12 18 3 2" xfId="7529" xr:uid="{00000000-0005-0000-0000-0000471A0000}"/>
    <cellStyle name="Calculation 12 12 18 4" xfId="7530" xr:uid="{00000000-0005-0000-0000-0000481A0000}"/>
    <cellStyle name="Calculation 12 12 18 5" xfId="7531" xr:uid="{00000000-0005-0000-0000-0000491A0000}"/>
    <cellStyle name="Calculation 12 12 19" xfId="7532" xr:uid="{00000000-0005-0000-0000-00004A1A0000}"/>
    <cellStyle name="Calculation 12 12 19 2" xfId="7533" xr:uid="{00000000-0005-0000-0000-00004B1A0000}"/>
    <cellStyle name="Calculation 12 12 19 2 2" xfId="7534" xr:uid="{00000000-0005-0000-0000-00004C1A0000}"/>
    <cellStyle name="Calculation 12 12 19 2 3" xfId="7535" xr:uid="{00000000-0005-0000-0000-00004D1A0000}"/>
    <cellStyle name="Calculation 12 12 19 3" xfId="7536" xr:uid="{00000000-0005-0000-0000-00004E1A0000}"/>
    <cellStyle name="Calculation 12 12 19 3 2" xfId="7537" xr:uid="{00000000-0005-0000-0000-00004F1A0000}"/>
    <cellStyle name="Calculation 12 12 19 4" xfId="7538" xr:uid="{00000000-0005-0000-0000-0000501A0000}"/>
    <cellStyle name="Calculation 12 12 19 5" xfId="7539" xr:uid="{00000000-0005-0000-0000-0000511A0000}"/>
    <cellStyle name="Calculation 12 12 2" xfId="7540" xr:uid="{00000000-0005-0000-0000-0000521A0000}"/>
    <cellStyle name="Calculation 12 12 2 2" xfId="7541" xr:uid="{00000000-0005-0000-0000-0000531A0000}"/>
    <cellStyle name="Calculation 12 12 2 2 2" xfId="7542" xr:uid="{00000000-0005-0000-0000-0000541A0000}"/>
    <cellStyle name="Calculation 12 12 2 2 3" xfId="7543" xr:uid="{00000000-0005-0000-0000-0000551A0000}"/>
    <cellStyle name="Calculation 12 12 2 3" xfId="7544" xr:uid="{00000000-0005-0000-0000-0000561A0000}"/>
    <cellStyle name="Calculation 12 12 2 3 2" xfId="7545" xr:uid="{00000000-0005-0000-0000-0000571A0000}"/>
    <cellStyle name="Calculation 12 12 2 4" xfId="7546" xr:uid="{00000000-0005-0000-0000-0000581A0000}"/>
    <cellStyle name="Calculation 12 12 2 5" xfId="7547" xr:uid="{00000000-0005-0000-0000-0000591A0000}"/>
    <cellStyle name="Calculation 12 12 20" xfId="7548" xr:uid="{00000000-0005-0000-0000-00005A1A0000}"/>
    <cellStyle name="Calculation 12 12 20 2" xfId="7549" xr:uid="{00000000-0005-0000-0000-00005B1A0000}"/>
    <cellStyle name="Calculation 12 12 20 2 2" xfId="7550" xr:uid="{00000000-0005-0000-0000-00005C1A0000}"/>
    <cellStyle name="Calculation 12 12 20 2 3" xfId="7551" xr:uid="{00000000-0005-0000-0000-00005D1A0000}"/>
    <cellStyle name="Calculation 12 12 20 3" xfId="7552" xr:uid="{00000000-0005-0000-0000-00005E1A0000}"/>
    <cellStyle name="Calculation 12 12 20 4" xfId="7553" xr:uid="{00000000-0005-0000-0000-00005F1A0000}"/>
    <cellStyle name="Calculation 12 12 20 5" xfId="7554" xr:uid="{00000000-0005-0000-0000-0000601A0000}"/>
    <cellStyle name="Calculation 12 12 21" xfId="7555" xr:uid="{00000000-0005-0000-0000-0000611A0000}"/>
    <cellStyle name="Calculation 12 12 21 2" xfId="7556" xr:uid="{00000000-0005-0000-0000-0000621A0000}"/>
    <cellStyle name="Calculation 12 12 22" xfId="7557" xr:uid="{00000000-0005-0000-0000-0000631A0000}"/>
    <cellStyle name="Calculation 12 12 22 2" xfId="7558" xr:uid="{00000000-0005-0000-0000-0000641A0000}"/>
    <cellStyle name="Calculation 12 12 3" xfId="7559" xr:uid="{00000000-0005-0000-0000-0000651A0000}"/>
    <cellStyle name="Calculation 12 12 3 2" xfId="7560" xr:uid="{00000000-0005-0000-0000-0000661A0000}"/>
    <cellStyle name="Calculation 12 12 3 2 2" xfId="7561" xr:uid="{00000000-0005-0000-0000-0000671A0000}"/>
    <cellStyle name="Calculation 12 12 3 2 3" xfId="7562" xr:uid="{00000000-0005-0000-0000-0000681A0000}"/>
    <cellStyle name="Calculation 12 12 3 3" xfId="7563" xr:uid="{00000000-0005-0000-0000-0000691A0000}"/>
    <cellStyle name="Calculation 12 12 3 3 2" xfId="7564" xr:uid="{00000000-0005-0000-0000-00006A1A0000}"/>
    <cellStyle name="Calculation 12 12 3 4" xfId="7565" xr:uid="{00000000-0005-0000-0000-00006B1A0000}"/>
    <cellStyle name="Calculation 12 12 3 5" xfId="7566" xr:uid="{00000000-0005-0000-0000-00006C1A0000}"/>
    <cellStyle name="Calculation 12 12 4" xfId="7567" xr:uid="{00000000-0005-0000-0000-00006D1A0000}"/>
    <cellStyle name="Calculation 12 12 4 2" xfId="7568" xr:uid="{00000000-0005-0000-0000-00006E1A0000}"/>
    <cellStyle name="Calculation 12 12 4 2 2" xfId="7569" xr:uid="{00000000-0005-0000-0000-00006F1A0000}"/>
    <cellStyle name="Calculation 12 12 4 2 3" xfId="7570" xr:uid="{00000000-0005-0000-0000-0000701A0000}"/>
    <cellStyle name="Calculation 12 12 4 3" xfId="7571" xr:uid="{00000000-0005-0000-0000-0000711A0000}"/>
    <cellStyle name="Calculation 12 12 4 3 2" xfId="7572" xr:uid="{00000000-0005-0000-0000-0000721A0000}"/>
    <cellStyle name="Calculation 12 12 4 4" xfId="7573" xr:uid="{00000000-0005-0000-0000-0000731A0000}"/>
    <cellStyle name="Calculation 12 12 4 5" xfId="7574" xr:uid="{00000000-0005-0000-0000-0000741A0000}"/>
    <cellStyle name="Calculation 12 12 5" xfId="7575" xr:uid="{00000000-0005-0000-0000-0000751A0000}"/>
    <cellStyle name="Calculation 12 12 5 2" xfId="7576" xr:uid="{00000000-0005-0000-0000-0000761A0000}"/>
    <cellStyle name="Calculation 12 12 5 2 2" xfId="7577" xr:uid="{00000000-0005-0000-0000-0000771A0000}"/>
    <cellStyle name="Calculation 12 12 5 2 3" xfId="7578" xr:uid="{00000000-0005-0000-0000-0000781A0000}"/>
    <cellStyle name="Calculation 12 12 5 3" xfId="7579" xr:uid="{00000000-0005-0000-0000-0000791A0000}"/>
    <cellStyle name="Calculation 12 12 5 3 2" xfId="7580" xr:uid="{00000000-0005-0000-0000-00007A1A0000}"/>
    <cellStyle name="Calculation 12 12 5 4" xfId="7581" xr:uid="{00000000-0005-0000-0000-00007B1A0000}"/>
    <cellStyle name="Calculation 12 12 5 5" xfId="7582" xr:uid="{00000000-0005-0000-0000-00007C1A0000}"/>
    <cellStyle name="Calculation 12 12 6" xfId="7583" xr:uid="{00000000-0005-0000-0000-00007D1A0000}"/>
    <cellStyle name="Calculation 12 12 6 2" xfId="7584" xr:uid="{00000000-0005-0000-0000-00007E1A0000}"/>
    <cellStyle name="Calculation 12 12 6 2 2" xfId="7585" xr:uid="{00000000-0005-0000-0000-00007F1A0000}"/>
    <cellStyle name="Calculation 12 12 6 2 3" xfId="7586" xr:uid="{00000000-0005-0000-0000-0000801A0000}"/>
    <cellStyle name="Calculation 12 12 6 3" xfId="7587" xr:uid="{00000000-0005-0000-0000-0000811A0000}"/>
    <cellStyle name="Calculation 12 12 6 3 2" xfId="7588" xr:uid="{00000000-0005-0000-0000-0000821A0000}"/>
    <cellStyle name="Calculation 12 12 6 4" xfId="7589" xr:uid="{00000000-0005-0000-0000-0000831A0000}"/>
    <cellStyle name="Calculation 12 12 6 5" xfId="7590" xr:uid="{00000000-0005-0000-0000-0000841A0000}"/>
    <cellStyle name="Calculation 12 12 7" xfId="7591" xr:uid="{00000000-0005-0000-0000-0000851A0000}"/>
    <cellStyle name="Calculation 12 12 7 2" xfId="7592" xr:uid="{00000000-0005-0000-0000-0000861A0000}"/>
    <cellStyle name="Calculation 12 12 7 2 2" xfId="7593" xr:uid="{00000000-0005-0000-0000-0000871A0000}"/>
    <cellStyle name="Calculation 12 12 7 2 3" xfId="7594" xr:uid="{00000000-0005-0000-0000-0000881A0000}"/>
    <cellStyle name="Calculation 12 12 7 3" xfId="7595" xr:uid="{00000000-0005-0000-0000-0000891A0000}"/>
    <cellStyle name="Calculation 12 12 7 3 2" xfId="7596" xr:uid="{00000000-0005-0000-0000-00008A1A0000}"/>
    <cellStyle name="Calculation 12 12 7 4" xfId="7597" xr:uid="{00000000-0005-0000-0000-00008B1A0000}"/>
    <cellStyle name="Calculation 12 12 7 5" xfId="7598" xr:uid="{00000000-0005-0000-0000-00008C1A0000}"/>
    <cellStyle name="Calculation 12 12 8" xfId="7599" xr:uid="{00000000-0005-0000-0000-00008D1A0000}"/>
    <cellStyle name="Calculation 12 12 8 2" xfId="7600" xr:uid="{00000000-0005-0000-0000-00008E1A0000}"/>
    <cellStyle name="Calculation 12 12 8 2 2" xfId="7601" xr:uid="{00000000-0005-0000-0000-00008F1A0000}"/>
    <cellStyle name="Calculation 12 12 8 2 3" xfId="7602" xr:uid="{00000000-0005-0000-0000-0000901A0000}"/>
    <cellStyle name="Calculation 12 12 8 3" xfId="7603" xr:uid="{00000000-0005-0000-0000-0000911A0000}"/>
    <cellStyle name="Calculation 12 12 8 3 2" xfId="7604" xr:uid="{00000000-0005-0000-0000-0000921A0000}"/>
    <cellStyle name="Calculation 12 12 8 4" xfId="7605" xr:uid="{00000000-0005-0000-0000-0000931A0000}"/>
    <cellStyle name="Calculation 12 12 8 5" xfId="7606" xr:uid="{00000000-0005-0000-0000-0000941A0000}"/>
    <cellStyle name="Calculation 12 12 9" xfId="7607" xr:uid="{00000000-0005-0000-0000-0000951A0000}"/>
    <cellStyle name="Calculation 12 12 9 2" xfId="7608" xr:uid="{00000000-0005-0000-0000-0000961A0000}"/>
    <cellStyle name="Calculation 12 12 9 2 2" xfId="7609" xr:uid="{00000000-0005-0000-0000-0000971A0000}"/>
    <cellStyle name="Calculation 12 12 9 2 3" xfId="7610" xr:uid="{00000000-0005-0000-0000-0000981A0000}"/>
    <cellStyle name="Calculation 12 12 9 3" xfId="7611" xr:uid="{00000000-0005-0000-0000-0000991A0000}"/>
    <cellStyle name="Calculation 12 12 9 3 2" xfId="7612" xr:uid="{00000000-0005-0000-0000-00009A1A0000}"/>
    <cellStyle name="Calculation 12 12 9 4" xfId="7613" xr:uid="{00000000-0005-0000-0000-00009B1A0000}"/>
    <cellStyle name="Calculation 12 12 9 5" xfId="7614" xr:uid="{00000000-0005-0000-0000-00009C1A0000}"/>
    <cellStyle name="Calculation 12 13" xfId="7615" xr:uid="{00000000-0005-0000-0000-00009D1A0000}"/>
    <cellStyle name="Calculation 12 13 10" xfId="7616" xr:uid="{00000000-0005-0000-0000-00009E1A0000}"/>
    <cellStyle name="Calculation 12 13 10 2" xfId="7617" xr:uid="{00000000-0005-0000-0000-00009F1A0000}"/>
    <cellStyle name="Calculation 12 13 10 2 2" xfId="7618" xr:uid="{00000000-0005-0000-0000-0000A01A0000}"/>
    <cellStyle name="Calculation 12 13 10 2 3" xfId="7619" xr:uid="{00000000-0005-0000-0000-0000A11A0000}"/>
    <cellStyle name="Calculation 12 13 10 3" xfId="7620" xr:uid="{00000000-0005-0000-0000-0000A21A0000}"/>
    <cellStyle name="Calculation 12 13 10 3 2" xfId="7621" xr:uid="{00000000-0005-0000-0000-0000A31A0000}"/>
    <cellStyle name="Calculation 12 13 10 4" xfId="7622" xr:uid="{00000000-0005-0000-0000-0000A41A0000}"/>
    <cellStyle name="Calculation 12 13 10 5" xfId="7623" xr:uid="{00000000-0005-0000-0000-0000A51A0000}"/>
    <cellStyle name="Calculation 12 13 11" xfId="7624" xr:uid="{00000000-0005-0000-0000-0000A61A0000}"/>
    <cellStyle name="Calculation 12 13 11 2" xfId="7625" xr:uid="{00000000-0005-0000-0000-0000A71A0000}"/>
    <cellStyle name="Calculation 12 13 11 2 2" xfId="7626" xr:uid="{00000000-0005-0000-0000-0000A81A0000}"/>
    <cellStyle name="Calculation 12 13 11 2 3" xfId="7627" xr:uid="{00000000-0005-0000-0000-0000A91A0000}"/>
    <cellStyle name="Calculation 12 13 11 3" xfId="7628" xr:uid="{00000000-0005-0000-0000-0000AA1A0000}"/>
    <cellStyle name="Calculation 12 13 11 3 2" xfId="7629" xr:uid="{00000000-0005-0000-0000-0000AB1A0000}"/>
    <cellStyle name="Calculation 12 13 11 4" xfId="7630" xr:uid="{00000000-0005-0000-0000-0000AC1A0000}"/>
    <cellStyle name="Calculation 12 13 11 5" xfId="7631" xr:uid="{00000000-0005-0000-0000-0000AD1A0000}"/>
    <cellStyle name="Calculation 12 13 12" xfId="7632" xr:uid="{00000000-0005-0000-0000-0000AE1A0000}"/>
    <cellStyle name="Calculation 12 13 12 2" xfId="7633" xr:uid="{00000000-0005-0000-0000-0000AF1A0000}"/>
    <cellStyle name="Calculation 12 13 12 2 2" xfId="7634" xr:uid="{00000000-0005-0000-0000-0000B01A0000}"/>
    <cellStyle name="Calculation 12 13 12 2 3" xfId="7635" xr:uid="{00000000-0005-0000-0000-0000B11A0000}"/>
    <cellStyle name="Calculation 12 13 12 3" xfId="7636" xr:uid="{00000000-0005-0000-0000-0000B21A0000}"/>
    <cellStyle name="Calculation 12 13 12 3 2" xfId="7637" xr:uid="{00000000-0005-0000-0000-0000B31A0000}"/>
    <cellStyle name="Calculation 12 13 12 4" xfId="7638" xr:uid="{00000000-0005-0000-0000-0000B41A0000}"/>
    <cellStyle name="Calculation 12 13 12 5" xfId="7639" xr:uid="{00000000-0005-0000-0000-0000B51A0000}"/>
    <cellStyle name="Calculation 12 13 13" xfId="7640" xr:uid="{00000000-0005-0000-0000-0000B61A0000}"/>
    <cellStyle name="Calculation 12 13 13 2" xfId="7641" xr:uid="{00000000-0005-0000-0000-0000B71A0000}"/>
    <cellStyle name="Calculation 12 13 13 2 2" xfId="7642" xr:uid="{00000000-0005-0000-0000-0000B81A0000}"/>
    <cellStyle name="Calculation 12 13 13 2 3" xfId="7643" xr:uid="{00000000-0005-0000-0000-0000B91A0000}"/>
    <cellStyle name="Calculation 12 13 13 3" xfId="7644" xr:uid="{00000000-0005-0000-0000-0000BA1A0000}"/>
    <cellStyle name="Calculation 12 13 13 3 2" xfId="7645" xr:uid="{00000000-0005-0000-0000-0000BB1A0000}"/>
    <cellStyle name="Calculation 12 13 13 4" xfId="7646" xr:uid="{00000000-0005-0000-0000-0000BC1A0000}"/>
    <cellStyle name="Calculation 12 13 13 5" xfId="7647" xr:uid="{00000000-0005-0000-0000-0000BD1A0000}"/>
    <cellStyle name="Calculation 12 13 14" xfId="7648" xr:uid="{00000000-0005-0000-0000-0000BE1A0000}"/>
    <cellStyle name="Calculation 12 13 14 2" xfId="7649" xr:uid="{00000000-0005-0000-0000-0000BF1A0000}"/>
    <cellStyle name="Calculation 12 13 14 2 2" xfId="7650" xr:uid="{00000000-0005-0000-0000-0000C01A0000}"/>
    <cellStyle name="Calculation 12 13 14 2 3" xfId="7651" xr:uid="{00000000-0005-0000-0000-0000C11A0000}"/>
    <cellStyle name="Calculation 12 13 14 3" xfId="7652" xr:uid="{00000000-0005-0000-0000-0000C21A0000}"/>
    <cellStyle name="Calculation 12 13 14 3 2" xfId="7653" xr:uid="{00000000-0005-0000-0000-0000C31A0000}"/>
    <cellStyle name="Calculation 12 13 14 4" xfId="7654" xr:uid="{00000000-0005-0000-0000-0000C41A0000}"/>
    <cellStyle name="Calculation 12 13 14 5" xfId="7655" xr:uid="{00000000-0005-0000-0000-0000C51A0000}"/>
    <cellStyle name="Calculation 12 13 15" xfId="7656" xr:uid="{00000000-0005-0000-0000-0000C61A0000}"/>
    <cellStyle name="Calculation 12 13 15 2" xfId="7657" xr:uid="{00000000-0005-0000-0000-0000C71A0000}"/>
    <cellStyle name="Calculation 12 13 15 2 2" xfId="7658" xr:uid="{00000000-0005-0000-0000-0000C81A0000}"/>
    <cellStyle name="Calculation 12 13 15 2 3" xfId="7659" xr:uid="{00000000-0005-0000-0000-0000C91A0000}"/>
    <cellStyle name="Calculation 12 13 15 3" xfId="7660" xr:uid="{00000000-0005-0000-0000-0000CA1A0000}"/>
    <cellStyle name="Calculation 12 13 15 3 2" xfId="7661" xr:uid="{00000000-0005-0000-0000-0000CB1A0000}"/>
    <cellStyle name="Calculation 12 13 15 4" xfId="7662" xr:uid="{00000000-0005-0000-0000-0000CC1A0000}"/>
    <cellStyle name="Calculation 12 13 15 5" xfId="7663" xr:uid="{00000000-0005-0000-0000-0000CD1A0000}"/>
    <cellStyle name="Calculation 12 13 16" xfId="7664" xr:uid="{00000000-0005-0000-0000-0000CE1A0000}"/>
    <cellStyle name="Calculation 12 13 16 2" xfId="7665" xr:uid="{00000000-0005-0000-0000-0000CF1A0000}"/>
    <cellStyle name="Calculation 12 13 16 2 2" xfId="7666" xr:uid="{00000000-0005-0000-0000-0000D01A0000}"/>
    <cellStyle name="Calculation 12 13 16 2 3" xfId="7667" xr:uid="{00000000-0005-0000-0000-0000D11A0000}"/>
    <cellStyle name="Calculation 12 13 16 3" xfId="7668" xr:uid="{00000000-0005-0000-0000-0000D21A0000}"/>
    <cellStyle name="Calculation 12 13 16 3 2" xfId="7669" xr:uid="{00000000-0005-0000-0000-0000D31A0000}"/>
    <cellStyle name="Calculation 12 13 16 4" xfId="7670" xr:uid="{00000000-0005-0000-0000-0000D41A0000}"/>
    <cellStyle name="Calculation 12 13 16 5" xfId="7671" xr:uid="{00000000-0005-0000-0000-0000D51A0000}"/>
    <cellStyle name="Calculation 12 13 17" xfId="7672" xr:uid="{00000000-0005-0000-0000-0000D61A0000}"/>
    <cellStyle name="Calculation 12 13 17 2" xfId="7673" xr:uid="{00000000-0005-0000-0000-0000D71A0000}"/>
    <cellStyle name="Calculation 12 13 17 2 2" xfId="7674" xr:uid="{00000000-0005-0000-0000-0000D81A0000}"/>
    <cellStyle name="Calculation 12 13 17 2 3" xfId="7675" xr:uid="{00000000-0005-0000-0000-0000D91A0000}"/>
    <cellStyle name="Calculation 12 13 17 3" xfId="7676" xr:uid="{00000000-0005-0000-0000-0000DA1A0000}"/>
    <cellStyle name="Calculation 12 13 17 3 2" xfId="7677" xr:uid="{00000000-0005-0000-0000-0000DB1A0000}"/>
    <cellStyle name="Calculation 12 13 17 4" xfId="7678" xr:uid="{00000000-0005-0000-0000-0000DC1A0000}"/>
    <cellStyle name="Calculation 12 13 17 5" xfId="7679" xr:uid="{00000000-0005-0000-0000-0000DD1A0000}"/>
    <cellStyle name="Calculation 12 13 18" xfId="7680" xr:uid="{00000000-0005-0000-0000-0000DE1A0000}"/>
    <cellStyle name="Calculation 12 13 18 2" xfId="7681" xr:uid="{00000000-0005-0000-0000-0000DF1A0000}"/>
    <cellStyle name="Calculation 12 13 18 2 2" xfId="7682" xr:uid="{00000000-0005-0000-0000-0000E01A0000}"/>
    <cellStyle name="Calculation 12 13 18 2 3" xfId="7683" xr:uid="{00000000-0005-0000-0000-0000E11A0000}"/>
    <cellStyle name="Calculation 12 13 18 3" xfId="7684" xr:uid="{00000000-0005-0000-0000-0000E21A0000}"/>
    <cellStyle name="Calculation 12 13 18 3 2" xfId="7685" xr:uid="{00000000-0005-0000-0000-0000E31A0000}"/>
    <cellStyle name="Calculation 12 13 18 4" xfId="7686" xr:uid="{00000000-0005-0000-0000-0000E41A0000}"/>
    <cellStyle name="Calculation 12 13 18 5" xfId="7687" xr:uid="{00000000-0005-0000-0000-0000E51A0000}"/>
    <cellStyle name="Calculation 12 13 19" xfId="7688" xr:uid="{00000000-0005-0000-0000-0000E61A0000}"/>
    <cellStyle name="Calculation 12 13 19 2" xfId="7689" xr:uid="{00000000-0005-0000-0000-0000E71A0000}"/>
    <cellStyle name="Calculation 12 13 19 2 2" xfId="7690" xr:uid="{00000000-0005-0000-0000-0000E81A0000}"/>
    <cellStyle name="Calculation 12 13 19 2 3" xfId="7691" xr:uid="{00000000-0005-0000-0000-0000E91A0000}"/>
    <cellStyle name="Calculation 12 13 19 3" xfId="7692" xr:uid="{00000000-0005-0000-0000-0000EA1A0000}"/>
    <cellStyle name="Calculation 12 13 19 3 2" xfId="7693" xr:uid="{00000000-0005-0000-0000-0000EB1A0000}"/>
    <cellStyle name="Calculation 12 13 19 4" xfId="7694" xr:uid="{00000000-0005-0000-0000-0000EC1A0000}"/>
    <cellStyle name="Calculation 12 13 19 5" xfId="7695" xr:uid="{00000000-0005-0000-0000-0000ED1A0000}"/>
    <cellStyle name="Calculation 12 13 2" xfId="7696" xr:uid="{00000000-0005-0000-0000-0000EE1A0000}"/>
    <cellStyle name="Calculation 12 13 2 2" xfId="7697" xr:uid="{00000000-0005-0000-0000-0000EF1A0000}"/>
    <cellStyle name="Calculation 12 13 2 2 2" xfId="7698" xr:uid="{00000000-0005-0000-0000-0000F01A0000}"/>
    <cellStyle name="Calculation 12 13 2 2 3" xfId="7699" xr:uid="{00000000-0005-0000-0000-0000F11A0000}"/>
    <cellStyle name="Calculation 12 13 2 3" xfId="7700" xr:uid="{00000000-0005-0000-0000-0000F21A0000}"/>
    <cellStyle name="Calculation 12 13 2 3 2" xfId="7701" xr:uid="{00000000-0005-0000-0000-0000F31A0000}"/>
    <cellStyle name="Calculation 12 13 2 4" xfId="7702" xr:uid="{00000000-0005-0000-0000-0000F41A0000}"/>
    <cellStyle name="Calculation 12 13 2 5" xfId="7703" xr:uid="{00000000-0005-0000-0000-0000F51A0000}"/>
    <cellStyle name="Calculation 12 13 20" xfId="7704" xr:uid="{00000000-0005-0000-0000-0000F61A0000}"/>
    <cellStyle name="Calculation 12 13 20 2" xfId="7705" xr:uid="{00000000-0005-0000-0000-0000F71A0000}"/>
    <cellStyle name="Calculation 12 13 20 2 2" xfId="7706" xr:uid="{00000000-0005-0000-0000-0000F81A0000}"/>
    <cellStyle name="Calculation 12 13 20 2 3" xfId="7707" xr:uid="{00000000-0005-0000-0000-0000F91A0000}"/>
    <cellStyle name="Calculation 12 13 20 3" xfId="7708" xr:uid="{00000000-0005-0000-0000-0000FA1A0000}"/>
    <cellStyle name="Calculation 12 13 20 4" xfId="7709" xr:uid="{00000000-0005-0000-0000-0000FB1A0000}"/>
    <cellStyle name="Calculation 12 13 20 5" xfId="7710" xr:uid="{00000000-0005-0000-0000-0000FC1A0000}"/>
    <cellStyle name="Calculation 12 13 21" xfId="7711" xr:uid="{00000000-0005-0000-0000-0000FD1A0000}"/>
    <cellStyle name="Calculation 12 13 21 2" xfId="7712" xr:uid="{00000000-0005-0000-0000-0000FE1A0000}"/>
    <cellStyle name="Calculation 12 13 22" xfId="7713" xr:uid="{00000000-0005-0000-0000-0000FF1A0000}"/>
    <cellStyle name="Calculation 12 13 22 2" xfId="7714" xr:uid="{00000000-0005-0000-0000-0000001B0000}"/>
    <cellStyle name="Calculation 12 13 3" xfId="7715" xr:uid="{00000000-0005-0000-0000-0000011B0000}"/>
    <cellStyle name="Calculation 12 13 3 2" xfId="7716" xr:uid="{00000000-0005-0000-0000-0000021B0000}"/>
    <cellStyle name="Calculation 12 13 3 2 2" xfId="7717" xr:uid="{00000000-0005-0000-0000-0000031B0000}"/>
    <cellStyle name="Calculation 12 13 3 2 3" xfId="7718" xr:uid="{00000000-0005-0000-0000-0000041B0000}"/>
    <cellStyle name="Calculation 12 13 3 3" xfId="7719" xr:uid="{00000000-0005-0000-0000-0000051B0000}"/>
    <cellStyle name="Calculation 12 13 3 3 2" xfId="7720" xr:uid="{00000000-0005-0000-0000-0000061B0000}"/>
    <cellStyle name="Calculation 12 13 3 4" xfId="7721" xr:uid="{00000000-0005-0000-0000-0000071B0000}"/>
    <cellStyle name="Calculation 12 13 3 5" xfId="7722" xr:uid="{00000000-0005-0000-0000-0000081B0000}"/>
    <cellStyle name="Calculation 12 13 4" xfId="7723" xr:uid="{00000000-0005-0000-0000-0000091B0000}"/>
    <cellStyle name="Calculation 12 13 4 2" xfId="7724" xr:uid="{00000000-0005-0000-0000-00000A1B0000}"/>
    <cellStyle name="Calculation 12 13 4 2 2" xfId="7725" xr:uid="{00000000-0005-0000-0000-00000B1B0000}"/>
    <cellStyle name="Calculation 12 13 4 2 3" xfId="7726" xr:uid="{00000000-0005-0000-0000-00000C1B0000}"/>
    <cellStyle name="Calculation 12 13 4 3" xfId="7727" xr:uid="{00000000-0005-0000-0000-00000D1B0000}"/>
    <cellStyle name="Calculation 12 13 4 3 2" xfId="7728" xr:uid="{00000000-0005-0000-0000-00000E1B0000}"/>
    <cellStyle name="Calculation 12 13 4 4" xfId="7729" xr:uid="{00000000-0005-0000-0000-00000F1B0000}"/>
    <cellStyle name="Calculation 12 13 4 5" xfId="7730" xr:uid="{00000000-0005-0000-0000-0000101B0000}"/>
    <cellStyle name="Calculation 12 13 5" xfId="7731" xr:uid="{00000000-0005-0000-0000-0000111B0000}"/>
    <cellStyle name="Calculation 12 13 5 2" xfId="7732" xr:uid="{00000000-0005-0000-0000-0000121B0000}"/>
    <cellStyle name="Calculation 12 13 5 2 2" xfId="7733" xr:uid="{00000000-0005-0000-0000-0000131B0000}"/>
    <cellStyle name="Calculation 12 13 5 2 3" xfId="7734" xr:uid="{00000000-0005-0000-0000-0000141B0000}"/>
    <cellStyle name="Calculation 12 13 5 3" xfId="7735" xr:uid="{00000000-0005-0000-0000-0000151B0000}"/>
    <cellStyle name="Calculation 12 13 5 3 2" xfId="7736" xr:uid="{00000000-0005-0000-0000-0000161B0000}"/>
    <cellStyle name="Calculation 12 13 5 4" xfId="7737" xr:uid="{00000000-0005-0000-0000-0000171B0000}"/>
    <cellStyle name="Calculation 12 13 5 5" xfId="7738" xr:uid="{00000000-0005-0000-0000-0000181B0000}"/>
    <cellStyle name="Calculation 12 13 6" xfId="7739" xr:uid="{00000000-0005-0000-0000-0000191B0000}"/>
    <cellStyle name="Calculation 12 13 6 2" xfId="7740" xr:uid="{00000000-0005-0000-0000-00001A1B0000}"/>
    <cellStyle name="Calculation 12 13 6 2 2" xfId="7741" xr:uid="{00000000-0005-0000-0000-00001B1B0000}"/>
    <cellStyle name="Calculation 12 13 6 2 3" xfId="7742" xr:uid="{00000000-0005-0000-0000-00001C1B0000}"/>
    <cellStyle name="Calculation 12 13 6 3" xfId="7743" xr:uid="{00000000-0005-0000-0000-00001D1B0000}"/>
    <cellStyle name="Calculation 12 13 6 3 2" xfId="7744" xr:uid="{00000000-0005-0000-0000-00001E1B0000}"/>
    <cellStyle name="Calculation 12 13 6 4" xfId="7745" xr:uid="{00000000-0005-0000-0000-00001F1B0000}"/>
    <cellStyle name="Calculation 12 13 6 5" xfId="7746" xr:uid="{00000000-0005-0000-0000-0000201B0000}"/>
    <cellStyle name="Calculation 12 13 7" xfId="7747" xr:uid="{00000000-0005-0000-0000-0000211B0000}"/>
    <cellStyle name="Calculation 12 13 7 2" xfId="7748" xr:uid="{00000000-0005-0000-0000-0000221B0000}"/>
    <cellStyle name="Calculation 12 13 7 2 2" xfId="7749" xr:uid="{00000000-0005-0000-0000-0000231B0000}"/>
    <cellStyle name="Calculation 12 13 7 2 3" xfId="7750" xr:uid="{00000000-0005-0000-0000-0000241B0000}"/>
    <cellStyle name="Calculation 12 13 7 3" xfId="7751" xr:uid="{00000000-0005-0000-0000-0000251B0000}"/>
    <cellStyle name="Calculation 12 13 7 3 2" xfId="7752" xr:uid="{00000000-0005-0000-0000-0000261B0000}"/>
    <cellStyle name="Calculation 12 13 7 4" xfId="7753" xr:uid="{00000000-0005-0000-0000-0000271B0000}"/>
    <cellStyle name="Calculation 12 13 7 5" xfId="7754" xr:uid="{00000000-0005-0000-0000-0000281B0000}"/>
    <cellStyle name="Calculation 12 13 8" xfId="7755" xr:uid="{00000000-0005-0000-0000-0000291B0000}"/>
    <cellStyle name="Calculation 12 13 8 2" xfId="7756" xr:uid="{00000000-0005-0000-0000-00002A1B0000}"/>
    <cellStyle name="Calculation 12 13 8 2 2" xfId="7757" xr:uid="{00000000-0005-0000-0000-00002B1B0000}"/>
    <cellStyle name="Calculation 12 13 8 2 3" xfId="7758" xr:uid="{00000000-0005-0000-0000-00002C1B0000}"/>
    <cellStyle name="Calculation 12 13 8 3" xfId="7759" xr:uid="{00000000-0005-0000-0000-00002D1B0000}"/>
    <cellStyle name="Calculation 12 13 8 3 2" xfId="7760" xr:uid="{00000000-0005-0000-0000-00002E1B0000}"/>
    <cellStyle name="Calculation 12 13 8 4" xfId="7761" xr:uid="{00000000-0005-0000-0000-00002F1B0000}"/>
    <cellStyle name="Calculation 12 13 8 5" xfId="7762" xr:uid="{00000000-0005-0000-0000-0000301B0000}"/>
    <cellStyle name="Calculation 12 13 9" xfId="7763" xr:uid="{00000000-0005-0000-0000-0000311B0000}"/>
    <cellStyle name="Calculation 12 13 9 2" xfId="7764" xr:uid="{00000000-0005-0000-0000-0000321B0000}"/>
    <cellStyle name="Calculation 12 13 9 2 2" xfId="7765" xr:uid="{00000000-0005-0000-0000-0000331B0000}"/>
    <cellStyle name="Calculation 12 13 9 2 3" xfId="7766" xr:uid="{00000000-0005-0000-0000-0000341B0000}"/>
    <cellStyle name="Calculation 12 13 9 3" xfId="7767" xr:uid="{00000000-0005-0000-0000-0000351B0000}"/>
    <cellStyle name="Calculation 12 13 9 3 2" xfId="7768" xr:uid="{00000000-0005-0000-0000-0000361B0000}"/>
    <cellStyle name="Calculation 12 13 9 4" xfId="7769" xr:uid="{00000000-0005-0000-0000-0000371B0000}"/>
    <cellStyle name="Calculation 12 13 9 5" xfId="7770" xr:uid="{00000000-0005-0000-0000-0000381B0000}"/>
    <cellStyle name="Calculation 12 14" xfId="7771" xr:uid="{00000000-0005-0000-0000-0000391B0000}"/>
    <cellStyle name="Calculation 12 14 10" xfId="7772" xr:uid="{00000000-0005-0000-0000-00003A1B0000}"/>
    <cellStyle name="Calculation 12 14 10 2" xfId="7773" xr:uid="{00000000-0005-0000-0000-00003B1B0000}"/>
    <cellStyle name="Calculation 12 14 10 2 2" xfId="7774" xr:uid="{00000000-0005-0000-0000-00003C1B0000}"/>
    <cellStyle name="Calculation 12 14 10 2 3" xfId="7775" xr:uid="{00000000-0005-0000-0000-00003D1B0000}"/>
    <cellStyle name="Calculation 12 14 10 3" xfId="7776" xr:uid="{00000000-0005-0000-0000-00003E1B0000}"/>
    <cellStyle name="Calculation 12 14 10 3 2" xfId="7777" xr:uid="{00000000-0005-0000-0000-00003F1B0000}"/>
    <cellStyle name="Calculation 12 14 10 4" xfId="7778" xr:uid="{00000000-0005-0000-0000-0000401B0000}"/>
    <cellStyle name="Calculation 12 14 10 5" xfId="7779" xr:uid="{00000000-0005-0000-0000-0000411B0000}"/>
    <cellStyle name="Calculation 12 14 11" xfId="7780" xr:uid="{00000000-0005-0000-0000-0000421B0000}"/>
    <cellStyle name="Calculation 12 14 11 2" xfId="7781" xr:uid="{00000000-0005-0000-0000-0000431B0000}"/>
    <cellStyle name="Calculation 12 14 11 2 2" xfId="7782" xr:uid="{00000000-0005-0000-0000-0000441B0000}"/>
    <cellStyle name="Calculation 12 14 11 2 3" xfId="7783" xr:uid="{00000000-0005-0000-0000-0000451B0000}"/>
    <cellStyle name="Calculation 12 14 11 3" xfId="7784" xr:uid="{00000000-0005-0000-0000-0000461B0000}"/>
    <cellStyle name="Calculation 12 14 11 3 2" xfId="7785" xr:uid="{00000000-0005-0000-0000-0000471B0000}"/>
    <cellStyle name="Calculation 12 14 11 4" xfId="7786" xr:uid="{00000000-0005-0000-0000-0000481B0000}"/>
    <cellStyle name="Calculation 12 14 11 5" xfId="7787" xr:uid="{00000000-0005-0000-0000-0000491B0000}"/>
    <cellStyle name="Calculation 12 14 12" xfId="7788" xr:uid="{00000000-0005-0000-0000-00004A1B0000}"/>
    <cellStyle name="Calculation 12 14 12 2" xfId="7789" xr:uid="{00000000-0005-0000-0000-00004B1B0000}"/>
    <cellStyle name="Calculation 12 14 12 2 2" xfId="7790" xr:uid="{00000000-0005-0000-0000-00004C1B0000}"/>
    <cellStyle name="Calculation 12 14 12 2 3" xfId="7791" xr:uid="{00000000-0005-0000-0000-00004D1B0000}"/>
    <cellStyle name="Calculation 12 14 12 3" xfId="7792" xr:uid="{00000000-0005-0000-0000-00004E1B0000}"/>
    <cellStyle name="Calculation 12 14 12 3 2" xfId="7793" xr:uid="{00000000-0005-0000-0000-00004F1B0000}"/>
    <cellStyle name="Calculation 12 14 12 4" xfId="7794" xr:uid="{00000000-0005-0000-0000-0000501B0000}"/>
    <cellStyle name="Calculation 12 14 12 5" xfId="7795" xr:uid="{00000000-0005-0000-0000-0000511B0000}"/>
    <cellStyle name="Calculation 12 14 13" xfId="7796" xr:uid="{00000000-0005-0000-0000-0000521B0000}"/>
    <cellStyle name="Calculation 12 14 13 2" xfId="7797" xr:uid="{00000000-0005-0000-0000-0000531B0000}"/>
    <cellStyle name="Calculation 12 14 13 2 2" xfId="7798" xr:uid="{00000000-0005-0000-0000-0000541B0000}"/>
    <cellStyle name="Calculation 12 14 13 2 3" xfId="7799" xr:uid="{00000000-0005-0000-0000-0000551B0000}"/>
    <cellStyle name="Calculation 12 14 13 3" xfId="7800" xr:uid="{00000000-0005-0000-0000-0000561B0000}"/>
    <cellStyle name="Calculation 12 14 13 3 2" xfId="7801" xr:uid="{00000000-0005-0000-0000-0000571B0000}"/>
    <cellStyle name="Calculation 12 14 13 4" xfId="7802" xr:uid="{00000000-0005-0000-0000-0000581B0000}"/>
    <cellStyle name="Calculation 12 14 13 5" xfId="7803" xr:uid="{00000000-0005-0000-0000-0000591B0000}"/>
    <cellStyle name="Calculation 12 14 14" xfId="7804" xr:uid="{00000000-0005-0000-0000-00005A1B0000}"/>
    <cellStyle name="Calculation 12 14 14 2" xfId="7805" xr:uid="{00000000-0005-0000-0000-00005B1B0000}"/>
    <cellStyle name="Calculation 12 14 14 2 2" xfId="7806" xr:uid="{00000000-0005-0000-0000-00005C1B0000}"/>
    <cellStyle name="Calculation 12 14 14 2 3" xfId="7807" xr:uid="{00000000-0005-0000-0000-00005D1B0000}"/>
    <cellStyle name="Calculation 12 14 14 3" xfId="7808" xr:uid="{00000000-0005-0000-0000-00005E1B0000}"/>
    <cellStyle name="Calculation 12 14 14 3 2" xfId="7809" xr:uid="{00000000-0005-0000-0000-00005F1B0000}"/>
    <cellStyle name="Calculation 12 14 14 4" xfId="7810" xr:uid="{00000000-0005-0000-0000-0000601B0000}"/>
    <cellStyle name="Calculation 12 14 14 5" xfId="7811" xr:uid="{00000000-0005-0000-0000-0000611B0000}"/>
    <cellStyle name="Calculation 12 14 15" xfId="7812" xr:uid="{00000000-0005-0000-0000-0000621B0000}"/>
    <cellStyle name="Calculation 12 14 15 2" xfId="7813" xr:uid="{00000000-0005-0000-0000-0000631B0000}"/>
    <cellStyle name="Calculation 12 14 15 2 2" xfId="7814" xr:uid="{00000000-0005-0000-0000-0000641B0000}"/>
    <cellStyle name="Calculation 12 14 15 2 3" xfId="7815" xr:uid="{00000000-0005-0000-0000-0000651B0000}"/>
    <cellStyle name="Calculation 12 14 15 3" xfId="7816" xr:uid="{00000000-0005-0000-0000-0000661B0000}"/>
    <cellStyle name="Calculation 12 14 15 3 2" xfId="7817" xr:uid="{00000000-0005-0000-0000-0000671B0000}"/>
    <cellStyle name="Calculation 12 14 15 4" xfId="7818" xr:uid="{00000000-0005-0000-0000-0000681B0000}"/>
    <cellStyle name="Calculation 12 14 15 5" xfId="7819" xr:uid="{00000000-0005-0000-0000-0000691B0000}"/>
    <cellStyle name="Calculation 12 14 16" xfId="7820" xr:uid="{00000000-0005-0000-0000-00006A1B0000}"/>
    <cellStyle name="Calculation 12 14 16 2" xfId="7821" xr:uid="{00000000-0005-0000-0000-00006B1B0000}"/>
    <cellStyle name="Calculation 12 14 16 2 2" xfId="7822" xr:uid="{00000000-0005-0000-0000-00006C1B0000}"/>
    <cellStyle name="Calculation 12 14 16 2 3" xfId="7823" xr:uid="{00000000-0005-0000-0000-00006D1B0000}"/>
    <cellStyle name="Calculation 12 14 16 3" xfId="7824" xr:uid="{00000000-0005-0000-0000-00006E1B0000}"/>
    <cellStyle name="Calculation 12 14 16 3 2" xfId="7825" xr:uid="{00000000-0005-0000-0000-00006F1B0000}"/>
    <cellStyle name="Calculation 12 14 16 4" xfId="7826" xr:uid="{00000000-0005-0000-0000-0000701B0000}"/>
    <cellStyle name="Calculation 12 14 16 5" xfId="7827" xr:uid="{00000000-0005-0000-0000-0000711B0000}"/>
    <cellStyle name="Calculation 12 14 17" xfId="7828" xr:uid="{00000000-0005-0000-0000-0000721B0000}"/>
    <cellStyle name="Calculation 12 14 17 2" xfId="7829" xr:uid="{00000000-0005-0000-0000-0000731B0000}"/>
    <cellStyle name="Calculation 12 14 17 2 2" xfId="7830" xr:uid="{00000000-0005-0000-0000-0000741B0000}"/>
    <cellStyle name="Calculation 12 14 17 2 3" xfId="7831" xr:uid="{00000000-0005-0000-0000-0000751B0000}"/>
    <cellStyle name="Calculation 12 14 17 3" xfId="7832" xr:uid="{00000000-0005-0000-0000-0000761B0000}"/>
    <cellStyle name="Calculation 12 14 17 3 2" xfId="7833" xr:uid="{00000000-0005-0000-0000-0000771B0000}"/>
    <cellStyle name="Calculation 12 14 17 4" xfId="7834" xr:uid="{00000000-0005-0000-0000-0000781B0000}"/>
    <cellStyle name="Calculation 12 14 17 5" xfId="7835" xr:uid="{00000000-0005-0000-0000-0000791B0000}"/>
    <cellStyle name="Calculation 12 14 18" xfId="7836" xr:uid="{00000000-0005-0000-0000-00007A1B0000}"/>
    <cellStyle name="Calculation 12 14 18 2" xfId="7837" xr:uid="{00000000-0005-0000-0000-00007B1B0000}"/>
    <cellStyle name="Calculation 12 14 18 2 2" xfId="7838" xr:uid="{00000000-0005-0000-0000-00007C1B0000}"/>
    <cellStyle name="Calculation 12 14 18 2 3" xfId="7839" xr:uid="{00000000-0005-0000-0000-00007D1B0000}"/>
    <cellStyle name="Calculation 12 14 18 3" xfId="7840" xr:uid="{00000000-0005-0000-0000-00007E1B0000}"/>
    <cellStyle name="Calculation 12 14 18 3 2" xfId="7841" xr:uid="{00000000-0005-0000-0000-00007F1B0000}"/>
    <cellStyle name="Calculation 12 14 18 4" xfId="7842" xr:uid="{00000000-0005-0000-0000-0000801B0000}"/>
    <cellStyle name="Calculation 12 14 18 5" xfId="7843" xr:uid="{00000000-0005-0000-0000-0000811B0000}"/>
    <cellStyle name="Calculation 12 14 19" xfId="7844" xr:uid="{00000000-0005-0000-0000-0000821B0000}"/>
    <cellStyle name="Calculation 12 14 19 2" xfId="7845" xr:uid="{00000000-0005-0000-0000-0000831B0000}"/>
    <cellStyle name="Calculation 12 14 19 2 2" xfId="7846" xr:uid="{00000000-0005-0000-0000-0000841B0000}"/>
    <cellStyle name="Calculation 12 14 19 2 3" xfId="7847" xr:uid="{00000000-0005-0000-0000-0000851B0000}"/>
    <cellStyle name="Calculation 12 14 19 3" xfId="7848" xr:uid="{00000000-0005-0000-0000-0000861B0000}"/>
    <cellStyle name="Calculation 12 14 19 3 2" xfId="7849" xr:uid="{00000000-0005-0000-0000-0000871B0000}"/>
    <cellStyle name="Calculation 12 14 19 4" xfId="7850" xr:uid="{00000000-0005-0000-0000-0000881B0000}"/>
    <cellStyle name="Calculation 12 14 19 5" xfId="7851" xr:uid="{00000000-0005-0000-0000-0000891B0000}"/>
    <cellStyle name="Calculation 12 14 2" xfId="7852" xr:uid="{00000000-0005-0000-0000-00008A1B0000}"/>
    <cellStyle name="Calculation 12 14 2 2" xfId="7853" xr:uid="{00000000-0005-0000-0000-00008B1B0000}"/>
    <cellStyle name="Calculation 12 14 2 2 2" xfId="7854" xr:uid="{00000000-0005-0000-0000-00008C1B0000}"/>
    <cellStyle name="Calculation 12 14 2 2 3" xfId="7855" xr:uid="{00000000-0005-0000-0000-00008D1B0000}"/>
    <cellStyle name="Calculation 12 14 2 3" xfId="7856" xr:uid="{00000000-0005-0000-0000-00008E1B0000}"/>
    <cellStyle name="Calculation 12 14 2 3 2" xfId="7857" xr:uid="{00000000-0005-0000-0000-00008F1B0000}"/>
    <cellStyle name="Calculation 12 14 2 4" xfId="7858" xr:uid="{00000000-0005-0000-0000-0000901B0000}"/>
    <cellStyle name="Calculation 12 14 2 5" xfId="7859" xr:uid="{00000000-0005-0000-0000-0000911B0000}"/>
    <cellStyle name="Calculation 12 14 20" xfId="7860" xr:uid="{00000000-0005-0000-0000-0000921B0000}"/>
    <cellStyle name="Calculation 12 14 20 2" xfId="7861" xr:uid="{00000000-0005-0000-0000-0000931B0000}"/>
    <cellStyle name="Calculation 12 14 20 2 2" xfId="7862" xr:uid="{00000000-0005-0000-0000-0000941B0000}"/>
    <cellStyle name="Calculation 12 14 20 2 3" xfId="7863" xr:uid="{00000000-0005-0000-0000-0000951B0000}"/>
    <cellStyle name="Calculation 12 14 20 3" xfId="7864" xr:uid="{00000000-0005-0000-0000-0000961B0000}"/>
    <cellStyle name="Calculation 12 14 20 4" xfId="7865" xr:uid="{00000000-0005-0000-0000-0000971B0000}"/>
    <cellStyle name="Calculation 12 14 20 5" xfId="7866" xr:uid="{00000000-0005-0000-0000-0000981B0000}"/>
    <cellStyle name="Calculation 12 14 21" xfId="7867" xr:uid="{00000000-0005-0000-0000-0000991B0000}"/>
    <cellStyle name="Calculation 12 14 21 2" xfId="7868" xr:uid="{00000000-0005-0000-0000-00009A1B0000}"/>
    <cellStyle name="Calculation 12 14 22" xfId="7869" xr:uid="{00000000-0005-0000-0000-00009B1B0000}"/>
    <cellStyle name="Calculation 12 14 22 2" xfId="7870" xr:uid="{00000000-0005-0000-0000-00009C1B0000}"/>
    <cellStyle name="Calculation 12 14 3" xfId="7871" xr:uid="{00000000-0005-0000-0000-00009D1B0000}"/>
    <cellStyle name="Calculation 12 14 3 2" xfId="7872" xr:uid="{00000000-0005-0000-0000-00009E1B0000}"/>
    <cellStyle name="Calculation 12 14 3 2 2" xfId="7873" xr:uid="{00000000-0005-0000-0000-00009F1B0000}"/>
    <cellStyle name="Calculation 12 14 3 2 3" xfId="7874" xr:uid="{00000000-0005-0000-0000-0000A01B0000}"/>
    <cellStyle name="Calculation 12 14 3 3" xfId="7875" xr:uid="{00000000-0005-0000-0000-0000A11B0000}"/>
    <cellStyle name="Calculation 12 14 3 3 2" xfId="7876" xr:uid="{00000000-0005-0000-0000-0000A21B0000}"/>
    <cellStyle name="Calculation 12 14 3 4" xfId="7877" xr:uid="{00000000-0005-0000-0000-0000A31B0000}"/>
    <cellStyle name="Calculation 12 14 3 5" xfId="7878" xr:uid="{00000000-0005-0000-0000-0000A41B0000}"/>
    <cellStyle name="Calculation 12 14 4" xfId="7879" xr:uid="{00000000-0005-0000-0000-0000A51B0000}"/>
    <cellStyle name="Calculation 12 14 4 2" xfId="7880" xr:uid="{00000000-0005-0000-0000-0000A61B0000}"/>
    <cellStyle name="Calculation 12 14 4 2 2" xfId="7881" xr:uid="{00000000-0005-0000-0000-0000A71B0000}"/>
    <cellStyle name="Calculation 12 14 4 2 3" xfId="7882" xr:uid="{00000000-0005-0000-0000-0000A81B0000}"/>
    <cellStyle name="Calculation 12 14 4 3" xfId="7883" xr:uid="{00000000-0005-0000-0000-0000A91B0000}"/>
    <cellStyle name="Calculation 12 14 4 3 2" xfId="7884" xr:uid="{00000000-0005-0000-0000-0000AA1B0000}"/>
    <cellStyle name="Calculation 12 14 4 4" xfId="7885" xr:uid="{00000000-0005-0000-0000-0000AB1B0000}"/>
    <cellStyle name="Calculation 12 14 4 5" xfId="7886" xr:uid="{00000000-0005-0000-0000-0000AC1B0000}"/>
    <cellStyle name="Calculation 12 14 5" xfId="7887" xr:uid="{00000000-0005-0000-0000-0000AD1B0000}"/>
    <cellStyle name="Calculation 12 14 5 2" xfId="7888" xr:uid="{00000000-0005-0000-0000-0000AE1B0000}"/>
    <cellStyle name="Calculation 12 14 5 2 2" xfId="7889" xr:uid="{00000000-0005-0000-0000-0000AF1B0000}"/>
    <cellStyle name="Calculation 12 14 5 2 3" xfId="7890" xr:uid="{00000000-0005-0000-0000-0000B01B0000}"/>
    <cellStyle name="Calculation 12 14 5 3" xfId="7891" xr:uid="{00000000-0005-0000-0000-0000B11B0000}"/>
    <cellStyle name="Calculation 12 14 5 3 2" xfId="7892" xr:uid="{00000000-0005-0000-0000-0000B21B0000}"/>
    <cellStyle name="Calculation 12 14 5 4" xfId="7893" xr:uid="{00000000-0005-0000-0000-0000B31B0000}"/>
    <cellStyle name="Calculation 12 14 5 5" xfId="7894" xr:uid="{00000000-0005-0000-0000-0000B41B0000}"/>
    <cellStyle name="Calculation 12 14 6" xfId="7895" xr:uid="{00000000-0005-0000-0000-0000B51B0000}"/>
    <cellStyle name="Calculation 12 14 6 2" xfId="7896" xr:uid="{00000000-0005-0000-0000-0000B61B0000}"/>
    <cellStyle name="Calculation 12 14 6 2 2" xfId="7897" xr:uid="{00000000-0005-0000-0000-0000B71B0000}"/>
    <cellStyle name="Calculation 12 14 6 2 3" xfId="7898" xr:uid="{00000000-0005-0000-0000-0000B81B0000}"/>
    <cellStyle name="Calculation 12 14 6 3" xfId="7899" xr:uid="{00000000-0005-0000-0000-0000B91B0000}"/>
    <cellStyle name="Calculation 12 14 6 3 2" xfId="7900" xr:uid="{00000000-0005-0000-0000-0000BA1B0000}"/>
    <cellStyle name="Calculation 12 14 6 4" xfId="7901" xr:uid="{00000000-0005-0000-0000-0000BB1B0000}"/>
    <cellStyle name="Calculation 12 14 6 5" xfId="7902" xr:uid="{00000000-0005-0000-0000-0000BC1B0000}"/>
    <cellStyle name="Calculation 12 14 7" xfId="7903" xr:uid="{00000000-0005-0000-0000-0000BD1B0000}"/>
    <cellStyle name="Calculation 12 14 7 2" xfId="7904" xr:uid="{00000000-0005-0000-0000-0000BE1B0000}"/>
    <cellStyle name="Calculation 12 14 7 2 2" xfId="7905" xr:uid="{00000000-0005-0000-0000-0000BF1B0000}"/>
    <cellStyle name="Calculation 12 14 7 2 3" xfId="7906" xr:uid="{00000000-0005-0000-0000-0000C01B0000}"/>
    <cellStyle name="Calculation 12 14 7 3" xfId="7907" xr:uid="{00000000-0005-0000-0000-0000C11B0000}"/>
    <cellStyle name="Calculation 12 14 7 3 2" xfId="7908" xr:uid="{00000000-0005-0000-0000-0000C21B0000}"/>
    <cellStyle name="Calculation 12 14 7 4" xfId="7909" xr:uid="{00000000-0005-0000-0000-0000C31B0000}"/>
    <cellStyle name="Calculation 12 14 7 5" xfId="7910" xr:uid="{00000000-0005-0000-0000-0000C41B0000}"/>
    <cellStyle name="Calculation 12 14 8" xfId="7911" xr:uid="{00000000-0005-0000-0000-0000C51B0000}"/>
    <cellStyle name="Calculation 12 14 8 2" xfId="7912" xr:uid="{00000000-0005-0000-0000-0000C61B0000}"/>
    <cellStyle name="Calculation 12 14 8 2 2" xfId="7913" xr:uid="{00000000-0005-0000-0000-0000C71B0000}"/>
    <cellStyle name="Calculation 12 14 8 2 3" xfId="7914" xr:uid="{00000000-0005-0000-0000-0000C81B0000}"/>
    <cellStyle name="Calculation 12 14 8 3" xfId="7915" xr:uid="{00000000-0005-0000-0000-0000C91B0000}"/>
    <cellStyle name="Calculation 12 14 8 3 2" xfId="7916" xr:uid="{00000000-0005-0000-0000-0000CA1B0000}"/>
    <cellStyle name="Calculation 12 14 8 4" xfId="7917" xr:uid="{00000000-0005-0000-0000-0000CB1B0000}"/>
    <cellStyle name="Calculation 12 14 8 5" xfId="7918" xr:uid="{00000000-0005-0000-0000-0000CC1B0000}"/>
    <cellStyle name="Calculation 12 14 9" xfId="7919" xr:uid="{00000000-0005-0000-0000-0000CD1B0000}"/>
    <cellStyle name="Calculation 12 14 9 2" xfId="7920" xr:uid="{00000000-0005-0000-0000-0000CE1B0000}"/>
    <cellStyle name="Calculation 12 14 9 2 2" xfId="7921" xr:uid="{00000000-0005-0000-0000-0000CF1B0000}"/>
    <cellStyle name="Calculation 12 14 9 2 3" xfId="7922" xr:uid="{00000000-0005-0000-0000-0000D01B0000}"/>
    <cellStyle name="Calculation 12 14 9 3" xfId="7923" xr:uid="{00000000-0005-0000-0000-0000D11B0000}"/>
    <cellStyle name="Calculation 12 14 9 3 2" xfId="7924" xr:uid="{00000000-0005-0000-0000-0000D21B0000}"/>
    <cellStyle name="Calculation 12 14 9 4" xfId="7925" xr:uid="{00000000-0005-0000-0000-0000D31B0000}"/>
    <cellStyle name="Calculation 12 14 9 5" xfId="7926" xr:uid="{00000000-0005-0000-0000-0000D41B0000}"/>
    <cellStyle name="Calculation 12 15" xfId="7927" xr:uid="{00000000-0005-0000-0000-0000D51B0000}"/>
    <cellStyle name="Calculation 12 15 10" xfId="7928" xr:uid="{00000000-0005-0000-0000-0000D61B0000}"/>
    <cellStyle name="Calculation 12 15 10 2" xfId="7929" xr:uid="{00000000-0005-0000-0000-0000D71B0000}"/>
    <cellStyle name="Calculation 12 15 10 2 2" xfId="7930" xr:uid="{00000000-0005-0000-0000-0000D81B0000}"/>
    <cellStyle name="Calculation 12 15 10 2 3" xfId="7931" xr:uid="{00000000-0005-0000-0000-0000D91B0000}"/>
    <cellStyle name="Calculation 12 15 10 3" xfId="7932" xr:uid="{00000000-0005-0000-0000-0000DA1B0000}"/>
    <cellStyle name="Calculation 12 15 10 3 2" xfId="7933" xr:uid="{00000000-0005-0000-0000-0000DB1B0000}"/>
    <cellStyle name="Calculation 12 15 10 4" xfId="7934" xr:uid="{00000000-0005-0000-0000-0000DC1B0000}"/>
    <cellStyle name="Calculation 12 15 10 5" xfId="7935" xr:uid="{00000000-0005-0000-0000-0000DD1B0000}"/>
    <cellStyle name="Calculation 12 15 11" xfId="7936" xr:uid="{00000000-0005-0000-0000-0000DE1B0000}"/>
    <cellStyle name="Calculation 12 15 11 2" xfId="7937" xr:uid="{00000000-0005-0000-0000-0000DF1B0000}"/>
    <cellStyle name="Calculation 12 15 11 2 2" xfId="7938" xr:uid="{00000000-0005-0000-0000-0000E01B0000}"/>
    <cellStyle name="Calculation 12 15 11 2 3" xfId="7939" xr:uid="{00000000-0005-0000-0000-0000E11B0000}"/>
    <cellStyle name="Calculation 12 15 11 3" xfId="7940" xr:uid="{00000000-0005-0000-0000-0000E21B0000}"/>
    <cellStyle name="Calculation 12 15 11 3 2" xfId="7941" xr:uid="{00000000-0005-0000-0000-0000E31B0000}"/>
    <cellStyle name="Calculation 12 15 11 4" xfId="7942" xr:uid="{00000000-0005-0000-0000-0000E41B0000}"/>
    <cellStyle name="Calculation 12 15 11 5" xfId="7943" xr:uid="{00000000-0005-0000-0000-0000E51B0000}"/>
    <cellStyle name="Calculation 12 15 12" xfId="7944" xr:uid="{00000000-0005-0000-0000-0000E61B0000}"/>
    <cellStyle name="Calculation 12 15 12 2" xfId="7945" xr:uid="{00000000-0005-0000-0000-0000E71B0000}"/>
    <cellStyle name="Calculation 12 15 12 2 2" xfId="7946" xr:uid="{00000000-0005-0000-0000-0000E81B0000}"/>
    <cellStyle name="Calculation 12 15 12 2 3" xfId="7947" xr:uid="{00000000-0005-0000-0000-0000E91B0000}"/>
    <cellStyle name="Calculation 12 15 12 3" xfId="7948" xr:uid="{00000000-0005-0000-0000-0000EA1B0000}"/>
    <cellStyle name="Calculation 12 15 12 3 2" xfId="7949" xr:uid="{00000000-0005-0000-0000-0000EB1B0000}"/>
    <cellStyle name="Calculation 12 15 12 4" xfId="7950" xr:uid="{00000000-0005-0000-0000-0000EC1B0000}"/>
    <cellStyle name="Calculation 12 15 12 5" xfId="7951" xr:uid="{00000000-0005-0000-0000-0000ED1B0000}"/>
    <cellStyle name="Calculation 12 15 13" xfId="7952" xr:uid="{00000000-0005-0000-0000-0000EE1B0000}"/>
    <cellStyle name="Calculation 12 15 13 2" xfId="7953" xr:uid="{00000000-0005-0000-0000-0000EF1B0000}"/>
    <cellStyle name="Calculation 12 15 13 2 2" xfId="7954" xr:uid="{00000000-0005-0000-0000-0000F01B0000}"/>
    <cellStyle name="Calculation 12 15 13 2 3" xfId="7955" xr:uid="{00000000-0005-0000-0000-0000F11B0000}"/>
    <cellStyle name="Calculation 12 15 13 3" xfId="7956" xr:uid="{00000000-0005-0000-0000-0000F21B0000}"/>
    <cellStyle name="Calculation 12 15 13 3 2" xfId="7957" xr:uid="{00000000-0005-0000-0000-0000F31B0000}"/>
    <cellStyle name="Calculation 12 15 13 4" xfId="7958" xr:uid="{00000000-0005-0000-0000-0000F41B0000}"/>
    <cellStyle name="Calculation 12 15 13 5" xfId="7959" xr:uid="{00000000-0005-0000-0000-0000F51B0000}"/>
    <cellStyle name="Calculation 12 15 14" xfId="7960" xr:uid="{00000000-0005-0000-0000-0000F61B0000}"/>
    <cellStyle name="Calculation 12 15 14 2" xfId="7961" xr:uid="{00000000-0005-0000-0000-0000F71B0000}"/>
    <cellStyle name="Calculation 12 15 14 2 2" xfId="7962" xr:uid="{00000000-0005-0000-0000-0000F81B0000}"/>
    <cellStyle name="Calculation 12 15 14 2 3" xfId="7963" xr:uid="{00000000-0005-0000-0000-0000F91B0000}"/>
    <cellStyle name="Calculation 12 15 14 3" xfId="7964" xr:uid="{00000000-0005-0000-0000-0000FA1B0000}"/>
    <cellStyle name="Calculation 12 15 14 3 2" xfId="7965" xr:uid="{00000000-0005-0000-0000-0000FB1B0000}"/>
    <cellStyle name="Calculation 12 15 14 4" xfId="7966" xr:uid="{00000000-0005-0000-0000-0000FC1B0000}"/>
    <cellStyle name="Calculation 12 15 14 5" xfId="7967" xr:uid="{00000000-0005-0000-0000-0000FD1B0000}"/>
    <cellStyle name="Calculation 12 15 15" xfId="7968" xr:uid="{00000000-0005-0000-0000-0000FE1B0000}"/>
    <cellStyle name="Calculation 12 15 15 2" xfId="7969" xr:uid="{00000000-0005-0000-0000-0000FF1B0000}"/>
    <cellStyle name="Calculation 12 15 15 2 2" xfId="7970" xr:uid="{00000000-0005-0000-0000-0000001C0000}"/>
    <cellStyle name="Calculation 12 15 15 2 3" xfId="7971" xr:uid="{00000000-0005-0000-0000-0000011C0000}"/>
    <cellStyle name="Calculation 12 15 15 3" xfId="7972" xr:uid="{00000000-0005-0000-0000-0000021C0000}"/>
    <cellStyle name="Calculation 12 15 15 3 2" xfId="7973" xr:uid="{00000000-0005-0000-0000-0000031C0000}"/>
    <cellStyle name="Calculation 12 15 15 4" xfId="7974" xr:uid="{00000000-0005-0000-0000-0000041C0000}"/>
    <cellStyle name="Calculation 12 15 15 5" xfId="7975" xr:uid="{00000000-0005-0000-0000-0000051C0000}"/>
    <cellStyle name="Calculation 12 15 16" xfId="7976" xr:uid="{00000000-0005-0000-0000-0000061C0000}"/>
    <cellStyle name="Calculation 12 15 16 2" xfId="7977" xr:uid="{00000000-0005-0000-0000-0000071C0000}"/>
    <cellStyle name="Calculation 12 15 16 2 2" xfId="7978" xr:uid="{00000000-0005-0000-0000-0000081C0000}"/>
    <cellStyle name="Calculation 12 15 16 2 3" xfId="7979" xr:uid="{00000000-0005-0000-0000-0000091C0000}"/>
    <cellStyle name="Calculation 12 15 16 3" xfId="7980" xr:uid="{00000000-0005-0000-0000-00000A1C0000}"/>
    <cellStyle name="Calculation 12 15 16 3 2" xfId="7981" xr:uid="{00000000-0005-0000-0000-00000B1C0000}"/>
    <cellStyle name="Calculation 12 15 16 4" xfId="7982" xr:uid="{00000000-0005-0000-0000-00000C1C0000}"/>
    <cellStyle name="Calculation 12 15 16 5" xfId="7983" xr:uid="{00000000-0005-0000-0000-00000D1C0000}"/>
    <cellStyle name="Calculation 12 15 17" xfId="7984" xr:uid="{00000000-0005-0000-0000-00000E1C0000}"/>
    <cellStyle name="Calculation 12 15 17 2" xfId="7985" xr:uid="{00000000-0005-0000-0000-00000F1C0000}"/>
    <cellStyle name="Calculation 12 15 17 2 2" xfId="7986" xr:uid="{00000000-0005-0000-0000-0000101C0000}"/>
    <cellStyle name="Calculation 12 15 17 2 3" xfId="7987" xr:uid="{00000000-0005-0000-0000-0000111C0000}"/>
    <cellStyle name="Calculation 12 15 17 3" xfId="7988" xr:uid="{00000000-0005-0000-0000-0000121C0000}"/>
    <cellStyle name="Calculation 12 15 17 3 2" xfId="7989" xr:uid="{00000000-0005-0000-0000-0000131C0000}"/>
    <cellStyle name="Calculation 12 15 17 4" xfId="7990" xr:uid="{00000000-0005-0000-0000-0000141C0000}"/>
    <cellStyle name="Calculation 12 15 17 5" xfId="7991" xr:uid="{00000000-0005-0000-0000-0000151C0000}"/>
    <cellStyle name="Calculation 12 15 18" xfId="7992" xr:uid="{00000000-0005-0000-0000-0000161C0000}"/>
    <cellStyle name="Calculation 12 15 18 2" xfId="7993" xr:uid="{00000000-0005-0000-0000-0000171C0000}"/>
    <cellStyle name="Calculation 12 15 18 2 2" xfId="7994" xr:uid="{00000000-0005-0000-0000-0000181C0000}"/>
    <cellStyle name="Calculation 12 15 18 2 3" xfId="7995" xr:uid="{00000000-0005-0000-0000-0000191C0000}"/>
    <cellStyle name="Calculation 12 15 18 3" xfId="7996" xr:uid="{00000000-0005-0000-0000-00001A1C0000}"/>
    <cellStyle name="Calculation 12 15 18 3 2" xfId="7997" xr:uid="{00000000-0005-0000-0000-00001B1C0000}"/>
    <cellStyle name="Calculation 12 15 18 4" xfId="7998" xr:uid="{00000000-0005-0000-0000-00001C1C0000}"/>
    <cellStyle name="Calculation 12 15 18 5" xfId="7999" xr:uid="{00000000-0005-0000-0000-00001D1C0000}"/>
    <cellStyle name="Calculation 12 15 19" xfId="8000" xr:uid="{00000000-0005-0000-0000-00001E1C0000}"/>
    <cellStyle name="Calculation 12 15 19 2" xfId="8001" xr:uid="{00000000-0005-0000-0000-00001F1C0000}"/>
    <cellStyle name="Calculation 12 15 19 2 2" xfId="8002" xr:uid="{00000000-0005-0000-0000-0000201C0000}"/>
    <cellStyle name="Calculation 12 15 19 2 3" xfId="8003" xr:uid="{00000000-0005-0000-0000-0000211C0000}"/>
    <cellStyle name="Calculation 12 15 19 3" xfId="8004" xr:uid="{00000000-0005-0000-0000-0000221C0000}"/>
    <cellStyle name="Calculation 12 15 19 3 2" xfId="8005" xr:uid="{00000000-0005-0000-0000-0000231C0000}"/>
    <cellStyle name="Calculation 12 15 19 4" xfId="8006" xr:uid="{00000000-0005-0000-0000-0000241C0000}"/>
    <cellStyle name="Calculation 12 15 19 5" xfId="8007" xr:uid="{00000000-0005-0000-0000-0000251C0000}"/>
    <cellStyle name="Calculation 12 15 2" xfId="8008" xr:uid="{00000000-0005-0000-0000-0000261C0000}"/>
    <cellStyle name="Calculation 12 15 2 2" xfId="8009" xr:uid="{00000000-0005-0000-0000-0000271C0000}"/>
    <cellStyle name="Calculation 12 15 2 2 2" xfId="8010" xr:uid="{00000000-0005-0000-0000-0000281C0000}"/>
    <cellStyle name="Calculation 12 15 2 2 3" xfId="8011" xr:uid="{00000000-0005-0000-0000-0000291C0000}"/>
    <cellStyle name="Calculation 12 15 2 3" xfId="8012" xr:uid="{00000000-0005-0000-0000-00002A1C0000}"/>
    <cellStyle name="Calculation 12 15 2 3 2" xfId="8013" xr:uid="{00000000-0005-0000-0000-00002B1C0000}"/>
    <cellStyle name="Calculation 12 15 2 4" xfId="8014" xr:uid="{00000000-0005-0000-0000-00002C1C0000}"/>
    <cellStyle name="Calculation 12 15 2 5" xfId="8015" xr:uid="{00000000-0005-0000-0000-00002D1C0000}"/>
    <cellStyle name="Calculation 12 15 20" xfId="8016" xr:uid="{00000000-0005-0000-0000-00002E1C0000}"/>
    <cellStyle name="Calculation 12 15 20 2" xfId="8017" xr:uid="{00000000-0005-0000-0000-00002F1C0000}"/>
    <cellStyle name="Calculation 12 15 20 2 2" xfId="8018" xr:uid="{00000000-0005-0000-0000-0000301C0000}"/>
    <cellStyle name="Calculation 12 15 20 2 3" xfId="8019" xr:uid="{00000000-0005-0000-0000-0000311C0000}"/>
    <cellStyle name="Calculation 12 15 20 3" xfId="8020" xr:uid="{00000000-0005-0000-0000-0000321C0000}"/>
    <cellStyle name="Calculation 12 15 20 4" xfId="8021" xr:uid="{00000000-0005-0000-0000-0000331C0000}"/>
    <cellStyle name="Calculation 12 15 20 5" xfId="8022" xr:uid="{00000000-0005-0000-0000-0000341C0000}"/>
    <cellStyle name="Calculation 12 15 21" xfId="8023" xr:uid="{00000000-0005-0000-0000-0000351C0000}"/>
    <cellStyle name="Calculation 12 15 21 2" xfId="8024" xr:uid="{00000000-0005-0000-0000-0000361C0000}"/>
    <cellStyle name="Calculation 12 15 22" xfId="8025" xr:uid="{00000000-0005-0000-0000-0000371C0000}"/>
    <cellStyle name="Calculation 12 15 22 2" xfId="8026" xr:uid="{00000000-0005-0000-0000-0000381C0000}"/>
    <cellStyle name="Calculation 12 15 3" xfId="8027" xr:uid="{00000000-0005-0000-0000-0000391C0000}"/>
    <cellStyle name="Calculation 12 15 3 2" xfId="8028" xr:uid="{00000000-0005-0000-0000-00003A1C0000}"/>
    <cellStyle name="Calculation 12 15 3 2 2" xfId="8029" xr:uid="{00000000-0005-0000-0000-00003B1C0000}"/>
    <cellStyle name="Calculation 12 15 3 2 3" xfId="8030" xr:uid="{00000000-0005-0000-0000-00003C1C0000}"/>
    <cellStyle name="Calculation 12 15 3 3" xfId="8031" xr:uid="{00000000-0005-0000-0000-00003D1C0000}"/>
    <cellStyle name="Calculation 12 15 3 3 2" xfId="8032" xr:uid="{00000000-0005-0000-0000-00003E1C0000}"/>
    <cellStyle name="Calculation 12 15 3 4" xfId="8033" xr:uid="{00000000-0005-0000-0000-00003F1C0000}"/>
    <cellStyle name="Calculation 12 15 3 5" xfId="8034" xr:uid="{00000000-0005-0000-0000-0000401C0000}"/>
    <cellStyle name="Calculation 12 15 4" xfId="8035" xr:uid="{00000000-0005-0000-0000-0000411C0000}"/>
    <cellStyle name="Calculation 12 15 4 2" xfId="8036" xr:uid="{00000000-0005-0000-0000-0000421C0000}"/>
    <cellStyle name="Calculation 12 15 4 2 2" xfId="8037" xr:uid="{00000000-0005-0000-0000-0000431C0000}"/>
    <cellStyle name="Calculation 12 15 4 2 3" xfId="8038" xr:uid="{00000000-0005-0000-0000-0000441C0000}"/>
    <cellStyle name="Calculation 12 15 4 3" xfId="8039" xr:uid="{00000000-0005-0000-0000-0000451C0000}"/>
    <cellStyle name="Calculation 12 15 4 3 2" xfId="8040" xr:uid="{00000000-0005-0000-0000-0000461C0000}"/>
    <cellStyle name="Calculation 12 15 4 4" xfId="8041" xr:uid="{00000000-0005-0000-0000-0000471C0000}"/>
    <cellStyle name="Calculation 12 15 4 5" xfId="8042" xr:uid="{00000000-0005-0000-0000-0000481C0000}"/>
    <cellStyle name="Calculation 12 15 5" xfId="8043" xr:uid="{00000000-0005-0000-0000-0000491C0000}"/>
    <cellStyle name="Calculation 12 15 5 2" xfId="8044" xr:uid="{00000000-0005-0000-0000-00004A1C0000}"/>
    <cellStyle name="Calculation 12 15 5 2 2" xfId="8045" xr:uid="{00000000-0005-0000-0000-00004B1C0000}"/>
    <cellStyle name="Calculation 12 15 5 2 3" xfId="8046" xr:uid="{00000000-0005-0000-0000-00004C1C0000}"/>
    <cellStyle name="Calculation 12 15 5 3" xfId="8047" xr:uid="{00000000-0005-0000-0000-00004D1C0000}"/>
    <cellStyle name="Calculation 12 15 5 3 2" xfId="8048" xr:uid="{00000000-0005-0000-0000-00004E1C0000}"/>
    <cellStyle name="Calculation 12 15 5 4" xfId="8049" xr:uid="{00000000-0005-0000-0000-00004F1C0000}"/>
    <cellStyle name="Calculation 12 15 5 5" xfId="8050" xr:uid="{00000000-0005-0000-0000-0000501C0000}"/>
    <cellStyle name="Calculation 12 15 6" xfId="8051" xr:uid="{00000000-0005-0000-0000-0000511C0000}"/>
    <cellStyle name="Calculation 12 15 6 2" xfId="8052" xr:uid="{00000000-0005-0000-0000-0000521C0000}"/>
    <cellStyle name="Calculation 12 15 6 2 2" xfId="8053" xr:uid="{00000000-0005-0000-0000-0000531C0000}"/>
    <cellStyle name="Calculation 12 15 6 2 3" xfId="8054" xr:uid="{00000000-0005-0000-0000-0000541C0000}"/>
    <cellStyle name="Calculation 12 15 6 3" xfId="8055" xr:uid="{00000000-0005-0000-0000-0000551C0000}"/>
    <cellStyle name="Calculation 12 15 6 3 2" xfId="8056" xr:uid="{00000000-0005-0000-0000-0000561C0000}"/>
    <cellStyle name="Calculation 12 15 6 4" xfId="8057" xr:uid="{00000000-0005-0000-0000-0000571C0000}"/>
    <cellStyle name="Calculation 12 15 6 5" xfId="8058" xr:uid="{00000000-0005-0000-0000-0000581C0000}"/>
    <cellStyle name="Calculation 12 15 7" xfId="8059" xr:uid="{00000000-0005-0000-0000-0000591C0000}"/>
    <cellStyle name="Calculation 12 15 7 2" xfId="8060" xr:uid="{00000000-0005-0000-0000-00005A1C0000}"/>
    <cellStyle name="Calculation 12 15 7 2 2" xfId="8061" xr:uid="{00000000-0005-0000-0000-00005B1C0000}"/>
    <cellStyle name="Calculation 12 15 7 2 3" xfId="8062" xr:uid="{00000000-0005-0000-0000-00005C1C0000}"/>
    <cellStyle name="Calculation 12 15 7 3" xfId="8063" xr:uid="{00000000-0005-0000-0000-00005D1C0000}"/>
    <cellStyle name="Calculation 12 15 7 3 2" xfId="8064" xr:uid="{00000000-0005-0000-0000-00005E1C0000}"/>
    <cellStyle name="Calculation 12 15 7 4" xfId="8065" xr:uid="{00000000-0005-0000-0000-00005F1C0000}"/>
    <cellStyle name="Calculation 12 15 7 5" xfId="8066" xr:uid="{00000000-0005-0000-0000-0000601C0000}"/>
    <cellStyle name="Calculation 12 15 8" xfId="8067" xr:uid="{00000000-0005-0000-0000-0000611C0000}"/>
    <cellStyle name="Calculation 12 15 8 2" xfId="8068" xr:uid="{00000000-0005-0000-0000-0000621C0000}"/>
    <cellStyle name="Calculation 12 15 8 2 2" xfId="8069" xr:uid="{00000000-0005-0000-0000-0000631C0000}"/>
    <cellStyle name="Calculation 12 15 8 2 3" xfId="8070" xr:uid="{00000000-0005-0000-0000-0000641C0000}"/>
    <cellStyle name="Calculation 12 15 8 3" xfId="8071" xr:uid="{00000000-0005-0000-0000-0000651C0000}"/>
    <cellStyle name="Calculation 12 15 8 3 2" xfId="8072" xr:uid="{00000000-0005-0000-0000-0000661C0000}"/>
    <cellStyle name="Calculation 12 15 8 4" xfId="8073" xr:uid="{00000000-0005-0000-0000-0000671C0000}"/>
    <cellStyle name="Calculation 12 15 8 5" xfId="8074" xr:uid="{00000000-0005-0000-0000-0000681C0000}"/>
    <cellStyle name="Calculation 12 15 9" xfId="8075" xr:uid="{00000000-0005-0000-0000-0000691C0000}"/>
    <cellStyle name="Calculation 12 15 9 2" xfId="8076" xr:uid="{00000000-0005-0000-0000-00006A1C0000}"/>
    <cellStyle name="Calculation 12 15 9 2 2" xfId="8077" xr:uid="{00000000-0005-0000-0000-00006B1C0000}"/>
    <cellStyle name="Calculation 12 15 9 2 3" xfId="8078" xr:uid="{00000000-0005-0000-0000-00006C1C0000}"/>
    <cellStyle name="Calculation 12 15 9 3" xfId="8079" xr:uid="{00000000-0005-0000-0000-00006D1C0000}"/>
    <cellStyle name="Calculation 12 15 9 3 2" xfId="8080" xr:uid="{00000000-0005-0000-0000-00006E1C0000}"/>
    <cellStyle name="Calculation 12 15 9 4" xfId="8081" xr:uid="{00000000-0005-0000-0000-00006F1C0000}"/>
    <cellStyle name="Calculation 12 15 9 5" xfId="8082" xr:uid="{00000000-0005-0000-0000-0000701C0000}"/>
    <cellStyle name="Calculation 12 16" xfId="8083" xr:uid="{00000000-0005-0000-0000-0000711C0000}"/>
    <cellStyle name="Calculation 12 16 10" xfId="8084" xr:uid="{00000000-0005-0000-0000-0000721C0000}"/>
    <cellStyle name="Calculation 12 16 10 2" xfId="8085" xr:uid="{00000000-0005-0000-0000-0000731C0000}"/>
    <cellStyle name="Calculation 12 16 10 2 2" xfId="8086" xr:uid="{00000000-0005-0000-0000-0000741C0000}"/>
    <cellStyle name="Calculation 12 16 10 2 3" xfId="8087" xr:uid="{00000000-0005-0000-0000-0000751C0000}"/>
    <cellStyle name="Calculation 12 16 10 3" xfId="8088" xr:uid="{00000000-0005-0000-0000-0000761C0000}"/>
    <cellStyle name="Calculation 12 16 10 3 2" xfId="8089" xr:uid="{00000000-0005-0000-0000-0000771C0000}"/>
    <cellStyle name="Calculation 12 16 10 4" xfId="8090" xr:uid="{00000000-0005-0000-0000-0000781C0000}"/>
    <cellStyle name="Calculation 12 16 10 5" xfId="8091" xr:uid="{00000000-0005-0000-0000-0000791C0000}"/>
    <cellStyle name="Calculation 12 16 11" xfId="8092" xr:uid="{00000000-0005-0000-0000-00007A1C0000}"/>
    <cellStyle name="Calculation 12 16 11 2" xfId="8093" xr:uid="{00000000-0005-0000-0000-00007B1C0000}"/>
    <cellStyle name="Calculation 12 16 11 2 2" xfId="8094" xr:uid="{00000000-0005-0000-0000-00007C1C0000}"/>
    <cellStyle name="Calculation 12 16 11 2 3" xfId="8095" xr:uid="{00000000-0005-0000-0000-00007D1C0000}"/>
    <cellStyle name="Calculation 12 16 11 3" xfId="8096" xr:uid="{00000000-0005-0000-0000-00007E1C0000}"/>
    <cellStyle name="Calculation 12 16 11 3 2" xfId="8097" xr:uid="{00000000-0005-0000-0000-00007F1C0000}"/>
    <cellStyle name="Calculation 12 16 11 4" xfId="8098" xr:uid="{00000000-0005-0000-0000-0000801C0000}"/>
    <cellStyle name="Calculation 12 16 11 5" xfId="8099" xr:uid="{00000000-0005-0000-0000-0000811C0000}"/>
    <cellStyle name="Calculation 12 16 12" xfId="8100" xr:uid="{00000000-0005-0000-0000-0000821C0000}"/>
    <cellStyle name="Calculation 12 16 12 2" xfId="8101" xr:uid="{00000000-0005-0000-0000-0000831C0000}"/>
    <cellStyle name="Calculation 12 16 12 2 2" xfId="8102" xr:uid="{00000000-0005-0000-0000-0000841C0000}"/>
    <cellStyle name="Calculation 12 16 12 2 3" xfId="8103" xr:uid="{00000000-0005-0000-0000-0000851C0000}"/>
    <cellStyle name="Calculation 12 16 12 3" xfId="8104" xr:uid="{00000000-0005-0000-0000-0000861C0000}"/>
    <cellStyle name="Calculation 12 16 12 3 2" xfId="8105" xr:uid="{00000000-0005-0000-0000-0000871C0000}"/>
    <cellStyle name="Calculation 12 16 12 4" xfId="8106" xr:uid="{00000000-0005-0000-0000-0000881C0000}"/>
    <cellStyle name="Calculation 12 16 12 5" xfId="8107" xr:uid="{00000000-0005-0000-0000-0000891C0000}"/>
    <cellStyle name="Calculation 12 16 13" xfId="8108" xr:uid="{00000000-0005-0000-0000-00008A1C0000}"/>
    <cellStyle name="Calculation 12 16 13 2" xfId="8109" xr:uid="{00000000-0005-0000-0000-00008B1C0000}"/>
    <cellStyle name="Calculation 12 16 13 2 2" xfId="8110" xr:uid="{00000000-0005-0000-0000-00008C1C0000}"/>
    <cellStyle name="Calculation 12 16 13 2 3" xfId="8111" xr:uid="{00000000-0005-0000-0000-00008D1C0000}"/>
    <cellStyle name="Calculation 12 16 13 3" xfId="8112" xr:uid="{00000000-0005-0000-0000-00008E1C0000}"/>
    <cellStyle name="Calculation 12 16 13 3 2" xfId="8113" xr:uid="{00000000-0005-0000-0000-00008F1C0000}"/>
    <cellStyle name="Calculation 12 16 13 4" xfId="8114" xr:uid="{00000000-0005-0000-0000-0000901C0000}"/>
    <cellStyle name="Calculation 12 16 13 5" xfId="8115" xr:uid="{00000000-0005-0000-0000-0000911C0000}"/>
    <cellStyle name="Calculation 12 16 14" xfId="8116" xr:uid="{00000000-0005-0000-0000-0000921C0000}"/>
    <cellStyle name="Calculation 12 16 14 2" xfId="8117" xr:uid="{00000000-0005-0000-0000-0000931C0000}"/>
    <cellStyle name="Calculation 12 16 14 2 2" xfId="8118" xr:uid="{00000000-0005-0000-0000-0000941C0000}"/>
    <cellStyle name="Calculation 12 16 14 2 3" xfId="8119" xr:uid="{00000000-0005-0000-0000-0000951C0000}"/>
    <cellStyle name="Calculation 12 16 14 3" xfId="8120" xr:uid="{00000000-0005-0000-0000-0000961C0000}"/>
    <cellStyle name="Calculation 12 16 14 3 2" xfId="8121" xr:uid="{00000000-0005-0000-0000-0000971C0000}"/>
    <cellStyle name="Calculation 12 16 14 4" xfId="8122" xr:uid="{00000000-0005-0000-0000-0000981C0000}"/>
    <cellStyle name="Calculation 12 16 14 5" xfId="8123" xr:uid="{00000000-0005-0000-0000-0000991C0000}"/>
    <cellStyle name="Calculation 12 16 15" xfId="8124" xr:uid="{00000000-0005-0000-0000-00009A1C0000}"/>
    <cellStyle name="Calculation 12 16 15 2" xfId="8125" xr:uid="{00000000-0005-0000-0000-00009B1C0000}"/>
    <cellStyle name="Calculation 12 16 15 2 2" xfId="8126" xr:uid="{00000000-0005-0000-0000-00009C1C0000}"/>
    <cellStyle name="Calculation 12 16 15 2 3" xfId="8127" xr:uid="{00000000-0005-0000-0000-00009D1C0000}"/>
    <cellStyle name="Calculation 12 16 15 3" xfId="8128" xr:uid="{00000000-0005-0000-0000-00009E1C0000}"/>
    <cellStyle name="Calculation 12 16 15 3 2" xfId="8129" xr:uid="{00000000-0005-0000-0000-00009F1C0000}"/>
    <cellStyle name="Calculation 12 16 15 4" xfId="8130" xr:uid="{00000000-0005-0000-0000-0000A01C0000}"/>
    <cellStyle name="Calculation 12 16 15 5" xfId="8131" xr:uid="{00000000-0005-0000-0000-0000A11C0000}"/>
    <cellStyle name="Calculation 12 16 16" xfId="8132" xr:uid="{00000000-0005-0000-0000-0000A21C0000}"/>
    <cellStyle name="Calculation 12 16 16 2" xfId="8133" xr:uid="{00000000-0005-0000-0000-0000A31C0000}"/>
    <cellStyle name="Calculation 12 16 16 2 2" xfId="8134" xr:uid="{00000000-0005-0000-0000-0000A41C0000}"/>
    <cellStyle name="Calculation 12 16 16 2 3" xfId="8135" xr:uid="{00000000-0005-0000-0000-0000A51C0000}"/>
    <cellStyle name="Calculation 12 16 16 3" xfId="8136" xr:uid="{00000000-0005-0000-0000-0000A61C0000}"/>
    <cellStyle name="Calculation 12 16 16 3 2" xfId="8137" xr:uid="{00000000-0005-0000-0000-0000A71C0000}"/>
    <cellStyle name="Calculation 12 16 16 4" xfId="8138" xr:uid="{00000000-0005-0000-0000-0000A81C0000}"/>
    <cellStyle name="Calculation 12 16 16 5" xfId="8139" xr:uid="{00000000-0005-0000-0000-0000A91C0000}"/>
    <cellStyle name="Calculation 12 16 17" xfId="8140" xr:uid="{00000000-0005-0000-0000-0000AA1C0000}"/>
    <cellStyle name="Calculation 12 16 17 2" xfId="8141" xr:uid="{00000000-0005-0000-0000-0000AB1C0000}"/>
    <cellStyle name="Calculation 12 16 17 2 2" xfId="8142" xr:uid="{00000000-0005-0000-0000-0000AC1C0000}"/>
    <cellStyle name="Calculation 12 16 17 2 3" xfId="8143" xr:uid="{00000000-0005-0000-0000-0000AD1C0000}"/>
    <cellStyle name="Calculation 12 16 17 3" xfId="8144" xr:uid="{00000000-0005-0000-0000-0000AE1C0000}"/>
    <cellStyle name="Calculation 12 16 17 3 2" xfId="8145" xr:uid="{00000000-0005-0000-0000-0000AF1C0000}"/>
    <cellStyle name="Calculation 12 16 17 4" xfId="8146" xr:uid="{00000000-0005-0000-0000-0000B01C0000}"/>
    <cellStyle name="Calculation 12 16 17 5" xfId="8147" xr:uid="{00000000-0005-0000-0000-0000B11C0000}"/>
    <cellStyle name="Calculation 12 16 18" xfId="8148" xr:uid="{00000000-0005-0000-0000-0000B21C0000}"/>
    <cellStyle name="Calculation 12 16 18 2" xfId="8149" xr:uid="{00000000-0005-0000-0000-0000B31C0000}"/>
    <cellStyle name="Calculation 12 16 18 2 2" xfId="8150" xr:uid="{00000000-0005-0000-0000-0000B41C0000}"/>
    <cellStyle name="Calculation 12 16 18 2 3" xfId="8151" xr:uid="{00000000-0005-0000-0000-0000B51C0000}"/>
    <cellStyle name="Calculation 12 16 18 3" xfId="8152" xr:uid="{00000000-0005-0000-0000-0000B61C0000}"/>
    <cellStyle name="Calculation 12 16 18 3 2" xfId="8153" xr:uid="{00000000-0005-0000-0000-0000B71C0000}"/>
    <cellStyle name="Calculation 12 16 18 4" xfId="8154" xr:uid="{00000000-0005-0000-0000-0000B81C0000}"/>
    <cellStyle name="Calculation 12 16 18 5" xfId="8155" xr:uid="{00000000-0005-0000-0000-0000B91C0000}"/>
    <cellStyle name="Calculation 12 16 19" xfId="8156" xr:uid="{00000000-0005-0000-0000-0000BA1C0000}"/>
    <cellStyle name="Calculation 12 16 19 2" xfId="8157" xr:uid="{00000000-0005-0000-0000-0000BB1C0000}"/>
    <cellStyle name="Calculation 12 16 19 2 2" xfId="8158" xr:uid="{00000000-0005-0000-0000-0000BC1C0000}"/>
    <cellStyle name="Calculation 12 16 19 2 3" xfId="8159" xr:uid="{00000000-0005-0000-0000-0000BD1C0000}"/>
    <cellStyle name="Calculation 12 16 19 3" xfId="8160" xr:uid="{00000000-0005-0000-0000-0000BE1C0000}"/>
    <cellStyle name="Calculation 12 16 19 3 2" xfId="8161" xr:uid="{00000000-0005-0000-0000-0000BF1C0000}"/>
    <cellStyle name="Calculation 12 16 19 4" xfId="8162" xr:uid="{00000000-0005-0000-0000-0000C01C0000}"/>
    <cellStyle name="Calculation 12 16 19 5" xfId="8163" xr:uid="{00000000-0005-0000-0000-0000C11C0000}"/>
    <cellStyle name="Calculation 12 16 2" xfId="8164" xr:uid="{00000000-0005-0000-0000-0000C21C0000}"/>
    <cellStyle name="Calculation 12 16 2 2" xfId="8165" xr:uid="{00000000-0005-0000-0000-0000C31C0000}"/>
    <cellStyle name="Calculation 12 16 2 2 2" xfId="8166" xr:uid="{00000000-0005-0000-0000-0000C41C0000}"/>
    <cellStyle name="Calculation 12 16 2 2 3" xfId="8167" xr:uid="{00000000-0005-0000-0000-0000C51C0000}"/>
    <cellStyle name="Calculation 12 16 2 3" xfId="8168" xr:uid="{00000000-0005-0000-0000-0000C61C0000}"/>
    <cellStyle name="Calculation 12 16 2 3 2" xfId="8169" xr:uid="{00000000-0005-0000-0000-0000C71C0000}"/>
    <cellStyle name="Calculation 12 16 2 4" xfId="8170" xr:uid="{00000000-0005-0000-0000-0000C81C0000}"/>
    <cellStyle name="Calculation 12 16 2 5" xfId="8171" xr:uid="{00000000-0005-0000-0000-0000C91C0000}"/>
    <cellStyle name="Calculation 12 16 20" xfId="8172" xr:uid="{00000000-0005-0000-0000-0000CA1C0000}"/>
    <cellStyle name="Calculation 12 16 20 2" xfId="8173" xr:uid="{00000000-0005-0000-0000-0000CB1C0000}"/>
    <cellStyle name="Calculation 12 16 20 2 2" xfId="8174" xr:uid="{00000000-0005-0000-0000-0000CC1C0000}"/>
    <cellStyle name="Calculation 12 16 20 2 3" xfId="8175" xr:uid="{00000000-0005-0000-0000-0000CD1C0000}"/>
    <cellStyle name="Calculation 12 16 20 3" xfId="8176" xr:uid="{00000000-0005-0000-0000-0000CE1C0000}"/>
    <cellStyle name="Calculation 12 16 20 4" xfId="8177" xr:uid="{00000000-0005-0000-0000-0000CF1C0000}"/>
    <cellStyle name="Calculation 12 16 20 5" xfId="8178" xr:uid="{00000000-0005-0000-0000-0000D01C0000}"/>
    <cellStyle name="Calculation 12 16 21" xfId="8179" xr:uid="{00000000-0005-0000-0000-0000D11C0000}"/>
    <cellStyle name="Calculation 12 16 21 2" xfId="8180" xr:uid="{00000000-0005-0000-0000-0000D21C0000}"/>
    <cellStyle name="Calculation 12 16 22" xfId="8181" xr:uid="{00000000-0005-0000-0000-0000D31C0000}"/>
    <cellStyle name="Calculation 12 16 22 2" xfId="8182" xr:uid="{00000000-0005-0000-0000-0000D41C0000}"/>
    <cellStyle name="Calculation 12 16 3" xfId="8183" xr:uid="{00000000-0005-0000-0000-0000D51C0000}"/>
    <cellStyle name="Calculation 12 16 3 2" xfId="8184" xr:uid="{00000000-0005-0000-0000-0000D61C0000}"/>
    <cellStyle name="Calculation 12 16 3 2 2" xfId="8185" xr:uid="{00000000-0005-0000-0000-0000D71C0000}"/>
    <cellStyle name="Calculation 12 16 3 2 3" xfId="8186" xr:uid="{00000000-0005-0000-0000-0000D81C0000}"/>
    <cellStyle name="Calculation 12 16 3 3" xfId="8187" xr:uid="{00000000-0005-0000-0000-0000D91C0000}"/>
    <cellStyle name="Calculation 12 16 3 3 2" xfId="8188" xr:uid="{00000000-0005-0000-0000-0000DA1C0000}"/>
    <cellStyle name="Calculation 12 16 3 4" xfId="8189" xr:uid="{00000000-0005-0000-0000-0000DB1C0000}"/>
    <cellStyle name="Calculation 12 16 3 5" xfId="8190" xr:uid="{00000000-0005-0000-0000-0000DC1C0000}"/>
    <cellStyle name="Calculation 12 16 4" xfId="8191" xr:uid="{00000000-0005-0000-0000-0000DD1C0000}"/>
    <cellStyle name="Calculation 12 16 4 2" xfId="8192" xr:uid="{00000000-0005-0000-0000-0000DE1C0000}"/>
    <cellStyle name="Calculation 12 16 4 2 2" xfId="8193" xr:uid="{00000000-0005-0000-0000-0000DF1C0000}"/>
    <cellStyle name="Calculation 12 16 4 2 3" xfId="8194" xr:uid="{00000000-0005-0000-0000-0000E01C0000}"/>
    <cellStyle name="Calculation 12 16 4 3" xfId="8195" xr:uid="{00000000-0005-0000-0000-0000E11C0000}"/>
    <cellStyle name="Calculation 12 16 4 3 2" xfId="8196" xr:uid="{00000000-0005-0000-0000-0000E21C0000}"/>
    <cellStyle name="Calculation 12 16 4 4" xfId="8197" xr:uid="{00000000-0005-0000-0000-0000E31C0000}"/>
    <cellStyle name="Calculation 12 16 4 5" xfId="8198" xr:uid="{00000000-0005-0000-0000-0000E41C0000}"/>
    <cellStyle name="Calculation 12 16 5" xfId="8199" xr:uid="{00000000-0005-0000-0000-0000E51C0000}"/>
    <cellStyle name="Calculation 12 16 5 2" xfId="8200" xr:uid="{00000000-0005-0000-0000-0000E61C0000}"/>
    <cellStyle name="Calculation 12 16 5 2 2" xfId="8201" xr:uid="{00000000-0005-0000-0000-0000E71C0000}"/>
    <cellStyle name="Calculation 12 16 5 2 3" xfId="8202" xr:uid="{00000000-0005-0000-0000-0000E81C0000}"/>
    <cellStyle name="Calculation 12 16 5 3" xfId="8203" xr:uid="{00000000-0005-0000-0000-0000E91C0000}"/>
    <cellStyle name="Calculation 12 16 5 3 2" xfId="8204" xr:uid="{00000000-0005-0000-0000-0000EA1C0000}"/>
    <cellStyle name="Calculation 12 16 5 4" xfId="8205" xr:uid="{00000000-0005-0000-0000-0000EB1C0000}"/>
    <cellStyle name="Calculation 12 16 5 5" xfId="8206" xr:uid="{00000000-0005-0000-0000-0000EC1C0000}"/>
    <cellStyle name="Calculation 12 16 6" xfId="8207" xr:uid="{00000000-0005-0000-0000-0000ED1C0000}"/>
    <cellStyle name="Calculation 12 16 6 2" xfId="8208" xr:uid="{00000000-0005-0000-0000-0000EE1C0000}"/>
    <cellStyle name="Calculation 12 16 6 2 2" xfId="8209" xr:uid="{00000000-0005-0000-0000-0000EF1C0000}"/>
    <cellStyle name="Calculation 12 16 6 2 3" xfId="8210" xr:uid="{00000000-0005-0000-0000-0000F01C0000}"/>
    <cellStyle name="Calculation 12 16 6 3" xfId="8211" xr:uid="{00000000-0005-0000-0000-0000F11C0000}"/>
    <cellStyle name="Calculation 12 16 6 3 2" xfId="8212" xr:uid="{00000000-0005-0000-0000-0000F21C0000}"/>
    <cellStyle name="Calculation 12 16 6 4" xfId="8213" xr:uid="{00000000-0005-0000-0000-0000F31C0000}"/>
    <cellStyle name="Calculation 12 16 6 5" xfId="8214" xr:uid="{00000000-0005-0000-0000-0000F41C0000}"/>
    <cellStyle name="Calculation 12 16 7" xfId="8215" xr:uid="{00000000-0005-0000-0000-0000F51C0000}"/>
    <cellStyle name="Calculation 12 16 7 2" xfId="8216" xr:uid="{00000000-0005-0000-0000-0000F61C0000}"/>
    <cellStyle name="Calculation 12 16 7 2 2" xfId="8217" xr:uid="{00000000-0005-0000-0000-0000F71C0000}"/>
    <cellStyle name="Calculation 12 16 7 2 3" xfId="8218" xr:uid="{00000000-0005-0000-0000-0000F81C0000}"/>
    <cellStyle name="Calculation 12 16 7 3" xfId="8219" xr:uid="{00000000-0005-0000-0000-0000F91C0000}"/>
    <cellStyle name="Calculation 12 16 7 3 2" xfId="8220" xr:uid="{00000000-0005-0000-0000-0000FA1C0000}"/>
    <cellStyle name="Calculation 12 16 7 4" xfId="8221" xr:uid="{00000000-0005-0000-0000-0000FB1C0000}"/>
    <cellStyle name="Calculation 12 16 7 5" xfId="8222" xr:uid="{00000000-0005-0000-0000-0000FC1C0000}"/>
    <cellStyle name="Calculation 12 16 8" xfId="8223" xr:uid="{00000000-0005-0000-0000-0000FD1C0000}"/>
    <cellStyle name="Calculation 12 16 8 2" xfId="8224" xr:uid="{00000000-0005-0000-0000-0000FE1C0000}"/>
    <cellStyle name="Calculation 12 16 8 2 2" xfId="8225" xr:uid="{00000000-0005-0000-0000-0000FF1C0000}"/>
    <cellStyle name="Calculation 12 16 8 2 3" xfId="8226" xr:uid="{00000000-0005-0000-0000-0000001D0000}"/>
    <cellStyle name="Calculation 12 16 8 3" xfId="8227" xr:uid="{00000000-0005-0000-0000-0000011D0000}"/>
    <cellStyle name="Calculation 12 16 8 3 2" xfId="8228" xr:uid="{00000000-0005-0000-0000-0000021D0000}"/>
    <cellStyle name="Calculation 12 16 8 4" xfId="8229" xr:uid="{00000000-0005-0000-0000-0000031D0000}"/>
    <cellStyle name="Calculation 12 16 8 5" xfId="8230" xr:uid="{00000000-0005-0000-0000-0000041D0000}"/>
    <cellStyle name="Calculation 12 16 9" xfId="8231" xr:uid="{00000000-0005-0000-0000-0000051D0000}"/>
    <cellStyle name="Calculation 12 16 9 2" xfId="8232" xr:uid="{00000000-0005-0000-0000-0000061D0000}"/>
    <cellStyle name="Calculation 12 16 9 2 2" xfId="8233" xr:uid="{00000000-0005-0000-0000-0000071D0000}"/>
    <cellStyle name="Calculation 12 16 9 2 3" xfId="8234" xr:uid="{00000000-0005-0000-0000-0000081D0000}"/>
    <cellStyle name="Calculation 12 16 9 3" xfId="8235" xr:uid="{00000000-0005-0000-0000-0000091D0000}"/>
    <cellStyle name="Calculation 12 16 9 3 2" xfId="8236" xr:uid="{00000000-0005-0000-0000-00000A1D0000}"/>
    <cellStyle name="Calculation 12 16 9 4" xfId="8237" xr:uid="{00000000-0005-0000-0000-00000B1D0000}"/>
    <cellStyle name="Calculation 12 16 9 5" xfId="8238" xr:uid="{00000000-0005-0000-0000-00000C1D0000}"/>
    <cellStyle name="Calculation 12 17" xfId="8239" xr:uid="{00000000-0005-0000-0000-00000D1D0000}"/>
    <cellStyle name="Calculation 12 17 10" xfId="8240" xr:uid="{00000000-0005-0000-0000-00000E1D0000}"/>
    <cellStyle name="Calculation 12 17 10 2" xfId="8241" xr:uid="{00000000-0005-0000-0000-00000F1D0000}"/>
    <cellStyle name="Calculation 12 17 10 2 2" xfId="8242" xr:uid="{00000000-0005-0000-0000-0000101D0000}"/>
    <cellStyle name="Calculation 12 17 10 2 3" xfId="8243" xr:uid="{00000000-0005-0000-0000-0000111D0000}"/>
    <cellStyle name="Calculation 12 17 10 3" xfId="8244" xr:uid="{00000000-0005-0000-0000-0000121D0000}"/>
    <cellStyle name="Calculation 12 17 10 3 2" xfId="8245" xr:uid="{00000000-0005-0000-0000-0000131D0000}"/>
    <cellStyle name="Calculation 12 17 10 4" xfId="8246" xr:uid="{00000000-0005-0000-0000-0000141D0000}"/>
    <cellStyle name="Calculation 12 17 10 5" xfId="8247" xr:uid="{00000000-0005-0000-0000-0000151D0000}"/>
    <cellStyle name="Calculation 12 17 11" xfId="8248" xr:uid="{00000000-0005-0000-0000-0000161D0000}"/>
    <cellStyle name="Calculation 12 17 11 2" xfId="8249" xr:uid="{00000000-0005-0000-0000-0000171D0000}"/>
    <cellStyle name="Calculation 12 17 11 2 2" xfId="8250" xr:uid="{00000000-0005-0000-0000-0000181D0000}"/>
    <cellStyle name="Calculation 12 17 11 2 3" xfId="8251" xr:uid="{00000000-0005-0000-0000-0000191D0000}"/>
    <cellStyle name="Calculation 12 17 11 3" xfId="8252" xr:uid="{00000000-0005-0000-0000-00001A1D0000}"/>
    <cellStyle name="Calculation 12 17 11 3 2" xfId="8253" xr:uid="{00000000-0005-0000-0000-00001B1D0000}"/>
    <cellStyle name="Calculation 12 17 11 4" xfId="8254" xr:uid="{00000000-0005-0000-0000-00001C1D0000}"/>
    <cellStyle name="Calculation 12 17 11 5" xfId="8255" xr:uid="{00000000-0005-0000-0000-00001D1D0000}"/>
    <cellStyle name="Calculation 12 17 12" xfId="8256" xr:uid="{00000000-0005-0000-0000-00001E1D0000}"/>
    <cellStyle name="Calculation 12 17 12 2" xfId="8257" xr:uid="{00000000-0005-0000-0000-00001F1D0000}"/>
    <cellStyle name="Calculation 12 17 12 2 2" xfId="8258" xr:uid="{00000000-0005-0000-0000-0000201D0000}"/>
    <cellStyle name="Calculation 12 17 12 2 3" xfId="8259" xr:uid="{00000000-0005-0000-0000-0000211D0000}"/>
    <cellStyle name="Calculation 12 17 12 3" xfId="8260" xr:uid="{00000000-0005-0000-0000-0000221D0000}"/>
    <cellStyle name="Calculation 12 17 12 3 2" xfId="8261" xr:uid="{00000000-0005-0000-0000-0000231D0000}"/>
    <cellStyle name="Calculation 12 17 12 4" xfId="8262" xr:uid="{00000000-0005-0000-0000-0000241D0000}"/>
    <cellStyle name="Calculation 12 17 12 5" xfId="8263" xr:uid="{00000000-0005-0000-0000-0000251D0000}"/>
    <cellStyle name="Calculation 12 17 13" xfId="8264" xr:uid="{00000000-0005-0000-0000-0000261D0000}"/>
    <cellStyle name="Calculation 12 17 13 2" xfId="8265" xr:uid="{00000000-0005-0000-0000-0000271D0000}"/>
    <cellStyle name="Calculation 12 17 13 2 2" xfId="8266" xr:uid="{00000000-0005-0000-0000-0000281D0000}"/>
    <cellStyle name="Calculation 12 17 13 2 3" xfId="8267" xr:uid="{00000000-0005-0000-0000-0000291D0000}"/>
    <cellStyle name="Calculation 12 17 13 3" xfId="8268" xr:uid="{00000000-0005-0000-0000-00002A1D0000}"/>
    <cellStyle name="Calculation 12 17 13 3 2" xfId="8269" xr:uid="{00000000-0005-0000-0000-00002B1D0000}"/>
    <cellStyle name="Calculation 12 17 13 4" xfId="8270" xr:uid="{00000000-0005-0000-0000-00002C1D0000}"/>
    <cellStyle name="Calculation 12 17 13 5" xfId="8271" xr:uid="{00000000-0005-0000-0000-00002D1D0000}"/>
    <cellStyle name="Calculation 12 17 14" xfId="8272" xr:uid="{00000000-0005-0000-0000-00002E1D0000}"/>
    <cellStyle name="Calculation 12 17 14 2" xfId="8273" xr:uid="{00000000-0005-0000-0000-00002F1D0000}"/>
    <cellStyle name="Calculation 12 17 14 2 2" xfId="8274" xr:uid="{00000000-0005-0000-0000-0000301D0000}"/>
    <cellStyle name="Calculation 12 17 14 2 3" xfId="8275" xr:uid="{00000000-0005-0000-0000-0000311D0000}"/>
    <cellStyle name="Calculation 12 17 14 3" xfId="8276" xr:uid="{00000000-0005-0000-0000-0000321D0000}"/>
    <cellStyle name="Calculation 12 17 14 3 2" xfId="8277" xr:uid="{00000000-0005-0000-0000-0000331D0000}"/>
    <cellStyle name="Calculation 12 17 14 4" xfId="8278" xr:uid="{00000000-0005-0000-0000-0000341D0000}"/>
    <cellStyle name="Calculation 12 17 14 5" xfId="8279" xr:uid="{00000000-0005-0000-0000-0000351D0000}"/>
    <cellStyle name="Calculation 12 17 15" xfId="8280" xr:uid="{00000000-0005-0000-0000-0000361D0000}"/>
    <cellStyle name="Calculation 12 17 15 2" xfId="8281" xr:uid="{00000000-0005-0000-0000-0000371D0000}"/>
    <cellStyle name="Calculation 12 17 15 2 2" xfId="8282" xr:uid="{00000000-0005-0000-0000-0000381D0000}"/>
    <cellStyle name="Calculation 12 17 15 2 3" xfId="8283" xr:uid="{00000000-0005-0000-0000-0000391D0000}"/>
    <cellStyle name="Calculation 12 17 15 3" xfId="8284" xr:uid="{00000000-0005-0000-0000-00003A1D0000}"/>
    <cellStyle name="Calculation 12 17 15 3 2" xfId="8285" xr:uid="{00000000-0005-0000-0000-00003B1D0000}"/>
    <cellStyle name="Calculation 12 17 15 4" xfId="8286" xr:uid="{00000000-0005-0000-0000-00003C1D0000}"/>
    <cellStyle name="Calculation 12 17 15 5" xfId="8287" xr:uid="{00000000-0005-0000-0000-00003D1D0000}"/>
    <cellStyle name="Calculation 12 17 16" xfId="8288" xr:uid="{00000000-0005-0000-0000-00003E1D0000}"/>
    <cellStyle name="Calculation 12 17 16 2" xfId="8289" xr:uid="{00000000-0005-0000-0000-00003F1D0000}"/>
    <cellStyle name="Calculation 12 17 16 2 2" xfId="8290" xr:uid="{00000000-0005-0000-0000-0000401D0000}"/>
    <cellStyle name="Calculation 12 17 16 2 3" xfId="8291" xr:uid="{00000000-0005-0000-0000-0000411D0000}"/>
    <cellStyle name="Calculation 12 17 16 3" xfId="8292" xr:uid="{00000000-0005-0000-0000-0000421D0000}"/>
    <cellStyle name="Calculation 12 17 16 3 2" xfId="8293" xr:uid="{00000000-0005-0000-0000-0000431D0000}"/>
    <cellStyle name="Calculation 12 17 16 4" xfId="8294" xr:uid="{00000000-0005-0000-0000-0000441D0000}"/>
    <cellStyle name="Calculation 12 17 16 5" xfId="8295" xr:uid="{00000000-0005-0000-0000-0000451D0000}"/>
    <cellStyle name="Calculation 12 17 17" xfId="8296" xr:uid="{00000000-0005-0000-0000-0000461D0000}"/>
    <cellStyle name="Calculation 12 17 17 2" xfId="8297" xr:uid="{00000000-0005-0000-0000-0000471D0000}"/>
    <cellStyle name="Calculation 12 17 17 2 2" xfId="8298" xr:uid="{00000000-0005-0000-0000-0000481D0000}"/>
    <cellStyle name="Calculation 12 17 17 2 3" xfId="8299" xr:uid="{00000000-0005-0000-0000-0000491D0000}"/>
    <cellStyle name="Calculation 12 17 17 3" xfId="8300" xr:uid="{00000000-0005-0000-0000-00004A1D0000}"/>
    <cellStyle name="Calculation 12 17 17 3 2" xfId="8301" xr:uid="{00000000-0005-0000-0000-00004B1D0000}"/>
    <cellStyle name="Calculation 12 17 17 4" xfId="8302" xr:uid="{00000000-0005-0000-0000-00004C1D0000}"/>
    <cellStyle name="Calculation 12 17 17 5" xfId="8303" xr:uid="{00000000-0005-0000-0000-00004D1D0000}"/>
    <cellStyle name="Calculation 12 17 18" xfId="8304" xr:uid="{00000000-0005-0000-0000-00004E1D0000}"/>
    <cellStyle name="Calculation 12 17 18 2" xfId="8305" xr:uid="{00000000-0005-0000-0000-00004F1D0000}"/>
    <cellStyle name="Calculation 12 17 18 2 2" xfId="8306" xr:uid="{00000000-0005-0000-0000-0000501D0000}"/>
    <cellStyle name="Calculation 12 17 18 2 3" xfId="8307" xr:uid="{00000000-0005-0000-0000-0000511D0000}"/>
    <cellStyle name="Calculation 12 17 18 3" xfId="8308" xr:uid="{00000000-0005-0000-0000-0000521D0000}"/>
    <cellStyle name="Calculation 12 17 18 3 2" xfId="8309" xr:uid="{00000000-0005-0000-0000-0000531D0000}"/>
    <cellStyle name="Calculation 12 17 18 4" xfId="8310" xr:uid="{00000000-0005-0000-0000-0000541D0000}"/>
    <cellStyle name="Calculation 12 17 18 5" xfId="8311" xr:uid="{00000000-0005-0000-0000-0000551D0000}"/>
    <cellStyle name="Calculation 12 17 19" xfId="8312" xr:uid="{00000000-0005-0000-0000-0000561D0000}"/>
    <cellStyle name="Calculation 12 17 19 2" xfId="8313" xr:uid="{00000000-0005-0000-0000-0000571D0000}"/>
    <cellStyle name="Calculation 12 17 19 2 2" xfId="8314" xr:uid="{00000000-0005-0000-0000-0000581D0000}"/>
    <cellStyle name="Calculation 12 17 19 2 3" xfId="8315" xr:uid="{00000000-0005-0000-0000-0000591D0000}"/>
    <cellStyle name="Calculation 12 17 19 3" xfId="8316" xr:uid="{00000000-0005-0000-0000-00005A1D0000}"/>
    <cellStyle name="Calculation 12 17 19 3 2" xfId="8317" xr:uid="{00000000-0005-0000-0000-00005B1D0000}"/>
    <cellStyle name="Calculation 12 17 19 4" xfId="8318" xr:uid="{00000000-0005-0000-0000-00005C1D0000}"/>
    <cellStyle name="Calculation 12 17 19 5" xfId="8319" xr:uid="{00000000-0005-0000-0000-00005D1D0000}"/>
    <cellStyle name="Calculation 12 17 2" xfId="8320" xr:uid="{00000000-0005-0000-0000-00005E1D0000}"/>
    <cellStyle name="Calculation 12 17 2 2" xfId="8321" xr:uid="{00000000-0005-0000-0000-00005F1D0000}"/>
    <cellStyle name="Calculation 12 17 2 2 2" xfId="8322" xr:uid="{00000000-0005-0000-0000-0000601D0000}"/>
    <cellStyle name="Calculation 12 17 2 2 3" xfId="8323" xr:uid="{00000000-0005-0000-0000-0000611D0000}"/>
    <cellStyle name="Calculation 12 17 2 3" xfId="8324" xr:uid="{00000000-0005-0000-0000-0000621D0000}"/>
    <cellStyle name="Calculation 12 17 2 3 2" xfId="8325" xr:uid="{00000000-0005-0000-0000-0000631D0000}"/>
    <cellStyle name="Calculation 12 17 2 4" xfId="8326" xr:uid="{00000000-0005-0000-0000-0000641D0000}"/>
    <cellStyle name="Calculation 12 17 2 5" xfId="8327" xr:uid="{00000000-0005-0000-0000-0000651D0000}"/>
    <cellStyle name="Calculation 12 17 20" xfId="8328" xr:uid="{00000000-0005-0000-0000-0000661D0000}"/>
    <cellStyle name="Calculation 12 17 20 2" xfId="8329" xr:uid="{00000000-0005-0000-0000-0000671D0000}"/>
    <cellStyle name="Calculation 12 17 20 2 2" xfId="8330" xr:uid="{00000000-0005-0000-0000-0000681D0000}"/>
    <cellStyle name="Calculation 12 17 20 2 3" xfId="8331" xr:uid="{00000000-0005-0000-0000-0000691D0000}"/>
    <cellStyle name="Calculation 12 17 20 3" xfId="8332" xr:uid="{00000000-0005-0000-0000-00006A1D0000}"/>
    <cellStyle name="Calculation 12 17 20 4" xfId="8333" xr:uid="{00000000-0005-0000-0000-00006B1D0000}"/>
    <cellStyle name="Calculation 12 17 20 5" xfId="8334" xr:uid="{00000000-0005-0000-0000-00006C1D0000}"/>
    <cellStyle name="Calculation 12 17 21" xfId="8335" xr:uid="{00000000-0005-0000-0000-00006D1D0000}"/>
    <cellStyle name="Calculation 12 17 21 2" xfId="8336" xr:uid="{00000000-0005-0000-0000-00006E1D0000}"/>
    <cellStyle name="Calculation 12 17 22" xfId="8337" xr:uid="{00000000-0005-0000-0000-00006F1D0000}"/>
    <cellStyle name="Calculation 12 17 22 2" xfId="8338" xr:uid="{00000000-0005-0000-0000-0000701D0000}"/>
    <cellStyle name="Calculation 12 17 3" xfId="8339" xr:uid="{00000000-0005-0000-0000-0000711D0000}"/>
    <cellStyle name="Calculation 12 17 3 2" xfId="8340" xr:uid="{00000000-0005-0000-0000-0000721D0000}"/>
    <cellStyle name="Calculation 12 17 3 2 2" xfId="8341" xr:uid="{00000000-0005-0000-0000-0000731D0000}"/>
    <cellStyle name="Calculation 12 17 3 2 3" xfId="8342" xr:uid="{00000000-0005-0000-0000-0000741D0000}"/>
    <cellStyle name="Calculation 12 17 3 3" xfId="8343" xr:uid="{00000000-0005-0000-0000-0000751D0000}"/>
    <cellStyle name="Calculation 12 17 3 3 2" xfId="8344" xr:uid="{00000000-0005-0000-0000-0000761D0000}"/>
    <cellStyle name="Calculation 12 17 3 4" xfId="8345" xr:uid="{00000000-0005-0000-0000-0000771D0000}"/>
    <cellStyle name="Calculation 12 17 3 5" xfId="8346" xr:uid="{00000000-0005-0000-0000-0000781D0000}"/>
    <cellStyle name="Calculation 12 17 4" xfId="8347" xr:uid="{00000000-0005-0000-0000-0000791D0000}"/>
    <cellStyle name="Calculation 12 17 4 2" xfId="8348" xr:uid="{00000000-0005-0000-0000-00007A1D0000}"/>
    <cellStyle name="Calculation 12 17 4 2 2" xfId="8349" xr:uid="{00000000-0005-0000-0000-00007B1D0000}"/>
    <cellStyle name="Calculation 12 17 4 2 3" xfId="8350" xr:uid="{00000000-0005-0000-0000-00007C1D0000}"/>
    <cellStyle name="Calculation 12 17 4 3" xfId="8351" xr:uid="{00000000-0005-0000-0000-00007D1D0000}"/>
    <cellStyle name="Calculation 12 17 4 3 2" xfId="8352" xr:uid="{00000000-0005-0000-0000-00007E1D0000}"/>
    <cellStyle name="Calculation 12 17 4 4" xfId="8353" xr:uid="{00000000-0005-0000-0000-00007F1D0000}"/>
    <cellStyle name="Calculation 12 17 4 5" xfId="8354" xr:uid="{00000000-0005-0000-0000-0000801D0000}"/>
    <cellStyle name="Calculation 12 17 5" xfId="8355" xr:uid="{00000000-0005-0000-0000-0000811D0000}"/>
    <cellStyle name="Calculation 12 17 5 2" xfId="8356" xr:uid="{00000000-0005-0000-0000-0000821D0000}"/>
    <cellStyle name="Calculation 12 17 5 2 2" xfId="8357" xr:uid="{00000000-0005-0000-0000-0000831D0000}"/>
    <cellStyle name="Calculation 12 17 5 2 3" xfId="8358" xr:uid="{00000000-0005-0000-0000-0000841D0000}"/>
    <cellStyle name="Calculation 12 17 5 3" xfId="8359" xr:uid="{00000000-0005-0000-0000-0000851D0000}"/>
    <cellStyle name="Calculation 12 17 5 3 2" xfId="8360" xr:uid="{00000000-0005-0000-0000-0000861D0000}"/>
    <cellStyle name="Calculation 12 17 5 4" xfId="8361" xr:uid="{00000000-0005-0000-0000-0000871D0000}"/>
    <cellStyle name="Calculation 12 17 5 5" xfId="8362" xr:uid="{00000000-0005-0000-0000-0000881D0000}"/>
    <cellStyle name="Calculation 12 17 6" xfId="8363" xr:uid="{00000000-0005-0000-0000-0000891D0000}"/>
    <cellStyle name="Calculation 12 17 6 2" xfId="8364" xr:uid="{00000000-0005-0000-0000-00008A1D0000}"/>
    <cellStyle name="Calculation 12 17 6 2 2" xfId="8365" xr:uid="{00000000-0005-0000-0000-00008B1D0000}"/>
    <cellStyle name="Calculation 12 17 6 2 3" xfId="8366" xr:uid="{00000000-0005-0000-0000-00008C1D0000}"/>
    <cellStyle name="Calculation 12 17 6 3" xfId="8367" xr:uid="{00000000-0005-0000-0000-00008D1D0000}"/>
    <cellStyle name="Calculation 12 17 6 3 2" xfId="8368" xr:uid="{00000000-0005-0000-0000-00008E1D0000}"/>
    <cellStyle name="Calculation 12 17 6 4" xfId="8369" xr:uid="{00000000-0005-0000-0000-00008F1D0000}"/>
    <cellStyle name="Calculation 12 17 6 5" xfId="8370" xr:uid="{00000000-0005-0000-0000-0000901D0000}"/>
    <cellStyle name="Calculation 12 17 7" xfId="8371" xr:uid="{00000000-0005-0000-0000-0000911D0000}"/>
    <cellStyle name="Calculation 12 17 7 2" xfId="8372" xr:uid="{00000000-0005-0000-0000-0000921D0000}"/>
    <cellStyle name="Calculation 12 17 7 2 2" xfId="8373" xr:uid="{00000000-0005-0000-0000-0000931D0000}"/>
    <cellStyle name="Calculation 12 17 7 2 3" xfId="8374" xr:uid="{00000000-0005-0000-0000-0000941D0000}"/>
    <cellStyle name="Calculation 12 17 7 3" xfId="8375" xr:uid="{00000000-0005-0000-0000-0000951D0000}"/>
    <cellStyle name="Calculation 12 17 7 3 2" xfId="8376" xr:uid="{00000000-0005-0000-0000-0000961D0000}"/>
    <cellStyle name="Calculation 12 17 7 4" xfId="8377" xr:uid="{00000000-0005-0000-0000-0000971D0000}"/>
    <cellStyle name="Calculation 12 17 7 5" xfId="8378" xr:uid="{00000000-0005-0000-0000-0000981D0000}"/>
    <cellStyle name="Calculation 12 17 8" xfId="8379" xr:uid="{00000000-0005-0000-0000-0000991D0000}"/>
    <cellStyle name="Calculation 12 17 8 2" xfId="8380" xr:uid="{00000000-0005-0000-0000-00009A1D0000}"/>
    <cellStyle name="Calculation 12 17 8 2 2" xfId="8381" xr:uid="{00000000-0005-0000-0000-00009B1D0000}"/>
    <cellStyle name="Calculation 12 17 8 2 3" xfId="8382" xr:uid="{00000000-0005-0000-0000-00009C1D0000}"/>
    <cellStyle name="Calculation 12 17 8 3" xfId="8383" xr:uid="{00000000-0005-0000-0000-00009D1D0000}"/>
    <cellStyle name="Calculation 12 17 8 3 2" xfId="8384" xr:uid="{00000000-0005-0000-0000-00009E1D0000}"/>
    <cellStyle name="Calculation 12 17 8 4" xfId="8385" xr:uid="{00000000-0005-0000-0000-00009F1D0000}"/>
    <cellStyle name="Calculation 12 17 8 5" xfId="8386" xr:uid="{00000000-0005-0000-0000-0000A01D0000}"/>
    <cellStyle name="Calculation 12 17 9" xfId="8387" xr:uid="{00000000-0005-0000-0000-0000A11D0000}"/>
    <cellStyle name="Calculation 12 17 9 2" xfId="8388" xr:uid="{00000000-0005-0000-0000-0000A21D0000}"/>
    <cellStyle name="Calculation 12 17 9 2 2" xfId="8389" xr:uid="{00000000-0005-0000-0000-0000A31D0000}"/>
    <cellStyle name="Calculation 12 17 9 2 3" xfId="8390" xr:uid="{00000000-0005-0000-0000-0000A41D0000}"/>
    <cellStyle name="Calculation 12 17 9 3" xfId="8391" xr:uid="{00000000-0005-0000-0000-0000A51D0000}"/>
    <cellStyle name="Calculation 12 17 9 3 2" xfId="8392" xr:uid="{00000000-0005-0000-0000-0000A61D0000}"/>
    <cellStyle name="Calculation 12 17 9 4" xfId="8393" xr:uid="{00000000-0005-0000-0000-0000A71D0000}"/>
    <cellStyle name="Calculation 12 17 9 5" xfId="8394" xr:uid="{00000000-0005-0000-0000-0000A81D0000}"/>
    <cellStyle name="Calculation 12 18" xfId="8395" xr:uid="{00000000-0005-0000-0000-0000A91D0000}"/>
    <cellStyle name="Calculation 12 18 10" xfId="8396" xr:uid="{00000000-0005-0000-0000-0000AA1D0000}"/>
    <cellStyle name="Calculation 12 18 10 2" xfId="8397" xr:uid="{00000000-0005-0000-0000-0000AB1D0000}"/>
    <cellStyle name="Calculation 12 18 10 2 2" xfId="8398" xr:uid="{00000000-0005-0000-0000-0000AC1D0000}"/>
    <cellStyle name="Calculation 12 18 10 2 3" xfId="8399" xr:uid="{00000000-0005-0000-0000-0000AD1D0000}"/>
    <cellStyle name="Calculation 12 18 10 3" xfId="8400" xr:uid="{00000000-0005-0000-0000-0000AE1D0000}"/>
    <cellStyle name="Calculation 12 18 10 3 2" xfId="8401" xr:uid="{00000000-0005-0000-0000-0000AF1D0000}"/>
    <cellStyle name="Calculation 12 18 10 4" xfId="8402" xr:uid="{00000000-0005-0000-0000-0000B01D0000}"/>
    <cellStyle name="Calculation 12 18 10 5" xfId="8403" xr:uid="{00000000-0005-0000-0000-0000B11D0000}"/>
    <cellStyle name="Calculation 12 18 11" xfId="8404" xr:uid="{00000000-0005-0000-0000-0000B21D0000}"/>
    <cellStyle name="Calculation 12 18 11 2" xfId="8405" xr:uid="{00000000-0005-0000-0000-0000B31D0000}"/>
    <cellStyle name="Calculation 12 18 11 2 2" xfId="8406" xr:uid="{00000000-0005-0000-0000-0000B41D0000}"/>
    <cellStyle name="Calculation 12 18 11 2 3" xfId="8407" xr:uid="{00000000-0005-0000-0000-0000B51D0000}"/>
    <cellStyle name="Calculation 12 18 11 3" xfId="8408" xr:uid="{00000000-0005-0000-0000-0000B61D0000}"/>
    <cellStyle name="Calculation 12 18 11 3 2" xfId="8409" xr:uid="{00000000-0005-0000-0000-0000B71D0000}"/>
    <cellStyle name="Calculation 12 18 11 4" xfId="8410" xr:uid="{00000000-0005-0000-0000-0000B81D0000}"/>
    <cellStyle name="Calculation 12 18 11 5" xfId="8411" xr:uid="{00000000-0005-0000-0000-0000B91D0000}"/>
    <cellStyle name="Calculation 12 18 12" xfId="8412" xr:uid="{00000000-0005-0000-0000-0000BA1D0000}"/>
    <cellStyle name="Calculation 12 18 12 2" xfId="8413" xr:uid="{00000000-0005-0000-0000-0000BB1D0000}"/>
    <cellStyle name="Calculation 12 18 12 2 2" xfId="8414" xr:uid="{00000000-0005-0000-0000-0000BC1D0000}"/>
    <cellStyle name="Calculation 12 18 12 2 3" xfId="8415" xr:uid="{00000000-0005-0000-0000-0000BD1D0000}"/>
    <cellStyle name="Calculation 12 18 12 3" xfId="8416" xr:uid="{00000000-0005-0000-0000-0000BE1D0000}"/>
    <cellStyle name="Calculation 12 18 12 3 2" xfId="8417" xr:uid="{00000000-0005-0000-0000-0000BF1D0000}"/>
    <cellStyle name="Calculation 12 18 12 4" xfId="8418" xr:uid="{00000000-0005-0000-0000-0000C01D0000}"/>
    <cellStyle name="Calculation 12 18 12 5" xfId="8419" xr:uid="{00000000-0005-0000-0000-0000C11D0000}"/>
    <cellStyle name="Calculation 12 18 13" xfId="8420" xr:uid="{00000000-0005-0000-0000-0000C21D0000}"/>
    <cellStyle name="Calculation 12 18 13 2" xfId="8421" xr:uid="{00000000-0005-0000-0000-0000C31D0000}"/>
    <cellStyle name="Calculation 12 18 13 2 2" xfId="8422" xr:uid="{00000000-0005-0000-0000-0000C41D0000}"/>
    <cellStyle name="Calculation 12 18 13 2 3" xfId="8423" xr:uid="{00000000-0005-0000-0000-0000C51D0000}"/>
    <cellStyle name="Calculation 12 18 13 3" xfId="8424" xr:uid="{00000000-0005-0000-0000-0000C61D0000}"/>
    <cellStyle name="Calculation 12 18 13 3 2" xfId="8425" xr:uid="{00000000-0005-0000-0000-0000C71D0000}"/>
    <cellStyle name="Calculation 12 18 13 4" xfId="8426" xr:uid="{00000000-0005-0000-0000-0000C81D0000}"/>
    <cellStyle name="Calculation 12 18 13 5" xfId="8427" xr:uid="{00000000-0005-0000-0000-0000C91D0000}"/>
    <cellStyle name="Calculation 12 18 14" xfId="8428" xr:uid="{00000000-0005-0000-0000-0000CA1D0000}"/>
    <cellStyle name="Calculation 12 18 14 2" xfId="8429" xr:uid="{00000000-0005-0000-0000-0000CB1D0000}"/>
    <cellStyle name="Calculation 12 18 14 2 2" xfId="8430" xr:uid="{00000000-0005-0000-0000-0000CC1D0000}"/>
    <cellStyle name="Calculation 12 18 14 2 3" xfId="8431" xr:uid="{00000000-0005-0000-0000-0000CD1D0000}"/>
    <cellStyle name="Calculation 12 18 14 3" xfId="8432" xr:uid="{00000000-0005-0000-0000-0000CE1D0000}"/>
    <cellStyle name="Calculation 12 18 14 3 2" xfId="8433" xr:uid="{00000000-0005-0000-0000-0000CF1D0000}"/>
    <cellStyle name="Calculation 12 18 14 4" xfId="8434" xr:uid="{00000000-0005-0000-0000-0000D01D0000}"/>
    <cellStyle name="Calculation 12 18 14 5" xfId="8435" xr:uid="{00000000-0005-0000-0000-0000D11D0000}"/>
    <cellStyle name="Calculation 12 18 15" xfId="8436" xr:uid="{00000000-0005-0000-0000-0000D21D0000}"/>
    <cellStyle name="Calculation 12 18 15 2" xfId="8437" xr:uid="{00000000-0005-0000-0000-0000D31D0000}"/>
    <cellStyle name="Calculation 12 18 15 2 2" xfId="8438" xr:uid="{00000000-0005-0000-0000-0000D41D0000}"/>
    <cellStyle name="Calculation 12 18 15 2 3" xfId="8439" xr:uid="{00000000-0005-0000-0000-0000D51D0000}"/>
    <cellStyle name="Calculation 12 18 15 3" xfId="8440" xr:uid="{00000000-0005-0000-0000-0000D61D0000}"/>
    <cellStyle name="Calculation 12 18 15 3 2" xfId="8441" xr:uid="{00000000-0005-0000-0000-0000D71D0000}"/>
    <cellStyle name="Calculation 12 18 15 4" xfId="8442" xr:uid="{00000000-0005-0000-0000-0000D81D0000}"/>
    <cellStyle name="Calculation 12 18 15 5" xfId="8443" xr:uid="{00000000-0005-0000-0000-0000D91D0000}"/>
    <cellStyle name="Calculation 12 18 16" xfId="8444" xr:uid="{00000000-0005-0000-0000-0000DA1D0000}"/>
    <cellStyle name="Calculation 12 18 16 2" xfId="8445" xr:uid="{00000000-0005-0000-0000-0000DB1D0000}"/>
    <cellStyle name="Calculation 12 18 16 2 2" xfId="8446" xr:uid="{00000000-0005-0000-0000-0000DC1D0000}"/>
    <cellStyle name="Calculation 12 18 16 2 3" xfId="8447" xr:uid="{00000000-0005-0000-0000-0000DD1D0000}"/>
    <cellStyle name="Calculation 12 18 16 3" xfId="8448" xr:uid="{00000000-0005-0000-0000-0000DE1D0000}"/>
    <cellStyle name="Calculation 12 18 16 3 2" xfId="8449" xr:uid="{00000000-0005-0000-0000-0000DF1D0000}"/>
    <cellStyle name="Calculation 12 18 16 4" xfId="8450" xr:uid="{00000000-0005-0000-0000-0000E01D0000}"/>
    <cellStyle name="Calculation 12 18 16 5" xfId="8451" xr:uid="{00000000-0005-0000-0000-0000E11D0000}"/>
    <cellStyle name="Calculation 12 18 17" xfId="8452" xr:uid="{00000000-0005-0000-0000-0000E21D0000}"/>
    <cellStyle name="Calculation 12 18 17 2" xfId="8453" xr:uid="{00000000-0005-0000-0000-0000E31D0000}"/>
    <cellStyle name="Calculation 12 18 17 2 2" xfId="8454" xr:uid="{00000000-0005-0000-0000-0000E41D0000}"/>
    <cellStyle name="Calculation 12 18 17 2 3" xfId="8455" xr:uid="{00000000-0005-0000-0000-0000E51D0000}"/>
    <cellStyle name="Calculation 12 18 17 3" xfId="8456" xr:uid="{00000000-0005-0000-0000-0000E61D0000}"/>
    <cellStyle name="Calculation 12 18 17 3 2" xfId="8457" xr:uid="{00000000-0005-0000-0000-0000E71D0000}"/>
    <cellStyle name="Calculation 12 18 17 4" xfId="8458" xr:uid="{00000000-0005-0000-0000-0000E81D0000}"/>
    <cellStyle name="Calculation 12 18 17 5" xfId="8459" xr:uid="{00000000-0005-0000-0000-0000E91D0000}"/>
    <cellStyle name="Calculation 12 18 18" xfId="8460" xr:uid="{00000000-0005-0000-0000-0000EA1D0000}"/>
    <cellStyle name="Calculation 12 18 18 2" xfId="8461" xr:uid="{00000000-0005-0000-0000-0000EB1D0000}"/>
    <cellStyle name="Calculation 12 18 18 2 2" xfId="8462" xr:uid="{00000000-0005-0000-0000-0000EC1D0000}"/>
    <cellStyle name="Calculation 12 18 18 2 3" xfId="8463" xr:uid="{00000000-0005-0000-0000-0000ED1D0000}"/>
    <cellStyle name="Calculation 12 18 18 3" xfId="8464" xr:uid="{00000000-0005-0000-0000-0000EE1D0000}"/>
    <cellStyle name="Calculation 12 18 18 3 2" xfId="8465" xr:uid="{00000000-0005-0000-0000-0000EF1D0000}"/>
    <cellStyle name="Calculation 12 18 18 4" xfId="8466" xr:uid="{00000000-0005-0000-0000-0000F01D0000}"/>
    <cellStyle name="Calculation 12 18 18 5" xfId="8467" xr:uid="{00000000-0005-0000-0000-0000F11D0000}"/>
    <cellStyle name="Calculation 12 18 19" xfId="8468" xr:uid="{00000000-0005-0000-0000-0000F21D0000}"/>
    <cellStyle name="Calculation 12 18 19 2" xfId="8469" xr:uid="{00000000-0005-0000-0000-0000F31D0000}"/>
    <cellStyle name="Calculation 12 18 19 2 2" xfId="8470" xr:uid="{00000000-0005-0000-0000-0000F41D0000}"/>
    <cellStyle name="Calculation 12 18 19 2 3" xfId="8471" xr:uid="{00000000-0005-0000-0000-0000F51D0000}"/>
    <cellStyle name="Calculation 12 18 19 3" xfId="8472" xr:uid="{00000000-0005-0000-0000-0000F61D0000}"/>
    <cellStyle name="Calculation 12 18 19 3 2" xfId="8473" xr:uid="{00000000-0005-0000-0000-0000F71D0000}"/>
    <cellStyle name="Calculation 12 18 19 4" xfId="8474" xr:uid="{00000000-0005-0000-0000-0000F81D0000}"/>
    <cellStyle name="Calculation 12 18 19 5" xfId="8475" xr:uid="{00000000-0005-0000-0000-0000F91D0000}"/>
    <cellStyle name="Calculation 12 18 2" xfId="8476" xr:uid="{00000000-0005-0000-0000-0000FA1D0000}"/>
    <cellStyle name="Calculation 12 18 2 2" xfId="8477" xr:uid="{00000000-0005-0000-0000-0000FB1D0000}"/>
    <cellStyle name="Calculation 12 18 2 2 2" xfId="8478" xr:uid="{00000000-0005-0000-0000-0000FC1D0000}"/>
    <cellStyle name="Calculation 12 18 2 2 3" xfId="8479" xr:uid="{00000000-0005-0000-0000-0000FD1D0000}"/>
    <cellStyle name="Calculation 12 18 2 3" xfId="8480" xr:uid="{00000000-0005-0000-0000-0000FE1D0000}"/>
    <cellStyle name="Calculation 12 18 2 3 2" xfId="8481" xr:uid="{00000000-0005-0000-0000-0000FF1D0000}"/>
    <cellStyle name="Calculation 12 18 2 4" xfId="8482" xr:uid="{00000000-0005-0000-0000-0000001E0000}"/>
    <cellStyle name="Calculation 12 18 2 5" xfId="8483" xr:uid="{00000000-0005-0000-0000-0000011E0000}"/>
    <cellStyle name="Calculation 12 18 20" xfId="8484" xr:uid="{00000000-0005-0000-0000-0000021E0000}"/>
    <cellStyle name="Calculation 12 18 20 2" xfId="8485" xr:uid="{00000000-0005-0000-0000-0000031E0000}"/>
    <cellStyle name="Calculation 12 18 20 2 2" xfId="8486" xr:uid="{00000000-0005-0000-0000-0000041E0000}"/>
    <cellStyle name="Calculation 12 18 20 2 3" xfId="8487" xr:uid="{00000000-0005-0000-0000-0000051E0000}"/>
    <cellStyle name="Calculation 12 18 20 3" xfId="8488" xr:uid="{00000000-0005-0000-0000-0000061E0000}"/>
    <cellStyle name="Calculation 12 18 20 4" xfId="8489" xr:uid="{00000000-0005-0000-0000-0000071E0000}"/>
    <cellStyle name="Calculation 12 18 20 5" xfId="8490" xr:uid="{00000000-0005-0000-0000-0000081E0000}"/>
    <cellStyle name="Calculation 12 18 21" xfId="8491" xr:uid="{00000000-0005-0000-0000-0000091E0000}"/>
    <cellStyle name="Calculation 12 18 21 2" xfId="8492" xr:uid="{00000000-0005-0000-0000-00000A1E0000}"/>
    <cellStyle name="Calculation 12 18 22" xfId="8493" xr:uid="{00000000-0005-0000-0000-00000B1E0000}"/>
    <cellStyle name="Calculation 12 18 22 2" xfId="8494" xr:uid="{00000000-0005-0000-0000-00000C1E0000}"/>
    <cellStyle name="Calculation 12 18 3" xfId="8495" xr:uid="{00000000-0005-0000-0000-00000D1E0000}"/>
    <cellStyle name="Calculation 12 18 3 2" xfId="8496" xr:uid="{00000000-0005-0000-0000-00000E1E0000}"/>
    <cellStyle name="Calculation 12 18 3 2 2" xfId="8497" xr:uid="{00000000-0005-0000-0000-00000F1E0000}"/>
    <cellStyle name="Calculation 12 18 3 2 3" xfId="8498" xr:uid="{00000000-0005-0000-0000-0000101E0000}"/>
    <cellStyle name="Calculation 12 18 3 3" xfId="8499" xr:uid="{00000000-0005-0000-0000-0000111E0000}"/>
    <cellStyle name="Calculation 12 18 3 3 2" xfId="8500" xr:uid="{00000000-0005-0000-0000-0000121E0000}"/>
    <cellStyle name="Calculation 12 18 3 4" xfId="8501" xr:uid="{00000000-0005-0000-0000-0000131E0000}"/>
    <cellStyle name="Calculation 12 18 3 5" xfId="8502" xr:uid="{00000000-0005-0000-0000-0000141E0000}"/>
    <cellStyle name="Calculation 12 18 4" xfId="8503" xr:uid="{00000000-0005-0000-0000-0000151E0000}"/>
    <cellStyle name="Calculation 12 18 4 2" xfId="8504" xr:uid="{00000000-0005-0000-0000-0000161E0000}"/>
    <cellStyle name="Calculation 12 18 4 2 2" xfId="8505" xr:uid="{00000000-0005-0000-0000-0000171E0000}"/>
    <cellStyle name="Calculation 12 18 4 2 3" xfId="8506" xr:uid="{00000000-0005-0000-0000-0000181E0000}"/>
    <cellStyle name="Calculation 12 18 4 3" xfId="8507" xr:uid="{00000000-0005-0000-0000-0000191E0000}"/>
    <cellStyle name="Calculation 12 18 4 3 2" xfId="8508" xr:uid="{00000000-0005-0000-0000-00001A1E0000}"/>
    <cellStyle name="Calculation 12 18 4 4" xfId="8509" xr:uid="{00000000-0005-0000-0000-00001B1E0000}"/>
    <cellStyle name="Calculation 12 18 4 5" xfId="8510" xr:uid="{00000000-0005-0000-0000-00001C1E0000}"/>
    <cellStyle name="Calculation 12 18 5" xfId="8511" xr:uid="{00000000-0005-0000-0000-00001D1E0000}"/>
    <cellStyle name="Calculation 12 18 5 2" xfId="8512" xr:uid="{00000000-0005-0000-0000-00001E1E0000}"/>
    <cellStyle name="Calculation 12 18 5 2 2" xfId="8513" xr:uid="{00000000-0005-0000-0000-00001F1E0000}"/>
    <cellStyle name="Calculation 12 18 5 2 3" xfId="8514" xr:uid="{00000000-0005-0000-0000-0000201E0000}"/>
    <cellStyle name="Calculation 12 18 5 3" xfId="8515" xr:uid="{00000000-0005-0000-0000-0000211E0000}"/>
    <cellStyle name="Calculation 12 18 5 3 2" xfId="8516" xr:uid="{00000000-0005-0000-0000-0000221E0000}"/>
    <cellStyle name="Calculation 12 18 5 4" xfId="8517" xr:uid="{00000000-0005-0000-0000-0000231E0000}"/>
    <cellStyle name="Calculation 12 18 5 5" xfId="8518" xr:uid="{00000000-0005-0000-0000-0000241E0000}"/>
    <cellStyle name="Calculation 12 18 6" xfId="8519" xr:uid="{00000000-0005-0000-0000-0000251E0000}"/>
    <cellStyle name="Calculation 12 18 6 2" xfId="8520" xr:uid="{00000000-0005-0000-0000-0000261E0000}"/>
    <cellStyle name="Calculation 12 18 6 2 2" xfId="8521" xr:uid="{00000000-0005-0000-0000-0000271E0000}"/>
    <cellStyle name="Calculation 12 18 6 2 3" xfId="8522" xr:uid="{00000000-0005-0000-0000-0000281E0000}"/>
    <cellStyle name="Calculation 12 18 6 3" xfId="8523" xr:uid="{00000000-0005-0000-0000-0000291E0000}"/>
    <cellStyle name="Calculation 12 18 6 3 2" xfId="8524" xr:uid="{00000000-0005-0000-0000-00002A1E0000}"/>
    <cellStyle name="Calculation 12 18 6 4" xfId="8525" xr:uid="{00000000-0005-0000-0000-00002B1E0000}"/>
    <cellStyle name="Calculation 12 18 6 5" xfId="8526" xr:uid="{00000000-0005-0000-0000-00002C1E0000}"/>
    <cellStyle name="Calculation 12 18 7" xfId="8527" xr:uid="{00000000-0005-0000-0000-00002D1E0000}"/>
    <cellStyle name="Calculation 12 18 7 2" xfId="8528" xr:uid="{00000000-0005-0000-0000-00002E1E0000}"/>
    <cellStyle name="Calculation 12 18 7 2 2" xfId="8529" xr:uid="{00000000-0005-0000-0000-00002F1E0000}"/>
    <cellStyle name="Calculation 12 18 7 2 3" xfId="8530" xr:uid="{00000000-0005-0000-0000-0000301E0000}"/>
    <cellStyle name="Calculation 12 18 7 3" xfId="8531" xr:uid="{00000000-0005-0000-0000-0000311E0000}"/>
    <cellStyle name="Calculation 12 18 7 3 2" xfId="8532" xr:uid="{00000000-0005-0000-0000-0000321E0000}"/>
    <cellStyle name="Calculation 12 18 7 4" xfId="8533" xr:uid="{00000000-0005-0000-0000-0000331E0000}"/>
    <cellStyle name="Calculation 12 18 7 5" xfId="8534" xr:uid="{00000000-0005-0000-0000-0000341E0000}"/>
    <cellStyle name="Calculation 12 18 8" xfId="8535" xr:uid="{00000000-0005-0000-0000-0000351E0000}"/>
    <cellStyle name="Calculation 12 18 8 2" xfId="8536" xr:uid="{00000000-0005-0000-0000-0000361E0000}"/>
    <cellStyle name="Calculation 12 18 8 2 2" xfId="8537" xr:uid="{00000000-0005-0000-0000-0000371E0000}"/>
    <cellStyle name="Calculation 12 18 8 2 3" xfId="8538" xr:uid="{00000000-0005-0000-0000-0000381E0000}"/>
    <cellStyle name="Calculation 12 18 8 3" xfId="8539" xr:uid="{00000000-0005-0000-0000-0000391E0000}"/>
    <cellStyle name="Calculation 12 18 8 3 2" xfId="8540" xr:uid="{00000000-0005-0000-0000-00003A1E0000}"/>
    <cellStyle name="Calculation 12 18 8 4" xfId="8541" xr:uid="{00000000-0005-0000-0000-00003B1E0000}"/>
    <cellStyle name="Calculation 12 18 8 5" xfId="8542" xr:uid="{00000000-0005-0000-0000-00003C1E0000}"/>
    <cellStyle name="Calculation 12 18 9" xfId="8543" xr:uid="{00000000-0005-0000-0000-00003D1E0000}"/>
    <cellStyle name="Calculation 12 18 9 2" xfId="8544" xr:uid="{00000000-0005-0000-0000-00003E1E0000}"/>
    <cellStyle name="Calculation 12 18 9 2 2" xfId="8545" xr:uid="{00000000-0005-0000-0000-00003F1E0000}"/>
    <cellStyle name="Calculation 12 18 9 2 3" xfId="8546" xr:uid="{00000000-0005-0000-0000-0000401E0000}"/>
    <cellStyle name="Calculation 12 18 9 3" xfId="8547" xr:uid="{00000000-0005-0000-0000-0000411E0000}"/>
    <cellStyle name="Calculation 12 18 9 3 2" xfId="8548" xr:uid="{00000000-0005-0000-0000-0000421E0000}"/>
    <cellStyle name="Calculation 12 18 9 4" xfId="8549" xr:uid="{00000000-0005-0000-0000-0000431E0000}"/>
    <cellStyle name="Calculation 12 18 9 5" xfId="8550" xr:uid="{00000000-0005-0000-0000-0000441E0000}"/>
    <cellStyle name="Calculation 12 19" xfId="8551" xr:uid="{00000000-0005-0000-0000-0000451E0000}"/>
    <cellStyle name="Calculation 12 19 10" xfId="8552" xr:uid="{00000000-0005-0000-0000-0000461E0000}"/>
    <cellStyle name="Calculation 12 19 10 2" xfId="8553" xr:uid="{00000000-0005-0000-0000-0000471E0000}"/>
    <cellStyle name="Calculation 12 19 10 2 2" xfId="8554" xr:uid="{00000000-0005-0000-0000-0000481E0000}"/>
    <cellStyle name="Calculation 12 19 10 2 3" xfId="8555" xr:uid="{00000000-0005-0000-0000-0000491E0000}"/>
    <cellStyle name="Calculation 12 19 10 3" xfId="8556" xr:uid="{00000000-0005-0000-0000-00004A1E0000}"/>
    <cellStyle name="Calculation 12 19 10 3 2" xfId="8557" xr:uid="{00000000-0005-0000-0000-00004B1E0000}"/>
    <cellStyle name="Calculation 12 19 10 4" xfId="8558" xr:uid="{00000000-0005-0000-0000-00004C1E0000}"/>
    <cellStyle name="Calculation 12 19 10 5" xfId="8559" xr:uid="{00000000-0005-0000-0000-00004D1E0000}"/>
    <cellStyle name="Calculation 12 19 11" xfId="8560" xr:uid="{00000000-0005-0000-0000-00004E1E0000}"/>
    <cellStyle name="Calculation 12 19 11 2" xfId="8561" xr:uid="{00000000-0005-0000-0000-00004F1E0000}"/>
    <cellStyle name="Calculation 12 19 11 2 2" xfId="8562" xr:uid="{00000000-0005-0000-0000-0000501E0000}"/>
    <cellStyle name="Calculation 12 19 11 2 3" xfId="8563" xr:uid="{00000000-0005-0000-0000-0000511E0000}"/>
    <cellStyle name="Calculation 12 19 11 3" xfId="8564" xr:uid="{00000000-0005-0000-0000-0000521E0000}"/>
    <cellStyle name="Calculation 12 19 11 3 2" xfId="8565" xr:uid="{00000000-0005-0000-0000-0000531E0000}"/>
    <cellStyle name="Calculation 12 19 11 4" xfId="8566" xr:uid="{00000000-0005-0000-0000-0000541E0000}"/>
    <cellStyle name="Calculation 12 19 11 5" xfId="8567" xr:uid="{00000000-0005-0000-0000-0000551E0000}"/>
    <cellStyle name="Calculation 12 19 12" xfId="8568" xr:uid="{00000000-0005-0000-0000-0000561E0000}"/>
    <cellStyle name="Calculation 12 19 12 2" xfId="8569" xr:uid="{00000000-0005-0000-0000-0000571E0000}"/>
    <cellStyle name="Calculation 12 19 12 2 2" xfId="8570" xr:uid="{00000000-0005-0000-0000-0000581E0000}"/>
    <cellStyle name="Calculation 12 19 12 2 3" xfId="8571" xr:uid="{00000000-0005-0000-0000-0000591E0000}"/>
    <cellStyle name="Calculation 12 19 12 3" xfId="8572" xr:uid="{00000000-0005-0000-0000-00005A1E0000}"/>
    <cellStyle name="Calculation 12 19 12 3 2" xfId="8573" xr:uid="{00000000-0005-0000-0000-00005B1E0000}"/>
    <cellStyle name="Calculation 12 19 12 4" xfId="8574" xr:uid="{00000000-0005-0000-0000-00005C1E0000}"/>
    <cellStyle name="Calculation 12 19 12 5" xfId="8575" xr:uid="{00000000-0005-0000-0000-00005D1E0000}"/>
    <cellStyle name="Calculation 12 19 13" xfId="8576" xr:uid="{00000000-0005-0000-0000-00005E1E0000}"/>
    <cellStyle name="Calculation 12 19 13 2" xfId="8577" xr:uid="{00000000-0005-0000-0000-00005F1E0000}"/>
    <cellStyle name="Calculation 12 19 13 2 2" xfId="8578" xr:uid="{00000000-0005-0000-0000-0000601E0000}"/>
    <cellStyle name="Calculation 12 19 13 2 3" xfId="8579" xr:uid="{00000000-0005-0000-0000-0000611E0000}"/>
    <cellStyle name="Calculation 12 19 13 3" xfId="8580" xr:uid="{00000000-0005-0000-0000-0000621E0000}"/>
    <cellStyle name="Calculation 12 19 13 3 2" xfId="8581" xr:uid="{00000000-0005-0000-0000-0000631E0000}"/>
    <cellStyle name="Calculation 12 19 13 4" xfId="8582" xr:uid="{00000000-0005-0000-0000-0000641E0000}"/>
    <cellStyle name="Calculation 12 19 13 5" xfId="8583" xr:uid="{00000000-0005-0000-0000-0000651E0000}"/>
    <cellStyle name="Calculation 12 19 14" xfId="8584" xr:uid="{00000000-0005-0000-0000-0000661E0000}"/>
    <cellStyle name="Calculation 12 19 14 2" xfId="8585" xr:uid="{00000000-0005-0000-0000-0000671E0000}"/>
    <cellStyle name="Calculation 12 19 14 2 2" xfId="8586" xr:uid="{00000000-0005-0000-0000-0000681E0000}"/>
    <cellStyle name="Calculation 12 19 14 2 3" xfId="8587" xr:uid="{00000000-0005-0000-0000-0000691E0000}"/>
    <cellStyle name="Calculation 12 19 14 3" xfId="8588" xr:uid="{00000000-0005-0000-0000-00006A1E0000}"/>
    <cellStyle name="Calculation 12 19 14 3 2" xfId="8589" xr:uid="{00000000-0005-0000-0000-00006B1E0000}"/>
    <cellStyle name="Calculation 12 19 14 4" xfId="8590" xr:uid="{00000000-0005-0000-0000-00006C1E0000}"/>
    <cellStyle name="Calculation 12 19 14 5" xfId="8591" xr:uid="{00000000-0005-0000-0000-00006D1E0000}"/>
    <cellStyle name="Calculation 12 19 15" xfId="8592" xr:uid="{00000000-0005-0000-0000-00006E1E0000}"/>
    <cellStyle name="Calculation 12 19 15 2" xfId="8593" xr:uid="{00000000-0005-0000-0000-00006F1E0000}"/>
    <cellStyle name="Calculation 12 19 15 2 2" xfId="8594" xr:uid="{00000000-0005-0000-0000-0000701E0000}"/>
    <cellStyle name="Calculation 12 19 15 2 3" xfId="8595" xr:uid="{00000000-0005-0000-0000-0000711E0000}"/>
    <cellStyle name="Calculation 12 19 15 3" xfId="8596" xr:uid="{00000000-0005-0000-0000-0000721E0000}"/>
    <cellStyle name="Calculation 12 19 15 3 2" xfId="8597" xr:uid="{00000000-0005-0000-0000-0000731E0000}"/>
    <cellStyle name="Calculation 12 19 15 4" xfId="8598" xr:uid="{00000000-0005-0000-0000-0000741E0000}"/>
    <cellStyle name="Calculation 12 19 15 5" xfId="8599" xr:uid="{00000000-0005-0000-0000-0000751E0000}"/>
    <cellStyle name="Calculation 12 19 16" xfId="8600" xr:uid="{00000000-0005-0000-0000-0000761E0000}"/>
    <cellStyle name="Calculation 12 19 16 2" xfId="8601" xr:uid="{00000000-0005-0000-0000-0000771E0000}"/>
    <cellStyle name="Calculation 12 19 16 2 2" xfId="8602" xr:uid="{00000000-0005-0000-0000-0000781E0000}"/>
    <cellStyle name="Calculation 12 19 16 2 3" xfId="8603" xr:uid="{00000000-0005-0000-0000-0000791E0000}"/>
    <cellStyle name="Calculation 12 19 16 3" xfId="8604" xr:uid="{00000000-0005-0000-0000-00007A1E0000}"/>
    <cellStyle name="Calculation 12 19 16 3 2" xfId="8605" xr:uid="{00000000-0005-0000-0000-00007B1E0000}"/>
    <cellStyle name="Calculation 12 19 16 4" xfId="8606" xr:uid="{00000000-0005-0000-0000-00007C1E0000}"/>
    <cellStyle name="Calculation 12 19 16 5" xfId="8607" xr:uid="{00000000-0005-0000-0000-00007D1E0000}"/>
    <cellStyle name="Calculation 12 19 17" xfId="8608" xr:uid="{00000000-0005-0000-0000-00007E1E0000}"/>
    <cellStyle name="Calculation 12 19 17 2" xfId="8609" xr:uid="{00000000-0005-0000-0000-00007F1E0000}"/>
    <cellStyle name="Calculation 12 19 17 2 2" xfId="8610" xr:uid="{00000000-0005-0000-0000-0000801E0000}"/>
    <cellStyle name="Calculation 12 19 17 2 3" xfId="8611" xr:uid="{00000000-0005-0000-0000-0000811E0000}"/>
    <cellStyle name="Calculation 12 19 17 3" xfId="8612" xr:uid="{00000000-0005-0000-0000-0000821E0000}"/>
    <cellStyle name="Calculation 12 19 17 3 2" xfId="8613" xr:uid="{00000000-0005-0000-0000-0000831E0000}"/>
    <cellStyle name="Calculation 12 19 17 4" xfId="8614" xr:uid="{00000000-0005-0000-0000-0000841E0000}"/>
    <cellStyle name="Calculation 12 19 17 5" xfId="8615" xr:uid="{00000000-0005-0000-0000-0000851E0000}"/>
    <cellStyle name="Calculation 12 19 18" xfId="8616" xr:uid="{00000000-0005-0000-0000-0000861E0000}"/>
    <cellStyle name="Calculation 12 19 18 2" xfId="8617" xr:uid="{00000000-0005-0000-0000-0000871E0000}"/>
    <cellStyle name="Calculation 12 19 18 2 2" xfId="8618" xr:uid="{00000000-0005-0000-0000-0000881E0000}"/>
    <cellStyle name="Calculation 12 19 18 2 3" xfId="8619" xr:uid="{00000000-0005-0000-0000-0000891E0000}"/>
    <cellStyle name="Calculation 12 19 18 3" xfId="8620" xr:uid="{00000000-0005-0000-0000-00008A1E0000}"/>
    <cellStyle name="Calculation 12 19 18 3 2" xfId="8621" xr:uid="{00000000-0005-0000-0000-00008B1E0000}"/>
    <cellStyle name="Calculation 12 19 18 4" xfId="8622" xr:uid="{00000000-0005-0000-0000-00008C1E0000}"/>
    <cellStyle name="Calculation 12 19 18 5" xfId="8623" xr:uid="{00000000-0005-0000-0000-00008D1E0000}"/>
    <cellStyle name="Calculation 12 19 19" xfId="8624" xr:uid="{00000000-0005-0000-0000-00008E1E0000}"/>
    <cellStyle name="Calculation 12 19 19 2" xfId="8625" xr:uid="{00000000-0005-0000-0000-00008F1E0000}"/>
    <cellStyle name="Calculation 12 19 19 2 2" xfId="8626" xr:uid="{00000000-0005-0000-0000-0000901E0000}"/>
    <cellStyle name="Calculation 12 19 19 2 3" xfId="8627" xr:uid="{00000000-0005-0000-0000-0000911E0000}"/>
    <cellStyle name="Calculation 12 19 19 3" xfId="8628" xr:uid="{00000000-0005-0000-0000-0000921E0000}"/>
    <cellStyle name="Calculation 12 19 19 3 2" xfId="8629" xr:uid="{00000000-0005-0000-0000-0000931E0000}"/>
    <cellStyle name="Calculation 12 19 19 4" xfId="8630" xr:uid="{00000000-0005-0000-0000-0000941E0000}"/>
    <cellStyle name="Calculation 12 19 19 5" xfId="8631" xr:uid="{00000000-0005-0000-0000-0000951E0000}"/>
    <cellStyle name="Calculation 12 19 2" xfId="8632" xr:uid="{00000000-0005-0000-0000-0000961E0000}"/>
    <cellStyle name="Calculation 12 19 2 2" xfId="8633" xr:uid="{00000000-0005-0000-0000-0000971E0000}"/>
    <cellStyle name="Calculation 12 19 2 2 2" xfId="8634" xr:uid="{00000000-0005-0000-0000-0000981E0000}"/>
    <cellStyle name="Calculation 12 19 2 2 3" xfId="8635" xr:uid="{00000000-0005-0000-0000-0000991E0000}"/>
    <cellStyle name="Calculation 12 19 2 3" xfId="8636" xr:uid="{00000000-0005-0000-0000-00009A1E0000}"/>
    <cellStyle name="Calculation 12 19 2 3 2" xfId="8637" xr:uid="{00000000-0005-0000-0000-00009B1E0000}"/>
    <cellStyle name="Calculation 12 19 2 4" xfId="8638" xr:uid="{00000000-0005-0000-0000-00009C1E0000}"/>
    <cellStyle name="Calculation 12 19 2 5" xfId="8639" xr:uid="{00000000-0005-0000-0000-00009D1E0000}"/>
    <cellStyle name="Calculation 12 19 20" xfId="8640" xr:uid="{00000000-0005-0000-0000-00009E1E0000}"/>
    <cellStyle name="Calculation 12 19 20 2" xfId="8641" xr:uid="{00000000-0005-0000-0000-00009F1E0000}"/>
    <cellStyle name="Calculation 12 19 20 2 2" xfId="8642" xr:uid="{00000000-0005-0000-0000-0000A01E0000}"/>
    <cellStyle name="Calculation 12 19 20 2 3" xfId="8643" xr:uid="{00000000-0005-0000-0000-0000A11E0000}"/>
    <cellStyle name="Calculation 12 19 20 3" xfId="8644" xr:uid="{00000000-0005-0000-0000-0000A21E0000}"/>
    <cellStyle name="Calculation 12 19 20 4" xfId="8645" xr:uid="{00000000-0005-0000-0000-0000A31E0000}"/>
    <cellStyle name="Calculation 12 19 20 5" xfId="8646" xr:uid="{00000000-0005-0000-0000-0000A41E0000}"/>
    <cellStyle name="Calculation 12 19 21" xfId="8647" xr:uid="{00000000-0005-0000-0000-0000A51E0000}"/>
    <cellStyle name="Calculation 12 19 21 2" xfId="8648" xr:uid="{00000000-0005-0000-0000-0000A61E0000}"/>
    <cellStyle name="Calculation 12 19 22" xfId="8649" xr:uid="{00000000-0005-0000-0000-0000A71E0000}"/>
    <cellStyle name="Calculation 12 19 22 2" xfId="8650" xr:uid="{00000000-0005-0000-0000-0000A81E0000}"/>
    <cellStyle name="Calculation 12 19 3" xfId="8651" xr:uid="{00000000-0005-0000-0000-0000A91E0000}"/>
    <cellStyle name="Calculation 12 19 3 2" xfId="8652" xr:uid="{00000000-0005-0000-0000-0000AA1E0000}"/>
    <cellStyle name="Calculation 12 19 3 2 2" xfId="8653" xr:uid="{00000000-0005-0000-0000-0000AB1E0000}"/>
    <cellStyle name="Calculation 12 19 3 2 3" xfId="8654" xr:uid="{00000000-0005-0000-0000-0000AC1E0000}"/>
    <cellStyle name="Calculation 12 19 3 3" xfId="8655" xr:uid="{00000000-0005-0000-0000-0000AD1E0000}"/>
    <cellStyle name="Calculation 12 19 3 3 2" xfId="8656" xr:uid="{00000000-0005-0000-0000-0000AE1E0000}"/>
    <cellStyle name="Calculation 12 19 3 4" xfId="8657" xr:uid="{00000000-0005-0000-0000-0000AF1E0000}"/>
    <cellStyle name="Calculation 12 19 3 5" xfId="8658" xr:uid="{00000000-0005-0000-0000-0000B01E0000}"/>
    <cellStyle name="Calculation 12 19 4" xfId="8659" xr:uid="{00000000-0005-0000-0000-0000B11E0000}"/>
    <cellStyle name="Calculation 12 19 4 2" xfId="8660" xr:uid="{00000000-0005-0000-0000-0000B21E0000}"/>
    <cellStyle name="Calculation 12 19 4 2 2" xfId="8661" xr:uid="{00000000-0005-0000-0000-0000B31E0000}"/>
    <cellStyle name="Calculation 12 19 4 2 3" xfId="8662" xr:uid="{00000000-0005-0000-0000-0000B41E0000}"/>
    <cellStyle name="Calculation 12 19 4 3" xfId="8663" xr:uid="{00000000-0005-0000-0000-0000B51E0000}"/>
    <cellStyle name="Calculation 12 19 4 3 2" xfId="8664" xr:uid="{00000000-0005-0000-0000-0000B61E0000}"/>
    <cellStyle name="Calculation 12 19 4 4" xfId="8665" xr:uid="{00000000-0005-0000-0000-0000B71E0000}"/>
    <cellStyle name="Calculation 12 19 4 5" xfId="8666" xr:uid="{00000000-0005-0000-0000-0000B81E0000}"/>
    <cellStyle name="Calculation 12 19 5" xfId="8667" xr:uid="{00000000-0005-0000-0000-0000B91E0000}"/>
    <cellStyle name="Calculation 12 19 5 2" xfId="8668" xr:uid="{00000000-0005-0000-0000-0000BA1E0000}"/>
    <cellStyle name="Calculation 12 19 5 2 2" xfId="8669" xr:uid="{00000000-0005-0000-0000-0000BB1E0000}"/>
    <cellStyle name="Calculation 12 19 5 2 3" xfId="8670" xr:uid="{00000000-0005-0000-0000-0000BC1E0000}"/>
    <cellStyle name="Calculation 12 19 5 3" xfId="8671" xr:uid="{00000000-0005-0000-0000-0000BD1E0000}"/>
    <cellStyle name="Calculation 12 19 5 3 2" xfId="8672" xr:uid="{00000000-0005-0000-0000-0000BE1E0000}"/>
    <cellStyle name="Calculation 12 19 5 4" xfId="8673" xr:uid="{00000000-0005-0000-0000-0000BF1E0000}"/>
    <cellStyle name="Calculation 12 19 5 5" xfId="8674" xr:uid="{00000000-0005-0000-0000-0000C01E0000}"/>
    <cellStyle name="Calculation 12 19 6" xfId="8675" xr:uid="{00000000-0005-0000-0000-0000C11E0000}"/>
    <cellStyle name="Calculation 12 19 6 2" xfId="8676" xr:uid="{00000000-0005-0000-0000-0000C21E0000}"/>
    <cellStyle name="Calculation 12 19 6 2 2" xfId="8677" xr:uid="{00000000-0005-0000-0000-0000C31E0000}"/>
    <cellStyle name="Calculation 12 19 6 2 3" xfId="8678" xr:uid="{00000000-0005-0000-0000-0000C41E0000}"/>
    <cellStyle name="Calculation 12 19 6 3" xfId="8679" xr:uid="{00000000-0005-0000-0000-0000C51E0000}"/>
    <cellStyle name="Calculation 12 19 6 3 2" xfId="8680" xr:uid="{00000000-0005-0000-0000-0000C61E0000}"/>
    <cellStyle name="Calculation 12 19 6 4" xfId="8681" xr:uid="{00000000-0005-0000-0000-0000C71E0000}"/>
    <cellStyle name="Calculation 12 19 6 5" xfId="8682" xr:uid="{00000000-0005-0000-0000-0000C81E0000}"/>
    <cellStyle name="Calculation 12 19 7" xfId="8683" xr:uid="{00000000-0005-0000-0000-0000C91E0000}"/>
    <cellStyle name="Calculation 12 19 7 2" xfId="8684" xr:uid="{00000000-0005-0000-0000-0000CA1E0000}"/>
    <cellStyle name="Calculation 12 19 7 2 2" xfId="8685" xr:uid="{00000000-0005-0000-0000-0000CB1E0000}"/>
    <cellStyle name="Calculation 12 19 7 2 3" xfId="8686" xr:uid="{00000000-0005-0000-0000-0000CC1E0000}"/>
    <cellStyle name="Calculation 12 19 7 3" xfId="8687" xr:uid="{00000000-0005-0000-0000-0000CD1E0000}"/>
    <cellStyle name="Calculation 12 19 7 3 2" xfId="8688" xr:uid="{00000000-0005-0000-0000-0000CE1E0000}"/>
    <cellStyle name="Calculation 12 19 7 4" xfId="8689" xr:uid="{00000000-0005-0000-0000-0000CF1E0000}"/>
    <cellStyle name="Calculation 12 19 7 5" xfId="8690" xr:uid="{00000000-0005-0000-0000-0000D01E0000}"/>
    <cellStyle name="Calculation 12 19 8" xfId="8691" xr:uid="{00000000-0005-0000-0000-0000D11E0000}"/>
    <cellStyle name="Calculation 12 19 8 2" xfId="8692" xr:uid="{00000000-0005-0000-0000-0000D21E0000}"/>
    <cellStyle name="Calculation 12 19 8 2 2" xfId="8693" xr:uid="{00000000-0005-0000-0000-0000D31E0000}"/>
    <cellStyle name="Calculation 12 19 8 2 3" xfId="8694" xr:uid="{00000000-0005-0000-0000-0000D41E0000}"/>
    <cellStyle name="Calculation 12 19 8 3" xfId="8695" xr:uid="{00000000-0005-0000-0000-0000D51E0000}"/>
    <cellStyle name="Calculation 12 19 8 3 2" xfId="8696" xr:uid="{00000000-0005-0000-0000-0000D61E0000}"/>
    <cellStyle name="Calculation 12 19 8 4" xfId="8697" xr:uid="{00000000-0005-0000-0000-0000D71E0000}"/>
    <cellStyle name="Calculation 12 19 8 5" xfId="8698" xr:uid="{00000000-0005-0000-0000-0000D81E0000}"/>
    <cellStyle name="Calculation 12 19 9" xfId="8699" xr:uid="{00000000-0005-0000-0000-0000D91E0000}"/>
    <cellStyle name="Calculation 12 19 9 2" xfId="8700" xr:uid="{00000000-0005-0000-0000-0000DA1E0000}"/>
    <cellStyle name="Calculation 12 19 9 2 2" xfId="8701" xr:uid="{00000000-0005-0000-0000-0000DB1E0000}"/>
    <cellStyle name="Calculation 12 19 9 2 3" xfId="8702" xr:uid="{00000000-0005-0000-0000-0000DC1E0000}"/>
    <cellStyle name="Calculation 12 19 9 3" xfId="8703" xr:uid="{00000000-0005-0000-0000-0000DD1E0000}"/>
    <cellStyle name="Calculation 12 19 9 3 2" xfId="8704" xr:uid="{00000000-0005-0000-0000-0000DE1E0000}"/>
    <cellStyle name="Calculation 12 19 9 4" xfId="8705" xr:uid="{00000000-0005-0000-0000-0000DF1E0000}"/>
    <cellStyle name="Calculation 12 19 9 5" xfId="8706" xr:uid="{00000000-0005-0000-0000-0000E01E0000}"/>
    <cellStyle name="Calculation 12 2" xfId="8707" xr:uid="{00000000-0005-0000-0000-0000E11E0000}"/>
    <cellStyle name="Calculation 12 2 10" xfId="8708" xr:uid="{00000000-0005-0000-0000-0000E21E0000}"/>
    <cellStyle name="Calculation 12 2 10 2" xfId="8709" xr:uid="{00000000-0005-0000-0000-0000E31E0000}"/>
    <cellStyle name="Calculation 12 2 10 2 2" xfId="8710" xr:uid="{00000000-0005-0000-0000-0000E41E0000}"/>
    <cellStyle name="Calculation 12 2 10 2 3" xfId="8711" xr:uid="{00000000-0005-0000-0000-0000E51E0000}"/>
    <cellStyle name="Calculation 12 2 10 3" xfId="8712" xr:uid="{00000000-0005-0000-0000-0000E61E0000}"/>
    <cellStyle name="Calculation 12 2 10 3 2" xfId="8713" xr:uid="{00000000-0005-0000-0000-0000E71E0000}"/>
    <cellStyle name="Calculation 12 2 10 4" xfId="8714" xr:uid="{00000000-0005-0000-0000-0000E81E0000}"/>
    <cellStyle name="Calculation 12 2 10 5" xfId="8715" xr:uid="{00000000-0005-0000-0000-0000E91E0000}"/>
    <cellStyle name="Calculation 12 2 11" xfId="8716" xr:uid="{00000000-0005-0000-0000-0000EA1E0000}"/>
    <cellStyle name="Calculation 12 2 11 2" xfId="8717" xr:uid="{00000000-0005-0000-0000-0000EB1E0000}"/>
    <cellStyle name="Calculation 12 2 11 2 2" xfId="8718" xr:uid="{00000000-0005-0000-0000-0000EC1E0000}"/>
    <cellStyle name="Calculation 12 2 11 2 3" xfId="8719" xr:uid="{00000000-0005-0000-0000-0000ED1E0000}"/>
    <cellStyle name="Calculation 12 2 11 3" xfId="8720" xr:uid="{00000000-0005-0000-0000-0000EE1E0000}"/>
    <cellStyle name="Calculation 12 2 11 3 2" xfId="8721" xr:uid="{00000000-0005-0000-0000-0000EF1E0000}"/>
    <cellStyle name="Calculation 12 2 11 4" xfId="8722" xr:uid="{00000000-0005-0000-0000-0000F01E0000}"/>
    <cellStyle name="Calculation 12 2 11 5" xfId="8723" xr:uid="{00000000-0005-0000-0000-0000F11E0000}"/>
    <cellStyle name="Calculation 12 2 12" xfId="8724" xr:uid="{00000000-0005-0000-0000-0000F21E0000}"/>
    <cellStyle name="Calculation 12 2 12 2" xfId="8725" xr:uid="{00000000-0005-0000-0000-0000F31E0000}"/>
    <cellStyle name="Calculation 12 2 12 2 2" xfId="8726" xr:uid="{00000000-0005-0000-0000-0000F41E0000}"/>
    <cellStyle name="Calculation 12 2 12 2 3" xfId="8727" xr:uid="{00000000-0005-0000-0000-0000F51E0000}"/>
    <cellStyle name="Calculation 12 2 12 3" xfId="8728" xr:uid="{00000000-0005-0000-0000-0000F61E0000}"/>
    <cellStyle name="Calculation 12 2 12 3 2" xfId="8729" xr:uid="{00000000-0005-0000-0000-0000F71E0000}"/>
    <cellStyle name="Calculation 12 2 12 4" xfId="8730" xr:uid="{00000000-0005-0000-0000-0000F81E0000}"/>
    <cellStyle name="Calculation 12 2 12 5" xfId="8731" xr:uid="{00000000-0005-0000-0000-0000F91E0000}"/>
    <cellStyle name="Calculation 12 2 13" xfId="8732" xr:uid="{00000000-0005-0000-0000-0000FA1E0000}"/>
    <cellStyle name="Calculation 12 2 13 2" xfId="8733" xr:uid="{00000000-0005-0000-0000-0000FB1E0000}"/>
    <cellStyle name="Calculation 12 2 13 2 2" xfId="8734" xr:uid="{00000000-0005-0000-0000-0000FC1E0000}"/>
    <cellStyle name="Calculation 12 2 13 2 3" xfId="8735" xr:uid="{00000000-0005-0000-0000-0000FD1E0000}"/>
    <cellStyle name="Calculation 12 2 13 3" xfId="8736" xr:uid="{00000000-0005-0000-0000-0000FE1E0000}"/>
    <cellStyle name="Calculation 12 2 13 3 2" xfId="8737" xr:uid="{00000000-0005-0000-0000-0000FF1E0000}"/>
    <cellStyle name="Calculation 12 2 13 4" xfId="8738" xr:uid="{00000000-0005-0000-0000-0000001F0000}"/>
    <cellStyle name="Calculation 12 2 13 5" xfId="8739" xr:uid="{00000000-0005-0000-0000-0000011F0000}"/>
    <cellStyle name="Calculation 12 2 14" xfId="8740" xr:uid="{00000000-0005-0000-0000-0000021F0000}"/>
    <cellStyle name="Calculation 12 2 14 2" xfId="8741" xr:uid="{00000000-0005-0000-0000-0000031F0000}"/>
    <cellStyle name="Calculation 12 2 14 2 2" xfId="8742" xr:uid="{00000000-0005-0000-0000-0000041F0000}"/>
    <cellStyle name="Calculation 12 2 14 2 3" xfId="8743" xr:uid="{00000000-0005-0000-0000-0000051F0000}"/>
    <cellStyle name="Calculation 12 2 14 3" xfId="8744" xr:uid="{00000000-0005-0000-0000-0000061F0000}"/>
    <cellStyle name="Calculation 12 2 14 3 2" xfId="8745" xr:uid="{00000000-0005-0000-0000-0000071F0000}"/>
    <cellStyle name="Calculation 12 2 14 4" xfId="8746" xr:uid="{00000000-0005-0000-0000-0000081F0000}"/>
    <cellStyle name="Calculation 12 2 14 5" xfId="8747" xr:uid="{00000000-0005-0000-0000-0000091F0000}"/>
    <cellStyle name="Calculation 12 2 15" xfId="8748" xr:uid="{00000000-0005-0000-0000-00000A1F0000}"/>
    <cellStyle name="Calculation 12 2 15 2" xfId="8749" xr:uid="{00000000-0005-0000-0000-00000B1F0000}"/>
    <cellStyle name="Calculation 12 2 15 2 2" xfId="8750" xr:uid="{00000000-0005-0000-0000-00000C1F0000}"/>
    <cellStyle name="Calculation 12 2 15 2 3" xfId="8751" xr:uid="{00000000-0005-0000-0000-00000D1F0000}"/>
    <cellStyle name="Calculation 12 2 15 3" xfId="8752" xr:uid="{00000000-0005-0000-0000-00000E1F0000}"/>
    <cellStyle name="Calculation 12 2 15 3 2" xfId="8753" xr:uid="{00000000-0005-0000-0000-00000F1F0000}"/>
    <cellStyle name="Calculation 12 2 15 4" xfId="8754" xr:uid="{00000000-0005-0000-0000-0000101F0000}"/>
    <cellStyle name="Calculation 12 2 15 5" xfId="8755" xr:uid="{00000000-0005-0000-0000-0000111F0000}"/>
    <cellStyle name="Calculation 12 2 16" xfId="8756" xr:uid="{00000000-0005-0000-0000-0000121F0000}"/>
    <cellStyle name="Calculation 12 2 16 2" xfId="8757" xr:uid="{00000000-0005-0000-0000-0000131F0000}"/>
    <cellStyle name="Calculation 12 2 16 2 2" xfId="8758" xr:uid="{00000000-0005-0000-0000-0000141F0000}"/>
    <cellStyle name="Calculation 12 2 16 2 3" xfId="8759" xr:uid="{00000000-0005-0000-0000-0000151F0000}"/>
    <cellStyle name="Calculation 12 2 16 3" xfId="8760" xr:uid="{00000000-0005-0000-0000-0000161F0000}"/>
    <cellStyle name="Calculation 12 2 16 3 2" xfId="8761" xr:uid="{00000000-0005-0000-0000-0000171F0000}"/>
    <cellStyle name="Calculation 12 2 16 4" xfId="8762" xr:uid="{00000000-0005-0000-0000-0000181F0000}"/>
    <cellStyle name="Calculation 12 2 16 5" xfId="8763" xr:uid="{00000000-0005-0000-0000-0000191F0000}"/>
    <cellStyle name="Calculation 12 2 17" xfId="8764" xr:uid="{00000000-0005-0000-0000-00001A1F0000}"/>
    <cellStyle name="Calculation 12 2 17 2" xfId="8765" xr:uid="{00000000-0005-0000-0000-00001B1F0000}"/>
    <cellStyle name="Calculation 12 2 17 2 2" xfId="8766" xr:uid="{00000000-0005-0000-0000-00001C1F0000}"/>
    <cellStyle name="Calculation 12 2 17 2 3" xfId="8767" xr:uid="{00000000-0005-0000-0000-00001D1F0000}"/>
    <cellStyle name="Calculation 12 2 17 3" xfId="8768" xr:uid="{00000000-0005-0000-0000-00001E1F0000}"/>
    <cellStyle name="Calculation 12 2 17 3 2" xfId="8769" xr:uid="{00000000-0005-0000-0000-00001F1F0000}"/>
    <cellStyle name="Calculation 12 2 17 4" xfId="8770" xr:uid="{00000000-0005-0000-0000-0000201F0000}"/>
    <cellStyle name="Calculation 12 2 17 5" xfId="8771" xr:uid="{00000000-0005-0000-0000-0000211F0000}"/>
    <cellStyle name="Calculation 12 2 18" xfId="8772" xr:uid="{00000000-0005-0000-0000-0000221F0000}"/>
    <cellStyle name="Calculation 12 2 18 2" xfId="8773" xr:uid="{00000000-0005-0000-0000-0000231F0000}"/>
    <cellStyle name="Calculation 12 2 18 2 2" xfId="8774" xr:uid="{00000000-0005-0000-0000-0000241F0000}"/>
    <cellStyle name="Calculation 12 2 18 2 3" xfId="8775" xr:uid="{00000000-0005-0000-0000-0000251F0000}"/>
    <cellStyle name="Calculation 12 2 18 3" xfId="8776" xr:uid="{00000000-0005-0000-0000-0000261F0000}"/>
    <cellStyle name="Calculation 12 2 18 3 2" xfId="8777" xr:uid="{00000000-0005-0000-0000-0000271F0000}"/>
    <cellStyle name="Calculation 12 2 18 4" xfId="8778" xr:uid="{00000000-0005-0000-0000-0000281F0000}"/>
    <cellStyle name="Calculation 12 2 18 5" xfId="8779" xr:uid="{00000000-0005-0000-0000-0000291F0000}"/>
    <cellStyle name="Calculation 12 2 19" xfId="8780" xr:uid="{00000000-0005-0000-0000-00002A1F0000}"/>
    <cellStyle name="Calculation 12 2 19 2" xfId="8781" xr:uid="{00000000-0005-0000-0000-00002B1F0000}"/>
    <cellStyle name="Calculation 12 2 19 2 2" xfId="8782" xr:uid="{00000000-0005-0000-0000-00002C1F0000}"/>
    <cellStyle name="Calculation 12 2 19 2 3" xfId="8783" xr:uid="{00000000-0005-0000-0000-00002D1F0000}"/>
    <cellStyle name="Calculation 12 2 19 3" xfId="8784" xr:uid="{00000000-0005-0000-0000-00002E1F0000}"/>
    <cellStyle name="Calculation 12 2 19 3 2" xfId="8785" xr:uid="{00000000-0005-0000-0000-00002F1F0000}"/>
    <cellStyle name="Calculation 12 2 19 4" xfId="8786" xr:uid="{00000000-0005-0000-0000-0000301F0000}"/>
    <cellStyle name="Calculation 12 2 19 5" xfId="8787" xr:uid="{00000000-0005-0000-0000-0000311F0000}"/>
    <cellStyle name="Calculation 12 2 2" xfId="8788" xr:uid="{00000000-0005-0000-0000-0000321F0000}"/>
    <cellStyle name="Calculation 12 2 2 2" xfId="8789" xr:uid="{00000000-0005-0000-0000-0000331F0000}"/>
    <cellStyle name="Calculation 12 2 2 2 2" xfId="8790" xr:uid="{00000000-0005-0000-0000-0000341F0000}"/>
    <cellStyle name="Calculation 12 2 2 2 3" xfId="8791" xr:uid="{00000000-0005-0000-0000-0000351F0000}"/>
    <cellStyle name="Calculation 12 2 2 3" xfId="8792" xr:uid="{00000000-0005-0000-0000-0000361F0000}"/>
    <cellStyle name="Calculation 12 2 2 3 2" xfId="8793" xr:uid="{00000000-0005-0000-0000-0000371F0000}"/>
    <cellStyle name="Calculation 12 2 2 4" xfId="8794" xr:uid="{00000000-0005-0000-0000-0000381F0000}"/>
    <cellStyle name="Calculation 12 2 2 5" xfId="8795" xr:uid="{00000000-0005-0000-0000-0000391F0000}"/>
    <cellStyle name="Calculation 12 2 20" xfId="8796" xr:uid="{00000000-0005-0000-0000-00003A1F0000}"/>
    <cellStyle name="Calculation 12 2 20 2" xfId="8797" xr:uid="{00000000-0005-0000-0000-00003B1F0000}"/>
    <cellStyle name="Calculation 12 2 20 2 2" xfId="8798" xr:uid="{00000000-0005-0000-0000-00003C1F0000}"/>
    <cellStyle name="Calculation 12 2 20 2 3" xfId="8799" xr:uid="{00000000-0005-0000-0000-00003D1F0000}"/>
    <cellStyle name="Calculation 12 2 20 3" xfId="8800" xr:uid="{00000000-0005-0000-0000-00003E1F0000}"/>
    <cellStyle name="Calculation 12 2 20 4" xfId="8801" xr:uid="{00000000-0005-0000-0000-00003F1F0000}"/>
    <cellStyle name="Calculation 12 2 20 5" xfId="8802" xr:uid="{00000000-0005-0000-0000-0000401F0000}"/>
    <cellStyle name="Calculation 12 2 21" xfId="8803" xr:uid="{00000000-0005-0000-0000-0000411F0000}"/>
    <cellStyle name="Calculation 12 2 21 2" xfId="8804" xr:uid="{00000000-0005-0000-0000-0000421F0000}"/>
    <cellStyle name="Calculation 12 2 22" xfId="8805" xr:uid="{00000000-0005-0000-0000-0000431F0000}"/>
    <cellStyle name="Calculation 12 2 22 2" xfId="8806" xr:uid="{00000000-0005-0000-0000-0000441F0000}"/>
    <cellStyle name="Calculation 12 2 3" xfId="8807" xr:uid="{00000000-0005-0000-0000-0000451F0000}"/>
    <cellStyle name="Calculation 12 2 3 2" xfId="8808" xr:uid="{00000000-0005-0000-0000-0000461F0000}"/>
    <cellStyle name="Calculation 12 2 3 2 2" xfId="8809" xr:uid="{00000000-0005-0000-0000-0000471F0000}"/>
    <cellStyle name="Calculation 12 2 3 2 3" xfId="8810" xr:uid="{00000000-0005-0000-0000-0000481F0000}"/>
    <cellStyle name="Calculation 12 2 3 3" xfId="8811" xr:uid="{00000000-0005-0000-0000-0000491F0000}"/>
    <cellStyle name="Calculation 12 2 3 3 2" xfId="8812" xr:uid="{00000000-0005-0000-0000-00004A1F0000}"/>
    <cellStyle name="Calculation 12 2 3 4" xfId="8813" xr:uid="{00000000-0005-0000-0000-00004B1F0000}"/>
    <cellStyle name="Calculation 12 2 3 5" xfId="8814" xr:uid="{00000000-0005-0000-0000-00004C1F0000}"/>
    <cellStyle name="Calculation 12 2 4" xfId="8815" xr:uid="{00000000-0005-0000-0000-00004D1F0000}"/>
    <cellStyle name="Calculation 12 2 4 2" xfId="8816" xr:uid="{00000000-0005-0000-0000-00004E1F0000}"/>
    <cellStyle name="Calculation 12 2 4 2 2" xfId="8817" xr:uid="{00000000-0005-0000-0000-00004F1F0000}"/>
    <cellStyle name="Calculation 12 2 4 2 3" xfId="8818" xr:uid="{00000000-0005-0000-0000-0000501F0000}"/>
    <cellStyle name="Calculation 12 2 4 3" xfId="8819" xr:uid="{00000000-0005-0000-0000-0000511F0000}"/>
    <cellStyle name="Calculation 12 2 4 3 2" xfId="8820" xr:uid="{00000000-0005-0000-0000-0000521F0000}"/>
    <cellStyle name="Calculation 12 2 4 4" xfId="8821" xr:uid="{00000000-0005-0000-0000-0000531F0000}"/>
    <cellStyle name="Calculation 12 2 4 5" xfId="8822" xr:uid="{00000000-0005-0000-0000-0000541F0000}"/>
    <cellStyle name="Calculation 12 2 5" xfId="8823" xr:uid="{00000000-0005-0000-0000-0000551F0000}"/>
    <cellStyle name="Calculation 12 2 5 2" xfId="8824" xr:uid="{00000000-0005-0000-0000-0000561F0000}"/>
    <cellStyle name="Calculation 12 2 5 2 2" xfId="8825" xr:uid="{00000000-0005-0000-0000-0000571F0000}"/>
    <cellStyle name="Calculation 12 2 5 2 3" xfId="8826" xr:uid="{00000000-0005-0000-0000-0000581F0000}"/>
    <cellStyle name="Calculation 12 2 5 3" xfId="8827" xr:uid="{00000000-0005-0000-0000-0000591F0000}"/>
    <cellStyle name="Calculation 12 2 5 3 2" xfId="8828" xr:uid="{00000000-0005-0000-0000-00005A1F0000}"/>
    <cellStyle name="Calculation 12 2 5 4" xfId="8829" xr:uid="{00000000-0005-0000-0000-00005B1F0000}"/>
    <cellStyle name="Calculation 12 2 5 5" xfId="8830" xr:uid="{00000000-0005-0000-0000-00005C1F0000}"/>
    <cellStyle name="Calculation 12 2 6" xfId="8831" xr:uid="{00000000-0005-0000-0000-00005D1F0000}"/>
    <cellStyle name="Calculation 12 2 6 2" xfId="8832" xr:uid="{00000000-0005-0000-0000-00005E1F0000}"/>
    <cellStyle name="Calculation 12 2 6 2 2" xfId="8833" xr:uid="{00000000-0005-0000-0000-00005F1F0000}"/>
    <cellStyle name="Calculation 12 2 6 2 3" xfId="8834" xr:uid="{00000000-0005-0000-0000-0000601F0000}"/>
    <cellStyle name="Calculation 12 2 6 3" xfId="8835" xr:uid="{00000000-0005-0000-0000-0000611F0000}"/>
    <cellStyle name="Calculation 12 2 6 3 2" xfId="8836" xr:uid="{00000000-0005-0000-0000-0000621F0000}"/>
    <cellStyle name="Calculation 12 2 6 4" xfId="8837" xr:uid="{00000000-0005-0000-0000-0000631F0000}"/>
    <cellStyle name="Calculation 12 2 6 5" xfId="8838" xr:uid="{00000000-0005-0000-0000-0000641F0000}"/>
    <cellStyle name="Calculation 12 2 7" xfId="8839" xr:uid="{00000000-0005-0000-0000-0000651F0000}"/>
    <cellStyle name="Calculation 12 2 7 2" xfId="8840" xr:uid="{00000000-0005-0000-0000-0000661F0000}"/>
    <cellStyle name="Calculation 12 2 7 2 2" xfId="8841" xr:uid="{00000000-0005-0000-0000-0000671F0000}"/>
    <cellStyle name="Calculation 12 2 7 2 3" xfId="8842" xr:uid="{00000000-0005-0000-0000-0000681F0000}"/>
    <cellStyle name="Calculation 12 2 7 3" xfId="8843" xr:uid="{00000000-0005-0000-0000-0000691F0000}"/>
    <cellStyle name="Calculation 12 2 7 3 2" xfId="8844" xr:uid="{00000000-0005-0000-0000-00006A1F0000}"/>
    <cellStyle name="Calculation 12 2 7 4" xfId="8845" xr:uid="{00000000-0005-0000-0000-00006B1F0000}"/>
    <cellStyle name="Calculation 12 2 7 5" xfId="8846" xr:uid="{00000000-0005-0000-0000-00006C1F0000}"/>
    <cellStyle name="Calculation 12 2 8" xfId="8847" xr:uid="{00000000-0005-0000-0000-00006D1F0000}"/>
    <cellStyle name="Calculation 12 2 8 2" xfId="8848" xr:uid="{00000000-0005-0000-0000-00006E1F0000}"/>
    <cellStyle name="Calculation 12 2 8 2 2" xfId="8849" xr:uid="{00000000-0005-0000-0000-00006F1F0000}"/>
    <cellStyle name="Calculation 12 2 8 2 3" xfId="8850" xr:uid="{00000000-0005-0000-0000-0000701F0000}"/>
    <cellStyle name="Calculation 12 2 8 3" xfId="8851" xr:uid="{00000000-0005-0000-0000-0000711F0000}"/>
    <cellStyle name="Calculation 12 2 8 3 2" xfId="8852" xr:uid="{00000000-0005-0000-0000-0000721F0000}"/>
    <cellStyle name="Calculation 12 2 8 4" xfId="8853" xr:uid="{00000000-0005-0000-0000-0000731F0000}"/>
    <cellStyle name="Calculation 12 2 8 5" xfId="8854" xr:uid="{00000000-0005-0000-0000-0000741F0000}"/>
    <cellStyle name="Calculation 12 2 9" xfId="8855" xr:uid="{00000000-0005-0000-0000-0000751F0000}"/>
    <cellStyle name="Calculation 12 2 9 2" xfId="8856" xr:uid="{00000000-0005-0000-0000-0000761F0000}"/>
    <cellStyle name="Calculation 12 2 9 2 2" xfId="8857" xr:uid="{00000000-0005-0000-0000-0000771F0000}"/>
    <cellStyle name="Calculation 12 2 9 2 3" xfId="8858" xr:uid="{00000000-0005-0000-0000-0000781F0000}"/>
    <cellStyle name="Calculation 12 2 9 3" xfId="8859" xr:uid="{00000000-0005-0000-0000-0000791F0000}"/>
    <cellStyle name="Calculation 12 2 9 3 2" xfId="8860" xr:uid="{00000000-0005-0000-0000-00007A1F0000}"/>
    <cellStyle name="Calculation 12 2 9 4" xfId="8861" xr:uid="{00000000-0005-0000-0000-00007B1F0000}"/>
    <cellStyle name="Calculation 12 2 9 5" xfId="8862" xr:uid="{00000000-0005-0000-0000-00007C1F0000}"/>
    <cellStyle name="Calculation 12 20" xfId="8863" xr:uid="{00000000-0005-0000-0000-00007D1F0000}"/>
    <cellStyle name="Calculation 12 20 10" xfId="8864" xr:uid="{00000000-0005-0000-0000-00007E1F0000}"/>
    <cellStyle name="Calculation 12 20 10 2" xfId="8865" xr:uid="{00000000-0005-0000-0000-00007F1F0000}"/>
    <cellStyle name="Calculation 12 20 10 2 2" xfId="8866" xr:uid="{00000000-0005-0000-0000-0000801F0000}"/>
    <cellStyle name="Calculation 12 20 10 2 3" xfId="8867" xr:uid="{00000000-0005-0000-0000-0000811F0000}"/>
    <cellStyle name="Calculation 12 20 10 3" xfId="8868" xr:uid="{00000000-0005-0000-0000-0000821F0000}"/>
    <cellStyle name="Calculation 12 20 10 3 2" xfId="8869" xr:uid="{00000000-0005-0000-0000-0000831F0000}"/>
    <cellStyle name="Calculation 12 20 10 4" xfId="8870" xr:uid="{00000000-0005-0000-0000-0000841F0000}"/>
    <cellStyle name="Calculation 12 20 10 5" xfId="8871" xr:uid="{00000000-0005-0000-0000-0000851F0000}"/>
    <cellStyle name="Calculation 12 20 11" xfId="8872" xr:uid="{00000000-0005-0000-0000-0000861F0000}"/>
    <cellStyle name="Calculation 12 20 11 2" xfId="8873" xr:uid="{00000000-0005-0000-0000-0000871F0000}"/>
    <cellStyle name="Calculation 12 20 11 2 2" xfId="8874" xr:uid="{00000000-0005-0000-0000-0000881F0000}"/>
    <cellStyle name="Calculation 12 20 11 2 3" xfId="8875" xr:uid="{00000000-0005-0000-0000-0000891F0000}"/>
    <cellStyle name="Calculation 12 20 11 3" xfId="8876" xr:uid="{00000000-0005-0000-0000-00008A1F0000}"/>
    <cellStyle name="Calculation 12 20 11 3 2" xfId="8877" xr:uid="{00000000-0005-0000-0000-00008B1F0000}"/>
    <cellStyle name="Calculation 12 20 11 4" xfId="8878" xr:uid="{00000000-0005-0000-0000-00008C1F0000}"/>
    <cellStyle name="Calculation 12 20 11 5" xfId="8879" xr:uid="{00000000-0005-0000-0000-00008D1F0000}"/>
    <cellStyle name="Calculation 12 20 12" xfId="8880" xr:uid="{00000000-0005-0000-0000-00008E1F0000}"/>
    <cellStyle name="Calculation 12 20 12 2" xfId="8881" xr:uid="{00000000-0005-0000-0000-00008F1F0000}"/>
    <cellStyle name="Calculation 12 20 12 2 2" xfId="8882" xr:uid="{00000000-0005-0000-0000-0000901F0000}"/>
    <cellStyle name="Calculation 12 20 12 2 3" xfId="8883" xr:uid="{00000000-0005-0000-0000-0000911F0000}"/>
    <cellStyle name="Calculation 12 20 12 3" xfId="8884" xr:uid="{00000000-0005-0000-0000-0000921F0000}"/>
    <cellStyle name="Calculation 12 20 12 3 2" xfId="8885" xr:uid="{00000000-0005-0000-0000-0000931F0000}"/>
    <cellStyle name="Calculation 12 20 12 4" xfId="8886" xr:uid="{00000000-0005-0000-0000-0000941F0000}"/>
    <cellStyle name="Calculation 12 20 12 5" xfId="8887" xr:uid="{00000000-0005-0000-0000-0000951F0000}"/>
    <cellStyle name="Calculation 12 20 13" xfId="8888" xr:uid="{00000000-0005-0000-0000-0000961F0000}"/>
    <cellStyle name="Calculation 12 20 13 2" xfId="8889" xr:uid="{00000000-0005-0000-0000-0000971F0000}"/>
    <cellStyle name="Calculation 12 20 13 2 2" xfId="8890" xr:uid="{00000000-0005-0000-0000-0000981F0000}"/>
    <cellStyle name="Calculation 12 20 13 2 3" xfId="8891" xr:uid="{00000000-0005-0000-0000-0000991F0000}"/>
    <cellStyle name="Calculation 12 20 13 3" xfId="8892" xr:uid="{00000000-0005-0000-0000-00009A1F0000}"/>
    <cellStyle name="Calculation 12 20 13 3 2" xfId="8893" xr:uid="{00000000-0005-0000-0000-00009B1F0000}"/>
    <cellStyle name="Calculation 12 20 13 4" xfId="8894" xr:uid="{00000000-0005-0000-0000-00009C1F0000}"/>
    <cellStyle name="Calculation 12 20 13 5" xfId="8895" xr:uid="{00000000-0005-0000-0000-00009D1F0000}"/>
    <cellStyle name="Calculation 12 20 14" xfId="8896" xr:uid="{00000000-0005-0000-0000-00009E1F0000}"/>
    <cellStyle name="Calculation 12 20 14 2" xfId="8897" xr:uid="{00000000-0005-0000-0000-00009F1F0000}"/>
    <cellStyle name="Calculation 12 20 14 2 2" xfId="8898" xr:uid="{00000000-0005-0000-0000-0000A01F0000}"/>
    <cellStyle name="Calculation 12 20 14 2 3" xfId="8899" xr:uid="{00000000-0005-0000-0000-0000A11F0000}"/>
    <cellStyle name="Calculation 12 20 14 3" xfId="8900" xr:uid="{00000000-0005-0000-0000-0000A21F0000}"/>
    <cellStyle name="Calculation 12 20 14 3 2" xfId="8901" xr:uid="{00000000-0005-0000-0000-0000A31F0000}"/>
    <cellStyle name="Calculation 12 20 14 4" xfId="8902" xr:uid="{00000000-0005-0000-0000-0000A41F0000}"/>
    <cellStyle name="Calculation 12 20 14 5" xfId="8903" xr:uid="{00000000-0005-0000-0000-0000A51F0000}"/>
    <cellStyle name="Calculation 12 20 15" xfId="8904" xr:uid="{00000000-0005-0000-0000-0000A61F0000}"/>
    <cellStyle name="Calculation 12 20 15 2" xfId="8905" xr:uid="{00000000-0005-0000-0000-0000A71F0000}"/>
    <cellStyle name="Calculation 12 20 15 2 2" xfId="8906" xr:uid="{00000000-0005-0000-0000-0000A81F0000}"/>
    <cellStyle name="Calculation 12 20 15 2 3" xfId="8907" xr:uid="{00000000-0005-0000-0000-0000A91F0000}"/>
    <cellStyle name="Calculation 12 20 15 3" xfId="8908" xr:uid="{00000000-0005-0000-0000-0000AA1F0000}"/>
    <cellStyle name="Calculation 12 20 15 3 2" xfId="8909" xr:uid="{00000000-0005-0000-0000-0000AB1F0000}"/>
    <cellStyle name="Calculation 12 20 15 4" xfId="8910" xr:uid="{00000000-0005-0000-0000-0000AC1F0000}"/>
    <cellStyle name="Calculation 12 20 15 5" xfId="8911" xr:uid="{00000000-0005-0000-0000-0000AD1F0000}"/>
    <cellStyle name="Calculation 12 20 16" xfId="8912" xr:uid="{00000000-0005-0000-0000-0000AE1F0000}"/>
    <cellStyle name="Calculation 12 20 16 2" xfId="8913" xr:uid="{00000000-0005-0000-0000-0000AF1F0000}"/>
    <cellStyle name="Calculation 12 20 16 2 2" xfId="8914" xr:uid="{00000000-0005-0000-0000-0000B01F0000}"/>
    <cellStyle name="Calculation 12 20 16 2 3" xfId="8915" xr:uid="{00000000-0005-0000-0000-0000B11F0000}"/>
    <cellStyle name="Calculation 12 20 16 3" xfId="8916" xr:uid="{00000000-0005-0000-0000-0000B21F0000}"/>
    <cellStyle name="Calculation 12 20 16 3 2" xfId="8917" xr:uid="{00000000-0005-0000-0000-0000B31F0000}"/>
    <cellStyle name="Calculation 12 20 16 4" xfId="8918" xr:uid="{00000000-0005-0000-0000-0000B41F0000}"/>
    <cellStyle name="Calculation 12 20 16 5" xfId="8919" xr:uid="{00000000-0005-0000-0000-0000B51F0000}"/>
    <cellStyle name="Calculation 12 20 17" xfId="8920" xr:uid="{00000000-0005-0000-0000-0000B61F0000}"/>
    <cellStyle name="Calculation 12 20 17 2" xfId="8921" xr:uid="{00000000-0005-0000-0000-0000B71F0000}"/>
    <cellStyle name="Calculation 12 20 17 2 2" xfId="8922" xr:uid="{00000000-0005-0000-0000-0000B81F0000}"/>
    <cellStyle name="Calculation 12 20 17 2 3" xfId="8923" xr:uid="{00000000-0005-0000-0000-0000B91F0000}"/>
    <cellStyle name="Calculation 12 20 17 3" xfId="8924" xr:uid="{00000000-0005-0000-0000-0000BA1F0000}"/>
    <cellStyle name="Calculation 12 20 17 3 2" xfId="8925" xr:uid="{00000000-0005-0000-0000-0000BB1F0000}"/>
    <cellStyle name="Calculation 12 20 17 4" xfId="8926" xr:uid="{00000000-0005-0000-0000-0000BC1F0000}"/>
    <cellStyle name="Calculation 12 20 17 5" xfId="8927" xr:uid="{00000000-0005-0000-0000-0000BD1F0000}"/>
    <cellStyle name="Calculation 12 20 18" xfId="8928" xr:uid="{00000000-0005-0000-0000-0000BE1F0000}"/>
    <cellStyle name="Calculation 12 20 18 2" xfId="8929" xr:uid="{00000000-0005-0000-0000-0000BF1F0000}"/>
    <cellStyle name="Calculation 12 20 18 2 2" xfId="8930" xr:uid="{00000000-0005-0000-0000-0000C01F0000}"/>
    <cellStyle name="Calculation 12 20 18 2 3" xfId="8931" xr:uid="{00000000-0005-0000-0000-0000C11F0000}"/>
    <cellStyle name="Calculation 12 20 18 3" xfId="8932" xr:uid="{00000000-0005-0000-0000-0000C21F0000}"/>
    <cellStyle name="Calculation 12 20 18 3 2" xfId="8933" xr:uid="{00000000-0005-0000-0000-0000C31F0000}"/>
    <cellStyle name="Calculation 12 20 18 4" xfId="8934" xr:uid="{00000000-0005-0000-0000-0000C41F0000}"/>
    <cellStyle name="Calculation 12 20 18 5" xfId="8935" xr:uid="{00000000-0005-0000-0000-0000C51F0000}"/>
    <cellStyle name="Calculation 12 20 19" xfId="8936" xr:uid="{00000000-0005-0000-0000-0000C61F0000}"/>
    <cellStyle name="Calculation 12 20 19 2" xfId="8937" xr:uid="{00000000-0005-0000-0000-0000C71F0000}"/>
    <cellStyle name="Calculation 12 20 19 2 2" xfId="8938" xr:uid="{00000000-0005-0000-0000-0000C81F0000}"/>
    <cellStyle name="Calculation 12 20 19 2 3" xfId="8939" xr:uid="{00000000-0005-0000-0000-0000C91F0000}"/>
    <cellStyle name="Calculation 12 20 19 3" xfId="8940" xr:uid="{00000000-0005-0000-0000-0000CA1F0000}"/>
    <cellStyle name="Calculation 12 20 19 3 2" xfId="8941" xr:uid="{00000000-0005-0000-0000-0000CB1F0000}"/>
    <cellStyle name="Calculation 12 20 19 4" xfId="8942" xr:uid="{00000000-0005-0000-0000-0000CC1F0000}"/>
    <cellStyle name="Calculation 12 20 19 5" xfId="8943" xr:uid="{00000000-0005-0000-0000-0000CD1F0000}"/>
    <cellStyle name="Calculation 12 20 2" xfId="8944" xr:uid="{00000000-0005-0000-0000-0000CE1F0000}"/>
    <cellStyle name="Calculation 12 20 2 2" xfId="8945" xr:uid="{00000000-0005-0000-0000-0000CF1F0000}"/>
    <cellStyle name="Calculation 12 20 2 2 2" xfId="8946" xr:uid="{00000000-0005-0000-0000-0000D01F0000}"/>
    <cellStyle name="Calculation 12 20 2 2 3" xfId="8947" xr:uid="{00000000-0005-0000-0000-0000D11F0000}"/>
    <cellStyle name="Calculation 12 20 2 3" xfId="8948" xr:uid="{00000000-0005-0000-0000-0000D21F0000}"/>
    <cellStyle name="Calculation 12 20 2 3 2" xfId="8949" xr:uid="{00000000-0005-0000-0000-0000D31F0000}"/>
    <cellStyle name="Calculation 12 20 2 4" xfId="8950" xr:uid="{00000000-0005-0000-0000-0000D41F0000}"/>
    <cellStyle name="Calculation 12 20 2 5" xfId="8951" xr:uid="{00000000-0005-0000-0000-0000D51F0000}"/>
    <cellStyle name="Calculation 12 20 20" xfId="8952" xr:uid="{00000000-0005-0000-0000-0000D61F0000}"/>
    <cellStyle name="Calculation 12 20 20 2" xfId="8953" xr:uid="{00000000-0005-0000-0000-0000D71F0000}"/>
    <cellStyle name="Calculation 12 20 20 2 2" xfId="8954" xr:uid="{00000000-0005-0000-0000-0000D81F0000}"/>
    <cellStyle name="Calculation 12 20 20 2 3" xfId="8955" xr:uid="{00000000-0005-0000-0000-0000D91F0000}"/>
    <cellStyle name="Calculation 12 20 20 3" xfId="8956" xr:uid="{00000000-0005-0000-0000-0000DA1F0000}"/>
    <cellStyle name="Calculation 12 20 20 4" xfId="8957" xr:uid="{00000000-0005-0000-0000-0000DB1F0000}"/>
    <cellStyle name="Calculation 12 20 20 5" xfId="8958" xr:uid="{00000000-0005-0000-0000-0000DC1F0000}"/>
    <cellStyle name="Calculation 12 20 21" xfId="8959" xr:uid="{00000000-0005-0000-0000-0000DD1F0000}"/>
    <cellStyle name="Calculation 12 20 21 2" xfId="8960" xr:uid="{00000000-0005-0000-0000-0000DE1F0000}"/>
    <cellStyle name="Calculation 12 20 22" xfId="8961" xr:uid="{00000000-0005-0000-0000-0000DF1F0000}"/>
    <cellStyle name="Calculation 12 20 22 2" xfId="8962" xr:uid="{00000000-0005-0000-0000-0000E01F0000}"/>
    <cellStyle name="Calculation 12 20 3" xfId="8963" xr:uid="{00000000-0005-0000-0000-0000E11F0000}"/>
    <cellStyle name="Calculation 12 20 3 2" xfId="8964" xr:uid="{00000000-0005-0000-0000-0000E21F0000}"/>
    <cellStyle name="Calculation 12 20 3 2 2" xfId="8965" xr:uid="{00000000-0005-0000-0000-0000E31F0000}"/>
    <cellStyle name="Calculation 12 20 3 2 3" xfId="8966" xr:uid="{00000000-0005-0000-0000-0000E41F0000}"/>
    <cellStyle name="Calculation 12 20 3 3" xfId="8967" xr:uid="{00000000-0005-0000-0000-0000E51F0000}"/>
    <cellStyle name="Calculation 12 20 3 3 2" xfId="8968" xr:uid="{00000000-0005-0000-0000-0000E61F0000}"/>
    <cellStyle name="Calculation 12 20 3 4" xfId="8969" xr:uid="{00000000-0005-0000-0000-0000E71F0000}"/>
    <cellStyle name="Calculation 12 20 3 5" xfId="8970" xr:uid="{00000000-0005-0000-0000-0000E81F0000}"/>
    <cellStyle name="Calculation 12 20 4" xfId="8971" xr:uid="{00000000-0005-0000-0000-0000E91F0000}"/>
    <cellStyle name="Calculation 12 20 4 2" xfId="8972" xr:uid="{00000000-0005-0000-0000-0000EA1F0000}"/>
    <cellStyle name="Calculation 12 20 4 2 2" xfId="8973" xr:uid="{00000000-0005-0000-0000-0000EB1F0000}"/>
    <cellStyle name="Calculation 12 20 4 2 3" xfId="8974" xr:uid="{00000000-0005-0000-0000-0000EC1F0000}"/>
    <cellStyle name="Calculation 12 20 4 3" xfId="8975" xr:uid="{00000000-0005-0000-0000-0000ED1F0000}"/>
    <cellStyle name="Calculation 12 20 4 3 2" xfId="8976" xr:uid="{00000000-0005-0000-0000-0000EE1F0000}"/>
    <cellStyle name="Calculation 12 20 4 4" xfId="8977" xr:uid="{00000000-0005-0000-0000-0000EF1F0000}"/>
    <cellStyle name="Calculation 12 20 4 5" xfId="8978" xr:uid="{00000000-0005-0000-0000-0000F01F0000}"/>
    <cellStyle name="Calculation 12 20 5" xfId="8979" xr:uid="{00000000-0005-0000-0000-0000F11F0000}"/>
    <cellStyle name="Calculation 12 20 5 2" xfId="8980" xr:uid="{00000000-0005-0000-0000-0000F21F0000}"/>
    <cellStyle name="Calculation 12 20 5 2 2" xfId="8981" xr:uid="{00000000-0005-0000-0000-0000F31F0000}"/>
    <cellStyle name="Calculation 12 20 5 2 3" xfId="8982" xr:uid="{00000000-0005-0000-0000-0000F41F0000}"/>
    <cellStyle name="Calculation 12 20 5 3" xfId="8983" xr:uid="{00000000-0005-0000-0000-0000F51F0000}"/>
    <cellStyle name="Calculation 12 20 5 3 2" xfId="8984" xr:uid="{00000000-0005-0000-0000-0000F61F0000}"/>
    <cellStyle name="Calculation 12 20 5 4" xfId="8985" xr:uid="{00000000-0005-0000-0000-0000F71F0000}"/>
    <cellStyle name="Calculation 12 20 5 5" xfId="8986" xr:uid="{00000000-0005-0000-0000-0000F81F0000}"/>
    <cellStyle name="Calculation 12 20 6" xfId="8987" xr:uid="{00000000-0005-0000-0000-0000F91F0000}"/>
    <cellStyle name="Calculation 12 20 6 2" xfId="8988" xr:uid="{00000000-0005-0000-0000-0000FA1F0000}"/>
    <cellStyle name="Calculation 12 20 6 2 2" xfId="8989" xr:uid="{00000000-0005-0000-0000-0000FB1F0000}"/>
    <cellStyle name="Calculation 12 20 6 2 3" xfId="8990" xr:uid="{00000000-0005-0000-0000-0000FC1F0000}"/>
    <cellStyle name="Calculation 12 20 6 3" xfId="8991" xr:uid="{00000000-0005-0000-0000-0000FD1F0000}"/>
    <cellStyle name="Calculation 12 20 6 3 2" xfId="8992" xr:uid="{00000000-0005-0000-0000-0000FE1F0000}"/>
    <cellStyle name="Calculation 12 20 6 4" xfId="8993" xr:uid="{00000000-0005-0000-0000-0000FF1F0000}"/>
    <cellStyle name="Calculation 12 20 6 5" xfId="8994" xr:uid="{00000000-0005-0000-0000-000000200000}"/>
    <cellStyle name="Calculation 12 20 7" xfId="8995" xr:uid="{00000000-0005-0000-0000-000001200000}"/>
    <cellStyle name="Calculation 12 20 7 2" xfId="8996" xr:uid="{00000000-0005-0000-0000-000002200000}"/>
    <cellStyle name="Calculation 12 20 7 2 2" xfId="8997" xr:uid="{00000000-0005-0000-0000-000003200000}"/>
    <cellStyle name="Calculation 12 20 7 2 3" xfId="8998" xr:uid="{00000000-0005-0000-0000-000004200000}"/>
    <cellStyle name="Calculation 12 20 7 3" xfId="8999" xr:uid="{00000000-0005-0000-0000-000005200000}"/>
    <cellStyle name="Calculation 12 20 7 3 2" xfId="9000" xr:uid="{00000000-0005-0000-0000-000006200000}"/>
    <cellStyle name="Calculation 12 20 7 4" xfId="9001" xr:uid="{00000000-0005-0000-0000-000007200000}"/>
    <cellStyle name="Calculation 12 20 7 5" xfId="9002" xr:uid="{00000000-0005-0000-0000-000008200000}"/>
    <cellStyle name="Calculation 12 20 8" xfId="9003" xr:uid="{00000000-0005-0000-0000-000009200000}"/>
    <cellStyle name="Calculation 12 20 8 2" xfId="9004" xr:uid="{00000000-0005-0000-0000-00000A200000}"/>
    <cellStyle name="Calculation 12 20 8 2 2" xfId="9005" xr:uid="{00000000-0005-0000-0000-00000B200000}"/>
    <cellStyle name="Calculation 12 20 8 2 3" xfId="9006" xr:uid="{00000000-0005-0000-0000-00000C200000}"/>
    <cellStyle name="Calculation 12 20 8 3" xfId="9007" xr:uid="{00000000-0005-0000-0000-00000D200000}"/>
    <cellStyle name="Calculation 12 20 8 3 2" xfId="9008" xr:uid="{00000000-0005-0000-0000-00000E200000}"/>
    <cellStyle name="Calculation 12 20 8 4" xfId="9009" xr:uid="{00000000-0005-0000-0000-00000F200000}"/>
    <cellStyle name="Calculation 12 20 8 5" xfId="9010" xr:uid="{00000000-0005-0000-0000-000010200000}"/>
    <cellStyle name="Calculation 12 20 9" xfId="9011" xr:uid="{00000000-0005-0000-0000-000011200000}"/>
    <cellStyle name="Calculation 12 20 9 2" xfId="9012" xr:uid="{00000000-0005-0000-0000-000012200000}"/>
    <cellStyle name="Calculation 12 20 9 2 2" xfId="9013" xr:uid="{00000000-0005-0000-0000-000013200000}"/>
    <cellStyle name="Calculation 12 20 9 2 3" xfId="9014" xr:uid="{00000000-0005-0000-0000-000014200000}"/>
    <cellStyle name="Calculation 12 20 9 3" xfId="9015" xr:uid="{00000000-0005-0000-0000-000015200000}"/>
    <cellStyle name="Calculation 12 20 9 3 2" xfId="9016" xr:uid="{00000000-0005-0000-0000-000016200000}"/>
    <cellStyle name="Calculation 12 20 9 4" xfId="9017" xr:uid="{00000000-0005-0000-0000-000017200000}"/>
    <cellStyle name="Calculation 12 20 9 5" xfId="9018" xr:uid="{00000000-0005-0000-0000-000018200000}"/>
    <cellStyle name="Calculation 12 21" xfId="9019" xr:uid="{00000000-0005-0000-0000-000019200000}"/>
    <cellStyle name="Calculation 12 21 10" xfId="9020" xr:uid="{00000000-0005-0000-0000-00001A200000}"/>
    <cellStyle name="Calculation 12 21 10 2" xfId="9021" xr:uid="{00000000-0005-0000-0000-00001B200000}"/>
    <cellStyle name="Calculation 12 21 10 2 2" xfId="9022" xr:uid="{00000000-0005-0000-0000-00001C200000}"/>
    <cellStyle name="Calculation 12 21 10 2 3" xfId="9023" xr:uid="{00000000-0005-0000-0000-00001D200000}"/>
    <cellStyle name="Calculation 12 21 10 3" xfId="9024" xr:uid="{00000000-0005-0000-0000-00001E200000}"/>
    <cellStyle name="Calculation 12 21 10 3 2" xfId="9025" xr:uid="{00000000-0005-0000-0000-00001F200000}"/>
    <cellStyle name="Calculation 12 21 10 4" xfId="9026" xr:uid="{00000000-0005-0000-0000-000020200000}"/>
    <cellStyle name="Calculation 12 21 10 5" xfId="9027" xr:uid="{00000000-0005-0000-0000-000021200000}"/>
    <cellStyle name="Calculation 12 21 11" xfId="9028" xr:uid="{00000000-0005-0000-0000-000022200000}"/>
    <cellStyle name="Calculation 12 21 11 2" xfId="9029" xr:uid="{00000000-0005-0000-0000-000023200000}"/>
    <cellStyle name="Calculation 12 21 11 2 2" xfId="9030" xr:uid="{00000000-0005-0000-0000-000024200000}"/>
    <cellStyle name="Calculation 12 21 11 2 3" xfId="9031" xr:uid="{00000000-0005-0000-0000-000025200000}"/>
    <cellStyle name="Calculation 12 21 11 3" xfId="9032" xr:uid="{00000000-0005-0000-0000-000026200000}"/>
    <cellStyle name="Calculation 12 21 11 3 2" xfId="9033" xr:uid="{00000000-0005-0000-0000-000027200000}"/>
    <cellStyle name="Calculation 12 21 11 4" xfId="9034" xr:uid="{00000000-0005-0000-0000-000028200000}"/>
    <cellStyle name="Calculation 12 21 11 5" xfId="9035" xr:uid="{00000000-0005-0000-0000-000029200000}"/>
    <cellStyle name="Calculation 12 21 12" xfId="9036" xr:uid="{00000000-0005-0000-0000-00002A200000}"/>
    <cellStyle name="Calculation 12 21 12 2" xfId="9037" xr:uid="{00000000-0005-0000-0000-00002B200000}"/>
    <cellStyle name="Calculation 12 21 12 2 2" xfId="9038" xr:uid="{00000000-0005-0000-0000-00002C200000}"/>
    <cellStyle name="Calculation 12 21 12 2 3" xfId="9039" xr:uid="{00000000-0005-0000-0000-00002D200000}"/>
    <cellStyle name="Calculation 12 21 12 3" xfId="9040" xr:uid="{00000000-0005-0000-0000-00002E200000}"/>
    <cellStyle name="Calculation 12 21 12 3 2" xfId="9041" xr:uid="{00000000-0005-0000-0000-00002F200000}"/>
    <cellStyle name="Calculation 12 21 12 4" xfId="9042" xr:uid="{00000000-0005-0000-0000-000030200000}"/>
    <cellStyle name="Calculation 12 21 12 5" xfId="9043" xr:uid="{00000000-0005-0000-0000-000031200000}"/>
    <cellStyle name="Calculation 12 21 13" xfId="9044" xr:uid="{00000000-0005-0000-0000-000032200000}"/>
    <cellStyle name="Calculation 12 21 13 2" xfId="9045" xr:uid="{00000000-0005-0000-0000-000033200000}"/>
    <cellStyle name="Calculation 12 21 13 2 2" xfId="9046" xr:uid="{00000000-0005-0000-0000-000034200000}"/>
    <cellStyle name="Calculation 12 21 13 2 3" xfId="9047" xr:uid="{00000000-0005-0000-0000-000035200000}"/>
    <cellStyle name="Calculation 12 21 13 3" xfId="9048" xr:uid="{00000000-0005-0000-0000-000036200000}"/>
    <cellStyle name="Calculation 12 21 13 3 2" xfId="9049" xr:uid="{00000000-0005-0000-0000-000037200000}"/>
    <cellStyle name="Calculation 12 21 13 4" xfId="9050" xr:uid="{00000000-0005-0000-0000-000038200000}"/>
    <cellStyle name="Calculation 12 21 13 5" xfId="9051" xr:uid="{00000000-0005-0000-0000-000039200000}"/>
    <cellStyle name="Calculation 12 21 14" xfId="9052" xr:uid="{00000000-0005-0000-0000-00003A200000}"/>
    <cellStyle name="Calculation 12 21 14 2" xfId="9053" xr:uid="{00000000-0005-0000-0000-00003B200000}"/>
    <cellStyle name="Calculation 12 21 14 2 2" xfId="9054" xr:uid="{00000000-0005-0000-0000-00003C200000}"/>
    <cellStyle name="Calculation 12 21 14 2 3" xfId="9055" xr:uid="{00000000-0005-0000-0000-00003D200000}"/>
    <cellStyle name="Calculation 12 21 14 3" xfId="9056" xr:uid="{00000000-0005-0000-0000-00003E200000}"/>
    <cellStyle name="Calculation 12 21 14 3 2" xfId="9057" xr:uid="{00000000-0005-0000-0000-00003F200000}"/>
    <cellStyle name="Calculation 12 21 14 4" xfId="9058" xr:uid="{00000000-0005-0000-0000-000040200000}"/>
    <cellStyle name="Calculation 12 21 14 5" xfId="9059" xr:uid="{00000000-0005-0000-0000-000041200000}"/>
    <cellStyle name="Calculation 12 21 15" xfId="9060" xr:uid="{00000000-0005-0000-0000-000042200000}"/>
    <cellStyle name="Calculation 12 21 15 2" xfId="9061" xr:uid="{00000000-0005-0000-0000-000043200000}"/>
    <cellStyle name="Calculation 12 21 15 2 2" xfId="9062" xr:uid="{00000000-0005-0000-0000-000044200000}"/>
    <cellStyle name="Calculation 12 21 15 2 3" xfId="9063" xr:uid="{00000000-0005-0000-0000-000045200000}"/>
    <cellStyle name="Calculation 12 21 15 3" xfId="9064" xr:uid="{00000000-0005-0000-0000-000046200000}"/>
    <cellStyle name="Calculation 12 21 15 3 2" xfId="9065" xr:uid="{00000000-0005-0000-0000-000047200000}"/>
    <cellStyle name="Calculation 12 21 15 4" xfId="9066" xr:uid="{00000000-0005-0000-0000-000048200000}"/>
    <cellStyle name="Calculation 12 21 15 5" xfId="9067" xr:uid="{00000000-0005-0000-0000-000049200000}"/>
    <cellStyle name="Calculation 12 21 16" xfId="9068" xr:uid="{00000000-0005-0000-0000-00004A200000}"/>
    <cellStyle name="Calculation 12 21 16 2" xfId="9069" xr:uid="{00000000-0005-0000-0000-00004B200000}"/>
    <cellStyle name="Calculation 12 21 16 2 2" xfId="9070" xr:uid="{00000000-0005-0000-0000-00004C200000}"/>
    <cellStyle name="Calculation 12 21 16 2 3" xfId="9071" xr:uid="{00000000-0005-0000-0000-00004D200000}"/>
    <cellStyle name="Calculation 12 21 16 3" xfId="9072" xr:uid="{00000000-0005-0000-0000-00004E200000}"/>
    <cellStyle name="Calculation 12 21 16 3 2" xfId="9073" xr:uid="{00000000-0005-0000-0000-00004F200000}"/>
    <cellStyle name="Calculation 12 21 16 4" xfId="9074" xr:uid="{00000000-0005-0000-0000-000050200000}"/>
    <cellStyle name="Calculation 12 21 16 5" xfId="9075" xr:uid="{00000000-0005-0000-0000-000051200000}"/>
    <cellStyle name="Calculation 12 21 17" xfId="9076" xr:uid="{00000000-0005-0000-0000-000052200000}"/>
    <cellStyle name="Calculation 12 21 17 2" xfId="9077" xr:uid="{00000000-0005-0000-0000-000053200000}"/>
    <cellStyle name="Calculation 12 21 17 2 2" xfId="9078" xr:uid="{00000000-0005-0000-0000-000054200000}"/>
    <cellStyle name="Calculation 12 21 17 2 3" xfId="9079" xr:uid="{00000000-0005-0000-0000-000055200000}"/>
    <cellStyle name="Calculation 12 21 17 3" xfId="9080" xr:uid="{00000000-0005-0000-0000-000056200000}"/>
    <cellStyle name="Calculation 12 21 17 3 2" xfId="9081" xr:uid="{00000000-0005-0000-0000-000057200000}"/>
    <cellStyle name="Calculation 12 21 17 4" xfId="9082" xr:uid="{00000000-0005-0000-0000-000058200000}"/>
    <cellStyle name="Calculation 12 21 17 5" xfId="9083" xr:uid="{00000000-0005-0000-0000-000059200000}"/>
    <cellStyle name="Calculation 12 21 18" xfId="9084" xr:uid="{00000000-0005-0000-0000-00005A200000}"/>
    <cellStyle name="Calculation 12 21 18 2" xfId="9085" xr:uid="{00000000-0005-0000-0000-00005B200000}"/>
    <cellStyle name="Calculation 12 21 18 2 2" xfId="9086" xr:uid="{00000000-0005-0000-0000-00005C200000}"/>
    <cellStyle name="Calculation 12 21 18 2 3" xfId="9087" xr:uid="{00000000-0005-0000-0000-00005D200000}"/>
    <cellStyle name="Calculation 12 21 18 3" xfId="9088" xr:uid="{00000000-0005-0000-0000-00005E200000}"/>
    <cellStyle name="Calculation 12 21 18 3 2" xfId="9089" xr:uid="{00000000-0005-0000-0000-00005F200000}"/>
    <cellStyle name="Calculation 12 21 18 4" xfId="9090" xr:uid="{00000000-0005-0000-0000-000060200000}"/>
    <cellStyle name="Calculation 12 21 18 5" xfId="9091" xr:uid="{00000000-0005-0000-0000-000061200000}"/>
    <cellStyle name="Calculation 12 21 19" xfId="9092" xr:uid="{00000000-0005-0000-0000-000062200000}"/>
    <cellStyle name="Calculation 12 21 19 2" xfId="9093" xr:uid="{00000000-0005-0000-0000-000063200000}"/>
    <cellStyle name="Calculation 12 21 19 2 2" xfId="9094" xr:uid="{00000000-0005-0000-0000-000064200000}"/>
    <cellStyle name="Calculation 12 21 19 2 3" xfId="9095" xr:uid="{00000000-0005-0000-0000-000065200000}"/>
    <cellStyle name="Calculation 12 21 19 3" xfId="9096" xr:uid="{00000000-0005-0000-0000-000066200000}"/>
    <cellStyle name="Calculation 12 21 19 3 2" xfId="9097" xr:uid="{00000000-0005-0000-0000-000067200000}"/>
    <cellStyle name="Calculation 12 21 19 4" xfId="9098" xr:uid="{00000000-0005-0000-0000-000068200000}"/>
    <cellStyle name="Calculation 12 21 19 5" xfId="9099" xr:uid="{00000000-0005-0000-0000-000069200000}"/>
    <cellStyle name="Calculation 12 21 2" xfId="9100" xr:uid="{00000000-0005-0000-0000-00006A200000}"/>
    <cellStyle name="Calculation 12 21 2 2" xfId="9101" xr:uid="{00000000-0005-0000-0000-00006B200000}"/>
    <cellStyle name="Calculation 12 21 2 2 2" xfId="9102" xr:uid="{00000000-0005-0000-0000-00006C200000}"/>
    <cellStyle name="Calculation 12 21 2 2 3" xfId="9103" xr:uid="{00000000-0005-0000-0000-00006D200000}"/>
    <cellStyle name="Calculation 12 21 2 3" xfId="9104" xr:uid="{00000000-0005-0000-0000-00006E200000}"/>
    <cellStyle name="Calculation 12 21 2 3 2" xfId="9105" xr:uid="{00000000-0005-0000-0000-00006F200000}"/>
    <cellStyle name="Calculation 12 21 2 4" xfId="9106" xr:uid="{00000000-0005-0000-0000-000070200000}"/>
    <cellStyle name="Calculation 12 21 2 5" xfId="9107" xr:uid="{00000000-0005-0000-0000-000071200000}"/>
    <cellStyle name="Calculation 12 21 20" xfId="9108" xr:uid="{00000000-0005-0000-0000-000072200000}"/>
    <cellStyle name="Calculation 12 21 20 2" xfId="9109" xr:uid="{00000000-0005-0000-0000-000073200000}"/>
    <cellStyle name="Calculation 12 21 20 2 2" xfId="9110" xr:uid="{00000000-0005-0000-0000-000074200000}"/>
    <cellStyle name="Calculation 12 21 20 2 3" xfId="9111" xr:uid="{00000000-0005-0000-0000-000075200000}"/>
    <cellStyle name="Calculation 12 21 20 3" xfId="9112" xr:uid="{00000000-0005-0000-0000-000076200000}"/>
    <cellStyle name="Calculation 12 21 20 4" xfId="9113" xr:uid="{00000000-0005-0000-0000-000077200000}"/>
    <cellStyle name="Calculation 12 21 20 5" xfId="9114" xr:uid="{00000000-0005-0000-0000-000078200000}"/>
    <cellStyle name="Calculation 12 21 21" xfId="9115" xr:uid="{00000000-0005-0000-0000-000079200000}"/>
    <cellStyle name="Calculation 12 21 21 2" xfId="9116" xr:uid="{00000000-0005-0000-0000-00007A200000}"/>
    <cellStyle name="Calculation 12 21 22" xfId="9117" xr:uid="{00000000-0005-0000-0000-00007B200000}"/>
    <cellStyle name="Calculation 12 21 22 2" xfId="9118" xr:uid="{00000000-0005-0000-0000-00007C200000}"/>
    <cellStyle name="Calculation 12 21 3" xfId="9119" xr:uid="{00000000-0005-0000-0000-00007D200000}"/>
    <cellStyle name="Calculation 12 21 3 2" xfId="9120" xr:uid="{00000000-0005-0000-0000-00007E200000}"/>
    <cellStyle name="Calculation 12 21 3 2 2" xfId="9121" xr:uid="{00000000-0005-0000-0000-00007F200000}"/>
    <cellStyle name="Calculation 12 21 3 2 3" xfId="9122" xr:uid="{00000000-0005-0000-0000-000080200000}"/>
    <cellStyle name="Calculation 12 21 3 3" xfId="9123" xr:uid="{00000000-0005-0000-0000-000081200000}"/>
    <cellStyle name="Calculation 12 21 3 3 2" xfId="9124" xr:uid="{00000000-0005-0000-0000-000082200000}"/>
    <cellStyle name="Calculation 12 21 3 4" xfId="9125" xr:uid="{00000000-0005-0000-0000-000083200000}"/>
    <cellStyle name="Calculation 12 21 3 5" xfId="9126" xr:uid="{00000000-0005-0000-0000-000084200000}"/>
    <cellStyle name="Calculation 12 21 4" xfId="9127" xr:uid="{00000000-0005-0000-0000-000085200000}"/>
    <cellStyle name="Calculation 12 21 4 2" xfId="9128" xr:uid="{00000000-0005-0000-0000-000086200000}"/>
    <cellStyle name="Calculation 12 21 4 2 2" xfId="9129" xr:uid="{00000000-0005-0000-0000-000087200000}"/>
    <cellStyle name="Calculation 12 21 4 2 3" xfId="9130" xr:uid="{00000000-0005-0000-0000-000088200000}"/>
    <cellStyle name="Calculation 12 21 4 3" xfId="9131" xr:uid="{00000000-0005-0000-0000-000089200000}"/>
    <cellStyle name="Calculation 12 21 4 3 2" xfId="9132" xr:uid="{00000000-0005-0000-0000-00008A200000}"/>
    <cellStyle name="Calculation 12 21 4 4" xfId="9133" xr:uid="{00000000-0005-0000-0000-00008B200000}"/>
    <cellStyle name="Calculation 12 21 4 5" xfId="9134" xr:uid="{00000000-0005-0000-0000-00008C200000}"/>
    <cellStyle name="Calculation 12 21 5" xfId="9135" xr:uid="{00000000-0005-0000-0000-00008D200000}"/>
    <cellStyle name="Calculation 12 21 5 2" xfId="9136" xr:uid="{00000000-0005-0000-0000-00008E200000}"/>
    <cellStyle name="Calculation 12 21 5 2 2" xfId="9137" xr:uid="{00000000-0005-0000-0000-00008F200000}"/>
    <cellStyle name="Calculation 12 21 5 2 3" xfId="9138" xr:uid="{00000000-0005-0000-0000-000090200000}"/>
    <cellStyle name="Calculation 12 21 5 3" xfId="9139" xr:uid="{00000000-0005-0000-0000-000091200000}"/>
    <cellStyle name="Calculation 12 21 5 3 2" xfId="9140" xr:uid="{00000000-0005-0000-0000-000092200000}"/>
    <cellStyle name="Calculation 12 21 5 4" xfId="9141" xr:uid="{00000000-0005-0000-0000-000093200000}"/>
    <cellStyle name="Calculation 12 21 5 5" xfId="9142" xr:uid="{00000000-0005-0000-0000-000094200000}"/>
    <cellStyle name="Calculation 12 21 6" xfId="9143" xr:uid="{00000000-0005-0000-0000-000095200000}"/>
    <cellStyle name="Calculation 12 21 6 2" xfId="9144" xr:uid="{00000000-0005-0000-0000-000096200000}"/>
    <cellStyle name="Calculation 12 21 6 2 2" xfId="9145" xr:uid="{00000000-0005-0000-0000-000097200000}"/>
    <cellStyle name="Calculation 12 21 6 2 3" xfId="9146" xr:uid="{00000000-0005-0000-0000-000098200000}"/>
    <cellStyle name="Calculation 12 21 6 3" xfId="9147" xr:uid="{00000000-0005-0000-0000-000099200000}"/>
    <cellStyle name="Calculation 12 21 6 3 2" xfId="9148" xr:uid="{00000000-0005-0000-0000-00009A200000}"/>
    <cellStyle name="Calculation 12 21 6 4" xfId="9149" xr:uid="{00000000-0005-0000-0000-00009B200000}"/>
    <cellStyle name="Calculation 12 21 6 5" xfId="9150" xr:uid="{00000000-0005-0000-0000-00009C200000}"/>
    <cellStyle name="Calculation 12 21 7" xfId="9151" xr:uid="{00000000-0005-0000-0000-00009D200000}"/>
    <cellStyle name="Calculation 12 21 7 2" xfId="9152" xr:uid="{00000000-0005-0000-0000-00009E200000}"/>
    <cellStyle name="Calculation 12 21 7 2 2" xfId="9153" xr:uid="{00000000-0005-0000-0000-00009F200000}"/>
    <cellStyle name="Calculation 12 21 7 2 3" xfId="9154" xr:uid="{00000000-0005-0000-0000-0000A0200000}"/>
    <cellStyle name="Calculation 12 21 7 3" xfId="9155" xr:uid="{00000000-0005-0000-0000-0000A1200000}"/>
    <cellStyle name="Calculation 12 21 7 3 2" xfId="9156" xr:uid="{00000000-0005-0000-0000-0000A2200000}"/>
    <cellStyle name="Calculation 12 21 7 4" xfId="9157" xr:uid="{00000000-0005-0000-0000-0000A3200000}"/>
    <cellStyle name="Calculation 12 21 7 5" xfId="9158" xr:uid="{00000000-0005-0000-0000-0000A4200000}"/>
    <cellStyle name="Calculation 12 21 8" xfId="9159" xr:uid="{00000000-0005-0000-0000-0000A5200000}"/>
    <cellStyle name="Calculation 12 21 8 2" xfId="9160" xr:uid="{00000000-0005-0000-0000-0000A6200000}"/>
    <cellStyle name="Calculation 12 21 8 2 2" xfId="9161" xr:uid="{00000000-0005-0000-0000-0000A7200000}"/>
    <cellStyle name="Calculation 12 21 8 2 3" xfId="9162" xr:uid="{00000000-0005-0000-0000-0000A8200000}"/>
    <cellStyle name="Calculation 12 21 8 3" xfId="9163" xr:uid="{00000000-0005-0000-0000-0000A9200000}"/>
    <cellStyle name="Calculation 12 21 8 3 2" xfId="9164" xr:uid="{00000000-0005-0000-0000-0000AA200000}"/>
    <cellStyle name="Calculation 12 21 8 4" xfId="9165" xr:uid="{00000000-0005-0000-0000-0000AB200000}"/>
    <cellStyle name="Calculation 12 21 8 5" xfId="9166" xr:uid="{00000000-0005-0000-0000-0000AC200000}"/>
    <cellStyle name="Calculation 12 21 9" xfId="9167" xr:uid="{00000000-0005-0000-0000-0000AD200000}"/>
    <cellStyle name="Calculation 12 21 9 2" xfId="9168" xr:uid="{00000000-0005-0000-0000-0000AE200000}"/>
    <cellStyle name="Calculation 12 21 9 2 2" xfId="9169" xr:uid="{00000000-0005-0000-0000-0000AF200000}"/>
    <cellStyle name="Calculation 12 21 9 2 3" xfId="9170" xr:uid="{00000000-0005-0000-0000-0000B0200000}"/>
    <cellStyle name="Calculation 12 21 9 3" xfId="9171" xr:uid="{00000000-0005-0000-0000-0000B1200000}"/>
    <cellStyle name="Calculation 12 21 9 3 2" xfId="9172" xr:uid="{00000000-0005-0000-0000-0000B2200000}"/>
    <cellStyle name="Calculation 12 21 9 4" xfId="9173" xr:uid="{00000000-0005-0000-0000-0000B3200000}"/>
    <cellStyle name="Calculation 12 21 9 5" xfId="9174" xr:uid="{00000000-0005-0000-0000-0000B4200000}"/>
    <cellStyle name="Calculation 12 22" xfId="9175" xr:uid="{00000000-0005-0000-0000-0000B5200000}"/>
    <cellStyle name="Calculation 12 22 10" xfId="9176" xr:uid="{00000000-0005-0000-0000-0000B6200000}"/>
    <cellStyle name="Calculation 12 22 10 2" xfId="9177" xr:uid="{00000000-0005-0000-0000-0000B7200000}"/>
    <cellStyle name="Calculation 12 22 10 2 2" xfId="9178" xr:uid="{00000000-0005-0000-0000-0000B8200000}"/>
    <cellStyle name="Calculation 12 22 10 2 3" xfId="9179" xr:uid="{00000000-0005-0000-0000-0000B9200000}"/>
    <cellStyle name="Calculation 12 22 10 3" xfId="9180" xr:uid="{00000000-0005-0000-0000-0000BA200000}"/>
    <cellStyle name="Calculation 12 22 10 3 2" xfId="9181" xr:uid="{00000000-0005-0000-0000-0000BB200000}"/>
    <cellStyle name="Calculation 12 22 10 4" xfId="9182" xr:uid="{00000000-0005-0000-0000-0000BC200000}"/>
    <cellStyle name="Calculation 12 22 10 5" xfId="9183" xr:uid="{00000000-0005-0000-0000-0000BD200000}"/>
    <cellStyle name="Calculation 12 22 11" xfId="9184" xr:uid="{00000000-0005-0000-0000-0000BE200000}"/>
    <cellStyle name="Calculation 12 22 11 2" xfId="9185" xr:uid="{00000000-0005-0000-0000-0000BF200000}"/>
    <cellStyle name="Calculation 12 22 11 2 2" xfId="9186" xr:uid="{00000000-0005-0000-0000-0000C0200000}"/>
    <cellStyle name="Calculation 12 22 11 2 3" xfId="9187" xr:uid="{00000000-0005-0000-0000-0000C1200000}"/>
    <cellStyle name="Calculation 12 22 11 3" xfId="9188" xr:uid="{00000000-0005-0000-0000-0000C2200000}"/>
    <cellStyle name="Calculation 12 22 11 3 2" xfId="9189" xr:uid="{00000000-0005-0000-0000-0000C3200000}"/>
    <cellStyle name="Calculation 12 22 11 4" xfId="9190" xr:uid="{00000000-0005-0000-0000-0000C4200000}"/>
    <cellStyle name="Calculation 12 22 11 5" xfId="9191" xr:uid="{00000000-0005-0000-0000-0000C5200000}"/>
    <cellStyle name="Calculation 12 22 12" xfId="9192" xr:uid="{00000000-0005-0000-0000-0000C6200000}"/>
    <cellStyle name="Calculation 12 22 12 2" xfId="9193" xr:uid="{00000000-0005-0000-0000-0000C7200000}"/>
    <cellStyle name="Calculation 12 22 12 2 2" xfId="9194" xr:uid="{00000000-0005-0000-0000-0000C8200000}"/>
    <cellStyle name="Calculation 12 22 12 2 3" xfId="9195" xr:uid="{00000000-0005-0000-0000-0000C9200000}"/>
    <cellStyle name="Calculation 12 22 12 3" xfId="9196" xr:uid="{00000000-0005-0000-0000-0000CA200000}"/>
    <cellStyle name="Calculation 12 22 12 3 2" xfId="9197" xr:uid="{00000000-0005-0000-0000-0000CB200000}"/>
    <cellStyle name="Calculation 12 22 12 4" xfId="9198" xr:uid="{00000000-0005-0000-0000-0000CC200000}"/>
    <cellStyle name="Calculation 12 22 12 5" xfId="9199" xr:uid="{00000000-0005-0000-0000-0000CD200000}"/>
    <cellStyle name="Calculation 12 22 13" xfId="9200" xr:uid="{00000000-0005-0000-0000-0000CE200000}"/>
    <cellStyle name="Calculation 12 22 13 2" xfId="9201" xr:uid="{00000000-0005-0000-0000-0000CF200000}"/>
    <cellStyle name="Calculation 12 22 13 2 2" xfId="9202" xr:uid="{00000000-0005-0000-0000-0000D0200000}"/>
    <cellStyle name="Calculation 12 22 13 2 3" xfId="9203" xr:uid="{00000000-0005-0000-0000-0000D1200000}"/>
    <cellStyle name="Calculation 12 22 13 3" xfId="9204" xr:uid="{00000000-0005-0000-0000-0000D2200000}"/>
    <cellStyle name="Calculation 12 22 13 3 2" xfId="9205" xr:uid="{00000000-0005-0000-0000-0000D3200000}"/>
    <cellStyle name="Calculation 12 22 13 4" xfId="9206" xr:uid="{00000000-0005-0000-0000-0000D4200000}"/>
    <cellStyle name="Calculation 12 22 13 5" xfId="9207" xr:uid="{00000000-0005-0000-0000-0000D5200000}"/>
    <cellStyle name="Calculation 12 22 14" xfId="9208" xr:uid="{00000000-0005-0000-0000-0000D6200000}"/>
    <cellStyle name="Calculation 12 22 14 2" xfId="9209" xr:uid="{00000000-0005-0000-0000-0000D7200000}"/>
    <cellStyle name="Calculation 12 22 14 2 2" xfId="9210" xr:uid="{00000000-0005-0000-0000-0000D8200000}"/>
    <cellStyle name="Calculation 12 22 14 2 3" xfId="9211" xr:uid="{00000000-0005-0000-0000-0000D9200000}"/>
    <cellStyle name="Calculation 12 22 14 3" xfId="9212" xr:uid="{00000000-0005-0000-0000-0000DA200000}"/>
    <cellStyle name="Calculation 12 22 14 3 2" xfId="9213" xr:uid="{00000000-0005-0000-0000-0000DB200000}"/>
    <cellStyle name="Calculation 12 22 14 4" xfId="9214" xr:uid="{00000000-0005-0000-0000-0000DC200000}"/>
    <cellStyle name="Calculation 12 22 14 5" xfId="9215" xr:uid="{00000000-0005-0000-0000-0000DD200000}"/>
    <cellStyle name="Calculation 12 22 15" xfId="9216" xr:uid="{00000000-0005-0000-0000-0000DE200000}"/>
    <cellStyle name="Calculation 12 22 15 2" xfId="9217" xr:uid="{00000000-0005-0000-0000-0000DF200000}"/>
    <cellStyle name="Calculation 12 22 15 2 2" xfId="9218" xr:uid="{00000000-0005-0000-0000-0000E0200000}"/>
    <cellStyle name="Calculation 12 22 15 2 3" xfId="9219" xr:uid="{00000000-0005-0000-0000-0000E1200000}"/>
    <cellStyle name="Calculation 12 22 15 3" xfId="9220" xr:uid="{00000000-0005-0000-0000-0000E2200000}"/>
    <cellStyle name="Calculation 12 22 15 3 2" xfId="9221" xr:uid="{00000000-0005-0000-0000-0000E3200000}"/>
    <cellStyle name="Calculation 12 22 15 4" xfId="9222" xr:uid="{00000000-0005-0000-0000-0000E4200000}"/>
    <cellStyle name="Calculation 12 22 15 5" xfId="9223" xr:uid="{00000000-0005-0000-0000-0000E5200000}"/>
    <cellStyle name="Calculation 12 22 16" xfId="9224" xr:uid="{00000000-0005-0000-0000-0000E6200000}"/>
    <cellStyle name="Calculation 12 22 16 2" xfId="9225" xr:uid="{00000000-0005-0000-0000-0000E7200000}"/>
    <cellStyle name="Calculation 12 22 16 2 2" xfId="9226" xr:uid="{00000000-0005-0000-0000-0000E8200000}"/>
    <cellStyle name="Calculation 12 22 16 2 3" xfId="9227" xr:uid="{00000000-0005-0000-0000-0000E9200000}"/>
    <cellStyle name="Calculation 12 22 16 3" xfId="9228" xr:uid="{00000000-0005-0000-0000-0000EA200000}"/>
    <cellStyle name="Calculation 12 22 16 3 2" xfId="9229" xr:uid="{00000000-0005-0000-0000-0000EB200000}"/>
    <cellStyle name="Calculation 12 22 16 4" xfId="9230" xr:uid="{00000000-0005-0000-0000-0000EC200000}"/>
    <cellStyle name="Calculation 12 22 16 5" xfId="9231" xr:uid="{00000000-0005-0000-0000-0000ED200000}"/>
    <cellStyle name="Calculation 12 22 17" xfId="9232" xr:uid="{00000000-0005-0000-0000-0000EE200000}"/>
    <cellStyle name="Calculation 12 22 17 2" xfId="9233" xr:uid="{00000000-0005-0000-0000-0000EF200000}"/>
    <cellStyle name="Calculation 12 22 17 2 2" xfId="9234" xr:uid="{00000000-0005-0000-0000-0000F0200000}"/>
    <cellStyle name="Calculation 12 22 17 2 3" xfId="9235" xr:uid="{00000000-0005-0000-0000-0000F1200000}"/>
    <cellStyle name="Calculation 12 22 17 3" xfId="9236" xr:uid="{00000000-0005-0000-0000-0000F2200000}"/>
    <cellStyle name="Calculation 12 22 17 3 2" xfId="9237" xr:uid="{00000000-0005-0000-0000-0000F3200000}"/>
    <cellStyle name="Calculation 12 22 17 4" xfId="9238" xr:uid="{00000000-0005-0000-0000-0000F4200000}"/>
    <cellStyle name="Calculation 12 22 17 5" xfId="9239" xr:uid="{00000000-0005-0000-0000-0000F5200000}"/>
    <cellStyle name="Calculation 12 22 18" xfId="9240" xr:uid="{00000000-0005-0000-0000-0000F6200000}"/>
    <cellStyle name="Calculation 12 22 18 2" xfId="9241" xr:uid="{00000000-0005-0000-0000-0000F7200000}"/>
    <cellStyle name="Calculation 12 22 18 2 2" xfId="9242" xr:uid="{00000000-0005-0000-0000-0000F8200000}"/>
    <cellStyle name="Calculation 12 22 18 2 3" xfId="9243" xr:uid="{00000000-0005-0000-0000-0000F9200000}"/>
    <cellStyle name="Calculation 12 22 18 3" xfId="9244" xr:uid="{00000000-0005-0000-0000-0000FA200000}"/>
    <cellStyle name="Calculation 12 22 18 3 2" xfId="9245" xr:uid="{00000000-0005-0000-0000-0000FB200000}"/>
    <cellStyle name="Calculation 12 22 18 4" xfId="9246" xr:uid="{00000000-0005-0000-0000-0000FC200000}"/>
    <cellStyle name="Calculation 12 22 18 5" xfId="9247" xr:uid="{00000000-0005-0000-0000-0000FD200000}"/>
    <cellStyle name="Calculation 12 22 19" xfId="9248" xr:uid="{00000000-0005-0000-0000-0000FE200000}"/>
    <cellStyle name="Calculation 12 22 19 2" xfId="9249" xr:uid="{00000000-0005-0000-0000-0000FF200000}"/>
    <cellStyle name="Calculation 12 22 19 2 2" xfId="9250" xr:uid="{00000000-0005-0000-0000-000000210000}"/>
    <cellStyle name="Calculation 12 22 19 2 3" xfId="9251" xr:uid="{00000000-0005-0000-0000-000001210000}"/>
    <cellStyle name="Calculation 12 22 19 3" xfId="9252" xr:uid="{00000000-0005-0000-0000-000002210000}"/>
    <cellStyle name="Calculation 12 22 19 3 2" xfId="9253" xr:uid="{00000000-0005-0000-0000-000003210000}"/>
    <cellStyle name="Calculation 12 22 19 4" xfId="9254" xr:uid="{00000000-0005-0000-0000-000004210000}"/>
    <cellStyle name="Calculation 12 22 19 5" xfId="9255" xr:uid="{00000000-0005-0000-0000-000005210000}"/>
    <cellStyle name="Calculation 12 22 2" xfId="9256" xr:uid="{00000000-0005-0000-0000-000006210000}"/>
    <cellStyle name="Calculation 12 22 2 2" xfId="9257" xr:uid="{00000000-0005-0000-0000-000007210000}"/>
    <cellStyle name="Calculation 12 22 2 2 2" xfId="9258" xr:uid="{00000000-0005-0000-0000-000008210000}"/>
    <cellStyle name="Calculation 12 22 2 2 3" xfId="9259" xr:uid="{00000000-0005-0000-0000-000009210000}"/>
    <cellStyle name="Calculation 12 22 2 3" xfId="9260" xr:uid="{00000000-0005-0000-0000-00000A210000}"/>
    <cellStyle name="Calculation 12 22 2 3 2" xfId="9261" xr:uid="{00000000-0005-0000-0000-00000B210000}"/>
    <cellStyle name="Calculation 12 22 2 4" xfId="9262" xr:uid="{00000000-0005-0000-0000-00000C210000}"/>
    <cellStyle name="Calculation 12 22 2 5" xfId="9263" xr:uid="{00000000-0005-0000-0000-00000D210000}"/>
    <cellStyle name="Calculation 12 22 20" xfId="9264" xr:uid="{00000000-0005-0000-0000-00000E210000}"/>
    <cellStyle name="Calculation 12 22 20 2" xfId="9265" xr:uid="{00000000-0005-0000-0000-00000F210000}"/>
    <cellStyle name="Calculation 12 22 20 2 2" xfId="9266" xr:uid="{00000000-0005-0000-0000-000010210000}"/>
    <cellStyle name="Calculation 12 22 20 2 3" xfId="9267" xr:uid="{00000000-0005-0000-0000-000011210000}"/>
    <cellStyle name="Calculation 12 22 20 3" xfId="9268" xr:uid="{00000000-0005-0000-0000-000012210000}"/>
    <cellStyle name="Calculation 12 22 20 4" xfId="9269" xr:uid="{00000000-0005-0000-0000-000013210000}"/>
    <cellStyle name="Calculation 12 22 20 5" xfId="9270" xr:uid="{00000000-0005-0000-0000-000014210000}"/>
    <cellStyle name="Calculation 12 22 21" xfId="9271" xr:uid="{00000000-0005-0000-0000-000015210000}"/>
    <cellStyle name="Calculation 12 22 21 2" xfId="9272" xr:uid="{00000000-0005-0000-0000-000016210000}"/>
    <cellStyle name="Calculation 12 22 22" xfId="9273" xr:uid="{00000000-0005-0000-0000-000017210000}"/>
    <cellStyle name="Calculation 12 22 22 2" xfId="9274" xr:uid="{00000000-0005-0000-0000-000018210000}"/>
    <cellStyle name="Calculation 12 22 3" xfId="9275" xr:uid="{00000000-0005-0000-0000-000019210000}"/>
    <cellStyle name="Calculation 12 22 3 2" xfId="9276" xr:uid="{00000000-0005-0000-0000-00001A210000}"/>
    <cellStyle name="Calculation 12 22 3 2 2" xfId="9277" xr:uid="{00000000-0005-0000-0000-00001B210000}"/>
    <cellStyle name="Calculation 12 22 3 2 3" xfId="9278" xr:uid="{00000000-0005-0000-0000-00001C210000}"/>
    <cellStyle name="Calculation 12 22 3 3" xfId="9279" xr:uid="{00000000-0005-0000-0000-00001D210000}"/>
    <cellStyle name="Calculation 12 22 3 3 2" xfId="9280" xr:uid="{00000000-0005-0000-0000-00001E210000}"/>
    <cellStyle name="Calculation 12 22 3 4" xfId="9281" xr:uid="{00000000-0005-0000-0000-00001F210000}"/>
    <cellStyle name="Calculation 12 22 3 5" xfId="9282" xr:uid="{00000000-0005-0000-0000-000020210000}"/>
    <cellStyle name="Calculation 12 22 4" xfId="9283" xr:uid="{00000000-0005-0000-0000-000021210000}"/>
    <cellStyle name="Calculation 12 22 4 2" xfId="9284" xr:uid="{00000000-0005-0000-0000-000022210000}"/>
    <cellStyle name="Calculation 12 22 4 2 2" xfId="9285" xr:uid="{00000000-0005-0000-0000-000023210000}"/>
    <cellStyle name="Calculation 12 22 4 2 3" xfId="9286" xr:uid="{00000000-0005-0000-0000-000024210000}"/>
    <cellStyle name="Calculation 12 22 4 3" xfId="9287" xr:uid="{00000000-0005-0000-0000-000025210000}"/>
    <cellStyle name="Calculation 12 22 4 3 2" xfId="9288" xr:uid="{00000000-0005-0000-0000-000026210000}"/>
    <cellStyle name="Calculation 12 22 4 4" xfId="9289" xr:uid="{00000000-0005-0000-0000-000027210000}"/>
    <cellStyle name="Calculation 12 22 4 5" xfId="9290" xr:uid="{00000000-0005-0000-0000-000028210000}"/>
    <cellStyle name="Calculation 12 22 5" xfId="9291" xr:uid="{00000000-0005-0000-0000-000029210000}"/>
    <cellStyle name="Calculation 12 22 5 2" xfId="9292" xr:uid="{00000000-0005-0000-0000-00002A210000}"/>
    <cellStyle name="Calculation 12 22 5 2 2" xfId="9293" xr:uid="{00000000-0005-0000-0000-00002B210000}"/>
    <cellStyle name="Calculation 12 22 5 2 3" xfId="9294" xr:uid="{00000000-0005-0000-0000-00002C210000}"/>
    <cellStyle name="Calculation 12 22 5 3" xfId="9295" xr:uid="{00000000-0005-0000-0000-00002D210000}"/>
    <cellStyle name="Calculation 12 22 5 3 2" xfId="9296" xr:uid="{00000000-0005-0000-0000-00002E210000}"/>
    <cellStyle name="Calculation 12 22 5 4" xfId="9297" xr:uid="{00000000-0005-0000-0000-00002F210000}"/>
    <cellStyle name="Calculation 12 22 5 5" xfId="9298" xr:uid="{00000000-0005-0000-0000-000030210000}"/>
    <cellStyle name="Calculation 12 22 6" xfId="9299" xr:uid="{00000000-0005-0000-0000-000031210000}"/>
    <cellStyle name="Calculation 12 22 6 2" xfId="9300" xr:uid="{00000000-0005-0000-0000-000032210000}"/>
    <cellStyle name="Calculation 12 22 6 2 2" xfId="9301" xr:uid="{00000000-0005-0000-0000-000033210000}"/>
    <cellStyle name="Calculation 12 22 6 2 3" xfId="9302" xr:uid="{00000000-0005-0000-0000-000034210000}"/>
    <cellStyle name="Calculation 12 22 6 3" xfId="9303" xr:uid="{00000000-0005-0000-0000-000035210000}"/>
    <cellStyle name="Calculation 12 22 6 3 2" xfId="9304" xr:uid="{00000000-0005-0000-0000-000036210000}"/>
    <cellStyle name="Calculation 12 22 6 4" xfId="9305" xr:uid="{00000000-0005-0000-0000-000037210000}"/>
    <cellStyle name="Calculation 12 22 6 5" xfId="9306" xr:uid="{00000000-0005-0000-0000-000038210000}"/>
    <cellStyle name="Calculation 12 22 7" xfId="9307" xr:uid="{00000000-0005-0000-0000-000039210000}"/>
    <cellStyle name="Calculation 12 22 7 2" xfId="9308" xr:uid="{00000000-0005-0000-0000-00003A210000}"/>
    <cellStyle name="Calculation 12 22 7 2 2" xfId="9309" xr:uid="{00000000-0005-0000-0000-00003B210000}"/>
    <cellStyle name="Calculation 12 22 7 2 3" xfId="9310" xr:uid="{00000000-0005-0000-0000-00003C210000}"/>
    <cellStyle name="Calculation 12 22 7 3" xfId="9311" xr:uid="{00000000-0005-0000-0000-00003D210000}"/>
    <cellStyle name="Calculation 12 22 7 3 2" xfId="9312" xr:uid="{00000000-0005-0000-0000-00003E210000}"/>
    <cellStyle name="Calculation 12 22 7 4" xfId="9313" xr:uid="{00000000-0005-0000-0000-00003F210000}"/>
    <cellStyle name="Calculation 12 22 7 5" xfId="9314" xr:uid="{00000000-0005-0000-0000-000040210000}"/>
    <cellStyle name="Calculation 12 22 8" xfId="9315" xr:uid="{00000000-0005-0000-0000-000041210000}"/>
    <cellStyle name="Calculation 12 22 8 2" xfId="9316" xr:uid="{00000000-0005-0000-0000-000042210000}"/>
    <cellStyle name="Calculation 12 22 8 2 2" xfId="9317" xr:uid="{00000000-0005-0000-0000-000043210000}"/>
    <cellStyle name="Calculation 12 22 8 2 3" xfId="9318" xr:uid="{00000000-0005-0000-0000-000044210000}"/>
    <cellStyle name="Calculation 12 22 8 3" xfId="9319" xr:uid="{00000000-0005-0000-0000-000045210000}"/>
    <cellStyle name="Calculation 12 22 8 3 2" xfId="9320" xr:uid="{00000000-0005-0000-0000-000046210000}"/>
    <cellStyle name="Calculation 12 22 8 4" xfId="9321" xr:uid="{00000000-0005-0000-0000-000047210000}"/>
    <cellStyle name="Calculation 12 22 8 5" xfId="9322" xr:uid="{00000000-0005-0000-0000-000048210000}"/>
    <cellStyle name="Calculation 12 22 9" xfId="9323" xr:uid="{00000000-0005-0000-0000-000049210000}"/>
    <cellStyle name="Calculation 12 22 9 2" xfId="9324" xr:uid="{00000000-0005-0000-0000-00004A210000}"/>
    <cellStyle name="Calculation 12 22 9 2 2" xfId="9325" xr:uid="{00000000-0005-0000-0000-00004B210000}"/>
    <cellStyle name="Calculation 12 22 9 2 3" xfId="9326" xr:uid="{00000000-0005-0000-0000-00004C210000}"/>
    <cellStyle name="Calculation 12 22 9 3" xfId="9327" xr:uid="{00000000-0005-0000-0000-00004D210000}"/>
    <cellStyle name="Calculation 12 22 9 3 2" xfId="9328" xr:uid="{00000000-0005-0000-0000-00004E210000}"/>
    <cellStyle name="Calculation 12 22 9 4" xfId="9329" xr:uid="{00000000-0005-0000-0000-00004F210000}"/>
    <cellStyle name="Calculation 12 22 9 5" xfId="9330" xr:uid="{00000000-0005-0000-0000-000050210000}"/>
    <cellStyle name="Calculation 12 23" xfId="9331" xr:uid="{00000000-0005-0000-0000-000051210000}"/>
    <cellStyle name="Calculation 12 23 10" xfId="9332" xr:uid="{00000000-0005-0000-0000-000052210000}"/>
    <cellStyle name="Calculation 12 23 10 2" xfId="9333" xr:uid="{00000000-0005-0000-0000-000053210000}"/>
    <cellStyle name="Calculation 12 23 10 2 2" xfId="9334" xr:uid="{00000000-0005-0000-0000-000054210000}"/>
    <cellStyle name="Calculation 12 23 10 2 3" xfId="9335" xr:uid="{00000000-0005-0000-0000-000055210000}"/>
    <cellStyle name="Calculation 12 23 10 3" xfId="9336" xr:uid="{00000000-0005-0000-0000-000056210000}"/>
    <cellStyle name="Calculation 12 23 10 3 2" xfId="9337" xr:uid="{00000000-0005-0000-0000-000057210000}"/>
    <cellStyle name="Calculation 12 23 10 4" xfId="9338" xr:uid="{00000000-0005-0000-0000-000058210000}"/>
    <cellStyle name="Calculation 12 23 10 5" xfId="9339" xr:uid="{00000000-0005-0000-0000-000059210000}"/>
    <cellStyle name="Calculation 12 23 11" xfId="9340" xr:uid="{00000000-0005-0000-0000-00005A210000}"/>
    <cellStyle name="Calculation 12 23 11 2" xfId="9341" xr:uid="{00000000-0005-0000-0000-00005B210000}"/>
    <cellStyle name="Calculation 12 23 11 2 2" xfId="9342" xr:uid="{00000000-0005-0000-0000-00005C210000}"/>
    <cellStyle name="Calculation 12 23 11 2 3" xfId="9343" xr:uid="{00000000-0005-0000-0000-00005D210000}"/>
    <cellStyle name="Calculation 12 23 11 3" xfId="9344" xr:uid="{00000000-0005-0000-0000-00005E210000}"/>
    <cellStyle name="Calculation 12 23 11 3 2" xfId="9345" xr:uid="{00000000-0005-0000-0000-00005F210000}"/>
    <cellStyle name="Calculation 12 23 11 4" xfId="9346" xr:uid="{00000000-0005-0000-0000-000060210000}"/>
    <cellStyle name="Calculation 12 23 11 5" xfId="9347" xr:uid="{00000000-0005-0000-0000-000061210000}"/>
    <cellStyle name="Calculation 12 23 12" xfId="9348" xr:uid="{00000000-0005-0000-0000-000062210000}"/>
    <cellStyle name="Calculation 12 23 12 2" xfId="9349" xr:uid="{00000000-0005-0000-0000-000063210000}"/>
    <cellStyle name="Calculation 12 23 12 2 2" xfId="9350" xr:uid="{00000000-0005-0000-0000-000064210000}"/>
    <cellStyle name="Calculation 12 23 12 2 3" xfId="9351" xr:uid="{00000000-0005-0000-0000-000065210000}"/>
    <cellStyle name="Calculation 12 23 12 3" xfId="9352" xr:uid="{00000000-0005-0000-0000-000066210000}"/>
    <cellStyle name="Calculation 12 23 12 3 2" xfId="9353" xr:uid="{00000000-0005-0000-0000-000067210000}"/>
    <cellStyle name="Calculation 12 23 12 4" xfId="9354" xr:uid="{00000000-0005-0000-0000-000068210000}"/>
    <cellStyle name="Calculation 12 23 12 5" xfId="9355" xr:uid="{00000000-0005-0000-0000-000069210000}"/>
    <cellStyle name="Calculation 12 23 13" xfId="9356" xr:uid="{00000000-0005-0000-0000-00006A210000}"/>
    <cellStyle name="Calculation 12 23 13 2" xfId="9357" xr:uid="{00000000-0005-0000-0000-00006B210000}"/>
    <cellStyle name="Calculation 12 23 13 2 2" xfId="9358" xr:uid="{00000000-0005-0000-0000-00006C210000}"/>
    <cellStyle name="Calculation 12 23 13 2 3" xfId="9359" xr:uid="{00000000-0005-0000-0000-00006D210000}"/>
    <cellStyle name="Calculation 12 23 13 3" xfId="9360" xr:uid="{00000000-0005-0000-0000-00006E210000}"/>
    <cellStyle name="Calculation 12 23 13 3 2" xfId="9361" xr:uid="{00000000-0005-0000-0000-00006F210000}"/>
    <cellStyle name="Calculation 12 23 13 4" xfId="9362" xr:uid="{00000000-0005-0000-0000-000070210000}"/>
    <cellStyle name="Calculation 12 23 13 5" xfId="9363" xr:uid="{00000000-0005-0000-0000-000071210000}"/>
    <cellStyle name="Calculation 12 23 14" xfId="9364" xr:uid="{00000000-0005-0000-0000-000072210000}"/>
    <cellStyle name="Calculation 12 23 14 2" xfId="9365" xr:uid="{00000000-0005-0000-0000-000073210000}"/>
    <cellStyle name="Calculation 12 23 14 2 2" xfId="9366" xr:uid="{00000000-0005-0000-0000-000074210000}"/>
    <cellStyle name="Calculation 12 23 14 2 3" xfId="9367" xr:uid="{00000000-0005-0000-0000-000075210000}"/>
    <cellStyle name="Calculation 12 23 14 3" xfId="9368" xr:uid="{00000000-0005-0000-0000-000076210000}"/>
    <cellStyle name="Calculation 12 23 14 3 2" xfId="9369" xr:uid="{00000000-0005-0000-0000-000077210000}"/>
    <cellStyle name="Calculation 12 23 14 4" xfId="9370" xr:uid="{00000000-0005-0000-0000-000078210000}"/>
    <cellStyle name="Calculation 12 23 14 5" xfId="9371" xr:uid="{00000000-0005-0000-0000-000079210000}"/>
    <cellStyle name="Calculation 12 23 15" xfId="9372" xr:uid="{00000000-0005-0000-0000-00007A210000}"/>
    <cellStyle name="Calculation 12 23 15 2" xfId="9373" xr:uid="{00000000-0005-0000-0000-00007B210000}"/>
    <cellStyle name="Calculation 12 23 15 2 2" xfId="9374" xr:uid="{00000000-0005-0000-0000-00007C210000}"/>
    <cellStyle name="Calculation 12 23 15 2 3" xfId="9375" xr:uid="{00000000-0005-0000-0000-00007D210000}"/>
    <cellStyle name="Calculation 12 23 15 3" xfId="9376" xr:uid="{00000000-0005-0000-0000-00007E210000}"/>
    <cellStyle name="Calculation 12 23 15 3 2" xfId="9377" xr:uid="{00000000-0005-0000-0000-00007F210000}"/>
    <cellStyle name="Calculation 12 23 15 4" xfId="9378" xr:uid="{00000000-0005-0000-0000-000080210000}"/>
    <cellStyle name="Calculation 12 23 15 5" xfId="9379" xr:uid="{00000000-0005-0000-0000-000081210000}"/>
    <cellStyle name="Calculation 12 23 16" xfId="9380" xr:uid="{00000000-0005-0000-0000-000082210000}"/>
    <cellStyle name="Calculation 12 23 16 2" xfId="9381" xr:uid="{00000000-0005-0000-0000-000083210000}"/>
    <cellStyle name="Calculation 12 23 16 2 2" xfId="9382" xr:uid="{00000000-0005-0000-0000-000084210000}"/>
    <cellStyle name="Calculation 12 23 16 2 3" xfId="9383" xr:uid="{00000000-0005-0000-0000-000085210000}"/>
    <cellStyle name="Calculation 12 23 16 3" xfId="9384" xr:uid="{00000000-0005-0000-0000-000086210000}"/>
    <cellStyle name="Calculation 12 23 16 3 2" xfId="9385" xr:uid="{00000000-0005-0000-0000-000087210000}"/>
    <cellStyle name="Calculation 12 23 16 4" xfId="9386" xr:uid="{00000000-0005-0000-0000-000088210000}"/>
    <cellStyle name="Calculation 12 23 16 5" xfId="9387" xr:uid="{00000000-0005-0000-0000-000089210000}"/>
    <cellStyle name="Calculation 12 23 17" xfId="9388" xr:uid="{00000000-0005-0000-0000-00008A210000}"/>
    <cellStyle name="Calculation 12 23 17 2" xfId="9389" xr:uid="{00000000-0005-0000-0000-00008B210000}"/>
    <cellStyle name="Calculation 12 23 17 2 2" xfId="9390" xr:uid="{00000000-0005-0000-0000-00008C210000}"/>
    <cellStyle name="Calculation 12 23 17 2 3" xfId="9391" xr:uid="{00000000-0005-0000-0000-00008D210000}"/>
    <cellStyle name="Calculation 12 23 17 3" xfId="9392" xr:uid="{00000000-0005-0000-0000-00008E210000}"/>
    <cellStyle name="Calculation 12 23 17 3 2" xfId="9393" xr:uid="{00000000-0005-0000-0000-00008F210000}"/>
    <cellStyle name="Calculation 12 23 17 4" xfId="9394" xr:uid="{00000000-0005-0000-0000-000090210000}"/>
    <cellStyle name="Calculation 12 23 17 5" xfId="9395" xr:uid="{00000000-0005-0000-0000-000091210000}"/>
    <cellStyle name="Calculation 12 23 18" xfId="9396" xr:uid="{00000000-0005-0000-0000-000092210000}"/>
    <cellStyle name="Calculation 12 23 18 2" xfId="9397" xr:uid="{00000000-0005-0000-0000-000093210000}"/>
    <cellStyle name="Calculation 12 23 18 2 2" xfId="9398" xr:uid="{00000000-0005-0000-0000-000094210000}"/>
    <cellStyle name="Calculation 12 23 18 2 3" xfId="9399" xr:uid="{00000000-0005-0000-0000-000095210000}"/>
    <cellStyle name="Calculation 12 23 18 3" xfId="9400" xr:uid="{00000000-0005-0000-0000-000096210000}"/>
    <cellStyle name="Calculation 12 23 18 3 2" xfId="9401" xr:uid="{00000000-0005-0000-0000-000097210000}"/>
    <cellStyle name="Calculation 12 23 18 4" xfId="9402" xr:uid="{00000000-0005-0000-0000-000098210000}"/>
    <cellStyle name="Calculation 12 23 18 5" xfId="9403" xr:uid="{00000000-0005-0000-0000-000099210000}"/>
    <cellStyle name="Calculation 12 23 19" xfId="9404" xr:uid="{00000000-0005-0000-0000-00009A210000}"/>
    <cellStyle name="Calculation 12 23 19 2" xfId="9405" xr:uid="{00000000-0005-0000-0000-00009B210000}"/>
    <cellStyle name="Calculation 12 23 19 2 2" xfId="9406" xr:uid="{00000000-0005-0000-0000-00009C210000}"/>
    <cellStyle name="Calculation 12 23 19 2 3" xfId="9407" xr:uid="{00000000-0005-0000-0000-00009D210000}"/>
    <cellStyle name="Calculation 12 23 19 3" xfId="9408" xr:uid="{00000000-0005-0000-0000-00009E210000}"/>
    <cellStyle name="Calculation 12 23 19 3 2" xfId="9409" xr:uid="{00000000-0005-0000-0000-00009F210000}"/>
    <cellStyle name="Calculation 12 23 19 4" xfId="9410" xr:uid="{00000000-0005-0000-0000-0000A0210000}"/>
    <cellStyle name="Calculation 12 23 19 5" xfId="9411" xr:uid="{00000000-0005-0000-0000-0000A1210000}"/>
    <cellStyle name="Calculation 12 23 2" xfId="9412" xr:uid="{00000000-0005-0000-0000-0000A2210000}"/>
    <cellStyle name="Calculation 12 23 2 2" xfId="9413" xr:uid="{00000000-0005-0000-0000-0000A3210000}"/>
    <cellStyle name="Calculation 12 23 2 2 2" xfId="9414" xr:uid="{00000000-0005-0000-0000-0000A4210000}"/>
    <cellStyle name="Calculation 12 23 2 2 3" xfId="9415" xr:uid="{00000000-0005-0000-0000-0000A5210000}"/>
    <cellStyle name="Calculation 12 23 2 3" xfId="9416" xr:uid="{00000000-0005-0000-0000-0000A6210000}"/>
    <cellStyle name="Calculation 12 23 2 3 2" xfId="9417" xr:uid="{00000000-0005-0000-0000-0000A7210000}"/>
    <cellStyle name="Calculation 12 23 2 4" xfId="9418" xr:uid="{00000000-0005-0000-0000-0000A8210000}"/>
    <cellStyle name="Calculation 12 23 2 5" xfId="9419" xr:uid="{00000000-0005-0000-0000-0000A9210000}"/>
    <cellStyle name="Calculation 12 23 20" xfId="9420" xr:uid="{00000000-0005-0000-0000-0000AA210000}"/>
    <cellStyle name="Calculation 12 23 20 2" xfId="9421" xr:uid="{00000000-0005-0000-0000-0000AB210000}"/>
    <cellStyle name="Calculation 12 23 20 2 2" xfId="9422" xr:uid="{00000000-0005-0000-0000-0000AC210000}"/>
    <cellStyle name="Calculation 12 23 20 2 3" xfId="9423" xr:uid="{00000000-0005-0000-0000-0000AD210000}"/>
    <cellStyle name="Calculation 12 23 20 3" xfId="9424" xr:uid="{00000000-0005-0000-0000-0000AE210000}"/>
    <cellStyle name="Calculation 12 23 20 4" xfId="9425" xr:uid="{00000000-0005-0000-0000-0000AF210000}"/>
    <cellStyle name="Calculation 12 23 20 5" xfId="9426" xr:uid="{00000000-0005-0000-0000-0000B0210000}"/>
    <cellStyle name="Calculation 12 23 21" xfId="9427" xr:uid="{00000000-0005-0000-0000-0000B1210000}"/>
    <cellStyle name="Calculation 12 23 21 2" xfId="9428" xr:uid="{00000000-0005-0000-0000-0000B2210000}"/>
    <cellStyle name="Calculation 12 23 22" xfId="9429" xr:uid="{00000000-0005-0000-0000-0000B3210000}"/>
    <cellStyle name="Calculation 12 23 22 2" xfId="9430" xr:uid="{00000000-0005-0000-0000-0000B4210000}"/>
    <cellStyle name="Calculation 12 23 3" xfId="9431" xr:uid="{00000000-0005-0000-0000-0000B5210000}"/>
    <cellStyle name="Calculation 12 23 3 2" xfId="9432" xr:uid="{00000000-0005-0000-0000-0000B6210000}"/>
    <cellStyle name="Calculation 12 23 3 2 2" xfId="9433" xr:uid="{00000000-0005-0000-0000-0000B7210000}"/>
    <cellStyle name="Calculation 12 23 3 2 3" xfId="9434" xr:uid="{00000000-0005-0000-0000-0000B8210000}"/>
    <cellStyle name="Calculation 12 23 3 3" xfId="9435" xr:uid="{00000000-0005-0000-0000-0000B9210000}"/>
    <cellStyle name="Calculation 12 23 3 3 2" xfId="9436" xr:uid="{00000000-0005-0000-0000-0000BA210000}"/>
    <cellStyle name="Calculation 12 23 3 4" xfId="9437" xr:uid="{00000000-0005-0000-0000-0000BB210000}"/>
    <cellStyle name="Calculation 12 23 3 5" xfId="9438" xr:uid="{00000000-0005-0000-0000-0000BC210000}"/>
    <cellStyle name="Calculation 12 23 4" xfId="9439" xr:uid="{00000000-0005-0000-0000-0000BD210000}"/>
    <cellStyle name="Calculation 12 23 4 2" xfId="9440" xr:uid="{00000000-0005-0000-0000-0000BE210000}"/>
    <cellStyle name="Calculation 12 23 4 2 2" xfId="9441" xr:uid="{00000000-0005-0000-0000-0000BF210000}"/>
    <cellStyle name="Calculation 12 23 4 2 3" xfId="9442" xr:uid="{00000000-0005-0000-0000-0000C0210000}"/>
    <cellStyle name="Calculation 12 23 4 3" xfId="9443" xr:uid="{00000000-0005-0000-0000-0000C1210000}"/>
    <cellStyle name="Calculation 12 23 4 3 2" xfId="9444" xr:uid="{00000000-0005-0000-0000-0000C2210000}"/>
    <cellStyle name="Calculation 12 23 4 4" xfId="9445" xr:uid="{00000000-0005-0000-0000-0000C3210000}"/>
    <cellStyle name="Calculation 12 23 4 5" xfId="9446" xr:uid="{00000000-0005-0000-0000-0000C4210000}"/>
    <cellStyle name="Calculation 12 23 5" xfId="9447" xr:uid="{00000000-0005-0000-0000-0000C5210000}"/>
    <cellStyle name="Calculation 12 23 5 2" xfId="9448" xr:uid="{00000000-0005-0000-0000-0000C6210000}"/>
    <cellStyle name="Calculation 12 23 5 2 2" xfId="9449" xr:uid="{00000000-0005-0000-0000-0000C7210000}"/>
    <cellStyle name="Calculation 12 23 5 2 3" xfId="9450" xr:uid="{00000000-0005-0000-0000-0000C8210000}"/>
    <cellStyle name="Calculation 12 23 5 3" xfId="9451" xr:uid="{00000000-0005-0000-0000-0000C9210000}"/>
    <cellStyle name="Calculation 12 23 5 3 2" xfId="9452" xr:uid="{00000000-0005-0000-0000-0000CA210000}"/>
    <cellStyle name="Calculation 12 23 5 4" xfId="9453" xr:uid="{00000000-0005-0000-0000-0000CB210000}"/>
    <cellStyle name="Calculation 12 23 5 5" xfId="9454" xr:uid="{00000000-0005-0000-0000-0000CC210000}"/>
    <cellStyle name="Calculation 12 23 6" xfId="9455" xr:uid="{00000000-0005-0000-0000-0000CD210000}"/>
    <cellStyle name="Calculation 12 23 6 2" xfId="9456" xr:uid="{00000000-0005-0000-0000-0000CE210000}"/>
    <cellStyle name="Calculation 12 23 6 2 2" xfId="9457" xr:uid="{00000000-0005-0000-0000-0000CF210000}"/>
    <cellStyle name="Calculation 12 23 6 2 3" xfId="9458" xr:uid="{00000000-0005-0000-0000-0000D0210000}"/>
    <cellStyle name="Calculation 12 23 6 3" xfId="9459" xr:uid="{00000000-0005-0000-0000-0000D1210000}"/>
    <cellStyle name="Calculation 12 23 6 3 2" xfId="9460" xr:uid="{00000000-0005-0000-0000-0000D2210000}"/>
    <cellStyle name="Calculation 12 23 6 4" xfId="9461" xr:uid="{00000000-0005-0000-0000-0000D3210000}"/>
    <cellStyle name="Calculation 12 23 6 5" xfId="9462" xr:uid="{00000000-0005-0000-0000-0000D4210000}"/>
    <cellStyle name="Calculation 12 23 7" xfId="9463" xr:uid="{00000000-0005-0000-0000-0000D5210000}"/>
    <cellStyle name="Calculation 12 23 7 2" xfId="9464" xr:uid="{00000000-0005-0000-0000-0000D6210000}"/>
    <cellStyle name="Calculation 12 23 7 2 2" xfId="9465" xr:uid="{00000000-0005-0000-0000-0000D7210000}"/>
    <cellStyle name="Calculation 12 23 7 2 3" xfId="9466" xr:uid="{00000000-0005-0000-0000-0000D8210000}"/>
    <cellStyle name="Calculation 12 23 7 3" xfId="9467" xr:uid="{00000000-0005-0000-0000-0000D9210000}"/>
    <cellStyle name="Calculation 12 23 7 3 2" xfId="9468" xr:uid="{00000000-0005-0000-0000-0000DA210000}"/>
    <cellStyle name="Calculation 12 23 7 4" xfId="9469" xr:uid="{00000000-0005-0000-0000-0000DB210000}"/>
    <cellStyle name="Calculation 12 23 7 5" xfId="9470" xr:uid="{00000000-0005-0000-0000-0000DC210000}"/>
    <cellStyle name="Calculation 12 23 8" xfId="9471" xr:uid="{00000000-0005-0000-0000-0000DD210000}"/>
    <cellStyle name="Calculation 12 23 8 2" xfId="9472" xr:uid="{00000000-0005-0000-0000-0000DE210000}"/>
    <cellStyle name="Calculation 12 23 8 2 2" xfId="9473" xr:uid="{00000000-0005-0000-0000-0000DF210000}"/>
    <cellStyle name="Calculation 12 23 8 2 3" xfId="9474" xr:uid="{00000000-0005-0000-0000-0000E0210000}"/>
    <cellStyle name="Calculation 12 23 8 3" xfId="9475" xr:uid="{00000000-0005-0000-0000-0000E1210000}"/>
    <cellStyle name="Calculation 12 23 8 3 2" xfId="9476" xr:uid="{00000000-0005-0000-0000-0000E2210000}"/>
    <cellStyle name="Calculation 12 23 8 4" xfId="9477" xr:uid="{00000000-0005-0000-0000-0000E3210000}"/>
    <cellStyle name="Calculation 12 23 8 5" xfId="9478" xr:uid="{00000000-0005-0000-0000-0000E4210000}"/>
    <cellStyle name="Calculation 12 23 9" xfId="9479" xr:uid="{00000000-0005-0000-0000-0000E5210000}"/>
    <cellStyle name="Calculation 12 23 9 2" xfId="9480" xr:uid="{00000000-0005-0000-0000-0000E6210000}"/>
    <cellStyle name="Calculation 12 23 9 2 2" xfId="9481" xr:uid="{00000000-0005-0000-0000-0000E7210000}"/>
    <cellStyle name="Calculation 12 23 9 2 3" xfId="9482" xr:uid="{00000000-0005-0000-0000-0000E8210000}"/>
    <cellStyle name="Calculation 12 23 9 3" xfId="9483" xr:uid="{00000000-0005-0000-0000-0000E9210000}"/>
    <cellStyle name="Calculation 12 23 9 3 2" xfId="9484" xr:uid="{00000000-0005-0000-0000-0000EA210000}"/>
    <cellStyle name="Calculation 12 23 9 4" xfId="9485" xr:uid="{00000000-0005-0000-0000-0000EB210000}"/>
    <cellStyle name="Calculation 12 23 9 5" xfId="9486" xr:uid="{00000000-0005-0000-0000-0000EC210000}"/>
    <cellStyle name="Calculation 12 24" xfId="9487" xr:uid="{00000000-0005-0000-0000-0000ED210000}"/>
    <cellStyle name="Calculation 12 24 10" xfId="9488" xr:uid="{00000000-0005-0000-0000-0000EE210000}"/>
    <cellStyle name="Calculation 12 24 10 2" xfId="9489" xr:uid="{00000000-0005-0000-0000-0000EF210000}"/>
    <cellStyle name="Calculation 12 24 10 2 2" xfId="9490" xr:uid="{00000000-0005-0000-0000-0000F0210000}"/>
    <cellStyle name="Calculation 12 24 10 2 3" xfId="9491" xr:uid="{00000000-0005-0000-0000-0000F1210000}"/>
    <cellStyle name="Calculation 12 24 10 3" xfId="9492" xr:uid="{00000000-0005-0000-0000-0000F2210000}"/>
    <cellStyle name="Calculation 12 24 10 3 2" xfId="9493" xr:uid="{00000000-0005-0000-0000-0000F3210000}"/>
    <cellStyle name="Calculation 12 24 10 4" xfId="9494" xr:uid="{00000000-0005-0000-0000-0000F4210000}"/>
    <cellStyle name="Calculation 12 24 10 5" xfId="9495" xr:uid="{00000000-0005-0000-0000-0000F5210000}"/>
    <cellStyle name="Calculation 12 24 11" xfId="9496" xr:uid="{00000000-0005-0000-0000-0000F6210000}"/>
    <cellStyle name="Calculation 12 24 11 2" xfId="9497" xr:uid="{00000000-0005-0000-0000-0000F7210000}"/>
    <cellStyle name="Calculation 12 24 11 2 2" xfId="9498" xr:uid="{00000000-0005-0000-0000-0000F8210000}"/>
    <cellStyle name="Calculation 12 24 11 2 3" xfId="9499" xr:uid="{00000000-0005-0000-0000-0000F9210000}"/>
    <cellStyle name="Calculation 12 24 11 3" xfId="9500" xr:uid="{00000000-0005-0000-0000-0000FA210000}"/>
    <cellStyle name="Calculation 12 24 11 3 2" xfId="9501" xr:uid="{00000000-0005-0000-0000-0000FB210000}"/>
    <cellStyle name="Calculation 12 24 11 4" xfId="9502" xr:uid="{00000000-0005-0000-0000-0000FC210000}"/>
    <cellStyle name="Calculation 12 24 11 5" xfId="9503" xr:uid="{00000000-0005-0000-0000-0000FD210000}"/>
    <cellStyle name="Calculation 12 24 12" xfId="9504" xr:uid="{00000000-0005-0000-0000-0000FE210000}"/>
    <cellStyle name="Calculation 12 24 12 2" xfId="9505" xr:uid="{00000000-0005-0000-0000-0000FF210000}"/>
    <cellStyle name="Calculation 12 24 12 2 2" xfId="9506" xr:uid="{00000000-0005-0000-0000-000000220000}"/>
    <cellStyle name="Calculation 12 24 12 2 3" xfId="9507" xr:uid="{00000000-0005-0000-0000-000001220000}"/>
    <cellStyle name="Calculation 12 24 12 3" xfId="9508" xr:uid="{00000000-0005-0000-0000-000002220000}"/>
    <cellStyle name="Calculation 12 24 12 3 2" xfId="9509" xr:uid="{00000000-0005-0000-0000-000003220000}"/>
    <cellStyle name="Calculation 12 24 12 4" xfId="9510" xr:uid="{00000000-0005-0000-0000-000004220000}"/>
    <cellStyle name="Calculation 12 24 12 5" xfId="9511" xr:uid="{00000000-0005-0000-0000-000005220000}"/>
    <cellStyle name="Calculation 12 24 13" xfId="9512" xr:uid="{00000000-0005-0000-0000-000006220000}"/>
    <cellStyle name="Calculation 12 24 13 2" xfId="9513" xr:uid="{00000000-0005-0000-0000-000007220000}"/>
    <cellStyle name="Calculation 12 24 13 2 2" xfId="9514" xr:uid="{00000000-0005-0000-0000-000008220000}"/>
    <cellStyle name="Calculation 12 24 13 2 3" xfId="9515" xr:uid="{00000000-0005-0000-0000-000009220000}"/>
    <cellStyle name="Calculation 12 24 13 3" xfId="9516" xr:uid="{00000000-0005-0000-0000-00000A220000}"/>
    <cellStyle name="Calculation 12 24 13 3 2" xfId="9517" xr:uid="{00000000-0005-0000-0000-00000B220000}"/>
    <cellStyle name="Calculation 12 24 13 4" xfId="9518" xr:uid="{00000000-0005-0000-0000-00000C220000}"/>
    <cellStyle name="Calculation 12 24 13 5" xfId="9519" xr:uid="{00000000-0005-0000-0000-00000D220000}"/>
    <cellStyle name="Calculation 12 24 14" xfId="9520" xr:uid="{00000000-0005-0000-0000-00000E220000}"/>
    <cellStyle name="Calculation 12 24 14 2" xfId="9521" xr:uid="{00000000-0005-0000-0000-00000F220000}"/>
    <cellStyle name="Calculation 12 24 14 2 2" xfId="9522" xr:uid="{00000000-0005-0000-0000-000010220000}"/>
    <cellStyle name="Calculation 12 24 14 2 3" xfId="9523" xr:uid="{00000000-0005-0000-0000-000011220000}"/>
    <cellStyle name="Calculation 12 24 14 3" xfId="9524" xr:uid="{00000000-0005-0000-0000-000012220000}"/>
    <cellStyle name="Calculation 12 24 14 3 2" xfId="9525" xr:uid="{00000000-0005-0000-0000-000013220000}"/>
    <cellStyle name="Calculation 12 24 14 4" xfId="9526" xr:uid="{00000000-0005-0000-0000-000014220000}"/>
    <cellStyle name="Calculation 12 24 14 5" xfId="9527" xr:uid="{00000000-0005-0000-0000-000015220000}"/>
    <cellStyle name="Calculation 12 24 15" xfId="9528" xr:uid="{00000000-0005-0000-0000-000016220000}"/>
    <cellStyle name="Calculation 12 24 15 2" xfId="9529" xr:uid="{00000000-0005-0000-0000-000017220000}"/>
    <cellStyle name="Calculation 12 24 15 2 2" xfId="9530" xr:uid="{00000000-0005-0000-0000-000018220000}"/>
    <cellStyle name="Calculation 12 24 15 2 3" xfId="9531" xr:uid="{00000000-0005-0000-0000-000019220000}"/>
    <cellStyle name="Calculation 12 24 15 3" xfId="9532" xr:uid="{00000000-0005-0000-0000-00001A220000}"/>
    <cellStyle name="Calculation 12 24 15 3 2" xfId="9533" xr:uid="{00000000-0005-0000-0000-00001B220000}"/>
    <cellStyle name="Calculation 12 24 15 4" xfId="9534" xr:uid="{00000000-0005-0000-0000-00001C220000}"/>
    <cellStyle name="Calculation 12 24 15 5" xfId="9535" xr:uid="{00000000-0005-0000-0000-00001D220000}"/>
    <cellStyle name="Calculation 12 24 16" xfId="9536" xr:uid="{00000000-0005-0000-0000-00001E220000}"/>
    <cellStyle name="Calculation 12 24 16 2" xfId="9537" xr:uid="{00000000-0005-0000-0000-00001F220000}"/>
    <cellStyle name="Calculation 12 24 16 2 2" xfId="9538" xr:uid="{00000000-0005-0000-0000-000020220000}"/>
    <cellStyle name="Calculation 12 24 16 2 3" xfId="9539" xr:uid="{00000000-0005-0000-0000-000021220000}"/>
    <cellStyle name="Calculation 12 24 16 3" xfId="9540" xr:uid="{00000000-0005-0000-0000-000022220000}"/>
    <cellStyle name="Calculation 12 24 16 3 2" xfId="9541" xr:uid="{00000000-0005-0000-0000-000023220000}"/>
    <cellStyle name="Calculation 12 24 16 4" xfId="9542" xr:uid="{00000000-0005-0000-0000-000024220000}"/>
    <cellStyle name="Calculation 12 24 16 5" xfId="9543" xr:uid="{00000000-0005-0000-0000-000025220000}"/>
    <cellStyle name="Calculation 12 24 17" xfId="9544" xr:uid="{00000000-0005-0000-0000-000026220000}"/>
    <cellStyle name="Calculation 12 24 17 2" xfId="9545" xr:uid="{00000000-0005-0000-0000-000027220000}"/>
    <cellStyle name="Calculation 12 24 17 2 2" xfId="9546" xr:uid="{00000000-0005-0000-0000-000028220000}"/>
    <cellStyle name="Calculation 12 24 17 2 3" xfId="9547" xr:uid="{00000000-0005-0000-0000-000029220000}"/>
    <cellStyle name="Calculation 12 24 17 3" xfId="9548" xr:uid="{00000000-0005-0000-0000-00002A220000}"/>
    <cellStyle name="Calculation 12 24 17 3 2" xfId="9549" xr:uid="{00000000-0005-0000-0000-00002B220000}"/>
    <cellStyle name="Calculation 12 24 17 4" xfId="9550" xr:uid="{00000000-0005-0000-0000-00002C220000}"/>
    <cellStyle name="Calculation 12 24 17 5" xfId="9551" xr:uid="{00000000-0005-0000-0000-00002D220000}"/>
    <cellStyle name="Calculation 12 24 18" xfId="9552" xr:uid="{00000000-0005-0000-0000-00002E220000}"/>
    <cellStyle name="Calculation 12 24 18 2" xfId="9553" xr:uid="{00000000-0005-0000-0000-00002F220000}"/>
    <cellStyle name="Calculation 12 24 18 2 2" xfId="9554" xr:uid="{00000000-0005-0000-0000-000030220000}"/>
    <cellStyle name="Calculation 12 24 18 2 3" xfId="9555" xr:uid="{00000000-0005-0000-0000-000031220000}"/>
    <cellStyle name="Calculation 12 24 18 3" xfId="9556" xr:uid="{00000000-0005-0000-0000-000032220000}"/>
    <cellStyle name="Calculation 12 24 18 3 2" xfId="9557" xr:uid="{00000000-0005-0000-0000-000033220000}"/>
    <cellStyle name="Calculation 12 24 18 4" xfId="9558" xr:uid="{00000000-0005-0000-0000-000034220000}"/>
    <cellStyle name="Calculation 12 24 18 5" xfId="9559" xr:uid="{00000000-0005-0000-0000-000035220000}"/>
    <cellStyle name="Calculation 12 24 19" xfId="9560" xr:uid="{00000000-0005-0000-0000-000036220000}"/>
    <cellStyle name="Calculation 12 24 19 2" xfId="9561" xr:uid="{00000000-0005-0000-0000-000037220000}"/>
    <cellStyle name="Calculation 12 24 19 2 2" xfId="9562" xr:uid="{00000000-0005-0000-0000-000038220000}"/>
    <cellStyle name="Calculation 12 24 19 2 3" xfId="9563" xr:uid="{00000000-0005-0000-0000-000039220000}"/>
    <cellStyle name="Calculation 12 24 19 3" xfId="9564" xr:uid="{00000000-0005-0000-0000-00003A220000}"/>
    <cellStyle name="Calculation 12 24 19 3 2" xfId="9565" xr:uid="{00000000-0005-0000-0000-00003B220000}"/>
    <cellStyle name="Calculation 12 24 19 4" xfId="9566" xr:uid="{00000000-0005-0000-0000-00003C220000}"/>
    <cellStyle name="Calculation 12 24 19 5" xfId="9567" xr:uid="{00000000-0005-0000-0000-00003D220000}"/>
    <cellStyle name="Calculation 12 24 2" xfId="9568" xr:uid="{00000000-0005-0000-0000-00003E220000}"/>
    <cellStyle name="Calculation 12 24 2 2" xfId="9569" xr:uid="{00000000-0005-0000-0000-00003F220000}"/>
    <cellStyle name="Calculation 12 24 2 2 2" xfId="9570" xr:uid="{00000000-0005-0000-0000-000040220000}"/>
    <cellStyle name="Calculation 12 24 2 2 3" xfId="9571" xr:uid="{00000000-0005-0000-0000-000041220000}"/>
    <cellStyle name="Calculation 12 24 2 3" xfId="9572" xr:uid="{00000000-0005-0000-0000-000042220000}"/>
    <cellStyle name="Calculation 12 24 2 3 2" xfId="9573" xr:uid="{00000000-0005-0000-0000-000043220000}"/>
    <cellStyle name="Calculation 12 24 2 4" xfId="9574" xr:uid="{00000000-0005-0000-0000-000044220000}"/>
    <cellStyle name="Calculation 12 24 2 5" xfId="9575" xr:uid="{00000000-0005-0000-0000-000045220000}"/>
    <cellStyle name="Calculation 12 24 20" xfId="9576" xr:uid="{00000000-0005-0000-0000-000046220000}"/>
    <cellStyle name="Calculation 12 24 20 2" xfId="9577" xr:uid="{00000000-0005-0000-0000-000047220000}"/>
    <cellStyle name="Calculation 12 24 20 2 2" xfId="9578" xr:uid="{00000000-0005-0000-0000-000048220000}"/>
    <cellStyle name="Calculation 12 24 20 2 3" xfId="9579" xr:uid="{00000000-0005-0000-0000-000049220000}"/>
    <cellStyle name="Calculation 12 24 20 3" xfId="9580" xr:uid="{00000000-0005-0000-0000-00004A220000}"/>
    <cellStyle name="Calculation 12 24 20 4" xfId="9581" xr:uid="{00000000-0005-0000-0000-00004B220000}"/>
    <cellStyle name="Calculation 12 24 20 5" xfId="9582" xr:uid="{00000000-0005-0000-0000-00004C220000}"/>
    <cellStyle name="Calculation 12 24 21" xfId="9583" xr:uid="{00000000-0005-0000-0000-00004D220000}"/>
    <cellStyle name="Calculation 12 24 21 2" xfId="9584" xr:uid="{00000000-0005-0000-0000-00004E220000}"/>
    <cellStyle name="Calculation 12 24 22" xfId="9585" xr:uid="{00000000-0005-0000-0000-00004F220000}"/>
    <cellStyle name="Calculation 12 24 22 2" xfId="9586" xr:uid="{00000000-0005-0000-0000-000050220000}"/>
    <cellStyle name="Calculation 12 24 3" xfId="9587" xr:uid="{00000000-0005-0000-0000-000051220000}"/>
    <cellStyle name="Calculation 12 24 3 2" xfId="9588" xr:uid="{00000000-0005-0000-0000-000052220000}"/>
    <cellStyle name="Calculation 12 24 3 2 2" xfId="9589" xr:uid="{00000000-0005-0000-0000-000053220000}"/>
    <cellStyle name="Calculation 12 24 3 2 3" xfId="9590" xr:uid="{00000000-0005-0000-0000-000054220000}"/>
    <cellStyle name="Calculation 12 24 3 3" xfId="9591" xr:uid="{00000000-0005-0000-0000-000055220000}"/>
    <cellStyle name="Calculation 12 24 3 3 2" xfId="9592" xr:uid="{00000000-0005-0000-0000-000056220000}"/>
    <cellStyle name="Calculation 12 24 3 4" xfId="9593" xr:uid="{00000000-0005-0000-0000-000057220000}"/>
    <cellStyle name="Calculation 12 24 3 5" xfId="9594" xr:uid="{00000000-0005-0000-0000-000058220000}"/>
    <cellStyle name="Calculation 12 24 4" xfId="9595" xr:uid="{00000000-0005-0000-0000-000059220000}"/>
    <cellStyle name="Calculation 12 24 4 2" xfId="9596" xr:uid="{00000000-0005-0000-0000-00005A220000}"/>
    <cellStyle name="Calculation 12 24 4 2 2" xfId="9597" xr:uid="{00000000-0005-0000-0000-00005B220000}"/>
    <cellStyle name="Calculation 12 24 4 2 3" xfId="9598" xr:uid="{00000000-0005-0000-0000-00005C220000}"/>
    <cellStyle name="Calculation 12 24 4 3" xfId="9599" xr:uid="{00000000-0005-0000-0000-00005D220000}"/>
    <cellStyle name="Calculation 12 24 4 3 2" xfId="9600" xr:uid="{00000000-0005-0000-0000-00005E220000}"/>
    <cellStyle name="Calculation 12 24 4 4" xfId="9601" xr:uid="{00000000-0005-0000-0000-00005F220000}"/>
    <cellStyle name="Calculation 12 24 4 5" xfId="9602" xr:uid="{00000000-0005-0000-0000-000060220000}"/>
    <cellStyle name="Calculation 12 24 5" xfId="9603" xr:uid="{00000000-0005-0000-0000-000061220000}"/>
    <cellStyle name="Calculation 12 24 5 2" xfId="9604" xr:uid="{00000000-0005-0000-0000-000062220000}"/>
    <cellStyle name="Calculation 12 24 5 2 2" xfId="9605" xr:uid="{00000000-0005-0000-0000-000063220000}"/>
    <cellStyle name="Calculation 12 24 5 2 3" xfId="9606" xr:uid="{00000000-0005-0000-0000-000064220000}"/>
    <cellStyle name="Calculation 12 24 5 3" xfId="9607" xr:uid="{00000000-0005-0000-0000-000065220000}"/>
    <cellStyle name="Calculation 12 24 5 3 2" xfId="9608" xr:uid="{00000000-0005-0000-0000-000066220000}"/>
    <cellStyle name="Calculation 12 24 5 4" xfId="9609" xr:uid="{00000000-0005-0000-0000-000067220000}"/>
    <cellStyle name="Calculation 12 24 5 5" xfId="9610" xr:uid="{00000000-0005-0000-0000-000068220000}"/>
    <cellStyle name="Calculation 12 24 6" xfId="9611" xr:uid="{00000000-0005-0000-0000-000069220000}"/>
    <cellStyle name="Calculation 12 24 6 2" xfId="9612" xr:uid="{00000000-0005-0000-0000-00006A220000}"/>
    <cellStyle name="Calculation 12 24 6 2 2" xfId="9613" xr:uid="{00000000-0005-0000-0000-00006B220000}"/>
    <cellStyle name="Calculation 12 24 6 2 3" xfId="9614" xr:uid="{00000000-0005-0000-0000-00006C220000}"/>
    <cellStyle name="Calculation 12 24 6 3" xfId="9615" xr:uid="{00000000-0005-0000-0000-00006D220000}"/>
    <cellStyle name="Calculation 12 24 6 3 2" xfId="9616" xr:uid="{00000000-0005-0000-0000-00006E220000}"/>
    <cellStyle name="Calculation 12 24 6 4" xfId="9617" xr:uid="{00000000-0005-0000-0000-00006F220000}"/>
    <cellStyle name="Calculation 12 24 6 5" xfId="9618" xr:uid="{00000000-0005-0000-0000-000070220000}"/>
    <cellStyle name="Calculation 12 24 7" xfId="9619" xr:uid="{00000000-0005-0000-0000-000071220000}"/>
    <cellStyle name="Calculation 12 24 7 2" xfId="9620" xr:uid="{00000000-0005-0000-0000-000072220000}"/>
    <cellStyle name="Calculation 12 24 7 2 2" xfId="9621" xr:uid="{00000000-0005-0000-0000-000073220000}"/>
    <cellStyle name="Calculation 12 24 7 2 3" xfId="9622" xr:uid="{00000000-0005-0000-0000-000074220000}"/>
    <cellStyle name="Calculation 12 24 7 3" xfId="9623" xr:uid="{00000000-0005-0000-0000-000075220000}"/>
    <cellStyle name="Calculation 12 24 7 3 2" xfId="9624" xr:uid="{00000000-0005-0000-0000-000076220000}"/>
    <cellStyle name="Calculation 12 24 7 4" xfId="9625" xr:uid="{00000000-0005-0000-0000-000077220000}"/>
    <cellStyle name="Calculation 12 24 7 5" xfId="9626" xr:uid="{00000000-0005-0000-0000-000078220000}"/>
    <cellStyle name="Calculation 12 24 8" xfId="9627" xr:uid="{00000000-0005-0000-0000-000079220000}"/>
    <cellStyle name="Calculation 12 24 8 2" xfId="9628" xr:uid="{00000000-0005-0000-0000-00007A220000}"/>
    <cellStyle name="Calculation 12 24 8 2 2" xfId="9629" xr:uid="{00000000-0005-0000-0000-00007B220000}"/>
    <cellStyle name="Calculation 12 24 8 2 3" xfId="9630" xr:uid="{00000000-0005-0000-0000-00007C220000}"/>
    <cellStyle name="Calculation 12 24 8 3" xfId="9631" xr:uid="{00000000-0005-0000-0000-00007D220000}"/>
    <cellStyle name="Calculation 12 24 8 3 2" xfId="9632" xr:uid="{00000000-0005-0000-0000-00007E220000}"/>
    <cellStyle name="Calculation 12 24 8 4" xfId="9633" xr:uid="{00000000-0005-0000-0000-00007F220000}"/>
    <cellStyle name="Calculation 12 24 8 5" xfId="9634" xr:uid="{00000000-0005-0000-0000-000080220000}"/>
    <cellStyle name="Calculation 12 24 9" xfId="9635" xr:uid="{00000000-0005-0000-0000-000081220000}"/>
    <cellStyle name="Calculation 12 24 9 2" xfId="9636" xr:uid="{00000000-0005-0000-0000-000082220000}"/>
    <cellStyle name="Calculation 12 24 9 2 2" xfId="9637" xr:uid="{00000000-0005-0000-0000-000083220000}"/>
    <cellStyle name="Calculation 12 24 9 2 3" xfId="9638" xr:uid="{00000000-0005-0000-0000-000084220000}"/>
    <cellStyle name="Calculation 12 24 9 3" xfId="9639" xr:uid="{00000000-0005-0000-0000-000085220000}"/>
    <cellStyle name="Calculation 12 24 9 3 2" xfId="9640" xr:uid="{00000000-0005-0000-0000-000086220000}"/>
    <cellStyle name="Calculation 12 24 9 4" xfId="9641" xr:uid="{00000000-0005-0000-0000-000087220000}"/>
    <cellStyle name="Calculation 12 24 9 5" xfId="9642" xr:uid="{00000000-0005-0000-0000-000088220000}"/>
    <cellStyle name="Calculation 12 25" xfId="9643" xr:uid="{00000000-0005-0000-0000-000089220000}"/>
    <cellStyle name="Calculation 12 25 10" xfId="9644" xr:uid="{00000000-0005-0000-0000-00008A220000}"/>
    <cellStyle name="Calculation 12 25 10 2" xfId="9645" xr:uid="{00000000-0005-0000-0000-00008B220000}"/>
    <cellStyle name="Calculation 12 25 10 2 2" xfId="9646" xr:uid="{00000000-0005-0000-0000-00008C220000}"/>
    <cellStyle name="Calculation 12 25 10 2 3" xfId="9647" xr:uid="{00000000-0005-0000-0000-00008D220000}"/>
    <cellStyle name="Calculation 12 25 10 3" xfId="9648" xr:uid="{00000000-0005-0000-0000-00008E220000}"/>
    <cellStyle name="Calculation 12 25 10 3 2" xfId="9649" xr:uid="{00000000-0005-0000-0000-00008F220000}"/>
    <cellStyle name="Calculation 12 25 10 4" xfId="9650" xr:uid="{00000000-0005-0000-0000-000090220000}"/>
    <cellStyle name="Calculation 12 25 10 5" xfId="9651" xr:uid="{00000000-0005-0000-0000-000091220000}"/>
    <cellStyle name="Calculation 12 25 11" xfId="9652" xr:uid="{00000000-0005-0000-0000-000092220000}"/>
    <cellStyle name="Calculation 12 25 11 2" xfId="9653" xr:uid="{00000000-0005-0000-0000-000093220000}"/>
    <cellStyle name="Calculation 12 25 11 2 2" xfId="9654" xr:uid="{00000000-0005-0000-0000-000094220000}"/>
    <cellStyle name="Calculation 12 25 11 2 3" xfId="9655" xr:uid="{00000000-0005-0000-0000-000095220000}"/>
    <cellStyle name="Calculation 12 25 11 3" xfId="9656" xr:uid="{00000000-0005-0000-0000-000096220000}"/>
    <cellStyle name="Calculation 12 25 11 3 2" xfId="9657" xr:uid="{00000000-0005-0000-0000-000097220000}"/>
    <cellStyle name="Calculation 12 25 11 4" xfId="9658" xr:uid="{00000000-0005-0000-0000-000098220000}"/>
    <cellStyle name="Calculation 12 25 11 5" xfId="9659" xr:uid="{00000000-0005-0000-0000-000099220000}"/>
    <cellStyle name="Calculation 12 25 12" xfId="9660" xr:uid="{00000000-0005-0000-0000-00009A220000}"/>
    <cellStyle name="Calculation 12 25 12 2" xfId="9661" xr:uid="{00000000-0005-0000-0000-00009B220000}"/>
    <cellStyle name="Calculation 12 25 12 2 2" xfId="9662" xr:uid="{00000000-0005-0000-0000-00009C220000}"/>
    <cellStyle name="Calculation 12 25 12 2 3" xfId="9663" xr:uid="{00000000-0005-0000-0000-00009D220000}"/>
    <cellStyle name="Calculation 12 25 12 3" xfId="9664" xr:uid="{00000000-0005-0000-0000-00009E220000}"/>
    <cellStyle name="Calculation 12 25 12 3 2" xfId="9665" xr:uid="{00000000-0005-0000-0000-00009F220000}"/>
    <cellStyle name="Calculation 12 25 12 4" xfId="9666" xr:uid="{00000000-0005-0000-0000-0000A0220000}"/>
    <cellStyle name="Calculation 12 25 12 5" xfId="9667" xr:uid="{00000000-0005-0000-0000-0000A1220000}"/>
    <cellStyle name="Calculation 12 25 13" xfId="9668" xr:uid="{00000000-0005-0000-0000-0000A2220000}"/>
    <cellStyle name="Calculation 12 25 13 2" xfId="9669" xr:uid="{00000000-0005-0000-0000-0000A3220000}"/>
    <cellStyle name="Calculation 12 25 13 2 2" xfId="9670" xr:uid="{00000000-0005-0000-0000-0000A4220000}"/>
    <cellStyle name="Calculation 12 25 13 2 3" xfId="9671" xr:uid="{00000000-0005-0000-0000-0000A5220000}"/>
    <cellStyle name="Calculation 12 25 13 3" xfId="9672" xr:uid="{00000000-0005-0000-0000-0000A6220000}"/>
    <cellStyle name="Calculation 12 25 13 3 2" xfId="9673" xr:uid="{00000000-0005-0000-0000-0000A7220000}"/>
    <cellStyle name="Calculation 12 25 13 4" xfId="9674" xr:uid="{00000000-0005-0000-0000-0000A8220000}"/>
    <cellStyle name="Calculation 12 25 13 5" xfId="9675" xr:uid="{00000000-0005-0000-0000-0000A9220000}"/>
    <cellStyle name="Calculation 12 25 14" xfId="9676" xr:uid="{00000000-0005-0000-0000-0000AA220000}"/>
    <cellStyle name="Calculation 12 25 14 2" xfId="9677" xr:uid="{00000000-0005-0000-0000-0000AB220000}"/>
    <cellStyle name="Calculation 12 25 14 2 2" xfId="9678" xr:uid="{00000000-0005-0000-0000-0000AC220000}"/>
    <cellStyle name="Calculation 12 25 14 2 3" xfId="9679" xr:uid="{00000000-0005-0000-0000-0000AD220000}"/>
    <cellStyle name="Calculation 12 25 14 3" xfId="9680" xr:uid="{00000000-0005-0000-0000-0000AE220000}"/>
    <cellStyle name="Calculation 12 25 14 3 2" xfId="9681" xr:uid="{00000000-0005-0000-0000-0000AF220000}"/>
    <cellStyle name="Calculation 12 25 14 4" xfId="9682" xr:uid="{00000000-0005-0000-0000-0000B0220000}"/>
    <cellStyle name="Calculation 12 25 14 5" xfId="9683" xr:uid="{00000000-0005-0000-0000-0000B1220000}"/>
    <cellStyle name="Calculation 12 25 15" xfId="9684" xr:uid="{00000000-0005-0000-0000-0000B2220000}"/>
    <cellStyle name="Calculation 12 25 15 2" xfId="9685" xr:uid="{00000000-0005-0000-0000-0000B3220000}"/>
    <cellStyle name="Calculation 12 25 15 2 2" xfId="9686" xr:uid="{00000000-0005-0000-0000-0000B4220000}"/>
    <cellStyle name="Calculation 12 25 15 2 3" xfId="9687" xr:uid="{00000000-0005-0000-0000-0000B5220000}"/>
    <cellStyle name="Calculation 12 25 15 3" xfId="9688" xr:uid="{00000000-0005-0000-0000-0000B6220000}"/>
    <cellStyle name="Calculation 12 25 15 3 2" xfId="9689" xr:uid="{00000000-0005-0000-0000-0000B7220000}"/>
    <cellStyle name="Calculation 12 25 15 4" xfId="9690" xr:uid="{00000000-0005-0000-0000-0000B8220000}"/>
    <cellStyle name="Calculation 12 25 15 5" xfId="9691" xr:uid="{00000000-0005-0000-0000-0000B9220000}"/>
    <cellStyle name="Calculation 12 25 16" xfId="9692" xr:uid="{00000000-0005-0000-0000-0000BA220000}"/>
    <cellStyle name="Calculation 12 25 16 2" xfId="9693" xr:uid="{00000000-0005-0000-0000-0000BB220000}"/>
    <cellStyle name="Calculation 12 25 16 2 2" xfId="9694" xr:uid="{00000000-0005-0000-0000-0000BC220000}"/>
    <cellStyle name="Calculation 12 25 16 2 3" xfId="9695" xr:uid="{00000000-0005-0000-0000-0000BD220000}"/>
    <cellStyle name="Calculation 12 25 16 3" xfId="9696" xr:uid="{00000000-0005-0000-0000-0000BE220000}"/>
    <cellStyle name="Calculation 12 25 16 3 2" xfId="9697" xr:uid="{00000000-0005-0000-0000-0000BF220000}"/>
    <cellStyle name="Calculation 12 25 16 4" xfId="9698" xr:uid="{00000000-0005-0000-0000-0000C0220000}"/>
    <cellStyle name="Calculation 12 25 16 5" xfId="9699" xr:uid="{00000000-0005-0000-0000-0000C1220000}"/>
    <cellStyle name="Calculation 12 25 17" xfId="9700" xr:uid="{00000000-0005-0000-0000-0000C2220000}"/>
    <cellStyle name="Calculation 12 25 17 2" xfId="9701" xr:uid="{00000000-0005-0000-0000-0000C3220000}"/>
    <cellStyle name="Calculation 12 25 17 2 2" xfId="9702" xr:uid="{00000000-0005-0000-0000-0000C4220000}"/>
    <cellStyle name="Calculation 12 25 17 2 3" xfId="9703" xr:uid="{00000000-0005-0000-0000-0000C5220000}"/>
    <cellStyle name="Calculation 12 25 17 3" xfId="9704" xr:uid="{00000000-0005-0000-0000-0000C6220000}"/>
    <cellStyle name="Calculation 12 25 17 3 2" xfId="9705" xr:uid="{00000000-0005-0000-0000-0000C7220000}"/>
    <cellStyle name="Calculation 12 25 17 4" xfId="9706" xr:uid="{00000000-0005-0000-0000-0000C8220000}"/>
    <cellStyle name="Calculation 12 25 17 5" xfId="9707" xr:uid="{00000000-0005-0000-0000-0000C9220000}"/>
    <cellStyle name="Calculation 12 25 18" xfId="9708" xr:uid="{00000000-0005-0000-0000-0000CA220000}"/>
    <cellStyle name="Calculation 12 25 18 2" xfId="9709" xr:uid="{00000000-0005-0000-0000-0000CB220000}"/>
    <cellStyle name="Calculation 12 25 18 2 2" xfId="9710" xr:uid="{00000000-0005-0000-0000-0000CC220000}"/>
    <cellStyle name="Calculation 12 25 18 2 3" xfId="9711" xr:uid="{00000000-0005-0000-0000-0000CD220000}"/>
    <cellStyle name="Calculation 12 25 18 3" xfId="9712" xr:uid="{00000000-0005-0000-0000-0000CE220000}"/>
    <cellStyle name="Calculation 12 25 18 3 2" xfId="9713" xr:uid="{00000000-0005-0000-0000-0000CF220000}"/>
    <cellStyle name="Calculation 12 25 18 4" xfId="9714" xr:uid="{00000000-0005-0000-0000-0000D0220000}"/>
    <cellStyle name="Calculation 12 25 18 5" xfId="9715" xr:uid="{00000000-0005-0000-0000-0000D1220000}"/>
    <cellStyle name="Calculation 12 25 19" xfId="9716" xr:uid="{00000000-0005-0000-0000-0000D2220000}"/>
    <cellStyle name="Calculation 12 25 19 2" xfId="9717" xr:uid="{00000000-0005-0000-0000-0000D3220000}"/>
    <cellStyle name="Calculation 12 25 19 2 2" xfId="9718" xr:uid="{00000000-0005-0000-0000-0000D4220000}"/>
    <cellStyle name="Calculation 12 25 19 2 3" xfId="9719" xr:uid="{00000000-0005-0000-0000-0000D5220000}"/>
    <cellStyle name="Calculation 12 25 19 3" xfId="9720" xr:uid="{00000000-0005-0000-0000-0000D6220000}"/>
    <cellStyle name="Calculation 12 25 19 3 2" xfId="9721" xr:uid="{00000000-0005-0000-0000-0000D7220000}"/>
    <cellStyle name="Calculation 12 25 19 4" xfId="9722" xr:uid="{00000000-0005-0000-0000-0000D8220000}"/>
    <cellStyle name="Calculation 12 25 19 5" xfId="9723" xr:uid="{00000000-0005-0000-0000-0000D9220000}"/>
    <cellStyle name="Calculation 12 25 2" xfId="9724" xr:uid="{00000000-0005-0000-0000-0000DA220000}"/>
    <cellStyle name="Calculation 12 25 2 2" xfId="9725" xr:uid="{00000000-0005-0000-0000-0000DB220000}"/>
    <cellStyle name="Calculation 12 25 2 2 2" xfId="9726" xr:uid="{00000000-0005-0000-0000-0000DC220000}"/>
    <cellStyle name="Calculation 12 25 2 2 3" xfId="9727" xr:uid="{00000000-0005-0000-0000-0000DD220000}"/>
    <cellStyle name="Calculation 12 25 2 3" xfId="9728" xr:uid="{00000000-0005-0000-0000-0000DE220000}"/>
    <cellStyle name="Calculation 12 25 2 3 2" xfId="9729" xr:uid="{00000000-0005-0000-0000-0000DF220000}"/>
    <cellStyle name="Calculation 12 25 2 4" xfId="9730" xr:uid="{00000000-0005-0000-0000-0000E0220000}"/>
    <cellStyle name="Calculation 12 25 2 5" xfId="9731" xr:uid="{00000000-0005-0000-0000-0000E1220000}"/>
    <cellStyle name="Calculation 12 25 20" xfId="9732" xr:uid="{00000000-0005-0000-0000-0000E2220000}"/>
    <cellStyle name="Calculation 12 25 20 2" xfId="9733" xr:uid="{00000000-0005-0000-0000-0000E3220000}"/>
    <cellStyle name="Calculation 12 25 20 2 2" xfId="9734" xr:uid="{00000000-0005-0000-0000-0000E4220000}"/>
    <cellStyle name="Calculation 12 25 20 2 3" xfId="9735" xr:uid="{00000000-0005-0000-0000-0000E5220000}"/>
    <cellStyle name="Calculation 12 25 20 3" xfId="9736" xr:uid="{00000000-0005-0000-0000-0000E6220000}"/>
    <cellStyle name="Calculation 12 25 20 4" xfId="9737" xr:uid="{00000000-0005-0000-0000-0000E7220000}"/>
    <cellStyle name="Calculation 12 25 20 5" xfId="9738" xr:uid="{00000000-0005-0000-0000-0000E8220000}"/>
    <cellStyle name="Calculation 12 25 21" xfId="9739" xr:uid="{00000000-0005-0000-0000-0000E9220000}"/>
    <cellStyle name="Calculation 12 25 21 2" xfId="9740" xr:uid="{00000000-0005-0000-0000-0000EA220000}"/>
    <cellStyle name="Calculation 12 25 22" xfId="9741" xr:uid="{00000000-0005-0000-0000-0000EB220000}"/>
    <cellStyle name="Calculation 12 25 22 2" xfId="9742" xr:uid="{00000000-0005-0000-0000-0000EC220000}"/>
    <cellStyle name="Calculation 12 25 3" xfId="9743" xr:uid="{00000000-0005-0000-0000-0000ED220000}"/>
    <cellStyle name="Calculation 12 25 3 2" xfId="9744" xr:uid="{00000000-0005-0000-0000-0000EE220000}"/>
    <cellStyle name="Calculation 12 25 3 2 2" xfId="9745" xr:uid="{00000000-0005-0000-0000-0000EF220000}"/>
    <cellStyle name="Calculation 12 25 3 2 3" xfId="9746" xr:uid="{00000000-0005-0000-0000-0000F0220000}"/>
    <cellStyle name="Calculation 12 25 3 3" xfId="9747" xr:uid="{00000000-0005-0000-0000-0000F1220000}"/>
    <cellStyle name="Calculation 12 25 3 3 2" xfId="9748" xr:uid="{00000000-0005-0000-0000-0000F2220000}"/>
    <cellStyle name="Calculation 12 25 3 4" xfId="9749" xr:uid="{00000000-0005-0000-0000-0000F3220000}"/>
    <cellStyle name="Calculation 12 25 3 5" xfId="9750" xr:uid="{00000000-0005-0000-0000-0000F4220000}"/>
    <cellStyle name="Calculation 12 25 4" xfId="9751" xr:uid="{00000000-0005-0000-0000-0000F5220000}"/>
    <cellStyle name="Calculation 12 25 4 2" xfId="9752" xr:uid="{00000000-0005-0000-0000-0000F6220000}"/>
    <cellStyle name="Calculation 12 25 4 2 2" xfId="9753" xr:uid="{00000000-0005-0000-0000-0000F7220000}"/>
    <cellStyle name="Calculation 12 25 4 2 3" xfId="9754" xr:uid="{00000000-0005-0000-0000-0000F8220000}"/>
    <cellStyle name="Calculation 12 25 4 3" xfId="9755" xr:uid="{00000000-0005-0000-0000-0000F9220000}"/>
    <cellStyle name="Calculation 12 25 4 3 2" xfId="9756" xr:uid="{00000000-0005-0000-0000-0000FA220000}"/>
    <cellStyle name="Calculation 12 25 4 4" xfId="9757" xr:uid="{00000000-0005-0000-0000-0000FB220000}"/>
    <cellStyle name="Calculation 12 25 4 5" xfId="9758" xr:uid="{00000000-0005-0000-0000-0000FC220000}"/>
    <cellStyle name="Calculation 12 25 5" xfId="9759" xr:uid="{00000000-0005-0000-0000-0000FD220000}"/>
    <cellStyle name="Calculation 12 25 5 2" xfId="9760" xr:uid="{00000000-0005-0000-0000-0000FE220000}"/>
    <cellStyle name="Calculation 12 25 5 2 2" xfId="9761" xr:uid="{00000000-0005-0000-0000-0000FF220000}"/>
    <cellStyle name="Calculation 12 25 5 2 3" xfId="9762" xr:uid="{00000000-0005-0000-0000-000000230000}"/>
    <cellStyle name="Calculation 12 25 5 3" xfId="9763" xr:uid="{00000000-0005-0000-0000-000001230000}"/>
    <cellStyle name="Calculation 12 25 5 3 2" xfId="9764" xr:uid="{00000000-0005-0000-0000-000002230000}"/>
    <cellStyle name="Calculation 12 25 5 4" xfId="9765" xr:uid="{00000000-0005-0000-0000-000003230000}"/>
    <cellStyle name="Calculation 12 25 5 5" xfId="9766" xr:uid="{00000000-0005-0000-0000-000004230000}"/>
    <cellStyle name="Calculation 12 25 6" xfId="9767" xr:uid="{00000000-0005-0000-0000-000005230000}"/>
    <cellStyle name="Calculation 12 25 6 2" xfId="9768" xr:uid="{00000000-0005-0000-0000-000006230000}"/>
    <cellStyle name="Calculation 12 25 6 2 2" xfId="9769" xr:uid="{00000000-0005-0000-0000-000007230000}"/>
    <cellStyle name="Calculation 12 25 6 2 3" xfId="9770" xr:uid="{00000000-0005-0000-0000-000008230000}"/>
    <cellStyle name="Calculation 12 25 6 3" xfId="9771" xr:uid="{00000000-0005-0000-0000-000009230000}"/>
    <cellStyle name="Calculation 12 25 6 3 2" xfId="9772" xr:uid="{00000000-0005-0000-0000-00000A230000}"/>
    <cellStyle name="Calculation 12 25 6 4" xfId="9773" xr:uid="{00000000-0005-0000-0000-00000B230000}"/>
    <cellStyle name="Calculation 12 25 6 5" xfId="9774" xr:uid="{00000000-0005-0000-0000-00000C230000}"/>
    <cellStyle name="Calculation 12 25 7" xfId="9775" xr:uid="{00000000-0005-0000-0000-00000D230000}"/>
    <cellStyle name="Calculation 12 25 7 2" xfId="9776" xr:uid="{00000000-0005-0000-0000-00000E230000}"/>
    <cellStyle name="Calculation 12 25 7 2 2" xfId="9777" xr:uid="{00000000-0005-0000-0000-00000F230000}"/>
    <cellStyle name="Calculation 12 25 7 2 3" xfId="9778" xr:uid="{00000000-0005-0000-0000-000010230000}"/>
    <cellStyle name="Calculation 12 25 7 3" xfId="9779" xr:uid="{00000000-0005-0000-0000-000011230000}"/>
    <cellStyle name="Calculation 12 25 7 3 2" xfId="9780" xr:uid="{00000000-0005-0000-0000-000012230000}"/>
    <cellStyle name="Calculation 12 25 7 4" xfId="9781" xr:uid="{00000000-0005-0000-0000-000013230000}"/>
    <cellStyle name="Calculation 12 25 7 5" xfId="9782" xr:uid="{00000000-0005-0000-0000-000014230000}"/>
    <cellStyle name="Calculation 12 25 8" xfId="9783" xr:uid="{00000000-0005-0000-0000-000015230000}"/>
    <cellStyle name="Calculation 12 25 8 2" xfId="9784" xr:uid="{00000000-0005-0000-0000-000016230000}"/>
    <cellStyle name="Calculation 12 25 8 2 2" xfId="9785" xr:uid="{00000000-0005-0000-0000-000017230000}"/>
    <cellStyle name="Calculation 12 25 8 2 3" xfId="9786" xr:uid="{00000000-0005-0000-0000-000018230000}"/>
    <cellStyle name="Calculation 12 25 8 3" xfId="9787" xr:uid="{00000000-0005-0000-0000-000019230000}"/>
    <cellStyle name="Calculation 12 25 8 3 2" xfId="9788" xr:uid="{00000000-0005-0000-0000-00001A230000}"/>
    <cellStyle name="Calculation 12 25 8 4" xfId="9789" xr:uid="{00000000-0005-0000-0000-00001B230000}"/>
    <cellStyle name="Calculation 12 25 8 5" xfId="9790" xr:uid="{00000000-0005-0000-0000-00001C230000}"/>
    <cellStyle name="Calculation 12 25 9" xfId="9791" xr:uid="{00000000-0005-0000-0000-00001D230000}"/>
    <cellStyle name="Calculation 12 25 9 2" xfId="9792" xr:uid="{00000000-0005-0000-0000-00001E230000}"/>
    <cellStyle name="Calculation 12 25 9 2 2" xfId="9793" xr:uid="{00000000-0005-0000-0000-00001F230000}"/>
    <cellStyle name="Calculation 12 25 9 2 3" xfId="9794" xr:uid="{00000000-0005-0000-0000-000020230000}"/>
    <cellStyle name="Calculation 12 25 9 3" xfId="9795" xr:uid="{00000000-0005-0000-0000-000021230000}"/>
    <cellStyle name="Calculation 12 25 9 3 2" xfId="9796" xr:uid="{00000000-0005-0000-0000-000022230000}"/>
    <cellStyle name="Calculation 12 25 9 4" xfId="9797" xr:uid="{00000000-0005-0000-0000-000023230000}"/>
    <cellStyle name="Calculation 12 25 9 5" xfId="9798" xr:uid="{00000000-0005-0000-0000-000024230000}"/>
    <cellStyle name="Calculation 12 26" xfId="9799" xr:uid="{00000000-0005-0000-0000-000025230000}"/>
    <cellStyle name="Calculation 12 26 10" xfId="9800" xr:uid="{00000000-0005-0000-0000-000026230000}"/>
    <cellStyle name="Calculation 12 26 10 2" xfId="9801" xr:uid="{00000000-0005-0000-0000-000027230000}"/>
    <cellStyle name="Calculation 12 26 10 2 2" xfId="9802" xr:uid="{00000000-0005-0000-0000-000028230000}"/>
    <cellStyle name="Calculation 12 26 10 2 3" xfId="9803" xr:uid="{00000000-0005-0000-0000-000029230000}"/>
    <cellStyle name="Calculation 12 26 10 3" xfId="9804" xr:uid="{00000000-0005-0000-0000-00002A230000}"/>
    <cellStyle name="Calculation 12 26 10 3 2" xfId="9805" xr:uid="{00000000-0005-0000-0000-00002B230000}"/>
    <cellStyle name="Calculation 12 26 10 4" xfId="9806" xr:uid="{00000000-0005-0000-0000-00002C230000}"/>
    <cellStyle name="Calculation 12 26 10 5" xfId="9807" xr:uid="{00000000-0005-0000-0000-00002D230000}"/>
    <cellStyle name="Calculation 12 26 11" xfId="9808" xr:uid="{00000000-0005-0000-0000-00002E230000}"/>
    <cellStyle name="Calculation 12 26 11 2" xfId="9809" xr:uid="{00000000-0005-0000-0000-00002F230000}"/>
    <cellStyle name="Calculation 12 26 11 2 2" xfId="9810" xr:uid="{00000000-0005-0000-0000-000030230000}"/>
    <cellStyle name="Calculation 12 26 11 2 3" xfId="9811" xr:uid="{00000000-0005-0000-0000-000031230000}"/>
    <cellStyle name="Calculation 12 26 11 3" xfId="9812" xr:uid="{00000000-0005-0000-0000-000032230000}"/>
    <cellStyle name="Calculation 12 26 11 3 2" xfId="9813" xr:uid="{00000000-0005-0000-0000-000033230000}"/>
    <cellStyle name="Calculation 12 26 11 4" xfId="9814" xr:uid="{00000000-0005-0000-0000-000034230000}"/>
    <cellStyle name="Calculation 12 26 11 5" xfId="9815" xr:uid="{00000000-0005-0000-0000-000035230000}"/>
    <cellStyle name="Calculation 12 26 12" xfId="9816" xr:uid="{00000000-0005-0000-0000-000036230000}"/>
    <cellStyle name="Calculation 12 26 12 2" xfId="9817" xr:uid="{00000000-0005-0000-0000-000037230000}"/>
    <cellStyle name="Calculation 12 26 12 2 2" xfId="9818" xr:uid="{00000000-0005-0000-0000-000038230000}"/>
    <cellStyle name="Calculation 12 26 12 2 3" xfId="9819" xr:uid="{00000000-0005-0000-0000-000039230000}"/>
    <cellStyle name="Calculation 12 26 12 3" xfId="9820" xr:uid="{00000000-0005-0000-0000-00003A230000}"/>
    <cellStyle name="Calculation 12 26 12 3 2" xfId="9821" xr:uid="{00000000-0005-0000-0000-00003B230000}"/>
    <cellStyle name="Calculation 12 26 12 4" xfId="9822" xr:uid="{00000000-0005-0000-0000-00003C230000}"/>
    <cellStyle name="Calculation 12 26 12 5" xfId="9823" xr:uid="{00000000-0005-0000-0000-00003D230000}"/>
    <cellStyle name="Calculation 12 26 13" xfId="9824" xr:uid="{00000000-0005-0000-0000-00003E230000}"/>
    <cellStyle name="Calculation 12 26 13 2" xfId="9825" xr:uid="{00000000-0005-0000-0000-00003F230000}"/>
    <cellStyle name="Calculation 12 26 13 2 2" xfId="9826" xr:uid="{00000000-0005-0000-0000-000040230000}"/>
    <cellStyle name="Calculation 12 26 13 2 3" xfId="9827" xr:uid="{00000000-0005-0000-0000-000041230000}"/>
    <cellStyle name="Calculation 12 26 13 3" xfId="9828" xr:uid="{00000000-0005-0000-0000-000042230000}"/>
    <cellStyle name="Calculation 12 26 13 3 2" xfId="9829" xr:uid="{00000000-0005-0000-0000-000043230000}"/>
    <cellStyle name="Calculation 12 26 13 4" xfId="9830" xr:uid="{00000000-0005-0000-0000-000044230000}"/>
    <cellStyle name="Calculation 12 26 13 5" xfId="9831" xr:uid="{00000000-0005-0000-0000-000045230000}"/>
    <cellStyle name="Calculation 12 26 14" xfId="9832" xr:uid="{00000000-0005-0000-0000-000046230000}"/>
    <cellStyle name="Calculation 12 26 14 2" xfId="9833" xr:uid="{00000000-0005-0000-0000-000047230000}"/>
    <cellStyle name="Calculation 12 26 14 2 2" xfId="9834" xr:uid="{00000000-0005-0000-0000-000048230000}"/>
    <cellStyle name="Calculation 12 26 14 2 3" xfId="9835" xr:uid="{00000000-0005-0000-0000-000049230000}"/>
    <cellStyle name="Calculation 12 26 14 3" xfId="9836" xr:uid="{00000000-0005-0000-0000-00004A230000}"/>
    <cellStyle name="Calculation 12 26 14 3 2" xfId="9837" xr:uid="{00000000-0005-0000-0000-00004B230000}"/>
    <cellStyle name="Calculation 12 26 14 4" xfId="9838" xr:uid="{00000000-0005-0000-0000-00004C230000}"/>
    <cellStyle name="Calculation 12 26 14 5" xfId="9839" xr:uid="{00000000-0005-0000-0000-00004D230000}"/>
    <cellStyle name="Calculation 12 26 15" xfId="9840" xr:uid="{00000000-0005-0000-0000-00004E230000}"/>
    <cellStyle name="Calculation 12 26 15 2" xfId="9841" xr:uid="{00000000-0005-0000-0000-00004F230000}"/>
    <cellStyle name="Calculation 12 26 15 2 2" xfId="9842" xr:uid="{00000000-0005-0000-0000-000050230000}"/>
    <cellStyle name="Calculation 12 26 15 2 3" xfId="9843" xr:uid="{00000000-0005-0000-0000-000051230000}"/>
    <cellStyle name="Calculation 12 26 15 3" xfId="9844" xr:uid="{00000000-0005-0000-0000-000052230000}"/>
    <cellStyle name="Calculation 12 26 15 3 2" xfId="9845" xr:uid="{00000000-0005-0000-0000-000053230000}"/>
    <cellStyle name="Calculation 12 26 15 4" xfId="9846" xr:uid="{00000000-0005-0000-0000-000054230000}"/>
    <cellStyle name="Calculation 12 26 15 5" xfId="9847" xr:uid="{00000000-0005-0000-0000-000055230000}"/>
    <cellStyle name="Calculation 12 26 16" xfId="9848" xr:uid="{00000000-0005-0000-0000-000056230000}"/>
    <cellStyle name="Calculation 12 26 16 2" xfId="9849" xr:uid="{00000000-0005-0000-0000-000057230000}"/>
    <cellStyle name="Calculation 12 26 16 2 2" xfId="9850" xr:uid="{00000000-0005-0000-0000-000058230000}"/>
    <cellStyle name="Calculation 12 26 16 2 3" xfId="9851" xr:uid="{00000000-0005-0000-0000-000059230000}"/>
    <cellStyle name="Calculation 12 26 16 3" xfId="9852" xr:uid="{00000000-0005-0000-0000-00005A230000}"/>
    <cellStyle name="Calculation 12 26 16 3 2" xfId="9853" xr:uid="{00000000-0005-0000-0000-00005B230000}"/>
    <cellStyle name="Calculation 12 26 16 4" xfId="9854" xr:uid="{00000000-0005-0000-0000-00005C230000}"/>
    <cellStyle name="Calculation 12 26 16 5" xfId="9855" xr:uid="{00000000-0005-0000-0000-00005D230000}"/>
    <cellStyle name="Calculation 12 26 17" xfId="9856" xr:uid="{00000000-0005-0000-0000-00005E230000}"/>
    <cellStyle name="Calculation 12 26 17 2" xfId="9857" xr:uid="{00000000-0005-0000-0000-00005F230000}"/>
    <cellStyle name="Calculation 12 26 17 2 2" xfId="9858" xr:uid="{00000000-0005-0000-0000-000060230000}"/>
    <cellStyle name="Calculation 12 26 17 2 3" xfId="9859" xr:uid="{00000000-0005-0000-0000-000061230000}"/>
    <cellStyle name="Calculation 12 26 17 3" xfId="9860" xr:uid="{00000000-0005-0000-0000-000062230000}"/>
    <cellStyle name="Calculation 12 26 17 3 2" xfId="9861" xr:uid="{00000000-0005-0000-0000-000063230000}"/>
    <cellStyle name="Calculation 12 26 17 4" xfId="9862" xr:uid="{00000000-0005-0000-0000-000064230000}"/>
    <cellStyle name="Calculation 12 26 17 5" xfId="9863" xr:uid="{00000000-0005-0000-0000-000065230000}"/>
    <cellStyle name="Calculation 12 26 18" xfId="9864" xr:uid="{00000000-0005-0000-0000-000066230000}"/>
    <cellStyle name="Calculation 12 26 18 2" xfId="9865" xr:uid="{00000000-0005-0000-0000-000067230000}"/>
    <cellStyle name="Calculation 12 26 18 2 2" xfId="9866" xr:uid="{00000000-0005-0000-0000-000068230000}"/>
    <cellStyle name="Calculation 12 26 18 2 3" xfId="9867" xr:uid="{00000000-0005-0000-0000-000069230000}"/>
    <cellStyle name="Calculation 12 26 18 3" xfId="9868" xr:uid="{00000000-0005-0000-0000-00006A230000}"/>
    <cellStyle name="Calculation 12 26 18 3 2" xfId="9869" xr:uid="{00000000-0005-0000-0000-00006B230000}"/>
    <cellStyle name="Calculation 12 26 18 4" xfId="9870" xr:uid="{00000000-0005-0000-0000-00006C230000}"/>
    <cellStyle name="Calculation 12 26 18 5" xfId="9871" xr:uid="{00000000-0005-0000-0000-00006D230000}"/>
    <cellStyle name="Calculation 12 26 19" xfId="9872" xr:uid="{00000000-0005-0000-0000-00006E230000}"/>
    <cellStyle name="Calculation 12 26 19 2" xfId="9873" xr:uid="{00000000-0005-0000-0000-00006F230000}"/>
    <cellStyle name="Calculation 12 26 19 2 2" xfId="9874" xr:uid="{00000000-0005-0000-0000-000070230000}"/>
    <cellStyle name="Calculation 12 26 19 2 3" xfId="9875" xr:uid="{00000000-0005-0000-0000-000071230000}"/>
    <cellStyle name="Calculation 12 26 19 3" xfId="9876" xr:uid="{00000000-0005-0000-0000-000072230000}"/>
    <cellStyle name="Calculation 12 26 19 3 2" xfId="9877" xr:uid="{00000000-0005-0000-0000-000073230000}"/>
    <cellStyle name="Calculation 12 26 19 4" xfId="9878" xr:uid="{00000000-0005-0000-0000-000074230000}"/>
    <cellStyle name="Calculation 12 26 19 5" xfId="9879" xr:uid="{00000000-0005-0000-0000-000075230000}"/>
    <cellStyle name="Calculation 12 26 2" xfId="9880" xr:uid="{00000000-0005-0000-0000-000076230000}"/>
    <cellStyle name="Calculation 12 26 2 2" xfId="9881" xr:uid="{00000000-0005-0000-0000-000077230000}"/>
    <cellStyle name="Calculation 12 26 2 2 2" xfId="9882" xr:uid="{00000000-0005-0000-0000-000078230000}"/>
    <cellStyle name="Calculation 12 26 2 2 3" xfId="9883" xr:uid="{00000000-0005-0000-0000-000079230000}"/>
    <cellStyle name="Calculation 12 26 2 3" xfId="9884" xr:uid="{00000000-0005-0000-0000-00007A230000}"/>
    <cellStyle name="Calculation 12 26 2 3 2" xfId="9885" xr:uid="{00000000-0005-0000-0000-00007B230000}"/>
    <cellStyle name="Calculation 12 26 2 4" xfId="9886" xr:uid="{00000000-0005-0000-0000-00007C230000}"/>
    <cellStyle name="Calculation 12 26 2 5" xfId="9887" xr:uid="{00000000-0005-0000-0000-00007D230000}"/>
    <cellStyle name="Calculation 12 26 20" xfId="9888" xr:uid="{00000000-0005-0000-0000-00007E230000}"/>
    <cellStyle name="Calculation 12 26 20 2" xfId="9889" xr:uid="{00000000-0005-0000-0000-00007F230000}"/>
    <cellStyle name="Calculation 12 26 20 2 2" xfId="9890" xr:uid="{00000000-0005-0000-0000-000080230000}"/>
    <cellStyle name="Calculation 12 26 20 2 3" xfId="9891" xr:uid="{00000000-0005-0000-0000-000081230000}"/>
    <cellStyle name="Calculation 12 26 20 3" xfId="9892" xr:uid="{00000000-0005-0000-0000-000082230000}"/>
    <cellStyle name="Calculation 12 26 20 4" xfId="9893" xr:uid="{00000000-0005-0000-0000-000083230000}"/>
    <cellStyle name="Calculation 12 26 20 5" xfId="9894" xr:uid="{00000000-0005-0000-0000-000084230000}"/>
    <cellStyle name="Calculation 12 26 21" xfId="9895" xr:uid="{00000000-0005-0000-0000-000085230000}"/>
    <cellStyle name="Calculation 12 26 21 2" xfId="9896" xr:uid="{00000000-0005-0000-0000-000086230000}"/>
    <cellStyle name="Calculation 12 26 22" xfId="9897" xr:uid="{00000000-0005-0000-0000-000087230000}"/>
    <cellStyle name="Calculation 12 26 22 2" xfId="9898" xr:uid="{00000000-0005-0000-0000-000088230000}"/>
    <cellStyle name="Calculation 12 26 3" xfId="9899" xr:uid="{00000000-0005-0000-0000-000089230000}"/>
    <cellStyle name="Calculation 12 26 3 2" xfId="9900" xr:uid="{00000000-0005-0000-0000-00008A230000}"/>
    <cellStyle name="Calculation 12 26 3 2 2" xfId="9901" xr:uid="{00000000-0005-0000-0000-00008B230000}"/>
    <cellStyle name="Calculation 12 26 3 2 3" xfId="9902" xr:uid="{00000000-0005-0000-0000-00008C230000}"/>
    <cellStyle name="Calculation 12 26 3 3" xfId="9903" xr:uid="{00000000-0005-0000-0000-00008D230000}"/>
    <cellStyle name="Calculation 12 26 3 3 2" xfId="9904" xr:uid="{00000000-0005-0000-0000-00008E230000}"/>
    <cellStyle name="Calculation 12 26 3 4" xfId="9905" xr:uid="{00000000-0005-0000-0000-00008F230000}"/>
    <cellStyle name="Calculation 12 26 3 5" xfId="9906" xr:uid="{00000000-0005-0000-0000-000090230000}"/>
    <cellStyle name="Calculation 12 26 4" xfId="9907" xr:uid="{00000000-0005-0000-0000-000091230000}"/>
    <cellStyle name="Calculation 12 26 4 2" xfId="9908" xr:uid="{00000000-0005-0000-0000-000092230000}"/>
    <cellStyle name="Calculation 12 26 4 2 2" xfId="9909" xr:uid="{00000000-0005-0000-0000-000093230000}"/>
    <cellStyle name="Calculation 12 26 4 2 3" xfId="9910" xr:uid="{00000000-0005-0000-0000-000094230000}"/>
    <cellStyle name="Calculation 12 26 4 3" xfId="9911" xr:uid="{00000000-0005-0000-0000-000095230000}"/>
    <cellStyle name="Calculation 12 26 4 3 2" xfId="9912" xr:uid="{00000000-0005-0000-0000-000096230000}"/>
    <cellStyle name="Calculation 12 26 4 4" xfId="9913" xr:uid="{00000000-0005-0000-0000-000097230000}"/>
    <cellStyle name="Calculation 12 26 4 5" xfId="9914" xr:uid="{00000000-0005-0000-0000-000098230000}"/>
    <cellStyle name="Calculation 12 26 5" xfId="9915" xr:uid="{00000000-0005-0000-0000-000099230000}"/>
    <cellStyle name="Calculation 12 26 5 2" xfId="9916" xr:uid="{00000000-0005-0000-0000-00009A230000}"/>
    <cellStyle name="Calculation 12 26 5 2 2" xfId="9917" xr:uid="{00000000-0005-0000-0000-00009B230000}"/>
    <cellStyle name="Calculation 12 26 5 2 3" xfId="9918" xr:uid="{00000000-0005-0000-0000-00009C230000}"/>
    <cellStyle name="Calculation 12 26 5 3" xfId="9919" xr:uid="{00000000-0005-0000-0000-00009D230000}"/>
    <cellStyle name="Calculation 12 26 5 3 2" xfId="9920" xr:uid="{00000000-0005-0000-0000-00009E230000}"/>
    <cellStyle name="Calculation 12 26 5 4" xfId="9921" xr:uid="{00000000-0005-0000-0000-00009F230000}"/>
    <cellStyle name="Calculation 12 26 5 5" xfId="9922" xr:uid="{00000000-0005-0000-0000-0000A0230000}"/>
    <cellStyle name="Calculation 12 26 6" xfId="9923" xr:uid="{00000000-0005-0000-0000-0000A1230000}"/>
    <cellStyle name="Calculation 12 26 6 2" xfId="9924" xr:uid="{00000000-0005-0000-0000-0000A2230000}"/>
    <cellStyle name="Calculation 12 26 6 2 2" xfId="9925" xr:uid="{00000000-0005-0000-0000-0000A3230000}"/>
    <cellStyle name="Calculation 12 26 6 2 3" xfId="9926" xr:uid="{00000000-0005-0000-0000-0000A4230000}"/>
    <cellStyle name="Calculation 12 26 6 3" xfId="9927" xr:uid="{00000000-0005-0000-0000-0000A5230000}"/>
    <cellStyle name="Calculation 12 26 6 3 2" xfId="9928" xr:uid="{00000000-0005-0000-0000-0000A6230000}"/>
    <cellStyle name="Calculation 12 26 6 4" xfId="9929" xr:uid="{00000000-0005-0000-0000-0000A7230000}"/>
    <cellStyle name="Calculation 12 26 6 5" xfId="9930" xr:uid="{00000000-0005-0000-0000-0000A8230000}"/>
    <cellStyle name="Calculation 12 26 7" xfId="9931" xr:uid="{00000000-0005-0000-0000-0000A9230000}"/>
    <cellStyle name="Calculation 12 26 7 2" xfId="9932" xr:uid="{00000000-0005-0000-0000-0000AA230000}"/>
    <cellStyle name="Calculation 12 26 7 2 2" xfId="9933" xr:uid="{00000000-0005-0000-0000-0000AB230000}"/>
    <cellStyle name="Calculation 12 26 7 2 3" xfId="9934" xr:uid="{00000000-0005-0000-0000-0000AC230000}"/>
    <cellStyle name="Calculation 12 26 7 3" xfId="9935" xr:uid="{00000000-0005-0000-0000-0000AD230000}"/>
    <cellStyle name="Calculation 12 26 7 3 2" xfId="9936" xr:uid="{00000000-0005-0000-0000-0000AE230000}"/>
    <cellStyle name="Calculation 12 26 7 4" xfId="9937" xr:uid="{00000000-0005-0000-0000-0000AF230000}"/>
    <cellStyle name="Calculation 12 26 7 5" xfId="9938" xr:uid="{00000000-0005-0000-0000-0000B0230000}"/>
    <cellStyle name="Calculation 12 26 8" xfId="9939" xr:uid="{00000000-0005-0000-0000-0000B1230000}"/>
    <cellStyle name="Calculation 12 26 8 2" xfId="9940" xr:uid="{00000000-0005-0000-0000-0000B2230000}"/>
    <cellStyle name="Calculation 12 26 8 2 2" xfId="9941" xr:uid="{00000000-0005-0000-0000-0000B3230000}"/>
    <cellStyle name="Calculation 12 26 8 2 3" xfId="9942" xr:uid="{00000000-0005-0000-0000-0000B4230000}"/>
    <cellStyle name="Calculation 12 26 8 3" xfId="9943" xr:uid="{00000000-0005-0000-0000-0000B5230000}"/>
    <cellStyle name="Calculation 12 26 8 3 2" xfId="9944" xr:uid="{00000000-0005-0000-0000-0000B6230000}"/>
    <cellStyle name="Calculation 12 26 8 4" xfId="9945" xr:uid="{00000000-0005-0000-0000-0000B7230000}"/>
    <cellStyle name="Calculation 12 26 8 5" xfId="9946" xr:uid="{00000000-0005-0000-0000-0000B8230000}"/>
    <cellStyle name="Calculation 12 26 9" xfId="9947" xr:uid="{00000000-0005-0000-0000-0000B9230000}"/>
    <cellStyle name="Calculation 12 26 9 2" xfId="9948" xr:uid="{00000000-0005-0000-0000-0000BA230000}"/>
    <cellStyle name="Calculation 12 26 9 2 2" xfId="9949" xr:uid="{00000000-0005-0000-0000-0000BB230000}"/>
    <cellStyle name="Calculation 12 26 9 2 3" xfId="9950" xr:uid="{00000000-0005-0000-0000-0000BC230000}"/>
    <cellStyle name="Calculation 12 26 9 3" xfId="9951" xr:uid="{00000000-0005-0000-0000-0000BD230000}"/>
    <cellStyle name="Calculation 12 26 9 3 2" xfId="9952" xr:uid="{00000000-0005-0000-0000-0000BE230000}"/>
    <cellStyle name="Calculation 12 26 9 4" xfId="9953" xr:uid="{00000000-0005-0000-0000-0000BF230000}"/>
    <cellStyle name="Calculation 12 26 9 5" xfId="9954" xr:uid="{00000000-0005-0000-0000-0000C0230000}"/>
    <cellStyle name="Calculation 12 27" xfId="9955" xr:uid="{00000000-0005-0000-0000-0000C1230000}"/>
    <cellStyle name="Calculation 12 27 10" xfId="9956" xr:uid="{00000000-0005-0000-0000-0000C2230000}"/>
    <cellStyle name="Calculation 12 27 10 2" xfId="9957" xr:uid="{00000000-0005-0000-0000-0000C3230000}"/>
    <cellStyle name="Calculation 12 27 10 2 2" xfId="9958" xr:uid="{00000000-0005-0000-0000-0000C4230000}"/>
    <cellStyle name="Calculation 12 27 10 2 3" xfId="9959" xr:uid="{00000000-0005-0000-0000-0000C5230000}"/>
    <cellStyle name="Calculation 12 27 10 3" xfId="9960" xr:uid="{00000000-0005-0000-0000-0000C6230000}"/>
    <cellStyle name="Calculation 12 27 10 3 2" xfId="9961" xr:uid="{00000000-0005-0000-0000-0000C7230000}"/>
    <cellStyle name="Calculation 12 27 10 4" xfId="9962" xr:uid="{00000000-0005-0000-0000-0000C8230000}"/>
    <cellStyle name="Calculation 12 27 10 5" xfId="9963" xr:uid="{00000000-0005-0000-0000-0000C9230000}"/>
    <cellStyle name="Calculation 12 27 11" xfId="9964" xr:uid="{00000000-0005-0000-0000-0000CA230000}"/>
    <cellStyle name="Calculation 12 27 11 2" xfId="9965" xr:uid="{00000000-0005-0000-0000-0000CB230000}"/>
    <cellStyle name="Calculation 12 27 11 2 2" xfId="9966" xr:uid="{00000000-0005-0000-0000-0000CC230000}"/>
    <cellStyle name="Calculation 12 27 11 2 3" xfId="9967" xr:uid="{00000000-0005-0000-0000-0000CD230000}"/>
    <cellStyle name="Calculation 12 27 11 3" xfId="9968" xr:uid="{00000000-0005-0000-0000-0000CE230000}"/>
    <cellStyle name="Calculation 12 27 11 3 2" xfId="9969" xr:uid="{00000000-0005-0000-0000-0000CF230000}"/>
    <cellStyle name="Calculation 12 27 11 4" xfId="9970" xr:uid="{00000000-0005-0000-0000-0000D0230000}"/>
    <cellStyle name="Calculation 12 27 11 5" xfId="9971" xr:uid="{00000000-0005-0000-0000-0000D1230000}"/>
    <cellStyle name="Calculation 12 27 12" xfId="9972" xr:uid="{00000000-0005-0000-0000-0000D2230000}"/>
    <cellStyle name="Calculation 12 27 12 2" xfId="9973" xr:uid="{00000000-0005-0000-0000-0000D3230000}"/>
    <cellStyle name="Calculation 12 27 12 2 2" xfId="9974" xr:uid="{00000000-0005-0000-0000-0000D4230000}"/>
    <cellStyle name="Calculation 12 27 12 2 3" xfId="9975" xr:uid="{00000000-0005-0000-0000-0000D5230000}"/>
    <cellStyle name="Calculation 12 27 12 3" xfId="9976" xr:uid="{00000000-0005-0000-0000-0000D6230000}"/>
    <cellStyle name="Calculation 12 27 12 3 2" xfId="9977" xr:uid="{00000000-0005-0000-0000-0000D7230000}"/>
    <cellStyle name="Calculation 12 27 12 4" xfId="9978" xr:uid="{00000000-0005-0000-0000-0000D8230000}"/>
    <cellStyle name="Calculation 12 27 12 5" xfId="9979" xr:uid="{00000000-0005-0000-0000-0000D9230000}"/>
    <cellStyle name="Calculation 12 27 13" xfId="9980" xr:uid="{00000000-0005-0000-0000-0000DA230000}"/>
    <cellStyle name="Calculation 12 27 13 2" xfId="9981" xr:uid="{00000000-0005-0000-0000-0000DB230000}"/>
    <cellStyle name="Calculation 12 27 13 2 2" xfId="9982" xr:uid="{00000000-0005-0000-0000-0000DC230000}"/>
    <cellStyle name="Calculation 12 27 13 2 3" xfId="9983" xr:uid="{00000000-0005-0000-0000-0000DD230000}"/>
    <cellStyle name="Calculation 12 27 13 3" xfId="9984" xr:uid="{00000000-0005-0000-0000-0000DE230000}"/>
    <cellStyle name="Calculation 12 27 13 3 2" xfId="9985" xr:uid="{00000000-0005-0000-0000-0000DF230000}"/>
    <cellStyle name="Calculation 12 27 13 4" xfId="9986" xr:uid="{00000000-0005-0000-0000-0000E0230000}"/>
    <cellStyle name="Calculation 12 27 13 5" xfId="9987" xr:uid="{00000000-0005-0000-0000-0000E1230000}"/>
    <cellStyle name="Calculation 12 27 14" xfId="9988" xr:uid="{00000000-0005-0000-0000-0000E2230000}"/>
    <cellStyle name="Calculation 12 27 14 2" xfId="9989" xr:uid="{00000000-0005-0000-0000-0000E3230000}"/>
    <cellStyle name="Calculation 12 27 14 2 2" xfId="9990" xr:uid="{00000000-0005-0000-0000-0000E4230000}"/>
    <cellStyle name="Calculation 12 27 14 2 3" xfId="9991" xr:uid="{00000000-0005-0000-0000-0000E5230000}"/>
    <cellStyle name="Calculation 12 27 14 3" xfId="9992" xr:uid="{00000000-0005-0000-0000-0000E6230000}"/>
    <cellStyle name="Calculation 12 27 14 3 2" xfId="9993" xr:uid="{00000000-0005-0000-0000-0000E7230000}"/>
    <cellStyle name="Calculation 12 27 14 4" xfId="9994" xr:uid="{00000000-0005-0000-0000-0000E8230000}"/>
    <cellStyle name="Calculation 12 27 14 5" xfId="9995" xr:uid="{00000000-0005-0000-0000-0000E9230000}"/>
    <cellStyle name="Calculation 12 27 15" xfId="9996" xr:uid="{00000000-0005-0000-0000-0000EA230000}"/>
    <cellStyle name="Calculation 12 27 15 2" xfId="9997" xr:uid="{00000000-0005-0000-0000-0000EB230000}"/>
    <cellStyle name="Calculation 12 27 15 2 2" xfId="9998" xr:uid="{00000000-0005-0000-0000-0000EC230000}"/>
    <cellStyle name="Calculation 12 27 15 2 3" xfId="9999" xr:uid="{00000000-0005-0000-0000-0000ED230000}"/>
    <cellStyle name="Calculation 12 27 15 3" xfId="10000" xr:uid="{00000000-0005-0000-0000-0000EE230000}"/>
    <cellStyle name="Calculation 12 27 15 3 2" xfId="10001" xr:uid="{00000000-0005-0000-0000-0000EF230000}"/>
    <cellStyle name="Calculation 12 27 15 4" xfId="10002" xr:uid="{00000000-0005-0000-0000-0000F0230000}"/>
    <cellStyle name="Calculation 12 27 15 5" xfId="10003" xr:uid="{00000000-0005-0000-0000-0000F1230000}"/>
    <cellStyle name="Calculation 12 27 16" xfId="10004" xr:uid="{00000000-0005-0000-0000-0000F2230000}"/>
    <cellStyle name="Calculation 12 27 16 2" xfId="10005" xr:uid="{00000000-0005-0000-0000-0000F3230000}"/>
    <cellStyle name="Calculation 12 27 16 2 2" xfId="10006" xr:uid="{00000000-0005-0000-0000-0000F4230000}"/>
    <cellStyle name="Calculation 12 27 16 2 3" xfId="10007" xr:uid="{00000000-0005-0000-0000-0000F5230000}"/>
    <cellStyle name="Calculation 12 27 16 3" xfId="10008" xr:uid="{00000000-0005-0000-0000-0000F6230000}"/>
    <cellStyle name="Calculation 12 27 16 3 2" xfId="10009" xr:uid="{00000000-0005-0000-0000-0000F7230000}"/>
    <cellStyle name="Calculation 12 27 16 4" xfId="10010" xr:uid="{00000000-0005-0000-0000-0000F8230000}"/>
    <cellStyle name="Calculation 12 27 16 5" xfId="10011" xr:uid="{00000000-0005-0000-0000-0000F9230000}"/>
    <cellStyle name="Calculation 12 27 17" xfId="10012" xr:uid="{00000000-0005-0000-0000-0000FA230000}"/>
    <cellStyle name="Calculation 12 27 17 2" xfId="10013" xr:uid="{00000000-0005-0000-0000-0000FB230000}"/>
    <cellStyle name="Calculation 12 27 17 2 2" xfId="10014" xr:uid="{00000000-0005-0000-0000-0000FC230000}"/>
    <cellStyle name="Calculation 12 27 17 2 3" xfId="10015" xr:uid="{00000000-0005-0000-0000-0000FD230000}"/>
    <cellStyle name="Calculation 12 27 17 3" xfId="10016" xr:uid="{00000000-0005-0000-0000-0000FE230000}"/>
    <cellStyle name="Calculation 12 27 17 3 2" xfId="10017" xr:uid="{00000000-0005-0000-0000-0000FF230000}"/>
    <cellStyle name="Calculation 12 27 17 4" xfId="10018" xr:uid="{00000000-0005-0000-0000-000000240000}"/>
    <cellStyle name="Calculation 12 27 17 5" xfId="10019" xr:uid="{00000000-0005-0000-0000-000001240000}"/>
    <cellStyle name="Calculation 12 27 18" xfId="10020" xr:uid="{00000000-0005-0000-0000-000002240000}"/>
    <cellStyle name="Calculation 12 27 18 2" xfId="10021" xr:uid="{00000000-0005-0000-0000-000003240000}"/>
    <cellStyle name="Calculation 12 27 18 2 2" xfId="10022" xr:uid="{00000000-0005-0000-0000-000004240000}"/>
    <cellStyle name="Calculation 12 27 18 2 3" xfId="10023" xr:uid="{00000000-0005-0000-0000-000005240000}"/>
    <cellStyle name="Calculation 12 27 18 3" xfId="10024" xr:uid="{00000000-0005-0000-0000-000006240000}"/>
    <cellStyle name="Calculation 12 27 18 3 2" xfId="10025" xr:uid="{00000000-0005-0000-0000-000007240000}"/>
    <cellStyle name="Calculation 12 27 18 4" xfId="10026" xr:uid="{00000000-0005-0000-0000-000008240000}"/>
    <cellStyle name="Calculation 12 27 18 5" xfId="10027" xr:uid="{00000000-0005-0000-0000-000009240000}"/>
    <cellStyle name="Calculation 12 27 19" xfId="10028" xr:uid="{00000000-0005-0000-0000-00000A240000}"/>
    <cellStyle name="Calculation 12 27 19 2" xfId="10029" xr:uid="{00000000-0005-0000-0000-00000B240000}"/>
    <cellStyle name="Calculation 12 27 19 2 2" xfId="10030" xr:uid="{00000000-0005-0000-0000-00000C240000}"/>
    <cellStyle name="Calculation 12 27 19 2 3" xfId="10031" xr:uid="{00000000-0005-0000-0000-00000D240000}"/>
    <cellStyle name="Calculation 12 27 19 3" xfId="10032" xr:uid="{00000000-0005-0000-0000-00000E240000}"/>
    <cellStyle name="Calculation 12 27 19 3 2" xfId="10033" xr:uid="{00000000-0005-0000-0000-00000F240000}"/>
    <cellStyle name="Calculation 12 27 19 4" xfId="10034" xr:uid="{00000000-0005-0000-0000-000010240000}"/>
    <cellStyle name="Calculation 12 27 19 5" xfId="10035" xr:uid="{00000000-0005-0000-0000-000011240000}"/>
    <cellStyle name="Calculation 12 27 2" xfId="10036" xr:uid="{00000000-0005-0000-0000-000012240000}"/>
    <cellStyle name="Calculation 12 27 2 2" xfId="10037" xr:uid="{00000000-0005-0000-0000-000013240000}"/>
    <cellStyle name="Calculation 12 27 2 2 2" xfId="10038" xr:uid="{00000000-0005-0000-0000-000014240000}"/>
    <cellStyle name="Calculation 12 27 2 2 3" xfId="10039" xr:uid="{00000000-0005-0000-0000-000015240000}"/>
    <cellStyle name="Calculation 12 27 2 3" xfId="10040" xr:uid="{00000000-0005-0000-0000-000016240000}"/>
    <cellStyle name="Calculation 12 27 2 3 2" xfId="10041" xr:uid="{00000000-0005-0000-0000-000017240000}"/>
    <cellStyle name="Calculation 12 27 2 4" xfId="10042" xr:uid="{00000000-0005-0000-0000-000018240000}"/>
    <cellStyle name="Calculation 12 27 2 5" xfId="10043" xr:uid="{00000000-0005-0000-0000-000019240000}"/>
    <cellStyle name="Calculation 12 27 20" xfId="10044" xr:uid="{00000000-0005-0000-0000-00001A240000}"/>
    <cellStyle name="Calculation 12 27 20 2" xfId="10045" xr:uid="{00000000-0005-0000-0000-00001B240000}"/>
    <cellStyle name="Calculation 12 27 20 2 2" xfId="10046" xr:uid="{00000000-0005-0000-0000-00001C240000}"/>
    <cellStyle name="Calculation 12 27 20 2 3" xfId="10047" xr:uid="{00000000-0005-0000-0000-00001D240000}"/>
    <cellStyle name="Calculation 12 27 20 3" xfId="10048" xr:uid="{00000000-0005-0000-0000-00001E240000}"/>
    <cellStyle name="Calculation 12 27 20 4" xfId="10049" xr:uid="{00000000-0005-0000-0000-00001F240000}"/>
    <cellStyle name="Calculation 12 27 20 5" xfId="10050" xr:uid="{00000000-0005-0000-0000-000020240000}"/>
    <cellStyle name="Calculation 12 27 21" xfId="10051" xr:uid="{00000000-0005-0000-0000-000021240000}"/>
    <cellStyle name="Calculation 12 27 21 2" xfId="10052" xr:uid="{00000000-0005-0000-0000-000022240000}"/>
    <cellStyle name="Calculation 12 27 22" xfId="10053" xr:uid="{00000000-0005-0000-0000-000023240000}"/>
    <cellStyle name="Calculation 12 27 22 2" xfId="10054" xr:uid="{00000000-0005-0000-0000-000024240000}"/>
    <cellStyle name="Calculation 12 27 3" xfId="10055" xr:uid="{00000000-0005-0000-0000-000025240000}"/>
    <cellStyle name="Calculation 12 27 3 2" xfId="10056" xr:uid="{00000000-0005-0000-0000-000026240000}"/>
    <cellStyle name="Calculation 12 27 3 2 2" xfId="10057" xr:uid="{00000000-0005-0000-0000-000027240000}"/>
    <cellStyle name="Calculation 12 27 3 2 3" xfId="10058" xr:uid="{00000000-0005-0000-0000-000028240000}"/>
    <cellStyle name="Calculation 12 27 3 3" xfId="10059" xr:uid="{00000000-0005-0000-0000-000029240000}"/>
    <cellStyle name="Calculation 12 27 3 3 2" xfId="10060" xr:uid="{00000000-0005-0000-0000-00002A240000}"/>
    <cellStyle name="Calculation 12 27 3 4" xfId="10061" xr:uid="{00000000-0005-0000-0000-00002B240000}"/>
    <cellStyle name="Calculation 12 27 3 5" xfId="10062" xr:uid="{00000000-0005-0000-0000-00002C240000}"/>
    <cellStyle name="Calculation 12 27 4" xfId="10063" xr:uid="{00000000-0005-0000-0000-00002D240000}"/>
    <cellStyle name="Calculation 12 27 4 2" xfId="10064" xr:uid="{00000000-0005-0000-0000-00002E240000}"/>
    <cellStyle name="Calculation 12 27 4 2 2" xfId="10065" xr:uid="{00000000-0005-0000-0000-00002F240000}"/>
    <cellStyle name="Calculation 12 27 4 2 3" xfId="10066" xr:uid="{00000000-0005-0000-0000-000030240000}"/>
    <cellStyle name="Calculation 12 27 4 3" xfId="10067" xr:uid="{00000000-0005-0000-0000-000031240000}"/>
    <cellStyle name="Calculation 12 27 4 3 2" xfId="10068" xr:uid="{00000000-0005-0000-0000-000032240000}"/>
    <cellStyle name="Calculation 12 27 4 4" xfId="10069" xr:uid="{00000000-0005-0000-0000-000033240000}"/>
    <cellStyle name="Calculation 12 27 4 5" xfId="10070" xr:uid="{00000000-0005-0000-0000-000034240000}"/>
    <cellStyle name="Calculation 12 27 5" xfId="10071" xr:uid="{00000000-0005-0000-0000-000035240000}"/>
    <cellStyle name="Calculation 12 27 5 2" xfId="10072" xr:uid="{00000000-0005-0000-0000-000036240000}"/>
    <cellStyle name="Calculation 12 27 5 2 2" xfId="10073" xr:uid="{00000000-0005-0000-0000-000037240000}"/>
    <cellStyle name="Calculation 12 27 5 2 3" xfId="10074" xr:uid="{00000000-0005-0000-0000-000038240000}"/>
    <cellStyle name="Calculation 12 27 5 3" xfId="10075" xr:uid="{00000000-0005-0000-0000-000039240000}"/>
    <cellStyle name="Calculation 12 27 5 3 2" xfId="10076" xr:uid="{00000000-0005-0000-0000-00003A240000}"/>
    <cellStyle name="Calculation 12 27 5 4" xfId="10077" xr:uid="{00000000-0005-0000-0000-00003B240000}"/>
    <cellStyle name="Calculation 12 27 5 5" xfId="10078" xr:uid="{00000000-0005-0000-0000-00003C240000}"/>
    <cellStyle name="Calculation 12 27 6" xfId="10079" xr:uid="{00000000-0005-0000-0000-00003D240000}"/>
    <cellStyle name="Calculation 12 27 6 2" xfId="10080" xr:uid="{00000000-0005-0000-0000-00003E240000}"/>
    <cellStyle name="Calculation 12 27 6 2 2" xfId="10081" xr:uid="{00000000-0005-0000-0000-00003F240000}"/>
    <cellStyle name="Calculation 12 27 6 2 3" xfId="10082" xr:uid="{00000000-0005-0000-0000-000040240000}"/>
    <cellStyle name="Calculation 12 27 6 3" xfId="10083" xr:uid="{00000000-0005-0000-0000-000041240000}"/>
    <cellStyle name="Calculation 12 27 6 3 2" xfId="10084" xr:uid="{00000000-0005-0000-0000-000042240000}"/>
    <cellStyle name="Calculation 12 27 6 4" xfId="10085" xr:uid="{00000000-0005-0000-0000-000043240000}"/>
    <cellStyle name="Calculation 12 27 6 5" xfId="10086" xr:uid="{00000000-0005-0000-0000-000044240000}"/>
    <cellStyle name="Calculation 12 27 7" xfId="10087" xr:uid="{00000000-0005-0000-0000-000045240000}"/>
    <cellStyle name="Calculation 12 27 7 2" xfId="10088" xr:uid="{00000000-0005-0000-0000-000046240000}"/>
    <cellStyle name="Calculation 12 27 7 2 2" xfId="10089" xr:uid="{00000000-0005-0000-0000-000047240000}"/>
    <cellStyle name="Calculation 12 27 7 2 3" xfId="10090" xr:uid="{00000000-0005-0000-0000-000048240000}"/>
    <cellStyle name="Calculation 12 27 7 3" xfId="10091" xr:uid="{00000000-0005-0000-0000-000049240000}"/>
    <cellStyle name="Calculation 12 27 7 3 2" xfId="10092" xr:uid="{00000000-0005-0000-0000-00004A240000}"/>
    <cellStyle name="Calculation 12 27 7 4" xfId="10093" xr:uid="{00000000-0005-0000-0000-00004B240000}"/>
    <cellStyle name="Calculation 12 27 7 5" xfId="10094" xr:uid="{00000000-0005-0000-0000-00004C240000}"/>
    <cellStyle name="Calculation 12 27 8" xfId="10095" xr:uid="{00000000-0005-0000-0000-00004D240000}"/>
    <cellStyle name="Calculation 12 27 8 2" xfId="10096" xr:uid="{00000000-0005-0000-0000-00004E240000}"/>
    <cellStyle name="Calculation 12 27 8 2 2" xfId="10097" xr:uid="{00000000-0005-0000-0000-00004F240000}"/>
    <cellStyle name="Calculation 12 27 8 2 3" xfId="10098" xr:uid="{00000000-0005-0000-0000-000050240000}"/>
    <cellStyle name="Calculation 12 27 8 3" xfId="10099" xr:uid="{00000000-0005-0000-0000-000051240000}"/>
    <cellStyle name="Calculation 12 27 8 3 2" xfId="10100" xr:uid="{00000000-0005-0000-0000-000052240000}"/>
    <cellStyle name="Calculation 12 27 8 4" xfId="10101" xr:uid="{00000000-0005-0000-0000-000053240000}"/>
    <cellStyle name="Calculation 12 27 8 5" xfId="10102" xr:uid="{00000000-0005-0000-0000-000054240000}"/>
    <cellStyle name="Calculation 12 27 9" xfId="10103" xr:uid="{00000000-0005-0000-0000-000055240000}"/>
    <cellStyle name="Calculation 12 27 9 2" xfId="10104" xr:uid="{00000000-0005-0000-0000-000056240000}"/>
    <cellStyle name="Calculation 12 27 9 2 2" xfId="10105" xr:uid="{00000000-0005-0000-0000-000057240000}"/>
    <cellStyle name="Calculation 12 27 9 2 3" xfId="10106" xr:uid="{00000000-0005-0000-0000-000058240000}"/>
    <cellStyle name="Calculation 12 27 9 3" xfId="10107" xr:uid="{00000000-0005-0000-0000-000059240000}"/>
    <cellStyle name="Calculation 12 27 9 3 2" xfId="10108" xr:uid="{00000000-0005-0000-0000-00005A240000}"/>
    <cellStyle name="Calculation 12 27 9 4" xfId="10109" xr:uid="{00000000-0005-0000-0000-00005B240000}"/>
    <cellStyle name="Calculation 12 27 9 5" xfId="10110" xr:uid="{00000000-0005-0000-0000-00005C240000}"/>
    <cellStyle name="Calculation 12 28" xfId="10111" xr:uid="{00000000-0005-0000-0000-00005D240000}"/>
    <cellStyle name="Calculation 12 28 10" xfId="10112" xr:uid="{00000000-0005-0000-0000-00005E240000}"/>
    <cellStyle name="Calculation 12 28 10 2" xfId="10113" xr:uid="{00000000-0005-0000-0000-00005F240000}"/>
    <cellStyle name="Calculation 12 28 10 2 2" xfId="10114" xr:uid="{00000000-0005-0000-0000-000060240000}"/>
    <cellStyle name="Calculation 12 28 10 2 3" xfId="10115" xr:uid="{00000000-0005-0000-0000-000061240000}"/>
    <cellStyle name="Calculation 12 28 10 3" xfId="10116" xr:uid="{00000000-0005-0000-0000-000062240000}"/>
    <cellStyle name="Calculation 12 28 10 3 2" xfId="10117" xr:uid="{00000000-0005-0000-0000-000063240000}"/>
    <cellStyle name="Calculation 12 28 10 4" xfId="10118" xr:uid="{00000000-0005-0000-0000-000064240000}"/>
    <cellStyle name="Calculation 12 28 10 5" xfId="10119" xr:uid="{00000000-0005-0000-0000-000065240000}"/>
    <cellStyle name="Calculation 12 28 11" xfId="10120" xr:uid="{00000000-0005-0000-0000-000066240000}"/>
    <cellStyle name="Calculation 12 28 11 2" xfId="10121" xr:uid="{00000000-0005-0000-0000-000067240000}"/>
    <cellStyle name="Calculation 12 28 11 2 2" xfId="10122" xr:uid="{00000000-0005-0000-0000-000068240000}"/>
    <cellStyle name="Calculation 12 28 11 2 3" xfId="10123" xr:uid="{00000000-0005-0000-0000-000069240000}"/>
    <cellStyle name="Calculation 12 28 11 3" xfId="10124" xr:uid="{00000000-0005-0000-0000-00006A240000}"/>
    <cellStyle name="Calculation 12 28 11 3 2" xfId="10125" xr:uid="{00000000-0005-0000-0000-00006B240000}"/>
    <cellStyle name="Calculation 12 28 11 4" xfId="10126" xr:uid="{00000000-0005-0000-0000-00006C240000}"/>
    <cellStyle name="Calculation 12 28 11 5" xfId="10127" xr:uid="{00000000-0005-0000-0000-00006D240000}"/>
    <cellStyle name="Calculation 12 28 12" xfId="10128" xr:uid="{00000000-0005-0000-0000-00006E240000}"/>
    <cellStyle name="Calculation 12 28 12 2" xfId="10129" xr:uid="{00000000-0005-0000-0000-00006F240000}"/>
    <cellStyle name="Calculation 12 28 12 2 2" xfId="10130" xr:uid="{00000000-0005-0000-0000-000070240000}"/>
    <cellStyle name="Calculation 12 28 12 2 3" xfId="10131" xr:uid="{00000000-0005-0000-0000-000071240000}"/>
    <cellStyle name="Calculation 12 28 12 3" xfId="10132" xr:uid="{00000000-0005-0000-0000-000072240000}"/>
    <cellStyle name="Calculation 12 28 12 3 2" xfId="10133" xr:uid="{00000000-0005-0000-0000-000073240000}"/>
    <cellStyle name="Calculation 12 28 12 4" xfId="10134" xr:uid="{00000000-0005-0000-0000-000074240000}"/>
    <cellStyle name="Calculation 12 28 12 5" xfId="10135" xr:uid="{00000000-0005-0000-0000-000075240000}"/>
    <cellStyle name="Calculation 12 28 13" xfId="10136" xr:uid="{00000000-0005-0000-0000-000076240000}"/>
    <cellStyle name="Calculation 12 28 13 2" xfId="10137" xr:uid="{00000000-0005-0000-0000-000077240000}"/>
    <cellStyle name="Calculation 12 28 13 2 2" xfId="10138" xr:uid="{00000000-0005-0000-0000-000078240000}"/>
    <cellStyle name="Calculation 12 28 13 2 3" xfId="10139" xr:uid="{00000000-0005-0000-0000-000079240000}"/>
    <cellStyle name="Calculation 12 28 13 3" xfId="10140" xr:uid="{00000000-0005-0000-0000-00007A240000}"/>
    <cellStyle name="Calculation 12 28 13 3 2" xfId="10141" xr:uid="{00000000-0005-0000-0000-00007B240000}"/>
    <cellStyle name="Calculation 12 28 13 4" xfId="10142" xr:uid="{00000000-0005-0000-0000-00007C240000}"/>
    <cellStyle name="Calculation 12 28 13 5" xfId="10143" xr:uid="{00000000-0005-0000-0000-00007D240000}"/>
    <cellStyle name="Calculation 12 28 14" xfId="10144" xr:uid="{00000000-0005-0000-0000-00007E240000}"/>
    <cellStyle name="Calculation 12 28 14 2" xfId="10145" xr:uid="{00000000-0005-0000-0000-00007F240000}"/>
    <cellStyle name="Calculation 12 28 14 2 2" xfId="10146" xr:uid="{00000000-0005-0000-0000-000080240000}"/>
    <cellStyle name="Calculation 12 28 14 2 3" xfId="10147" xr:uid="{00000000-0005-0000-0000-000081240000}"/>
    <cellStyle name="Calculation 12 28 14 3" xfId="10148" xr:uid="{00000000-0005-0000-0000-000082240000}"/>
    <cellStyle name="Calculation 12 28 14 3 2" xfId="10149" xr:uid="{00000000-0005-0000-0000-000083240000}"/>
    <cellStyle name="Calculation 12 28 14 4" xfId="10150" xr:uid="{00000000-0005-0000-0000-000084240000}"/>
    <cellStyle name="Calculation 12 28 14 5" xfId="10151" xr:uid="{00000000-0005-0000-0000-000085240000}"/>
    <cellStyle name="Calculation 12 28 15" xfId="10152" xr:uid="{00000000-0005-0000-0000-000086240000}"/>
    <cellStyle name="Calculation 12 28 15 2" xfId="10153" xr:uid="{00000000-0005-0000-0000-000087240000}"/>
    <cellStyle name="Calculation 12 28 15 2 2" xfId="10154" xr:uid="{00000000-0005-0000-0000-000088240000}"/>
    <cellStyle name="Calculation 12 28 15 2 3" xfId="10155" xr:uid="{00000000-0005-0000-0000-000089240000}"/>
    <cellStyle name="Calculation 12 28 15 3" xfId="10156" xr:uid="{00000000-0005-0000-0000-00008A240000}"/>
    <cellStyle name="Calculation 12 28 15 3 2" xfId="10157" xr:uid="{00000000-0005-0000-0000-00008B240000}"/>
    <cellStyle name="Calculation 12 28 15 4" xfId="10158" xr:uid="{00000000-0005-0000-0000-00008C240000}"/>
    <cellStyle name="Calculation 12 28 15 5" xfId="10159" xr:uid="{00000000-0005-0000-0000-00008D240000}"/>
    <cellStyle name="Calculation 12 28 16" xfId="10160" xr:uid="{00000000-0005-0000-0000-00008E240000}"/>
    <cellStyle name="Calculation 12 28 16 2" xfId="10161" xr:uid="{00000000-0005-0000-0000-00008F240000}"/>
    <cellStyle name="Calculation 12 28 16 2 2" xfId="10162" xr:uid="{00000000-0005-0000-0000-000090240000}"/>
    <cellStyle name="Calculation 12 28 16 2 3" xfId="10163" xr:uid="{00000000-0005-0000-0000-000091240000}"/>
    <cellStyle name="Calculation 12 28 16 3" xfId="10164" xr:uid="{00000000-0005-0000-0000-000092240000}"/>
    <cellStyle name="Calculation 12 28 16 3 2" xfId="10165" xr:uid="{00000000-0005-0000-0000-000093240000}"/>
    <cellStyle name="Calculation 12 28 16 4" xfId="10166" xr:uid="{00000000-0005-0000-0000-000094240000}"/>
    <cellStyle name="Calculation 12 28 16 5" xfId="10167" xr:uid="{00000000-0005-0000-0000-000095240000}"/>
    <cellStyle name="Calculation 12 28 17" xfId="10168" xr:uid="{00000000-0005-0000-0000-000096240000}"/>
    <cellStyle name="Calculation 12 28 17 2" xfId="10169" xr:uid="{00000000-0005-0000-0000-000097240000}"/>
    <cellStyle name="Calculation 12 28 17 2 2" xfId="10170" xr:uid="{00000000-0005-0000-0000-000098240000}"/>
    <cellStyle name="Calculation 12 28 17 2 3" xfId="10171" xr:uid="{00000000-0005-0000-0000-000099240000}"/>
    <cellStyle name="Calculation 12 28 17 3" xfId="10172" xr:uid="{00000000-0005-0000-0000-00009A240000}"/>
    <cellStyle name="Calculation 12 28 17 3 2" xfId="10173" xr:uid="{00000000-0005-0000-0000-00009B240000}"/>
    <cellStyle name="Calculation 12 28 17 4" xfId="10174" xr:uid="{00000000-0005-0000-0000-00009C240000}"/>
    <cellStyle name="Calculation 12 28 17 5" xfId="10175" xr:uid="{00000000-0005-0000-0000-00009D240000}"/>
    <cellStyle name="Calculation 12 28 18" xfId="10176" xr:uid="{00000000-0005-0000-0000-00009E240000}"/>
    <cellStyle name="Calculation 12 28 18 2" xfId="10177" xr:uid="{00000000-0005-0000-0000-00009F240000}"/>
    <cellStyle name="Calculation 12 28 18 2 2" xfId="10178" xr:uid="{00000000-0005-0000-0000-0000A0240000}"/>
    <cellStyle name="Calculation 12 28 18 2 3" xfId="10179" xr:uid="{00000000-0005-0000-0000-0000A1240000}"/>
    <cellStyle name="Calculation 12 28 18 3" xfId="10180" xr:uid="{00000000-0005-0000-0000-0000A2240000}"/>
    <cellStyle name="Calculation 12 28 18 3 2" xfId="10181" xr:uid="{00000000-0005-0000-0000-0000A3240000}"/>
    <cellStyle name="Calculation 12 28 18 4" xfId="10182" xr:uid="{00000000-0005-0000-0000-0000A4240000}"/>
    <cellStyle name="Calculation 12 28 18 5" xfId="10183" xr:uid="{00000000-0005-0000-0000-0000A5240000}"/>
    <cellStyle name="Calculation 12 28 19" xfId="10184" xr:uid="{00000000-0005-0000-0000-0000A6240000}"/>
    <cellStyle name="Calculation 12 28 19 2" xfId="10185" xr:uid="{00000000-0005-0000-0000-0000A7240000}"/>
    <cellStyle name="Calculation 12 28 19 2 2" xfId="10186" xr:uid="{00000000-0005-0000-0000-0000A8240000}"/>
    <cellStyle name="Calculation 12 28 19 2 3" xfId="10187" xr:uid="{00000000-0005-0000-0000-0000A9240000}"/>
    <cellStyle name="Calculation 12 28 19 3" xfId="10188" xr:uid="{00000000-0005-0000-0000-0000AA240000}"/>
    <cellStyle name="Calculation 12 28 19 3 2" xfId="10189" xr:uid="{00000000-0005-0000-0000-0000AB240000}"/>
    <cellStyle name="Calculation 12 28 19 4" xfId="10190" xr:uid="{00000000-0005-0000-0000-0000AC240000}"/>
    <cellStyle name="Calculation 12 28 19 5" xfId="10191" xr:uid="{00000000-0005-0000-0000-0000AD240000}"/>
    <cellStyle name="Calculation 12 28 2" xfId="10192" xr:uid="{00000000-0005-0000-0000-0000AE240000}"/>
    <cellStyle name="Calculation 12 28 2 2" xfId="10193" xr:uid="{00000000-0005-0000-0000-0000AF240000}"/>
    <cellStyle name="Calculation 12 28 2 2 2" xfId="10194" xr:uid="{00000000-0005-0000-0000-0000B0240000}"/>
    <cellStyle name="Calculation 12 28 2 2 3" xfId="10195" xr:uid="{00000000-0005-0000-0000-0000B1240000}"/>
    <cellStyle name="Calculation 12 28 2 3" xfId="10196" xr:uid="{00000000-0005-0000-0000-0000B2240000}"/>
    <cellStyle name="Calculation 12 28 2 3 2" xfId="10197" xr:uid="{00000000-0005-0000-0000-0000B3240000}"/>
    <cellStyle name="Calculation 12 28 2 4" xfId="10198" xr:uid="{00000000-0005-0000-0000-0000B4240000}"/>
    <cellStyle name="Calculation 12 28 2 5" xfId="10199" xr:uid="{00000000-0005-0000-0000-0000B5240000}"/>
    <cellStyle name="Calculation 12 28 20" xfId="10200" xr:uid="{00000000-0005-0000-0000-0000B6240000}"/>
    <cellStyle name="Calculation 12 28 20 2" xfId="10201" xr:uid="{00000000-0005-0000-0000-0000B7240000}"/>
    <cellStyle name="Calculation 12 28 20 2 2" xfId="10202" xr:uid="{00000000-0005-0000-0000-0000B8240000}"/>
    <cellStyle name="Calculation 12 28 20 2 3" xfId="10203" xr:uid="{00000000-0005-0000-0000-0000B9240000}"/>
    <cellStyle name="Calculation 12 28 20 3" xfId="10204" xr:uid="{00000000-0005-0000-0000-0000BA240000}"/>
    <cellStyle name="Calculation 12 28 20 4" xfId="10205" xr:uid="{00000000-0005-0000-0000-0000BB240000}"/>
    <cellStyle name="Calculation 12 28 20 5" xfId="10206" xr:uid="{00000000-0005-0000-0000-0000BC240000}"/>
    <cellStyle name="Calculation 12 28 21" xfId="10207" xr:uid="{00000000-0005-0000-0000-0000BD240000}"/>
    <cellStyle name="Calculation 12 28 21 2" xfId="10208" xr:uid="{00000000-0005-0000-0000-0000BE240000}"/>
    <cellStyle name="Calculation 12 28 22" xfId="10209" xr:uid="{00000000-0005-0000-0000-0000BF240000}"/>
    <cellStyle name="Calculation 12 28 22 2" xfId="10210" xr:uid="{00000000-0005-0000-0000-0000C0240000}"/>
    <cellStyle name="Calculation 12 28 3" xfId="10211" xr:uid="{00000000-0005-0000-0000-0000C1240000}"/>
    <cellStyle name="Calculation 12 28 3 2" xfId="10212" xr:uid="{00000000-0005-0000-0000-0000C2240000}"/>
    <cellStyle name="Calculation 12 28 3 2 2" xfId="10213" xr:uid="{00000000-0005-0000-0000-0000C3240000}"/>
    <cellStyle name="Calculation 12 28 3 2 3" xfId="10214" xr:uid="{00000000-0005-0000-0000-0000C4240000}"/>
    <cellStyle name="Calculation 12 28 3 3" xfId="10215" xr:uid="{00000000-0005-0000-0000-0000C5240000}"/>
    <cellStyle name="Calculation 12 28 3 3 2" xfId="10216" xr:uid="{00000000-0005-0000-0000-0000C6240000}"/>
    <cellStyle name="Calculation 12 28 3 4" xfId="10217" xr:uid="{00000000-0005-0000-0000-0000C7240000}"/>
    <cellStyle name="Calculation 12 28 3 5" xfId="10218" xr:uid="{00000000-0005-0000-0000-0000C8240000}"/>
    <cellStyle name="Calculation 12 28 4" xfId="10219" xr:uid="{00000000-0005-0000-0000-0000C9240000}"/>
    <cellStyle name="Calculation 12 28 4 2" xfId="10220" xr:uid="{00000000-0005-0000-0000-0000CA240000}"/>
    <cellStyle name="Calculation 12 28 4 2 2" xfId="10221" xr:uid="{00000000-0005-0000-0000-0000CB240000}"/>
    <cellStyle name="Calculation 12 28 4 2 3" xfId="10222" xr:uid="{00000000-0005-0000-0000-0000CC240000}"/>
    <cellStyle name="Calculation 12 28 4 3" xfId="10223" xr:uid="{00000000-0005-0000-0000-0000CD240000}"/>
    <cellStyle name="Calculation 12 28 4 3 2" xfId="10224" xr:uid="{00000000-0005-0000-0000-0000CE240000}"/>
    <cellStyle name="Calculation 12 28 4 4" xfId="10225" xr:uid="{00000000-0005-0000-0000-0000CF240000}"/>
    <cellStyle name="Calculation 12 28 4 5" xfId="10226" xr:uid="{00000000-0005-0000-0000-0000D0240000}"/>
    <cellStyle name="Calculation 12 28 5" xfId="10227" xr:uid="{00000000-0005-0000-0000-0000D1240000}"/>
    <cellStyle name="Calculation 12 28 5 2" xfId="10228" xr:uid="{00000000-0005-0000-0000-0000D2240000}"/>
    <cellStyle name="Calculation 12 28 5 2 2" xfId="10229" xr:uid="{00000000-0005-0000-0000-0000D3240000}"/>
    <cellStyle name="Calculation 12 28 5 2 3" xfId="10230" xr:uid="{00000000-0005-0000-0000-0000D4240000}"/>
    <cellStyle name="Calculation 12 28 5 3" xfId="10231" xr:uid="{00000000-0005-0000-0000-0000D5240000}"/>
    <cellStyle name="Calculation 12 28 5 3 2" xfId="10232" xr:uid="{00000000-0005-0000-0000-0000D6240000}"/>
    <cellStyle name="Calculation 12 28 5 4" xfId="10233" xr:uid="{00000000-0005-0000-0000-0000D7240000}"/>
    <cellStyle name="Calculation 12 28 5 5" xfId="10234" xr:uid="{00000000-0005-0000-0000-0000D8240000}"/>
    <cellStyle name="Calculation 12 28 6" xfId="10235" xr:uid="{00000000-0005-0000-0000-0000D9240000}"/>
    <cellStyle name="Calculation 12 28 6 2" xfId="10236" xr:uid="{00000000-0005-0000-0000-0000DA240000}"/>
    <cellStyle name="Calculation 12 28 6 2 2" xfId="10237" xr:uid="{00000000-0005-0000-0000-0000DB240000}"/>
    <cellStyle name="Calculation 12 28 6 2 3" xfId="10238" xr:uid="{00000000-0005-0000-0000-0000DC240000}"/>
    <cellStyle name="Calculation 12 28 6 3" xfId="10239" xr:uid="{00000000-0005-0000-0000-0000DD240000}"/>
    <cellStyle name="Calculation 12 28 6 3 2" xfId="10240" xr:uid="{00000000-0005-0000-0000-0000DE240000}"/>
    <cellStyle name="Calculation 12 28 6 4" xfId="10241" xr:uid="{00000000-0005-0000-0000-0000DF240000}"/>
    <cellStyle name="Calculation 12 28 6 5" xfId="10242" xr:uid="{00000000-0005-0000-0000-0000E0240000}"/>
    <cellStyle name="Calculation 12 28 7" xfId="10243" xr:uid="{00000000-0005-0000-0000-0000E1240000}"/>
    <cellStyle name="Calculation 12 28 7 2" xfId="10244" xr:uid="{00000000-0005-0000-0000-0000E2240000}"/>
    <cellStyle name="Calculation 12 28 7 2 2" xfId="10245" xr:uid="{00000000-0005-0000-0000-0000E3240000}"/>
    <cellStyle name="Calculation 12 28 7 2 3" xfId="10246" xr:uid="{00000000-0005-0000-0000-0000E4240000}"/>
    <cellStyle name="Calculation 12 28 7 3" xfId="10247" xr:uid="{00000000-0005-0000-0000-0000E5240000}"/>
    <cellStyle name="Calculation 12 28 7 3 2" xfId="10248" xr:uid="{00000000-0005-0000-0000-0000E6240000}"/>
    <cellStyle name="Calculation 12 28 7 4" xfId="10249" xr:uid="{00000000-0005-0000-0000-0000E7240000}"/>
    <cellStyle name="Calculation 12 28 7 5" xfId="10250" xr:uid="{00000000-0005-0000-0000-0000E8240000}"/>
    <cellStyle name="Calculation 12 28 8" xfId="10251" xr:uid="{00000000-0005-0000-0000-0000E9240000}"/>
    <cellStyle name="Calculation 12 28 8 2" xfId="10252" xr:uid="{00000000-0005-0000-0000-0000EA240000}"/>
    <cellStyle name="Calculation 12 28 8 2 2" xfId="10253" xr:uid="{00000000-0005-0000-0000-0000EB240000}"/>
    <cellStyle name="Calculation 12 28 8 2 3" xfId="10254" xr:uid="{00000000-0005-0000-0000-0000EC240000}"/>
    <cellStyle name="Calculation 12 28 8 3" xfId="10255" xr:uid="{00000000-0005-0000-0000-0000ED240000}"/>
    <cellStyle name="Calculation 12 28 8 3 2" xfId="10256" xr:uid="{00000000-0005-0000-0000-0000EE240000}"/>
    <cellStyle name="Calculation 12 28 8 4" xfId="10257" xr:uid="{00000000-0005-0000-0000-0000EF240000}"/>
    <cellStyle name="Calculation 12 28 8 5" xfId="10258" xr:uid="{00000000-0005-0000-0000-0000F0240000}"/>
    <cellStyle name="Calculation 12 28 9" xfId="10259" xr:uid="{00000000-0005-0000-0000-0000F1240000}"/>
    <cellStyle name="Calculation 12 28 9 2" xfId="10260" xr:uid="{00000000-0005-0000-0000-0000F2240000}"/>
    <cellStyle name="Calculation 12 28 9 2 2" xfId="10261" xr:uid="{00000000-0005-0000-0000-0000F3240000}"/>
    <cellStyle name="Calculation 12 28 9 2 3" xfId="10262" xr:uid="{00000000-0005-0000-0000-0000F4240000}"/>
    <cellStyle name="Calculation 12 28 9 3" xfId="10263" xr:uid="{00000000-0005-0000-0000-0000F5240000}"/>
    <cellStyle name="Calculation 12 28 9 3 2" xfId="10264" xr:uid="{00000000-0005-0000-0000-0000F6240000}"/>
    <cellStyle name="Calculation 12 28 9 4" xfId="10265" xr:uid="{00000000-0005-0000-0000-0000F7240000}"/>
    <cellStyle name="Calculation 12 28 9 5" xfId="10266" xr:uid="{00000000-0005-0000-0000-0000F8240000}"/>
    <cellStyle name="Calculation 12 29" xfId="10267" xr:uid="{00000000-0005-0000-0000-0000F9240000}"/>
    <cellStyle name="Calculation 12 29 10" xfId="10268" xr:uid="{00000000-0005-0000-0000-0000FA240000}"/>
    <cellStyle name="Calculation 12 29 10 2" xfId="10269" xr:uid="{00000000-0005-0000-0000-0000FB240000}"/>
    <cellStyle name="Calculation 12 29 10 2 2" xfId="10270" xr:uid="{00000000-0005-0000-0000-0000FC240000}"/>
    <cellStyle name="Calculation 12 29 10 2 3" xfId="10271" xr:uid="{00000000-0005-0000-0000-0000FD240000}"/>
    <cellStyle name="Calculation 12 29 10 3" xfId="10272" xr:uid="{00000000-0005-0000-0000-0000FE240000}"/>
    <cellStyle name="Calculation 12 29 10 3 2" xfId="10273" xr:uid="{00000000-0005-0000-0000-0000FF240000}"/>
    <cellStyle name="Calculation 12 29 10 4" xfId="10274" xr:uid="{00000000-0005-0000-0000-000000250000}"/>
    <cellStyle name="Calculation 12 29 10 5" xfId="10275" xr:uid="{00000000-0005-0000-0000-000001250000}"/>
    <cellStyle name="Calculation 12 29 11" xfId="10276" xr:uid="{00000000-0005-0000-0000-000002250000}"/>
    <cellStyle name="Calculation 12 29 11 2" xfId="10277" xr:uid="{00000000-0005-0000-0000-000003250000}"/>
    <cellStyle name="Calculation 12 29 11 2 2" xfId="10278" xr:uid="{00000000-0005-0000-0000-000004250000}"/>
    <cellStyle name="Calculation 12 29 11 2 3" xfId="10279" xr:uid="{00000000-0005-0000-0000-000005250000}"/>
    <cellStyle name="Calculation 12 29 11 3" xfId="10280" xr:uid="{00000000-0005-0000-0000-000006250000}"/>
    <cellStyle name="Calculation 12 29 11 3 2" xfId="10281" xr:uid="{00000000-0005-0000-0000-000007250000}"/>
    <cellStyle name="Calculation 12 29 11 4" xfId="10282" xr:uid="{00000000-0005-0000-0000-000008250000}"/>
    <cellStyle name="Calculation 12 29 11 5" xfId="10283" xr:uid="{00000000-0005-0000-0000-000009250000}"/>
    <cellStyle name="Calculation 12 29 12" xfId="10284" xr:uid="{00000000-0005-0000-0000-00000A250000}"/>
    <cellStyle name="Calculation 12 29 12 2" xfId="10285" xr:uid="{00000000-0005-0000-0000-00000B250000}"/>
    <cellStyle name="Calculation 12 29 12 2 2" xfId="10286" xr:uid="{00000000-0005-0000-0000-00000C250000}"/>
    <cellStyle name="Calculation 12 29 12 2 3" xfId="10287" xr:uid="{00000000-0005-0000-0000-00000D250000}"/>
    <cellStyle name="Calculation 12 29 12 3" xfId="10288" xr:uid="{00000000-0005-0000-0000-00000E250000}"/>
    <cellStyle name="Calculation 12 29 12 3 2" xfId="10289" xr:uid="{00000000-0005-0000-0000-00000F250000}"/>
    <cellStyle name="Calculation 12 29 12 4" xfId="10290" xr:uid="{00000000-0005-0000-0000-000010250000}"/>
    <cellStyle name="Calculation 12 29 12 5" xfId="10291" xr:uid="{00000000-0005-0000-0000-000011250000}"/>
    <cellStyle name="Calculation 12 29 13" xfId="10292" xr:uid="{00000000-0005-0000-0000-000012250000}"/>
    <cellStyle name="Calculation 12 29 13 2" xfId="10293" xr:uid="{00000000-0005-0000-0000-000013250000}"/>
    <cellStyle name="Calculation 12 29 13 2 2" xfId="10294" xr:uid="{00000000-0005-0000-0000-000014250000}"/>
    <cellStyle name="Calculation 12 29 13 2 3" xfId="10295" xr:uid="{00000000-0005-0000-0000-000015250000}"/>
    <cellStyle name="Calculation 12 29 13 3" xfId="10296" xr:uid="{00000000-0005-0000-0000-000016250000}"/>
    <cellStyle name="Calculation 12 29 13 3 2" xfId="10297" xr:uid="{00000000-0005-0000-0000-000017250000}"/>
    <cellStyle name="Calculation 12 29 13 4" xfId="10298" xr:uid="{00000000-0005-0000-0000-000018250000}"/>
    <cellStyle name="Calculation 12 29 13 5" xfId="10299" xr:uid="{00000000-0005-0000-0000-000019250000}"/>
    <cellStyle name="Calculation 12 29 14" xfId="10300" xr:uid="{00000000-0005-0000-0000-00001A250000}"/>
    <cellStyle name="Calculation 12 29 14 2" xfId="10301" xr:uid="{00000000-0005-0000-0000-00001B250000}"/>
    <cellStyle name="Calculation 12 29 14 2 2" xfId="10302" xr:uid="{00000000-0005-0000-0000-00001C250000}"/>
    <cellStyle name="Calculation 12 29 14 2 3" xfId="10303" xr:uid="{00000000-0005-0000-0000-00001D250000}"/>
    <cellStyle name="Calculation 12 29 14 3" xfId="10304" xr:uid="{00000000-0005-0000-0000-00001E250000}"/>
    <cellStyle name="Calculation 12 29 14 3 2" xfId="10305" xr:uid="{00000000-0005-0000-0000-00001F250000}"/>
    <cellStyle name="Calculation 12 29 14 4" xfId="10306" xr:uid="{00000000-0005-0000-0000-000020250000}"/>
    <cellStyle name="Calculation 12 29 14 5" xfId="10307" xr:uid="{00000000-0005-0000-0000-000021250000}"/>
    <cellStyle name="Calculation 12 29 15" xfId="10308" xr:uid="{00000000-0005-0000-0000-000022250000}"/>
    <cellStyle name="Calculation 12 29 15 2" xfId="10309" xr:uid="{00000000-0005-0000-0000-000023250000}"/>
    <cellStyle name="Calculation 12 29 15 2 2" xfId="10310" xr:uid="{00000000-0005-0000-0000-000024250000}"/>
    <cellStyle name="Calculation 12 29 15 2 3" xfId="10311" xr:uid="{00000000-0005-0000-0000-000025250000}"/>
    <cellStyle name="Calculation 12 29 15 3" xfId="10312" xr:uid="{00000000-0005-0000-0000-000026250000}"/>
    <cellStyle name="Calculation 12 29 15 3 2" xfId="10313" xr:uid="{00000000-0005-0000-0000-000027250000}"/>
    <cellStyle name="Calculation 12 29 15 4" xfId="10314" xr:uid="{00000000-0005-0000-0000-000028250000}"/>
    <cellStyle name="Calculation 12 29 15 5" xfId="10315" xr:uid="{00000000-0005-0000-0000-000029250000}"/>
    <cellStyle name="Calculation 12 29 16" xfId="10316" xr:uid="{00000000-0005-0000-0000-00002A250000}"/>
    <cellStyle name="Calculation 12 29 16 2" xfId="10317" xr:uid="{00000000-0005-0000-0000-00002B250000}"/>
    <cellStyle name="Calculation 12 29 16 2 2" xfId="10318" xr:uid="{00000000-0005-0000-0000-00002C250000}"/>
    <cellStyle name="Calculation 12 29 16 2 3" xfId="10319" xr:uid="{00000000-0005-0000-0000-00002D250000}"/>
    <cellStyle name="Calculation 12 29 16 3" xfId="10320" xr:uid="{00000000-0005-0000-0000-00002E250000}"/>
    <cellStyle name="Calculation 12 29 16 3 2" xfId="10321" xr:uid="{00000000-0005-0000-0000-00002F250000}"/>
    <cellStyle name="Calculation 12 29 16 4" xfId="10322" xr:uid="{00000000-0005-0000-0000-000030250000}"/>
    <cellStyle name="Calculation 12 29 16 5" xfId="10323" xr:uid="{00000000-0005-0000-0000-000031250000}"/>
    <cellStyle name="Calculation 12 29 17" xfId="10324" xr:uid="{00000000-0005-0000-0000-000032250000}"/>
    <cellStyle name="Calculation 12 29 17 2" xfId="10325" xr:uid="{00000000-0005-0000-0000-000033250000}"/>
    <cellStyle name="Calculation 12 29 17 2 2" xfId="10326" xr:uid="{00000000-0005-0000-0000-000034250000}"/>
    <cellStyle name="Calculation 12 29 17 2 3" xfId="10327" xr:uid="{00000000-0005-0000-0000-000035250000}"/>
    <cellStyle name="Calculation 12 29 17 3" xfId="10328" xr:uid="{00000000-0005-0000-0000-000036250000}"/>
    <cellStyle name="Calculation 12 29 17 3 2" xfId="10329" xr:uid="{00000000-0005-0000-0000-000037250000}"/>
    <cellStyle name="Calculation 12 29 17 4" xfId="10330" xr:uid="{00000000-0005-0000-0000-000038250000}"/>
    <cellStyle name="Calculation 12 29 17 5" xfId="10331" xr:uid="{00000000-0005-0000-0000-000039250000}"/>
    <cellStyle name="Calculation 12 29 18" xfId="10332" xr:uid="{00000000-0005-0000-0000-00003A250000}"/>
    <cellStyle name="Calculation 12 29 18 2" xfId="10333" xr:uid="{00000000-0005-0000-0000-00003B250000}"/>
    <cellStyle name="Calculation 12 29 18 2 2" xfId="10334" xr:uid="{00000000-0005-0000-0000-00003C250000}"/>
    <cellStyle name="Calculation 12 29 18 2 3" xfId="10335" xr:uid="{00000000-0005-0000-0000-00003D250000}"/>
    <cellStyle name="Calculation 12 29 18 3" xfId="10336" xr:uid="{00000000-0005-0000-0000-00003E250000}"/>
    <cellStyle name="Calculation 12 29 18 3 2" xfId="10337" xr:uid="{00000000-0005-0000-0000-00003F250000}"/>
    <cellStyle name="Calculation 12 29 18 4" xfId="10338" xr:uid="{00000000-0005-0000-0000-000040250000}"/>
    <cellStyle name="Calculation 12 29 18 5" xfId="10339" xr:uid="{00000000-0005-0000-0000-000041250000}"/>
    <cellStyle name="Calculation 12 29 19" xfId="10340" xr:uid="{00000000-0005-0000-0000-000042250000}"/>
    <cellStyle name="Calculation 12 29 19 2" xfId="10341" xr:uid="{00000000-0005-0000-0000-000043250000}"/>
    <cellStyle name="Calculation 12 29 19 2 2" xfId="10342" xr:uid="{00000000-0005-0000-0000-000044250000}"/>
    <cellStyle name="Calculation 12 29 19 2 3" xfId="10343" xr:uid="{00000000-0005-0000-0000-000045250000}"/>
    <cellStyle name="Calculation 12 29 19 3" xfId="10344" xr:uid="{00000000-0005-0000-0000-000046250000}"/>
    <cellStyle name="Calculation 12 29 19 3 2" xfId="10345" xr:uid="{00000000-0005-0000-0000-000047250000}"/>
    <cellStyle name="Calculation 12 29 19 4" xfId="10346" xr:uid="{00000000-0005-0000-0000-000048250000}"/>
    <cellStyle name="Calculation 12 29 19 5" xfId="10347" xr:uid="{00000000-0005-0000-0000-000049250000}"/>
    <cellStyle name="Calculation 12 29 2" xfId="10348" xr:uid="{00000000-0005-0000-0000-00004A250000}"/>
    <cellStyle name="Calculation 12 29 2 2" xfId="10349" xr:uid="{00000000-0005-0000-0000-00004B250000}"/>
    <cellStyle name="Calculation 12 29 2 2 2" xfId="10350" xr:uid="{00000000-0005-0000-0000-00004C250000}"/>
    <cellStyle name="Calculation 12 29 2 2 3" xfId="10351" xr:uid="{00000000-0005-0000-0000-00004D250000}"/>
    <cellStyle name="Calculation 12 29 2 3" xfId="10352" xr:uid="{00000000-0005-0000-0000-00004E250000}"/>
    <cellStyle name="Calculation 12 29 2 3 2" xfId="10353" xr:uid="{00000000-0005-0000-0000-00004F250000}"/>
    <cellStyle name="Calculation 12 29 2 4" xfId="10354" xr:uid="{00000000-0005-0000-0000-000050250000}"/>
    <cellStyle name="Calculation 12 29 2 5" xfId="10355" xr:uid="{00000000-0005-0000-0000-000051250000}"/>
    <cellStyle name="Calculation 12 29 20" xfId="10356" xr:uid="{00000000-0005-0000-0000-000052250000}"/>
    <cellStyle name="Calculation 12 29 20 2" xfId="10357" xr:uid="{00000000-0005-0000-0000-000053250000}"/>
    <cellStyle name="Calculation 12 29 20 2 2" xfId="10358" xr:uid="{00000000-0005-0000-0000-000054250000}"/>
    <cellStyle name="Calculation 12 29 20 2 3" xfId="10359" xr:uid="{00000000-0005-0000-0000-000055250000}"/>
    <cellStyle name="Calculation 12 29 20 3" xfId="10360" xr:uid="{00000000-0005-0000-0000-000056250000}"/>
    <cellStyle name="Calculation 12 29 20 4" xfId="10361" xr:uid="{00000000-0005-0000-0000-000057250000}"/>
    <cellStyle name="Calculation 12 29 20 5" xfId="10362" xr:uid="{00000000-0005-0000-0000-000058250000}"/>
    <cellStyle name="Calculation 12 29 21" xfId="10363" xr:uid="{00000000-0005-0000-0000-000059250000}"/>
    <cellStyle name="Calculation 12 29 21 2" xfId="10364" xr:uid="{00000000-0005-0000-0000-00005A250000}"/>
    <cellStyle name="Calculation 12 29 22" xfId="10365" xr:uid="{00000000-0005-0000-0000-00005B250000}"/>
    <cellStyle name="Calculation 12 29 22 2" xfId="10366" xr:uid="{00000000-0005-0000-0000-00005C250000}"/>
    <cellStyle name="Calculation 12 29 3" xfId="10367" xr:uid="{00000000-0005-0000-0000-00005D250000}"/>
    <cellStyle name="Calculation 12 29 3 2" xfId="10368" xr:uid="{00000000-0005-0000-0000-00005E250000}"/>
    <cellStyle name="Calculation 12 29 3 2 2" xfId="10369" xr:uid="{00000000-0005-0000-0000-00005F250000}"/>
    <cellStyle name="Calculation 12 29 3 2 3" xfId="10370" xr:uid="{00000000-0005-0000-0000-000060250000}"/>
    <cellStyle name="Calculation 12 29 3 3" xfId="10371" xr:uid="{00000000-0005-0000-0000-000061250000}"/>
    <cellStyle name="Calculation 12 29 3 3 2" xfId="10372" xr:uid="{00000000-0005-0000-0000-000062250000}"/>
    <cellStyle name="Calculation 12 29 3 4" xfId="10373" xr:uid="{00000000-0005-0000-0000-000063250000}"/>
    <cellStyle name="Calculation 12 29 3 5" xfId="10374" xr:uid="{00000000-0005-0000-0000-000064250000}"/>
    <cellStyle name="Calculation 12 29 4" xfId="10375" xr:uid="{00000000-0005-0000-0000-000065250000}"/>
    <cellStyle name="Calculation 12 29 4 2" xfId="10376" xr:uid="{00000000-0005-0000-0000-000066250000}"/>
    <cellStyle name="Calculation 12 29 4 2 2" xfId="10377" xr:uid="{00000000-0005-0000-0000-000067250000}"/>
    <cellStyle name="Calculation 12 29 4 2 3" xfId="10378" xr:uid="{00000000-0005-0000-0000-000068250000}"/>
    <cellStyle name="Calculation 12 29 4 3" xfId="10379" xr:uid="{00000000-0005-0000-0000-000069250000}"/>
    <cellStyle name="Calculation 12 29 4 3 2" xfId="10380" xr:uid="{00000000-0005-0000-0000-00006A250000}"/>
    <cellStyle name="Calculation 12 29 4 4" xfId="10381" xr:uid="{00000000-0005-0000-0000-00006B250000}"/>
    <cellStyle name="Calculation 12 29 4 5" xfId="10382" xr:uid="{00000000-0005-0000-0000-00006C250000}"/>
    <cellStyle name="Calculation 12 29 5" xfId="10383" xr:uid="{00000000-0005-0000-0000-00006D250000}"/>
    <cellStyle name="Calculation 12 29 5 2" xfId="10384" xr:uid="{00000000-0005-0000-0000-00006E250000}"/>
    <cellStyle name="Calculation 12 29 5 2 2" xfId="10385" xr:uid="{00000000-0005-0000-0000-00006F250000}"/>
    <cellStyle name="Calculation 12 29 5 2 3" xfId="10386" xr:uid="{00000000-0005-0000-0000-000070250000}"/>
    <cellStyle name="Calculation 12 29 5 3" xfId="10387" xr:uid="{00000000-0005-0000-0000-000071250000}"/>
    <cellStyle name="Calculation 12 29 5 3 2" xfId="10388" xr:uid="{00000000-0005-0000-0000-000072250000}"/>
    <cellStyle name="Calculation 12 29 5 4" xfId="10389" xr:uid="{00000000-0005-0000-0000-000073250000}"/>
    <cellStyle name="Calculation 12 29 5 5" xfId="10390" xr:uid="{00000000-0005-0000-0000-000074250000}"/>
    <cellStyle name="Calculation 12 29 6" xfId="10391" xr:uid="{00000000-0005-0000-0000-000075250000}"/>
    <cellStyle name="Calculation 12 29 6 2" xfId="10392" xr:uid="{00000000-0005-0000-0000-000076250000}"/>
    <cellStyle name="Calculation 12 29 6 2 2" xfId="10393" xr:uid="{00000000-0005-0000-0000-000077250000}"/>
    <cellStyle name="Calculation 12 29 6 2 3" xfId="10394" xr:uid="{00000000-0005-0000-0000-000078250000}"/>
    <cellStyle name="Calculation 12 29 6 3" xfId="10395" xr:uid="{00000000-0005-0000-0000-000079250000}"/>
    <cellStyle name="Calculation 12 29 6 3 2" xfId="10396" xr:uid="{00000000-0005-0000-0000-00007A250000}"/>
    <cellStyle name="Calculation 12 29 6 4" xfId="10397" xr:uid="{00000000-0005-0000-0000-00007B250000}"/>
    <cellStyle name="Calculation 12 29 6 5" xfId="10398" xr:uid="{00000000-0005-0000-0000-00007C250000}"/>
    <cellStyle name="Calculation 12 29 7" xfId="10399" xr:uid="{00000000-0005-0000-0000-00007D250000}"/>
    <cellStyle name="Calculation 12 29 7 2" xfId="10400" xr:uid="{00000000-0005-0000-0000-00007E250000}"/>
    <cellStyle name="Calculation 12 29 7 2 2" xfId="10401" xr:uid="{00000000-0005-0000-0000-00007F250000}"/>
    <cellStyle name="Calculation 12 29 7 2 3" xfId="10402" xr:uid="{00000000-0005-0000-0000-000080250000}"/>
    <cellStyle name="Calculation 12 29 7 3" xfId="10403" xr:uid="{00000000-0005-0000-0000-000081250000}"/>
    <cellStyle name="Calculation 12 29 7 3 2" xfId="10404" xr:uid="{00000000-0005-0000-0000-000082250000}"/>
    <cellStyle name="Calculation 12 29 7 4" xfId="10405" xr:uid="{00000000-0005-0000-0000-000083250000}"/>
    <cellStyle name="Calculation 12 29 7 5" xfId="10406" xr:uid="{00000000-0005-0000-0000-000084250000}"/>
    <cellStyle name="Calculation 12 29 8" xfId="10407" xr:uid="{00000000-0005-0000-0000-000085250000}"/>
    <cellStyle name="Calculation 12 29 8 2" xfId="10408" xr:uid="{00000000-0005-0000-0000-000086250000}"/>
    <cellStyle name="Calculation 12 29 8 2 2" xfId="10409" xr:uid="{00000000-0005-0000-0000-000087250000}"/>
    <cellStyle name="Calculation 12 29 8 2 3" xfId="10410" xr:uid="{00000000-0005-0000-0000-000088250000}"/>
    <cellStyle name="Calculation 12 29 8 3" xfId="10411" xr:uid="{00000000-0005-0000-0000-000089250000}"/>
    <cellStyle name="Calculation 12 29 8 3 2" xfId="10412" xr:uid="{00000000-0005-0000-0000-00008A250000}"/>
    <cellStyle name="Calculation 12 29 8 4" xfId="10413" xr:uid="{00000000-0005-0000-0000-00008B250000}"/>
    <cellStyle name="Calculation 12 29 8 5" xfId="10414" xr:uid="{00000000-0005-0000-0000-00008C250000}"/>
    <cellStyle name="Calculation 12 29 9" xfId="10415" xr:uid="{00000000-0005-0000-0000-00008D250000}"/>
    <cellStyle name="Calculation 12 29 9 2" xfId="10416" xr:uid="{00000000-0005-0000-0000-00008E250000}"/>
    <cellStyle name="Calculation 12 29 9 2 2" xfId="10417" xr:uid="{00000000-0005-0000-0000-00008F250000}"/>
    <cellStyle name="Calculation 12 29 9 2 3" xfId="10418" xr:uid="{00000000-0005-0000-0000-000090250000}"/>
    <cellStyle name="Calculation 12 29 9 3" xfId="10419" xr:uid="{00000000-0005-0000-0000-000091250000}"/>
    <cellStyle name="Calculation 12 29 9 3 2" xfId="10420" xr:uid="{00000000-0005-0000-0000-000092250000}"/>
    <cellStyle name="Calculation 12 29 9 4" xfId="10421" xr:uid="{00000000-0005-0000-0000-000093250000}"/>
    <cellStyle name="Calculation 12 29 9 5" xfId="10422" xr:uid="{00000000-0005-0000-0000-000094250000}"/>
    <cellStyle name="Calculation 12 3" xfId="10423" xr:uid="{00000000-0005-0000-0000-000095250000}"/>
    <cellStyle name="Calculation 12 3 10" xfId="10424" xr:uid="{00000000-0005-0000-0000-000096250000}"/>
    <cellStyle name="Calculation 12 3 10 2" xfId="10425" xr:uid="{00000000-0005-0000-0000-000097250000}"/>
    <cellStyle name="Calculation 12 3 10 2 2" xfId="10426" xr:uid="{00000000-0005-0000-0000-000098250000}"/>
    <cellStyle name="Calculation 12 3 10 2 3" xfId="10427" xr:uid="{00000000-0005-0000-0000-000099250000}"/>
    <cellStyle name="Calculation 12 3 10 3" xfId="10428" xr:uid="{00000000-0005-0000-0000-00009A250000}"/>
    <cellStyle name="Calculation 12 3 10 3 2" xfId="10429" xr:uid="{00000000-0005-0000-0000-00009B250000}"/>
    <cellStyle name="Calculation 12 3 10 4" xfId="10430" xr:uid="{00000000-0005-0000-0000-00009C250000}"/>
    <cellStyle name="Calculation 12 3 10 5" xfId="10431" xr:uid="{00000000-0005-0000-0000-00009D250000}"/>
    <cellStyle name="Calculation 12 3 11" xfId="10432" xr:uid="{00000000-0005-0000-0000-00009E250000}"/>
    <cellStyle name="Calculation 12 3 11 2" xfId="10433" xr:uid="{00000000-0005-0000-0000-00009F250000}"/>
    <cellStyle name="Calculation 12 3 11 2 2" xfId="10434" xr:uid="{00000000-0005-0000-0000-0000A0250000}"/>
    <cellStyle name="Calculation 12 3 11 2 3" xfId="10435" xr:uid="{00000000-0005-0000-0000-0000A1250000}"/>
    <cellStyle name="Calculation 12 3 11 3" xfId="10436" xr:uid="{00000000-0005-0000-0000-0000A2250000}"/>
    <cellStyle name="Calculation 12 3 11 3 2" xfId="10437" xr:uid="{00000000-0005-0000-0000-0000A3250000}"/>
    <cellStyle name="Calculation 12 3 11 4" xfId="10438" xr:uid="{00000000-0005-0000-0000-0000A4250000}"/>
    <cellStyle name="Calculation 12 3 11 5" xfId="10439" xr:uid="{00000000-0005-0000-0000-0000A5250000}"/>
    <cellStyle name="Calculation 12 3 12" xfId="10440" xr:uid="{00000000-0005-0000-0000-0000A6250000}"/>
    <cellStyle name="Calculation 12 3 12 2" xfId="10441" xr:uid="{00000000-0005-0000-0000-0000A7250000}"/>
    <cellStyle name="Calculation 12 3 12 2 2" xfId="10442" xr:uid="{00000000-0005-0000-0000-0000A8250000}"/>
    <cellStyle name="Calculation 12 3 12 2 3" xfId="10443" xr:uid="{00000000-0005-0000-0000-0000A9250000}"/>
    <cellStyle name="Calculation 12 3 12 3" xfId="10444" xr:uid="{00000000-0005-0000-0000-0000AA250000}"/>
    <cellStyle name="Calculation 12 3 12 3 2" xfId="10445" xr:uid="{00000000-0005-0000-0000-0000AB250000}"/>
    <cellStyle name="Calculation 12 3 12 4" xfId="10446" xr:uid="{00000000-0005-0000-0000-0000AC250000}"/>
    <cellStyle name="Calculation 12 3 12 5" xfId="10447" xr:uid="{00000000-0005-0000-0000-0000AD250000}"/>
    <cellStyle name="Calculation 12 3 13" xfId="10448" xr:uid="{00000000-0005-0000-0000-0000AE250000}"/>
    <cellStyle name="Calculation 12 3 13 2" xfId="10449" xr:uid="{00000000-0005-0000-0000-0000AF250000}"/>
    <cellStyle name="Calculation 12 3 13 2 2" xfId="10450" xr:uid="{00000000-0005-0000-0000-0000B0250000}"/>
    <cellStyle name="Calculation 12 3 13 2 3" xfId="10451" xr:uid="{00000000-0005-0000-0000-0000B1250000}"/>
    <cellStyle name="Calculation 12 3 13 3" xfId="10452" xr:uid="{00000000-0005-0000-0000-0000B2250000}"/>
    <cellStyle name="Calculation 12 3 13 3 2" xfId="10453" xr:uid="{00000000-0005-0000-0000-0000B3250000}"/>
    <cellStyle name="Calculation 12 3 13 4" xfId="10454" xr:uid="{00000000-0005-0000-0000-0000B4250000}"/>
    <cellStyle name="Calculation 12 3 13 5" xfId="10455" xr:uid="{00000000-0005-0000-0000-0000B5250000}"/>
    <cellStyle name="Calculation 12 3 14" xfId="10456" xr:uid="{00000000-0005-0000-0000-0000B6250000}"/>
    <cellStyle name="Calculation 12 3 14 2" xfId="10457" xr:uid="{00000000-0005-0000-0000-0000B7250000}"/>
    <cellStyle name="Calculation 12 3 14 2 2" xfId="10458" xr:uid="{00000000-0005-0000-0000-0000B8250000}"/>
    <cellStyle name="Calculation 12 3 14 2 3" xfId="10459" xr:uid="{00000000-0005-0000-0000-0000B9250000}"/>
    <cellStyle name="Calculation 12 3 14 3" xfId="10460" xr:uid="{00000000-0005-0000-0000-0000BA250000}"/>
    <cellStyle name="Calculation 12 3 14 3 2" xfId="10461" xr:uid="{00000000-0005-0000-0000-0000BB250000}"/>
    <cellStyle name="Calculation 12 3 14 4" xfId="10462" xr:uid="{00000000-0005-0000-0000-0000BC250000}"/>
    <cellStyle name="Calculation 12 3 14 5" xfId="10463" xr:uid="{00000000-0005-0000-0000-0000BD250000}"/>
    <cellStyle name="Calculation 12 3 15" xfId="10464" xr:uid="{00000000-0005-0000-0000-0000BE250000}"/>
    <cellStyle name="Calculation 12 3 15 2" xfId="10465" xr:uid="{00000000-0005-0000-0000-0000BF250000}"/>
    <cellStyle name="Calculation 12 3 15 2 2" xfId="10466" xr:uid="{00000000-0005-0000-0000-0000C0250000}"/>
    <cellStyle name="Calculation 12 3 15 2 3" xfId="10467" xr:uid="{00000000-0005-0000-0000-0000C1250000}"/>
    <cellStyle name="Calculation 12 3 15 3" xfId="10468" xr:uid="{00000000-0005-0000-0000-0000C2250000}"/>
    <cellStyle name="Calculation 12 3 15 3 2" xfId="10469" xr:uid="{00000000-0005-0000-0000-0000C3250000}"/>
    <cellStyle name="Calculation 12 3 15 4" xfId="10470" xr:uid="{00000000-0005-0000-0000-0000C4250000}"/>
    <cellStyle name="Calculation 12 3 15 5" xfId="10471" xr:uid="{00000000-0005-0000-0000-0000C5250000}"/>
    <cellStyle name="Calculation 12 3 16" xfId="10472" xr:uid="{00000000-0005-0000-0000-0000C6250000}"/>
    <cellStyle name="Calculation 12 3 16 2" xfId="10473" xr:uid="{00000000-0005-0000-0000-0000C7250000}"/>
    <cellStyle name="Calculation 12 3 16 2 2" xfId="10474" xr:uid="{00000000-0005-0000-0000-0000C8250000}"/>
    <cellStyle name="Calculation 12 3 16 2 3" xfId="10475" xr:uid="{00000000-0005-0000-0000-0000C9250000}"/>
    <cellStyle name="Calculation 12 3 16 3" xfId="10476" xr:uid="{00000000-0005-0000-0000-0000CA250000}"/>
    <cellStyle name="Calculation 12 3 16 3 2" xfId="10477" xr:uid="{00000000-0005-0000-0000-0000CB250000}"/>
    <cellStyle name="Calculation 12 3 16 4" xfId="10478" xr:uid="{00000000-0005-0000-0000-0000CC250000}"/>
    <cellStyle name="Calculation 12 3 16 5" xfId="10479" xr:uid="{00000000-0005-0000-0000-0000CD250000}"/>
    <cellStyle name="Calculation 12 3 17" xfId="10480" xr:uid="{00000000-0005-0000-0000-0000CE250000}"/>
    <cellStyle name="Calculation 12 3 17 2" xfId="10481" xr:uid="{00000000-0005-0000-0000-0000CF250000}"/>
    <cellStyle name="Calculation 12 3 17 2 2" xfId="10482" xr:uid="{00000000-0005-0000-0000-0000D0250000}"/>
    <cellStyle name="Calculation 12 3 17 2 3" xfId="10483" xr:uid="{00000000-0005-0000-0000-0000D1250000}"/>
    <cellStyle name="Calculation 12 3 17 3" xfId="10484" xr:uid="{00000000-0005-0000-0000-0000D2250000}"/>
    <cellStyle name="Calculation 12 3 17 3 2" xfId="10485" xr:uid="{00000000-0005-0000-0000-0000D3250000}"/>
    <cellStyle name="Calculation 12 3 17 4" xfId="10486" xr:uid="{00000000-0005-0000-0000-0000D4250000}"/>
    <cellStyle name="Calculation 12 3 17 5" xfId="10487" xr:uid="{00000000-0005-0000-0000-0000D5250000}"/>
    <cellStyle name="Calculation 12 3 18" xfId="10488" xr:uid="{00000000-0005-0000-0000-0000D6250000}"/>
    <cellStyle name="Calculation 12 3 18 2" xfId="10489" xr:uid="{00000000-0005-0000-0000-0000D7250000}"/>
    <cellStyle name="Calculation 12 3 18 2 2" xfId="10490" xr:uid="{00000000-0005-0000-0000-0000D8250000}"/>
    <cellStyle name="Calculation 12 3 18 2 3" xfId="10491" xr:uid="{00000000-0005-0000-0000-0000D9250000}"/>
    <cellStyle name="Calculation 12 3 18 3" xfId="10492" xr:uid="{00000000-0005-0000-0000-0000DA250000}"/>
    <cellStyle name="Calculation 12 3 18 3 2" xfId="10493" xr:uid="{00000000-0005-0000-0000-0000DB250000}"/>
    <cellStyle name="Calculation 12 3 18 4" xfId="10494" xr:uid="{00000000-0005-0000-0000-0000DC250000}"/>
    <cellStyle name="Calculation 12 3 18 5" xfId="10495" xr:uid="{00000000-0005-0000-0000-0000DD250000}"/>
    <cellStyle name="Calculation 12 3 19" xfId="10496" xr:uid="{00000000-0005-0000-0000-0000DE250000}"/>
    <cellStyle name="Calculation 12 3 19 2" xfId="10497" xr:uid="{00000000-0005-0000-0000-0000DF250000}"/>
    <cellStyle name="Calculation 12 3 19 2 2" xfId="10498" xr:uid="{00000000-0005-0000-0000-0000E0250000}"/>
    <cellStyle name="Calculation 12 3 19 2 3" xfId="10499" xr:uid="{00000000-0005-0000-0000-0000E1250000}"/>
    <cellStyle name="Calculation 12 3 19 3" xfId="10500" xr:uid="{00000000-0005-0000-0000-0000E2250000}"/>
    <cellStyle name="Calculation 12 3 19 3 2" xfId="10501" xr:uid="{00000000-0005-0000-0000-0000E3250000}"/>
    <cellStyle name="Calculation 12 3 19 4" xfId="10502" xr:uid="{00000000-0005-0000-0000-0000E4250000}"/>
    <cellStyle name="Calculation 12 3 19 5" xfId="10503" xr:uid="{00000000-0005-0000-0000-0000E5250000}"/>
    <cellStyle name="Calculation 12 3 2" xfId="10504" xr:uid="{00000000-0005-0000-0000-0000E6250000}"/>
    <cellStyle name="Calculation 12 3 2 2" xfId="10505" xr:uid="{00000000-0005-0000-0000-0000E7250000}"/>
    <cellStyle name="Calculation 12 3 2 2 2" xfId="10506" xr:uid="{00000000-0005-0000-0000-0000E8250000}"/>
    <cellStyle name="Calculation 12 3 2 2 3" xfId="10507" xr:uid="{00000000-0005-0000-0000-0000E9250000}"/>
    <cellStyle name="Calculation 12 3 2 3" xfId="10508" xr:uid="{00000000-0005-0000-0000-0000EA250000}"/>
    <cellStyle name="Calculation 12 3 2 3 2" xfId="10509" xr:uid="{00000000-0005-0000-0000-0000EB250000}"/>
    <cellStyle name="Calculation 12 3 2 4" xfId="10510" xr:uid="{00000000-0005-0000-0000-0000EC250000}"/>
    <cellStyle name="Calculation 12 3 2 5" xfId="10511" xr:uid="{00000000-0005-0000-0000-0000ED250000}"/>
    <cellStyle name="Calculation 12 3 20" xfId="10512" xr:uid="{00000000-0005-0000-0000-0000EE250000}"/>
    <cellStyle name="Calculation 12 3 20 2" xfId="10513" xr:uid="{00000000-0005-0000-0000-0000EF250000}"/>
    <cellStyle name="Calculation 12 3 20 2 2" xfId="10514" xr:uid="{00000000-0005-0000-0000-0000F0250000}"/>
    <cellStyle name="Calculation 12 3 20 2 3" xfId="10515" xr:uid="{00000000-0005-0000-0000-0000F1250000}"/>
    <cellStyle name="Calculation 12 3 20 3" xfId="10516" xr:uid="{00000000-0005-0000-0000-0000F2250000}"/>
    <cellStyle name="Calculation 12 3 20 4" xfId="10517" xr:uid="{00000000-0005-0000-0000-0000F3250000}"/>
    <cellStyle name="Calculation 12 3 20 5" xfId="10518" xr:uid="{00000000-0005-0000-0000-0000F4250000}"/>
    <cellStyle name="Calculation 12 3 21" xfId="10519" xr:uid="{00000000-0005-0000-0000-0000F5250000}"/>
    <cellStyle name="Calculation 12 3 21 2" xfId="10520" xr:uid="{00000000-0005-0000-0000-0000F6250000}"/>
    <cellStyle name="Calculation 12 3 22" xfId="10521" xr:uid="{00000000-0005-0000-0000-0000F7250000}"/>
    <cellStyle name="Calculation 12 3 22 2" xfId="10522" xr:uid="{00000000-0005-0000-0000-0000F8250000}"/>
    <cellStyle name="Calculation 12 3 3" xfId="10523" xr:uid="{00000000-0005-0000-0000-0000F9250000}"/>
    <cellStyle name="Calculation 12 3 3 2" xfId="10524" xr:uid="{00000000-0005-0000-0000-0000FA250000}"/>
    <cellStyle name="Calculation 12 3 3 2 2" xfId="10525" xr:uid="{00000000-0005-0000-0000-0000FB250000}"/>
    <cellStyle name="Calculation 12 3 3 2 3" xfId="10526" xr:uid="{00000000-0005-0000-0000-0000FC250000}"/>
    <cellStyle name="Calculation 12 3 3 3" xfId="10527" xr:uid="{00000000-0005-0000-0000-0000FD250000}"/>
    <cellStyle name="Calculation 12 3 3 3 2" xfId="10528" xr:uid="{00000000-0005-0000-0000-0000FE250000}"/>
    <cellStyle name="Calculation 12 3 3 4" xfId="10529" xr:uid="{00000000-0005-0000-0000-0000FF250000}"/>
    <cellStyle name="Calculation 12 3 3 5" xfId="10530" xr:uid="{00000000-0005-0000-0000-000000260000}"/>
    <cellStyle name="Calculation 12 3 4" xfId="10531" xr:uid="{00000000-0005-0000-0000-000001260000}"/>
    <cellStyle name="Calculation 12 3 4 2" xfId="10532" xr:uid="{00000000-0005-0000-0000-000002260000}"/>
    <cellStyle name="Calculation 12 3 4 2 2" xfId="10533" xr:uid="{00000000-0005-0000-0000-000003260000}"/>
    <cellStyle name="Calculation 12 3 4 2 3" xfId="10534" xr:uid="{00000000-0005-0000-0000-000004260000}"/>
    <cellStyle name="Calculation 12 3 4 3" xfId="10535" xr:uid="{00000000-0005-0000-0000-000005260000}"/>
    <cellStyle name="Calculation 12 3 4 3 2" xfId="10536" xr:uid="{00000000-0005-0000-0000-000006260000}"/>
    <cellStyle name="Calculation 12 3 4 4" xfId="10537" xr:uid="{00000000-0005-0000-0000-000007260000}"/>
    <cellStyle name="Calculation 12 3 4 5" xfId="10538" xr:uid="{00000000-0005-0000-0000-000008260000}"/>
    <cellStyle name="Calculation 12 3 5" xfId="10539" xr:uid="{00000000-0005-0000-0000-000009260000}"/>
    <cellStyle name="Calculation 12 3 5 2" xfId="10540" xr:uid="{00000000-0005-0000-0000-00000A260000}"/>
    <cellStyle name="Calculation 12 3 5 2 2" xfId="10541" xr:uid="{00000000-0005-0000-0000-00000B260000}"/>
    <cellStyle name="Calculation 12 3 5 2 3" xfId="10542" xr:uid="{00000000-0005-0000-0000-00000C260000}"/>
    <cellStyle name="Calculation 12 3 5 3" xfId="10543" xr:uid="{00000000-0005-0000-0000-00000D260000}"/>
    <cellStyle name="Calculation 12 3 5 3 2" xfId="10544" xr:uid="{00000000-0005-0000-0000-00000E260000}"/>
    <cellStyle name="Calculation 12 3 5 4" xfId="10545" xr:uid="{00000000-0005-0000-0000-00000F260000}"/>
    <cellStyle name="Calculation 12 3 5 5" xfId="10546" xr:uid="{00000000-0005-0000-0000-000010260000}"/>
    <cellStyle name="Calculation 12 3 6" xfId="10547" xr:uid="{00000000-0005-0000-0000-000011260000}"/>
    <cellStyle name="Calculation 12 3 6 2" xfId="10548" xr:uid="{00000000-0005-0000-0000-000012260000}"/>
    <cellStyle name="Calculation 12 3 6 2 2" xfId="10549" xr:uid="{00000000-0005-0000-0000-000013260000}"/>
    <cellStyle name="Calculation 12 3 6 2 3" xfId="10550" xr:uid="{00000000-0005-0000-0000-000014260000}"/>
    <cellStyle name="Calculation 12 3 6 3" xfId="10551" xr:uid="{00000000-0005-0000-0000-000015260000}"/>
    <cellStyle name="Calculation 12 3 6 3 2" xfId="10552" xr:uid="{00000000-0005-0000-0000-000016260000}"/>
    <cellStyle name="Calculation 12 3 6 4" xfId="10553" xr:uid="{00000000-0005-0000-0000-000017260000}"/>
    <cellStyle name="Calculation 12 3 6 5" xfId="10554" xr:uid="{00000000-0005-0000-0000-000018260000}"/>
    <cellStyle name="Calculation 12 3 7" xfId="10555" xr:uid="{00000000-0005-0000-0000-000019260000}"/>
    <cellStyle name="Calculation 12 3 7 2" xfId="10556" xr:uid="{00000000-0005-0000-0000-00001A260000}"/>
    <cellStyle name="Calculation 12 3 7 2 2" xfId="10557" xr:uid="{00000000-0005-0000-0000-00001B260000}"/>
    <cellStyle name="Calculation 12 3 7 2 3" xfId="10558" xr:uid="{00000000-0005-0000-0000-00001C260000}"/>
    <cellStyle name="Calculation 12 3 7 3" xfId="10559" xr:uid="{00000000-0005-0000-0000-00001D260000}"/>
    <cellStyle name="Calculation 12 3 7 3 2" xfId="10560" xr:uid="{00000000-0005-0000-0000-00001E260000}"/>
    <cellStyle name="Calculation 12 3 7 4" xfId="10561" xr:uid="{00000000-0005-0000-0000-00001F260000}"/>
    <cellStyle name="Calculation 12 3 7 5" xfId="10562" xr:uid="{00000000-0005-0000-0000-000020260000}"/>
    <cellStyle name="Calculation 12 3 8" xfId="10563" xr:uid="{00000000-0005-0000-0000-000021260000}"/>
    <cellStyle name="Calculation 12 3 8 2" xfId="10564" xr:uid="{00000000-0005-0000-0000-000022260000}"/>
    <cellStyle name="Calculation 12 3 8 2 2" xfId="10565" xr:uid="{00000000-0005-0000-0000-000023260000}"/>
    <cellStyle name="Calculation 12 3 8 2 3" xfId="10566" xr:uid="{00000000-0005-0000-0000-000024260000}"/>
    <cellStyle name="Calculation 12 3 8 3" xfId="10567" xr:uid="{00000000-0005-0000-0000-000025260000}"/>
    <cellStyle name="Calculation 12 3 8 3 2" xfId="10568" xr:uid="{00000000-0005-0000-0000-000026260000}"/>
    <cellStyle name="Calculation 12 3 8 4" xfId="10569" xr:uid="{00000000-0005-0000-0000-000027260000}"/>
    <cellStyle name="Calculation 12 3 8 5" xfId="10570" xr:uid="{00000000-0005-0000-0000-000028260000}"/>
    <cellStyle name="Calculation 12 3 9" xfId="10571" xr:uid="{00000000-0005-0000-0000-000029260000}"/>
    <cellStyle name="Calculation 12 3 9 2" xfId="10572" xr:uid="{00000000-0005-0000-0000-00002A260000}"/>
    <cellStyle name="Calculation 12 3 9 2 2" xfId="10573" xr:uid="{00000000-0005-0000-0000-00002B260000}"/>
    <cellStyle name="Calculation 12 3 9 2 3" xfId="10574" xr:uid="{00000000-0005-0000-0000-00002C260000}"/>
    <cellStyle name="Calculation 12 3 9 3" xfId="10575" xr:uid="{00000000-0005-0000-0000-00002D260000}"/>
    <cellStyle name="Calculation 12 3 9 3 2" xfId="10576" xr:uid="{00000000-0005-0000-0000-00002E260000}"/>
    <cellStyle name="Calculation 12 3 9 4" xfId="10577" xr:uid="{00000000-0005-0000-0000-00002F260000}"/>
    <cellStyle name="Calculation 12 3 9 5" xfId="10578" xr:uid="{00000000-0005-0000-0000-000030260000}"/>
    <cellStyle name="Calculation 12 30" xfId="10579" xr:uid="{00000000-0005-0000-0000-000031260000}"/>
    <cellStyle name="Calculation 12 30 10" xfId="10580" xr:uid="{00000000-0005-0000-0000-000032260000}"/>
    <cellStyle name="Calculation 12 30 10 2" xfId="10581" xr:uid="{00000000-0005-0000-0000-000033260000}"/>
    <cellStyle name="Calculation 12 30 10 2 2" xfId="10582" xr:uid="{00000000-0005-0000-0000-000034260000}"/>
    <cellStyle name="Calculation 12 30 10 2 3" xfId="10583" xr:uid="{00000000-0005-0000-0000-000035260000}"/>
    <cellStyle name="Calculation 12 30 10 3" xfId="10584" xr:uid="{00000000-0005-0000-0000-000036260000}"/>
    <cellStyle name="Calculation 12 30 10 3 2" xfId="10585" xr:uid="{00000000-0005-0000-0000-000037260000}"/>
    <cellStyle name="Calculation 12 30 10 4" xfId="10586" xr:uid="{00000000-0005-0000-0000-000038260000}"/>
    <cellStyle name="Calculation 12 30 10 5" xfId="10587" xr:uid="{00000000-0005-0000-0000-000039260000}"/>
    <cellStyle name="Calculation 12 30 11" xfId="10588" xr:uid="{00000000-0005-0000-0000-00003A260000}"/>
    <cellStyle name="Calculation 12 30 11 2" xfId="10589" xr:uid="{00000000-0005-0000-0000-00003B260000}"/>
    <cellStyle name="Calculation 12 30 11 2 2" xfId="10590" xr:uid="{00000000-0005-0000-0000-00003C260000}"/>
    <cellStyle name="Calculation 12 30 11 2 3" xfId="10591" xr:uid="{00000000-0005-0000-0000-00003D260000}"/>
    <cellStyle name="Calculation 12 30 11 3" xfId="10592" xr:uid="{00000000-0005-0000-0000-00003E260000}"/>
    <cellStyle name="Calculation 12 30 11 3 2" xfId="10593" xr:uid="{00000000-0005-0000-0000-00003F260000}"/>
    <cellStyle name="Calculation 12 30 11 4" xfId="10594" xr:uid="{00000000-0005-0000-0000-000040260000}"/>
    <cellStyle name="Calculation 12 30 11 5" xfId="10595" xr:uid="{00000000-0005-0000-0000-000041260000}"/>
    <cellStyle name="Calculation 12 30 12" xfId="10596" xr:uid="{00000000-0005-0000-0000-000042260000}"/>
    <cellStyle name="Calculation 12 30 12 2" xfId="10597" xr:uid="{00000000-0005-0000-0000-000043260000}"/>
    <cellStyle name="Calculation 12 30 12 2 2" xfId="10598" xr:uid="{00000000-0005-0000-0000-000044260000}"/>
    <cellStyle name="Calculation 12 30 12 2 3" xfId="10599" xr:uid="{00000000-0005-0000-0000-000045260000}"/>
    <cellStyle name="Calculation 12 30 12 3" xfId="10600" xr:uid="{00000000-0005-0000-0000-000046260000}"/>
    <cellStyle name="Calculation 12 30 12 3 2" xfId="10601" xr:uid="{00000000-0005-0000-0000-000047260000}"/>
    <cellStyle name="Calculation 12 30 12 4" xfId="10602" xr:uid="{00000000-0005-0000-0000-000048260000}"/>
    <cellStyle name="Calculation 12 30 12 5" xfId="10603" xr:uid="{00000000-0005-0000-0000-000049260000}"/>
    <cellStyle name="Calculation 12 30 13" xfId="10604" xr:uid="{00000000-0005-0000-0000-00004A260000}"/>
    <cellStyle name="Calculation 12 30 13 2" xfId="10605" xr:uid="{00000000-0005-0000-0000-00004B260000}"/>
    <cellStyle name="Calculation 12 30 13 2 2" xfId="10606" xr:uid="{00000000-0005-0000-0000-00004C260000}"/>
    <cellStyle name="Calculation 12 30 13 2 3" xfId="10607" xr:uid="{00000000-0005-0000-0000-00004D260000}"/>
    <cellStyle name="Calculation 12 30 13 3" xfId="10608" xr:uid="{00000000-0005-0000-0000-00004E260000}"/>
    <cellStyle name="Calculation 12 30 13 3 2" xfId="10609" xr:uid="{00000000-0005-0000-0000-00004F260000}"/>
    <cellStyle name="Calculation 12 30 13 4" xfId="10610" xr:uid="{00000000-0005-0000-0000-000050260000}"/>
    <cellStyle name="Calculation 12 30 13 5" xfId="10611" xr:uid="{00000000-0005-0000-0000-000051260000}"/>
    <cellStyle name="Calculation 12 30 14" xfId="10612" xr:uid="{00000000-0005-0000-0000-000052260000}"/>
    <cellStyle name="Calculation 12 30 14 2" xfId="10613" xr:uid="{00000000-0005-0000-0000-000053260000}"/>
    <cellStyle name="Calculation 12 30 14 2 2" xfId="10614" xr:uid="{00000000-0005-0000-0000-000054260000}"/>
    <cellStyle name="Calculation 12 30 14 2 3" xfId="10615" xr:uid="{00000000-0005-0000-0000-000055260000}"/>
    <cellStyle name="Calculation 12 30 14 3" xfId="10616" xr:uid="{00000000-0005-0000-0000-000056260000}"/>
    <cellStyle name="Calculation 12 30 14 3 2" xfId="10617" xr:uid="{00000000-0005-0000-0000-000057260000}"/>
    <cellStyle name="Calculation 12 30 14 4" xfId="10618" xr:uid="{00000000-0005-0000-0000-000058260000}"/>
    <cellStyle name="Calculation 12 30 14 5" xfId="10619" xr:uid="{00000000-0005-0000-0000-000059260000}"/>
    <cellStyle name="Calculation 12 30 15" xfId="10620" xr:uid="{00000000-0005-0000-0000-00005A260000}"/>
    <cellStyle name="Calculation 12 30 15 2" xfId="10621" xr:uid="{00000000-0005-0000-0000-00005B260000}"/>
    <cellStyle name="Calculation 12 30 15 2 2" xfId="10622" xr:uid="{00000000-0005-0000-0000-00005C260000}"/>
    <cellStyle name="Calculation 12 30 15 2 3" xfId="10623" xr:uid="{00000000-0005-0000-0000-00005D260000}"/>
    <cellStyle name="Calculation 12 30 15 3" xfId="10624" xr:uid="{00000000-0005-0000-0000-00005E260000}"/>
    <cellStyle name="Calculation 12 30 15 3 2" xfId="10625" xr:uid="{00000000-0005-0000-0000-00005F260000}"/>
    <cellStyle name="Calculation 12 30 15 4" xfId="10626" xr:uid="{00000000-0005-0000-0000-000060260000}"/>
    <cellStyle name="Calculation 12 30 15 5" xfId="10627" xr:uid="{00000000-0005-0000-0000-000061260000}"/>
    <cellStyle name="Calculation 12 30 16" xfId="10628" xr:uid="{00000000-0005-0000-0000-000062260000}"/>
    <cellStyle name="Calculation 12 30 16 2" xfId="10629" xr:uid="{00000000-0005-0000-0000-000063260000}"/>
    <cellStyle name="Calculation 12 30 16 2 2" xfId="10630" xr:uid="{00000000-0005-0000-0000-000064260000}"/>
    <cellStyle name="Calculation 12 30 16 2 3" xfId="10631" xr:uid="{00000000-0005-0000-0000-000065260000}"/>
    <cellStyle name="Calculation 12 30 16 3" xfId="10632" xr:uid="{00000000-0005-0000-0000-000066260000}"/>
    <cellStyle name="Calculation 12 30 16 3 2" xfId="10633" xr:uid="{00000000-0005-0000-0000-000067260000}"/>
    <cellStyle name="Calculation 12 30 16 4" xfId="10634" xr:uid="{00000000-0005-0000-0000-000068260000}"/>
    <cellStyle name="Calculation 12 30 16 5" xfId="10635" xr:uid="{00000000-0005-0000-0000-000069260000}"/>
    <cellStyle name="Calculation 12 30 17" xfId="10636" xr:uid="{00000000-0005-0000-0000-00006A260000}"/>
    <cellStyle name="Calculation 12 30 17 2" xfId="10637" xr:uid="{00000000-0005-0000-0000-00006B260000}"/>
    <cellStyle name="Calculation 12 30 17 2 2" xfId="10638" xr:uid="{00000000-0005-0000-0000-00006C260000}"/>
    <cellStyle name="Calculation 12 30 17 2 3" xfId="10639" xr:uid="{00000000-0005-0000-0000-00006D260000}"/>
    <cellStyle name="Calculation 12 30 17 3" xfId="10640" xr:uid="{00000000-0005-0000-0000-00006E260000}"/>
    <cellStyle name="Calculation 12 30 17 3 2" xfId="10641" xr:uid="{00000000-0005-0000-0000-00006F260000}"/>
    <cellStyle name="Calculation 12 30 17 4" xfId="10642" xr:uid="{00000000-0005-0000-0000-000070260000}"/>
    <cellStyle name="Calculation 12 30 17 5" xfId="10643" xr:uid="{00000000-0005-0000-0000-000071260000}"/>
    <cellStyle name="Calculation 12 30 18" xfId="10644" xr:uid="{00000000-0005-0000-0000-000072260000}"/>
    <cellStyle name="Calculation 12 30 18 2" xfId="10645" xr:uid="{00000000-0005-0000-0000-000073260000}"/>
    <cellStyle name="Calculation 12 30 18 2 2" xfId="10646" xr:uid="{00000000-0005-0000-0000-000074260000}"/>
    <cellStyle name="Calculation 12 30 18 2 3" xfId="10647" xr:uid="{00000000-0005-0000-0000-000075260000}"/>
    <cellStyle name="Calculation 12 30 18 3" xfId="10648" xr:uid="{00000000-0005-0000-0000-000076260000}"/>
    <cellStyle name="Calculation 12 30 18 3 2" xfId="10649" xr:uid="{00000000-0005-0000-0000-000077260000}"/>
    <cellStyle name="Calculation 12 30 18 4" xfId="10650" xr:uid="{00000000-0005-0000-0000-000078260000}"/>
    <cellStyle name="Calculation 12 30 18 5" xfId="10651" xr:uid="{00000000-0005-0000-0000-000079260000}"/>
    <cellStyle name="Calculation 12 30 19" xfId="10652" xr:uid="{00000000-0005-0000-0000-00007A260000}"/>
    <cellStyle name="Calculation 12 30 19 2" xfId="10653" xr:uid="{00000000-0005-0000-0000-00007B260000}"/>
    <cellStyle name="Calculation 12 30 19 2 2" xfId="10654" xr:uid="{00000000-0005-0000-0000-00007C260000}"/>
    <cellStyle name="Calculation 12 30 19 2 3" xfId="10655" xr:uid="{00000000-0005-0000-0000-00007D260000}"/>
    <cellStyle name="Calculation 12 30 19 3" xfId="10656" xr:uid="{00000000-0005-0000-0000-00007E260000}"/>
    <cellStyle name="Calculation 12 30 19 3 2" xfId="10657" xr:uid="{00000000-0005-0000-0000-00007F260000}"/>
    <cellStyle name="Calculation 12 30 19 4" xfId="10658" xr:uid="{00000000-0005-0000-0000-000080260000}"/>
    <cellStyle name="Calculation 12 30 19 5" xfId="10659" xr:uid="{00000000-0005-0000-0000-000081260000}"/>
    <cellStyle name="Calculation 12 30 2" xfId="10660" xr:uid="{00000000-0005-0000-0000-000082260000}"/>
    <cellStyle name="Calculation 12 30 2 2" xfId="10661" xr:uid="{00000000-0005-0000-0000-000083260000}"/>
    <cellStyle name="Calculation 12 30 2 2 2" xfId="10662" xr:uid="{00000000-0005-0000-0000-000084260000}"/>
    <cellStyle name="Calculation 12 30 2 2 3" xfId="10663" xr:uid="{00000000-0005-0000-0000-000085260000}"/>
    <cellStyle name="Calculation 12 30 2 3" xfId="10664" xr:uid="{00000000-0005-0000-0000-000086260000}"/>
    <cellStyle name="Calculation 12 30 2 3 2" xfId="10665" xr:uid="{00000000-0005-0000-0000-000087260000}"/>
    <cellStyle name="Calculation 12 30 2 4" xfId="10666" xr:uid="{00000000-0005-0000-0000-000088260000}"/>
    <cellStyle name="Calculation 12 30 2 5" xfId="10667" xr:uid="{00000000-0005-0000-0000-000089260000}"/>
    <cellStyle name="Calculation 12 30 20" xfId="10668" xr:uid="{00000000-0005-0000-0000-00008A260000}"/>
    <cellStyle name="Calculation 12 30 20 2" xfId="10669" xr:uid="{00000000-0005-0000-0000-00008B260000}"/>
    <cellStyle name="Calculation 12 30 20 2 2" xfId="10670" xr:uid="{00000000-0005-0000-0000-00008C260000}"/>
    <cellStyle name="Calculation 12 30 20 2 3" xfId="10671" xr:uid="{00000000-0005-0000-0000-00008D260000}"/>
    <cellStyle name="Calculation 12 30 20 3" xfId="10672" xr:uid="{00000000-0005-0000-0000-00008E260000}"/>
    <cellStyle name="Calculation 12 30 20 4" xfId="10673" xr:uid="{00000000-0005-0000-0000-00008F260000}"/>
    <cellStyle name="Calculation 12 30 20 5" xfId="10674" xr:uid="{00000000-0005-0000-0000-000090260000}"/>
    <cellStyle name="Calculation 12 30 21" xfId="10675" xr:uid="{00000000-0005-0000-0000-000091260000}"/>
    <cellStyle name="Calculation 12 30 21 2" xfId="10676" xr:uid="{00000000-0005-0000-0000-000092260000}"/>
    <cellStyle name="Calculation 12 30 22" xfId="10677" xr:uid="{00000000-0005-0000-0000-000093260000}"/>
    <cellStyle name="Calculation 12 30 22 2" xfId="10678" xr:uid="{00000000-0005-0000-0000-000094260000}"/>
    <cellStyle name="Calculation 12 30 3" xfId="10679" xr:uid="{00000000-0005-0000-0000-000095260000}"/>
    <cellStyle name="Calculation 12 30 3 2" xfId="10680" xr:uid="{00000000-0005-0000-0000-000096260000}"/>
    <cellStyle name="Calculation 12 30 3 2 2" xfId="10681" xr:uid="{00000000-0005-0000-0000-000097260000}"/>
    <cellStyle name="Calculation 12 30 3 2 3" xfId="10682" xr:uid="{00000000-0005-0000-0000-000098260000}"/>
    <cellStyle name="Calculation 12 30 3 3" xfId="10683" xr:uid="{00000000-0005-0000-0000-000099260000}"/>
    <cellStyle name="Calculation 12 30 3 3 2" xfId="10684" xr:uid="{00000000-0005-0000-0000-00009A260000}"/>
    <cellStyle name="Calculation 12 30 3 4" xfId="10685" xr:uid="{00000000-0005-0000-0000-00009B260000}"/>
    <cellStyle name="Calculation 12 30 3 5" xfId="10686" xr:uid="{00000000-0005-0000-0000-00009C260000}"/>
    <cellStyle name="Calculation 12 30 4" xfId="10687" xr:uid="{00000000-0005-0000-0000-00009D260000}"/>
    <cellStyle name="Calculation 12 30 4 2" xfId="10688" xr:uid="{00000000-0005-0000-0000-00009E260000}"/>
    <cellStyle name="Calculation 12 30 4 2 2" xfId="10689" xr:uid="{00000000-0005-0000-0000-00009F260000}"/>
    <cellStyle name="Calculation 12 30 4 2 3" xfId="10690" xr:uid="{00000000-0005-0000-0000-0000A0260000}"/>
    <cellStyle name="Calculation 12 30 4 3" xfId="10691" xr:uid="{00000000-0005-0000-0000-0000A1260000}"/>
    <cellStyle name="Calculation 12 30 4 3 2" xfId="10692" xr:uid="{00000000-0005-0000-0000-0000A2260000}"/>
    <cellStyle name="Calculation 12 30 4 4" xfId="10693" xr:uid="{00000000-0005-0000-0000-0000A3260000}"/>
    <cellStyle name="Calculation 12 30 4 5" xfId="10694" xr:uid="{00000000-0005-0000-0000-0000A4260000}"/>
    <cellStyle name="Calculation 12 30 5" xfId="10695" xr:uid="{00000000-0005-0000-0000-0000A5260000}"/>
    <cellStyle name="Calculation 12 30 5 2" xfId="10696" xr:uid="{00000000-0005-0000-0000-0000A6260000}"/>
    <cellStyle name="Calculation 12 30 5 2 2" xfId="10697" xr:uid="{00000000-0005-0000-0000-0000A7260000}"/>
    <cellStyle name="Calculation 12 30 5 2 3" xfId="10698" xr:uid="{00000000-0005-0000-0000-0000A8260000}"/>
    <cellStyle name="Calculation 12 30 5 3" xfId="10699" xr:uid="{00000000-0005-0000-0000-0000A9260000}"/>
    <cellStyle name="Calculation 12 30 5 3 2" xfId="10700" xr:uid="{00000000-0005-0000-0000-0000AA260000}"/>
    <cellStyle name="Calculation 12 30 5 4" xfId="10701" xr:uid="{00000000-0005-0000-0000-0000AB260000}"/>
    <cellStyle name="Calculation 12 30 5 5" xfId="10702" xr:uid="{00000000-0005-0000-0000-0000AC260000}"/>
    <cellStyle name="Calculation 12 30 6" xfId="10703" xr:uid="{00000000-0005-0000-0000-0000AD260000}"/>
    <cellStyle name="Calculation 12 30 6 2" xfId="10704" xr:uid="{00000000-0005-0000-0000-0000AE260000}"/>
    <cellStyle name="Calculation 12 30 6 2 2" xfId="10705" xr:uid="{00000000-0005-0000-0000-0000AF260000}"/>
    <cellStyle name="Calculation 12 30 6 2 3" xfId="10706" xr:uid="{00000000-0005-0000-0000-0000B0260000}"/>
    <cellStyle name="Calculation 12 30 6 3" xfId="10707" xr:uid="{00000000-0005-0000-0000-0000B1260000}"/>
    <cellStyle name="Calculation 12 30 6 3 2" xfId="10708" xr:uid="{00000000-0005-0000-0000-0000B2260000}"/>
    <cellStyle name="Calculation 12 30 6 4" xfId="10709" xr:uid="{00000000-0005-0000-0000-0000B3260000}"/>
    <cellStyle name="Calculation 12 30 6 5" xfId="10710" xr:uid="{00000000-0005-0000-0000-0000B4260000}"/>
    <cellStyle name="Calculation 12 30 7" xfId="10711" xr:uid="{00000000-0005-0000-0000-0000B5260000}"/>
    <cellStyle name="Calculation 12 30 7 2" xfId="10712" xr:uid="{00000000-0005-0000-0000-0000B6260000}"/>
    <cellStyle name="Calculation 12 30 7 2 2" xfId="10713" xr:uid="{00000000-0005-0000-0000-0000B7260000}"/>
    <cellStyle name="Calculation 12 30 7 2 3" xfId="10714" xr:uid="{00000000-0005-0000-0000-0000B8260000}"/>
    <cellStyle name="Calculation 12 30 7 3" xfId="10715" xr:uid="{00000000-0005-0000-0000-0000B9260000}"/>
    <cellStyle name="Calculation 12 30 7 3 2" xfId="10716" xr:uid="{00000000-0005-0000-0000-0000BA260000}"/>
    <cellStyle name="Calculation 12 30 7 4" xfId="10717" xr:uid="{00000000-0005-0000-0000-0000BB260000}"/>
    <cellStyle name="Calculation 12 30 7 5" xfId="10718" xr:uid="{00000000-0005-0000-0000-0000BC260000}"/>
    <cellStyle name="Calculation 12 30 8" xfId="10719" xr:uid="{00000000-0005-0000-0000-0000BD260000}"/>
    <cellStyle name="Calculation 12 30 8 2" xfId="10720" xr:uid="{00000000-0005-0000-0000-0000BE260000}"/>
    <cellStyle name="Calculation 12 30 8 2 2" xfId="10721" xr:uid="{00000000-0005-0000-0000-0000BF260000}"/>
    <cellStyle name="Calculation 12 30 8 2 3" xfId="10722" xr:uid="{00000000-0005-0000-0000-0000C0260000}"/>
    <cellStyle name="Calculation 12 30 8 3" xfId="10723" xr:uid="{00000000-0005-0000-0000-0000C1260000}"/>
    <cellStyle name="Calculation 12 30 8 3 2" xfId="10724" xr:uid="{00000000-0005-0000-0000-0000C2260000}"/>
    <cellStyle name="Calculation 12 30 8 4" xfId="10725" xr:uid="{00000000-0005-0000-0000-0000C3260000}"/>
    <cellStyle name="Calculation 12 30 8 5" xfId="10726" xr:uid="{00000000-0005-0000-0000-0000C4260000}"/>
    <cellStyle name="Calculation 12 30 9" xfId="10727" xr:uid="{00000000-0005-0000-0000-0000C5260000}"/>
    <cellStyle name="Calculation 12 30 9 2" xfId="10728" xr:uid="{00000000-0005-0000-0000-0000C6260000}"/>
    <cellStyle name="Calculation 12 30 9 2 2" xfId="10729" xr:uid="{00000000-0005-0000-0000-0000C7260000}"/>
    <cellStyle name="Calculation 12 30 9 2 3" xfId="10730" xr:uid="{00000000-0005-0000-0000-0000C8260000}"/>
    <cellStyle name="Calculation 12 30 9 3" xfId="10731" xr:uid="{00000000-0005-0000-0000-0000C9260000}"/>
    <cellStyle name="Calculation 12 30 9 3 2" xfId="10732" xr:uid="{00000000-0005-0000-0000-0000CA260000}"/>
    <cellStyle name="Calculation 12 30 9 4" xfId="10733" xr:uid="{00000000-0005-0000-0000-0000CB260000}"/>
    <cellStyle name="Calculation 12 30 9 5" xfId="10734" xr:uid="{00000000-0005-0000-0000-0000CC260000}"/>
    <cellStyle name="Calculation 12 31" xfId="10735" xr:uid="{00000000-0005-0000-0000-0000CD260000}"/>
    <cellStyle name="Calculation 12 31 2" xfId="10736" xr:uid="{00000000-0005-0000-0000-0000CE260000}"/>
    <cellStyle name="Calculation 12 31 2 2" xfId="10737" xr:uid="{00000000-0005-0000-0000-0000CF260000}"/>
    <cellStyle name="Calculation 12 31 2 3" xfId="10738" xr:uid="{00000000-0005-0000-0000-0000D0260000}"/>
    <cellStyle name="Calculation 12 31 3" xfId="10739" xr:uid="{00000000-0005-0000-0000-0000D1260000}"/>
    <cellStyle name="Calculation 12 31 3 2" xfId="10740" xr:uid="{00000000-0005-0000-0000-0000D2260000}"/>
    <cellStyle name="Calculation 12 31 4" xfId="10741" xr:uid="{00000000-0005-0000-0000-0000D3260000}"/>
    <cellStyle name="Calculation 12 31 5" xfId="10742" xr:uid="{00000000-0005-0000-0000-0000D4260000}"/>
    <cellStyle name="Calculation 12 32" xfId="10743" xr:uid="{00000000-0005-0000-0000-0000D5260000}"/>
    <cellStyle name="Calculation 12 32 2" xfId="10744" xr:uid="{00000000-0005-0000-0000-0000D6260000}"/>
    <cellStyle name="Calculation 12 32 2 2" xfId="10745" xr:uid="{00000000-0005-0000-0000-0000D7260000}"/>
    <cellStyle name="Calculation 12 32 2 3" xfId="10746" xr:uid="{00000000-0005-0000-0000-0000D8260000}"/>
    <cellStyle name="Calculation 12 32 3" xfId="10747" xr:uid="{00000000-0005-0000-0000-0000D9260000}"/>
    <cellStyle name="Calculation 12 32 3 2" xfId="10748" xr:uid="{00000000-0005-0000-0000-0000DA260000}"/>
    <cellStyle name="Calculation 12 32 4" xfId="10749" xr:uid="{00000000-0005-0000-0000-0000DB260000}"/>
    <cellStyle name="Calculation 12 32 5" xfId="10750" xr:uid="{00000000-0005-0000-0000-0000DC260000}"/>
    <cellStyle name="Calculation 12 33" xfId="10751" xr:uid="{00000000-0005-0000-0000-0000DD260000}"/>
    <cellStyle name="Calculation 12 33 2" xfId="10752" xr:uid="{00000000-0005-0000-0000-0000DE260000}"/>
    <cellStyle name="Calculation 12 33 2 2" xfId="10753" xr:uid="{00000000-0005-0000-0000-0000DF260000}"/>
    <cellStyle name="Calculation 12 33 2 3" xfId="10754" xr:uid="{00000000-0005-0000-0000-0000E0260000}"/>
    <cellStyle name="Calculation 12 33 3" xfId="10755" xr:uid="{00000000-0005-0000-0000-0000E1260000}"/>
    <cellStyle name="Calculation 12 33 3 2" xfId="10756" xr:uid="{00000000-0005-0000-0000-0000E2260000}"/>
    <cellStyle name="Calculation 12 33 4" xfId="10757" xr:uid="{00000000-0005-0000-0000-0000E3260000}"/>
    <cellStyle name="Calculation 12 33 5" xfId="10758" xr:uid="{00000000-0005-0000-0000-0000E4260000}"/>
    <cellStyle name="Calculation 12 34" xfId="10759" xr:uid="{00000000-0005-0000-0000-0000E5260000}"/>
    <cellStyle name="Calculation 12 34 2" xfId="10760" xr:uid="{00000000-0005-0000-0000-0000E6260000}"/>
    <cellStyle name="Calculation 12 34 2 2" xfId="10761" xr:uid="{00000000-0005-0000-0000-0000E7260000}"/>
    <cellStyle name="Calculation 12 34 2 3" xfId="10762" xr:uid="{00000000-0005-0000-0000-0000E8260000}"/>
    <cellStyle name="Calculation 12 34 3" xfId="10763" xr:uid="{00000000-0005-0000-0000-0000E9260000}"/>
    <cellStyle name="Calculation 12 34 3 2" xfId="10764" xr:uid="{00000000-0005-0000-0000-0000EA260000}"/>
    <cellStyle name="Calculation 12 34 4" xfId="10765" xr:uid="{00000000-0005-0000-0000-0000EB260000}"/>
    <cellStyle name="Calculation 12 34 5" xfId="10766" xr:uid="{00000000-0005-0000-0000-0000EC260000}"/>
    <cellStyle name="Calculation 12 35" xfId="10767" xr:uid="{00000000-0005-0000-0000-0000ED260000}"/>
    <cellStyle name="Calculation 12 35 2" xfId="10768" xr:uid="{00000000-0005-0000-0000-0000EE260000}"/>
    <cellStyle name="Calculation 12 35 2 2" xfId="10769" xr:uid="{00000000-0005-0000-0000-0000EF260000}"/>
    <cellStyle name="Calculation 12 35 2 3" xfId="10770" xr:uid="{00000000-0005-0000-0000-0000F0260000}"/>
    <cellStyle name="Calculation 12 35 3" xfId="10771" xr:uid="{00000000-0005-0000-0000-0000F1260000}"/>
    <cellStyle name="Calculation 12 35 3 2" xfId="10772" xr:uid="{00000000-0005-0000-0000-0000F2260000}"/>
    <cellStyle name="Calculation 12 35 4" xfId="10773" xr:uid="{00000000-0005-0000-0000-0000F3260000}"/>
    <cellStyle name="Calculation 12 35 5" xfId="10774" xr:uid="{00000000-0005-0000-0000-0000F4260000}"/>
    <cellStyle name="Calculation 12 36" xfId="10775" xr:uid="{00000000-0005-0000-0000-0000F5260000}"/>
    <cellStyle name="Calculation 12 36 2" xfId="10776" xr:uid="{00000000-0005-0000-0000-0000F6260000}"/>
    <cellStyle name="Calculation 12 36 2 2" xfId="10777" xr:uid="{00000000-0005-0000-0000-0000F7260000}"/>
    <cellStyle name="Calculation 12 36 2 3" xfId="10778" xr:uid="{00000000-0005-0000-0000-0000F8260000}"/>
    <cellStyle name="Calculation 12 36 3" xfId="10779" xr:uid="{00000000-0005-0000-0000-0000F9260000}"/>
    <cellStyle name="Calculation 12 36 3 2" xfId="10780" xr:uid="{00000000-0005-0000-0000-0000FA260000}"/>
    <cellStyle name="Calculation 12 36 4" xfId="10781" xr:uid="{00000000-0005-0000-0000-0000FB260000}"/>
    <cellStyle name="Calculation 12 36 5" xfId="10782" xr:uid="{00000000-0005-0000-0000-0000FC260000}"/>
    <cellStyle name="Calculation 12 37" xfId="10783" xr:uid="{00000000-0005-0000-0000-0000FD260000}"/>
    <cellStyle name="Calculation 12 37 2" xfId="10784" xr:uid="{00000000-0005-0000-0000-0000FE260000}"/>
    <cellStyle name="Calculation 12 37 2 2" xfId="10785" xr:uid="{00000000-0005-0000-0000-0000FF260000}"/>
    <cellStyle name="Calculation 12 37 2 3" xfId="10786" xr:uid="{00000000-0005-0000-0000-000000270000}"/>
    <cellStyle name="Calculation 12 37 3" xfId="10787" xr:uid="{00000000-0005-0000-0000-000001270000}"/>
    <cellStyle name="Calculation 12 37 3 2" xfId="10788" xr:uid="{00000000-0005-0000-0000-000002270000}"/>
    <cellStyle name="Calculation 12 37 4" xfId="10789" xr:uid="{00000000-0005-0000-0000-000003270000}"/>
    <cellStyle name="Calculation 12 37 5" xfId="10790" xr:uid="{00000000-0005-0000-0000-000004270000}"/>
    <cellStyle name="Calculation 12 38" xfId="10791" xr:uid="{00000000-0005-0000-0000-000005270000}"/>
    <cellStyle name="Calculation 12 38 2" xfId="10792" xr:uid="{00000000-0005-0000-0000-000006270000}"/>
    <cellStyle name="Calculation 12 38 2 2" xfId="10793" xr:uid="{00000000-0005-0000-0000-000007270000}"/>
    <cellStyle name="Calculation 12 38 2 3" xfId="10794" xr:uid="{00000000-0005-0000-0000-000008270000}"/>
    <cellStyle name="Calculation 12 38 3" xfId="10795" xr:uid="{00000000-0005-0000-0000-000009270000}"/>
    <cellStyle name="Calculation 12 38 3 2" xfId="10796" xr:uid="{00000000-0005-0000-0000-00000A270000}"/>
    <cellStyle name="Calculation 12 38 4" xfId="10797" xr:uid="{00000000-0005-0000-0000-00000B270000}"/>
    <cellStyle name="Calculation 12 38 5" xfId="10798" xr:uid="{00000000-0005-0000-0000-00000C270000}"/>
    <cellStyle name="Calculation 12 39" xfId="10799" xr:uid="{00000000-0005-0000-0000-00000D270000}"/>
    <cellStyle name="Calculation 12 39 2" xfId="10800" xr:uid="{00000000-0005-0000-0000-00000E270000}"/>
    <cellStyle name="Calculation 12 39 2 2" xfId="10801" xr:uid="{00000000-0005-0000-0000-00000F270000}"/>
    <cellStyle name="Calculation 12 39 2 3" xfId="10802" xr:uid="{00000000-0005-0000-0000-000010270000}"/>
    <cellStyle name="Calculation 12 39 3" xfId="10803" xr:uid="{00000000-0005-0000-0000-000011270000}"/>
    <cellStyle name="Calculation 12 39 3 2" xfId="10804" xr:uid="{00000000-0005-0000-0000-000012270000}"/>
    <cellStyle name="Calculation 12 39 4" xfId="10805" xr:uid="{00000000-0005-0000-0000-000013270000}"/>
    <cellStyle name="Calculation 12 39 5" xfId="10806" xr:uid="{00000000-0005-0000-0000-000014270000}"/>
    <cellStyle name="Calculation 12 4" xfId="10807" xr:uid="{00000000-0005-0000-0000-000015270000}"/>
    <cellStyle name="Calculation 12 4 10" xfId="10808" xr:uid="{00000000-0005-0000-0000-000016270000}"/>
    <cellStyle name="Calculation 12 4 10 2" xfId="10809" xr:uid="{00000000-0005-0000-0000-000017270000}"/>
    <cellStyle name="Calculation 12 4 10 2 2" xfId="10810" xr:uid="{00000000-0005-0000-0000-000018270000}"/>
    <cellStyle name="Calculation 12 4 10 2 3" xfId="10811" xr:uid="{00000000-0005-0000-0000-000019270000}"/>
    <cellStyle name="Calculation 12 4 10 3" xfId="10812" xr:uid="{00000000-0005-0000-0000-00001A270000}"/>
    <cellStyle name="Calculation 12 4 10 3 2" xfId="10813" xr:uid="{00000000-0005-0000-0000-00001B270000}"/>
    <cellStyle name="Calculation 12 4 10 4" xfId="10814" xr:uid="{00000000-0005-0000-0000-00001C270000}"/>
    <cellStyle name="Calculation 12 4 10 5" xfId="10815" xr:uid="{00000000-0005-0000-0000-00001D270000}"/>
    <cellStyle name="Calculation 12 4 11" xfId="10816" xr:uid="{00000000-0005-0000-0000-00001E270000}"/>
    <cellStyle name="Calculation 12 4 11 2" xfId="10817" xr:uid="{00000000-0005-0000-0000-00001F270000}"/>
    <cellStyle name="Calculation 12 4 11 2 2" xfId="10818" xr:uid="{00000000-0005-0000-0000-000020270000}"/>
    <cellStyle name="Calculation 12 4 11 2 3" xfId="10819" xr:uid="{00000000-0005-0000-0000-000021270000}"/>
    <cellStyle name="Calculation 12 4 11 3" xfId="10820" xr:uid="{00000000-0005-0000-0000-000022270000}"/>
    <cellStyle name="Calculation 12 4 11 3 2" xfId="10821" xr:uid="{00000000-0005-0000-0000-000023270000}"/>
    <cellStyle name="Calculation 12 4 11 4" xfId="10822" xr:uid="{00000000-0005-0000-0000-000024270000}"/>
    <cellStyle name="Calculation 12 4 11 5" xfId="10823" xr:uid="{00000000-0005-0000-0000-000025270000}"/>
    <cellStyle name="Calculation 12 4 12" xfId="10824" xr:uid="{00000000-0005-0000-0000-000026270000}"/>
    <cellStyle name="Calculation 12 4 12 2" xfId="10825" xr:uid="{00000000-0005-0000-0000-000027270000}"/>
    <cellStyle name="Calculation 12 4 12 2 2" xfId="10826" xr:uid="{00000000-0005-0000-0000-000028270000}"/>
    <cellStyle name="Calculation 12 4 12 2 3" xfId="10827" xr:uid="{00000000-0005-0000-0000-000029270000}"/>
    <cellStyle name="Calculation 12 4 12 3" xfId="10828" xr:uid="{00000000-0005-0000-0000-00002A270000}"/>
    <cellStyle name="Calculation 12 4 12 3 2" xfId="10829" xr:uid="{00000000-0005-0000-0000-00002B270000}"/>
    <cellStyle name="Calculation 12 4 12 4" xfId="10830" xr:uid="{00000000-0005-0000-0000-00002C270000}"/>
    <cellStyle name="Calculation 12 4 12 5" xfId="10831" xr:uid="{00000000-0005-0000-0000-00002D270000}"/>
    <cellStyle name="Calculation 12 4 13" xfId="10832" xr:uid="{00000000-0005-0000-0000-00002E270000}"/>
    <cellStyle name="Calculation 12 4 13 2" xfId="10833" xr:uid="{00000000-0005-0000-0000-00002F270000}"/>
    <cellStyle name="Calculation 12 4 13 2 2" xfId="10834" xr:uid="{00000000-0005-0000-0000-000030270000}"/>
    <cellStyle name="Calculation 12 4 13 2 3" xfId="10835" xr:uid="{00000000-0005-0000-0000-000031270000}"/>
    <cellStyle name="Calculation 12 4 13 3" xfId="10836" xr:uid="{00000000-0005-0000-0000-000032270000}"/>
    <cellStyle name="Calculation 12 4 13 3 2" xfId="10837" xr:uid="{00000000-0005-0000-0000-000033270000}"/>
    <cellStyle name="Calculation 12 4 13 4" xfId="10838" xr:uid="{00000000-0005-0000-0000-000034270000}"/>
    <cellStyle name="Calculation 12 4 13 5" xfId="10839" xr:uid="{00000000-0005-0000-0000-000035270000}"/>
    <cellStyle name="Calculation 12 4 14" xfId="10840" xr:uid="{00000000-0005-0000-0000-000036270000}"/>
    <cellStyle name="Calculation 12 4 14 2" xfId="10841" xr:uid="{00000000-0005-0000-0000-000037270000}"/>
    <cellStyle name="Calculation 12 4 14 2 2" xfId="10842" xr:uid="{00000000-0005-0000-0000-000038270000}"/>
    <cellStyle name="Calculation 12 4 14 2 3" xfId="10843" xr:uid="{00000000-0005-0000-0000-000039270000}"/>
    <cellStyle name="Calculation 12 4 14 3" xfId="10844" xr:uid="{00000000-0005-0000-0000-00003A270000}"/>
    <cellStyle name="Calculation 12 4 14 3 2" xfId="10845" xr:uid="{00000000-0005-0000-0000-00003B270000}"/>
    <cellStyle name="Calculation 12 4 14 4" xfId="10846" xr:uid="{00000000-0005-0000-0000-00003C270000}"/>
    <cellStyle name="Calculation 12 4 14 5" xfId="10847" xr:uid="{00000000-0005-0000-0000-00003D270000}"/>
    <cellStyle name="Calculation 12 4 15" xfId="10848" xr:uid="{00000000-0005-0000-0000-00003E270000}"/>
    <cellStyle name="Calculation 12 4 15 2" xfId="10849" xr:uid="{00000000-0005-0000-0000-00003F270000}"/>
    <cellStyle name="Calculation 12 4 15 2 2" xfId="10850" xr:uid="{00000000-0005-0000-0000-000040270000}"/>
    <cellStyle name="Calculation 12 4 15 2 3" xfId="10851" xr:uid="{00000000-0005-0000-0000-000041270000}"/>
    <cellStyle name="Calculation 12 4 15 3" xfId="10852" xr:uid="{00000000-0005-0000-0000-000042270000}"/>
    <cellStyle name="Calculation 12 4 15 3 2" xfId="10853" xr:uid="{00000000-0005-0000-0000-000043270000}"/>
    <cellStyle name="Calculation 12 4 15 4" xfId="10854" xr:uid="{00000000-0005-0000-0000-000044270000}"/>
    <cellStyle name="Calculation 12 4 15 5" xfId="10855" xr:uid="{00000000-0005-0000-0000-000045270000}"/>
    <cellStyle name="Calculation 12 4 16" xfId="10856" xr:uid="{00000000-0005-0000-0000-000046270000}"/>
    <cellStyle name="Calculation 12 4 16 2" xfId="10857" xr:uid="{00000000-0005-0000-0000-000047270000}"/>
    <cellStyle name="Calculation 12 4 16 2 2" xfId="10858" xr:uid="{00000000-0005-0000-0000-000048270000}"/>
    <cellStyle name="Calculation 12 4 16 2 3" xfId="10859" xr:uid="{00000000-0005-0000-0000-000049270000}"/>
    <cellStyle name="Calculation 12 4 16 3" xfId="10860" xr:uid="{00000000-0005-0000-0000-00004A270000}"/>
    <cellStyle name="Calculation 12 4 16 3 2" xfId="10861" xr:uid="{00000000-0005-0000-0000-00004B270000}"/>
    <cellStyle name="Calculation 12 4 16 4" xfId="10862" xr:uid="{00000000-0005-0000-0000-00004C270000}"/>
    <cellStyle name="Calculation 12 4 16 5" xfId="10863" xr:uid="{00000000-0005-0000-0000-00004D270000}"/>
    <cellStyle name="Calculation 12 4 17" xfId="10864" xr:uid="{00000000-0005-0000-0000-00004E270000}"/>
    <cellStyle name="Calculation 12 4 17 2" xfId="10865" xr:uid="{00000000-0005-0000-0000-00004F270000}"/>
    <cellStyle name="Calculation 12 4 17 2 2" xfId="10866" xr:uid="{00000000-0005-0000-0000-000050270000}"/>
    <cellStyle name="Calculation 12 4 17 2 3" xfId="10867" xr:uid="{00000000-0005-0000-0000-000051270000}"/>
    <cellStyle name="Calculation 12 4 17 3" xfId="10868" xr:uid="{00000000-0005-0000-0000-000052270000}"/>
    <cellStyle name="Calculation 12 4 17 3 2" xfId="10869" xr:uid="{00000000-0005-0000-0000-000053270000}"/>
    <cellStyle name="Calculation 12 4 17 4" xfId="10870" xr:uid="{00000000-0005-0000-0000-000054270000}"/>
    <cellStyle name="Calculation 12 4 17 5" xfId="10871" xr:uid="{00000000-0005-0000-0000-000055270000}"/>
    <cellStyle name="Calculation 12 4 18" xfId="10872" xr:uid="{00000000-0005-0000-0000-000056270000}"/>
    <cellStyle name="Calculation 12 4 18 2" xfId="10873" xr:uid="{00000000-0005-0000-0000-000057270000}"/>
    <cellStyle name="Calculation 12 4 18 2 2" xfId="10874" xr:uid="{00000000-0005-0000-0000-000058270000}"/>
    <cellStyle name="Calculation 12 4 18 2 3" xfId="10875" xr:uid="{00000000-0005-0000-0000-000059270000}"/>
    <cellStyle name="Calculation 12 4 18 3" xfId="10876" xr:uid="{00000000-0005-0000-0000-00005A270000}"/>
    <cellStyle name="Calculation 12 4 18 3 2" xfId="10877" xr:uid="{00000000-0005-0000-0000-00005B270000}"/>
    <cellStyle name="Calculation 12 4 18 4" xfId="10878" xr:uid="{00000000-0005-0000-0000-00005C270000}"/>
    <cellStyle name="Calculation 12 4 18 5" xfId="10879" xr:uid="{00000000-0005-0000-0000-00005D270000}"/>
    <cellStyle name="Calculation 12 4 19" xfId="10880" xr:uid="{00000000-0005-0000-0000-00005E270000}"/>
    <cellStyle name="Calculation 12 4 19 2" xfId="10881" xr:uid="{00000000-0005-0000-0000-00005F270000}"/>
    <cellStyle name="Calculation 12 4 19 2 2" xfId="10882" xr:uid="{00000000-0005-0000-0000-000060270000}"/>
    <cellStyle name="Calculation 12 4 19 2 3" xfId="10883" xr:uid="{00000000-0005-0000-0000-000061270000}"/>
    <cellStyle name="Calculation 12 4 19 3" xfId="10884" xr:uid="{00000000-0005-0000-0000-000062270000}"/>
    <cellStyle name="Calculation 12 4 19 3 2" xfId="10885" xr:uid="{00000000-0005-0000-0000-000063270000}"/>
    <cellStyle name="Calculation 12 4 19 4" xfId="10886" xr:uid="{00000000-0005-0000-0000-000064270000}"/>
    <cellStyle name="Calculation 12 4 19 5" xfId="10887" xr:uid="{00000000-0005-0000-0000-000065270000}"/>
    <cellStyle name="Calculation 12 4 2" xfId="10888" xr:uid="{00000000-0005-0000-0000-000066270000}"/>
    <cellStyle name="Calculation 12 4 2 2" xfId="10889" xr:uid="{00000000-0005-0000-0000-000067270000}"/>
    <cellStyle name="Calculation 12 4 2 2 2" xfId="10890" xr:uid="{00000000-0005-0000-0000-000068270000}"/>
    <cellStyle name="Calculation 12 4 2 2 3" xfId="10891" xr:uid="{00000000-0005-0000-0000-000069270000}"/>
    <cellStyle name="Calculation 12 4 2 3" xfId="10892" xr:uid="{00000000-0005-0000-0000-00006A270000}"/>
    <cellStyle name="Calculation 12 4 2 3 2" xfId="10893" xr:uid="{00000000-0005-0000-0000-00006B270000}"/>
    <cellStyle name="Calculation 12 4 2 4" xfId="10894" xr:uid="{00000000-0005-0000-0000-00006C270000}"/>
    <cellStyle name="Calculation 12 4 2 5" xfId="10895" xr:uid="{00000000-0005-0000-0000-00006D270000}"/>
    <cellStyle name="Calculation 12 4 20" xfId="10896" xr:uid="{00000000-0005-0000-0000-00006E270000}"/>
    <cellStyle name="Calculation 12 4 20 2" xfId="10897" xr:uid="{00000000-0005-0000-0000-00006F270000}"/>
    <cellStyle name="Calculation 12 4 20 2 2" xfId="10898" xr:uid="{00000000-0005-0000-0000-000070270000}"/>
    <cellStyle name="Calculation 12 4 20 2 3" xfId="10899" xr:uid="{00000000-0005-0000-0000-000071270000}"/>
    <cellStyle name="Calculation 12 4 20 3" xfId="10900" xr:uid="{00000000-0005-0000-0000-000072270000}"/>
    <cellStyle name="Calculation 12 4 20 4" xfId="10901" xr:uid="{00000000-0005-0000-0000-000073270000}"/>
    <cellStyle name="Calculation 12 4 20 5" xfId="10902" xr:uid="{00000000-0005-0000-0000-000074270000}"/>
    <cellStyle name="Calculation 12 4 21" xfId="10903" xr:uid="{00000000-0005-0000-0000-000075270000}"/>
    <cellStyle name="Calculation 12 4 21 2" xfId="10904" xr:uid="{00000000-0005-0000-0000-000076270000}"/>
    <cellStyle name="Calculation 12 4 22" xfId="10905" xr:uid="{00000000-0005-0000-0000-000077270000}"/>
    <cellStyle name="Calculation 12 4 22 2" xfId="10906" xr:uid="{00000000-0005-0000-0000-000078270000}"/>
    <cellStyle name="Calculation 12 4 3" xfId="10907" xr:uid="{00000000-0005-0000-0000-000079270000}"/>
    <cellStyle name="Calculation 12 4 3 2" xfId="10908" xr:uid="{00000000-0005-0000-0000-00007A270000}"/>
    <cellStyle name="Calculation 12 4 3 2 2" xfId="10909" xr:uid="{00000000-0005-0000-0000-00007B270000}"/>
    <cellStyle name="Calculation 12 4 3 2 3" xfId="10910" xr:uid="{00000000-0005-0000-0000-00007C270000}"/>
    <cellStyle name="Calculation 12 4 3 3" xfId="10911" xr:uid="{00000000-0005-0000-0000-00007D270000}"/>
    <cellStyle name="Calculation 12 4 3 3 2" xfId="10912" xr:uid="{00000000-0005-0000-0000-00007E270000}"/>
    <cellStyle name="Calculation 12 4 3 4" xfId="10913" xr:uid="{00000000-0005-0000-0000-00007F270000}"/>
    <cellStyle name="Calculation 12 4 3 5" xfId="10914" xr:uid="{00000000-0005-0000-0000-000080270000}"/>
    <cellStyle name="Calculation 12 4 4" xfId="10915" xr:uid="{00000000-0005-0000-0000-000081270000}"/>
    <cellStyle name="Calculation 12 4 4 2" xfId="10916" xr:uid="{00000000-0005-0000-0000-000082270000}"/>
    <cellStyle name="Calculation 12 4 4 2 2" xfId="10917" xr:uid="{00000000-0005-0000-0000-000083270000}"/>
    <cellStyle name="Calculation 12 4 4 2 3" xfId="10918" xr:uid="{00000000-0005-0000-0000-000084270000}"/>
    <cellStyle name="Calculation 12 4 4 3" xfId="10919" xr:uid="{00000000-0005-0000-0000-000085270000}"/>
    <cellStyle name="Calculation 12 4 4 3 2" xfId="10920" xr:uid="{00000000-0005-0000-0000-000086270000}"/>
    <cellStyle name="Calculation 12 4 4 4" xfId="10921" xr:uid="{00000000-0005-0000-0000-000087270000}"/>
    <cellStyle name="Calculation 12 4 4 5" xfId="10922" xr:uid="{00000000-0005-0000-0000-000088270000}"/>
    <cellStyle name="Calculation 12 4 5" xfId="10923" xr:uid="{00000000-0005-0000-0000-000089270000}"/>
    <cellStyle name="Calculation 12 4 5 2" xfId="10924" xr:uid="{00000000-0005-0000-0000-00008A270000}"/>
    <cellStyle name="Calculation 12 4 5 2 2" xfId="10925" xr:uid="{00000000-0005-0000-0000-00008B270000}"/>
    <cellStyle name="Calculation 12 4 5 2 3" xfId="10926" xr:uid="{00000000-0005-0000-0000-00008C270000}"/>
    <cellStyle name="Calculation 12 4 5 3" xfId="10927" xr:uid="{00000000-0005-0000-0000-00008D270000}"/>
    <cellStyle name="Calculation 12 4 5 3 2" xfId="10928" xr:uid="{00000000-0005-0000-0000-00008E270000}"/>
    <cellStyle name="Calculation 12 4 5 4" xfId="10929" xr:uid="{00000000-0005-0000-0000-00008F270000}"/>
    <cellStyle name="Calculation 12 4 5 5" xfId="10930" xr:uid="{00000000-0005-0000-0000-000090270000}"/>
    <cellStyle name="Calculation 12 4 6" xfId="10931" xr:uid="{00000000-0005-0000-0000-000091270000}"/>
    <cellStyle name="Calculation 12 4 6 2" xfId="10932" xr:uid="{00000000-0005-0000-0000-000092270000}"/>
    <cellStyle name="Calculation 12 4 6 2 2" xfId="10933" xr:uid="{00000000-0005-0000-0000-000093270000}"/>
    <cellStyle name="Calculation 12 4 6 2 3" xfId="10934" xr:uid="{00000000-0005-0000-0000-000094270000}"/>
    <cellStyle name="Calculation 12 4 6 3" xfId="10935" xr:uid="{00000000-0005-0000-0000-000095270000}"/>
    <cellStyle name="Calculation 12 4 6 3 2" xfId="10936" xr:uid="{00000000-0005-0000-0000-000096270000}"/>
    <cellStyle name="Calculation 12 4 6 4" xfId="10937" xr:uid="{00000000-0005-0000-0000-000097270000}"/>
    <cellStyle name="Calculation 12 4 6 5" xfId="10938" xr:uid="{00000000-0005-0000-0000-000098270000}"/>
    <cellStyle name="Calculation 12 4 7" xfId="10939" xr:uid="{00000000-0005-0000-0000-000099270000}"/>
    <cellStyle name="Calculation 12 4 7 2" xfId="10940" xr:uid="{00000000-0005-0000-0000-00009A270000}"/>
    <cellStyle name="Calculation 12 4 7 2 2" xfId="10941" xr:uid="{00000000-0005-0000-0000-00009B270000}"/>
    <cellStyle name="Calculation 12 4 7 2 3" xfId="10942" xr:uid="{00000000-0005-0000-0000-00009C270000}"/>
    <cellStyle name="Calculation 12 4 7 3" xfId="10943" xr:uid="{00000000-0005-0000-0000-00009D270000}"/>
    <cellStyle name="Calculation 12 4 7 3 2" xfId="10944" xr:uid="{00000000-0005-0000-0000-00009E270000}"/>
    <cellStyle name="Calculation 12 4 7 4" xfId="10945" xr:uid="{00000000-0005-0000-0000-00009F270000}"/>
    <cellStyle name="Calculation 12 4 7 5" xfId="10946" xr:uid="{00000000-0005-0000-0000-0000A0270000}"/>
    <cellStyle name="Calculation 12 4 8" xfId="10947" xr:uid="{00000000-0005-0000-0000-0000A1270000}"/>
    <cellStyle name="Calculation 12 4 8 2" xfId="10948" xr:uid="{00000000-0005-0000-0000-0000A2270000}"/>
    <cellStyle name="Calculation 12 4 8 2 2" xfId="10949" xr:uid="{00000000-0005-0000-0000-0000A3270000}"/>
    <cellStyle name="Calculation 12 4 8 2 3" xfId="10950" xr:uid="{00000000-0005-0000-0000-0000A4270000}"/>
    <cellStyle name="Calculation 12 4 8 3" xfId="10951" xr:uid="{00000000-0005-0000-0000-0000A5270000}"/>
    <cellStyle name="Calculation 12 4 8 3 2" xfId="10952" xr:uid="{00000000-0005-0000-0000-0000A6270000}"/>
    <cellStyle name="Calculation 12 4 8 4" xfId="10953" xr:uid="{00000000-0005-0000-0000-0000A7270000}"/>
    <cellStyle name="Calculation 12 4 8 5" xfId="10954" xr:uid="{00000000-0005-0000-0000-0000A8270000}"/>
    <cellStyle name="Calculation 12 4 9" xfId="10955" xr:uid="{00000000-0005-0000-0000-0000A9270000}"/>
    <cellStyle name="Calculation 12 4 9 2" xfId="10956" xr:uid="{00000000-0005-0000-0000-0000AA270000}"/>
    <cellStyle name="Calculation 12 4 9 2 2" xfId="10957" xr:uid="{00000000-0005-0000-0000-0000AB270000}"/>
    <cellStyle name="Calculation 12 4 9 2 3" xfId="10958" xr:uid="{00000000-0005-0000-0000-0000AC270000}"/>
    <cellStyle name="Calculation 12 4 9 3" xfId="10959" xr:uid="{00000000-0005-0000-0000-0000AD270000}"/>
    <cellStyle name="Calculation 12 4 9 3 2" xfId="10960" xr:uid="{00000000-0005-0000-0000-0000AE270000}"/>
    <cellStyle name="Calculation 12 4 9 4" xfId="10961" xr:uid="{00000000-0005-0000-0000-0000AF270000}"/>
    <cellStyle name="Calculation 12 4 9 5" xfId="10962" xr:uid="{00000000-0005-0000-0000-0000B0270000}"/>
    <cellStyle name="Calculation 12 40" xfId="10963" xr:uid="{00000000-0005-0000-0000-0000B1270000}"/>
    <cellStyle name="Calculation 12 40 2" xfId="10964" xr:uid="{00000000-0005-0000-0000-0000B2270000}"/>
    <cellStyle name="Calculation 12 40 2 2" xfId="10965" xr:uid="{00000000-0005-0000-0000-0000B3270000}"/>
    <cellStyle name="Calculation 12 40 2 3" xfId="10966" xr:uid="{00000000-0005-0000-0000-0000B4270000}"/>
    <cellStyle name="Calculation 12 40 3" xfId="10967" xr:uid="{00000000-0005-0000-0000-0000B5270000}"/>
    <cellStyle name="Calculation 12 40 3 2" xfId="10968" xr:uid="{00000000-0005-0000-0000-0000B6270000}"/>
    <cellStyle name="Calculation 12 40 4" xfId="10969" xr:uid="{00000000-0005-0000-0000-0000B7270000}"/>
    <cellStyle name="Calculation 12 40 5" xfId="10970" xr:uid="{00000000-0005-0000-0000-0000B8270000}"/>
    <cellStyle name="Calculation 12 41" xfId="10971" xr:uid="{00000000-0005-0000-0000-0000B9270000}"/>
    <cellStyle name="Calculation 12 41 2" xfId="10972" xr:uid="{00000000-0005-0000-0000-0000BA270000}"/>
    <cellStyle name="Calculation 12 41 2 2" xfId="10973" xr:uid="{00000000-0005-0000-0000-0000BB270000}"/>
    <cellStyle name="Calculation 12 41 2 3" xfId="10974" xr:uid="{00000000-0005-0000-0000-0000BC270000}"/>
    <cellStyle name="Calculation 12 41 3" xfId="10975" xr:uid="{00000000-0005-0000-0000-0000BD270000}"/>
    <cellStyle name="Calculation 12 41 3 2" xfId="10976" xr:uid="{00000000-0005-0000-0000-0000BE270000}"/>
    <cellStyle name="Calculation 12 41 4" xfId="10977" xr:uid="{00000000-0005-0000-0000-0000BF270000}"/>
    <cellStyle name="Calculation 12 41 5" xfId="10978" xr:uid="{00000000-0005-0000-0000-0000C0270000}"/>
    <cellStyle name="Calculation 12 42" xfId="10979" xr:uid="{00000000-0005-0000-0000-0000C1270000}"/>
    <cellStyle name="Calculation 12 42 2" xfId="10980" xr:uid="{00000000-0005-0000-0000-0000C2270000}"/>
    <cellStyle name="Calculation 12 42 2 2" xfId="10981" xr:uid="{00000000-0005-0000-0000-0000C3270000}"/>
    <cellStyle name="Calculation 12 42 2 3" xfId="10982" xr:uid="{00000000-0005-0000-0000-0000C4270000}"/>
    <cellStyle name="Calculation 12 42 3" xfId="10983" xr:uid="{00000000-0005-0000-0000-0000C5270000}"/>
    <cellStyle name="Calculation 12 42 3 2" xfId="10984" xr:uid="{00000000-0005-0000-0000-0000C6270000}"/>
    <cellStyle name="Calculation 12 42 4" xfId="10985" xr:uid="{00000000-0005-0000-0000-0000C7270000}"/>
    <cellStyle name="Calculation 12 42 5" xfId="10986" xr:uid="{00000000-0005-0000-0000-0000C8270000}"/>
    <cellStyle name="Calculation 12 43" xfId="10987" xr:uid="{00000000-0005-0000-0000-0000C9270000}"/>
    <cellStyle name="Calculation 12 43 2" xfId="10988" xr:uid="{00000000-0005-0000-0000-0000CA270000}"/>
    <cellStyle name="Calculation 12 43 2 2" xfId="10989" xr:uid="{00000000-0005-0000-0000-0000CB270000}"/>
    <cellStyle name="Calculation 12 43 2 3" xfId="10990" xr:uid="{00000000-0005-0000-0000-0000CC270000}"/>
    <cellStyle name="Calculation 12 43 3" xfId="10991" xr:uid="{00000000-0005-0000-0000-0000CD270000}"/>
    <cellStyle name="Calculation 12 43 3 2" xfId="10992" xr:uid="{00000000-0005-0000-0000-0000CE270000}"/>
    <cellStyle name="Calculation 12 43 4" xfId="10993" xr:uid="{00000000-0005-0000-0000-0000CF270000}"/>
    <cellStyle name="Calculation 12 43 5" xfId="10994" xr:uid="{00000000-0005-0000-0000-0000D0270000}"/>
    <cellStyle name="Calculation 12 44" xfId="10995" xr:uid="{00000000-0005-0000-0000-0000D1270000}"/>
    <cellStyle name="Calculation 12 44 2" xfId="10996" xr:uid="{00000000-0005-0000-0000-0000D2270000}"/>
    <cellStyle name="Calculation 12 44 2 2" xfId="10997" xr:uid="{00000000-0005-0000-0000-0000D3270000}"/>
    <cellStyle name="Calculation 12 44 2 3" xfId="10998" xr:uid="{00000000-0005-0000-0000-0000D4270000}"/>
    <cellStyle name="Calculation 12 44 3" xfId="10999" xr:uid="{00000000-0005-0000-0000-0000D5270000}"/>
    <cellStyle name="Calculation 12 44 3 2" xfId="11000" xr:uid="{00000000-0005-0000-0000-0000D6270000}"/>
    <cellStyle name="Calculation 12 44 4" xfId="11001" xr:uid="{00000000-0005-0000-0000-0000D7270000}"/>
    <cellStyle name="Calculation 12 44 5" xfId="11002" xr:uid="{00000000-0005-0000-0000-0000D8270000}"/>
    <cellStyle name="Calculation 12 45" xfId="11003" xr:uid="{00000000-0005-0000-0000-0000D9270000}"/>
    <cellStyle name="Calculation 12 45 2" xfId="11004" xr:uid="{00000000-0005-0000-0000-0000DA270000}"/>
    <cellStyle name="Calculation 12 45 2 2" xfId="11005" xr:uid="{00000000-0005-0000-0000-0000DB270000}"/>
    <cellStyle name="Calculation 12 45 2 3" xfId="11006" xr:uid="{00000000-0005-0000-0000-0000DC270000}"/>
    <cellStyle name="Calculation 12 45 3" xfId="11007" xr:uid="{00000000-0005-0000-0000-0000DD270000}"/>
    <cellStyle name="Calculation 12 45 3 2" xfId="11008" xr:uid="{00000000-0005-0000-0000-0000DE270000}"/>
    <cellStyle name="Calculation 12 45 4" xfId="11009" xr:uid="{00000000-0005-0000-0000-0000DF270000}"/>
    <cellStyle name="Calculation 12 45 5" xfId="11010" xr:uid="{00000000-0005-0000-0000-0000E0270000}"/>
    <cellStyle name="Calculation 12 46" xfId="11011" xr:uid="{00000000-0005-0000-0000-0000E1270000}"/>
    <cellStyle name="Calculation 12 46 2" xfId="11012" xr:uid="{00000000-0005-0000-0000-0000E2270000}"/>
    <cellStyle name="Calculation 12 46 2 2" xfId="11013" xr:uid="{00000000-0005-0000-0000-0000E3270000}"/>
    <cellStyle name="Calculation 12 46 2 3" xfId="11014" xr:uid="{00000000-0005-0000-0000-0000E4270000}"/>
    <cellStyle name="Calculation 12 46 3" xfId="11015" xr:uid="{00000000-0005-0000-0000-0000E5270000}"/>
    <cellStyle name="Calculation 12 46 3 2" xfId="11016" xr:uid="{00000000-0005-0000-0000-0000E6270000}"/>
    <cellStyle name="Calculation 12 46 4" xfId="11017" xr:uid="{00000000-0005-0000-0000-0000E7270000}"/>
    <cellStyle name="Calculation 12 46 5" xfId="11018" xr:uid="{00000000-0005-0000-0000-0000E8270000}"/>
    <cellStyle name="Calculation 12 47" xfId="11019" xr:uid="{00000000-0005-0000-0000-0000E9270000}"/>
    <cellStyle name="Calculation 12 47 2" xfId="11020" xr:uid="{00000000-0005-0000-0000-0000EA270000}"/>
    <cellStyle name="Calculation 12 47 2 2" xfId="11021" xr:uid="{00000000-0005-0000-0000-0000EB270000}"/>
    <cellStyle name="Calculation 12 47 2 3" xfId="11022" xr:uid="{00000000-0005-0000-0000-0000EC270000}"/>
    <cellStyle name="Calculation 12 47 3" xfId="11023" xr:uid="{00000000-0005-0000-0000-0000ED270000}"/>
    <cellStyle name="Calculation 12 47 3 2" xfId="11024" xr:uid="{00000000-0005-0000-0000-0000EE270000}"/>
    <cellStyle name="Calculation 12 47 4" xfId="11025" xr:uid="{00000000-0005-0000-0000-0000EF270000}"/>
    <cellStyle name="Calculation 12 47 5" xfId="11026" xr:uid="{00000000-0005-0000-0000-0000F0270000}"/>
    <cellStyle name="Calculation 12 48" xfId="11027" xr:uid="{00000000-0005-0000-0000-0000F1270000}"/>
    <cellStyle name="Calculation 12 48 2" xfId="11028" xr:uid="{00000000-0005-0000-0000-0000F2270000}"/>
    <cellStyle name="Calculation 12 48 2 2" xfId="11029" xr:uid="{00000000-0005-0000-0000-0000F3270000}"/>
    <cellStyle name="Calculation 12 48 2 3" xfId="11030" xr:uid="{00000000-0005-0000-0000-0000F4270000}"/>
    <cellStyle name="Calculation 12 48 3" xfId="11031" xr:uid="{00000000-0005-0000-0000-0000F5270000}"/>
    <cellStyle name="Calculation 12 48 3 2" xfId="11032" xr:uid="{00000000-0005-0000-0000-0000F6270000}"/>
    <cellStyle name="Calculation 12 48 4" xfId="11033" xr:uid="{00000000-0005-0000-0000-0000F7270000}"/>
    <cellStyle name="Calculation 12 48 5" xfId="11034" xr:uid="{00000000-0005-0000-0000-0000F8270000}"/>
    <cellStyle name="Calculation 12 49" xfId="11035" xr:uid="{00000000-0005-0000-0000-0000F9270000}"/>
    <cellStyle name="Calculation 12 49 2" xfId="11036" xr:uid="{00000000-0005-0000-0000-0000FA270000}"/>
    <cellStyle name="Calculation 12 49 2 2" xfId="11037" xr:uid="{00000000-0005-0000-0000-0000FB270000}"/>
    <cellStyle name="Calculation 12 49 2 3" xfId="11038" xr:uid="{00000000-0005-0000-0000-0000FC270000}"/>
    <cellStyle name="Calculation 12 49 3" xfId="11039" xr:uid="{00000000-0005-0000-0000-0000FD270000}"/>
    <cellStyle name="Calculation 12 49 4" xfId="11040" xr:uid="{00000000-0005-0000-0000-0000FE270000}"/>
    <cellStyle name="Calculation 12 49 5" xfId="11041" xr:uid="{00000000-0005-0000-0000-0000FF270000}"/>
    <cellStyle name="Calculation 12 5" xfId="11042" xr:uid="{00000000-0005-0000-0000-000000280000}"/>
    <cellStyle name="Calculation 12 5 10" xfId="11043" xr:uid="{00000000-0005-0000-0000-000001280000}"/>
    <cellStyle name="Calculation 12 5 10 2" xfId="11044" xr:uid="{00000000-0005-0000-0000-000002280000}"/>
    <cellStyle name="Calculation 12 5 10 2 2" xfId="11045" xr:uid="{00000000-0005-0000-0000-000003280000}"/>
    <cellStyle name="Calculation 12 5 10 2 3" xfId="11046" xr:uid="{00000000-0005-0000-0000-000004280000}"/>
    <cellStyle name="Calculation 12 5 10 3" xfId="11047" xr:uid="{00000000-0005-0000-0000-000005280000}"/>
    <cellStyle name="Calculation 12 5 10 3 2" xfId="11048" xr:uid="{00000000-0005-0000-0000-000006280000}"/>
    <cellStyle name="Calculation 12 5 10 4" xfId="11049" xr:uid="{00000000-0005-0000-0000-000007280000}"/>
    <cellStyle name="Calculation 12 5 10 5" xfId="11050" xr:uid="{00000000-0005-0000-0000-000008280000}"/>
    <cellStyle name="Calculation 12 5 11" xfId="11051" xr:uid="{00000000-0005-0000-0000-000009280000}"/>
    <cellStyle name="Calculation 12 5 11 2" xfId="11052" xr:uid="{00000000-0005-0000-0000-00000A280000}"/>
    <cellStyle name="Calculation 12 5 11 2 2" xfId="11053" xr:uid="{00000000-0005-0000-0000-00000B280000}"/>
    <cellStyle name="Calculation 12 5 11 2 3" xfId="11054" xr:uid="{00000000-0005-0000-0000-00000C280000}"/>
    <cellStyle name="Calculation 12 5 11 3" xfId="11055" xr:uid="{00000000-0005-0000-0000-00000D280000}"/>
    <cellStyle name="Calculation 12 5 11 3 2" xfId="11056" xr:uid="{00000000-0005-0000-0000-00000E280000}"/>
    <cellStyle name="Calculation 12 5 11 4" xfId="11057" xr:uid="{00000000-0005-0000-0000-00000F280000}"/>
    <cellStyle name="Calculation 12 5 11 5" xfId="11058" xr:uid="{00000000-0005-0000-0000-000010280000}"/>
    <cellStyle name="Calculation 12 5 12" xfId="11059" xr:uid="{00000000-0005-0000-0000-000011280000}"/>
    <cellStyle name="Calculation 12 5 12 2" xfId="11060" xr:uid="{00000000-0005-0000-0000-000012280000}"/>
    <cellStyle name="Calculation 12 5 12 2 2" xfId="11061" xr:uid="{00000000-0005-0000-0000-000013280000}"/>
    <cellStyle name="Calculation 12 5 12 2 3" xfId="11062" xr:uid="{00000000-0005-0000-0000-000014280000}"/>
    <cellStyle name="Calculation 12 5 12 3" xfId="11063" xr:uid="{00000000-0005-0000-0000-000015280000}"/>
    <cellStyle name="Calculation 12 5 12 3 2" xfId="11064" xr:uid="{00000000-0005-0000-0000-000016280000}"/>
    <cellStyle name="Calculation 12 5 12 4" xfId="11065" xr:uid="{00000000-0005-0000-0000-000017280000}"/>
    <cellStyle name="Calculation 12 5 12 5" xfId="11066" xr:uid="{00000000-0005-0000-0000-000018280000}"/>
    <cellStyle name="Calculation 12 5 13" xfId="11067" xr:uid="{00000000-0005-0000-0000-000019280000}"/>
    <cellStyle name="Calculation 12 5 13 2" xfId="11068" xr:uid="{00000000-0005-0000-0000-00001A280000}"/>
    <cellStyle name="Calculation 12 5 13 2 2" xfId="11069" xr:uid="{00000000-0005-0000-0000-00001B280000}"/>
    <cellStyle name="Calculation 12 5 13 2 3" xfId="11070" xr:uid="{00000000-0005-0000-0000-00001C280000}"/>
    <cellStyle name="Calculation 12 5 13 3" xfId="11071" xr:uid="{00000000-0005-0000-0000-00001D280000}"/>
    <cellStyle name="Calculation 12 5 13 3 2" xfId="11072" xr:uid="{00000000-0005-0000-0000-00001E280000}"/>
    <cellStyle name="Calculation 12 5 13 4" xfId="11073" xr:uid="{00000000-0005-0000-0000-00001F280000}"/>
    <cellStyle name="Calculation 12 5 13 5" xfId="11074" xr:uid="{00000000-0005-0000-0000-000020280000}"/>
    <cellStyle name="Calculation 12 5 14" xfId="11075" xr:uid="{00000000-0005-0000-0000-000021280000}"/>
    <cellStyle name="Calculation 12 5 14 2" xfId="11076" xr:uid="{00000000-0005-0000-0000-000022280000}"/>
    <cellStyle name="Calculation 12 5 14 2 2" xfId="11077" xr:uid="{00000000-0005-0000-0000-000023280000}"/>
    <cellStyle name="Calculation 12 5 14 2 3" xfId="11078" xr:uid="{00000000-0005-0000-0000-000024280000}"/>
    <cellStyle name="Calculation 12 5 14 3" xfId="11079" xr:uid="{00000000-0005-0000-0000-000025280000}"/>
    <cellStyle name="Calculation 12 5 14 3 2" xfId="11080" xr:uid="{00000000-0005-0000-0000-000026280000}"/>
    <cellStyle name="Calculation 12 5 14 4" xfId="11081" xr:uid="{00000000-0005-0000-0000-000027280000}"/>
    <cellStyle name="Calculation 12 5 14 5" xfId="11082" xr:uid="{00000000-0005-0000-0000-000028280000}"/>
    <cellStyle name="Calculation 12 5 15" xfId="11083" xr:uid="{00000000-0005-0000-0000-000029280000}"/>
    <cellStyle name="Calculation 12 5 15 2" xfId="11084" xr:uid="{00000000-0005-0000-0000-00002A280000}"/>
    <cellStyle name="Calculation 12 5 15 2 2" xfId="11085" xr:uid="{00000000-0005-0000-0000-00002B280000}"/>
    <cellStyle name="Calculation 12 5 15 2 3" xfId="11086" xr:uid="{00000000-0005-0000-0000-00002C280000}"/>
    <cellStyle name="Calculation 12 5 15 3" xfId="11087" xr:uid="{00000000-0005-0000-0000-00002D280000}"/>
    <cellStyle name="Calculation 12 5 15 3 2" xfId="11088" xr:uid="{00000000-0005-0000-0000-00002E280000}"/>
    <cellStyle name="Calculation 12 5 15 4" xfId="11089" xr:uid="{00000000-0005-0000-0000-00002F280000}"/>
    <cellStyle name="Calculation 12 5 15 5" xfId="11090" xr:uid="{00000000-0005-0000-0000-000030280000}"/>
    <cellStyle name="Calculation 12 5 16" xfId="11091" xr:uid="{00000000-0005-0000-0000-000031280000}"/>
    <cellStyle name="Calculation 12 5 16 2" xfId="11092" xr:uid="{00000000-0005-0000-0000-000032280000}"/>
    <cellStyle name="Calculation 12 5 16 2 2" xfId="11093" xr:uid="{00000000-0005-0000-0000-000033280000}"/>
    <cellStyle name="Calculation 12 5 16 2 3" xfId="11094" xr:uid="{00000000-0005-0000-0000-000034280000}"/>
    <cellStyle name="Calculation 12 5 16 3" xfId="11095" xr:uid="{00000000-0005-0000-0000-000035280000}"/>
    <cellStyle name="Calculation 12 5 16 3 2" xfId="11096" xr:uid="{00000000-0005-0000-0000-000036280000}"/>
    <cellStyle name="Calculation 12 5 16 4" xfId="11097" xr:uid="{00000000-0005-0000-0000-000037280000}"/>
    <cellStyle name="Calculation 12 5 16 5" xfId="11098" xr:uid="{00000000-0005-0000-0000-000038280000}"/>
    <cellStyle name="Calculation 12 5 17" xfId="11099" xr:uid="{00000000-0005-0000-0000-000039280000}"/>
    <cellStyle name="Calculation 12 5 17 2" xfId="11100" xr:uid="{00000000-0005-0000-0000-00003A280000}"/>
    <cellStyle name="Calculation 12 5 17 2 2" xfId="11101" xr:uid="{00000000-0005-0000-0000-00003B280000}"/>
    <cellStyle name="Calculation 12 5 17 2 3" xfId="11102" xr:uid="{00000000-0005-0000-0000-00003C280000}"/>
    <cellStyle name="Calculation 12 5 17 3" xfId="11103" xr:uid="{00000000-0005-0000-0000-00003D280000}"/>
    <cellStyle name="Calculation 12 5 17 3 2" xfId="11104" xr:uid="{00000000-0005-0000-0000-00003E280000}"/>
    <cellStyle name="Calculation 12 5 17 4" xfId="11105" xr:uid="{00000000-0005-0000-0000-00003F280000}"/>
    <cellStyle name="Calculation 12 5 17 5" xfId="11106" xr:uid="{00000000-0005-0000-0000-000040280000}"/>
    <cellStyle name="Calculation 12 5 18" xfId="11107" xr:uid="{00000000-0005-0000-0000-000041280000}"/>
    <cellStyle name="Calculation 12 5 18 2" xfId="11108" xr:uid="{00000000-0005-0000-0000-000042280000}"/>
    <cellStyle name="Calculation 12 5 18 2 2" xfId="11109" xr:uid="{00000000-0005-0000-0000-000043280000}"/>
    <cellStyle name="Calculation 12 5 18 2 3" xfId="11110" xr:uid="{00000000-0005-0000-0000-000044280000}"/>
    <cellStyle name="Calculation 12 5 18 3" xfId="11111" xr:uid="{00000000-0005-0000-0000-000045280000}"/>
    <cellStyle name="Calculation 12 5 18 3 2" xfId="11112" xr:uid="{00000000-0005-0000-0000-000046280000}"/>
    <cellStyle name="Calculation 12 5 18 4" xfId="11113" xr:uid="{00000000-0005-0000-0000-000047280000}"/>
    <cellStyle name="Calculation 12 5 18 5" xfId="11114" xr:uid="{00000000-0005-0000-0000-000048280000}"/>
    <cellStyle name="Calculation 12 5 19" xfId="11115" xr:uid="{00000000-0005-0000-0000-000049280000}"/>
    <cellStyle name="Calculation 12 5 19 2" xfId="11116" xr:uid="{00000000-0005-0000-0000-00004A280000}"/>
    <cellStyle name="Calculation 12 5 19 2 2" xfId="11117" xr:uid="{00000000-0005-0000-0000-00004B280000}"/>
    <cellStyle name="Calculation 12 5 19 2 3" xfId="11118" xr:uid="{00000000-0005-0000-0000-00004C280000}"/>
    <cellStyle name="Calculation 12 5 19 3" xfId="11119" xr:uid="{00000000-0005-0000-0000-00004D280000}"/>
    <cellStyle name="Calculation 12 5 19 3 2" xfId="11120" xr:uid="{00000000-0005-0000-0000-00004E280000}"/>
    <cellStyle name="Calculation 12 5 19 4" xfId="11121" xr:uid="{00000000-0005-0000-0000-00004F280000}"/>
    <cellStyle name="Calculation 12 5 19 5" xfId="11122" xr:uid="{00000000-0005-0000-0000-000050280000}"/>
    <cellStyle name="Calculation 12 5 2" xfId="11123" xr:uid="{00000000-0005-0000-0000-000051280000}"/>
    <cellStyle name="Calculation 12 5 2 2" xfId="11124" xr:uid="{00000000-0005-0000-0000-000052280000}"/>
    <cellStyle name="Calculation 12 5 2 2 2" xfId="11125" xr:uid="{00000000-0005-0000-0000-000053280000}"/>
    <cellStyle name="Calculation 12 5 2 2 3" xfId="11126" xr:uid="{00000000-0005-0000-0000-000054280000}"/>
    <cellStyle name="Calculation 12 5 2 3" xfId="11127" xr:uid="{00000000-0005-0000-0000-000055280000}"/>
    <cellStyle name="Calculation 12 5 2 3 2" xfId="11128" xr:uid="{00000000-0005-0000-0000-000056280000}"/>
    <cellStyle name="Calculation 12 5 2 4" xfId="11129" xr:uid="{00000000-0005-0000-0000-000057280000}"/>
    <cellStyle name="Calculation 12 5 2 5" xfId="11130" xr:uid="{00000000-0005-0000-0000-000058280000}"/>
    <cellStyle name="Calculation 12 5 20" xfId="11131" xr:uid="{00000000-0005-0000-0000-000059280000}"/>
    <cellStyle name="Calculation 12 5 20 2" xfId="11132" xr:uid="{00000000-0005-0000-0000-00005A280000}"/>
    <cellStyle name="Calculation 12 5 20 2 2" xfId="11133" xr:uid="{00000000-0005-0000-0000-00005B280000}"/>
    <cellStyle name="Calculation 12 5 20 2 3" xfId="11134" xr:uid="{00000000-0005-0000-0000-00005C280000}"/>
    <cellStyle name="Calculation 12 5 20 3" xfId="11135" xr:uid="{00000000-0005-0000-0000-00005D280000}"/>
    <cellStyle name="Calculation 12 5 20 4" xfId="11136" xr:uid="{00000000-0005-0000-0000-00005E280000}"/>
    <cellStyle name="Calculation 12 5 20 5" xfId="11137" xr:uid="{00000000-0005-0000-0000-00005F280000}"/>
    <cellStyle name="Calculation 12 5 21" xfId="11138" xr:uid="{00000000-0005-0000-0000-000060280000}"/>
    <cellStyle name="Calculation 12 5 21 2" xfId="11139" xr:uid="{00000000-0005-0000-0000-000061280000}"/>
    <cellStyle name="Calculation 12 5 22" xfId="11140" xr:uid="{00000000-0005-0000-0000-000062280000}"/>
    <cellStyle name="Calculation 12 5 22 2" xfId="11141" xr:uid="{00000000-0005-0000-0000-000063280000}"/>
    <cellStyle name="Calculation 12 5 3" xfId="11142" xr:uid="{00000000-0005-0000-0000-000064280000}"/>
    <cellStyle name="Calculation 12 5 3 2" xfId="11143" xr:uid="{00000000-0005-0000-0000-000065280000}"/>
    <cellStyle name="Calculation 12 5 3 2 2" xfId="11144" xr:uid="{00000000-0005-0000-0000-000066280000}"/>
    <cellStyle name="Calculation 12 5 3 2 3" xfId="11145" xr:uid="{00000000-0005-0000-0000-000067280000}"/>
    <cellStyle name="Calculation 12 5 3 3" xfId="11146" xr:uid="{00000000-0005-0000-0000-000068280000}"/>
    <cellStyle name="Calculation 12 5 3 3 2" xfId="11147" xr:uid="{00000000-0005-0000-0000-000069280000}"/>
    <cellStyle name="Calculation 12 5 3 4" xfId="11148" xr:uid="{00000000-0005-0000-0000-00006A280000}"/>
    <cellStyle name="Calculation 12 5 3 5" xfId="11149" xr:uid="{00000000-0005-0000-0000-00006B280000}"/>
    <cellStyle name="Calculation 12 5 4" xfId="11150" xr:uid="{00000000-0005-0000-0000-00006C280000}"/>
    <cellStyle name="Calculation 12 5 4 2" xfId="11151" xr:uid="{00000000-0005-0000-0000-00006D280000}"/>
    <cellStyle name="Calculation 12 5 4 2 2" xfId="11152" xr:uid="{00000000-0005-0000-0000-00006E280000}"/>
    <cellStyle name="Calculation 12 5 4 2 3" xfId="11153" xr:uid="{00000000-0005-0000-0000-00006F280000}"/>
    <cellStyle name="Calculation 12 5 4 3" xfId="11154" xr:uid="{00000000-0005-0000-0000-000070280000}"/>
    <cellStyle name="Calculation 12 5 4 3 2" xfId="11155" xr:uid="{00000000-0005-0000-0000-000071280000}"/>
    <cellStyle name="Calculation 12 5 4 4" xfId="11156" xr:uid="{00000000-0005-0000-0000-000072280000}"/>
    <cellStyle name="Calculation 12 5 4 5" xfId="11157" xr:uid="{00000000-0005-0000-0000-000073280000}"/>
    <cellStyle name="Calculation 12 5 5" xfId="11158" xr:uid="{00000000-0005-0000-0000-000074280000}"/>
    <cellStyle name="Calculation 12 5 5 2" xfId="11159" xr:uid="{00000000-0005-0000-0000-000075280000}"/>
    <cellStyle name="Calculation 12 5 5 2 2" xfId="11160" xr:uid="{00000000-0005-0000-0000-000076280000}"/>
    <cellStyle name="Calculation 12 5 5 2 3" xfId="11161" xr:uid="{00000000-0005-0000-0000-000077280000}"/>
    <cellStyle name="Calculation 12 5 5 3" xfId="11162" xr:uid="{00000000-0005-0000-0000-000078280000}"/>
    <cellStyle name="Calculation 12 5 5 3 2" xfId="11163" xr:uid="{00000000-0005-0000-0000-000079280000}"/>
    <cellStyle name="Calculation 12 5 5 4" xfId="11164" xr:uid="{00000000-0005-0000-0000-00007A280000}"/>
    <cellStyle name="Calculation 12 5 5 5" xfId="11165" xr:uid="{00000000-0005-0000-0000-00007B280000}"/>
    <cellStyle name="Calculation 12 5 6" xfId="11166" xr:uid="{00000000-0005-0000-0000-00007C280000}"/>
    <cellStyle name="Calculation 12 5 6 2" xfId="11167" xr:uid="{00000000-0005-0000-0000-00007D280000}"/>
    <cellStyle name="Calculation 12 5 6 2 2" xfId="11168" xr:uid="{00000000-0005-0000-0000-00007E280000}"/>
    <cellStyle name="Calculation 12 5 6 2 3" xfId="11169" xr:uid="{00000000-0005-0000-0000-00007F280000}"/>
    <cellStyle name="Calculation 12 5 6 3" xfId="11170" xr:uid="{00000000-0005-0000-0000-000080280000}"/>
    <cellStyle name="Calculation 12 5 6 3 2" xfId="11171" xr:uid="{00000000-0005-0000-0000-000081280000}"/>
    <cellStyle name="Calculation 12 5 6 4" xfId="11172" xr:uid="{00000000-0005-0000-0000-000082280000}"/>
    <cellStyle name="Calculation 12 5 6 5" xfId="11173" xr:uid="{00000000-0005-0000-0000-000083280000}"/>
    <cellStyle name="Calculation 12 5 7" xfId="11174" xr:uid="{00000000-0005-0000-0000-000084280000}"/>
    <cellStyle name="Calculation 12 5 7 2" xfId="11175" xr:uid="{00000000-0005-0000-0000-000085280000}"/>
    <cellStyle name="Calculation 12 5 7 2 2" xfId="11176" xr:uid="{00000000-0005-0000-0000-000086280000}"/>
    <cellStyle name="Calculation 12 5 7 2 3" xfId="11177" xr:uid="{00000000-0005-0000-0000-000087280000}"/>
    <cellStyle name="Calculation 12 5 7 3" xfId="11178" xr:uid="{00000000-0005-0000-0000-000088280000}"/>
    <cellStyle name="Calculation 12 5 7 3 2" xfId="11179" xr:uid="{00000000-0005-0000-0000-000089280000}"/>
    <cellStyle name="Calculation 12 5 7 4" xfId="11180" xr:uid="{00000000-0005-0000-0000-00008A280000}"/>
    <cellStyle name="Calculation 12 5 7 5" xfId="11181" xr:uid="{00000000-0005-0000-0000-00008B280000}"/>
    <cellStyle name="Calculation 12 5 8" xfId="11182" xr:uid="{00000000-0005-0000-0000-00008C280000}"/>
    <cellStyle name="Calculation 12 5 8 2" xfId="11183" xr:uid="{00000000-0005-0000-0000-00008D280000}"/>
    <cellStyle name="Calculation 12 5 8 2 2" xfId="11184" xr:uid="{00000000-0005-0000-0000-00008E280000}"/>
    <cellStyle name="Calculation 12 5 8 2 3" xfId="11185" xr:uid="{00000000-0005-0000-0000-00008F280000}"/>
    <cellStyle name="Calculation 12 5 8 3" xfId="11186" xr:uid="{00000000-0005-0000-0000-000090280000}"/>
    <cellStyle name="Calculation 12 5 8 3 2" xfId="11187" xr:uid="{00000000-0005-0000-0000-000091280000}"/>
    <cellStyle name="Calculation 12 5 8 4" xfId="11188" xr:uid="{00000000-0005-0000-0000-000092280000}"/>
    <cellStyle name="Calculation 12 5 8 5" xfId="11189" xr:uid="{00000000-0005-0000-0000-000093280000}"/>
    <cellStyle name="Calculation 12 5 9" xfId="11190" xr:uid="{00000000-0005-0000-0000-000094280000}"/>
    <cellStyle name="Calculation 12 5 9 2" xfId="11191" xr:uid="{00000000-0005-0000-0000-000095280000}"/>
    <cellStyle name="Calculation 12 5 9 2 2" xfId="11192" xr:uid="{00000000-0005-0000-0000-000096280000}"/>
    <cellStyle name="Calculation 12 5 9 2 3" xfId="11193" xr:uid="{00000000-0005-0000-0000-000097280000}"/>
    <cellStyle name="Calculation 12 5 9 3" xfId="11194" xr:uid="{00000000-0005-0000-0000-000098280000}"/>
    <cellStyle name="Calculation 12 5 9 3 2" xfId="11195" xr:uid="{00000000-0005-0000-0000-000099280000}"/>
    <cellStyle name="Calculation 12 5 9 4" xfId="11196" xr:uid="{00000000-0005-0000-0000-00009A280000}"/>
    <cellStyle name="Calculation 12 5 9 5" xfId="11197" xr:uid="{00000000-0005-0000-0000-00009B280000}"/>
    <cellStyle name="Calculation 12 50" xfId="11198" xr:uid="{00000000-0005-0000-0000-00009C280000}"/>
    <cellStyle name="Calculation 12 50 2" xfId="11199" xr:uid="{00000000-0005-0000-0000-00009D280000}"/>
    <cellStyle name="Calculation 12 51" xfId="11200" xr:uid="{00000000-0005-0000-0000-00009E280000}"/>
    <cellStyle name="Calculation 12 51 2" xfId="11201" xr:uid="{00000000-0005-0000-0000-00009F280000}"/>
    <cellStyle name="Calculation 12 52" xfId="11202" xr:uid="{00000000-0005-0000-0000-0000A0280000}"/>
    <cellStyle name="Calculation 12 6" xfId="11203" xr:uid="{00000000-0005-0000-0000-0000A1280000}"/>
    <cellStyle name="Calculation 12 6 10" xfId="11204" xr:uid="{00000000-0005-0000-0000-0000A2280000}"/>
    <cellStyle name="Calculation 12 6 10 2" xfId="11205" xr:uid="{00000000-0005-0000-0000-0000A3280000}"/>
    <cellStyle name="Calculation 12 6 10 2 2" xfId="11206" xr:uid="{00000000-0005-0000-0000-0000A4280000}"/>
    <cellStyle name="Calculation 12 6 10 2 3" xfId="11207" xr:uid="{00000000-0005-0000-0000-0000A5280000}"/>
    <cellStyle name="Calculation 12 6 10 3" xfId="11208" xr:uid="{00000000-0005-0000-0000-0000A6280000}"/>
    <cellStyle name="Calculation 12 6 10 3 2" xfId="11209" xr:uid="{00000000-0005-0000-0000-0000A7280000}"/>
    <cellStyle name="Calculation 12 6 10 4" xfId="11210" xr:uid="{00000000-0005-0000-0000-0000A8280000}"/>
    <cellStyle name="Calculation 12 6 10 5" xfId="11211" xr:uid="{00000000-0005-0000-0000-0000A9280000}"/>
    <cellStyle name="Calculation 12 6 11" xfId="11212" xr:uid="{00000000-0005-0000-0000-0000AA280000}"/>
    <cellStyle name="Calculation 12 6 11 2" xfId="11213" xr:uid="{00000000-0005-0000-0000-0000AB280000}"/>
    <cellStyle name="Calculation 12 6 11 2 2" xfId="11214" xr:uid="{00000000-0005-0000-0000-0000AC280000}"/>
    <cellStyle name="Calculation 12 6 11 2 3" xfId="11215" xr:uid="{00000000-0005-0000-0000-0000AD280000}"/>
    <cellStyle name="Calculation 12 6 11 3" xfId="11216" xr:uid="{00000000-0005-0000-0000-0000AE280000}"/>
    <cellStyle name="Calculation 12 6 11 3 2" xfId="11217" xr:uid="{00000000-0005-0000-0000-0000AF280000}"/>
    <cellStyle name="Calculation 12 6 11 4" xfId="11218" xr:uid="{00000000-0005-0000-0000-0000B0280000}"/>
    <cellStyle name="Calculation 12 6 11 5" xfId="11219" xr:uid="{00000000-0005-0000-0000-0000B1280000}"/>
    <cellStyle name="Calculation 12 6 12" xfId="11220" xr:uid="{00000000-0005-0000-0000-0000B2280000}"/>
    <cellStyle name="Calculation 12 6 12 2" xfId="11221" xr:uid="{00000000-0005-0000-0000-0000B3280000}"/>
    <cellStyle name="Calculation 12 6 12 2 2" xfId="11222" xr:uid="{00000000-0005-0000-0000-0000B4280000}"/>
    <cellStyle name="Calculation 12 6 12 2 3" xfId="11223" xr:uid="{00000000-0005-0000-0000-0000B5280000}"/>
    <cellStyle name="Calculation 12 6 12 3" xfId="11224" xr:uid="{00000000-0005-0000-0000-0000B6280000}"/>
    <cellStyle name="Calculation 12 6 12 3 2" xfId="11225" xr:uid="{00000000-0005-0000-0000-0000B7280000}"/>
    <cellStyle name="Calculation 12 6 12 4" xfId="11226" xr:uid="{00000000-0005-0000-0000-0000B8280000}"/>
    <cellStyle name="Calculation 12 6 12 5" xfId="11227" xr:uid="{00000000-0005-0000-0000-0000B9280000}"/>
    <cellStyle name="Calculation 12 6 13" xfId="11228" xr:uid="{00000000-0005-0000-0000-0000BA280000}"/>
    <cellStyle name="Calculation 12 6 13 2" xfId="11229" xr:uid="{00000000-0005-0000-0000-0000BB280000}"/>
    <cellStyle name="Calculation 12 6 13 2 2" xfId="11230" xr:uid="{00000000-0005-0000-0000-0000BC280000}"/>
    <cellStyle name="Calculation 12 6 13 2 3" xfId="11231" xr:uid="{00000000-0005-0000-0000-0000BD280000}"/>
    <cellStyle name="Calculation 12 6 13 3" xfId="11232" xr:uid="{00000000-0005-0000-0000-0000BE280000}"/>
    <cellStyle name="Calculation 12 6 13 3 2" xfId="11233" xr:uid="{00000000-0005-0000-0000-0000BF280000}"/>
    <cellStyle name="Calculation 12 6 13 4" xfId="11234" xr:uid="{00000000-0005-0000-0000-0000C0280000}"/>
    <cellStyle name="Calculation 12 6 13 5" xfId="11235" xr:uid="{00000000-0005-0000-0000-0000C1280000}"/>
    <cellStyle name="Calculation 12 6 14" xfId="11236" xr:uid="{00000000-0005-0000-0000-0000C2280000}"/>
    <cellStyle name="Calculation 12 6 14 2" xfId="11237" xr:uid="{00000000-0005-0000-0000-0000C3280000}"/>
    <cellStyle name="Calculation 12 6 14 2 2" xfId="11238" xr:uid="{00000000-0005-0000-0000-0000C4280000}"/>
    <cellStyle name="Calculation 12 6 14 2 3" xfId="11239" xr:uid="{00000000-0005-0000-0000-0000C5280000}"/>
    <cellStyle name="Calculation 12 6 14 3" xfId="11240" xr:uid="{00000000-0005-0000-0000-0000C6280000}"/>
    <cellStyle name="Calculation 12 6 14 3 2" xfId="11241" xr:uid="{00000000-0005-0000-0000-0000C7280000}"/>
    <cellStyle name="Calculation 12 6 14 4" xfId="11242" xr:uid="{00000000-0005-0000-0000-0000C8280000}"/>
    <cellStyle name="Calculation 12 6 14 5" xfId="11243" xr:uid="{00000000-0005-0000-0000-0000C9280000}"/>
    <cellStyle name="Calculation 12 6 15" xfId="11244" xr:uid="{00000000-0005-0000-0000-0000CA280000}"/>
    <cellStyle name="Calculation 12 6 15 2" xfId="11245" xr:uid="{00000000-0005-0000-0000-0000CB280000}"/>
    <cellStyle name="Calculation 12 6 15 2 2" xfId="11246" xr:uid="{00000000-0005-0000-0000-0000CC280000}"/>
    <cellStyle name="Calculation 12 6 15 2 3" xfId="11247" xr:uid="{00000000-0005-0000-0000-0000CD280000}"/>
    <cellStyle name="Calculation 12 6 15 3" xfId="11248" xr:uid="{00000000-0005-0000-0000-0000CE280000}"/>
    <cellStyle name="Calculation 12 6 15 3 2" xfId="11249" xr:uid="{00000000-0005-0000-0000-0000CF280000}"/>
    <cellStyle name="Calculation 12 6 15 4" xfId="11250" xr:uid="{00000000-0005-0000-0000-0000D0280000}"/>
    <cellStyle name="Calculation 12 6 15 5" xfId="11251" xr:uid="{00000000-0005-0000-0000-0000D1280000}"/>
    <cellStyle name="Calculation 12 6 16" xfId="11252" xr:uid="{00000000-0005-0000-0000-0000D2280000}"/>
    <cellStyle name="Calculation 12 6 16 2" xfId="11253" xr:uid="{00000000-0005-0000-0000-0000D3280000}"/>
    <cellStyle name="Calculation 12 6 16 2 2" xfId="11254" xr:uid="{00000000-0005-0000-0000-0000D4280000}"/>
    <cellStyle name="Calculation 12 6 16 2 3" xfId="11255" xr:uid="{00000000-0005-0000-0000-0000D5280000}"/>
    <cellStyle name="Calculation 12 6 16 3" xfId="11256" xr:uid="{00000000-0005-0000-0000-0000D6280000}"/>
    <cellStyle name="Calculation 12 6 16 3 2" xfId="11257" xr:uid="{00000000-0005-0000-0000-0000D7280000}"/>
    <cellStyle name="Calculation 12 6 16 4" xfId="11258" xr:uid="{00000000-0005-0000-0000-0000D8280000}"/>
    <cellStyle name="Calculation 12 6 16 5" xfId="11259" xr:uid="{00000000-0005-0000-0000-0000D9280000}"/>
    <cellStyle name="Calculation 12 6 17" xfId="11260" xr:uid="{00000000-0005-0000-0000-0000DA280000}"/>
    <cellStyle name="Calculation 12 6 17 2" xfId="11261" xr:uid="{00000000-0005-0000-0000-0000DB280000}"/>
    <cellStyle name="Calculation 12 6 17 2 2" xfId="11262" xr:uid="{00000000-0005-0000-0000-0000DC280000}"/>
    <cellStyle name="Calculation 12 6 17 2 3" xfId="11263" xr:uid="{00000000-0005-0000-0000-0000DD280000}"/>
    <cellStyle name="Calculation 12 6 17 3" xfId="11264" xr:uid="{00000000-0005-0000-0000-0000DE280000}"/>
    <cellStyle name="Calculation 12 6 17 3 2" xfId="11265" xr:uid="{00000000-0005-0000-0000-0000DF280000}"/>
    <cellStyle name="Calculation 12 6 17 4" xfId="11266" xr:uid="{00000000-0005-0000-0000-0000E0280000}"/>
    <cellStyle name="Calculation 12 6 17 5" xfId="11267" xr:uid="{00000000-0005-0000-0000-0000E1280000}"/>
    <cellStyle name="Calculation 12 6 18" xfId="11268" xr:uid="{00000000-0005-0000-0000-0000E2280000}"/>
    <cellStyle name="Calculation 12 6 18 2" xfId="11269" xr:uid="{00000000-0005-0000-0000-0000E3280000}"/>
    <cellStyle name="Calculation 12 6 18 2 2" xfId="11270" xr:uid="{00000000-0005-0000-0000-0000E4280000}"/>
    <cellStyle name="Calculation 12 6 18 2 3" xfId="11271" xr:uid="{00000000-0005-0000-0000-0000E5280000}"/>
    <cellStyle name="Calculation 12 6 18 3" xfId="11272" xr:uid="{00000000-0005-0000-0000-0000E6280000}"/>
    <cellStyle name="Calculation 12 6 18 3 2" xfId="11273" xr:uid="{00000000-0005-0000-0000-0000E7280000}"/>
    <cellStyle name="Calculation 12 6 18 4" xfId="11274" xr:uid="{00000000-0005-0000-0000-0000E8280000}"/>
    <cellStyle name="Calculation 12 6 18 5" xfId="11275" xr:uid="{00000000-0005-0000-0000-0000E9280000}"/>
    <cellStyle name="Calculation 12 6 19" xfId="11276" xr:uid="{00000000-0005-0000-0000-0000EA280000}"/>
    <cellStyle name="Calculation 12 6 19 2" xfId="11277" xr:uid="{00000000-0005-0000-0000-0000EB280000}"/>
    <cellStyle name="Calculation 12 6 19 2 2" xfId="11278" xr:uid="{00000000-0005-0000-0000-0000EC280000}"/>
    <cellStyle name="Calculation 12 6 19 2 3" xfId="11279" xr:uid="{00000000-0005-0000-0000-0000ED280000}"/>
    <cellStyle name="Calculation 12 6 19 3" xfId="11280" xr:uid="{00000000-0005-0000-0000-0000EE280000}"/>
    <cellStyle name="Calculation 12 6 19 3 2" xfId="11281" xr:uid="{00000000-0005-0000-0000-0000EF280000}"/>
    <cellStyle name="Calculation 12 6 19 4" xfId="11282" xr:uid="{00000000-0005-0000-0000-0000F0280000}"/>
    <cellStyle name="Calculation 12 6 19 5" xfId="11283" xr:uid="{00000000-0005-0000-0000-0000F1280000}"/>
    <cellStyle name="Calculation 12 6 2" xfId="11284" xr:uid="{00000000-0005-0000-0000-0000F2280000}"/>
    <cellStyle name="Calculation 12 6 2 2" xfId="11285" xr:uid="{00000000-0005-0000-0000-0000F3280000}"/>
    <cellStyle name="Calculation 12 6 2 2 2" xfId="11286" xr:uid="{00000000-0005-0000-0000-0000F4280000}"/>
    <cellStyle name="Calculation 12 6 2 2 3" xfId="11287" xr:uid="{00000000-0005-0000-0000-0000F5280000}"/>
    <cellStyle name="Calculation 12 6 2 3" xfId="11288" xr:uid="{00000000-0005-0000-0000-0000F6280000}"/>
    <cellStyle name="Calculation 12 6 2 3 2" xfId="11289" xr:uid="{00000000-0005-0000-0000-0000F7280000}"/>
    <cellStyle name="Calculation 12 6 2 4" xfId="11290" xr:uid="{00000000-0005-0000-0000-0000F8280000}"/>
    <cellStyle name="Calculation 12 6 2 5" xfId="11291" xr:uid="{00000000-0005-0000-0000-0000F9280000}"/>
    <cellStyle name="Calculation 12 6 20" xfId="11292" xr:uid="{00000000-0005-0000-0000-0000FA280000}"/>
    <cellStyle name="Calculation 12 6 20 2" xfId="11293" xr:uid="{00000000-0005-0000-0000-0000FB280000}"/>
    <cellStyle name="Calculation 12 6 20 2 2" xfId="11294" xr:uid="{00000000-0005-0000-0000-0000FC280000}"/>
    <cellStyle name="Calculation 12 6 20 2 3" xfId="11295" xr:uid="{00000000-0005-0000-0000-0000FD280000}"/>
    <cellStyle name="Calculation 12 6 20 3" xfId="11296" xr:uid="{00000000-0005-0000-0000-0000FE280000}"/>
    <cellStyle name="Calculation 12 6 20 4" xfId="11297" xr:uid="{00000000-0005-0000-0000-0000FF280000}"/>
    <cellStyle name="Calculation 12 6 20 5" xfId="11298" xr:uid="{00000000-0005-0000-0000-000000290000}"/>
    <cellStyle name="Calculation 12 6 21" xfId="11299" xr:uid="{00000000-0005-0000-0000-000001290000}"/>
    <cellStyle name="Calculation 12 6 21 2" xfId="11300" xr:uid="{00000000-0005-0000-0000-000002290000}"/>
    <cellStyle name="Calculation 12 6 22" xfId="11301" xr:uid="{00000000-0005-0000-0000-000003290000}"/>
    <cellStyle name="Calculation 12 6 22 2" xfId="11302" xr:uid="{00000000-0005-0000-0000-000004290000}"/>
    <cellStyle name="Calculation 12 6 3" xfId="11303" xr:uid="{00000000-0005-0000-0000-000005290000}"/>
    <cellStyle name="Calculation 12 6 3 2" xfId="11304" xr:uid="{00000000-0005-0000-0000-000006290000}"/>
    <cellStyle name="Calculation 12 6 3 2 2" xfId="11305" xr:uid="{00000000-0005-0000-0000-000007290000}"/>
    <cellStyle name="Calculation 12 6 3 2 3" xfId="11306" xr:uid="{00000000-0005-0000-0000-000008290000}"/>
    <cellStyle name="Calculation 12 6 3 3" xfId="11307" xr:uid="{00000000-0005-0000-0000-000009290000}"/>
    <cellStyle name="Calculation 12 6 3 3 2" xfId="11308" xr:uid="{00000000-0005-0000-0000-00000A290000}"/>
    <cellStyle name="Calculation 12 6 3 4" xfId="11309" xr:uid="{00000000-0005-0000-0000-00000B290000}"/>
    <cellStyle name="Calculation 12 6 3 5" xfId="11310" xr:uid="{00000000-0005-0000-0000-00000C290000}"/>
    <cellStyle name="Calculation 12 6 4" xfId="11311" xr:uid="{00000000-0005-0000-0000-00000D290000}"/>
    <cellStyle name="Calculation 12 6 4 2" xfId="11312" xr:uid="{00000000-0005-0000-0000-00000E290000}"/>
    <cellStyle name="Calculation 12 6 4 2 2" xfId="11313" xr:uid="{00000000-0005-0000-0000-00000F290000}"/>
    <cellStyle name="Calculation 12 6 4 2 3" xfId="11314" xr:uid="{00000000-0005-0000-0000-000010290000}"/>
    <cellStyle name="Calculation 12 6 4 3" xfId="11315" xr:uid="{00000000-0005-0000-0000-000011290000}"/>
    <cellStyle name="Calculation 12 6 4 3 2" xfId="11316" xr:uid="{00000000-0005-0000-0000-000012290000}"/>
    <cellStyle name="Calculation 12 6 4 4" xfId="11317" xr:uid="{00000000-0005-0000-0000-000013290000}"/>
    <cellStyle name="Calculation 12 6 4 5" xfId="11318" xr:uid="{00000000-0005-0000-0000-000014290000}"/>
    <cellStyle name="Calculation 12 6 5" xfId="11319" xr:uid="{00000000-0005-0000-0000-000015290000}"/>
    <cellStyle name="Calculation 12 6 5 2" xfId="11320" xr:uid="{00000000-0005-0000-0000-000016290000}"/>
    <cellStyle name="Calculation 12 6 5 2 2" xfId="11321" xr:uid="{00000000-0005-0000-0000-000017290000}"/>
    <cellStyle name="Calculation 12 6 5 2 3" xfId="11322" xr:uid="{00000000-0005-0000-0000-000018290000}"/>
    <cellStyle name="Calculation 12 6 5 3" xfId="11323" xr:uid="{00000000-0005-0000-0000-000019290000}"/>
    <cellStyle name="Calculation 12 6 5 3 2" xfId="11324" xr:uid="{00000000-0005-0000-0000-00001A290000}"/>
    <cellStyle name="Calculation 12 6 5 4" xfId="11325" xr:uid="{00000000-0005-0000-0000-00001B290000}"/>
    <cellStyle name="Calculation 12 6 5 5" xfId="11326" xr:uid="{00000000-0005-0000-0000-00001C290000}"/>
    <cellStyle name="Calculation 12 6 6" xfId="11327" xr:uid="{00000000-0005-0000-0000-00001D290000}"/>
    <cellStyle name="Calculation 12 6 6 2" xfId="11328" xr:uid="{00000000-0005-0000-0000-00001E290000}"/>
    <cellStyle name="Calculation 12 6 6 2 2" xfId="11329" xr:uid="{00000000-0005-0000-0000-00001F290000}"/>
    <cellStyle name="Calculation 12 6 6 2 3" xfId="11330" xr:uid="{00000000-0005-0000-0000-000020290000}"/>
    <cellStyle name="Calculation 12 6 6 3" xfId="11331" xr:uid="{00000000-0005-0000-0000-000021290000}"/>
    <cellStyle name="Calculation 12 6 6 3 2" xfId="11332" xr:uid="{00000000-0005-0000-0000-000022290000}"/>
    <cellStyle name="Calculation 12 6 6 4" xfId="11333" xr:uid="{00000000-0005-0000-0000-000023290000}"/>
    <cellStyle name="Calculation 12 6 6 5" xfId="11334" xr:uid="{00000000-0005-0000-0000-000024290000}"/>
    <cellStyle name="Calculation 12 6 7" xfId="11335" xr:uid="{00000000-0005-0000-0000-000025290000}"/>
    <cellStyle name="Calculation 12 6 7 2" xfId="11336" xr:uid="{00000000-0005-0000-0000-000026290000}"/>
    <cellStyle name="Calculation 12 6 7 2 2" xfId="11337" xr:uid="{00000000-0005-0000-0000-000027290000}"/>
    <cellStyle name="Calculation 12 6 7 2 3" xfId="11338" xr:uid="{00000000-0005-0000-0000-000028290000}"/>
    <cellStyle name="Calculation 12 6 7 3" xfId="11339" xr:uid="{00000000-0005-0000-0000-000029290000}"/>
    <cellStyle name="Calculation 12 6 7 3 2" xfId="11340" xr:uid="{00000000-0005-0000-0000-00002A290000}"/>
    <cellStyle name="Calculation 12 6 7 4" xfId="11341" xr:uid="{00000000-0005-0000-0000-00002B290000}"/>
    <cellStyle name="Calculation 12 6 7 5" xfId="11342" xr:uid="{00000000-0005-0000-0000-00002C290000}"/>
    <cellStyle name="Calculation 12 6 8" xfId="11343" xr:uid="{00000000-0005-0000-0000-00002D290000}"/>
    <cellStyle name="Calculation 12 6 8 2" xfId="11344" xr:uid="{00000000-0005-0000-0000-00002E290000}"/>
    <cellStyle name="Calculation 12 6 8 2 2" xfId="11345" xr:uid="{00000000-0005-0000-0000-00002F290000}"/>
    <cellStyle name="Calculation 12 6 8 2 3" xfId="11346" xr:uid="{00000000-0005-0000-0000-000030290000}"/>
    <cellStyle name="Calculation 12 6 8 3" xfId="11347" xr:uid="{00000000-0005-0000-0000-000031290000}"/>
    <cellStyle name="Calculation 12 6 8 3 2" xfId="11348" xr:uid="{00000000-0005-0000-0000-000032290000}"/>
    <cellStyle name="Calculation 12 6 8 4" xfId="11349" xr:uid="{00000000-0005-0000-0000-000033290000}"/>
    <cellStyle name="Calculation 12 6 8 5" xfId="11350" xr:uid="{00000000-0005-0000-0000-000034290000}"/>
    <cellStyle name="Calculation 12 6 9" xfId="11351" xr:uid="{00000000-0005-0000-0000-000035290000}"/>
    <cellStyle name="Calculation 12 6 9 2" xfId="11352" xr:uid="{00000000-0005-0000-0000-000036290000}"/>
    <cellStyle name="Calculation 12 6 9 2 2" xfId="11353" xr:uid="{00000000-0005-0000-0000-000037290000}"/>
    <cellStyle name="Calculation 12 6 9 2 3" xfId="11354" xr:uid="{00000000-0005-0000-0000-000038290000}"/>
    <cellStyle name="Calculation 12 6 9 3" xfId="11355" xr:uid="{00000000-0005-0000-0000-000039290000}"/>
    <cellStyle name="Calculation 12 6 9 3 2" xfId="11356" xr:uid="{00000000-0005-0000-0000-00003A290000}"/>
    <cellStyle name="Calculation 12 6 9 4" xfId="11357" xr:uid="{00000000-0005-0000-0000-00003B290000}"/>
    <cellStyle name="Calculation 12 6 9 5" xfId="11358" xr:uid="{00000000-0005-0000-0000-00003C290000}"/>
    <cellStyle name="Calculation 12 7" xfId="11359" xr:uid="{00000000-0005-0000-0000-00003D290000}"/>
    <cellStyle name="Calculation 12 7 10" xfId="11360" xr:uid="{00000000-0005-0000-0000-00003E290000}"/>
    <cellStyle name="Calculation 12 7 10 2" xfId="11361" xr:uid="{00000000-0005-0000-0000-00003F290000}"/>
    <cellStyle name="Calculation 12 7 10 2 2" xfId="11362" xr:uid="{00000000-0005-0000-0000-000040290000}"/>
    <cellStyle name="Calculation 12 7 10 2 3" xfId="11363" xr:uid="{00000000-0005-0000-0000-000041290000}"/>
    <cellStyle name="Calculation 12 7 10 3" xfId="11364" xr:uid="{00000000-0005-0000-0000-000042290000}"/>
    <cellStyle name="Calculation 12 7 10 3 2" xfId="11365" xr:uid="{00000000-0005-0000-0000-000043290000}"/>
    <cellStyle name="Calculation 12 7 10 4" xfId="11366" xr:uid="{00000000-0005-0000-0000-000044290000}"/>
    <cellStyle name="Calculation 12 7 10 5" xfId="11367" xr:uid="{00000000-0005-0000-0000-000045290000}"/>
    <cellStyle name="Calculation 12 7 11" xfId="11368" xr:uid="{00000000-0005-0000-0000-000046290000}"/>
    <cellStyle name="Calculation 12 7 11 2" xfId="11369" xr:uid="{00000000-0005-0000-0000-000047290000}"/>
    <cellStyle name="Calculation 12 7 11 2 2" xfId="11370" xr:uid="{00000000-0005-0000-0000-000048290000}"/>
    <cellStyle name="Calculation 12 7 11 2 3" xfId="11371" xr:uid="{00000000-0005-0000-0000-000049290000}"/>
    <cellStyle name="Calculation 12 7 11 3" xfId="11372" xr:uid="{00000000-0005-0000-0000-00004A290000}"/>
    <cellStyle name="Calculation 12 7 11 3 2" xfId="11373" xr:uid="{00000000-0005-0000-0000-00004B290000}"/>
    <cellStyle name="Calculation 12 7 11 4" xfId="11374" xr:uid="{00000000-0005-0000-0000-00004C290000}"/>
    <cellStyle name="Calculation 12 7 11 5" xfId="11375" xr:uid="{00000000-0005-0000-0000-00004D290000}"/>
    <cellStyle name="Calculation 12 7 12" xfId="11376" xr:uid="{00000000-0005-0000-0000-00004E290000}"/>
    <cellStyle name="Calculation 12 7 12 2" xfId="11377" xr:uid="{00000000-0005-0000-0000-00004F290000}"/>
    <cellStyle name="Calculation 12 7 12 2 2" xfId="11378" xr:uid="{00000000-0005-0000-0000-000050290000}"/>
    <cellStyle name="Calculation 12 7 12 2 3" xfId="11379" xr:uid="{00000000-0005-0000-0000-000051290000}"/>
    <cellStyle name="Calculation 12 7 12 3" xfId="11380" xr:uid="{00000000-0005-0000-0000-000052290000}"/>
    <cellStyle name="Calculation 12 7 12 3 2" xfId="11381" xr:uid="{00000000-0005-0000-0000-000053290000}"/>
    <cellStyle name="Calculation 12 7 12 4" xfId="11382" xr:uid="{00000000-0005-0000-0000-000054290000}"/>
    <cellStyle name="Calculation 12 7 12 5" xfId="11383" xr:uid="{00000000-0005-0000-0000-000055290000}"/>
    <cellStyle name="Calculation 12 7 13" xfId="11384" xr:uid="{00000000-0005-0000-0000-000056290000}"/>
    <cellStyle name="Calculation 12 7 13 2" xfId="11385" xr:uid="{00000000-0005-0000-0000-000057290000}"/>
    <cellStyle name="Calculation 12 7 13 2 2" xfId="11386" xr:uid="{00000000-0005-0000-0000-000058290000}"/>
    <cellStyle name="Calculation 12 7 13 2 3" xfId="11387" xr:uid="{00000000-0005-0000-0000-000059290000}"/>
    <cellStyle name="Calculation 12 7 13 3" xfId="11388" xr:uid="{00000000-0005-0000-0000-00005A290000}"/>
    <cellStyle name="Calculation 12 7 13 3 2" xfId="11389" xr:uid="{00000000-0005-0000-0000-00005B290000}"/>
    <cellStyle name="Calculation 12 7 13 4" xfId="11390" xr:uid="{00000000-0005-0000-0000-00005C290000}"/>
    <cellStyle name="Calculation 12 7 13 5" xfId="11391" xr:uid="{00000000-0005-0000-0000-00005D290000}"/>
    <cellStyle name="Calculation 12 7 14" xfId="11392" xr:uid="{00000000-0005-0000-0000-00005E290000}"/>
    <cellStyle name="Calculation 12 7 14 2" xfId="11393" xr:uid="{00000000-0005-0000-0000-00005F290000}"/>
    <cellStyle name="Calculation 12 7 14 2 2" xfId="11394" xr:uid="{00000000-0005-0000-0000-000060290000}"/>
    <cellStyle name="Calculation 12 7 14 2 3" xfId="11395" xr:uid="{00000000-0005-0000-0000-000061290000}"/>
    <cellStyle name="Calculation 12 7 14 3" xfId="11396" xr:uid="{00000000-0005-0000-0000-000062290000}"/>
    <cellStyle name="Calculation 12 7 14 3 2" xfId="11397" xr:uid="{00000000-0005-0000-0000-000063290000}"/>
    <cellStyle name="Calculation 12 7 14 4" xfId="11398" xr:uid="{00000000-0005-0000-0000-000064290000}"/>
    <cellStyle name="Calculation 12 7 14 5" xfId="11399" xr:uid="{00000000-0005-0000-0000-000065290000}"/>
    <cellStyle name="Calculation 12 7 15" xfId="11400" xr:uid="{00000000-0005-0000-0000-000066290000}"/>
    <cellStyle name="Calculation 12 7 15 2" xfId="11401" xr:uid="{00000000-0005-0000-0000-000067290000}"/>
    <cellStyle name="Calculation 12 7 15 2 2" xfId="11402" xr:uid="{00000000-0005-0000-0000-000068290000}"/>
    <cellStyle name="Calculation 12 7 15 2 3" xfId="11403" xr:uid="{00000000-0005-0000-0000-000069290000}"/>
    <cellStyle name="Calculation 12 7 15 3" xfId="11404" xr:uid="{00000000-0005-0000-0000-00006A290000}"/>
    <cellStyle name="Calculation 12 7 15 3 2" xfId="11405" xr:uid="{00000000-0005-0000-0000-00006B290000}"/>
    <cellStyle name="Calculation 12 7 15 4" xfId="11406" xr:uid="{00000000-0005-0000-0000-00006C290000}"/>
    <cellStyle name="Calculation 12 7 15 5" xfId="11407" xr:uid="{00000000-0005-0000-0000-00006D290000}"/>
    <cellStyle name="Calculation 12 7 16" xfId="11408" xr:uid="{00000000-0005-0000-0000-00006E290000}"/>
    <cellStyle name="Calculation 12 7 16 2" xfId="11409" xr:uid="{00000000-0005-0000-0000-00006F290000}"/>
    <cellStyle name="Calculation 12 7 16 2 2" xfId="11410" xr:uid="{00000000-0005-0000-0000-000070290000}"/>
    <cellStyle name="Calculation 12 7 16 2 3" xfId="11411" xr:uid="{00000000-0005-0000-0000-000071290000}"/>
    <cellStyle name="Calculation 12 7 16 3" xfId="11412" xr:uid="{00000000-0005-0000-0000-000072290000}"/>
    <cellStyle name="Calculation 12 7 16 3 2" xfId="11413" xr:uid="{00000000-0005-0000-0000-000073290000}"/>
    <cellStyle name="Calculation 12 7 16 4" xfId="11414" xr:uid="{00000000-0005-0000-0000-000074290000}"/>
    <cellStyle name="Calculation 12 7 16 5" xfId="11415" xr:uid="{00000000-0005-0000-0000-000075290000}"/>
    <cellStyle name="Calculation 12 7 17" xfId="11416" xr:uid="{00000000-0005-0000-0000-000076290000}"/>
    <cellStyle name="Calculation 12 7 17 2" xfId="11417" xr:uid="{00000000-0005-0000-0000-000077290000}"/>
    <cellStyle name="Calculation 12 7 17 2 2" xfId="11418" xr:uid="{00000000-0005-0000-0000-000078290000}"/>
    <cellStyle name="Calculation 12 7 17 2 3" xfId="11419" xr:uid="{00000000-0005-0000-0000-000079290000}"/>
    <cellStyle name="Calculation 12 7 17 3" xfId="11420" xr:uid="{00000000-0005-0000-0000-00007A290000}"/>
    <cellStyle name="Calculation 12 7 17 3 2" xfId="11421" xr:uid="{00000000-0005-0000-0000-00007B290000}"/>
    <cellStyle name="Calculation 12 7 17 4" xfId="11422" xr:uid="{00000000-0005-0000-0000-00007C290000}"/>
    <cellStyle name="Calculation 12 7 17 5" xfId="11423" xr:uid="{00000000-0005-0000-0000-00007D290000}"/>
    <cellStyle name="Calculation 12 7 18" xfId="11424" xr:uid="{00000000-0005-0000-0000-00007E290000}"/>
    <cellStyle name="Calculation 12 7 18 2" xfId="11425" xr:uid="{00000000-0005-0000-0000-00007F290000}"/>
    <cellStyle name="Calculation 12 7 18 2 2" xfId="11426" xr:uid="{00000000-0005-0000-0000-000080290000}"/>
    <cellStyle name="Calculation 12 7 18 2 3" xfId="11427" xr:uid="{00000000-0005-0000-0000-000081290000}"/>
    <cellStyle name="Calculation 12 7 18 3" xfId="11428" xr:uid="{00000000-0005-0000-0000-000082290000}"/>
    <cellStyle name="Calculation 12 7 18 3 2" xfId="11429" xr:uid="{00000000-0005-0000-0000-000083290000}"/>
    <cellStyle name="Calculation 12 7 18 4" xfId="11430" xr:uid="{00000000-0005-0000-0000-000084290000}"/>
    <cellStyle name="Calculation 12 7 18 5" xfId="11431" xr:uid="{00000000-0005-0000-0000-000085290000}"/>
    <cellStyle name="Calculation 12 7 19" xfId="11432" xr:uid="{00000000-0005-0000-0000-000086290000}"/>
    <cellStyle name="Calculation 12 7 19 2" xfId="11433" xr:uid="{00000000-0005-0000-0000-000087290000}"/>
    <cellStyle name="Calculation 12 7 19 2 2" xfId="11434" xr:uid="{00000000-0005-0000-0000-000088290000}"/>
    <cellStyle name="Calculation 12 7 19 2 3" xfId="11435" xr:uid="{00000000-0005-0000-0000-000089290000}"/>
    <cellStyle name="Calculation 12 7 19 3" xfId="11436" xr:uid="{00000000-0005-0000-0000-00008A290000}"/>
    <cellStyle name="Calculation 12 7 19 3 2" xfId="11437" xr:uid="{00000000-0005-0000-0000-00008B290000}"/>
    <cellStyle name="Calculation 12 7 19 4" xfId="11438" xr:uid="{00000000-0005-0000-0000-00008C290000}"/>
    <cellStyle name="Calculation 12 7 19 5" xfId="11439" xr:uid="{00000000-0005-0000-0000-00008D290000}"/>
    <cellStyle name="Calculation 12 7 2" xfId="11440" xr:uid="{00000000-0005-0000-0000-00008E290000}"/>
    <cellStyle name="Calculation 12 7 2 2" xfId="11441" xr:uid="{00000000-0005-0000-0000-00008F290000}"/>
    <cellStyle name="Calculation 12 7 2 2 2" xfId="11442" xr:uid="{00000000-0005-0000-0000-000090290000}"/>
    <cellStyle name="Calculation 12 7 2 2 3" xfId="11443" xr:uid="{00000000-0005-0000-0000-000091290000}"/>
    <cellStyle name="Calculation 12 7 2 3" xfId="11444" xr:uid="{00000000-0005-0000-0000-000092290000}"/>
    <cellStyle name="Calculation 12 7 2 3 2" xfId="11445" xr:uid="{00000000-0005-0000-0000-000093290000}"/>
    <cellStyle name="Calculation 12 7 2 4" xfId="11446" xr:uid="{00000000-0005-0000-0000-000094290000}"/>
    <cellStyle name="Calculation 12 7 2 5" xfId="11447" xr:uid="{00000000-0005-0000-0000-000095290000}"/>
    <cellStyle name="Calculation 12 7 20" xfId="11448" xr:uid="{00000000-0005-0000-0000-000096290000}"/>
    <cellStyle name="Calculation 12 7 20 2" xfId="11449" xr:uid="{00000000-0005-0000-0000-000097290000}"/>
    <cellStyle name="Calculation 12 7 20 2 2" xfId="11450" xr:uid="{00000000-0005-0000-0000-000098290000}"/>
    <cellStyle name="Calculation 12 7 20 2 3" xfId="11451" xr:uid="{00000000-0005-0000-0000-000099290000}"/>
    <cellStyle name="Calculation 12 7 20 3" xfId="11452" xr:uid="{00000000-0005-0000-0000-00009A290000}"/>
    <cellStyle name="Calculation 12 7 20 4" xfId="11453" xr:uid="{00000000-0005-0000-0000-00009B290000}"/>
    <cellStyle name="Calculation 12 7 20 5" xfId="11454" xr:uid="{00000000-0005-0000-0000-00009C290000}"/>
    <cellStyle name="Calculation 12 7 21" xfId="11455" xr:uid="{00000000-0005-0000-0000-00009D290000}"/>
    <cellStyle name="Calculation 12 7 21 2" xfId="11456" xr:uid="{00000000-0005-0000-0000-00009E290000}"/>
    <cellStyle name="Calculation 12 7 22" xfId="11457" xr:uid="{00000000-0005-0000-0000-00009F290000}"/>
    <cellStyle name="Calculation 12 7 22 2" xfId="11458" xr:uid="{00000000-0005-0000-0000-0000A0290000}"/>
    <cellStyle name="Calculation 12 7 3" xfId="11459" xr:uid="{00000000-0005-0000-0000-0000A1290000}"/>
    <cellStyle name="Calculation 12 7 3 2" xfId="11460" xr:uid="{00000000-0005-0000-0000-0000A2290000}"/>
    <cellStyle name="Calculation 12 7 3 2 2" xfId="11461" xr:uid="{00000000-0005-0000-0000-0000A3290000}"/>
    <cellStyle name="Calculation 12 7 3 2 3" xfId="11462" xr:uid="{00000000-0005-0000-0000-0000A4290000}"/>
    <cellStyle name="Calculation 12 7 3 3" xfId="11463" xr:uid="{00000000-0005-0000-0000-0000A5290000}"/>
    <cellStyle name="Calculation 12 7 3 3 2" xfId="11464" xr:uid="{00000000-0005-0000-0000-0000A6290000}"/>
    <cellStyle name="Calculation 12 7 3 4" xfId="11465" xr:uid="{00000000-0005-0000-0000-0000A7290000}"/>
    <cellStyle name="Calculation 12 7 3 5" xfId="11466" xr:uid="{00000000-0005-0000-0000-0000A8290000}"/>
    <cellStyle name="Calculation 12 7 4" xfId="11467" xr:uid="{00000000-0005-0000-0000-0000A9290000}"/>
    <cellStyle name="Calculation 12 7 4 2" xfId="11468" xr:uid="{00000000-0005-0000-0000-0000AA290000}"/>
    <cellStyle name="Calculation 12 7 4 2 2" xfId="11469" xr:uid="{00000000-0005-0000-0000-0000AB290000}"/>
    <cellStyle name="Calculation 12 7 4 2 3" xfId="11470" xr:uid="{00000000-0005-0000-0000-0000AC290000}"/>
    <cellStyle name="Calculation 12 7 4 3" xfId="11471" xr:uid="{00000000-0005-0000-0000-0000AD290000}"/>
    <cellStyle name="Calculation 12 7 4 3 2" xfId="11472" xr:uid="{00000000-0005-0000-0000-0000AE290000}"/>
    <cellStyle name="Calculation 12 7 4 4" xfId="11473" xr:uid="{00000000-0005-0000-0000-0000AF290000}"/>
    <cellStyle name="Calculation 12 7 4 5" xfId="11474" xr:uid="{00000000-0005-0000-0000-0000B0290000}"/>
    <cellStyle name="Calculation 12 7 5" xfId="11475" xr:uid="{00000000-0005-0000-0000-0000B1290000}"/>
    <cellStyle name="Calculation 12 7 5 2" xfId="11476" xr:uid="{00000000-0005-0000-0000-0000B2290000}"/>
    <cellStyle name="Calculation 12 7 5 2 2" xfId="11477" xr:uid="{00000000-0005-0000-0000-0000B3290000}"/>
    <cellStyle name="Calculation 12 7 5 2 3" xfId="11478" xr:uid="{00000000-0005-0000-0000-0000B4290000}"/>
    <cellStyle name="Calculation 12 7 5 3" xfId="11479" xr:uid="{00000000-0005-0000-0000-0000B5290000}"/>
    <cellStyle name="Calculation 12 7 5 3 2" xfId="11480" xr:uid="{00000000-0005-0000-0000-0000B6290000}"/>
    <cellStyle name="Calculation 12 7 5 4" xfId="11481" xr:uid="{00000000-0005-0000-0000-0000B7290000}"/>
    <cellStyle name="Calculation 12 7 5 5" xfId="11482" xr:uid="{00000000-0005-0000-0000-0000B8290000}"/>
    <cellStyle name="Calculation 12 7 6" xfId="11483" xr:uid="{00000000-0005-0000-0000-0000B9290000}"/>
    <cellStyle name="Calculation 12 7 6 2" xfId="11484" xr:uid="{00000000-0005-0000-0000-0000BA290000}"/>
    <cellStyle name="Calculation 12 7 6 2 2" xfId="11485" xr:uid="{00000000-0005-0000-0000-0000BB290000}"/>
    <cellStyle name="Calculation 12 7 6 2 3" xfId="11486" xr:uid="{00000000-0005-0000-0000-0000BC290000}"/>
    <cellStyle name="Calculation 12 7 6 3" xfId="11487" xr:uid="{00000000-0005-0000-0000-0000BD290000}"/>
    <cellStyle name="Calculation 12 7 6 3 2" xfId="11488" xr:uid="{00000000-0005-0000-0000-0000BE290000}"/>
    <cellStyle name="Calculation 12 7 6 4" xfId="11489" xr:uid="{00000000-0005-0000-0000-0000BF290000}"/>
    <cellStyle name="Calculation 12 7 6 5" xfId="11490" xr:uid="{00000000-0005-0000-0000-0000C0290000}"/>
    <cellStyle name="Calculation 12 7 7" xfId="11491" xr:uid="{00000000-0005-0000-0000-0000C1290000}"/>
    <cellStyle name="Calculation 12 7 7 2" xfId="11492" xr:uid="{00000000-0005-0000-0000-0000C2290000}"/>
    <cellStyle name="Calculation 12 7 7 2 2" xfId="11493" xr:uid="{00000000-0005-0000-0000-0000C3290000}"/>
    <cellStyle name="Calculation 12 7 7 2 3" xfId="11494" xr:uid="{00000000-0005-0000-0000-0000C4290000}"/>
    <cellStyle name="Calculation 12 7 7 3" xfId="11495" xr:uid="{00000000-0005-0000-0000-0000C5290000}"/>
    <cellStyle name="Calculation 12 7 7 3 2" xfId="11496" xr:uid="{00000000-0005-0000-0000-0000C6290000}"/>
    <cellStyle name="Calculation 12 7 7 4" xfId="11497" xr:uid="{00000000-0005-0000-0000-0000C7290000}"/>
    <cellStyle name="Calculation 12 7 7 5" xfId="11498" xr:uid="{00000000-0005-0000-0000-0000C8290000}"/>
    <cellStyle name="Calculation 12 7 8" xfId="11499" xr:uid="{00000000-0005-0000-0000-0000C9290000}"/>
    <cellStyle name="Calculation 12 7 8 2" xfId="11500" xr:uid="{00000000-0005-0000-0000-0000CA290000}"/>
    <cellStyle name="Calculation 12 7 8 2 2" xfId="11501" xr:uid="{00000000-0005-0000-0000-0000CB290000}"/>
    <cellStyle name="Calculation 12 7 8 2 3" xfId="11502" xr:uid="{00000000-0005-0000-0000-0000CC290000}"/>
    <cellStyle name="Calculation 12 7 8 3" xfId="11503" xr:uid="{00000000-0005-0000-0000-0000CD290000}"/>
    <cellStyle name="Calculation 12 7 8 3 2" xfId="11504" xr:uid="{00000000-0005-0000-0000-0000CE290000}"/>
    <cellStyle name="Calculation 12 7 8 4" xfId="11505" xr:uid="{00000000-0005-0000-0000-0000CF290000}"/>
    <cellStyle name="Calculation 12 7 8 5" xfId="11506" xr:uid="{00000000-0005-0000-0000-0000D0290000}"/>
    <cellStyle name="Calculation 12 7 9" xfId="11507" xr:uid="{00000000-0005-0000-0000-0000D1290000}"/>
    <cellStyle name="Calculation 12 7 9 2" xfId="11508" xr:uid="{00000000-0005-0000-0000-0000D2290000}"/>
    <cellStyle name="Calculation 12 7 9 2 2" xfId="11509" xr:uid="{00000000-0005-0000-0000-0000D3290000}"/>
    <cellStyle name="Calculation 12 7 9 2 3" xfId="11510" xr:uid="{00000000-0005-0000-0000-0000D4290000}"/>
    <cellStyle name="Calculation 12 7 9 3" xfId="11511" xr:uid="{00000000-0005-0000-0000-0000D5290000}"/>
    <cellStyle name="Calculation 12 7 9 3 2" xfId="11512" xr:uid="{00000000-0005-0000-0000-0000D6290000}"/>
    <cellStyle name="Calculation 12 7 9 4" xfId="11513" xr:uid="{00000000-0005-0000-0000-0000D7290000}"/>
    <cellStyle name="Calculation 12 7 9 5" xfId="11514" xr:uid="{00000000-0005-0000-0000-0000D8290000}"/>
    <cellStyle name="Calculation 12 8" xfId="11515" xr:uid="{00000000-0005-0000-0000-0000D9290000}"/>
    <cellStyle name="Calculation 12 8 10" xfId="11516" xr:uid="{00000000-0005-0000-0000-0000DA290000}"/>
    <cellStyle name="Calculation 12 8 10 2" xfId="11517" xr:uid="{00000000-0005-0000-0000-0000DB290000}"/>
    <cellStyle name="Calculation 12 8 10 2 2" xfId="11518" xr:uid="{00000000-0005-0000-0000-0000DC290000}"/>
    <cellStyle name="Calculation 12 8 10 2 3" xfId="11519" xr:uid="{00000000-0005-0000-0000-0000DD290000}"/>
    <cellStyle name="Calculation 12 8 10 3" xfId="11520" xr:uid="{00000000-0005-0000-0000-0000DE290000}"/>
    <cellStyle name="Calculation 12 8 10 3 2" xfId="11521" xr:uid="{00000000-0005-0000-0000-0000DF290000}"/>
    <cellStyle name="Calculation 12 8 10 4" xfId="11522" xr:uid="{00000000-0005-0000-0000-0000E0290000}"/>
    <cellStyle name="Calculation 12 8 10 5" xfId="11523" xr:uid="{00000000-0005-0000-0000-0000E1290000}"/>
    <cellStyle name="Calculation 12 8 11" xfId="11524" xr:uid="{00000000-0005-0000-0000-0000E2290000}"/>
    <cellStyle name="Calculation 12 8 11 2" xfId="11525" xr:uid="{00000000-0005-0000-0000-0000E3290000}"/>
    <cellStyle name="Calculation 12 8 11 2 2" xfId="11526" xr:uid="{00000000-0005-0000-0000-0000E4290000}"/>
    <cellStyle name="Calculation 12 8 11 2 3" xfId="11527" xr:uid="{00000000-0005-0000-0000-0000E5290000}"/>
    <cellStyle name="Calculation 12 8 11 3" xfId="11528" xr:uid="{00000000-0005-0000-0000-0000E6290000}"/>
    <cellStyle name="Calculation 12 8 11 3 2" xfId="11529" xr:uid="{00000000-0005-0000-0000-0000E7290000}"/>
    <cellStyle name="Calculation 12 8 11 4" xfId="11530" xr:uid="{00000000-0005-0000-0000-0000E8290000}"/>
    <cellStyle name="Calculation 12 8 11 5" xfId="11531" xr:uid="{00000000-0005-0000-0000-0000E9290000}"/>
    <cellStyle name="Calculation 12 8 12" xfId="11532" xr:uid="{00000000-0005-0000-0000-0000EA290000}"/>
    <cellStyle name="Calculation 12 8 12 2" xfId="11533" xr:uid="{00000000-0005-0000-0000-0000EB290000}"/>
    <cellStyle name="Calculation 12 8 12 2 2" xfId="11534" xr:uid="{00000000-0005-0000-0000-0000EC290000}"/>
    <cellStyle name="Calculation 12 8 12 2 3" xfId="11535" xr:uid="{00000000-0005-0000-0000-0000ED290000}"/>
    <cellStyle name="Calculation 12 8 12 3" xfId="11536" xr:uid="{00000000-0005-0000-0000-0000EE290000}"/>
    <cellStyle name="Calculation 12 8 12 3 2" xfId="11537" xr:uid="{00000000-0005-0000-0000-0000EF290000}"/>
    <cellStyle name="Calculation 12 8 12 4" xfId="11538" xr:uid="{00000000-0005-0000-0000-0000F0290000}"/>
    <cellStyle name="Calculation 12 8 12 5" xfId="11539" xr:uid="{00000000-0005-0000-0000-0000F1290000}"/>
    <cellStyle name="Calculation 12 8 13" xfId="11540" xr:uid="{00000000-0005-0000-0000-0000F2290000}"/>
    <cellStyle name="Calculation 12 8 13 2" xfId="11541" xr:uid="{00000000-0005-0000-0000-0000F3290000}"/>
    <cellStyle name="Calculation 12 8 13 2 2" xfId="11542" xr:uid="{00000000-0005-0000-0000-0000F4290000}"/>
    <cellStyle name="Calculation 12 8 13 2 3" xfId="11543" xr:uid="{00000000-0005-0000-0000-0000F5290000}"/>
    <cellStyle name="Calculation 12 8 13 3" xfId="11544" xr:uid="{00000000-0005-0000-0000-0000F6290000}"/>
    <cellStyle name="Calculation 12 8 13 3 2" xfId="11545" xr:uid="{00000000-0005-0000-0000-0000F7290000}"/>
    <cellStyle name="Calculation 12 8 13 4" xfId="11546" xr:uid="{00000000-0005-0000-0000-0000F8290000}"/>
    <cellStyle name="Calculation 12 8 13 5" xfId="11547" xr:uid="{00000000-0005-0000-0000-0000F9290000}"/>
    <cellStyle name="Calculation 12 8 14" xfId="11548" xr:uid="{00000000-0005-0000-0000-0000FA290000}"/>
    <cellStyle name="Calculation 12 8 14 2" xfId="11549" xr:uid="{00000000-0005-0000-0000-0000FB290000}"/>
    <cellStyle name="Calculation 12 8 14 2 2" xfId="11550" xr:uid="{00000000-0005-0000-0000-0000FC290000}"/>
    <cellStyle name="Calculation 12 8 14 2 3" xfId="11551" xr:uid="{00000000-0005-0000-0000-0000FD290000}"/>
    <cellStyle name="Calculation 12 8 14 3" xfId="11552" xr:uid="{00000000-0005-0000-0000-0000FE290000}"/>
    <cellStyle name="Calculation 12 8 14 3 2" xfId="11553" xr:uid="{00000000-0005-0000-0000-0000FF290000}"/>
    <cellStyle name="Calculation 12 8 14 4" xfId="11554" xr:uid="{00000000-0005-0000-0000-0000002A0000}"/>
    <cellStyle name="Calculation 12 8 14 5" xfId="11555" xr:uid="{00000000-0005-0000-0000-0000012A0000}"/>
    <cellStyle name="Calculation 12 8 15" xfId="11556" xr:uid="{00000000-0005-0000-0000-0000022A0000}"/>
    <cellStyle name="Calculation 12 8 15 2" xfId="11557" xr:uid="{00000000-0005-0000-0000-0000032A0000}"/>
    <cellStyle name="Calculation 12 8 15 2 2" xfId="11558" xr:uid="{00000000-0005-0000-0000-0000042A0000}"/>
    <cellStyle name="Calculation 12 8 15 2 3" xfId="11559" xr:uid="{00000000-0005-0000-0000-0000052A0000}"/>
    <cellStyle name="Calculation 12 8 15 3" xfId="11560" xr:uid="{00000000-0005-0000-0000-0000062A0000}"/>
    <cellStyle name="Calculation 12 8 15 3 2" xfId="11561" xr:uid="{00000000-0005-0000-0000-0000072A0000}"/>
    <cellStyle name="Calculation 12 8 15 4" xfId="11562" xr:uid="{00000000-0005-0000-0000-0000082A0000}"/>
    <cellStyle name="Calculation 12 8 15 5" xfId="11563" xr:uid="{00000000-0005-0000-0000-0000092A0000}"/>
    <cellStyle name="Calculation 12 8 16" xfId="11564" xr:uid="{00000000-0005-0000-0000-00000A2A0000}"/>
    <cellStyle name="Calculation 12 8 16 2" xfId="11565" xr:uid="{00000000-0005-0000-0000-00000B2A0000}"/>
    <cellStyle name="Calculation 12 8 16 2 2" xfId="11566" xr:uid="{00000000-0005-0000-0000-00000C2A0000}"/>
    <cellStyle name="Calculation 12 8 16 2 3" xfId="11567" xr:uid="{00000000-0005-0000-0000-00000D2A0000}"/>
    <cellStyle name="Calculation 12 8 16 3" xfId="11568" xr:uid="{00000000-0005-0000-0000-00000E2A0000}"/>
    <cellStyle name="Calculation 12 8 16 3 2" xfId="11569" xr:uid="{00000000-0005-0000-0000-00000F2A0000}"/>
    <cellStyle name="Calculation 12 8 16 4" xfId="11570" xr:uid="{00000000-0005-0000-0000-0000102A0000}"/>
    <cellStyle name="Calculation 12 8 16 5" xfId="11571" xr:uid="{00000000-0005-0000-0000-0000112A0000}"/>
    <cellStyle name="Calculation 12 8 17" xfId="11572" xr:uid="{00000000-0005-0000-0000-0000122A0000}"/>
    <cellStyle name="Calculation 12 8 17 2" xfId="11573" xr:uid="{00000000-0005-0000-0000-0000132A0000}"/>
    <cellStyle name="Calculation 12 8 17 2 2" xfId="11574" xr:uid="{00000000-0005-0000-0000-0000142A0000}"/>
    <cellStyle name="Calculation 12 8 17 2 3" xfId="11575" xr:uid="{00000000-0005-0000-0000-0000152A0000}"/>
    <cellStyle name="Calculation 12 8 17 3" xfId="11576" xr:uid="{00000000-0005-0000-0000-0000162A0000}"/>
    <cellStyle name="Calculation 12 8 17 3 2" xfId="11577" xr:uid="{00000000-0005-0000-0000-0000172A0000}"/>
    <cellStyle name="Calculation 12 8 17 4" xfId="11578" xr:uid="{00000000-0005-0000-0000-0000182A0000}"/>
    <cellStyle name="Calculation 12 8 17 5" xfId="11579" xr:uid="{00000000-0005-0000-0000-0000192A0000}"/>
    <cellStyle name="Calculation 12 8 18" xfId="11580" xr:uid="{00000000-0005-0000-0000-00001A2A0000}"/>
    <cellStyle name="Calculation 12 8 18 2" xfId="11581" xr:uid="{00000000-0005-0000-0000-00001B2A0000}"/>
    <cellStyle name="Calculation 12 8 18 2 2" xfId="11582" xr:uid="{00000000-0005-0000-0000-00001C2A0000}"/>
    <cellStyle name="Calculation 12 8 18 2 3" xfId="11583" xr:uid="{00000000-0005-0000-0000-00001D2A0000}"/>
    <cellStyle name="Calculation 12 8 18 3" xfId="11584" xr:uid="{00000000-0005-0000-0000-00001E2A0000}"/>
    <cellStyle name="Calculation 12 8 18 3 2" xfId="11585" xr:uid="{00000000-0005-0000-0000-00001F2A0000}"/>
    <cellStyle name="Calculation 12 8 18 4" xfId="11586" xr:uid="{00000000-0005-0000-0000-0000202A0000}"/>
    <cellStyle name="Calculation 12 8 18 5" xfId="11587" xr:uid="{00000000-0005-0000-0000-0000212A0000}"/>
    <cellStyle name="Calculation 12 8 19" xfId="11588" xr:uid="{00000000-0005-0000-0000-0000222A0000}"/>
    <cellStyle name="Calculation 12 8 19 2" xfId="11589" xr:uid="{00000000-0005-0000-0000-0000232A0000}"/>
    <cellStyle name="Calculation 12 8 19 2 2" xfId="11590" xr:uid="{00000000-0005-0000-0000-0000242A0000}"/>
    <cellStyle name="Calculation 12 8 19 2 3" xfId="11591" xr:uid="{00000000-0005-0000-0000-0000252A0000}"/>
    <cellStyle name="Calculation 12 8 19 3" xfId="11592" xr:uid="{00000000-0005-0000-0000-0000262A0000}"/>
    <cellStyle name="Calculation 12 8 19 3 2" xfId="11593" xr:uid="{00000000-0005-0000-0000-0000272A0000}"/>
    <cellStyle name="Calculation 12 8 19 4" xfId="11594" xr:uid="{00000000-0005-0000-0000-0000282A0000}"/>
    <cellStyle name="Calculation 12 8 19 5" xfId="11595" xr:uid="{00000000-0005-0000-0000-0000292A0000}"/>
    <cellStyle name="Calculation 12 8 2" xfId="11596" xr:uid="{00000000-0005-0000-0000-00002A2A0000}"/>
    <cellStyle name="Calculation 12 8 2 2" xfId="11597" xr:uid="{00000000-0005-0000-0000-00002B2A0000}"/>
    <cellStyle name="Calculation 12 8 2 2 2" xfId="11598" xr:uid="{00000000-0005-0000-0000-00002C2A0000}"/>
    <cellStyle name="Calculation 12 8 2 2 3" xfId="11599" xr:uid="{00000000-0005-0000-0000-00002D2A0000}"/>
    <cellStyle name="Calculation 12 8 2 3" xfId="11600" xr:uid="{00000000-0005-0000-0000-00002E2A0000}"/>
    <cellStyle name="Calculation 12 8 2 3 2" xfId="11601" xr:uid="{00000000-0005-0000-0000-00002F2A0000}"/>
    <cellStyle name="Calculation 12 8 2 4" xfId="11602" xr:uid="{00000000-0005-0000-0000-0000302A0000}"/>
    <cellStyle name="Calculation 12 8 2 5" xfId="11603" xr:uid="{00000000-0005-0000-0000-0000312A0000}"/>
    <cellStyle name="Calculation 12 8 20" xfId="11604" xr:uid="{00000000-0005-0000-0000-0000322A0000}"/>
    <cellStyle name="Calculation 12 8 20 2" xfId="11605" xr:uid="{00000000-0005-0000-0000-0000332A0000}"/>
    <cellStyle name="Calculation 12 8 20 2 2" xfId="11606" xr:uid="{00000000-0005-0000-0000-0000342A0000}"/>
    <cellStyle name="Calculation 12 8 20 2 3" xfId="11607" xr:uid="{00000000-0005-0000-0000-0000352A0000}"/>
    <cellStyle name="Calculation 12 8 20 3" xfId="11608" xr:uid="{00000000-0005-0000-0000-0000362A0000}"/>
    <cellStyle name="Calculation 12 8 20 4" xfId="11609" xr:uid="{00000000-0005-0000-0000-0000372A0000}"/>
    <cellStyle name="Calculation 12 8 20 5" xfId="11610" xr:uid="{00000000-0005-0000-0000-0000382A0000}"/>
    <cellStyle name="Calculation 12 8 21" xfId="11611" xr:uid="{00000000-0005-0000-0000-0000392A0000}"/>
    <cellStyle name="Calculation 12 8 21 2" xfId="11612" xr:uid="{00000000-0005-0000-0000-00003A2A0000}"/>
    <cellStyle name="Calculation 12 8 22" xfId="11613" xr:uid="{00000000-0005-0000-0000-00003B2A0000}"/>
    <cellStyle name="Calculation 12 8 22 2" xfId="11614" xr:uid="{00000000-0005-0000-0000-00003C2A0000}"/>
    <cellStyle name="Calculation 12 8 3" xfId="11615" xr:uid="{00000000-0005-0000-0000-00003D2A0000}"/>
    <cellStyle name="Calculation 12 8 3 2" xfId="11616" xr:uid="{00000000-0005-0000-0000-00003E2A0000}"/>
    <cellStyle name="Calculation 12 8 3 2 2" xfId="11617" xr:uid="{00000000-0005-0000-0000-00003F2A0000}"/>
    <cellStyle name="Calculation 12 8 3 2 3" xfId="11618" xr:uid="{00000000-0005-0000-0000-0000402A0000}"/>
    <cellStyle name="Calculation 12 8 3 3" xfId="11619" xr:uid="{00000000-0005-0000-0000-0000412A0000}"/>
    <cellStyle name="Calculation 12 8 3 3 2" xfId="11620" xr:uid="{00000000-0005-0000-0000-0000422A0000}"/>
    <cellStyle name="Calculation 12 8 3 4" xfId="11621" xr:uid="{00000000-0005-0000-0000-0000432A0000}"/>
    <cellStyle name="Calculation 12 8 3 5" xfId="11622" xr:uid="{00000000-0005-0000-0000-0000442A0000}"/>
    <cellStyle name="Calculation 12 8 4" xfId="11623" xr:uid="{00000000-0005-0000-0000-0000452A0000}"/>
    <cellStyle name="Calculation 12 8 4 2" xfId="11624" xr:uid="{00000000-0005-0000-0000-0000462A0000}"/>
    <cellStyle name="Calculation 12 8 4 2 2" xfId="11625" xr:uid="{00000000-0005-0000-0000-0000472A0000}"/>
    <cellStyle name="Calculation 12 8 4 2 3" xfId="11626" xr:uid="{00000000-0005-0000-0000-0000482A0000}"/>
    <cellStyle name="Calculation 12 8 4 3" xfId="11627" xr:uid="{00000000-0005-0000-0000-0000492A0000}"/>
    <cellStyle name="Calculation 12 8 4 3 2" xfId="11628" xr:uid="{00000000-0005-0000-0000-00004A2A0000}"/>
    <cellStyle name="Calculation 12 8 4 4" xfId="11629" xr:uid="{00000000-0005-0000-0000-00004B2A0000}"/>
    <cellStyle name="Calculation 12 8 4 5" xfId="11630" xr:uid="{00000000-0005-0000-0000-00004C2A0000}"/>
    <cellStyle name="Calculation 12 8 5" xfId="11631" xr:uid="{00000000-0005-0000-0000-00004D2A0000}"/>
    <cellStyle name="Calculation 12 8 5 2" xfId="11632" xr:uid="{00000000-0005-0000-0000-00004E2A0000}"/>
    <cellStyle name="Calculation 12 8 5 2 2" xfId="11633" xr:uid="{00000000-0005-0000-0000-00004F2A0000}"/>
    <cellStyle name="Calculation 12 8 5 2 3" xfId="11634" xr:uid="{00000000-0005-0000-0000-0000502A0000}"/>
    <cellStyle name="Calculation 12 8 5 3" xfId="11635" xr:uid="{00000000-0005-0000-0000-0000512A0000}"/>
    <cellStyle name="Calculation 12 8 5 3 2" xfId="11636" xr:uid="{00000000-0005-0000-0000-0000522A0000}"/>
    <cellStyle name="Calculation 12 8 5 4" xfId="11637" xr:uid="{00000000-0005-0000-0000-0000532A0000}"/>
    <cellStyle name="Calculation 12 8 5 5" xfId="11638" xr:uid="{00000000-0005-0000-0000-0000542A0000}"/>
    <cellStyle name="Calculation 12 8 6" xfId="11639" xr:uid="{00000000-0005-0000-0000-0000552A0000}"/>
    <cellStyle name="Calculation 12 8 6 2" xfId="11640" xr:uid="{00000000-0005-0000-0000-0000562A0000}"/>
    <cellStyle name="Calculation 12 8 6 2 2" xfId="11641" xr:uid="{00000000-0005-0000-0000-0000572A0000}"/>
    <cellStyle name="Calculation 12 8 6 2 3" xfId="11642" xr:uid="{00000000-0005-0000-0000-0000582A0000}"/>
    <cellStyle name="Calculation 12 8 6 3" xfId="11643" xr:uid="{00000000-0005-0000-0000-0000592A0000}"/>
    <cellStyle name="Calculation 12 8 6 3 2" xfId="11644" xr:uid="{00000000-0005-0000-0000-00005A2A0000}"/>
    <cellStyle name="Calculation 12 8 6 4" xfId="11645" xr:uid="{00000000-0005-0000-0000-00005B2A0000}"/>
    <cellStyle name="Calculation 12 8 6 5" xfId="11646" xr:uid="{00000000-0005-0000-0000-00005C2A0000}"/>
    <cellStyle name="Calculation 12 8 7" xfId="11647" xr:uid="{00000000-0005-0000-0000-00005D2A0000}"/>
    <cellStyle name="Calculation 12 8 7 2" xfId="11648" xr:uid="{00000000-0005-0000-0000-00005E2A0000}"/>
    <cellStyle name="Calculation 12 8 7 2 2" xfId="11649" xr:uid="{00000000-0005-0000-0000-00005F2A0000}"/>
    <cellStyle name="Calculation 12 8 7 2 3" xfId="11650" xr:uid="{00000000-0005-0000-0000-0000602A0000}"/>
    <cellStyle name="Calculation 12 8 7 3" xfId="11651" xr:uid="{00000000-0005-0000-0000-0000612A0000}"/>
    <cellStyle name="Calculation 12 8 7 3 2" xfId="11652" xr:uid="{00000000-0005-0000-0000-0000622A0000}"/>
    <cellStyle name="Calculation 12 8 7 4" xfId="11653" xr:uid="{00000000-0005-0000-0000-0000632A0000}"/>
    <cellStyle name="Calculation 12 8 7 5" xfId="11654" xr:uid="{00000000-0005-0000-0000-0000642A0000}"/>
    <cellStyle name="Calculation 12 8 8" xfId="11655" xr:uid="{00000000-0005-0000-0000-0000652A0000}"/>
    <cellStyle name="Calculation 12 8 8 2" xfId="11656" xr:uid="{00000000-0005-0000-0000-0000662A0000}"/>
    <cellStyle name="Calculation 12 8 8 2 2" xfId="11657" xr:uid="{00000000-0005-0000-0000-0000672A0000}"/>
    <cellStyle name="Calculation 12 8 8 2 3" xfId="11658" xr:uid="{00000000-0005-0000-0000-0000682A0000}"/>
    <cellStyle name="Calculation 12 8 8 3" xfId="11659" xr:uid="{00000000-0005-0000-0000-0000692A0000}"/>
    <cellStyle name="Calculation 12 8 8 3 2" xfId="11660" xr:uid="{00000000-0005-0000-0000-00006A2A0000}"/>
    <cellStyle name="Calculation 12 8 8 4" xfId="11661" xr:uid="{00000000-0005-0000-0000-00006B2A0000}"/>
    <cellStyle name="Calculation 12 8 8 5" xfId="11662" xr:uid="{00000000-0005-0000-0000-00006C2A0000}"/>
    <cellStyle name="Calculation 12 8 9" xfId="11663" xr:uid="{00000000-0005-0000-0000-00006D2A0000}"/>
    <cellStyle name="Calculation 12 8 9 2" xfId="11664" xr:uid="{00000000-0005-0000-0000-00006E2A0000}"/>
    <cellStyle name="Calculation 12 8 9 2 2" xfId="11665" xr:uid="{00000000-0005-0000-0000-00006F2A0000}"/>
    <cellStyle name="Calculation 12 8 9 2 3" xfId="11666" xr:uid="{00000000-0005-0000-0000-0000702A0000}"/>
    <cellStyle name="Calculation 12 8 9 3" xfId="11667" xr:uid="{00000000-0005-0000-0000-0000712A0000}"/>
    <cellStyle name="Calculation 12 8 9 3 2" xfId="11668" xr:uid="{00000000-0005-0000-0000-0000722A0000}"/>
    <cellStyle name="Calculation 12 8 9 4" xfId="11669" xr:uid="{00000000-0005-0000-0000-0000732A0000}"/>
    <cellStyle name="Calculation 12 8 9 5" xfId="11670" xr:uid="{00000000-0005-0000-0000-0000742A0000}"/>
    <cellStyle name="Calculation 12 9" xfId="11671" xr:uid="{00000000-0005-0000-0000-0000752A0000}"/>
    <cellStyle name="Calculation 12 9 10" xfId="11672" xr:uid="{00000000-0005-0000-0000-0000762A0000}"/>
    <cellStyle name="Calculation 12 9 10 2" xfId="11673" xr:uid="{00000000-0005-0000-0000-0000772A0000}"/>
    <cellStyle name="Calculation 12 9 10 2 2" xfId="11674" xr:uid="{00000000-0005-0000-0000-0000782A0000}"/>
    <cellStyle name="Calculation 12 9 10 2 3" xfId="11675" xr:uid="{00000000-0005-0000-0000-0000792A0000}"/>
    <cellStyle name="Calculation 12 9 10 3" xfId="11676" xr:uid="{00000000-0005-0000-0000-00007A2A0000}"/>
    <cellStyle name="Calculation 12 9 10 3 2" xfId="11677" xr:uid="{00000000-0005-0000-0000-00007B2A0000}"/>
    <cellStyle name="Calculation 12 9 10 4" xfId="11678" xr:uid="{00000000-0005-0000-0000-00007C2A0000}"/>
    <cellStyle name="Calculation 12 9 10 5" xfId="11679" xr:uid="{00000000-0005-0000-0000-00007D2A0000}"/>
    <cellStyle name="Calculation 12 9 11" xfId="11680" xr:uid="{00000000-0005-0000-0000-00007E2A0000}"/>
    <cellStyle name="Calculation 12 9 11 2" xfId="11681" xr:uid="{00000000-0005-0000-0000-00007F2A0000}"/>
    <cellStyle name="Calculation 12 9 11 2 2" xfId="11682" xr:uid="{00000000-0005-0000-0000-0000802A0000}"/>
    <cellStyle name="Calculation 12 9 11 2 3" xfId="11683" xr:uid="{00000000-0005-0000-0000-0000812A0000}"/>
    <cellStyle name="Calculation 12 9 11 3" xfId="11684" xr:uid="{00000000-0005-0000-0000-0000822A0000}"/>
    <cellStyle name="Calculation 12 9 11 3 2" xfId="11685" xr:uid="{00000000-0005-0000-0000-0000832A0000}"/>
    <cellStyle name="Calculation 12 9 11 4" xfId="11686" xr:uid="{00000000-0005-0000-0000-0000842A0000}"/>
    <cellStyle name="Calculation 12 9 11 5" xfId="11687" xr:uid="{00000000-0005-0000-0000-0000852A0000}"/>
    <cellStyle name="Calculation 12 9 12" xfId="11688" xr:uid="{00000000-0005-0000-0000-0000862A0000}"/>
    <cellStyle name="Calculation 12 9 12 2" xfId="11689" xr:uid="{00000000-0005-0000-0000-0000872A0000}"/>
    <cellStyle name="Calculation 12 9 12 2 2" xfId="11690" xr:uid="{00000000-0005-0000-0000-0000882A0000}"/>
    <cellStyle name="Calculation 12 9 12 2 3" xfId="11691" xr:uid="{00000000-0005-0000-0000-0000892A0000}"/>
    <cellStyle name="Calculation 12 9 12 3" xfId="11692" xr:uid="{00000000-0005-0000-0000-00008A2A0000}"/>
    <cellStyle name="Calculation 12 9 12 3 2" xfId="11693" xr:uid="{00000000-0005-0000-0000-00008B2A0000}"/>
    <cellStyle name="Calculation 12 9 12 4" xfId="11694" xr:uid="{00000000-0005-0000-0000-00008C2A0000}"/>
    <cellStyle name="Calculation 12 9 12 5" xfId="11695" xr:uid="{00000000-0005-0000-0000-00008D2A0000}"/>
    <cellStyle name="Calculation 12 9 13" xfId="11696" xr:uid="{00000000-0005-0000-0000-00008E2A0000}"/>
    <cellStyle name="Calculation 12 9 13 2" xfId="11697" xr:uid="{00000000-0005-0000-0000-00008F2A0000}"/>
    <cellStyle name="Calculation 12 9 13 2 2" xfId="11698" xr:uid="{00000000-0005-0000-0000-0000902A0000}"/>
    <cellStyle name="Calculation 12 9 13 2 3" xfId="11699" xr:uid="{00000000-0005-0000-0000-0000912A0000}"/>
    <cellStyle name="Calculation 12 9 13 3" xfId="11700" xr:uid="{00000000-0005-0000-0000-0000922A0000}"/>
    <cellStyle name="Calculation 12 9 13 3 2" xfId="11701" xr:uid="{00000000-0005-0000-0000-0000932A0000}"/>
    <cellStyle name="Calculation 12 9 13 4" xfId="11702" xr:uid="{00000000-0005-0000-0000-0000942A0000}"/>
    <cellStyle name="Calculation 12 9 13 5" xfId="11703" xr:uid="{00000000-0005-0000-0000-0000952A0000}"/>
    <cellStyle name="Calculation 12 9 14" xfId="11704" xr:uid="{00000000-0005-0000-0000-0000962A0000}"/>
    <cellStyle name="Calculation 12 9 14 2" xfId="11705" xr:uid="{00000000-0005-0000-0000-0000972A0000}"/>
    <cellStyle name="Calculation 12 9 14 2 2" xfId="11706" xr:uid="{00000000-0005-0000-0000-0000982A0000}"/>
    <cellStyle name="Calculation 12 9 14 2 3" xfId="11707" xr:uid="{00000000-0005-0000-0000-0000992A0000}"/>
    <cellStyle name="Calculation 12 9 14 3" xfId="11708" xr:uid="{00000000-0005-0000-0000-00009A2A0000}"/>
    <cellStyle name="Calculation 12 9 14 3 2" xfId="11709" xr:uid="{00000000-0005-0000-0000-00009B2A0000}"/>
    <cellStyle name="Calculation 12 9 14 4" xfId="11710" xr:uid="{00000000-0005-0000-0000-00009C2A0000}"/>
    <cellStyle name="Calculation 12 9 14 5" xfId="11711" xr:uid="{00000000-0005-0000-0000-00009D2A0000}"/>
    <cellStyle name="Calculation 12 9 15" xfId="11712" xr:uid="{00000000-0005-0000-0000-00009E2A0000}"/>
    <cellStyle name="Calculation 12 9 15 2" xfId="11713" xr:uid="{00000000-0005-0000-0000-00009F2A0000}"/>
    <cellStyle name="Calculation 12 9 15 2 2" xfId="11714" xr:uid="{00000000-0005-0000-0000-0000A02A0000}"/>
    <cellStyle name="Calculation 12 9 15 2 3" xfId="11715" xr:uid="{00000000-0005-0000-0000-0000A12A0000}"/>
    <cellStyle name="Calculation 12 9 15 3" xfId="11716" xr:uid="{00000000-0005-0000-0000-0000A22A0000}"/>
    <cellStyle name="Calculation 12 9 15 3 2" xfId="11717" xr:uid="{00000000-0005-0000-0000-0000A32A0000}"/>
    <cellStyle name="Calculation 12 9 15 4" xfId="11718" xr:uid="{00000000-0005-0000-0000-0000A42A0000}"/>
    <cellStyle name="Calculation 12 9 15 5" xfId="11719" xr:uid="{00000000-0005-0000-0000-0000A52A0000}"/>
    <cellStyle name="Calculation 12 9 16" xfId="11720" xr:uid="{00000000-0005-0000-0000-0000A62A0000}"/>
    <cellStyle name="Calculation 12 9 16 2" xfId="11721" xr:uid="{00000000-0005-0000-0000-0000A72A0000}"/>
    <cellStyle name="Calculation 12 9 16 2 2" xfId="11722" xr:uid="{00000000-0005-0000-0000-0000A82A0000}"/>
    <cellStyle name="Calculation 12 9 16 2 3" xfId="11723" xr:uid="{00000000-0005-0000-0000-0000A92A0000}"/>
    <cellStyle name="Calculation 12 9 16 3" xfId="11724" xr:uid="{00000000-0005-0000-0000-0000AA2A0000}"/>
    <cellStyle name="Calculation 12 9 16 3 2" xfId="11725" xr:uid="{00000000-0005-0000-0000-0000AB2A0000}"/>
    <cellStyle name="Calculation 12 9 16 4" xfId="11726" xr:uid="{00000000-0005-0000-0000-0000AC2A0000}"/>
    <cellStyle name="Calculation 12 9 16 5" xfId="11727" xr:uid="{00000000-0005-0000-0000-0000AD2A0000}"/>
    <cellStyle name="Calculation 12 9 17" xfId="11728" xr:uid="{00000000-0005-0000-0000-0000AE2A0000}"/>
    <cellStyle name="Calculation 12 9 17 2" xfId="11729" xr:uid="{00000000-0005-0000-0000-0000AF2A0000}"/>
    <cellStyle name="Calculation 12 9 17 2 2" xfId="11730" xr:uid="{00000000-0005-0000-0000-0000B02A0000}"/>
    <cellStyle name="Calculation 12 9 17 2 3" xfId="11731" xr:uid="{00000000-0005-0000-0000-0000B12A0000}"/>
    <cellStyle name="Calculation 12 9 17 3" xfId="11732" xr:uid="{00000000-0005-0000-0000-0000B22A0000}"/>
    <cellStyle name="Calculation 12 9 17 3 2" xfId="11733" xr:uid="{00000000-0005-0000-0000-0000B32A0000}"/>
    <cellStyle name="Calculation 12 9 17 4" xfId="11734" xr:uid="{00000000-0005-0000-0000-0000B42A0000}"/>
    <cellStyle name="Calculation 12 9 17 5" xfId="11735" xr:uid="{00000000-0005-0000-0000-0000B52A0000}"/>
    <cellStyle name="Calculation 12 9 18" xfId="11736" xr:uid="{00000000-0005-0000-0000-0000B62A0000}"/>
    <cellStyle name="Calculation 12 9 18 2" xfId="11737" xr:uid="{00000000-0005-0000-0000-0000B72A0000}"/>
    <cellStyle name="Calculation 12 9 18 2 2" xfId="11738" xr:uid="{00000000-0005-0000-0000-0000B82A0000}"/>
    <cellStyle name="Calculation 12 9 18 2 3" xfId="11739" xr:uid="{00000000-0005-0000-0000-0000B92A0000}"/>
    <cellStyle name="Calculation 12 9 18 3" xfId="11740" xr:uid="{00000000-0005-0000-0000-0000BA2A0000}"/>
    <cellStyle name="Calculation 12 9 18 3 2" xfId="11741" xr:uid="{00000000-0005-0000-0000-0000BB2A0000}"/>
    <cellStyle name="Calculation 12 9 18 4" xfId="11742" xr:uid="{00000000-0005-0000-0000-0000BC2A0000}"/>
    <cellStyle name="Calculation 12 9 18 5" xfId="11743" xr:uid="{00000000-0005-0000-0000-0000BD2A0000}"/>
    <cellStyle name="Calculation 12 9 19" xfId="11744" xr:uid="{00000000-0005-0000-0000-0000BE2A0000}"/>
    <cellStyle name="Calculation 12 9 19 2" xfId="11745" xr:uid="{00000000-0005-0000-0000-0000BF2A0000}"/>
    <cellStyle name="Calculation 12 9 19 2 2" xfId="11746" xr:uid="{00000000-0005-0000-0000-0000C02A0000}"/>
    <cellStyle name="Calculation 12 9 19 2 3" xfId="11747" xr:uid="{00000000-0005-0000-0000-0000C12A0000}"/>
    <cellStyle name="Calculation 12 9 19 3" xfId="11748" xr:uid="{00000000-0005-0000-0000-0000C22A0000}"/>
    <cellStyle name="Calculation 12 9 19 3 2" xfId="11749" xr:uid="{00000000-0005-0000-0000-0000C32A0000}"/>
    <cellStyle name="Calculation 12 9 19 4" xfId="11750" xr:uid="{00000000-0005-0000-0000-0000C42A0000}"/>
    <cellStyle name="Calculation 12 9 19 5" xfId="11751" xr:uid="{00000000-0005-0000-0000-0000C52A0000}"/>
    <cellStyle name="Calculation 12 9 2" xfId="11752" xr:uid="{00000000-0005-0000-0000-0000C62A0000}"/>
    <cellStyle name="Calculation 12 9 2 2" xfId="11753" xr:uid="{00000000-0005-0000-0000-0000C72A0000}"/>
    <cellStyle name="Calculation 12 9 2 2 2" xfId="11754" xr:uid="{00000000-0005-0000-0000-0000C82A0000}"/>
    <cellStyle name="Calculation 12 9 2 2 3" xfId="11755" xr:uid="{00000000-0005-0000-0000-0000C92A0000}"/>
    <cellStyle name="Calculation 12 9 2 3" xfId="11756" xr:uid="{00000000-0005-0000-0000-0000CA2A0000}"/>
    <cellStyle name="Calculation 12 9 2 3 2" xfId="11757" xr:uid="{00000000-0005-0000-0000-0000CB2A0000}"/>
    <cellStyle name="Calculation 12 9 2 4" xfId="11758" xr:uid="{00000000-0005-0000-0000-0000CC2A0000}"/>
    <cellStyle name="Calculation 12 9 2 5" xfId="11759" xr:uid="{00000000-0005-0000-0000-0000CD2A0000}"/>
    <cellStyle name="Calculation 12 9 20" xfId="11760" xr:uid="{00000000-0005-0000-0000-0000CE2A0000}"/>
    <cellStyle name="Calculation 12 9 20 2" xfId="11761" xr:uid="{00000000-0005-0000-0000-0000CF2A0000}"/>
    <cellStyle name="Calculation 12 9 20 2 2" xfId="11762" xr:uid="{00000000-0005-0000-0000-0000D02A0000}"/>
    <cellStyle name="Calculation 12 9 20 2 3" xfId="11763" xr:uid="{00000000-0005-0000-0000-0000D12A0000}"/>
    <cellStyle name="Calculation 12 9 20 3" xfId="11764" xr:uid="{00000000-0005-0000-0000-0000D22A0000}"/>
    <cellStyle name="Calculation 12 9 20 4" xfId="11765" xr:uid="{00000000-0005-0000-0000-0000D32A0000}"/>
    <cellStyle name="Calculation 12 9 20 5" xfId="11766" xr:uid="{00000000-0005-0000-0000-0000D42A0000}"/>
    <cellStyle name="Calculation 12 9 21" xfId="11767" xr:uid="{00000000-0005-0000-0000-0000D52A0000}"/>
    <cellStyle name="Calculation 12 9 21 2" xfId="11768" xr:uid="{00000000-0005-0000-0000-0000D62A0000}"/>
    <cellStyle name="Calculation 12 9 22" xfId="11769" xr:uid="{00000000-0005-0000-0000-0000D72A0000}"/>
    <cellStyle name="Calculation 12 9 22 2" xfId="11770" xr:uid="{00000000-0005-0000-0000-0000D82A0000}"/>
    <cellStyle name="Calculation 12 9 3" xfId="11771" xr:uid="{00000000-0005-0000-0000-0000D92A0000}"/>
    <cellStyle name="Calculation 12 9 3 2" xfId="11772" xr:uid="{00000000-0005-0000-0000-0000DA2A0000}"/>
    <cellStyle name="Calculation 12 9 3 2 2" xfId="11773" xr:uid="{00000000-0005-0000-0000-0000DB2A0000}"/>
    <cellStyle name="Calculation 12 9 3 2 3" xfId="11774" xr:uid="{00000000-0005-0000-0000-0000DC2A0000}"/>
    <cellStyle name="Calculation 12 9 3 3" xfId="11775" xr:uid="{00000000-0005-0000-0000-0000DD2A0000}"/>
    <cellStyle name="Calculation 12 9 3 3 2" xfId="11776" xr:uid="{00000000-0005-0000-0000-0000DE2A0000}"/>
    <cellStyle name="Calculation 12 9 3 4" xfId="11777" xr:uid="{00000000-0005-0000-0000-0000DF2A0000}"/>
    <cellStyle name="Calculation 12 9 3 5" xfId="11778" xr:uid="{00000000-0005-0000-0000-0000E02A0000}"/>
    <cellStyle name="Calculation 12 9 4" xfId="11779" xr:uid="{00000000-0005-0000-0000-0000E12A0000}"/>
    <cellStyle name="Calculation 12 9 4 2" xfId="11780" xr:uid="{00000000-0005-0000-0000-0000E22A0000}"/>
    <cellStyle name="Calculation 12 9 4 2 2" xfId="11781" xr:uid="{00000000-0005-0000-0000-0000E32A0000}"/>
    <cellStyle name="Calculation 12 9 4 2 3" xfId="11782" xr:uid="{00000000-0005-0000-0000-0000E42A0000}"/>
    <cellStyle name="Calculation 12 9 4 3" xfId="11783" xr:uid="{00000000-0005-0000-0000-0000E52A0000}"/>
    <cellStyle name="Calculation 12 9 4 3 2" xfId="11784" xr:uid="{00000000-0005-0000-0000-0000E62A0000}"/>
    <cellStyle name="Calculation 12 9 4 4" xfId="11785" xr:uid="{00000000-0005-0000-0000-0000E72A0000}"/>
    <cellStyle name="Calculation 12 9 4 5" xfId="11786" xr:uid="{00000000-0005-0000-0000-0000E82A0000}"/>
    <cellStyle name="Calculation 12 9 5" xfId="11787" xr:uid="{00000000-0005-0000-0000-0000E92A0000}"/>
    <cellStyle name="Calculation 12 9 5 2" xfId="11788" xr:uid="{00000000-0005-0000-0000-0000EA2A0000}"/>
    <cellStyle name="Calculation 12 9 5 2 2" xfId="11789" xr:uid="{00000000-0005-0000-0000-0000EB2A0000}"/>
    <cellStyle name="Calculation 12 9 5 2 3" xfId="11790" xr:uid="{00000000-0005-0000-0000-0000EC2A0000}"/>
    <cellStyle name="Calculation 12 9 5 3" xfId="11791" xr:uid="{00000000-0005-0000-0000-0000ED2A0000}"/>
    <cellStyle name="Calculation 12 9 5 3 2" xfId="11792" xr:uid="{00000000-0005-0000-0000-0000EE2A0000}"/>
    <cellStyle name="Calculation 12 9 5 4" xfId="11793" xr:uid="{00000000-0005-0000-0000-0000EF2A0000}"/>
    <cellStyle name="Calculation 12 9 5 5" xfId="11794" xr:uid="{00000000-0005-0000-0000-0000F02A0000}"/>
    <cellStyle name="Calculation 12 9 6" xfId="11795" xr:uid="{00000000-0005-0000-0000-0000F12A0000}"/>
    <cellStyle name="Calculation 12 9 6 2" xfId="11796" xr:uid="{00000000-0005-0000-0000-0000F22A0000}"/>
    <cellStyle name="Calculation 12 9 6 2 2" xfId="11797" xr:uid="{00000000-0005-0000-0000-0000F32A0000}"/>
    <cellStyle name="Calculation 12 9 6 2 3" xfId="11798" xr:uid="{00000000-0005-0000-0000-0000F42A0000}"/>
    <cellStyle name="Calculation 12 9 6 3" xfId="11799" xr:uid="{00000000-0005-0000-0000-0000F52A0000}"/>
    <cellStyle name="Calculation 12 9 6 3 2" xfId="11800" xr:uid="{00000000-0005-0000-0000-0000F62A0000}"/>
    <cellStyle name="Calculation 12 9 6 4" xfId="11801" xr:uid="{00000000-0005-0000-0000-0000F72A0000}"/>
    <cellStyle name="Calculation 12 9 6 5" xfId="11802" xr:uid="{00000000-0005-0000-0000-0000F82A0000}"/>
    <cellStyle name="Calculation 12 9 7" xfId="11803" xr:uid="{00000000-0005-0000-0000-0000F92A0000}"/>
    <cellStyle name="Calculation 12 9 7 2" xfId="11804" xr:uid="{00000000-0005-0000-0000-0000FA2A0000}"/>
    <cellStyle name="Calculation 12 9 7 2 2" xfId="11805" xr:uid="{00000000-0005-0000-0000-0000FB2A0000}"/>
    <cellStyle name="Calculation 12 9 7 2 3" xfId="11806" xr:uid="{00000000-0005-0000-0000-0000FC2A0000}"/>
    <cellStyle name="Calculation 12 9 7 3" xfId="11807" xr:uid="{00000000-0005-0000-0000-0000FD2A0000}"/>
    <cellStyle name="Calculation 12 9 7 3 2" xfId="11808" xr:uid="{00000000-0005-0000-0000-0000FE2A0000}"/>
    <cellStyle name="Calculation 12 9 7 4" xfId="11809" xr:uid="{00000000-0005-0000-0000-0000FF2A0000}"/>
    <cellStyle name="Calculation 12 9 7 5" xfId="11810" xr:uid="{00000000-0005-0000-0000-0000002B0000}"/>
    <cellStyle name="Calculation 12 9 8" xfId="11811" xr:uid="{00000000-0005-0000-0000-0000012B0000}"/>
    <cellStyle name="Calculation 12 9 8 2" xfId="11812" xr:uid="{00000000-0005-0000-0000-0000022B0000}"/>
    <cellStyle name="Calculation 12 9 8 2 2" xfId="11813" xr:uid="{00000000-0005-0000-0000-0000032B0000}"/>
    <cellStyle name="Calculation 12 9 8 2 3" xfId="11814" xr:uid="{00000000-0005-0000-0000-0000042B0000}"/>
    <cellStyle name="Calculation 12 9 8 3" xfId="11815" xr:uid="{00000000-0005-0000-0000-0000052B0000}"/>
    <cellStyle name="Calculation 12 9 8 3 2" xfId="11816" xr:uid="{00000000-0005-0000-0000-0000062B0000}"/>
    <cellStyle name="Calculation 12 9 8 4" xfId="11817" xr:uid="{00000000-0005-0000-0000-0000072B0000}"/>
    <cellStyle name="Calculation 12 9 8 5" xfId="11818" xr:uid="{00000000-0005-0000-0000-0000082B0000}"/>
    <cellStyle name="Calculation 12 9 9" xfId="11819" xr:uid="{00000000-0005-0000-0000-0000092B0000}"/>
    <cellStyle name="Calculation 12 9 9 2" xfId="11820" xr:uid="{00000000-0005-0000-0000-00000A2B0000}"/>
    <cellStyle name="Calculation 12 9 9 2 2" xfId="11821" xr:uid="{00000000-0005-0000-0000-00000B2B0000}"/>
    <cellStyle name="Calculation 12 9 9 2 3" xfId="11822" xr:uid="{00000000-0005-0000-0000-00000C2B0000}"/>
    <cellStyle name="Calculation 12 9 9 3" xfId="11823" xr:uid="{00000000-0005-0000-0000-00000D2B0000}"/>
    <cellStyle name="Calculation 12 9 9 3 2" xfId="11824" xr:uid="{00000000-0005-0000-0000-00000E2B0000}"/>
    <cellStyle name="Calculation 12 9 9 4" xfId="11825" xr:uid="{00000000-0005-0000-0000-00000F2B0000}"/>
    <cellStyle name="Calculation 12 9 9 5" xfId="11826" xr:uid="{00000000-0005-0000-0000-0000102B0000}"/>
    <cellStyle name="Calculation 13" xfId="11827" xr:uid="{00000000-0005-0000-0000-0000112B0000}"/>
    <cellStyle name="Calculation 13 10" xfId="11828" xr:uid="{00000000-0005-0000-0000-0000122B0000}"/>
    <cellStyle name="Calculation 13 10 2" xfId="11829" xr:uid="{00000000-0005-0000-0000-0000132B0000}"/>
    <cellStyle name="Calculation 13 10 2 2" xfId="11830" xr:uid="{00000000-0005-0000-0000-0000142B0000}"/>
    <cellStyle name="Calculation 13 10 2 3" xfId="11831" xr:uid="{00000000-0005-0000-0000-0000152B0000}"/>
    <cellStyle name="Calculation 13 10 3" xfId="11832" xr:uid="{00000000-0005-0000-0000-0000162B0000}"/>
    <cellStyle name="Calculation 13 10 3 2" xfId="11833" xr:uid="{00000000-0005-0000-0000-0000172B0000}"/>
    <cellStyle name="Calculation 13 10 4" xfId="11834" xr:uid="{00000000-0005-0000-0000-0000182B0000}"/>
    <cellStyle name="Calculation 13 10 5" xfId="11835" xr:uid="{00000000-0005-0000-0000-0000192B0000}"/>
    <cellStyle name="Calculation 13 11" xfId="11836" xr:uid="{00000000-0005-0000-0000-00001A2B0000}"/>
    <cellStyle name="Calculation 13 11 2" xfId="11837" xr:uid="{00000000-0005-0000-0000-00001B2B0000}"/>
    <cellStyle name="Calculation 13 11 2 2" xfId="11838" xr:uid="{00000000-0005-0000-0000-00001C2B0000}"/>
    <cellStyle name="Calculation 13 11 2 3" xfId="11839" xr:uid="{00000000-0005-0000-0000-00001D2B0000}"/>
    <cellStyle name="Calculation 13 11 3" xfId="11840" xr:uid="{00000000-0005-0000-0000-00001E2B0000}"/>
    <cellStyle name="Calculation 13 11 3 2" xfId="11841" xr:uid="{00000000-0005-0000-0000-00001F2B0000}"/>
    <cellStyle name="Calculation 13 11 4" xfId="11842" xr:uid="{00000000-0005-0000-0000-0000202B0000}"/>
    <cellStyle name="Calculation 13 11 5" xfId="11843" xr:uid="{00000000-0005-0000-0000-0000212B0000}"/>
    <cellStyle name="Calculation 13 12" xfId="11844" xr:uid="{00000000-0005-0000-0000-0000222B0000}"/>
    <cellStyle name="Calculation 13 12 2" xfId="11845" xr:uid="{00000000-0005-0000-0000-0000232B0000}"/>
    <cellStyle name="Calculation 13 12 2 2" xfId="11846" xr:uid="{00000000-0005-0000-0000-0000242B0000}"/>
    <cellStyle name="Calculation 13 12 2 3" xfId="11847" xr:uid="{00000000-0005-0000-0000-0000252B0000}"/>
    <cellStyle name="Calculation 13 12 3" xfId="11848" xr:uid="{00000000-0005-0000-0000-0000262B0000}"/>
    <cellStyle name="Calculation 13 12 3 2" xfId="11849" xr:uid="{00000000-0005-0000-0000-0000272B0000}"/>
    <cellStyle name="Calculation 13 12 4" xfId="11850" xr:uid="{00000000-0005-0000-0000-0000282B0000}"/>
    <cellStyle name="Calculation 13 12 5" xfId="11851" xr:uid="{00000000-0005-0000-0000-0000292B0000}"/>
    <cellStyle name="Calculation 13 13" xfId="11852" xr:uid="{00000000-0005-0000-0000-00002A2B0000}"/>
    <cellStyle name="Calculation 13 13 2" xfId="11853" xr:uid="{00000000-0005-0000-0000-00002B2B0000}"/>
    <cellStyle name="Calculation 13 13 2 2" xfId="11854" xr:uid="{00000000-0005-0000-0000-00002C2B0000}"/>
    <cellStyle name="Calculation 13 13 2 3" xfId="11855" xr:uid="{00000000-0005-0000-0000-00002D2B0000}"/>
    <cellStyle name="Calculation 13 13 3" xfId="11856" xr:uid="{00000000-0005-0000-0000-00002E2B0000}"/>
    <cellStyle name="Calculation 13 13 3 2" xfId="11857" xr:uid="{00000000-0005-0000-0000-00002F2B0000}"/>
    <cellStyle name="Calculation 13 13 4" xfId="11858" xr:uid="{00000000-0005-0000-0000-0000302B0000}"/>
    <cellStyle name="Calculation 13 13 5" xfId="11859" xr:uid="{00000000-0005-0000-0000-0000312B0000}"/>
    <cellStyle name="Calculation 13 14" xfId="11860" xr:uid="{00000000-0005-0000-0000-0000322B0000}"/>
    <cellStyle name="Calculation 13 14 2" xfId="11861" xr:uid="{00000000-0005-0000-0000-0000332B0000}"/>
    <cellStyle name="Calculation 13 14 2 2" xfId="11862" xr:uid="{00000000-0005-0000-0000-0000342B0000}"/>
    <cellStyle name="Calculation 13 14 2 3" xfId="11863" xr:uid="{00000000-0005-0000-0000-0000352B0000}"/>
    <cellStyle name="Calculation 13 14 3" xfId="11864" xr:uid="{00000000-0005-0000-0000-0000362B0000}"/>
    <cellStyle name="Calculation 13 14 3 2" xfId="11865" xr:uid="{00000000-0005-0000-0000-0000372B0000}"/>
    <cellStyle name="Calculation 13 14 4" xfId="11866" xr:uid="{00000000-0005-0000-0000-0000382B0000}"/>
    <cellStyle name="Calculation 13 14 5" xfId="11867" xr:uid="{00000000-0005-0000-0000-0000392B0000}"/>
    <cellStyle name="Calculation 13 15" xfId="11868" xr:uid="{00000000-0005-0000-0000-00003A2B0000}"/>
    <cellStyle name="Calculation 13 15 2" xfId="11869" xr:uid="{00000000-0005-0000-0000-00003B2B0000}"/>
    <cellStyle name="Calculation 13 15 2 2" xfId="11870" xr:uid="{00000000-0005-0000-0000-00003C2B0000}"/>
    <cellStyle name="Calculation 13 15 2 3" xfId="11871" xr:uid="{00000000-0005-0000-0000-00003D2B0000}"/>
    <cellStyle name="Calculation 13 15 3" xfId="11872" xr:uid="{00000000-0005-0000-0000-00003E2B0000}"/>
    <cellStyle name="Calculation 13 15 3 2" xfId="11873" xr:uid="{00000000-0005-0000-0000-00003F2B0000}"/>
    <cellStyle name="Calculation 13 15 4" xfId="11874" xr:uid="{00000000-0005-0000-0000-0000402B0000}"/>
    <cellStyle name="Calculation 13 15 5" xfId="11875" xr:uid="{00000000-0005-0000-0000-0000412B0000}"/>
    <cellStyle name="Calculation 13 16" xfId="11876" xr:uid="{00000000-0005-0000-0000-0000422B0000}"/>
    <cellStyle name="Calculation 13 16 2" xfId="11877" xr:uid="{00000000-0005-0000-0000-0000432B0000}"/>
    <cellStyle name="Calculation 13 16 2 2" xfId="11878" xr:uid="{00000000-0005-0000-0000-0000442B0000}"/>
    <cellStyle name="Calculation 13 16 2 3" xfId="11879" xr:uid="{00000000-0005-0000-0000-0000452B0000}"/>
    <cellStyle name="Calculation 13 16 3" xfId="11880" xr:uid="{00000000-0005-0000-0000-0000462B0000}"/>
    <cellStyle name="Calculation 13 16 3 2" xfId="11881" xr:uid="{00000000-0005-0000-0000-0000472B0000}"/>
    <cellStyle name="Calculation 13 16 4" xfId="11882" xr:uid="{00000000-0005-0000-0000-0000482B0000}"/>
    <cellStyle name="Calculation 13 16 5" xfId="11883" xr:uid="{00000000-0005-0000-0000-0000492B0000}"/>
    <cellStyle name="Calculation 13 17" xfId="11884" xr:uid="{00000000-0005-0000-0000-00004A2B0000}"/>
    <cellStyle name="Calculation 13 17 2" xfId="11885" xr:uid="{00000000-0005-0000-0000-00004B2B0000}"/>
    <cellStyle name="Calculation 13 17 2 2" xfId="11886" xr:uid="{00000000-0005-0000-0000-00004C2B0000}"/>
    <cellStyle name="Calculation 13 17 2 3" xfId="11887" xr:uid="{00000000-0005-0000-0000-00004D2B0000}"/>
    <cellStyle name="Calculation 13 17 3" xfId="11888" xr:uid="{00000000-0005-0000-0000-00004E2B0000}"/>
    <cellStyle name="Calculation 13 17 3 2" xfId="11889" xr:uid="{00000000-0005-0000-0000-00004F2B0000}"/>
    <cellStyle name="Calculation 13 17 4" xfId="11890" xr:uid="{00000000-0005-0000-0000-0000502B0000}"/>
    <cellStyle name="Calculation 13 17 5" xfId="11891" xr:uid="{00000000-0005-0000-0000-0000512B0000}"/>
    <cellStyle name="Calculation 13 18" xfId="11892" xr:uid="{00000000-0005-0000-0000-0000522B0000}"/>
    <cellStyle name="Calculation 13 18 2" xfId="11893" xr:uid="{00000000-0005-0000-0000-0000532B0000}"/>
    <cellStyle name="Calculation 13 18 2 2" xfId="11894" xr:uid="{00000000-0005-0000-0000-0000542B0000}"/>
    <cellStyle name="Calculation 13 18 2 3" xfId="11895" xr:uid="{00000000-0005-0000-0000-0000552B0000}"/>
    <cellStyle name="Calculation 13 18 3" xfId="11896" xr:uid="{00000000-0005-0000-0000-0000562B0000}"/>
    <cellStyle name="Calculation 13 18 3 2" xfId="11897" xr:uid="{00000000-0005-0000-0000-0000572B0000}"/>
    <cellStyle name="Calculation 13 18 4" xfId="11898" xr:uid="{00000000-0005-0000-0000-0000582B0000}"/>
    <cellStyle name="Calculation 13 18 5" xfId="11899" xr:uid="{00000000-0005-0000-0000-0000592B0000}"/>
    <cellStyle name="Calculation 13 19" xfId="11900" xr:uid="{00000000-0005-0000-0000-00005A2B0000}"/>
    <cellStyle name="Calculation 13 19 2" xfId="11901" xr:uid="{00000000-0005-0000-0000-00005B2B0000}"/>
    <cellStyle name="Calculation 13 19 2 2" xfId="11902" xr:uid="{00000000-0005-0000-0000-00005C2B0000}"/>
    <cellStyle name="Calculation 13 19 2 3" xfId="11903" xr:uid="{00000000-0005-0000-0000-00005D2B0000}"/>
    <cellStyle name="Calculation 13 19 3" xfId="11904" xr:uid="{00000000-0005-0000-0000-00005E2B0000}"/>
    <cellStyle name="Calculation 13 19 3 2" xfId="11905" xr:uid="{00000000-0005-0000-0000-00005F2B0000}"/>
    <cellStyle name="Calculation 13 19 4" xfId="11906" xr:uid="{00000000-0005-0000-0000-0000602B0000}"/>
    <cellStyle name="Calculation 13 19 5" xfId="11907" xr:uid="{00000000-0005-0000-0000-0000612B0000}"/>
    <cellStyle name="Calculation 13 2" xfId="11908" xr:uid="{00000000-0005-0000-0000-0000622B0000}"/>
    <cellStyle name="Calculation 13 2 2" xfId="11909" xr:uid="{00000000-0005-0000-0000-0000632B0000}"/>
    <cellStyle name="Calculation 13 2 2 2" xfId="11910" xr:uid="{00000000-0005-0000-0000-0000642B0000}"/>
    <cellStyle name="Calculation 13 2 2 3" xfId="11911" xr:uid="{00000000-0005-0000-0000-0000652B0000}"/>
    <cellStyle name="Calculation 13 2 3" xfId="11912" xr:uid="{00000000-0005-0000-0000-0000662B0000}"/>
    <cellStyle name="Calculation 13 2 3 2" xfId="11913" xr:uid="{00000000-0005-0000-0000-0000672B0000}"/>
    <cellStyle name="Calculation 13 2 4" xfId="11914" xr:uid="{00000000-0005-0000-0000-0000682B0000}"/>
    <cellStyle name="Calculation 13 2 5" xfId="11915" xr:uid="{00000000-0005-0000-0000-0000692B0000}"/>
    <cellStyle name="Calculation 13 20" xfId="11916" xr:uid="{00000000-0005-0000-0000-00006A2B0000}"/>
    <cellStyle name="Calculation 13 20 2" xfId="11917" xr:uid="{00000000-0005-0000-0000-00006B2B0000}"/>
    <cellStyle name="Calculation 13 20 2 2" xfId="11918" xr:uid="{00000000-0005-0000-0000-00006C2B0000}"/>
    <cellStyle name="Calculation 13 20 2 3" xfId="11919" xr:uid="{00000000-0005-0000-0000-00006D2B0000}"/>
    <cellStyle name="Calculation 13 20 3" xfId="11920" xr:uid="{00000000-0005-0000-0000-00006E2B0000}"/>
    <cellStyle name="Calculation 13 20 4" xfId="11921" xr:uid="{00000000-0005-0000-0000-00006F2B0000}"/>
    <cellStyle name="Calculation 13 20 5" xfId="11922" xr:uid="{00000000-0005-0000-0000-0000702B0000}"/>
    <cellStyle name="Calculation 13 21" xfId="11923" xr:uid="{00000000-0005-0000-0000-0000712B0000}"/>
    <cellStyle name="Calculation 13 21 2" xfId="11924" xr:uid="{00000000-0005-0000-0000-0000722B0000}"/>
    <cellStyle name="Calculation 13 22" xfId="11925" xr:uid="{00000000-0005-0000-0000-0000732B0000}"/>
    <cellStyle name="Calculation 13 22 2" xfId="11926" xr:uid="{00000000-0005-0000-0000-0000742B0000}"/>
    <cellStyle name="Calculation 13 3" xfId="11927" xr:uid="{00000000-0005-0000-0000-0000752B0000}"/>
    <cellStyle name="Calculation 13 3 2" xfId="11928" xr:uid="{00000000-0005-0000-0000-0000762B0000}"/>
    <cellStyle name="Calculation 13 3 2 2" xfId="11929" xr:uid="{00000000-0005-0000-0000-0000772B0000}"/>
    <cellStyle name="Calculation 13 3 2 3" xfId="11930" xr:uid="{00000000-0005-0000-0000-0000782B0000}"/>
    <cellStyle name="Calculation 13 3 3" xfId="11931" xr:uid="{00000000-0005-0000-0000-0000792B0000}"/>
    <cellStyle name="Calculation 13 3 3 2" xfId="11932" xr:uid="{00000000-0005-0000-0000-00007A2B0000}"/>
    <cellStyle name="Calculation 13 3 4" xfId="11933" xr:uid="{00000000-0005-0000-0000-00007B2B0000}"/>
    <cellStyle name="Calculation 13 3 5" xfId="11934" xr:uid="{00000000-0005-0000-0000-00007C2B0000}"/>
    <cellStyle name="Calculation 13 4" xfId="11935" xr:uid="{00000000-0005-0000-0000-00007D2B0000}"/>
    <cellStyle name="Calculation 13 4 2" xfId="11936" xr:uid="{00000000-0005-0000-0000-00007E2B0000}"/>
    <cellStyle name="Calculation 13 4 2 2" xfId="11937" xr:uid="{00000000-0005-0000-0000-00007F2B0000}"/>
    <cellStyle name="Calculation 13 4 2 3" xfId="11938" xr:uid="{00000000-0005-0000-0000-0000802B0000}"/>
    <cellStyle name="Calculation 13 4 3" xfId="11939" xr:uid="{00000000-0005-0000-0000-0000812B0000}"/>
    <cellStyle name="Calculation 13 4 3 2" xfId="11940" xr:uid="{00000000-0005-0000-0000-0000822B0000}"/>
    <cellStyle name="Calculation 13 4 4" xfId="11941" xr:uid="{00000000-0005-0000-0000-0000832B0000}"/>
    <cellStyle name="Calculation 13 4 5" xfId="11942" xr:uid="{00000000-0005-0000-0000-0000842B0000}"/>
    <cellStyle name="Calculation 13 5" xfId="11943" xr:uid="{00000000-0005-0000-0000-0000852B0000}"/>
    <cellStyle name="Calculation 13 5 2" xfId="11944" xr:uid="{00000000-0005-0000-0000-0000862B0000}"/>
    <cellStyle name="Calculation 13 5 2 2" xfId="11945" xr:uid="{00000000-0005-0000-0000-0000872B0000}"/>
    <cellStyle name="Calculation 13 5 2 3" xfId="11946" xr:uid="{00000000-0005-0000-0000-0000882B0000}"/>
    <cellStyle name="Calculation 13 5 3" xfId="11947" xr:uid="{00000000-0005-0000-0000-0000892B0000}"/>
    <cellStyle name="Calculation 13 5 3 2" xfId="11948" xr:uid="{00000000-0005-0000-0000-00008A2B0000}"/>
    <cellStyle name="Calculation 13 5 4" xfId="11949" xr:uid="{00000000-0005-0000-0000-00008B2B0000}"/>
    <cellStyle name="Calculation 13 5 5" xfId="11950" xr:uid="{00000000-0005-0000-0000-00008C2B0000}"/>
    <cellStyle name="Calculation 13 6" xfId="11951" xr:uid="{00000000-0005-0000-0000-00008D2B0000}"/>
    <cellStyle name="Calculation 13 6 2" xfId="11952" xr:uid="{00000000-0005-0000-0000-00008E2B0000}"/>
    <cellStyle name="Calculation 13 6 2 2" xfId="11953" xr:uid="{00000000-0005-0000-0000-00008F2B0000}"/>
    <cellStyle name="Calculation 13 6 2 3" xfId="11954" xr:uid="{00000000-0005-0000-0000-0000902B0000}"/>
    <cellStyle name="Calculation 13 6 3" xfId="11955" xr:uid="{00000000-0005-0000-0000-0000912B0000}"/>
    <cellStyle name="Calculation 13 6 3 2" xfId="11956" xr:uid="{00000000-0005-0000-0000-0000922B0000}"/>
    <cellStyle name="Calculation 13 6 4" xfId="11957" xr:uid="{00000000-0005-0000-0000-0000932B0000}"/>
    <cellStyle name="Calculation 13 6 5" xfId="11958" xr:uid="{00000000-0005-0000-0000-0000942B0000}"/>
    <cellStyle name="Calculation 13 7" xfId="11959" xr:uid="{00000000-0005-0000-0000-0000952B0000}"/>
    <cellStyle name="Calculation 13 7 2" xfId="11960" xr:uid="{00000000-0005-0000-0000-0000962B0000}"/>
    <cellStyle name="Calculation 13 7 2 2" xfId="11961" xr:uid="{00000000-0005-0000-0000-0000972B0000}"/>
    <cellStyle name="Calculation 13 7 2 3" xfId="11962" xr:uid="{00000000-0005-0000-0000-0000982B0000}"/>
    <cellStyle name="Calculation 13 7 3" xfId="11963" xr:uid="{00000000-0005-0000-0000-0000992B0000}"/>
    <cellStyle name="Calculation 13 7 3 2" xfId="11964" xr:uid="{00000000-0005-0000-0000-00009A2B0000}"/>
    <cellStyle name="Calculation 13 7 4" xfId="11965" xr:uid="{00000000-0005-0000-0000-00009B2B0000}"/>
    <cellStyle name="Calculation 13 7 5" xfId="11966" xr:uid="{00000000-0005-0000-0000-00009C2B0000}"/>
    <cellStyle name="Calculation 13 8" xfId="11967" xr:uid="{00000000-0005-0000-0000-00009D2B0000}"/>
    <cellStyle name="Calculation 13 8 2" xfId="11968" xr:uid="{00000000-0005-0000-0000-00009E2B0000}"/>
    <cellStyle name="Calculation 13 8 2 2" xfId="11969" xr:uid="{00000000-0005-0000-0000-00009F2B0000}"/>
    <cellStyle name="Calculation 13 8 2 3" xfId="11970" xr:uid="{00000000-0005-0000-0000-0000A02B0000}"/>
    <cellStyle name="Calculation 13 8 3" xfId="11971" xr:uid="{00000000-0005-0000-0000-0000A12B0000}"/>
    <cellStyle name="Calculation 13 8 3 2" xfId="11972" xr:uid="{00000000-0005-0000-0000-0000A22B0000}"/>
    <cellStyle name="Calculation 13 8 4" xfId="11973" xr:uid="{00000000-0005-0000-0000-0000A32B0000}"/>
    <cellStyle name="Calculation 13 8 5" xfId="11974" xr:uid="{00000000-0005-0000-0000-0000A42B0000}"/>
    <cellStyle name="Calculation 13 9" xfId="11975" xr:uid="{00000000-0005-0000-0000-0000A52B0000}"/>
    <cellStyle name="Calculation 13 9 2" xfId="11976" xr:uid="{00000000-0005-0000-0000-0000A62B0000}"/>
    <cellStyle name="Calculation 13 9 2 2" xfId="11977" xr:uid="{00000000-0005-0000-0000-0000A72B0000}"/>
    <cellStyle name="Calculation 13 9 2 3" xfId="11978" xr:uid="{00000000-0005-0000-0000-0000A82B0000}"/>
    <cellStyle name="Calculation 13 9 3" xfId="11979" xr:uid="{00000000-0005-0000-0000-0000A92B0000}"/>
    <cellStyle name="Calculation 13 9 3 2" xfId="11980" xr:uid="{00000000-0005-0000-0000-0000AA2B0000}"/>
    <cellStyle name="Calculation 13 9 4" xfId="11981" xr:uid="{00000000-0005-0000-0000-0000AB2B0000}"/>
    <cellStyle name="Calculation 13 9 5" xfId="11982" xr:uid="{00000000-0005-0000-0000-0000AC2B0000}"/>
    <cellStyle name="Calculation 14" xfId="11983" xr:uid="{00000000-0005-0000-0000-0000AD2B0000}"/>
    <cellStyle name="Calculation 14 10" xfId="11984" xr:uid="{00000000-0005-0000-0000-0000AE2B0000}"/>
    <cellStyle name="Calculation 14 10 2" xfId="11985" xr:uid="{00000000-0005-0000-0000-0000AF2B0000}"/>
    <cellStyle name="Calculation 14 10 2 2" xfId="11986" xr:uid="{00000000-0005-0000-0000-0000B02B0000}"/>
    <cellStyle name="Calculation 14 10 2 3" xfId="11987" xr:uid="{00000000-0005-0000-0000-0000B12B0000}"/>
    <cellStyle name="Calculation 14 10 3" xfId="11988" xr:uid="{00000000-0005-0000-0000-0000B22B0000}"/>
    <cellStyle name="Calculation 14 10 3 2" xfId="11989" xr:uid="{00000000-0005-0000-0000-0000B32B0000}"/>
    <cellStyle name="Calculation 14 10 4" xfId="11990" xr:uid="{00000000-0005-0000-0000-0000B42B0000}"/>
    <cellStyle name="Calculation 14 10 5" xfId="11991" xr:uid="{00000000-0005-0000-0000-0000B52B0000}"/>
    <cellStyle name="Calculation 14 11" xfId="11992" xr:uid="{00000000-0005-0000-0000-0000B62B0000}"/>
    <cellStyle name="Calculation 14 11 2" xfId="11993" xr:uid="{00000000-0005-0000-0000-0000B72B0000}"/>
    <cellStyle name="Calculation 14 11 2 2" xfId="11994" xr:uid="{00000000-0005-0000-0000-0000B82B0000}"/>
    <cellStyle name="Calculation 14 11 2 3" xfId="11995" xr:uid="{00000000-0005-0000-0000-0000B92B0000}"/>
    <cellStyle name="Calculation 14 11 3" xfId="11996" xr:uid="{00000000-0005-0000-0000-0000BA2B0000}"/>
    <cellStyle name="Calculation 14 11 3 2" xfId="11997" xr:uid="{00000000-0005-0000-0000-0000BB2B0000}"/>
    <cellStyle name="Calculation 14 11 4" xfId="11998" xr:uid="{00000000-0005-0000-0000-0000BC2B0000}"/>
    <cellStyle name="Calculation 14 11 5" xfId="11999" xr:uid="{00000000-0005-0000-0000-0000BD2B0000}"/>
    <cellStyle name="Calculation 14 12" xfId="12000" xr:uid="{00000000-0005-0000-0000-0000BE2B0000}"/>
    <cellStyle name="Calculation 14 12 2" xfId="12001" xr:uid="{00000000-0005-0000-0000-0000BF2B0000}"/>
    <cellStyle name="Calculation 14 12 2 2" xfId="12002" xr:uid="{00000000-0005-0000-0000-0000C02B0000}"/>
    <cellStyle name="Calculation 14 12 2 3" xfId="12003" xr:uid="{00000000-0005-0000-0000-0000C12B0000}"/>
    <cellStyle name="Calculation 14 12 3" xfId="12004" xr:uid="{00000000-0005-0000-0000-0000C22B0000}"/>
    <cellStyle name="Calculation 14 12 3 2" xfId="12005" xr:uid="{00000000-0005-0000-0000-0000C32B0000}"/>
    <cellStyle name="Calculation 14 12 4" xfId="12006" xr:uid="{00000000-0005-0000-0000-0000C42B0000}"/>
    <cellStyle name="Calculation 14 12 5" xfId="12007" xr:uid="{00000000-0005-0000-0000-0000C52B0000}"/>
    <cellStyle name="Calculation 14 13" xfId="12008" xr:uid="{00000000-0005-0000-0000-0000C62B0000}"/>
    <cellStyle name="Calculation 14 13 2" xfId="12009" xr:uid="{00000000-0005-0000-0000-0000C72B0000}"/>
    <cellStyle name="Calculation 14 13 2 2" xfId="12010" xr:uid="{00000000-0005-0000-0000-0000C82B0000}"/>
    <cellStyle name="Calculation 14 13 2 3" xfId="12011" xr:uid="{00000000-0005-0000-0000-0000C92B0000}"/>
    <cellStyle name="Calculation 14 13 3" xfId="12012" xr:uid="{00000000-0005-0000-0000-0000CA2B0000}"/>
    <cellStyle name="Calculation 14 13 3 2" xfId="12013" xr:uid="{00000000-0005-0000-0000-0000CB2B0000}"/>
    <cellStyle name="Calculation 14 13 4" xfId="12014" xr:uid="{00000000-0005-0000-0000-0000CC2B0000}"/>
    <cellStyle name="Calculation 14 13 5" xfId="12015" xr:uid="{00000000-0005-0000-0000-0000CD2B0000}"/>
    <cellStyle name="Calculation 14 14" xfId="12016" xr:uid="{00000000-0005-0000-0000-0000CE2B0000}"/>
    <cellStyle name="Calculation 14 14 2" xfId="12017" xr:uid="{00000000-0005-0000-0000-0000CF2B0000}"/>
    <cellStyle name="Calculation 14 14 2 2" xfId="12018" xr:uid="{00000000-0005-0000-0000-0000D02B0000}"/>
    <cellStyle name="Calculation 14 14 2 3" xfId="12019" xr:uid="{00000000-0005-0000-0000-0000D12B0000}"/>
    <cellStyle name="Calculation 14 14 3" xfId="12020" xr:uid="{00000000-0005-0000-0000-0000D22B0000}"/>
    <cellStyle name="Calculation 14 14 3 2" xfId="12021" xr:uid="{00000000-0005-0000-0000-0000D32B0000}"/>
    <cellStyle name="Calculation 14 14 4" xfId="12022" xr:uid="{00000000-0005-0000-0000-0000D42B0000}"/>
    <cellStyle name="Calculation 14 14 5" xfId="12023" xr:uid="{00000000-0005-0000-0000-0000D52B0000}"/>
    <cellStyle name="Calculation 14 15" xfId="12024" xr:uid="{00000000-0005-0000-0000-0000D62B0000}"/>
    <cellStyle name="Calculation 14 15 2" xfId="12025" xr:uid="{00000000-0005-0000-0000-0000D72B0000}"/>
    <cellStyle name="Calculation 14 15 2 2" xfId="12026" xr:uid="{00000000-0005-0000-0000-0000D82B0000}"/>
    <cellStyle name="Calculation 14 15 2 3" xfId="12027" xr:uid="{00000000-0005-0000-0000-0000D92B0000}"/>
    <cellStyle name="Calculation 14 15 3" xfId="12028" xr:uid="{00000000-0005-0000-0000-0000DA2B0000}"/>
    <cellStyle name="Calculation 14 15 3 2" xfId="12029" xr:uid="{00000000-0005-0000-0000-0000DB2B0000}"/>
    <cellStyle name="Calculation 14 15 4" xfId="12030" xr:uid="{00000000-0005-0000-0000-0000DC2B0000}"/>
    <cellStyle name="Calculation 14 15 5" xfId="12031" xr:uid="{00000000-0005-0000-0000-0000DD2B0000}"/>
    <cellStyle name="Calculation 14 16" xfId="12032" xr:uid="{00000000-0005-0000-0000-0000DE2B0000}"/>
    <cellStyle name="Calculation 14 16 2" xfId="12033" xr:uid="{00000000-0005-0000-0000-0000DF2B0000}"/>
    <cellStyle name="Calculation 14 16 2 2" xfId="12034" xr:uid="{00000000-0005-0000-0000-0000E02B0000}"/>
    <cellStyle name="Calculation 14 16 2 3" xfId="12035" xr:uid="{00000000-0005-0000-0000-0000E12B0000}"/>
    <cellStyle name="Calculation 14 16 3" xfId="12036" xr:uid="{00000000-0005-0000-0000-0000E22B0000}"/>
    <cellStyle name="Calculation 14 16 3 2" xfId="12037" xr:uid="{00000000-0005-0000-0000-0000E32B0000}"/>
    <cellStyle name="Calculation 14 16 4" xfId="12038" xr:uid="{00000000-0005-0000-0000-0000E42B0000}"/>
    <cellStyle name="Calculation 14 16 5" xfId="12039" xr:uid="{00000000-0005-0000-0000-0000E52B0000}"/>
    <cellStyle name="Calculation 14 17" xfId="12040" xr:uid="{00000000-0005-0000-0000-0000E62B0000}"/>
    <cellStyle name="Calculation 14 17 2" xfId="12041" xr:uid="{00000000-0005-0000-0000-0000E72B0000}"/>
    <cellStyle name="Calculation 14 17 2 2" xfId="12042" xr:uid="{00000000-0005-0000-0000-0000E82B0000}"/>
    <cellStyle name="Calculation 14 17 2 3" xfId="12043" xr:uid="{00000000-0005-0000-0000-0000E92B0000}"/>
    <cellStyle name="Calculation 14 17 3" xfId="12044" xr:uid="{00000000-0005-0000-0000-0000EA2B0000}"/>
    <cellStyle name="Calculation 14 17 3 2" xfId="12045" xr:uid="{00000000-0005-0000-0000-0000EB2B0000}"/>
    <cellStyle name="Calculation 14 17 4" xfId="12046" xr:uid="{00000000-0005-0000-0000-0000EC2B0000}"/>
    <cellStyle name="Calculation 14 17 5" xfId="12047" xr:uid="{00000000-0005-0000-0000-0000ED2B0000}"/>
    <cellStyle name="Calculation 14 18" xfId="12048" xr:uid="{00000000-0005-0000-0000-0000EE2B0000}"/>
    <cellStyle name="Calculation 14 18 2" xfId="12049" xr:uid="{00000000-0005-0000-0000-0000EF2B0000}"/>
    <cellStyle name="Calculation 14 18 2 2" xfId="12050" xr:uid="{00000000-0005-0000-0000-0000F02B0000}"/>
    <cellStyle name="Calculation 14 18 2 3" xfId="12051" xr:uid="{00000000-0005-0000-0000-0000F12B0000}"/>
    <cellStyle name="Calculation 14 18 3" xfId="12052" xr:uid="{00000000-0005-0000-0000-0000F22B0000}"/>
    <cellStyle name="Calculation 14 18 3 2" xfId="12053" xr:uid="{00000000-0005-0000-0000-0000F32B0000}"/>
    <cellStyle name="Calculation 14 18 4" xfId="12054" xr:uid="{00000000-0005-0000-0000-0000F42B0000}"/>
    <cellStyle name="Calculation 14 18 5" xfId="12055" xr:uid="{00000000-0005-0000-0000-0000F52B0000}"/>
    <cellStyle name="Calculation 14 19" xfId="12056" xr:uid="{00000000-0005-0000-0000-0000F62B0000}"/>
    <cellStyle name="Calculation 14 19 2" xfId="12057" xr:uid="{00000000-0005-0000-0000-0000F72B0000}"/>
    <cellStyle name="Calculation 14 19 2 2" xfId="12058" xr:uid="{00000000-0005-0000-0000-0000F82B0000}"/>
    <cellStyle name="Calculation 14 19 2 3" xfId="12059" xr:uid="{00000000-0005-0000-0000-0000F92B0000}"/>
    <cellStyle name="Calculation 14 19 3" xfId="12060" xr:uid="{00000000-0005-0000-0000-0000FA2B0000}"/>
    <cellStyle name="Calculation 14 19 3 2" xfId="12061" xr:uid="{00000000-0005-0000-0000-0000FB2B0000}"/>
    <cellStyle name="Calculation 14 19 4" xfId="12062" xr:uid="{00000000-0005-0000-0000-0000FC2B0000}"/>
    <cellStyle name="Calculation 14 19 5" xfId="12063" xr:uid="{00000000-0005-0000-0000-0000FD2B0000}"/>
    <cellStyle name="Calculation 14 2" xfId="12064" xr:uid="{00000000-0005-0000-0000-0000FE2B0000}"/>
    <cellStyle name="Calculation 14 2 2" xfId="12065" xr:uid="{00000000-0005-0000-0000-0000FF2B0000}"/>
    <cellStyle name="Calculation 14 2 2 2" xfId="12066" xr:uid="{00000000-0005-0000-0000-0000002C0000}"/>
    <cellStyle name="Calculation 14 2 2 3" xfId="12067" xr:uid="{00000000-0005-0000-0000-0000012C0000}"/>
    <cellStyle name="Calculation 14 2 3" xfId="12068" xr:uid="{00000000-0005-0000-0000-0000022C0000}"/>
    <cellStyle name="Calculation 14 2 3 2" xfId="12069" xr:uid="{00000000-0005-0000-0000-0000032C0000}"/>
    <cellStyle name="Calculation 14 2 4" xfId="12070" xr:uid="{00000000-0005-0000-0000-0000042C0000}"/>
    <cellStyle name="Calculation 14 2 5" xfId="12071" xr:uid="{00000000-0005-0000-0000-0000052C0000}"/>
    <cellStyle name="Calculation 14 20" xfId="12072" xr:uid="{00000000-0005-0000-0000-0000062C0000}"/>
    <cellStyle name="Calculation 14 20 2" xfId="12073" xr:uid="{00000000-0005-0000-0000-0000072C0000}"/>
    <cellStyle name="Calculation 14 20 2 2" xfId="12074" xr:uid="{00000000-0005-0000-0000-0000082C0000}"/>
    <cellStyle name="Calculation 14 20 2 3" xfId="12075" xr:uid="{00000000-0005-0000-0000-0000092C0000}"/>
    <cellStyle name="Calculation 14 20 3" xfId="12076" xr:uid="{00000000-0005-0000-0000-00000A2C0000}"/>
    <cellStyle name="Calculation 14 20 4" xfId="12077" xr:uid="{00000000-0005-0000-0000-00000B2C0000}"/>
    <cellStyle name="Calculation 14 20 5" xfId="12078" xr:uid="{00000000-0005-0000-0000-00000C2C0000}"/>
    <cellStyle name="Calculation 14 21" xfId="12079" xr:uid="{00000000-0005-0000-0000-00000D2C0000}"/>
    <cellStyle name="Calculation 14 21 2" xfId="12080" xr:uid="{00000000-0005-0000-0000-00000E2C0000}"/>
    <cellStyle name="Calculation 14 22" xfId="12081" xr:uid="{00000000-0005-0000-0000-00000F2C0000}"/>
    <cellStyle name="Calculation 14 22 2" xfId="12082" xr:uid="{00000000-0005-0000-0000-0000102C0000}"/>
    <cellStyle name="Calculation 14 3" xfId="12083" xr:uid="{00000000-0005-0000-0000-0000112C0000}"/>
    <cellStyle name="Calculation 14 3 2" xfId="12084" xr:uid="{00000000-0005-0000-0000-0000122C0000}"/>
    <cellStyle name="Calculation 14 3 2 2" xfId="12085" xr:uid="{00000000-0005-0000-0000-0000132C0000}"/>
    <cellStyle name="Calculation 14 3 2 3" xfId="12086" xr:uid="{00000000-0005-0000-0000-0000142C0000}"/>
    <cellStyle name="Calculation 14 3 3" xfId="12087" xr:uid="{00000000-0005-0000-0000-0000152C0000}"/>
    <cellStyle name="Calculation 14 3 3 2" xfId="12088" xr:uid="{00000000-0005-0000-0000-0000162C0000}"/>
    <cellStyle name="Calculation 14 3 4" xfId="12089" xr:uid="{00000000-0005-0000-0000-0000172C0000}"/>
    <cellStyle name="Calculation 14 3 5" xfId="12090" xr:uid="{00000000-0005-0000-0000-0000182C0000}"/>
    <cellStyle name="Calculation 14 4" xfId="12091" xr:uid="{00000000-0005-0000-0000-0000192C0000}"/>
    <cellStyle name="Calculation 14 4 2" xfId="12092" xr:uid="{00000000-0005-0000-0000-00001A2C0000}"/>
    <cellStyle name="Calculation 14 4 2 2" xfId="12093" xr:uid="{00000000-0005-0000-0000-00001B2C0000}"/>
    <cellStyle name="Calculation 14 4 2 3" xfId="12094" xr:uid="{00000000-0005-0000-0000-00001C2C0000}"/>
    <cellStyle name="Calculation 14 4 3" xfId="12095" xr:uid="{00000000-0005-0000-0000-00001D2C0000}"/>
    <cellStyle name="Calculation 14 4 3 2" xfId="12096" xr:uid="{00000000-0005-0000-0000-00001E2C0000}"/>
    <cellStyle name="Calculation 14 4 4" xfId="12097" xr:uid="{00000000-0005-0000-0000-00001F2C0000}"/>
    <cellStyle name="Calculation 14 4 5" xfId="12098" xr:uid="{00000000-0005-0000-0000-0000202C0000}"/>
    <cellStyle name="Calculation 14 5" xfId="12099" xr:uid="{00000000-0005-0000-0000-0000212C0000}"/>
    <cellStyle name="Calculation 14 5 2" xfId="12100" xr:uid="{00000000-0005-0000-0000-0000222C0000}"/>
    <cellStyle name="Calculation 14 5 2 2" xfId="12101" xr:uid="{00000000-0005-0000-0000-0000232C0000}"/>
    <cellStyle name="Calculation 14 5 2 3" xfId="12102" xr:uid="{00000000-0005-0000-0000-0000242C0000}"/>
    <cellStyle name="Calculation 14 5 3" xfId="12103" xr:uid="{00000000-0005-0000-0000-0000252C0000}"/>
    <cellStyle name="Calculation 14 5 3 2" xfId="12104" xr:uid="{00000000-0005-0000-0000-0000262C0000}"/>
    <cellStyle name="Calculation 14 5 4" xfId="12105" xr:uid="{00000000-0005-0000-0000-0000272C0000}"/>
    <cellStyle name="Calculation 14 5 5" xfId="12106" xr:uid="{00000000-0005-0000-0000-0000282C0000}"/>
    <cellStyle name="Calculation 14 6" xfId="12107" xr:uid="{00000000-0005-0000-0000-0000292C0000}"/>
    <cellStyle name="Calculation 14 6 2" xfId="12108" xr:uid="{00000000-0005-0000-0000-00002A2C0000}"/>
    <cellStyle name="Calculation 14 6 2 2" xfId="12109" xr:uid="{00000000-0005-0000-0000-00002B2C0000}"/>
    <cellStyle name="Calculation 14 6 2 3" xfId="12110" xr:uid="{00000000-0005-0000-0000-00002C2C0000}"/>
    <cellStyle name="Calculation 14 6 3" xfId="12111" xr:uid="{00000000-0005-0000-0000-00002D2C0000}"/>
    <cellStyle name="Calculation 14 6 3 2" xfId="12112" xr:uid="{00000000-0005-0000-0000-00002E2C0000}"/>
    <cellStyle name="Calculation 14 6 4" xfId="12113" xr:uid="{00000000-0005-0000-0000-00002F2C0000}"/>
    <cellStyle name="Calculation 14 6 5" xfId="12114" xr:uid="{00000000-0005-0000-0000-0000302C0000}"/>
    <cellStyle name="Calculation 14 7" xfId="12115" xr:uid="{00000000-0005-0000-0000-0000312C0000}"/>
    <cellStyle name="Calculation 14 7 2" xfId="12116" xr:uid="{00000000-0005-0000-0000-0000322C0000}"/>
    <cellStyle name="Calculation 14 7 2 2" xfId="12117" xr:uid="{00000000-0005-0000-0000-0000332C0000}"/>
    <cellStyle name="Calculation 14 7 2 3" xfId="12118" xr:uid="{00000000-0005-0000-0000-0000342C0000}"/>
    <cellStyle name="Calculation 14 7 3" xfId="12119" xr:uid="{00000000-0005-0000-0000-0000352C0000}"/>
    <cellStyle name="Calculation 14 7 3 2" xfId="12120" xr:uid="{00000000-0005-0000-0000-0000362C0000}"/>
    <cellStyle name="Calculation 14 7 4" xfId="12121" xr:uid="{00000000-0005-0000-0000-0000372C0000}"/>
    <cellStyle name="Calculation 14 7 5" xfId="12122" xr:uid="{00000000-0005-0000-0000-0000382C0000}"/>
    <cellStyle name="Calculation 14 8" xfId="12123" xr:uid="{00000000-0005-0000-0000-0000392C0000}"/>
    <cellStyle name="Calculation 14 8 2" xfId="12124" xr:uid="{00000000-0005-0000-0000-00003A2C0000}"/>
    <cellStyle name="Calculation 14 8 2 2" xfId="12125" xr:uid="{00000000-0005-0000-0000-00003B2C0000}"/>
    <cellStyle name="Calculation 14 8 2 3" xfId="12126" xr:uid="{00000000-0005-0000-0000-00003C2C0000}"/>
    <cellStyle name="Calculation 14 8 3" xfId="12127" xr:uid="{00000000-0005-0000-0000-00003D2C0000}"/>
    <cellStyle name="Calculation 14 8 3 2" xfId="12128" xr:uid="{00000000-0005-0000-0000-00003E2C0000}"/>
    <cellStyle name="Calculation 14 8 4" xfId="12129" xr:uid="{00000000-0005-0000-0000-00003F2C0000}"/>
    <cellStyle name="Calculation 14 8 5" xfId="12130" xr:uid="{00000000-0005-0000-0000-0000402C0000}"/>
    <cellStyle name="Calculation 14 9" xfId="12131" xr:uid="{00000000-0005-0000-0000-0000412C0000}"/>
    <cellStyle name="Calculation 14 9 2" xfId="12132" xr:uid="{00000000-0005-0000-0000-0000422C0000}"/>
    <cellStyle name="Calculation 14 9 2 2" xfId="12133" xr:uid="{00000000-0005-0000-0000-0000432C0000}"/>
    <cellStyle name="Calculation 14 9 2 3" xfId="12134" xr:uid="{00000000-0005-0000-0000-0000442C0000}"/>
    <cellStyle name="Calculation 14 9 3" xfId="12135" xr:uid="{00000000-0005-0000-0000-0000452C0000}"/>
    <cellStyle name="Calculation 14 9 3 2" xfId="12136" xr:uid="{00000000-0005-0000-0000-0000462C0000}"/>
    <cellStyle name="Calculation 14 9 4" xfId="12137" xr:uid="{00000000-0005-0000-0000-0000472C0000}"/>
    <cellStyle name="Calculation 14 9 5" xfId="12138" xr:uid="{00000000-0005-0000-0000-0000482C0000}"/>
    <cellStyle name="Calculation 15" xfId="12139" xr:uid="{00000000-0005-0000-0000-0000492C0000}"/>
    <cellStyle name="Calculation 15 10" xfId="12140" xr:uid="{00000000-0005-0000-0000-00004A2C0000}"/>
    <cellStyle name="Calculation 15 10 2" xfId="12141" xr:uid="{00000000-0005-0000-0000-00004B2C0000}"/>
    <cellStyle name="Calculation 15 10 2 2" xfId="12142" xr:uid="{00000000-0005-0000-0000-00004C2C0000}"/>
    <cellStyle name="Calculation 15 10 2 3" xfId="12143" xr:uid="{00000000-0005-0000-0000-00004D2C0000}"/>
    <cellStyle name="Calculation 15 10 3" xfId="12144" xr:uid="{00000000-0005-0000-0000-00004E2C0000}"/>
    <cellStyle name="Calculation 15 10 3 2" xfId="12145" xr:uid="{00000000-0005-0000-0000-00004F2C0000}"/>
    <cellStyle name="Calculation 15 10 4" xfId="12146" xr:uid="{00000000-0005-0000-0000-0000502C0000}"/>
    <cellStyle name="Calculation 15 10 5" xfId="12147" xr:uid="{00000000-0005-0000-0000-0000512C0000}"/>
    <cellStyle name="Calculation 15 11" xfId="12148" xr:uid="{00000000-0005-0000-0000-0000522C0000}"/>
    <cellStyle name="Calculation 15 11 2" xfId="12149" xr:uid="{00000000-0005-0000-0000-0000532C0000}"/>
    <cellStyle name="Calculation 15 11 2 2" xfId="12150" xr:uid="{00000000-0005-0000-0000-0000542C0000}"/>
    <cellStyle name="Calculation 15 11 2 3" xfId="12151" xr:uid="{00000000-0005-0000-0000-0000552C0000}"/>
    <cellStyle name="Calculation 15 11 3" xfId="12152" xr:uid="{00000000-0005-0000-0000-0000562C0000}"/>
    <cellStyle name="Calculation 15 11 3 2" xfId="12153" xr:uid="{00000000-0005-0000-0000-0000572C0000}"/>
    <cellStyle name="Calculation 15 11 4" xfId="12154" xr:uid="{00000000-0005-0000-0000-0000582C0000}"/>
    <cellStyle name="Calculation 15 11 5" xfId="12155" xr:uid="{00000000-0005-0000-0000-0000592C0000}"/>
    <cellStyle name="Calculation 15 12" xfId="12156" xr:uid="{00000000-0005-0000-0000-00005A2C0000}"/>
    <cellStyle name="Calculation 15 12 2" xfId="12157" xr:uid="{00000000-0005-0000-0000-00005B2C0000}"/>
    <cellStyle name="Calculation 15 12 2 2" xfId="12158" xr:uid="{00000000-0005-0000-0000-00005C2C0000}"/>
    <cellStyle name="Calculation 15 12 2 3" xfId="12159" xr:uid="{00000000-0005-0000-0000-00005D2C0000}"/>
    <cellStyle name="Calculation 15 12 3" xfId="12160" xr:uid="{00000000-0005-0000-0000-00005E2C0000}"/>
    <cellStyle name="Calculation 15 12 3 2" xfId="12161" xr:uid="{00000000-0005-0000-0000-00005F2C0000}"/>
    <cellStyle name="Calculation 15 12 4" xfId="12162" xr:uid="{00000000-0005-0000-0000-0000602C0000}"/>
    <cellStyle name="Calculation 15 12 5" xfId="12163" xr:uid="{00000000-0005-0000-0000-0000612C0000}"/>
    <cellStyle name="Calculation 15 13" xfId="12164" xr:uid="{00000000-0005-0000-0000-0000622C0000}"/>
    <cellStyle name="Calculation 15 13 2" xfId="12165" xr:uid="{00000000-0005-0000-0000-0000632C0000}"/>
    <cellStyle name="Calculation 15 13 2 2" xfId="12166" xr:uid="{00000000-0005-0000-0000-0000642C0000}"/>
    <cellStyle name="Calculation 15 13 2 3" xfId="12167" xr:uid="{00000000-0005-0000-0000-0000652C0000}"/>
    <cellStyle name="Calculation 15 13 3" xfId="12168" xr:uid="{00000000-0005-0000-0000-0000662C0000}"/>
    <cellStyle name="Calculation 15 13 3 2" xfId="12169" xr:uid="{00000000-0005-0000-0000-0000672C0000}"/>
    <cellStyle name="Calculation 15 13 4" xfId="12170" xr:uid="{00000000-0005-0000-0000-0000682C0000}"/>
    <cellStyle name="Calculation 15 13 5" xfId="12171" xr:uid="{00000000-0005-0000-0000-0000692C0000}"/>
    <cellStyle name="Calculation 15 14" xfId="12172" xr:uid="{00000000-0005-0000-0000-00006A2C0000}"/>
    <cellStyle name="Calculation 15 14 2" xfId="12173" xr:uid="{00000000-0005-0000-0000-00006B2C0000}"/>
    <cellStyle name="Calculation 15 14 2 2" xfId="12174" xr:uid="{00000000-0005-0000-0000-00006C2C0000}"/>
    <cellStyle name="Calculation 15 14 2 3" xfId="12175" xr:uid="{00000000-0005-0000-0000-00006D2C0000}"/>
    <cellStyle name="Calculation 15 14 3" xfId="12176" xr:uid="{00000000-0005-0000-0000-00006E2C0000}"/>
    <cellStyle name="Calculation 15 14 3 2" xfId="12177" xr:uid="{00000000-0005-0000-0000-00006F2C0000}"/>
    <cellStyle name="Calculation 15 14 4" xfId="12178" xr:uid="{00000000-0005-0000-0000-0000702C0000}"/>
    <cellStyle name="Calculation 15 14 5" xfId="12179" xr:uid="{00000000-0005-0000-0000-0000712C0000}"/>
    <cellStyle name="Calculation 15 15" xfId="12180" xr:uid="{00000000-0005-0000-0000-0000722C0000}"/>
    <cellStyle name="Calculation 15 15 2" xfId="12181" xr:uid="{00000000-0005-0000-0000-0000732C0000}"/>
    <cellStyle name="Calculation 15 15 2 2" xfId="12182" xr:uid="{00000000-0005-0000-0000-0000742C0000}"/>
    <cellStyle name="Calculation 15 15 2 3" xfId="12183" xr:uid="{00000000-0005-0000-0000-0000752C0000}"/>
    <cellStyle name="Calculation 15 15 3" xfId="12184" xr:uid="{00000000-0005-0000-0000-0000762C0000}"/>
    <cellStyle name="Calculation 15 15 3 2" xfId="12185" xr:uid="{00000000-0005-0000-0000-0000772C0000}"/>
    <cellStyle name="Calculation 15 15 4" xfId="12186" xr:uid="{00000000-0005-0000-0000-0000782C0000}"/>
    <cellStyle name="Calculation 15 15 5" xfId="12187" xr:uid="{00000000-0005-0000-0000-0000792C0000}"/>
    <cellStyle name="Calculation 15 16" xfId="12188" xr:uid="{00000000-0005-0000-0000-00007A2C0000}"/>
    <cellStyle name="Calculation 15 16 2" xfId="12189" xr:uid="{00000000-0005-0000-0000-00007B2C0000}"/>
    <cellStyle name="Calculation 15 16 2 2" xfId="12190" xr:uid="{00000000-0005-0000-0000-00007C2C0000}"/>
    <cellStyle name="Calculation 15 16 2 3" xfId="12191" xr:uid="{00000000-0005-0000-0000-00007D2C0000}"/>
    <cellStyle name="Calculation 15 16 3" xfId="12192" xr:uid="{00000000-0005-0000-0000-00007E2C0000}"/>
    <cellStyle name="Calculation 15 16 3 2" xfId="12193" xr:uid="{00000000-0005-0000-0000-00007F2C0000}"/>
    <cellStyle name="Calculation 15 16 4" xfId="12194" xr:uid="{00000000-0005-0000-0000-0000802C0000}"/>
    <cellStyle name="Calculation 15 16 5" xfId="12195" xr:uid="{00000000-0005-0000-0000-0000812C0000}"/>
    <cellStyle name="Calculation 15 17" xfId="12196" xr:uid="{00000000-0005-0000-0000-0000822C0000}"/>
    <cellStyle name="Calculation 15 17 2" xfId="12197" xr:uid="{00000000-0005-0000-0000-0000832C0000}"/>
    <cellStyle name="Calculation 15 17 2 2" xfId="12198" xr:uid="{00000000-0005-0000-0000-0000842C0000}"/>
    <cellStyle name="Calculation 15 17 2 3" xfId="12199" xr:uid="{00000000-0005-0000-0000-0000852C0000}"/>
    <cellStyle name="Calculation 15 17 3" xfId="12200" xr:uid="{00000000-0005-0000-0000-0000862C0000}"/>
    <cellStyle name="Calculation 15 17 3 2" xfId="12201" xr:uid="{00000000-0005-0000-0000-0000872C0000}"/>
    <cellStyle name="Calculation 15 17 4" xfId="12202" xr:uid="{00000000-0005-0000-0000-0000882C0000}"/>
    <cellStyle name="Calculation 15 17 5" xfId="12203" xr:uid="{00000000-0005-0000-0000-0000892C0000}"/>
    <cellStyle name="Calculation 15 18" xfId="12204" xr:uid="{00000000-0005-0000-0000-00008A2C0000}"/>
    <cellStyle name="Calculation 15 18 2" xfId="12205" xr:uid="{00000000-0005-0000-0000-00008B2C0000}"/>
    <cellStyle name="Calculation 15 18 2 2" xfId="12206" xr:uid="{00000000-0005-0000-0000-00008C2C0000}"/>
    <cellStyle name="Calculation 15 18 2 3" xfId="12207" xr:uid="{00000000-0005-0000-0000-00008D2C0000}"/>
    <cellStyle name="Calculation 15 18 3" xfId="12208" xr:uid="{00000000-0005-0000-0000-00008E2C0000}"/>
    <cellStyle name="Calculation 15 18 3 2" xfId="12209" xr:uid="{00000000-0005-0000-0000-00008F2C0000}"/>
    <cellStyle name="Calculation 15 18 4" xfId="12210" xr:uid="{00000000-0005-0000-0000-0000902C0000}"/>
    <cellStyle name="Calculation 15 18 5" xfId="12211" xr:uid="{00000000-0005-0000-0000-0000912C0000}"/>
    <cellStyle name="Calculation 15 19" xfId="12212" xr:uid="{00000000-0005-0000-0000-0000922C0000}"/>
    <cellStyle name="Calculation 15 19 2" xfId="12213" xr:uid="{00000000-0005-0000-0000-0000932C0000}"/>
    <cellStyle name="Calculation 15 19 2 2" xfId="12214" xr:uid="{00000000-0005-0000-0000-0000942C0000}"/>
    <cellStyle name="Calculation 15 19 2 3" xfId="12215" xr:uid="{00000000-0005-0000-0000-0000952C0000}"/>
    <cellStyle name="Calculation 15 19 3" xfId="12216" xr:uid="{00000000-0005-0000-0000-0000962C0000}"/>
    <cellStyle name="Calculation 15 19 3 2" xfId="12217" xr:uid="{00000000-0005-0000-0000-0000972C0000}"/>
    <cellStyle name="Calculation 15 19 4" xfId="12218" xr:uid="{00000000-0005-0000-0000-0000982C0000}"/>
    <cellStyle name="Calculation 15 19 5" xfId="12219" xr:uid="{00000000-0005-0000-0000-0000992C0000}"/>
    <cellStyle name="Calculation 15 2" xfId="12220" xr:uid="{00000000-0005-0000-0000-00009A2C0000}"/>
    <cellStyle name="Calculation 15 2 2" xfId="12221" xr:uid="{00000000-0005-0000-0000-00009B2C0000}"/>
    <cellStyle name="Calculation 15 2 2 2" xfId="12222" xr:uid="{00000000-0005-0000-0000-00009C2C0000}"/>
    <cellStyle name="Calculation 15 2 2 3" xfId="12223" xr:uid="{00000000-0005-0000-0000-00009D2C0000}"/>
    <cellStyle name="Calculation 15 2 3" xfId="12224" xr:uid="{00000000-0005-0000-0000-00009E2C0000}"/>
    <cellStyle name="Calculation 15 2 3 2" xfId="12225" xr:uid="{00000000-0005-0000-0000-00009F2C0000}"/>
    <cellStyle name="Calculation 15 2 4" xfId="12226" xr:uid="{00000000-0005-0000-0000-0000A02C0000}"/>
    <cellStyle name="Calculation 15 2 5" xfId="12227" xr:uid="{00000000-0005-0000-0000-0000A12C0000}"/>
    <cellStyle name="Calculation 15 20" xfId="12228" xr:uid="{00000000-0005-0000-0000-0000A22C0000}"/>
    <cellStyle name="Calculation 15 20 2" xfId="12229" xr:uid="{00000000-0005-0000-0000-0000A32C0000}"/>
    <cellStyle name="Calculation 15 20 2 2" xfId="12230" xr:uid="{00000000-0005-0000-0000-0000A42C0000}"/>
    <cellStyle name="Calculation 15 20 2 3" xfId="12231" xr:uid="{00000000-0005-0000-0000-0000A52C0000}"/>
    <cellStyle name="Calculation 15 20 3" xfId="12232" xr:uid="{00000000-0005-0000-0000-0000A62C0000}"/>
    <cellStyle name="Calculation 15 20 4" xfId="12233" xr:uid="{00000000-0005-0000-0000-0000A72C0000}"/>
    <cellStyle name="Calculation 15 20 5" xfId="12234" xr:uid="{00000000-0005-0000-0000-0000A82C0000}"/>
    <cellStyle name="Calculation 15 21" xfId="12235" xr:uid="{00000000-0005-0000-0000-0000A92C0000}"/>
    <cellStyle name="Calculation 15 21 2" xfId="12236" xr:uid="{00000000-0005-0000-0000-0000AA2C0000}"/>
    <cellStyle name="Calculation 15 22" xfId="12237" xr:uid="{00000000-0005-0000-0000-0000AB2C0000}"/>
    <cellStyle name="Calculation 15 22 2" xfId="12238" xr:uid="{00000000-0005-0000-0000-0000AC2C0000}"/>
    <cellStyle name="Calculation 15 3" xfId="12239" xr:uid="{00000000-0005-0000-0000-0000AD2C0000}"/>
    <cellStyle name="Calculation 15 3 2" xfId="12240" xr:uid="{00000000-0005-0000-0000-0000AE2C0000}"/>
    <cellStyle name="Calculation 15 3 2 2" xfId="12241" xr:uid="{00000000-0005-0000-0000-0000AF2C0000}"/>
    <cellStyle name="Calculation 15 3 2 3" xfId="12242" xr:uid="{00000000-0005-0000-0000-0000B02C0000}"/>
    <cellStyle name="Calculation 15 3 3" xfId="12243" xr:uid="{00000000-0005-0000-0000-0000B12C0000}"/>
    <cellStyle name="Calculation 15 3 3 2" xfId="12244" xr:uid="{00000000-0005-0000-0000-0000B22C0000}"/>
    <cellStyle name="Calculation 15 3 4" xfId="12245" xr:uid="{00000000-0005-0000-0000-0000B32C0000}"/>
    <cellStyle name="Calculation 15 3 5" xfId="12246" xr:uid="{00000000-0005-0000-0000-0000B42C0000}"/>
    <cellStyle name="Calculation 15 4" xfId="12247" xr:uid="{00000000-0005-0000-0000-0000B52C0000}"/>
    <cellStyle name="Calculation 15 4 2" xfId="12248" xr:uid="{00000000-0005-0000-0000-0000B62C0000}"/>
    <cellStyle name="Calculation 15 4 2 2" xfId="12249" xr:uid="{00000000-0005-0000-0000-0000B72C0000}"/>
    <cellStyle name="Calculation 15 4 2 3" xfId="12250" xr:uid="{00000000-0005-0000-0000-0000B82C0000}"/>
    <cellStyle name="Calculation 15 4 3" xfId="12251" xr:uid="{00000000-0005-0000-0000-0000B92C0000}"/>
    <cellStyle name="Calculation 15 4 3 2" xfId="12252" xr:uid="{00000000-0005-0000-0000-0000BA2C0000}"/>
    <cellStyle name="Calculation 15 4 4" xfId="12253" xr:uid="{00000000-0005-0000-0000-0000BB2C0000}"/>
    <cellStyle name="Calculation 15 4 5" xfId="12254" xr:uid="{00000000-0005-0000-0000-0000BC2C0000}"/>
    <cellStyle name="Calculation 15 5" xfId="12255" xr:uid="{00000000-0005-0000-0000-0000BD2C0000}"/>
    <cellStyle name="Calculation 15 5 2" xfId="12256" xr:uid="{00000000-0005-0000-0000-0000BE2C0000}"/>
    <cellStyle name="Calculation 15 5 2 2" xfId="12257" xr:uid="{00000000-0005-0000-0000-0000BF2C0000}"/>
    <cellStyle name="Calculation 15 5 2 3" xfId="12258" xr:uid="{00000000-0005-0000-0000-0000C02C0000}"/>
    <cellStyle name="Calculation 15 5 3" xfId="12259" xr:uid="{00000000-0005-0000-0000-0000C12C0000}"/>
    <cellStyle name="Calculation 15 5 3 2" xfId="12260" xr:uid="{00000000-0005-0000-0000-0000C22C0000}"/>
    <cellStyle name="Calculation 15 5 4" xfId="12261" xr:uid="{00000000-0005-0000-0000-0000C32C0000}"/>
    <cellStyle name="Calculation 15 5 5" xfId="12262" xr:uid="{00000000-0005-0000-0000-0000C42C0000}"/>
    <cellStyle name="Calculation 15 6" xfId="12263" xr:uid="{00000000-0005-0000-0000-0000C52C0000}"/>
    <cellStyle name="Calculation 15 6 2" xfId="12264" xr:uid="{00000000-0005-0000-0000-0000C62C0000}"/>
    <cellStyle name="Calculation 15 6 2 2" xfId="12265" xr:uid="{00000000-0005-0000-0000-0000C72C0000}"/>
    <cellStyle name="Calculation 15 6 2 3" xfId="12266" xr:uid="{00000000-0005-0000-0000-0000C82C0000}"/>
    <cellStyle name="Calculation 15 6 3" xfId="12267" xr:uid="{00000000-0005-0000-0000-0000C92C0000}"/>
    <cellStyle name="Calculation 15 6 3 2" xfId="12268" xr:uid="{00000000-0005-0000-0000-0000CA2C0000}"/>
    <cellStyle name="Calculation 15 6 4" xfId="12269" xr:uid="{00000000-0005-0000-0000-0000CB2C0000}"/>
    <cellStyle name="Calculation 15 6 5" xfId="12270" xr:uid="{00000000-0005-0000-0000-0000CC2C0000}"/>
    <cellStyle name="Calculation 15 7" xfId="12271" xr:uid="{00000000-0005-0000-0000-0000CD2C0000}"/>
    <cellStyle name="Calculation 15 7 2" xfId="12272" xr:uid="{00000000-0005-0000-0000-0000CE2C0000}"/>
    <cellStyle name="Calculation 15 7 2 2" xfId="12273" xr:uid="{00000000-0005-0000-0000-0000CF2C0000}"/>
    <cellStyle name="Calculation 15 7 2 3" xfId="12274" xr:uid="{00000000-0005-0000-0000-0000D02C0000}"/>
    <cellStyle name="Calculation 15 7 3" xfId="12275" xr:uid="{00000000-0005-0000-0000-0000D12C0000}"/>
    <cellStyle name="Calculation 15 7 3 2" xfId="12276" xr:uid="{00000000-0005-0000-0000-0000D22C0000}"/>
    <cellStyle name="Calculation 15 7 4" xfId="12277" xr:uid="{00000000-0005-0000-0000-0000D32C0000}"/>
    <cellStyle name="Calculation 15 7 5" xfId="12278" xr:uid="{00000000-0005-0000-0000-0000D42C0000}"/>
    <cellStyle name="Calculation 15 8" xfId="12279" xr:uid="{00000000-0005-0000-0000-0000D52C0000}"/>
    <cellStyle name="Calculation 15 8 2" xfId="12280" xr:uid="{00000000-0005-0000-0000-0000D62C0000}"/>
    <cellStyle name="Calculation 15 8 2 2" xfId="12281" xr:uid="{00000000-0005-0000-0000-0000D72C0000}"/>
    <cellStyle name="Calculation 15 8 2 3" xfId="12282" xr:uid="{00000000-0005-0000-0000-0000D82C0000}"/>
    <cellStyle name="Calculation 15 8 3" xfId="12283" xr:uid="{00000000-0005-0000-0000-0000D92C0000}"/>
    <cellStyle name="Calculation 15 8 3 2" xfId="12284" xr:uid="{00000000-0005-0000-0000-0000DA2C0000}"/>
    <cellStyle name="Calculation 15 8 4" xfId="12285" xr:uid="{00000000-0005-0000-0000-0000DB2C0000}"/>
    <cellStyle name="Calculation 15 8 5" xfId="12286" xr:uid="{00000000-0005-0000-0000-0000DC2C0000}"/>
    <cellStyle name="Calculation 15 9" xfId="12287" xr:uid="{00000000-0005-0000-0000-0000DD2C0000}"/>
    <cellStyle name="Calculation 15 9 2" xfId="12288" xr:uid="{00000000-0005-0000-0000-0000DE2C0000}"/>
    <cellStyle name="Calculation 15 9 2 2" xfId="12289" xr:uid="{00000000-0005-0000-0000-0000DF2C0000}"/>
    <cellStyle name="Calculation 15 9 2 3" xfId="12290" xr:uid="{00000000-0005-0000-0000-0000E02C0000}"/>
    <cellStyle name="Calculation 15 9 3" xfId="12291" xr:uid="{00000000-0005-0000-0000-0000E12C0000}"/>
    <cellStyle name="Calculation 15 9 3 2" xfId="12292" xr:uid="{00000000-0005-0000-0000-0000E22C0000}"/>
    <cellStyle name="Calculation 15 9 4" xfId="12293" xr:uid="{00000000-0005-0000-0000-0000E32C0000}"/>
    <cellStyle name="Calculation 15 9 5" xfId="12294" xr:uid="{00000000-0005-0000-0000-0000E42C0000}"/>
    <cellStyle name="Calculation 16" xfId="12295" xr:uid="{00000000-0005-0000-0000-0000E52C0000}"/>
    <cellStyle name="Calculation 16 2" xfId="12296" xr:uid="{00000000-0005-0000-0000-0000E62C0000}"/>
    <cellStyle name="Calculation 16 2 2" xfId="12297" xr:uid="{00000000-0005-0000-0000-0000E72C0000}"/>
    <cellStyle name="Calculation 16 3" xfId="12298" xr:uid="{00000000-0005-0000-0000-0000E82C0000}"/>
    <cellStyle name="Calculation 16 3 2" xfId="12299" xr:uid="{00000000-0005-0000-0000-0000E92C0000}"/>
    <cellStyle name="Calculation 17" xfId="12300" xr:uid="{00000000-0005-0000-0000-0000EA2C0000}"/>
    <cellStyle name="Calculation 17 2" xfId="12301" xr:uid="{00000000-0005-0000-0000-0000EB2C0000}"/>
    <cellStyle name="Calculation 17 2 2" xfId="12302" xr:uid="{00000000-0005-0000-0000-0000EC2C0000}"/>
    <cellStyle name="Calculation 17 2 3" xfId="12303" xr:uid="{00000000-0005-0000-0000-0000ED2C0000}"/>
    <cellStyle name="Calculation 17 3" xfId="12304" xr:uid="{00000000-0005-0000-0000-0000EE2C0000}"/>
    <cellStyle name="Calculation 17 3 2" xfId="12305" xr:uid="{00000000-0005-0000-0000-0000EF2C0000}"/>
    <cellStyle name="Calculation 17 4" xfId="12306" xr:uid="{00000000-0005-0000-0000-0000F02C0000}"/>
    <cellStyle name="Calculation 17 5" xfId="12307" xr:uid="{00000000-0005-0000-0000-0000F12C0000}"/>
    <cellStyle name="Calculation 18" xfId="12308" xr:uid="{00000000-0005-0000-0000-0000F22C0000}"/>
    <cellStyle name="Calculation 18 2" xfId="12309" xr:uid="{00000000-0005-0000-0000-0000F32C0000}"/>
    <cellStyle name="Calculation 18 2 2" xfId="12310" xr:uid="{00000000-0005-0000-0000-0000F42C0000}"/>
    <cellStyle name="Calculation 18 2 3" xfId="12311" xr:uid="{00000000-0005-0000-0000-0000F52C0000}"/>
    <cellStyle name="Calculation 18 3" xfId="12312" xr:uid="{00000000-0005-0000-0000-0000F62C0000}"/>
    <cellStyle name="Calculation 18 3 2" xfId="12313" xr:uid="{00000000-0005-0000-0000-0000F72C0000}"/>
    <cellStyle name="Calculation 18 4" xfId="12314" xr:uid="{00000000-0005-0000-0000-0000F82C0000}"/>
    <cellStyle name="Calculation 18 5" xfId="12315" xr:uid="{00000000-0005-0000-0000-0000F92C0000}"/>
    <cellStyle name="Calculation 19" xfId="12316" xr:uid="{00000000-0005-0000-0000-0000FA2C0000}"/>
    <cellStyle name="Calculation 19 2" xfId="12317" xr:uid="{00000000-0005-0000-0000-0000FB2C0000}"/>
    <cellStyle name="Calculation 19 2 2" xfId="12318" xr:uid="{00000000-0005-0000-0000-0000FC2C0000}"/>
    <cellStyle name="Calculation 19 2 3" xfId="12319" xr:uid="{00000000-0005-0000-0000-0000FD2C0000}"/>
    <cellStyle name="Calculation 19 3" xfId="12320" xr:uid="{00000000-0005-0000-0000-0000FE2C0000}"/>
    <cellStyle name="Calculation 19 3 2" xfId="12321" xr:uid="{00000000-0005-0000-0000-0000FF2C0000}"/>
    <cellStyle name="Calculation 19 4" xfId="12322" xr:uid="{00000000-0005-0000-0000-0000002D0000}"/>
    <cellStyle name="Calculation 19 5" xfId="12323" xr:uid="{00000000-0005-0000-0000-0000012D0000}"/>
    <cellStyle name="Calculation 2" xfId="1326" xr:uid="{00000000-0005-0000-0000-0000022D0000}"/>
    <cellStyle name="Calculation 2 10" xfId="12325" xr:uid="{00000000-0005-0000-0000-0000032D0000}"/>
    <cellStyle name="Calculation 2 10 2" xfId="12326" xr:uid="{00000000-0005-0000-0000-0000042D0000}"/>
    <cellStyle name="Calculation 2 10 2 2" xfId="12327" xr:uid="{00000000-0005-0000-0000-0000052D0000}"/>
    <cellStyle name="Calculation 2 10 2 3" xfId="12328" xr:uid="{00000000-0005-0000-0000-0000062D0000}"/>
    <cellStyle name="Calculation 2 10 3" xfId="12329" xr:uid="{00000000-0005-0000-0000-0000072D0000}"/>
    <cellStyle name="Calculation 2 10 3 2" xfId="12330" xr:uid="{00000000-0005-0000-0000-0000082D0000}"/>
    <cellStyle name="Calculation 2 10 4" xfId="12331" xr:uid="{00000000-0005-0000-0000-0000092D0000}"/>
    <cellStyle name="Calculation 2 10 5" xfId="12332" xr:uid="{00000000-0005-0000-0000-00000A2D0000}"/>
    <cellStyle name="Calculation 2 10 6" xfId="12333" xr:uid="{00000000-0005-0000-0000-00000B2D0000}"/>
    <cellStyle name="Calculation 2 11" xfId="12334" xr:uid="{00000000-0005-0000-0000-00000C2D0000}"/>
    <cellStyle name="Calculation 2 11 2" xfId="12335" xr:uid="{00000000-0005-0000-0000-00000D2D0000}"/>
    <cellStyle name="Calculation 2 11 2 2" xfId="12336" xr:uid="{00000000-0005-0000-0000-00000E2D0000}"/>
    <cellStyle name="Calculation 2 11 2 3" xfId="12337" xr:uid="{00000000-0005-0000-0000-00000F2D0000}"/>
    <cellStyle name="Calculation 2 11 3" xfId="12338" xr:uid="{00000000-0005-0000-0000-0000102D0000}"/>
    <cellStyle name="Calculation 2 11 3 2" xfId="12339" xr:uid="{00000000-0005-0000-0000-0000112D0000}"/>
    <cellStyle name="Calculation 2 11 4" xfId="12340" xr:uid="{00000000-0005-0000-0000-0000122D0000}"/>
    <cellStyle name="Calculation 2 11 5" xfId="12341" xr:uid="{00000000-0005-0000-0000-0000132D0000}"/>
    <cellStyle name="Calculation 2 11 6" xfId="12342" xr:uid="{00000000-0005-0000-0000-0000142D0000}"/>
    <cellStyle name="Calculation 2 12" xfId="12343" xr:uid="{00000000-0005-0000-0000-0000152D0000}"/>
    <cellStyle name="Calculation 2 12 2" xfId="12344" xr:uid="{00000000-0005-0000-0000-0000162D0000}"/>
    <cellStyle name="Calculation 2 12 2 2" xfId="12345" xr:uid="{00000000-0005-0000-0000-0000172D0000}"/>
    <cellStyle name="Calculation 2 12 2 3" xfId="12346" xr:uid="{00000000-0005-0000-0000-0000182D0000}"/>
    <cellStyle name="Calculation 2 12 3" xfId="12347" xr:uid="{00000000-0005-0000-0000-0000192D0000}"/>
    <cellStyle name="Calculation 2 12 3 2" xfId="12348" xr:uid="{00000000-0005-0000-0000-00001A2D0000}"/>
    <cellStyle name="Calculation 2 12 4" xfId="12349" xr:uid="{00000000-0005-0000-0000-00001B2D0000}"/>
    <cellStyle name="Calculation 2 12 5" xfId="12350" xr:uid="{00000000-0005-0000-0000-00001C2D0000}"/>
    <cellStyle name="Calculation 2 12 6" xfId="12351" xr:uid="{00000000-0005-0000-0000-00001D2D0000}"/>
    <cellStyle name="Calculation 2 13" xfId="12352" xr:uid="{00000000-0005-0000-0000-00001E2D0000}"/>
    <cellStyle name="Calculation 2 13 2" xfId="12353" xr:uid="{00000000-0005-0000-0000-00001F2D0000}"/>
    <cellStyle name="Calculation 2 13 2 2" xfId="12354" xr:uid="{00000000-0005-0000-0000-0000202D0000}"/>
    <cellStyle name="Calculation 2 13 2 3" xfId="12355" xr:uid="{00000000-0005-0000-0000-0000212D0000}"/>
    <cellStyle name="Calculation 2 13 3" xfId="12356" xr:uid="{00000000-0005-0000-0000-0000222D0000}"/>
    <cellStyle name="Calculation 2 13 3 2" xfId="12357" xr:uid="{00000000-0005-0000-0000-0000232D0000}"/>
    <cellStyle name="Calculation 2 13 4" xfId="12358" xr:uid="{00000000-0005-0000-0000-0000242D0000}"/>
    <cellStyle name="Calculation 2 13 5" xfId="12359" xr:uid="{00000000-0005-0000-0000-0000252D0000}"/>
    <cellStyle name="Calculation 2 14" xfId="12360" xr:uid="{00000000-0005-0000-0000-0000262D0000}"/>
    <cellStyle name="Calculation 2 14 2" xfId="12361" xr:uid="{00000000-0005-0000-0000-0000272D0000}"/>
    <cellStyle name="Calculation 2 14 2 2" xfId="12362" xr:uid="{00000000-0005-0000-0000-0000282D0000}"/>
    <cellStyle name="Calculation 2 14 2 3" xfId="12363" xr:uid="{00000000-0005-0000-0000-0000292D0000}"/>
    <cellStyle name="Calculation 2 14 3" xfId="12364" xr:uid="{00000000-0005-0000-0000-00002A2D0000}"/>
    <cellStyle name="Calculation 2 14 3 2" xfId="12365" xr:uid="{00000000-0005-0000-0000-00002B2D0000}"/>
    <cellStyle name="Calculation 2 14 4" xfId="12366" xr:uid="{00000000-0005-0000-0000-00002C2D0000}"/>
    <cellStyle name="Calculation 2 14 5" xfId="12367" xr:uid="{00000000-0005-0000-0000-00002D2D0000}"/>
    <cellStyle name="Calculation 2 15" xfId="12368" xr:uid="{00000000-0005-0000-0000-00002E2D0000}"/>
    <cellStyle name="Calculation 2 15 2" xfId="12369" xr:uid="{00000000-0005-0000-0000-00002F2D0000}"/>
    <cellStyle name="Calculation 2 15 2 2" xfId="12370" xr:uid="{00000000-0005-0000-0000-0000302D0000}"/>
    <cellStyle name="Calculation 2 15 2 3" xfId="12371" xr:uid="{00000000-0005-0000-0000-0000312D0000}"/>
    <cellStyle name="Calculation 2 15 3" xfId="12372" xr:uid="{00000000-0005-0000-0000-0000322D0000}"/>
    <cellStyle name="Calculation 2 15 3 2" xfId="12373" xr:uid="{00000000-0005-0000-0000-0000332D0000}"/>
    <cellStyle name="Calculation 2 15 4" xfId="12374" xr:uid="{00000000-0005-0000-0000-0000342D0000}"/>
    <cellStyle name="Calculation 2 15 5" xfId="12375" xr:uid="{00000000-0005-0000-0000-0000352D0000}"/>
    <cellStyle name="Calculation 2 16" xfId="12376" xr:uid="{00000000-0005-0000-0000-0000362D0000}"/>
    <cellStyle name="Calculation 2 16 2" xfId="12377" xr:uid="{00000000-0005-0000-0000-0000372D0000}"/>
    <cellStyle name="Calculation 2 16 2 2" xfId="12378" xr:uid="{00000000-0005-0000-0000-0000382D0000}"/>
    <cellStyle name="Calculation 2 16 2 3" xfId="12379" xr:uid="{00000000-0005-0000-0000-0000392D0000}"/>
    <cellStyle name="Calculation 2 16 3" xfId="12380" xr:uid="{00000000-0005-0000-0000-00003A2D0000}"/>
    <cellStyle name="Calculation 2 16 3 2" xfId="12381" xr:uid="{00000000-0005-0000-0000-00003B2D0000}"/>
    <cellStyle name="Calculation 2 16 4" xfId="12382" xr:uid="{00000000-0005-0000-0000-00003C2D0000}"/>
    <cellStyle name="Calculation 2 16 5" xfId="12383" xr:uid="{00000000-0005-0000-0000-00003D2D0000}"/>
    <cellStyle name="Calculation 2 17" xfId="12384" xr:uid="{00000000-0005-0000-0000-00003E2D0000}"/>
    <cellStyle name="Calculation 2 17 2" xfId="12385" xr:uid="{00000000-0005-0000-0000-00003F2D0000}"/>
    <cellStyle name="Calculation 2 17 2 2" xfId="12386" xr:uid="{00000000-0005-0000-0000-0000402D0000}"/>
    <cellStyle name="Calculation 2 17 2 3" xfId="12387" xr:uid="{00000000-0005-0000-0000-0000412D0000}"/>
    <cellStyle name="Calculation 2 17 3" xfId="12388" xr:uid="{00000000-0005-0000-0000-0000422D0000}"/>
    <cellStyle name="Calculation 2 17 3 2" xfId="12389" xr:uid="{00000000-0005-0000-0000-0000432D0000}"/>
    <cellStyle name="Calculation 2 17 4" xfId="12390" xr:uid="{00000000-0005-0000-0000-0000442D0000}"/>
    <cellStyle name="Calculation 2 17 5" xfId="12391" xr:uid="{00000000-0005-0000-0000-0000452D0000}"/>
    <cellStyle name="Calculation 2 18" xfId="12392" xr:uid="{00000000-0005-0000-0000-0000462D0000}"/>
    <cellStyle name="Calculation 2 18 2" xfId="12393" xr:uid="{00000000-0005-0000-0000-0000472D0000}"/>
    <cellStyle name="Calculation 2 18 2 2" xfId="12394" xr:uid="{00000000-0005-0000-0000-0000482D0000}"/>
    <cellStyle name="Calculation 2 18 2 3" xfId="12395" xr:uid="{00000000-0005-0000-0000-0000492D0000}"/>
    <cellStyle name="Calculation 2 18 3" xfId="12396" xr:uid="{00000000-0005-0000-0000-00004A2D0000}"/>
    <cellStyle name="Calculation 2 18 3 2" xfId="12397" xr:uid="{00000000-0005-0000-0000-00004B2D0000}"/>
    <cellStyle name="Calculation 2 18 4" xfId="12398" xr:uid="{00000000-0005-0000-0000-00004C2D0000}"/>
    <cellStyle name="Calculation 2 18 5" xfId="12399" xr:uid="{00000000-0005-0000-0000-00004D2D0000}"/>
    <cellStyle name="Calculation 2 19" xfId="12400" xr:uid="{00000000-0005-0000-0000-00004E2D0000}"/>
    <cellStyle name="Calculation 2 19 2" xfId="12401" xr:uid="{00000000-0005-0000-0000-00004F2D0000}"/>
    <cellStyle name="Calculation 2 19 2 2" xfId="12402" xr:uid="{00000000-0005-0000-0000-0000502D0000}"/>
    <cellStyle name="Calculation 2 19 2 3" xfId="12403" xr:uid="{00000000-0005-0000-0000-0000512D0000}"/>
    <cellStyle name="Calculation 2 19 3" xfId="12404" xr:uid="{00000000-0005-0000-0000-0000522D0000}"/>
    <cellStyle name="Calculation 2 19 3 2" xfId="12405" xr:uid="{00000000-0005-0000-0000-0000532D0000}"/>
    <cellStyle name="Calculation 2 19 4" xfId="12406" xr:uid="{00000000-0005-0000-0000-0000542D0000}"/>
    <cellStyle name="Calculation 2 19 5" xfId="12407" xr:uid="{00000000-0005-0000-0000-0000552D0000}"/>
    <cellStyle name="Calculation 2 2" xfId="1327" xr:uid="{00000000-0005-0000-0000-0000562D0000}"/>
    <cellStyle name="Calculation 2 2 10" xfId="12409" xr:uid="{00000000-0005-0000-0000-0000572D0000}"/>
    <cellStyle name="Calculation 2 2 10 2" xfId="12410" xr:uid="{00000000-0005-0000-0000-0000582D0000}"/>
    <cellStyle name="Calculation 2 2 10 2 2" xfId="12411" xr:uid="{00000000-0005-0000-0000-0000592D0000}"/>
    <cellStyle name="Calculation 2 2 10 2 3" xfId="12412" xr:uid="{00000000-0005-0000-0000-00005A2D0000}"/>
    <cellStyle name="Calculation 2 2 10 3" xfId="12413" xr:uid="{00000000-0005-0000-0000-00005B2D0000}"/>
    <cellStyle name="Calculation 2 2 10 3 2" xfId="12414" xr:uid="{00000000-0005-0000-0000-00005C2D0000}"/>
    <cellStyle name="Calculation 2 2 10 4" xfId="12415" xr:uid="{00000000-0005-0000-0000-00005D2D0000}"/>
    <cellStyle name="Calculation 2 2 10 5" xfId="12416" xr:uid="{00000000-0005-0000-0000-00005E2D0000}"/>
    <cellStyle name="Calculation 2 2 11" xfId="12417" xr:uid="{00000000-0005-0000-0000-00005F2D0000}"/>
    <cellStyle name="Calculation 2 2 11 2" xfId="12418" xr:uid="{00000000-0005-0000-0000-0000602D0000}"/>
    <cellStyle name="Calculation 2 2 11 2 2" xfId="12419" xr:uid="{00000000-0005-0000-0000-0000612D0000}"/>
    <cellStyle name="Calculation 2 2 11 2 3" xfId="12420" xr:uid="{00000000-0005-0000-0000-0000622D0000}"/>
    <cellStyle name="Calculation 2 2 11 3" xfId="12421" xr:uid="{00000000-0005-0000-0000-0000632D0000}"/>
    <cellStyle name="Calculation 2 2 11 3 2" xfId="12422" xr:uid="{00000000-0005-0000-0000-0000642D0000}"/>
    <cellStyle name="Calculation 2 2 11 4" xfId="12423" xr:uid="{00000000-0005-0000-0000-0000652D0000}"/>
    <cellStyle name="Calculation 2 2 11 5" xfId="12424" xr:uid="{00000000-0005-0000-0000-0000662D0000}"/>
    <cellStyle name="Calculation 2 2 12" xfId="12425" xr:uid="{00000000-0005-0000-0000-0000672D0000}"/>
    <cellStyle name="Calculation 2 2 12 2" xfId="12426" xr:uid="{00000000-0005-0000-0000-0000682D0000}"/>
    <cellStyle name="Calculation 2 2 12 2 2" xfId="12427" xr:uid="{00000000-0005-0000-0000-0000692D0000}"/>
    <cellStyle name="Calculation 2 2 12 2 3" xfId="12428" xr:uid="{00000000-0005-0000-0000-00006A2D0000}"/>
    <cellStyle name="Calculation 2 2 12 3" xfId="12429" xr:uid="{00000000-0005-0000-0000-00006B2D0000}"/>
    <cellStyle name="Calculation 2 2 12 3 2" xfId="12430" xr:uid="{00000000-0005-0000-0000-00006C2D0000}"/>
    <cellStyle name="Calculation 2 2 12 4" xfId="12431" xr:uid="{00000000-0005-0000-0000-00006D2D0000}"/>
    <cellStyle name="Calculation 2 2 12 5" xfId="12432" xr:uid="{00000000-0005-0000-0000-00006E2D0000}"/>
    <cellStyle name="Calculation 2 2 13" xfId="12433" xr:uid="{00000000-0005-0000-0000-00006F2D0000}"/>
    <cellStyle name="Calculation 2 2 13 2" xfId="12434" xr:uid="{00000000-0005-0000-0000-0000702D0000}"/>
    <cellStyle name="Calculation 2 2 13 2 2" xfId="12435" xr:uid="{00000000-0005-0000-0000-0000712D0000}"/>
    <cellStyle name="Calculation 2 2 13 2 3" xfId="12436" xr:uid="{00000000-0005-0000-0000-0000722D0000}"/>
    <cellStyle name="Calculation 2 2 13 3" xfId="12437" xr:uid="{00000000-0005-0000-0000-0000732D0000}"/>
    <cellStyle name="Calculation 2 2 13 3 2" xfId="12438" xr:uid="{00000000-0005-0000-0000-0000742D0000}"/>
    <cellStyle name="Calculation 2 2 13 4" xfId="12439" xr:uid="{00000000-0005-0000-0000-0000752D0000}"/>
    <cellStyle name="Calculation 2 2 13 5" xfId="12440" xr:uid="{00000000-0005-0000-0000-0000762D0000}"/>
    <cellStyle name="Calculation 2 2 14" xfId="12441" xr:uid="{00000000-0005-0000-0000-0000772D0000}"/>
    <cellStyle name="Calculation 2 2 14 2" xfId="12442" xr:uid="{00000000-0005-0000-0000-0000782D0000}"/>
    <cellStyle name="Calculation 2 2 14 2 2" xfId="12443" xr:uid="{00000000-0005-0000-0000-0000792D0000}"/>
    <cellStyle name="Calculation 2 2 14 2 3" xfId="12444" xr:uid="{00000000-0005-0000-0000-00007A2D0000}"/>
    <cellStyle name="Calculation 2 2 14 3" xfId="12445" xr:uid="{00000000-0005-0000-0000-00007B2D0000}"/>
    <cellStyle name="Calculation 2 2 14 3 2" xfId="12446" xr:uid="{00000000-0005-0000-0000-00007C2D0000}"/>
    <cellStyle name="Calculation 2 2 14 4" xfId="12447" xr:uid="{00000000-0005-0000-0000-00007D2D0000}"/>
    <cellStyle name="Calculation 2 2 14 5" xfId="12448" xr:uid="{00000000-0005-0000-0000-00007E2D0000}"/>
    <cellStyle name="Calculation 2 2 15" xfId="12449" xr:uid="{00000000-0005-0000-0000-00007F2D0000}"/>
    <cellStyle name="Calculation 2 2 15 2" xfId="12450" xr:uid="{00000000-0005-0000-0000-0000802D0000}"/>
    <cellStyle name="Calculation 2 2 15 2 2" xfId="12451" xr:uid="{00000000-0005-0000-0000-0000812D0000}"/>
    <cellStyle name="Calculation 2 2 15 2 3" xfId="12452" xr:uid="{00000000-0005-0000-0000-0000822D0000}"/>
    <cellStyle name="Calculation 2 2 15 3" xfId="12453" xr:uid="{00000000-0005-0000-0000-0000832D0000}"/>
    <cellStyle name="Calculation 2 2 15 3 2" xfId="12454" xr:uid="{00000000-0005-0000-0000-0000842D0000}"/>
    <cellStyle name="Calculation 2 2 15 4" xfId="12455" xr:uid="{00000000-0005-0000-0000-0000852D0000}"/>
    <cellStyle name="Calculation 2 2 15 5" xfId="12456" xr:uid="{00000000-0005-0000-0000-0000862D0000}"/>
    <cellStyle name="Calculation 2 2 16" xfId="12457" xr:uid="{00000000-0005-0000-0000-0000872D0000}"/>
    <cellStyle name="Calculation 2 2 16 2" xfId="12458" xr:uid="{00000000-0005-0000-0000-0000882D0000}"/>
    <cellStyle name="Calculation 2 2 16 2 2" xfId="12459" xr:uid="{00000000-0005-0000-0000-0000892D0000}"/>
    <cellStyle name="Calculation 2 2 16 2 3" xfId="12460" xr:uid="{00000000-0005-0000-0000-00008A2D0000}"/>
    <cellStyle name="Calculation 2 2 16 3" xfId="12461" xr:uid="{00000000-0005-0000-0000-00008B2D0000}"/>
    <cellStyle name="Calculation 2 2 16 3 2" xfId="12462" xr:uid="{00000000-0005-0000-0000-00008C2D0000}"/>
    <cellStyle name="Calculation 2 2 16 4" xfId="12463" xr:uid="{00000000-0005-0000-0000-00008D2D0000}"/>
    <cellStyle name="Calculation 2 2 16 5" xfId="12464" xr:uid="{00000000-0005-0000-0000-00008E2D0000}"/>
    <cellStyle name="Calculation 2 2 17" xfId="12465" xr:uid="{00000000-0005-0000-0000-00008F2D0000}"/>
    <cellStyle name="Calculation 2 2 17 2" xfId="12466" xr:uid="{00000000-0005-0000-0000-0000902D0000}"/>
    <cellStyle name="Calculation 2 2 17 2 2" xfId="12467" xr:uid="{00000000-0005-0000-0000-0000912D0000}"/>
    <cellStyle name="Calculation 2 2 17 2 3" xfId="12468" xr:uid="{00000000-0005-0000-0000-0000922D0000}"/>
    <cellStyle name="Calculation 2 2 17 3" xfId="12469" xr:uid="{00000000-0005-0000-0000-0000932D0000}"/>
    <cellStyle name="Calculation 2 2 17 3 2" xfId="12470" xr:uid="{00000000-0005-0000-0000-0000942D0000}"/>
    <cellStyle name="Calculation 2 2 17 4" xfId="12471" xr:uid="{00000000-0005-0000-0000-0000952D0000}"/>
    <cellStyle name="Calculation 2 2 17 5" xfId="12472" xr:uid="{00000000-0005-0000-0000-0000962D0000}"/>
    <cellStyle name="Calculation 2 2 18" xfId="12473" xr:uid="{00000000-0005-0000-0000-0000972D0000}"/>
    <cellStyle name="Calculation 2 2 18 2" xfId="12474" xr:uid="{00000000-0005-0000-0000-0000982D0000}"/>
    <cellStyle name="Calculation 2 2 18 2 2" xfId="12475" xr:uid="{00000000-0005-0000-0000-0000992D0000}"/>
    <cellStyle name="Calculation 2 2 18 2 3" xfId="12476" xr:uid="{00000000-0005-0000-0000-00009A2D0000}"/>
    <cellStyle name="Calculation 2 2 18 3" xfId="12477" xr:uid="{00000000-0005-0000-0000-00009B2D0000}"/>
    <cellStyle name="Calculation 2 2 18 3 2" xfId="12478" xr:uid="{00000000-0005-0000-0000-00009C2D0000}"/>
    <cellStyle name="Calculation 2 2 18 4" xfId="12479" xr:uid="{00000000-0005-0000-0000-00009D2D0000}"/>
    <cellStyle name="Calculation 2 2 18 5" xfId="12480" xr:uid="{00000000-0005-0000-0000-00009E2D0000}"/>
    <cellStyle name="Calculation 2 2 19" xfId="12481" xr:uid="{00000000-0005-0000-0000-00009F2D0000}"/>
    <cellStyle name="Calculation 2 2 19 2" xfId="12482" xr:uid="{00000000-0005-0000-0000-0000A02D0000}"/>
    <cellStyle name="Calculation 2 2 19 2 2" xfId="12483" xr:uid="{00000000-0005-0000-0000-0000A12D0000}"/>
    <cellStyle name="Calculation 2 2 19 2 3" xfId="12484" xr:uid="{00000000-0005-0000-0000-0000A22D0000}"/>
    <cellStyle name="Calculation 2 2 19 3" xfId="12485" xr:uid="{00000000-0005-0000-0000-0000A32D0000}"/>
    <cellStyle name="Calculation 2 2 19 3 2" xfId="12486" xr:uid="{00000000-0005-0000-0000-0000A42D0000}"/>
    <cellStyle name="Calculation 2 2 19 4" xfId="12487" xr:uid="{00000000-0005-0000-0000-0000A52D0000}"/>
    <cellStyle name="Calculation 2 2 19 5" xfId="12488" xr:uid="{00000000-0005-0000-0000-0000A62D0000}"/>
    <cellStyle name="Calculation 2 2 2" xfId="12489" xr:uid="{00000000-0005-0000-0000-0000A72D0000}"/>
    <cellStyle name="Calculation 2 2 2 2" xfId="12490" xr:uid="{00000000-0005-0000-0000-0000A82D0000}"/>
    <cellStyle name="Calculation 2 2 2 2 2" xfId="12491" xr:uid="{00000000-0005-0000-0000-0000A92D0000}"/>
    <cellStyle name="Calculation 2 2 2 2 3" xfId="12492" xr:uid="{00000000-0005-0000-0000-0000AA2D0000}"/>
    <cellStyle name="Calculation 2 2 2 3" xfId="12493" xr:uid="{00000000-0005-0000-0000-0000AB2D0000}"/>
    <cellStyle name="Calculation 2 2 2 3 2" xfId="12494" xr:uid="{00000000-0005-0000-0000-0000AC2D0000}"/>
    <cellStyle name="Calculation 2 2 2 4" xfId="12495" xr:uid="{00000000-0005-0000-0000-0000AD2D0000}"/>
    <cellStyle name="Calculation 2 2 2 5" xfId="12496" xr:uid="{00000000-0005-0000-0000-0000AE2D0000}"/>
    <cellStyle name="Calculation 2 2 20" xfId="12497" xr:uid="{00000000-0005-0000-0000-0000AF2D0000}"/>
    <cellStyle name="Calculation 2 2 20 2" xfId="12498" xr:uid="{00000000-0005-0000-0000-0000B02D0000}"/>
    <cellStyle name="Calculation 2 2 20 2 2" xfId="12499" xr:uid="{00000000-0005-0000-0000-0000B12D0000}"/>
    <cellStyle name="Calculation 2 2 20 2 3" xfId="12500" xr:uid="{00000000-0005-0000-0000-0000B22D0000}"/>
    <cellStyle name="Calculation 2 2 20 3" xfId="12501" xr:uid="{00000000-0005-0000-0000-0000B32D0000}"/>
    <cellStyle name="Calculation 2 2 20 4" xfId="12502" xr:uid="{00000000-0005-0000-0000-0000B42D0000}"/>
    <cellStyle name="Calculation 2 2 20 5" xfId="12503" xr:uid="{00000000-0005-0000-0000-0000B52D0000}"/>
    <cellStyle name="Calculation 2 2 21" xfId="12504" xr:uid="{00000000-0005-0000-0000-0000B62D0000}"/>
    <cellStyle name="Calculation 2 2 21 2" xfId="12505" xr:uid="{00000000-0005-0000-0000-0000B72D0000}"/>
    <cellStyle name="Calculation 2 2 22" xfId="12506" xr:uid="{00000000-0005-0000-0000-0000B82D0000}"/>
    <cellStyle name="Calculation 2 2 22 2" xfId="12507" xr:uid="{00000000-0005-0000-0000-0000B92D0000}"/>
    <cellStyle name="Calculation 2 2 23" xfId="12508" xr:uid="{00000000-0005-0000-0000-0000BA2D0000}"/>
    <cellStyle name="Calculation 2 2 24" xfId="12408" xr:uid="{00000000-0005-0000-0000-0000BB2D0000}"/>
    <cellStyle name="Calculation 2 2 25" xfId="58150" xr:uid="{00000000-0005-0000-0000-0000BC2D0000}"/>
    <cellStyle name="Calculation 2 2 3" xfId="12509" xr:uid="{00000000-0005-0000-0000-0000BD2D0000}"/>
    <cellStyle name="Calculation 2 2 3 2" xfId="12510" xr:uid="{00000000-0005-0000-0000-0000BE2D0000}"/>
    <cellStyle name="Calculation 2 2 3 2 2" xfId="12511" xr:uid="{00000000-0005-0000-0000-0000BF2D0000}"/>
    <cellStyle name="Calculation 2 2 3 2 3" xfId="12512" xr:uid="{00000000-0005-0000-0000-0000C02D0000}"/>
    <cellStyle name="Calculation 2 2 3 3" xfId="12513" xr:uid="{00000000-0005-0000-0000-0000C12D0000}"/>
    <cellStyle name="Calculation 2 2 3 3 2" xfId="12514" xr:uid="{00000000-0005-0000-0000-0000C22D0000}"/>
    <cellStyle name="Calculation 2 2 3 4" xfId="12515" xr:uid="{00000000-0005-0000-0000-0000C32D0000}"/>
    <cellStyle name="Calculation 2 2 3 5" xfId="12516" xr:uid="{00000000-0005-0000-0000-0000C42D0000}"/>
    <cellStyle name="Calculation 2 2 4" xfId="12517" xr:uid="{00000000-0005-0000-0000-0000C52D0000}"/>
    <cellStyle name="Calculation 2 2 4 2" xfId="12518" xr:uid="{00000000-0005-0000-0000-0000C62D0000}"/>
    <cellStyle name="Calculation 2 2 4 2 2" xfId="12519" xr:uid="{00000000-0005-0000-0000-0000C72D0000}"/>
    <cellStyle name="Calculation 2 2 4 2 3" xfId="12520" xr:uid="{00000000-0005-0000-0000-0000C82D0000}"/>
    <cellStyle name="Calculation 2 2 4 3" xfId="12521" xr:uid="{00000000-0005-0000-0000-0000C92D0000}"/>
    <cellStyle name="Calculation 2 2 4 3 2" xfId="12522" xr:uid="{00000000-0005-0000-0000-0000CA2D0000}"/>
    <cellStyle name="Calculation 2 2 4 4" xfId="12523" xr:uid="{00000000-0005-0000-0000-0000CB2D0000}"/>
    <cellStyle name="Calculation 2 2 4 5" xfId="12524" xr:uid="{00000000-0005-0000-0000-0000CC2D0000}"/>
    <cellStyle name="Calculation 2 2 5" xfId="12525" xr:uid="{00000000-0005-0000-0000-0000CD2D0000}"/>
    <cellStyle name="Calculation 2 2 5 2" xfId="12526" xr:uid="{00000000-0005-0000-0000-0000CE2D0000}"/>
    <cellStyle name="Calculation 2 2 5 2 2" xfId="12527" xr:uid="{00000000-0005-0000-0000-0000CF2D0000}"/>
    <cellStyle name="Calculation 2 2 5 2 3" xfId="12528" xr:uid="{00000000-0005-0000-0000-0000D02D0000}"/>
    <cellStyle name="Calculation 2 2 5 3" xfId="12529" xr:uid="{00000000-0005-0000-0000-0000D12D0000}"/>
    <cellStyle name="Calculation 2 2 5 3 2" xfId="12530" xr:uid="{00000000-0005-0000-0000-0000D22D0000}"/>
    <cellStyle name="Calculation 2 2 5 4" xfId="12531" xr:uid="{00000000-0005-0000-0000-0000D32D0000}"/>
    <cellStyle name="Calculation 2 2 5 5" xfId="12532" xr:uid="{00000000-0005-0000-0000-0000D42D0000}"/>
    <cellStyle name="Calculation 2 2 6" xfId="12533" xr:uid="{00000000-0005-0000-0000-0000D52D0000}"/>
    <cellStyle name="Calculation 2 2 6 2" xfId="12534" xr:uid="{00000000-0005-0000-0000-0000D62D0000}"/>
    <cellStyle name="Calculation 2 2 6 2 2" xfId="12535" xr:uid="{00000000-0005-0000-0000-0000D72D0000}"/>
    <cellStyle name="Calculation 2 2 6 2 3" xfId="12536" xr:uid="{00000000-0005-0000-0000-0000D82D0000}"/>
    <cellStyle name="Calculation 2 2 6 3" xfId="12537" xr:uid="{00000000-0005-0000-0000-0000D92D0000}"/>
    <cellStyle name="Calculation 2 2 6 3 2" xfId="12538" xr:uid="{00000000-0005-0000-0000-0000DA2D0000}"/>
    <cellStyle name="Calculation 2 2 6 4" xfId="12539" xr:uid="{00000000-0005-0000-0000-0000DB2D0000}"/>
    <cellStyle name="Calculation 2 2 6 5" xfId="12540" xr:uid="{00000000-0005-0000-0000-0000DC2D0000}"/>
    <cellStyle name="Calculation 2 2 7" xfId="12541" xr:uid="{00000000-0005-0000-0000-0000DD2D0000}"/>
    <cellStyle name="Calculation 2 2 7 2" xfId="12542" xr:uid="{00000000-0005-0000-0000-0000DE2D0000}"/>
    <cellStyle name="Calculation 2 2 7 2 2" xfId="12543" xr:uid="{00000000-0005-0000-0000-0000DF2D0000}"/>
    <cellStyle name="Calculation 2 2 7 2 3" xfId="12544" xr:uid="{00000000-0005-0000-0000-0000E02D0000}"/>
    <cellStyle name="Calculation 2 2 7 3" xfId="12545" xr:uid="{00000000-0005-0000-0000-0000E12D0000}"/>
    <cellStyle name="Calculation 2 2 7 3 2" xfId="12546" xr:uid="{00000000-0005-0000-0000-0000E22D0000}"/>
    <cellStyle name="Calculation 2 2 7 4" xfId="12547" xr:uid="{00000000-0005-0000-0000-0000E32D0000}"/>
    <cellStyle name="Calculation 2 2 7 5" xfId="12548" xr:uid="{00000000-0005-0000-0000-0000E42D0000}"/>
    <cellStyle name="Calculation 2 2 8" xfId="12549" xr:uid="{00000000-0005-0000-0000-0000E52D0000}"/>
    <cellStyle name="Calculation 2 2 8 2" xfId="12550" xr:uid="{00000000-0005-0000-0000-0000E62D0000}"/>
    <cellStyle name="Calculation 2 2 8 2 2" xfId="12551" xr:uid="{00000000-0005-0000-0000-0000E72D0000}"/>
    <cellStyle name="Calculation 2 2 8 2 3" xfId="12552" xr:uid="{00000000-0005-0000-0000-0000E82D0000}"/>
    <cellStyle name="Calculation 2 2 8 3" xfId="12553" xr:uid="{00000000-0005-0000-0000-0000E92D0000}"/>
    <cellStyle name="Calculation 2 2 8 3 2" xfId="12554" xr:uid="{00000000-0005-0000-0000-0000EA2D0000}"/>
    <cellStyle name="Calculation 2 2 8 4" xfId="12555" xr:uid="{00000000-0005-0000-0000-0000EB2D0000}"/>
    <cellStyle name="Calculation 2 2 8 5" xfId="12556" xr:uid="{00000000-0005-0000-0000-0000EC2D0000}"/>
    <cellStyle name="Calculation 2 2 9" xfId="12557" xr:uid="{00000000-0005-0000-0000-0000ED2D0000}"/>
    <cellStyle name="Calculation 2 2 9 2" xfId="12558" xr:uid="{00000000-0005-0000-0000-0000EE2D0000}"/>
    <cellStyle name="Calculation 2 2 9 2 2" xfId="12559" xr:uid="{00000000-0005-0000-0000-0000EF2D0000}"/>
    <cellStyle name="Calculation 2 2 9 2 3" xfId="12560" xr:uid="{00000000-0005-0000-0000-0000F02D0000}"/>
    <cellStyle name="Calculation 2 2 9 3" xfId="12561" xr:uid="{00000000-0005-0000-0000-0000F12D0000}"/>
    <cellStyle name="Calculation 2 2 9 3 2" xfId="12562" xr:uid="{00000000-0005-0000-0000-0000F22D0000}"/>
    <cellStyle name="Calculation 2 2 9 4" xfId="12563" xr:uid="{00000000-0005-0000-0000-0000F32D0000}"/>
    <cellStyle name="Calculation 2 2 9 5" xfId="12564" xr:uid="{00000000-0005-0000-0000-0000F42D0000}"/>
    <cellStyle name="Calculation 2 20" xfId="12565" xr:uid="{00000000-0005-0000-0000-0000F52D0000}"/>
    <cellStyle name="Calculation 2 20 2" xfId="12566" xr:uid="{00000000-0005-0000-0000-0000F62D0000}"/>
    <cellStyle name="Calculation 2 20 2 2" xfId="12567" xr:uid="{00000000-0005-0000-0000-0000F72D0000}"/>
    <cellStyle name="Calculation 2 20 2 3" xfId="12568" xr:uid="{00000000-0005-0000-0000-0000F82D0000}"/>
    <cellStyle name="Calculation 2 20 3" xfId="12569" xr:uid="{00000000-0005-0000-0000-0000F92D0000}"/>
    <cellStyle name="Calculation 2 20 3 2" xfId="12570" xr:uid="{00000000-0005-0000-0000-0000FA2D0000}"/>
    <cellStyle name="Calculation 2 20 4" xfId="12571" xr:uid="{00000000-0005-0000-0000-0000FB2D0000}"/>
    <cellStyle name="Calculation 2 20 5" xfId="12572" xr:uid="{00000000-0005-0000-0000-0000FC2D0000}"/>
    <cellStyle name="Calculation 2 21" xfId="12573" xr:uid="{00000000-0005-0000-0000-0000FD2D0000}"/>
    <cellStyle name="Calculation 2 21 2" xfId="12574" xr:uid="{00000000-0005-0000-0000-0000FE2D0000}"/>
    <cellStyle name="Calculation 2 21 2 2" xfId="12575" xr:uid="{00000000-0005-0000-0000-0000FF2D0000}"/>
    <cellStyle name="Calculation 2 21 2 3" xfId="12576" xr:uid="{00000000-0005-0000-0000-0000002E0000}"/>
    <cellStyle name="Calculation 2 21 3" xfId="12577" xr:uid="{00000000-0005-0000-0000-0000012E0000}"/>
    <cellStyle name="Calculation 2 21 3 2" xfId="12578" xr:uid="{00000000-0005-0000-0000-0000022E0000}"/>
    <cellStyle name="Calculation 2 21 4" xfId="12579" xr:uid="{00000000-0005-0000-0000-0000032E0000}"/>
    <cellStyle name="Calculation 2 21 5" xfId="12580" xr:uid="{00000000-0005-0000-0000-0000042E0000}"/>
    <cellStyle name="Calculation 2 22" xfId="12581" xr:uid="{00000000-0005-0000-0000-0000052E0000}"/>
    <cellStyle name="Calculation 2 22 2" xfId="12582" xr:uid="{00000000-0005-0000-0000-0000062E0000}"/>
    <cellStyle name="Calculation 2 22 2 2" xfId="12583" xr:uid="{00000000-0005-0000-0000-0000072E0000}"/>
    <cellStyle name="Calculation 2 22 2 3" xfId="12584" xr:uid="{00000000-0005-0000-0000-0000082E0000}"/>
    <cellStyle name="Calculation 2 22 3" xfId="12585" xr:uid="{00000000-0005-0000-0000-0000092E0000}"/>
    <cellStyle name="Calculation 2 22 3 2" xfId="12586" xr:uid="{00000000-0005-0000-0000-00000A2E0000}"/>
    <cellStyle name="Calculation 2 22 4" xfId="12587" xr:uid="{00000000-0005-0000-0000-00000B2E0000}"/>
    <cellStyle name="Calculation 2 22 5" xfId="12588" xr:uid="{00000000-0005-0000-0000-00000C2E0000}"/>
    <cellStyle name="Calculation 2 23" xfId="12589" xr:uid="{00000000-0005-0000-0000-00000D2E0000}"/>
    <cellStyle name="Calculation 2 23 2" xfId="12590" xr:uid="{00000000-0005-0000-0000-00000E2E0000}"/>
    <cellStyle name="Calculation 2 23 2 2" xfId="12591" xr:uid="{00000000-0005-0000-0000-00000F2E0000}"/>
    <cellStyle name="Calculation 2 23 2 3" xfId="12592" xr:uid="{00000000-0005-0000-0000-0000102E0000}"/>
    <cellStyle name="Calculation 2 23 3" xfId="12593" xr:uid="{00000000-0005-0000-0000-0000112E0000}"/>
    <cellStyle name="Calculation 2 23 3 2" xfId="12594" xr:uid="{00000000-0005-0000-0000-0000122E0000}"/>
    <cellStyle name="Calculation 2 23 4" xfId="12595" xr:uid="{00000000-0005-0000-0000-0000132E0000}"/>
    <cellStyle name="Calculation 2 23 5" xfId="12596" xr:uid="{00000000-0005-0000-0000-0000142E0000}"/>
    <cellStyle name="Calculation 2 24" xfId="12597" xr:uid="{00000000-0005-0000-0000-0000152E0000}"/>
    <cellStyle name="Calculation 2 24 2" xfId="12598" xr:uid="{00000000-0005-0000-0000-0000162E0000}"/>
    <cellStyle name="Calculation 2 24 2 2" xfId="12599" xr:uid="{00000000-0005-0000-0000-0000172E0000}"/>
    <cellStyle name="Calculation 2 24 2 3" xfId="12600" xr:uid="{00000000-0005-0000-0000-0000182E0000}"/>
    <cellStyle name="Calculation 2 24 3" xfId="12601" xr:uid="{00000000-0005-0000-0000-0000192E0000}"/>
    <cellStyle name="Calculation 2 24 3 2" xfId="12602" xr:uid="{00000000-0005-0000-0000-00001A2E0000}"/>
    <cellStyle name="Calculation 2 24 4" xfId="12603" xr:uid="{00000000-0005-0000-0000-00001B2E0000}"/>
    <cellStyle name="Calculation 2 24 5" xfId="12604" xr:uid="{00000000-0005-0000-0000-00001C2E0000}"/>
    <cellStyle name="Calculation 2 25" xfId="12605" xr:uid="{00000000-0005-0000-0000-00001D2E0000}"/>
    <cellStyle name="Calculation 2 25 2" xfId="12606" xr:uid="{00000000-0005-0000-0000-00001E2E0000}"/>
    <cellStyle name="Calculation 2 25 2 2" xfId="12607" xr:uid="{00000000-0005-0000-0000-00001F2E0000}"/>
    <cellStyle name="Calculation 2 25 2 3" xfId="12608" xr:uid="{00000000-0005-0000-0000-0000202E0000}"/>
    <cellStyle name="Calculation 2 25 3" xfId="12609" xr:uid="{00000000-0005-0000-0000-0000212E0000}"/>
    <cellStyle name="Calculation 2 25 3 2" xfId="12610" xr:uid="{00000000-0005-0000-0000-0000222E0000}"/>
    <cellStyle name="Calculation 2 25 4" xfId="12611" xr:uid="{00000000-0005-0000-0000-0000232E0000}"/>
    <cellStyle name="Calculation 2 25 5" xfId="12612" xr:uid="{00000000-0005-0000-0000-0000242E0000}"/>
    <cellStyle name="Calculation 2 26" xfId="12613" xr:uid="{00000000-0005-0000-0000-0000252E0000}"/>
    <cellStyle name="Calculation 2 26 2" xfId="12614" xr:uid="{00000000-0005-0000-0000-0000262E0000}"/>
    <cellStyle name="Calculation 2 26 2 2" xfId="12615" xr:uid="{00000000-0005-0000-0000-0000272E0000}"/>
    <cellStyle name="Calculation 2 26 2 3" xfId="12616" xr:uid="{00000000-0005-0000-0000-0000282E0000}"/>
    <cellStyle name="Calculation 2 26 3" xfId="12617" xr:uid="{00000000-0005-0000-0000-0000292E0000}"/>
    <cellStyle name="Calculation 2 26 3 2" xfId="12618" xr:uid="{00000000-0005-0000-0000-00002A2E0000}"/>
    <cellStyle name="Calculation 2 26 4" xfId="12619" xr:uid="{00000000-0005-0000-0000-00002B2E0000}"/>
    <cellStyle name="Calculation 2 26 5" xfId="12620" xr:uid="{00000000-0005-0000-0000-00002C2E0000}"/>
    <cellStyle name="Calculation 2 27" xfId="12621" xr:uid="{00000000-0005-0000-0000-00002D2E0000}"/>
    <cellStyle name="Calculation 2 27 2" xfId="12622" xr:uid="{00000000-0005-0000-0000-00002E2E0000}"/>
    <cellStyle name="Calculation 2 27 2 2" xfId="12623" xr:uid="{00000000-0005-0000-0000-00002F2E0000}"/>
    <cellStyle name="Calculation 2 27 2 3" xfId="12624" xr:uid="{00000000-0005-0000-0000-0000302E0000}"/>
    <cellStyle name="Calculation 2 27 3" xfId="12625" xr:uid="{00000000-0005-0000-0000-0000312E0000}"/>
    <cellStyle name="Calculation 2 27 3 2" xfId="12626" xr:uid="{00000000-0005-0000-0000-0000322E0000}"/>
    <cellStyle name="Calculation 2 27 4" xfId="12627" xr:uid="{00000000-0005-0000-0000-0000332E0000}"/>
    <cellStyle name="Calculation 2 27 5" xfId="12628" xr:uid="{00000000-0005-0000-0000-0000342E0000}"/>
    <cellStyle name="Calculation 2 28" xfId="12629" xr:uid="{00000000-0005-0000-0000-0000352E0000}"/>
    <cellStyle name="Calculation 2 28 2" xfId="12630" xr:uid="{00000000-0005-0000-0000-0000362E0000}"/>
    <cellStyle name="Calculation 2 29" xfId="12631" xr:uid="{00000000-0005-0000-0000-0000372E0000}"/>
    <cellStyle name="Calculation 2 29 2" xfId="12632" xr:uid="{00000000-0005-0000-0000-0000382E0000}"/>
    <cellStyle name="Calculation 2 3" xfId="12633" xr:uid="{00000000-0005-0000-0000-0000392E0000}"/>
    <cellStyle name="Calculation 2 3 10" xfId="12634" xr:uid="{00000000-0005-0000-0000-00003A2E0000}"/>
    <cellStyle name="Calculation 2 3 10 2" xfId="12635" xr:uid="{00000000-0005-0000-0000-00003B2E0000}"/>
    <cellStyle name="Calculation 2 3 10 2 2" xfId="12636" xr:uid="{00000000-0005-0000-0000-00003C2E0000}"/>
    <cellStyle name="Calculation 2 3 10 2 3" xfId="12637" xr:uid="{00000000-0005-0000-0000-00003D2E0000}"/>
    <cellStyle name="Calculation 2 3 10 3" xfId="12638" xr:uid="{00000000-0005-0000-0000-00003E2E0000}"/>
    <cellStyle name="Calculation 2 3 10 3 2" xfId="12639" xr:uid="{00000000-0005-0000-0000-00003F2E0000}"/>
    <cellStyle name="Calculation 2 3 10 4" xfId="12640" xr:uid="{00000000-0005-0000-0000-0000402E0000}"/>
    <cellStyle name="Calculation 2 3 10 5" xfId="12641" xr:uid="{00000000-0005-0000-0000-0000412E0000}"/>
    <cellStyle name="Calculation 2 3 11" xfId="12642" xr:uid="{00000000-0005-0000-0000-0000422E0000}"/>
    <cellStyle name="Calculation 2 3 11 2" xfId="12643" xr:uid="{00000000-0005-0000-0000-0000432E0000}"/>
    <cellStyle name="Calculation 2 3 11 2 2" xfId="12644" xr:uid="{00000000-0005-0000-0000-0000442E0000}"/>
    <cellStyle name="Calculation 2 3 11 2 3" xfId="12645" xr:uid="{00000000-0005-0000-0000-0000452E0000}"/>
    <cellStyle name="Calculation 2 3 11 3" xfId="12646" xr:uid="{00000000-0005-0000-0000-0000462E0000}"/>
    <cellStyle name="Calculation 2 3 11 3 2" xfId="12647" xr:uid="{00000000-0005-0000-0000-0000472E0000}"/>
    <cellStyle name="Calculation 2 3 11 4" xfId="12648" xr:uid="{00000000-0005-0000-0000-0000482E0000}"/>
    <cellStyle name="Calculation 2 3 11 5" xfId="12649" xr:uid="{00000000-0005-0000-0000-0000492E0000}"/>
    <cellStyle name="Calculation 2 3 12" xfId="12650" xr:uid="{00000000-0005-0000-0000-00004A2E0000}"/>
    <cellStyle name="Calculation 2 3 12 2" xfId="12651" xr:uid="{00000000-0005-0000-0000-00004B2E0000}"/>
    <cellStyle name="Calculation 2 3 12 2 2" xfId="12652" xr:uid="{00000000-0005-0000-0000-00004C2E0000}"/>
    <cellStyle name="Calculation 2 3 12 2 3" xfId="12653" xr:uid="{00000000-0005-0000-0000-00004D2E0000}"/>
    <cellStyle name="Calculation 2 3 12 3" xfId="12654" xr:uid="{00000000-0005-0000-0000-00004E2E0000}"/>
    <cellStyle name="Calculation 2 3 12 3 2" xfId="12655" xr:uid="{00000000-0005-0000-0000-00004F2E0000}"/>
    <cellStyle name="Calculation 2 3 12 4" xfId="12656" xr:uid="{00000000-0005-0000-0000-0000502E0000}"/>
    <cellStyle name="Calculation 2 3 12 5" xfId="12657" xr:uid="{00000000-0005-0000-0000-0000512E0000}"/>
    <cellStyle name="Calculation 2 3 13" xfId="12658" xr:uid="{00000000-0005-0000-0000-0000522E0000}"/>
    <cellStyle name="Calculation 2 3 13 2" xfId="12659" xr:uid="{00000000-0005-0000-0000-0000532E0000}"/>
    <cellStyle name="Calculation 2 3 13 2 2" xfId="12660" xr:uid="{00000000-0005-0000-0000-0000542E0000}"/>
    <cellStyle name="Calculation 2 3 13 2 3" xfId="12661" xr:uid="{00000000-0005-0000-0000-0000552E0000}"/>
    <cellStyle name="Calculation 2 3 13 3" xfId="12662" xr:uid="{00000000-0005-0000-0000-0000562E0000}"/>
    <cellStyle name="Calculation 2 3 13 3 2" xfId="12663" xr:uid="{00000000-0005-0000-0000-0000572E0000}"/>
    <cellStyle name="Calculation 2 3 13 4" xfId="12664" xr:uid="{00000000-0005-0000-0000-0000582E0000}"/>
    <cellStyle name="Calculation 2 3 13 5" xfId="12665" xr:uid="{00000000-0005-0000-0000-0000592E0000}"/>
    <cellStyle name="Calculation 2 3 14" xfId="12666" xr:uid="{00000000-0005-0000-0000-00005A2E0000}"/>
    <cellStyle name="Calculation 2 3 14 2" xfId="12667" xr:uid="{00000000-0005-0000-0000-00005B2E0000}"/>
    <cellStyle name="Calculation 2 3 14 2 2" xfId="12668" xr:uid="{00000000-0005-0000-0000-00005C2E0000}"/>
    <cellStyle name="Calculation 2 3 14 2 3" xfId="12669" xr:uid="{00000000-0005-0000-0000-00005D2E0000}"/>
    <cellStyle name="Calculation 2 3 14 3" xfId="12670" xr:uid="{00000000-0005-0000-0000-00005E2E0000}"/>
    <cellStyle name="Calculation 2 3 14 3 2" xfId="12671" xr:uid="{00000000-0005-0000-0000-00005F2E0000}"/>
    <cellStyle name="Calculation 2 3 14 4" xfId="12672" xr:uid="{00000000-0005-0000-0000-0000602E0000}"/>
    <cellStyle name="Calculation 2 3 14 5" xfId="12673" xr:uid="{00000000-0005-0000-0000-0000612E0000}"/>
    <cellStyle name="Calculation 2 3 15" xfId="12674" xr:uid="{00000000-0005-0000-0000-0000622E0000}"/>
    <cellStyle name="Calculation 2 3 15 2" xfId="12675" xr:uid="{00000000-0005-0000-0000-0000632E0000}"/>
    <cellStyle name="Calculation 2 3 15 2 2" xfId="12676" xr:uid="{00000000-0005-0000-0000-0000642E0000}"/>
    <cellStyle name="Calculation 2 3 15 2 3" xfId="12677" xr:uid="{00000000-0005-0000-0000-0000652E0000}"/>
    <cellStyle name="Calculation 2 3 15 3" xfId="12678" xr:uid="{00000000-0005-0000-0000-0000662E0000}"/>
    <cellStyle name="Calculation 2 3 15 3 2" xfId="12679" xr:uid="{00000000-0005-0000-0000-0000672E0000}"/>
    <cellStyle name="Calculation 2 3 15 4" xfId="12680" xr:uid="{00000000-0005-0000-0000-0000682E0000}"/>
    <cellStyle name="Calculation 2 3 15 5" xfId="12681" xr:uid="{00000000-0005-0000-0000-0000692E0000}"/>
    <cellStyle name="Calculation 2 3 16" xfId="12682" xr:uid="{00000000-0005-0000-0000-00006A2E0000}"/>
    <cellStyle name="Calculation 2 3 16 2" xfId="12683" xr:uid="{00000000-0005-0000-0000-00006B2E0000}"/>
    <cellStyle name="Calculation 2 3 16 2 2" xfId="12684" xr:uid="{00000000-0005-0000-0000-00006C2E0000}"/>
    <cellStyle name="Calculation 2 3 16 2 3" xfId="12685" xr:uid="{00000000-0005-0000-0000-00006D2E0000}"/>
    <cellStyle name="Calculation 2 3 16 3" xfId="12686" xr:uid="{00000000-0005-0000-0000-00006E2E0000}"/>
    <cellStyle name="Calculation 2 3 16 3 2" xfId="12687" xr:uid="{00000000-0005-0000-0000-00006F2E0000}"/>
    <cellStyle name="Calculation 2 3 16 4" xfId="12688" xr:uid="{00000000-0005-0000-0000-0000702E0000}"/>
    <cellStyle name="Calculation 2 3 16 5" xfId="12689" xr:uid="{00000000-0005-0000-0000-0000712E0000}"/>
    <cellStyle name="Calculation 2 3 17" xfId="12690" xr:uid="{00000000-0005-0000-0000-0000722E0000}"/>
    <cellStyle name="Calculation 2 3 17 2" xfId="12691" xr:uid="{00000000-0005-0000-0000-0000732E0000}"/>
    <cellStyle name="Calculation 2 3 17 2 2" xfId="12692" xr:uid="{00000000-0005-0000-0000-0000742E0000}"/>
    <cellStyle name="Calculation 2 3 17 2 3" xfId="12693" xr:uid="{00000000-0005-0000-0000-0000752E0000}"/>
    <cellStyle name="Calculation 2 3 17 3" xfId="12694" xr:uid="{00000000-0005-0000-0000-0000762E0000}"/>
    <cellStyle name="Calculation 2 3 17 3 2" xfId="12695" xr:uid="{00000000-0005-0000-0000-0000772E0000}"/>
    <cellStyle name="Calculation 2 3 17 4" xfId="12696" xr:uid="{00000000-0005-0000-0000-0000782E0000}"/>
    <cellStyle name="Calculation 2 3 17 5" xfId="12697" xr:uid="{00000000-0005-0000-0000-0000792E0000}"/>
    <cellStyle name="Calculation 2 3 18" xfId="12698" xr:uid="{00000000-0005-0000-0000-00007A2E0000}"/>
    <cellStyle name="Calculation 2 3 18 2" xfId="12699" xr:uid="{00000000-0005-0000-0000-00007B2E0000}"/>
    <cellStyle name="Calculation 2 3 18 2 2" xfId="12700" xr:uid="{00000000-0005-0000-0000-00007C2E0000}"/>
    <cellStyle name="Calculation 2 3 18 2 3" xfId="12701" xr:uid="{00000000-0005-0000-0000-00007D2E0000}"/>
    <cellStyle name="Calculation 2 3 18 3" xfId="12702" xr:uid="{00000000-0005-0000-0000-00007E2E0000}"/>
    <cellStyle name="Calculation 2 3 18 3 2" xfId="12703" xr:uid="{00000000-0005-0000-0000-00007F2E0000}"/>
    <cellStyle name="Calculation 2 3 18 4" xfId="12704" xr:uid="{00000000-0005-0000-0000-0000802E0000}"/>
    <cellStyle name="Calculation 2 3 18 5" xfId="12705" xr:uid="{00000000-0005-0000-0000-0000812E0000}"/>
    <cellStyle name="Calculation 2 3 19" xfId="12706" xr:uid="{00000000-0005-0000-0000-0000822E0000}"/>
    <cellStyle name="Calculation 2 3 19 2" xfId="12707" xr:uid="{00000000-0005-0000-0000-0000832E0000}"/>
    <cellStyle name="Calculation 2 3 19 2 2" xfId="12708" xr:uid="{00000000-0005-0000-0000-0000842E0000}"/>
    <cellStyle name="Calculation 2 3 19 2 3" xfId="12709" xr:uid="{00000000-0005-0000-0000-0000852E0000}"/>
    <cellStyle name="Calculation 2 3 19 3" xfId="12710" xr:uid="{00000000-0005-0000-0000-0000862E0000}"/>
    <cellStyle name="Calculation 2 3 19 3 2" xfId="12711" xr:uid="{00000000-0005-0000-0000-0000872E0000}"/>
    <cellStyle name="Calculation 2 3 19 4" xfId="12712" xr:uid="{00000000-0005-0000-0000-0000882E0000}"/>
    <cellStyle name="Calculation 2 3 19 5" xfId="12713" xr:uid="{00000000-0005-0000-0000-0000892E0000}"/>
    <cellStyle name="Calculation 2 3 2" xfId="12714" xr:uid="{00000000-0005-0000-0000-00008A2E0000}"/>
    <cellStyle name="Calculation 2 3 2 2" xfId="12715" xr:uid="{00000000-0005-0000-0000-00008B2E0000}"/>
    <cellStyle name="Calculation 2 3 2 2 2" xfId="12716" xr:uid="{00000000-0005-0000-0000-00008C2E0000}"/>
    <cellStyle name="Calculation 2 3 2 2 3" xfId="12717" xr:uid="{00000000-0005-0000-0000-00008D2E0000}"/>
    <cellStyle name="Calculation 2 3 2 3" xfId="12718" xr:uid="{00000000-0005-0000-0000-00008E2E0000}"/>
    <cellStyle name="Calculation 2 3 2 3 2" xfId="12719" xr:uid="{00000000-0005-0000-0000-00008F2E0000}"/>
    <cellStyle name="Calculation 2 3 2 4" xfId="12720" xr:uid="{00000000-0005-0000-0000-0000902E0000}"/>
    <cellStyle name="Calculation 2 3 2 5" xfId="12721" xr:uid="{00000000-0005-0000-0000-0000912E0000}"/>
    <cellStyle name="Calculation 2 3 20" xfId="12722" xr:uid="{00000000-0005-0000-0000-0000922E0000}"/>
    <cellStyle name="Calculation 2 3 20 2" xfId="12723" xr:uid="{00000000-0005-0000-0000-0000932E0000}"/>
    <cellStyle name="Calculation 2 3 20 2 2" xfId="12724" xr:uid="{00000000-0005-0000-0000-0000942E0000}"/>
    <cellStyle name="Calculation 2 3 20 2 3" xfId="12725" xr:uid="{00000000-0005-0000-0000-0000952E0000}"/>
    <cellStyle name="Calculation 2 3 20 3" xfId="12726" xr:uid="{00000000-0005-0000-0000-0000962E0000}"/>
    <cellStyle name="Calculation 2 3 20 4" xfId="12727" xr:uid="{00000000-0005-0000-0000-0000972E0000}"/>
    <cellStyle name="Calculation 2 3 20 5" xfId="12728" xr:uid="{00000000-0005-0000-0000-0000982E0000}"/>
    <cellStyle name="Calculation 2 3 21" xfId="12729" xr:uid="{00000000-0005-0000-0000-0000992E0000}"/>
    <cellStyle name="Calculation 2 3 21 2" xfId="12730" xr:uid="{00000000-0005-0000-0000-00009A2E0000}"/>
    <cellStyle name="Calculation 2 3 22" xfId="12731" xr:uid="{00000000-0005-0000-0000-00009B2E0000}"/>
    <cellStyle name="Calculation 2 3 22 2" xfId="12732" xr:uid="{00000000-0005-0000-0000-00009C2E0000}"/>
    <cellStyle name="Calculation 2 3 23" xfId="12733" xr:uid="{00000000-0005-0000-0000-00009D2E0000}"/>
    <cellStyle name="Calculation 2 3 3" xfId="12734" xr:uid="{00000000-0005-0000-0000-00009E2E0000}"/>
    <cellStyle name="Calculation 2 3 3 2" xfId="12735" xr:uid="{00000000-0005-0000-0000-00009F2E0000}"/>
    <cellStyle name="Calculation 2 3 3 2 2" xfId="12736" xr:uid="{00000000-0005-0000-0000-0000A02E0000}"/>
    <cellStyle name="Calculation 2 3 3 2 3" xfId="12737" xr:uid="{00000000-0005-0000-0000-0000A12E0000}"/>
    <cellStyle name="Calculation 2 3 3 3" xfId="12738" xr:uid="{00000000-0005-0000-0000-0000A22E0000}"/>
    <cellStyle name="Calculation 2 3 3 3 2" xfId="12739" xr:uid="{00000000-0005-0000-0000-0000A32E0000}"/>
    <cellStyle name="Calculation 2 3 3 4" xfId="12740" xr:uid="{00000000-0005-0000-0000-0000A42E0000}"/>
    <cellStyle name="Calculation 2 3 3 5" xfId="12741" xr:uid="{00000000-0005-0000-0000-0000A52E0000}"/>
    <cellStyle name="Calculation 2 3 4" xfId="12742" xr:uid="{00000000-0005-0000-0000-0000A62E0000}"/>
    <cellStyle name="Calculation 2 3 4 2" xfId="12743" xr:uid="{00000000-0005-0000-0000-0000A72E0000}"/>
    <cellStyle name="Calculation 2 3 4 2 2" xfId="12744" xr:uid="{00000000-0005-0000-0000-0000A82E0000}"/>
    <cellStyle name="Calculation 2 3 4 2 3" xfId="12745" xr:uid="{00000000-0005-0000-0000-0000A92E0000}"/>
    <cellStyle name="Calculation 2 3 4 3" xfId="12746" xr:uid="{00000000-0005-0000-0000-0000AA2E0000}"/>
    <cellStyle name="Calculation 2 3 4 3 2" xfId="12747" xr:uid="{00000000-0005-0000-0000-0000AB2E0000}"/>
    <cellStyle name="Calculation 2 3 4 4" xfId="12748" xr:uid="{00000000-0005-0000-0000-0000AC2E0000}"/>
    <cellStyle name="Calculation 2 3 4 5" xfId="12749" xr:uid="{00000000-0005-0000-0000-0000AD2E0000}"/>
    <cellStyle name="Calculation 2 3 5" xfId="12750" xr:uid="{00000000-0005-0000-0000-0000AE2E0000}"/>
    <cellStyle name="Calculation 2 3 5 2" xfId="12751" xr:uid="{00000000-0005-0000-0000-0000AF2E0000}"/>
    <cellStyle name="Calculation 2 3 5 2 2" xfId="12752" xr:uid="{00000000-0005-0000-0000-0000B02E0000}"/>
    <cellStyle name="Calculation 2 3 5 2 3" xfId="12753" xr:uid="{00000000-0005-0000-0000-0000B12E0000}"/>
    <cellStyle name="Calculation 2 3 5 3" xfId="12754" xr:uid="{00000000-0005-0000-0000-0000B22E0000}"/>
    <cellStyle name="Calculation 2 3 5 3 2" xfId="12755" xr:uid="{00000000-0005-0000-0000-0000B32E0000}"/>
    <cellStyle name="Calculation 2 3 5 4" xfId="12756" xr:uid="{00000000-0005-0000-0000-0000B42E0000}"/>
    <cellStyle name="Calculation 2 3 5 5" xfId="12757" xr:uid="{00000000-0005-0000-0000-0000B52E0000}"/>
    <cellStyle name="Calculation 2 3 6" xfId="12758" xr:uid="{00000000-0005-0000-0000-0000B62E0000}"/>
    <cellStyle name="Calculation 2 3 6 2" xfId="12759" xr:uid="{00000000-0005-0000-0000-0000B72E0000}"/>
    <cellStyle name="Calculation 2 3 6 2 2" xfId="12760" xr:uid="{00000000-0005-0000-0000-0000B82E0000}"/>
    <cellStyle name="Calculation 2 3 6 2 3" xfId="12761" xr:uid="{00000000-0005-0000-0000-0000B92E0000}"/>
    <cellStyle name="Calculation 2 3 6 3" xfId="12762" xr:uid="{00000000-0005-0000-0000-0000BA2E0000}"/>
    <cellStyle name="Calculation 2 3 6 3 2" xfId="12763" xr:uid="{00000000-0005-0000-0000-0000BB2E0000}"/>
    <cellStyle name="Calculation 2 3 6 4" xfId="12764" xr:uid="{00000000-0005-0000-0000-0000BC2E0000}"/>
    <cellStyle name="Calculation 2 3 6 5" xfId="12765" xr:uid="{00000000-0005-0000-0000-0000BD2E0000}"/>
    <cellStyle name="Calculation 2 3 7" xfId="12766" xr:uid="{00000000-0005-0000-0000-0000BE2E0000}"/>
    <cellStyle name="Calculation 2 3 7 2" xfId="12767" xr:uid="{00000000-0005-0000-0000-0000BF2E0000}"/>
    <cellStyle name="Calculation 2 3 7 2 2" xfId="12768" xr:uid="{00000000-0005-0000-0000-0000C02E0000}"/>
    <cellStyle name="Calculation 2 3 7 2 3" xfId="12769" xr:uid="{00000000-0005-0000-0000-0000C12E0000}"/>
    <cellStyle name="Calculation 2 3 7 3" xfId="12770" xr:uid="{00000000-0005-0000-0000-0000C22E0000}"/>
    <cellStyle name="Calculation 2 3 7 3 2" xfId="12771" xr:uid="{00000000-0005-0000-0000-0000C32E0000}"/>
    <cellStyle name="Calculation 2 3 7 4" xfId="12772" xr:uid="{00000000-0005-0000-0000-0000C42E0000}"/>
    <cellStyle name="Calculation 2 3 7 5" xfId="12773" xr:uid="{00000000-0005-0000-0000-0000C52E0000}"/>
    <cellStyle name="Calculation 2 3 8" xfId="12774" xr:uid="{00000000-0005-0000-0000-0000C62E0000}"/>
    <cellStyle name="Calculation 2 3 8 2" xfId="12775" xr:uid="{00000000-0005-0000-0000-0000C72E0000}"/>
    <cellStyle name="Calculation 2 3 8 2 2" xfId="12776" xr:uid="{00000000-0005-0000-0000-0000C82E0000}"/>
    <cellStyle name="Calculation 2 3 8 2 3" xfId="12777" xr:uid="{00000000-0005-0000-0000-0000C92E0000}"/>
    <cellStyle name="Calculation 2 3 8 3" xfId="12778" xr:uid="{00000000-0005-0000-0000-0000CA2E0000}"/>
    <cellStyle name="Calculation 2 3 8 3 2" xfId="12779" xr:uid="{00000000-0005-0000-0000-0000CB2E0000}"/>
    <cellStyle name="Calculation 2 3 8 4" xfId="12780" xr:uid="{00000000-0005-0000-0000-0000CC2E0000}"/>
    <cellStyle name="Calculation 2 3 8 5" xfId="12781" xr:uid="{00000000-0005-0000-0000-0000CD2E0000}"/>
    <cellStyle name="Calculation 2 3 9" xfId="12782" xr:uid="{00000000-0005-0000-0000-0000CE2E0000}"/>
    <cellStyle name="Calculation 2 3 9 2" xfId="12783" xr:uid="{00000000-0005-0000-0000-0000CF2E0000}"/>
    <cellStyle name="Calculation 2 3 9 2 2" xfId="12784" xr:uid="{00000000-0005-0000-0000-0000D02E0000}"/>
    <cellStyle name="Calculation 2 3 9 2 3" xfId="12785" xr:uid="{00000000-0005-0000-0000-0000D12E0000}"/>
    <cellStyle name="Calculation 2 3 9 3" xfId="12786" xr:uid="{00000000-0005-0000-0000-0000D22E0000}"/>
    <cellStyle name="Calculation 2 3 9 3 2" xfId="12787" xr:uid="{00000000-0005-0000-0000-0000D32E0000}"/>
    <cellStyle name="Calculation 2 3 9 4" xfId="12788" xr:uid="{00000000-0005-0000-0000-0000D42E0000}"/>
    <cellStyle name="Calculation 2 3 9 5" xfId="12789" xr:uid="{00000000-0005-0000-0000-0000D52E0000}"/>
    <cellStyle name="Calculation 2 30" xfId="12790" xr:uid="{00000000-0005-0000-0000-0000D62E0000}"/>
    <cellStyle name="Calculation 2 31" xfId="12791" xr:uid="{00000000-0005-0000-0000-0000D72E0000}"/>
    <cellStyle name="Calculation 2 32" xfId="12792" xr:uid="{00000000-0005-0000-0000-0000D82E0000}"/>
    <cellStyle name="Calculation 2 33" xfId="12793" xr:uid="{00000000-0005-0000-0000-0000D92E0000}"/>
    <cellStyle name="Calculation 2 34" xfId="12794" xr:uid="{00000000-0005-0000-0000-0000DA2E0000}"/>
    <cellStyle name="Calculation 2 35" xfId="12795" xr:uid="{00000000-0005-0000-0000-0000DB2E0000}"/>
    <cellStyle name="Calculation 2 36" xfId="12796" xr:uid="{00000000-0005-0000-0000-0000DC2E0000}"/>
    <cellStyle name="Calculation 2 37" xfId="12797" xr:uid="{00000000-0005-0000-0000-0000DD2E0000}"/>
    <cellStyle name="Calculation 2 38" xfId="12798" xr:uid="{00000000-0005-0000-0000-0000DE2E0000}"/>
    <cellStyle name="Calculation 2 39" xfId="12799" xr:uid="{00000000-0005-0000-0000-0000DF2E0000}"/>
    <cellStyle name="Calculation 2 4" xfId="12800" xr:uid="{00000000-0005-0000-0000-0000E02E0000}"/>
    <cellStyle name="Calculation 2 4 10" xfId="12801" xr:uid="{00000000-0005-0000-0000-0000E12E0000}"/>
    <cellStyle name="Calculation 2 4 10 2" xfId="12802" xr:uid="{00000000-0005-0000-0000-0000E22E0000}"/>
    <cellStyle name="Calculation 2 4 10 2 2" xfId="12803" xr:uid="{00000000-0005-0000-0000-0000E32E0000}"/>
    <cellStyle name="Calculation 2 4 10 2 3" xfId="12804" xr:uid="{00000000-0005-0000-0000-0000E42E0000}"/>
    <cellStyle name="Calculation 2 4 10 3" xfId="12805" xr:uid="{00000000-0005-0000-0000-0000E52E0000}"/>
    <cellStyle name="Calculation 2 4 10 3 2" xfId="12806" xr:uid="{00000000-0005-0000-0000-0000E62E0000}"/>
    <cellStyle name="Calculation 2 4 10 4" xfId="12807" xr:uid="{00000000-0005-0000-0000-0000E72E0000}"/>
    <cellStyle name="Calculation 2 4 10 5" xfId="12808" xr:uid="{00000000-0005-0000-0000-0000E82E0000}"/>
    <cellStyle name="Calculation 2 4 11" xfId="12809" xr:uid="{00000000-0005-0000-0000-0000E92E0000}"/>
    <cellStyle name="Calculation 2 4 11 2" xfId="12810" xr:uid="{00000000-0005-0000-0000-0000EA2E0000}"/>
    <cellStyle name="Calculation 2 4 11 2 2" xfId="12811" xr:uid="{00000000-0005-0000-0000-0000EB2E0000}"/>
    <cellStyle name="Calculation 2 4 11 2 3" xfId="12812" xr:uid="{00000000-0005-0000-0000-0000EC2E0000}"/>
    <cellStyle name="Calculation 2 4 11 3" xfId="12813" xr:uid="{00000000-0005-0000-0000-0000ED2E0000}"/>
    <cellStyle name="Calculation 2 4 11 3 2" xfId="12814" xr:uid="{00000000-0005-0000-0000-0000EE2E0000}"/>
    <cellStyle name="Calculation 2 4 11 4" xfId="12815" xr:uid="{00000000-0005-0000-0000-0000EF2E0000}"/>
    <cellStyle name="Calculation 2 4 11 5" xfId="12816" xr:uid="{00000000-0005-0000-0000-0000F02E0000}"/>
    <cellStyle name="Calculation 2 4 12" xfId="12817" xr:uid="{00000000-0005-0000-0000-0000F12E0000}"/>
    <cellStyle name="Calculation 2 4 12 2" xfId="12818" xr:uid="{00000000-0005-0000-0000-0000F22E0000}"/>
    <cellStyle name="Calculation 2 4 12 2 2" xfId="12819" xr:uid="{00000000-0005-0000-0000-0000F32E0000}"/>
    <cellStyle name="Calculation 2 4 12 2 3" xfId="12820" xr:uid="{00000000-0005-0000-0000-0000F42E0000}"/>
    <cellStyle name="Calculation 2 4 12 3" xfId="12821" xr:uid="{00000000-0005-0000-0000-0000F52E0000}"/>
    <cellStyle name="Calculation 2 4 12 3 2" xfId="12822" xr:uid="{00000000-0005-0000-0000-0000F62E0000}"/>
    <cellStyle name="Calculation 2 4 12 4" xfId="12823" xr:uid="{00000000-0005-0000-0000-0000F72E0000}"/>
    <cellStyle name="Calculation 2 4 12 5" xfId="12824" xr:uid="{00000000-0005-0000-0000-0000F82E0000}"/>
    <cellStyle name="Calculation 2 4 13" xfId="12825" xr:uid="{00000000-0005-0000-0000-0000F92E0000}"/>
    <cellStyle name="Calculation 2 4 13 2" xfId="12826" xr:uid="{00000000-0005-0000-0000-0000FA2E0000}"/>
    <cellStyle name="Calculation 2 4 13 2 2" xfId="12827" xr:uid="{00000000-0005-0000-0000-0000FB2E0000}"/>
    <cellStyle name="Calculation 2 4 13 2 3" xfId="12828" xr:uid="{00000000-0005-0000-0000-0000FC2E0000}"/>
    <cellStyle name="Calculation 2 4 13 3" xfId="12829" xr:uid="{00000000-0005-0000-0000-0000FD2E0000}"/>
    <cellStyle name="Calculation 2 4 13 3 2" xfId="12830" xr:uid="{00000000-0005-0000-0000-0000FE2E0000}"/>
    <cellStyle name="Calculation 2 4 13 4" xfId="12831" xr:uid="{00000000-0005-0000-0000-0000FF2E0000}"/>
    <cellStyle name="Calculation 2 4 13 5" xfId="12832" xr:uid="{00000000-0005-0000-0000-0000002F0000}"/>
    <cellStyle name="Calculation 2 4 14" xfId="12833" xr:uid="{00000000-0005-0000-0000-0000012F0000}"/>
    <cellStyle name="Calculation 2 4 14 2" xfId="12834" xr:uid="{00000000-0005-0000-0000-0000022F0000}"/>
    <cellStyle name="Calculation 2 4 14 2 2" xfId="12835" xr:uid="{00000000-0005-0000-0000-0000032F0000}"/>
    <cellStyle name="Calculation 2 4 14 2 3" xfId="12836" xr:uid="{00000000-0005-0000-0000-0000042F0000}"/>
    <cellStyle name="Calculation 2 4 14 3" xfId="12837" xr:uid="{00000000-0005-0000-0000-0000052F0000}"/>
    <cellStyle name="Calculation 2 4 14 3 2" xfId="12838" xr:uid="{00000000-0005-0000-0000-0000062F0000}"/>
    <cellStyle name="Calculation 2 4 14 4" xfId="12839" xr:uid="{00000000-0005-0000-0000-0000072F0000}"/>
    <cellStyle name="Calculation 2 4 14 5" xfId="12840" xr:uid="{00000000-0005-0000-0000-0000082F0000}"/>
    <cellStyle name="Calculation 2 4 15" xfId="12841" xr:uid="{00000000-0005-0000-0000-0000092F0000}"/>
    <cellStyle name="Calculation 2 4 15 2" xfId="12842" xr:uid="{00000000-0005-0000-0000-00000A2F0000}"/>
    <cellStyle name="Calculation 2 4 15 2 2" xfId="12843" xr:uid="{00000000-0005-0000-0000-00000B2F0000}"/>
    <cellStyle name="Calculation 2 4 15 2 3" xfId="12844" xr:uid="{00000000-0005-0000-0000-00000C2F0000}"/>
    <cellStyle name="Calculation 2 4 15 3" xfId="12845" xr:uid="{00000000-0005-0000-0000-00000D2F0000}"/>
    <cellStyle name="Calculation 2 4 15 3 2" xfId="12846" xr:uid="{00000000-0005-0000-0000-00000E2F0000}"/>
    <cellStyle name="Calculation 2 4 15 4" xfId="12847" xr:uid="{00000000-0005-0000-0000-00000F2F0000}"/>
    <cellStyle name="Calculation 2 4 15 5" xfId="12848" xr:uid="{00000000-0005-0000-0000-0000102F0000}"/>
    <cellStyle name="Calculation 2 4 16" xfId="12849" xr:uid="{00000000-0005-0000-0000-0000112F0000}"/>
    <cellStyle name="Calculation 2 4 16 2" xfId="12850" xr:uid="{00000000-0005-0000-0000-0000122F0000}"/>
    <cellStyle name="Calculation 2 4 16 2 2" xfId="12851" xr:uid="{00000000-0005-0000-0000-0000132F0000}"/>
    <cellStyle name="Calculation 2 4 16 2 3" xfId="12852" xr:uid="{00000000-0005-0000-0000-0000142F0000}"/>
    <cellStyle name="Calculation 2 4 16 3" xfId="12853" xr:uid="{00000000-0005-0000-0000-0000152F0000}"/>
    <cellStyle name="Calculation 2 4 16 3 2" xfId="12854" xr:uid="{00000000-0005-0000-0000-0000162F0000}"/>
    <cellStyle name="Calculation 2 4 16 4" xfId="12855" xr:uid="{00000000-0005-0000-0000-0000172F0000}"/>
    <cellStyle name="Calculation 2 4 16 5" xfId="12856" xr:uid="{00000000-0005-0000-0000-0000182F0000}"/>
    <cellStyle name="Calculation 2 4 17" xfId="12857" xr:uid="{00000000-0005-0000-0000-0000192F0000}"/>
    <cellStyle name="Calculation 2 4 17 2" xfId="12858" xr:uid="{00000000-0005-0000-0000-00001A2F0000}"/>
    <cellStyle name="Calculation 2 4 17 2 2" xfId="12859" xr:uid="{00000000-0005-0000-0000-00001B2F0000}"/>
    <cellStyle name="Calculation 2 4 17 2 3" xfId="12860" xr:uid="{00000000-0005-0000-0000-00001C2F0000}"/>
    <cellStyle name="Calculation 2 4 17 3" xfId="12861" xr:uid="{00000000-0005-0000-0000-00001D2F0000}"/>
    <cellStyle name="Calculation 2 4 17 3 2" xfId="12862" xr:uid="{00000000-0005-0000-0000-00001E2F0000}"/>
    <cellStyle name="Calculation 2 4 17 4" xfId="12863" xr:uid="{00000000-0005-0000-0000-00001F2F0000}"/>
    <cellStyle name="Calculation 2 4 17 5" xfId="12864" xr:uid="{00000000-0005-0000-0000-0000202F0000}"/>
    <cellStyle name="Calculation 2 4 18" xfId="12865" xr:uid="{00000000-0005-0000-0000-0000212F0000}"/>
    <cellStyle name="Calculation 2 4 18 2" xfId="12866" xr:uid="{00000000-0005-0000-0000-0000222F0000}"/>
    <cellStyle name="Calculation 2 4 18 2 2" xfId="12867" xr:uid="{00000000-0005-0000-0000-0000232F0000}"/>
    <cellStyle name="Calculation 2 4 18 2 3" xfId="12868" xr:uid="{00000000-0005-0000-0000-0000242F0000}"/>
    <cellStyle name="Calculation 2 4 18 3" xfId="12869" xr:uid="{00000000-0005-0000-0000-0000252F0000}"/>
    <cellStyle name="Calculation 2 4 18 3 2" xfId="12870" xr:uid="{00000000-0005-0000-0000-0000262F0000}"/>
    <cellStyle name="Calculation 2 4 18 4" xfId="12871" xr:uid="{00000000-0005-0000-0000-0000272F0000}"/>
    <cellStyle name="Calculation 2 4 18 5" xfId="12872" xr:uid="{00000000-0005-0000-0000-0000282F0000}"/>
    <cellStyle name="Calculation 2 4 19" xfId="12873" xr:uid="{00000000-0005-0000-0000-0000292F0000}"/>
    <cellStyle name="Calculation 2 4 19 2" xfId="12874" xr:uid="{00000000-0005-0000-0000-00002A2F0000}"/>
    <cellStyle name="Calculation 2 4 19 2 2" xfId="12875" xr:uid="{00000000-0005-0000-0000-00002B2F0000}"/>
    <cellStyle name="Calculation 2 4 19 2 3" xfId="12876" xr:uid="{00000000-0005-0000-0000-00002C2F0000}"/>
    <cellStyle name="Calculation 2 4 19 3" xfId="12877" xr:uid="{00000000-0005-0000-0000-00002D2F0000}"/>
    <cellStyle name="Calculation 2 4 19 3 2" xfId="12878" xr:uid="{00000000-0005-0000-0000-00002E2F0000}"/>
    <cellStyle name="Calculation 2 4 19 4" xfId="12879" xr:uid="{00000000-0005-0000-0000-00002F2F0000}"/>
    <cellStyle name="Calculation 2 4 19 5" xfId="12880" xr:uid="{00000000-0005-0000-0000-0000302F0000}"/>
    <cellStyle name="Calculation 2 4 2" xfId="12881" xr:uid="{00000000-0005-0000-0000-0000312F0000}"/>
    <cellStyle name="Calculation 2 4 2 2" xfId="12882" xr:uid="{00000000-0005-0000-0000-0000322F0000}"/>
    <cellStyle name="Calculation 2 4 2 2 2" xfId="12883" xr:uid="{00000000-0005-0000-0000-0000332F0000}"/>
    <cellStyle name="Calculation 2 4 2 2 3" xfId="12884" xr:uid="{00000000-0005-0000-0000-0000342F0000}"/>
    <cellStyle name="Calculation 2 4 2 3" xfId="12885" xr:uid="{00000000-0005-0000-0000-0000352F0000}"/>
    <cellStyle name="Calculation 2 4 2 3 2" xfId="12886" xr:uid="{00000000-0005-0000-0000-0000362F0000}"/>
    <cellStyle name="Calculation 2 4 2 4" xfId="12887" xr:uid="{00000000-0005-0000-0000-0000372F0000}"/>
    <cellStyle name="Calculation 2 4 2 5" xfId="12888" xr:uid="{00000000-0005-0000-0000-0000382F0000}"/>
    <cellStyle name="Calculation 2 4 20" xfId="12889" xr:uid="{00000000-0005-0000-0000-0000392F0000}"/>
    <cellStyle name="Calculation 2 4 20 2" xfId="12890" xr:uid="{00000000-0005-0000-0000-00003A2F0000}"/>
    <cellStyle name="Calculation 2 4 20 2 2" xfId="12891" xr:uid="{00000000-0005-0000-0000-00003B2F0000}"/>
    <cellStyle name="Calculation 2 4 20 2 3" xfId="12892" xr:uid="{00000000-0005-0000-0000-00003C2F0000}"/>
    <cellStyle name="Calculation 2 4 20 3" xfId="12893" xr:uid="{00000000-0005-0000-0000-00003D2F0000}"/>
    <cellStyle name="Calculation 2 4 20 4" xfId="12894" xr:uid="{00000000-0005-0000-0000-00003E2F0000}"/>
    <cellStyle name="Calculation 2 4 20 5" xfId="12895" xr:uid="{00000000-0005-0000-0000-00003F2F0000}"/>
    <cellStyle name="Calculation 2 4 21" xfId="12896" xr:uid="{00000000-0005-0000-0000-0000402F0000}"/>
    <cellStyle name="Calculation 2 4 21 2" xfId="12897" xr:uid="{00000000-0005-0000-0000-0000412F0000}"/>
    <cellStyle name="Calculation 2 4 22" xfId="12898" xr:uid="{00000000-0005-0000-0000-0000422F0000}"/>
    <cellStyle name="Calculation 2 4 22 2" xfId="12899" xr:uid="{00000000-0005-0000-0000-0000432F0000}"/>
    <cellStyle name="Calculation 2 4 23" xfId="12900" xr:uid="{00000000-0005-0000-0000-0000442F0000}"/>
    <cellStyle name="Calculation 2 4 3" xfId="12901" xr:uid="{00000000-0005-0000-0000-0000452F0000}"/>
    <cellStyle name="Calculation 2 4 3 2" xfId="12902" xr:uid="{00000000-0005-0000-0000-0000462F0000}"/>
    <cellStyle name="Calculation 2 4 3 2 2" xfId="12903" xr:uid="{00000000-0005-0000-0000-0000472F0000}"/>
    <cellStyle name="Calculation 2 4 3 2 3" xfId="12904" xr:uid="{00000000-0005-0000-0000-0000482F0000}"/>
    <cellStyle name="Calculation 2 4 3 3" xfId="12905" xr:uid="{00000000-0005-0000-0000-0000492F0000}"/>
    <cellStyle name="Calculation 2 4 3 3 2" xfId="12906" xr:uid="{00000000-0005-0000-0000-00004A2F0000}"/>
    <cellStyle name="Calculation 2 4 3 4" xfId="12907" xr:uid="{00000000-0005-0000-0000-00004B2F0000}"/>
    <cellStyle name="Calculation 2 4 3 5" xfId="12908" xr:uid="{00000000-0005-0000-0000-00004C2F0000}"/>
    <cellStyle name="Calculation 2 4 4" xfId="12909" xr:uid="{00000000-0005-0000-0000-00004D2F0000}"/>
    <cellStyle name="Calculation 2 4 4 2" xfId="12910" xr:uid="{00000000-0005-0000-0000-00004E2F0000}"/>
    <cellStyle name="Calculation 2 4 4 2 2" xfId="12911" xr:uid="{00000000-0005-0000-0000-00004F2F0000}"/>
    <cellStyle name="Calculation 2 4 4 2 3" xfId="12912" xr:uid="{00000000-0005-0000-0000-0000502F0000}"/>
    <cellStyle name="Calculation 2 4 4 3" xfId="12913" xr:uid="{00000000-0005-0000-0000-0000512F0000}"/>
    <cellStyle name="Calculation 2 4 4 3 2" xfId="12914" xr:uid="{00000000-0005-0000-0000-0000522F0000}"/>
    <cellStyle name="Calculation 2 4 4 4" xfId="12915" xr:uid="{00000000-0005-0000-0000-0000532F0000}"/>
    <cellStyle name="Calculation 2 4 4 5" xfId="12916" xr:uid="{00000000-0005-0000-0000-0000542F0000}"/>
    <cellStyle name="Calculation 2 4 5" xfId="12917" xr:uid="{00000000-0005-0000-0000-0000552F0000}"/>
    <cellStyle name="Calculation 2 4 5 2" xfId="12918" xr:uid="{00000000-0005-0000-0000-0000562F0000}"/>
    <cellStyle name="Calculation 2 4 5 2 2" xfId="12919" xr:uid="{00000000-0005-0000-0000-0000572F0000}"/>
    <cellStyle name="Calculation 2 4 5 2 3" xfId="12920" xr:uid="{00000000-0005-0000-0000-0000582F0000}"/>
    <cellStyle name="Calculation 2 4 5 3" xfId="12921" xr:uid="{00000000-0005-0000-0000-0000592F0000}"/>
    <cellStyle name="Calculation 2 4 5 3 2" xfId="12922" xr:uid="{00000000-0005-0000-0000-00005A2F0000}"/>
    <cellStyle name="Calculation 2 4 5 4" xfId="12923" xr:uid="{00000000-0005-0000-0000-00005B2F0000}"/>
    <cellStyle name="Calculation 2 4 5 5" xfId="12924" xr:uid="{00000000-0005-0000-0000-00005C2F0000}"/>
    <cellStyle name="Calculation 2 4 6" xfId="12925" xr:uid="{00000000-0005-0000-0000-00005D2F0000}"/>
    <cellStyle name="Calculation 2 4 6 2" xfId="12926" xr:uid="{00000000-0005-0000-0000-00005E2F0000}"/>
    <cellStyle name="Calculation 2 4 6 2 2" xfId="12927" xr:uid="{00000000-0005-0000-0000-00005F2F0000}"/>
    <cellStyle name="Calculation 2 4 6 2 3" xfId="12928" xr:uid="{00000000-0005-0000-0000-0000602F0000}"/>
    <cellStyle name="Calculation 2 4 6 3" xfId="12929" xr:uid="{00000000-0005-0000-0000-0000612F0000}"/>
    <cellStyle name="Calculation 2 4 6 3 2" xfId="12930" xr:uid="{00000000-0005-0000-0000-0000622F0000}"/>
    <cellStyle name="Calculation 2 4 6 4" xfId="12931" xr:uid="{00000000-0005-0000-0000-0000632F0000}"/>
    <cellStyle name="Calculation 2 4 6 5" xfId="12932" xr:uid="{00000000-0005-0000-0000-0000642F0000}"/>
    <cellStyle name="Calculation 2 4 7" xfId="12933" xr:uid="{00000000-0005-0000-0000-0000652F0000}"/>
    <cellStyle name="Calculation 2 4 7 2" xfId="12934" xr:uid="{00000000-0005-0000-0000-0000662F0000}"/>
    <cellStyle name="Calculation 2 4 7 2 2" xfId="12935" xr:uid="{00000000-0005-0000-0000-0000672F0000}"/>
    <cellStyle name="Calculation 2 4 7 2 3" xfId="12936" xr:uid="{00000000-0005-0000-0000-0000682F0000}"/>
    <cellStyle name="Calculation 2 4 7 3" xfId="12937" xr:uid="{00000000-0005-0000-0000-0000692F0000}"/>
    <cellStyle name="Calculation 2 4 7 3 2" xfId="12938" xr:uid="{00000000-0005-0000-0000-00006A2F0000}"/>
    <cellStyle name="Calculation 2 4 7 4" xfId="12939" xr:uid="{00000000-0005-0000-0000-00006B2F0000}"/>
    <cellStyle name="Calculation 2 4 7 5" xfId="12940" xr:uid="{00000000-0005-0000-0000-00006C2F0000}"/>
    <cellStyle name="Calculation 2 4 8" xfId="12941" xr:uid="{00000000-0005-0000-0000-00006D2F0000}"/>
    <cellStyle name="Calculation 2 4 8 2" xfId="12942" xr:uid="{00000000-0005-0000-0000-00006E2F0000}"/>
    <cellStyle name="Calculation 2 4 8 2 2" xfId="12943" xr:uid="{00000000-0005-0000-0000-00006F2F0000}"/>
    <cellStyle name="Calculation 2 4 8 2 3" xfId="12944" xr:uid="{00000000-0005-0000-0000-0000702F0000}"/>
    <cellStyle name="Calculation 2 4 8 3" xfId="12945" xr:uid="{00000000-0005-0000-0000-0000712F0000}"/>
    <cellStyle name="Calculation 2 4 8 3 2" xfId="12946" xr:uid="{00000000-0005-0000-0000-0000722F0000}"/>
    <cellStyle name="Calculation 2 4 8 4" xfId="12947" xr:uid="{00000000-0005-0000-0000-0000732F0000}"/>
    <cellStyle name="Calculation 2 4 8 5" xfId="12948" xr:uid="{00000000-0005-0000-0000-0000742F0000}"/>
    <cellStyle name="Calculation 2 4 9" xfId="12949" xr:uid="{00000000-0005-0000-0000-0000752F0000}"/>
    <cellStyle name="Calculation 2 4 9 2" xfId="12950" xr:uid="{00000000-0005-0000-0000-0000762F0000}"/>
    <cellStyle name="Calculation 2 4 9 2 2" xfId="12951" xr:uid="{00000000-0005-0000-0000-0000772F0000}"/>
    <cellStyle name="Calculation 2 4 9 2 3" xfId="12952" xr:uid="{00000000-0005-0000-0000-0000782F0000}"/>
    <cellStyle name="Calculation 2 4 9 3" xfId="12953" xr:uid="{00000000-0005-0000-0000-0000792F0000}"/>
    <cellStyle name="Calculation 2 4 9 3 2" xfId="12954" xr:uid="{00000000-0005-0000-0000-00007A2F0000}"/>
    <cellStyle name="Calculation 2 4 9 4" xfId="12955" xr:uid="{00000000-0005-0000-0000-00007B2F0000}"/>
    <cellStyle name="Calculation 2 4 9 5" xfId="12956" xr:uid="{00000000-0005-0000-0000-00007C2F0000}"/>
    <cellStyle name="Calculation 2 40" xfId="12957" xr:uid="{00000000-0005-0000-0000-00007D2F0000}"/>
    <cellStyle name="Calculation 2 41" xfId="12958" xr:uid="{00000000-0005-0000-0000-00007E2F0000}"/>
    <cellStyle name="Calculation 2 42" xfId="12959" xr:uid="{00000000-0005-0000-0000-00007F2F0000}"/>
    <cellStyle name="Calculation 2 43" xfId="12960" xr:uid="{00000000-0005-0000-0000-0000802F0000}"/>
    <cellStyle name="Calculation 2 44" xfId="12961" xr:uid="{00000000-0005-0000-0000-0000812F0000}"/>
    <cellStyle name="Calculation 2 45" xfId="57518" xr:uid="{00000000-0005-0000-0000-0000822F0000}"/>
    <cellStyle name="Calculation 2 46" xfId="57602" xr:uid="{00000000-0005-0000-0000-0000832F0000}"/>
    <cellStyle name="Calculation 2 47" xfId="12324" xr:uid="{00000000-0005-0000-0000-0000842F0000}"/>
    <cellStyle name="Calculation 2 5" xfId="12962" xr:uid="{00000000-0005-0000-0000-0000852F0000}"/>
    <cellStyle name="Calculation 2 5 10" xfId="12963" xr:uid="{00000000-0005-0000-0000-0000862F0000}"/>
    <cellStyle name="Calculation 2 5 10 2" xfId="12964" xr:uid="{00000000-0005-0000-0000-0000872F0000}"/>
    <cellStyle name="Calculation 2 5 10 2 2" xfId="12965" xr:uid="{00000000-0005-0000-0000-0000882F0000}"/>
    <cellStyle name="Calculation 2 5 10 2 3" xfId="12966" xr:uid="{00000000-0005-0000-0000-0000892F0000}"/>
    <cellStyle name="Calculation 2 5 10 3" xfId="12967" xr:uid="{00000000-0005-0000-0000-00008A2F0000}"/>
    <cellStyle name="Calculation 2 5 10 3 2" xfId="12968" xr:uid="{00000000-0005-0000-0000-00008B2F0000}"/>
    <cellStyle name="Calculation 2 5 10 4" xfId="12969" xr:uid="{00000000-0005-0000-0000-00008C2F0000}"/>
    <cellStyle name="Calculation 2 5 10 5" xfId="12970" xr:uid="{00000000-0005-0000-0000-00008D2F0000}"/>
    <cellStyle name="Calculation 2 5 11" xfId="12971" xr:uid="{00000000-0005-0000-0000-00008E2F0000}"/>
    <cellStyle name="Calculation 2 5 11 2" xfId="12972" xr:uid="{00000000-0005-0000-0000-00008F2F0000}"/>
    <cellStyle name="Calculation 2 5 11 2 2" xfId="12973" xr:uid="{00000000-0005-0000-0000-0000902F0000}"/>
    <cellStyle name="Calculation 2 5 11 2 3" xfId="12974" xr:uid="{00000000-0005-0000-0000-0000912F0000}"/>
    <cellStyle name="Calculation 2 5 11 3" xfId="12975" xr:uid="{00000000-0005-0000-0000-0000922F0000}"/>
    <cellStyle name="Calculation 2 5 11 3 2" xfId="12976" xr:uid="{00000000-0005-0000-0000-0000932F0000}"/>
    <cellStyle name="Calculation 2 5 11 4" xfId="12977" xr:uid="{00000000-0005-0000-0000-0000942F0000}"/>
    <cellStyle name="Calculation 2 5 11 5" xfId="12978" xr:uid="{00000000-0005-0000-0000-0000952F0000}"/>
    <cellStyle name="Calculation 2 5 12" xfId="12979" xr:uid="{00000000-0005-0000-0000-0000962F0000}"/>
    <cellStyle name="Calculation 2 5 12 2" xfId="12980" xr:uid="{00000000-0005-0000-0000-0000972F0000}"/>
    <cellStyle name="Calculation 2 5 12 2 2" xfId="12981" xr:uid="{00000000-0005-0000-0000-0000982F0000}"/>
    <cellStyle name="Calculation 2 5 12 2 3" xfId="12982" xr:uid="{00000000-0005-0000-0000-0000992F0000}"/>
    <cellStyle name="Calculation 2 5 12 3" xfId="12983" xr:uid="{00000000-0005-0000-0000-00009A2F0000}"/>
    <cellStyle name="Calculation 2 5 12 3 2" xfId="12984" xr:uid="{00000000-0005-0000-0000-00009B2F0000}"/>
    <cellStyle name="Calculation 2 5 12 4" xfId="12985" xr:uid="{00000000-0005-0000-0000-00009C2F0000}"/>
    <cellStyle name="Calculation 2 5 12 5" xfId="12986" xr:uid="{00000000-0005-0000-0000-00009D2F0000}"/>
    <cellStyle name="Calculation 2 5 13" xfId="12987" xr:uid="{00000000-0005-0000-0000-00009E2F0000}"/>
    <cellStyle name="Calculation 2 5 13 2" xfId="12988" xr:uid="{00000000-0005-0000-0000-00009F2F0000}"/>
    <cellStyle name="Calculation 2 5 13 2 2" xfId="12989" xr:uid="{00000000-0005-0000-0000-0000A02F0000}"/>
    <cellStyle name="Calculation 2 5 13 2 3" xfId="12990" xr:uid="{00000000-0005-0000-0000-0000A12F0000}"/>
    <cellStyle name="Calculation 2 5 13 3" xfId="12991" xr:uid="{00000000-0005-0000-0000-0000A22F0000}"/>
    <cellStyle name="Calculation 2 5 13 3 2" xfId="12992" xr:uid="{00000000-0005-0000-0000-0000A32F0000}"/>
    <cellStyle name="Calculation 2 5 13 4" xfId="12993" xr:uid="{00000000-0005-0000-0000-0000A42F0000}"/>
    <cellStyle name="Calculation 2 5 13 5" xfId="12994" xr:uid="{00000000-0005-0000-0000-0000A52F0000}"/>
    <cellStyle name="Calculation 2 5 14" xfId="12995" xr:uid="{00000000-0005-0000-0000-0000A62F0000}"/>
    <cellStyle name="Calculation 2 5 14 2" xfId="12996" xr:uid="{00000000-0005-0000-0000-0000A72F0000}"/>
    <cellStyle name="Calculation 2 5 14 2 2" xfId="12997" xr:uid="{00000000-0005-0000-0000-0000A82F0000}"/>
    <cellStyle name="Calculation 2 5 14 2 3" xfId="12998" xr:uid="{00000000-0005-0000-0000-0000A92F0000}"/>
    <cellStyle name="Calculation 2 5 14 3" xfId="12999" xr:uid="{00000000-0005-0000-0000-0000AA2F0000}"/>
    <cellStyle name="Calculation 2 5 14 3 2" xfId="13000" xr:uid="{00000000-0005-0000-0000-0000AB2F0000}"/>
    <cellStyle name="Calculation 2 5 14 4" xfId="13001" xr:uid="{00000000-0005-0000-0000-0000AC2F0000}"/>
    <cellStyle name="Calculation 2 5 14 5" xfId="13002" xr:uid="{00000000-0005-0000-0000-0000AD2F0000}"/>
    <cellStyle name="Calculation 2 5 15" xfId="13003" xr:uid="{00000000-0005-0000-0000-0000AE2F0000}"/>
    <cellStyle name="Calculation 2 5 15 2" xfId="13004" xr:uid="{00000000-0005-0000-0000-0000AF2F0000}"/>
    <cellStyle name="Calculation 2 5 15 2 2" xfId="13005" xr:uid="{00000000-0005-0000-0000-0000B02F0000}"/>
    <cellStyle name="Calculation 2 5 15 2 3" xfId="13006" xr:uid="{00000000-0005-0000-0000-0000B12F0000}"/>
    <cellStyle name="Calculation 2 5 15 3" xfId="13007" xr:uid="{00000000-0005-0000-0000-0000B22F0000}"/>
    <cellStyle name="Calculation 2 5 15 3 2" xfId="13008" xr:uid="{00000000-0005-0000-0000-0000B32F0000}"/>
    <cellStyle name="Calculation 2 5 15 4" xfId="13009" xr:uid="{00000000-0005-0000-0000-0000B42F0000}"/>
    <cellStyle name="Calculation 2 5 15 5" xfId="13010" xr:uid="{00000000-0005-0000-0000-0000B52F0000}"/>
    <cellStyle name="Calculation 2 5 16" xfId="13011" xr:uid="{00000000-0005-0000-0000-0000B62F0000}"/>
    <cellStyle name="Calculation 2 5 16 2" xfId="13012" xr:uid="{00000000-0005-0000-0000-0000B72F0000}"/>
    <cellStyle name="Calculation 2 5 16 2 2" xfId="13013" xr:uid="{00000000-0005-0000-0000-0000B82F0000}"/>
    <cellStyle name="Calculation 2 5 16 2 3" xfId="13014" xr:uid="{00000000-0005-0000-0000-0000B92F0000}"/>
    <cellStyle name="Calculation 2 5 16 3" xfId="13015" xr:uid="{00000000-0005-0000-0000-0000BA2F0000}"/>
    <cellStyle name="Calculation 2 5 16 3 2" xfId="13016" xr:uid="{00000000-0005-0000-0000-0000BB2F0000}"/>
    <cellStyle name="Calculation 2 5 16 4" xfId="13017" xr:uid="{00000000-0005-0000-0000-0000BC2F0000}"/>
    <cellStyle name="Calculation 2 5 16 5" xfId="13018" xr:uid="{00000000-0005-0000-0000-0000BD2F0000}"/>
    <cellStyle name="Calculation 2 5 17" xfId="13019" xr:uid="{00000000-0005-0000-0000-0000BE2F0000}"/>
    <cellStyle name="Calculation 2 5 17 2" xfId="13020" xr:uid="{00000000-0005-0000-0000-0000BF2F0000}"/>
    <cellStyle name="Calculation 2 5 17 2 2" xfId="13021" xr:uid="{00000000-0005-0000-0000-0000C02F0000}"/>
    <cellStyle name="Calculation 2 5 17 2 3" xfId="13022" xr:uid="{00000000-0005-0000-0000-0000C12F0000}"/>
    <cellStyle name="Calculation 2 5 17 3" xfId="13023" xr:uid="{00000000-0005-0000-0000-0000C22F0000}"/>
    <cellStyle name="Calculation 2 5 17 3 2" xfId="13024" xr:uid="{00000000-0005-0000-0000-0000C32F0000}"/>
    <cellStyle name="Calculation 2 5 17 4" xfId="13025" xr:uid="{00000000-0005-0000-0000-0000C42F0000}"/>
    <cellStyle name="Calculation 2 5 17 5" xfId="13026" xr:uid="{00000000-0005-0000-0000-0000C52F0000}"/>
    <cellStyle name="Calculation 2 5 18" xfId="13027" xr:uid="{00000000-0005-0000-0000-0000C62F0000}"/>
    <cellStyle name="Calculation 2 5 18 2" xfId="13028" xr:uid="{00000000-0005-0000-0000-0000C72F0000}"/>
    <cellStyle name="Calculation 2 5 18 2 2" xfId="13029" xr:uid="{00000000-0005-0000-0000-0000C82F0000}"/>
    <cellStyle name="Calculation 2 5 18 2 3" xfId="13030" xr:uid="{00000000-0005-0000-0000-0000C92F0000}"/>
    <cellStyle name="Calculation 2 5 18 3" xfId="13031" xr:uid="{00000000-0005-0000-0000-0000CA2F0000}"/>
    <cellStyle name="Calculation 2 5 18 3 2" xfId="13032" xr:uid="{00000000-0005-0000-0000-0000CB2F0000}"/>
    <cellStyle name="Calculation 2 5 18 4" xfId="13033" xr:uid="{00000000-0005-0000-0000-0000CC2F0000}"/>
    <cellStyle name="Calculation 2 5 18 5" xfId="13034" xr:uid="{00000000-0005-0000-0000-0000CD2F0000}"/>
    <cellStyle name="Calculation 2 5 19" xfId="13035" xr:uid="{00000000-0005-0000-0000-0000CE2F0000}"/>
    <cellStyle name="Calculation 2 5 19 2" xfId="13036" xr:uid="{00000000-0005-0000-0000-0000CF2F0000}"/>
    <cellStyle name="Calculation 2 5 19 2 2" xfId="13037" xr:uid="{00000000-0005-0000-0000-0000D02F0000}"/>
    <cellStyle name="Calculation 2 5 19 2 3" xfId="13038" xr:uid="{00000000-0005-0000-0000-0000D12F0000}"/>
    <cellStyle name="Calculation 2 5 19 3" xfId="13039" xr:uid="{00000000-0005-0000-0000-0000D22F0000}"/>
    <cellStyle name="Calculation 2 5 19 3 2" xfId="13040" xr:uid="{00000000-0005-0000-0000-0000D32F0000}"/>
    <cellStyle name="Calculation 2 5 19 4" xfId="13041" xr:uid="{00000000-0005-0000-0000-0000D42F0000}"/>
    <cellStyle name="Calculation 2 5 19 5" xfId="13042" xr:uid="{00000000-0005-0000-0000-0000D52F0000}"/>
    <cellStyle name="Calculation 2 5 2" xfId="13043" xr:uid="{00000000-0005-0000-0000-0000D62F0000}"/>
    <cellStyle name="Calculation 2 5 2 2" xfId="13044" xr:uid="{00000000-0005-0000-0000-0000D72F0000}"/>
    <cellStyle name="Calculation 2 5 2 2 2" xfId="13045" xr:uid="{00000000-0005-0000-0000-0000D82F0000}"/>
    <cellStyle name="Calculation 2 5 2 2 3" xfId="13046" xr:uid="{00000000-0005-0000-0000-0000D92F0000}"/>
    <cellStyle name="Calculation 2 5 2 3" xfId="13047" xr:uid="{00000000-0005-0000-0000-0000DA2F0000}"/>
    <cellStyle name="Calculation 2 5 2 3 2" xfId="13048" xr:uid="{00000000-0005-0000-0000-0000DB2F0000}"/>
    <cellStyle name="Calculation 2 5 2 4" xfId="13049" xr:uid="{00000000-0005-0000-0000-0000DC2F0000}"/>
    <cellStyle name="Calculation 2 5 2 5" xfId="13050" xr:uid="{00000000-0005-0000-0000-0000DD2F0000}"/>
    <cellStyle name="Calculation 2 5 20" xfId="13051" xr:uid="{00000000-0005-0000-0000-0000DE2F0000}"/>
    <cellStyle name="Calculation 2 5 20 2" xfId="13052" xr:uid="{00000000-0005-0000-0000-0000DF2F0000}"/>
    <cellStyle name="Calculation 2 5 20 2 2" xfId="13053" xr:uid="{00000000-0005-0000-0000-0000E02F0000}"/>
    <cellStyle name="Calculation 2 5 20 2 3" xfId="13054" xr:uid="{00000000-0005-0000-0000-0000E12F0000}"/>
    <cellStyle name="Calculation 2 5 20 3" xfId="13055" xr:uid="{00000000-0005-0000-0000-0000E22F0000}"/>
    <cellStyle name="Calculation 2 5 20 4" xfId="13056" xr:uid="{00000000-0005-0000-0000-0000E32F0000}"/>
    <cellStyle name="Calculation 2 5 20 5" xfId="13057" xr:uid="{00000000-0005-0000-0000-0000E42F0000}"/>
    <cellStyle name="Calculation 2 5 21" xfId="13058" xr:uid="{00000000-0005-0000-0000-0000E52F0000}"/>
    <cellStyle name="Calculation 2 5 21 2" xfId="13059" xr:uid="{00000000-0005-0000-0000-0000E62F0000}"/>
    <cellStyle name="Calculation 2 5 22" xfId="13060" xr:uid="{00000000-0005-0000-0000-0000E72F0000}"/>
    <cellStyle name="Calculation 2 5 22 2" xfId="13061" xr:uid="{00000000-0005-0000-0000-0000E82F0000}"/>
    <cellStyle name="Calculation 2 5 23" xfId="13062" xr:uid="{00000000-0005-0000-0000-0000E92F0000}"/>
    <cellStyle name="Calculation 2 5 3" xfId="13063" xr:uid="{00000000-0005-0000-0000-0000EA2F0000}"/>
    <cellStyle name="Calculation 2 5 3 2" xfId="13064" xr:uid="{00000000-0005-0000-0000-0000EB2F0000}"/>
    <cellStyle name="Calculation 2 5 3 2 2" xfId="13065" xr:uid="{00000000-0005-0000-0000-0000EC2F0000}"/>
    <cellStyle name="Calculation 2 5 3 2 3" xfId="13066" xr:uid="{00000000-0005-0000-0000-0000ED2F0000}"/>
    <cellStyle name="Calculation 2 5 3 3" xfId="13067" xr:uid="{00000000-0005-0000-0000-0000EE2F0000}"/>
    <cellStyle name="Calculation 2 5 3 3 2" xfId="13068" xr:uid="{00000000-0005-0000-0000-0000EF2F0000}"/>
    <cellStyle name="Calculation 2 5 3 4" xfId="13069" xr:uid="{00000000-0005-0000-0000-0000F02F0000}"/>
    <cellStyle name="Calculation 2 5 3 5" xfId="13070" xr:uid="{00000000-0005-0000-0000-0000F12F0000}"/>
    <cellStyle name="Calculation 2 5 4" xfId="13071" xr:uid="{00000000-0005-0000-0000-0000F22F0000}"/>
    <cellStyle name="Calculation 2 5 4 2" xfId="13072" xr:uid="{00000000-0005-0000-0000-0000F32F0000}"/>
    <cellStyle name="Calculation 2 5 4 2 2" xfId="13073" xr:uid="{00000000-0005-0000-0000-0000F42F0000}"/>
    <cellStyle name="Calculation 2 5 4 2 3" xfId="13074" xr:uid="{00000000-0005-0000-0000-0000F52F0000}"/>
    <cellStyle name="Calculation 2 5 4 3" xfId="13075" xr:uid="{00000000-0005-0000-0000-0000F62F0000}"/>
    <cellStyle name="Calculation 2 5 4 3 2" xfId="13076" xr:uid="{00000000-0005-0000-0000-0000F72F0000}"/>
    <cellStyle name="Calculation 2 5 4 4" xfId="13077" xr:uid="{00000000-0005-0000-0000-0000F82F0000}"/>
    <cellStyle name="Calculation 2 5 4 5" xfId="13078" xr:uid="{00000000-0005-0000-0000-0000F92F0000}"/>
    <cellStyle name="Calculation 2 5 5" xfId="13079" xr:uid="{00000000-0005-0000-0000-0000FA2F0000}"/>
    <cellStyle name="Calculation 2 5 5 2" xfId="13080" xr:uid="{00000000-0005-0000-0000-0000FB2F0000}"/>
    <cellStyle name="Calculation 2 5 5 2 2" xfId="13081" xr:uid="{00000000-0005-0000-0000-0000FC2F0000}"/>
    <cellStyle name="Calculation 2 5 5 2 3" xfId="13082" xr:uid="{00000000-0005-0000-0000-0000FD2F0000}"/>
    <cellStyle name="Calculation 2 5 5 3" xfId="13083" xr:uid="{00000000-0005-0000-0000-0000FE2F0000}"/>
    <cellStyle name="Calculation 2 5 5 3 2" xfId="13084" xr:uid="{00000000-0005-0000-0000-0000FF2F0000}"/>
    <cellStyle name="Calculation 2 5 5 4" xfId="13085" xr:uid="{00000000-0005-0000-0000-000000300000}"/>
    <cellStyle name="Calculation 2 5 5 5" xfId="13086" xr:uid="{00000000-0005-0000-0000-000001300000}"/>
    <cellStyle name="Calculation 2 5 6" xfId="13087" xr:uid="{00000000-0005-0000-0000-000002300000}"/>
    <cellStyle name="Calculation 2 5 6 2" xfId="13088" xr:uid="{00000000-0005-0000-0000-000003300000}"/>
    <cellStyle name="Calculation 2 5 6 2 2" xfId="13089" xr:uid="{00000000-0005-0000-0000-000004300000}"/>
    <cellStyle name="Calculation 2 5 6 2 3" xfId="13090" xr:uid="{00000000-0005-0000-0000-000005300000}"/>
    <cellStyle name="Calculation 2 5 6 3" xfId="13091" xr:uid="{00000000-0005-0000-0000-000006300000}"/>
    <cellStyle name="Calculation 2 5 6 3 2" xfId="13092" xr:uid="{00000000-0005-0000-0000-000007300000}"/>
    <cellStyle name="Calculation 2 5 6 4" xfId="13093" xr:uid="{00000000-0005-0000-0000-000008300000}"/>
    <cellStyle name="Calculation 2 5 6 5" xfId="13094" xr:uid="{00000000-0005-0000-0000-000009300000}"/>
    <cellStyle name="Calculation 2 5 7" xfId="13095" xr:uid="{00000000-0005-0000-0000-00000A300000}"/>
    <cellStyle name="Calculation 2 5 7 2" xfId="13096" xr:uid="{00000000-0005-0000-0000-00000B300000}"/>
    <cellStyle name="Calculation 2 5 7 2 2" xfId="13097" xr:uid="{00000000-0005-0000-0000-00000C300000}"/>
    <cellStyle name="Calculation 2 5 7 2 3" xfId="13098" xr:uid="{00000000-0005-0000-0000-00000D300000}"/>
    <cellStyle name="Calculation 2 5 7 3" xfId="13099" xr:uid="{00000000-0005-0000-0000-00000E300000}"/>
    <cellStyle name="Calculation 2 5 7 3 2" xfId="13100" xr:uid="{00000000-0005-0000-0000-00000F300000}"/>
    <cellStyle name="Calculation 2 5 7 4" xfId="13101" xr:uid="{00000000-0005-0000-0000-000010300000}"/>
    <cellStyle name="Calculation 2 5 7 5" xfId="13102" xr:uid="{00000000-0005-0000-0000-000011300000}"/>
    <cellStyle name="Calculation 2 5 8" xfId="13103" xr:uid="{00000000-0005-0000-0000-000012300000}"/>
    <cellStyle name="Calculation 2 5 8 2" xfId="13104" xr:uid="{00000000-0005-0000-0000-000013300000}"/>
    <cellStyle name="Calculation 2 5 8 2 2" xfId="13105" xr:uid="{00000000-0005-0000-0000-000014300000}"/>
    <cellStyle name="Calculation 2 5 8 2 3" xfId="13106" xr:uid="{00000000-0005-0000-0000-000015300000}"/>
    <cellStyle name="Calculation 2 5 8 3" xfId="13107" xr:uid="{00000000-0005-0000-0000-000016300000}"/>
    <cellStyle name="Calculation 2 5 8 3 2" xfId="13108" xr:uid="{00000000-0005-0000-0000-000017300000}"/>
    <cellStyle name="Calculation 2 5 8 4" xfId="13109" xr:uid="{00000000-0005-0000-0000-000018300000}"/>
    <cellStyle name="Calculation 2 5 8 5" xfId="13110" xr:uid="{00000000-0005-0000-0000-000019300000}"/>
    <cellStyle name="Calculation 2 5 9" xfId="13111" xr:uid="{00000000-0005-0000-0000-00001A300000}"/>
    <cellStyle name="Calculation 2 5 9 2" xfId="13112" xr:uid="{00000000-0005-0000-0000-00001B300000}"/>
    <cellStyle name="Calculation 2 5 9 2 2" xfId="13113" xr:uid="{00000000-0005-0000-0000-00001C300000}"/>
    <cellStyle name="Calculation 2 5 9 2 3" xfId="13114" xr:uid="{00000000-0005-0000-0000-00001D300000}"/>
    <cellStyle name="Calculation 2 5 9 3" xfId="13115" xr:uid="{00000000-0005-0000-0000-00001E300000}"/>
    <cellStyle name="Calculation 2 5 9 3 2" xfId="13116" xr:uid="{00000000-0005-0000-0000-00001F300000}"/>
    <cellStyle name="Calculation 2 5 9 4" xfId="13117" xr:uid="{00000000-0005-0000-0000-000020300000}"/>
    <cellStyle name="Calculation 2 5 9 5" xfId="13118" xr:uid="{00000000-0005-0000-0000-000021300000}"/>
    <cellStyle name="Calculation 2 6" xfId="13119" xr:uid="{00000000-0005-0000-0000-000022300000}"/>
    <cellStyle name="Calculation 2 6 10" xfId="13120" xr:uid="{00000000-0005-0000-0000-000023300000}"/>
    <cellStyle name="Calculation 2 6 10 2" xfId="13121" xr:uid="{00000000-0005-0000-0000-000024300000}"/>
    <cellStyle name="Calculation 2 6 10 2 2" xfId="13122" xr:uid="{00000000-0005-0000-0000-000025300000}"/>
    <cellStyle name="Calculation 2 6 10 2 3" xfId="13123" xr:uid="{00000000-0005-0000-0000-000026300000}"/>
    <cellStyle name="Calculation 2 6 10 3" xfId="13124" xr:uid="{00000000-0005-0000-0000-000027300000}"/>
    <cellStyle name="Calculation 2 6 10 3 2" xfId="13125" xr:uid="{00000000-0005-0000-0000-000028300000}"/>
    <cellStyle name="Calculation 2 6 10 4" xfId="13126" xr:uid="{00000000-0005-0000-0000-000029300000}"/>
    <cellStyle name="Calculation 2 6 10 5" xfId="13127" xr:uid="{00000000-0005-0000-0000-00002A300000}"/>
    <cellStyle name="Calculation 2 6 11" xfId="13128" xr:uid="{00000000-0005-0000-0000-00002B300000}"/>
    <cellStyle name="Calculation 2 6 11 2" xfId="13129" xr:uid="{00000000-0005-0000-0000-00002C300000}"/>
    <cellStyle name="Calculation 2 6 11 2 2" xfId="13130" xr:uid="{00000000-0005-0000-0000-00002D300000}"/>
    <cellStyle name="Calculation 2 6 11 2 3" xfId="13131" xr:uid="{00000000-0005-0000-0000-00002E300000}"/>
    <cellStyle name="Calculation 2 6 11 3" xfId="13132" xr:uid="{00000000-0005-0000-0000-00002F300000}"/>
    <cellStyle name="Calculation 2 6 11 3 2" xfId="13133" xr:uid="{00000000-0005-0000-0000-000030300000}"/>
    <cellStyle name="Calculation 2 6 11 4" xfId="13134" xr:uid="{00000000-0005-0000-0000-000031300000}"/>
    <cellStyle name="Calculation 2 6 11 5" xfId="13135" xr:uid="{00000000-0005-0000-0000-000032300000}"/>
    <cellStyle name="Calculation 2 6 12" xfId="13136" xr:uid="{00000000-0005-0000-0000-000033300000}"/>
    <cellStyle name="Calculation 2 6 12 2" xfId="13137" xr:uid="{00000000-0005-0000-0000-000034300000}"/>
    <cellStyle name="Calculation 2 6 12 2 2" xfId="13138" xr:uid="{00000000-0005-0000-0000-000035300000}"/>
    <cellStyle name="Calculation 2 6 12 2 3" xfId="13139" xr:uid="{00000000-0005-0000-0000-000036300000}"/>
    <cellStyle name="Calculation 2 6 12 3" xfId="13140" xr:uid="{00000000-0005-0000-0000-000037300000}"/>
    <cellStyle name="Calculation 2 6 12 3 2" xfId="13141" xr:uid="{00000000-0005-0000-0000-000038300000}"/>
    <cellStyle name="Calculation 2 6 12 4" xfId="13142" xr:uid="{00000000-0005-0000-0000-000039300000}"/>
    <cellStyle name="Calculation 2 6 12 5" xfId="13143" xr:uid="{00000000-0005-0000-0000-00003A300000}"/>
    <cellStyle name="Calculation 2 6 13" xfId="13144" xr:uid="{00000000-0005-0000-0000-00003B300000}"/>
    <cellStyle name="Calculation 2 6 13 2" xfId="13145" xr:uid="{00000000-0005-0000-0000-00003C300000}"/>
    <cellStyle name="Calculation 2 6 13 2 2" xfId="13146" xr:uid="{00000000-0005-0000-0000-00003D300000}"/>
    <cellStyle name="Calculation 2 6 13 2 3" xfId="13147" xr:uid="{00000000-0005-0000-0000-00003E300000}"/>
    <cellStyle name="Calculation 2 6 13 3" xfId="13148" xr:uid="{00000000-0005-0000-0000-00003F300000}"/>
    <cellStyle name="Calculation 2 6 13 3 2" xfId="13149" xr:uid="{00000000-0005-0000-0000-000040300000}"/>
    <cellStyle name="Calculation 2 6 13 4" xfId="13150" xr:uid="{00000000-0005-0000-0000-000041300000}"/>
    <cellStyle name="Calculation 2 6 13 5" xfId="13151" xr:uid="{00000000-0005-0000-0000-000042300000}"/>
    <cellStyle name="Calculation 2 6 14" xfId="13152" xr:uid="{00000000-0005-0000-0000-000043300000}"/>
    <cellStyle name="Calculation 2 6 14 2" xfId="13153" xr:uid="{00000000-0005-0000-0000-000044300000}"/>
    <cellStyle name="Calculation 2 6 14 2 2" xfId="13154" xr:uid="{00000000-0005-0000-0000-000045300000}"/>
    <cellStyle name="Calculation 2 6 14 2 3" xfId="13155" xr:uid="{00000000-0005-0000-0000-000046300000}"/>
    <cellStyle name="Calculation 2 6 14 3" xfId="13156" xr:uid="{00000000-0005-0000-0000-000047300000}"/>
    <cellStyle name="Calculation 2 6 14 3 2" xfId="13157" xr:uid="{00000000-0005-0000-0000-000048300000}"/>
    <cellStyle name="Calculation 2 6 14 4" xfId="13158" xr:uid="{00000000-0005-0000-0000-000049300000}"/>
    <cellStyle name="Calculation 2 6 14 5" xfId="13159" xr:uid="{00000000-0005-0000-0000-00004A300000}"/>
    <cellStyle name="Calculation 2 6 15" xfId="13160" xr:uid="{00000000-0005-0000-0000-00004B300000}"/>
    <cellStyle name="Calculation 2 6 15 2" xfId="13161" xr:uid="{00000000-0005-0000-0000-00004C300000}"/>
    <cellStyle name="Calculation 2 6 15 2 2" xfId="13162" xr:uid="{00000000-0005-0000-0000-00004D300000}"/>
    <cellStyle name="Calculation 2 6 15 2 3" xfId="13163" xr:uid="{00000000-0005-0000-0000-00004E300000}"/>
    <cellStyle name="Calculation 2 6 15 3" xfId="13164" xr:uid="{00000000-0005-0000-0000-00004F300000}"/>
    <cellStyle name="Calculation 2 6 15 3 2" xfId="13165" xr:uid="{00000000-0005-0000-0000-000050300000}"/>
    <cellStyle name="Calculation 2 6 15 4" xfId="13166" xr:uid="{00000000-0005-0000-0000-000051300000}"/>
    <cellStyle name="Calculation 2 6 15 5" xfId="13167" xr:uid="{00000000-0005-0000-0000-000052300000}"/>
    <cellStyle name="Calculation 2 6 16" xfId="13168" xr:uid="{00000000-0005-0000-0000-000053300000}"/>
    <cellStyle name="Calculation 2 6 16 2" xfId="13169" xr:uid="{00000000-0005-0000-0000-000054300000}"/>
    <cellStyle name="Calculation 2 6 16 2 2" xfId="13170" xr:uid="{00000000-0005-0000-0000-000055300000}"/>
    <cellStyle name="Calculation 2 6 16 2 3" xfId="13171" xr:uid="{00000000-0005-0000-0000-000056300000}"/>
    <cellStyle name="Calculation 2 6 16 3" xfId="13172" xr:uid="{00000000-0005-0000-0000-000057300000}"/>
    <cellStyle name="Calculation 2 6 16 3 2" xfId="13173" xr:uid="{00000000-0005-0000-0000-000058300000}"/>
    <cellStyle name="Calculation 2 6 16 4" xfId="13174" xr:uid="{00000000-0005-0000-0000-000059300000}"/>
    <cellStyle name="Calculation 2 6 16 5" xfId="13175" xr:uid="{00000000-0005-0000-0000-00005A300000}"/>
    <cellStyle name="Calculation 2 6 17" xfId="13176" xr:uid="{00000000-0005-0000-0000-00005B300000}"/>
    <cellStyle name="Calculation 2 6 17 2" xfId="13177" xr:uid="{00000000-0005-0000-0000-00005C300000}"/>
    <cellStyle name="Calculation 2 6 17 2 2" xfId="13178" xr:uid="{00000000-0005-0000-0000-00005D300000}"/>
    <cellStyle name="Calculation 2 6 17 2 3" xfId="13179" xr:uid="{00000000-0005-0000-0000-00005E300000}"/>
    <cellStyle name="Calculation 2 6 17 3" xfId="13180" xr:uid="{00000000-0005-0000-0000-00005F300000}"/>
    <cellStyle name="Calculation 2 6 17 3 2" xfId="13181" xr:uid="{00000000-0005-0000-0000-000060300000}"/>
    <cellStyle name="Calculation 2 6 17 4" xfId="13182" xr:uid="{00000000-0005-0000-0000-000061300000}"/>
    <cellStyle name="Calculation 2 6 17 5" xfId="13183" xr:uid="{00000000-0005-0000-0000-000062300000}"/>
    <cellStyle name="Calculation 2 6 18" xfId="13184" xr:uid="{00000000-0005-0000-0000-000063300000}"/>
    <cellStyle name="Calculation 2 6 18 2" xfId="13185" xr:uid="{00000000-0005-0000-0000-000064300000}"/>
    <cellStyle name="Calculation 2 6 18 2 2" xfId="13186" xr:uid="{00000000-0005-0000-0000-000065300000}"/>
    <cellStyle name="Calculation 2 6 18 2 3" xfId="13187" xr:uid="{00000000-0005-0000-0000-000066300000}"/>
    <cellStyle name="Calculation 2 6 18 3" xfId="13188" xr:uid="{00000000-0005-0000-0000-000067300000}"/>
    <cellStyle name="Calculation 2 6 18 3 2" xfId="13189" xr:uid="{00000000-0005-0000-0000-000068300000}"/>
    <cellStyle name="Calculation 2 6 18 4" xfId="13190" xr:uid="{00000000-0005-0000-0000-000069300000}"/>
    <cellStyle name="Calculation 2 6 18 5" xfId="13191" xr:uid="{00000000-0005-0000-0000-00006A300000}"/>
    <cellStyle name="Calculation 2 6 19" xfId="13192" xr:uid="{00000000-0005-0000-0000-00006B300000}"/>
    <cellStyle name="Calculation 2 6 19 2" xfId="13193" xr:uid="{00000000-0005-0000-0000-00006C300000}"/>
    <cellStyle name="Calculation 2 6 19 2 2" xfId="13194" xr:uid="{00000000-0005-0000-0000-00006D300000}"/>
    <cellStyle name="Calculation 2 6 19 2 3" xfId="13195" xr:uid="{00000000-0005-0000-0000-00006E300000}"/>
    <cellStyle name="Calculation 2 6 19 3" xfId="13196" xr:uid="{00000000-0005-0000-0000-00006F300000}"/>
    <cellStyle name="Calculation 2 6 19 3 2" xfId="13197" xr:uid="{00000000-0005-0000-0000-000070300000}"/>
    <cellStyle name="Calculation 2 6 19 4" xfId="13198" xr:uid="{00000000-0005-0000-0000-000071300000}"/>
    <cellStyle name="Calculation 2 6 19 5" xfId="13199" xr:uid="{00000000-0005-0000-0000-000072300000}"/>
    <cellStyle name="Calculation 2 6 2" xfId="13200" xr:uid="{00000000-0005-0000-0000-000073300000}"/>
    <cellStyle name="Calculation 2 6 2 2" xfId="13201" xr:uid="{00000000-0005-0000-0000-000074300000}"/>
    <cellStyle name="Calculation 2 6 2 2 2" xfId="13202" xr:uid="{00000000-0005-0000-0000-000075300000}"/>
    <cellStyle name="Calculation 2 6 2 2 3" xfId="13203" xr:uid="{00000000-0005-0000-0000-000076300000}"/>
    <cellStyle name="Calculation 2 6 2 3" xfId="13204" xr:uid="{00000000-0005-0000-0000-000077300000}"/>
    <cellStyle name="Calculation 2 6 2 3 2" xfId="13205" xr:uid="{00000000-0005-0000-0000-000078300000}"/>
    <cellStyle name="Calculation 2 6 2 4" xfId="13206" xr:uid="{00000000-0005-0000-0000-000079300000}"/>
    <cellStyle name="Calculation 2 6 2 5" xfId="13207" xr:uid="{00000000-0005-0000-0000-00007A300000}"/>
    <cellStyle name="Calculation 2 6 20" xfId="13208" xr:uid="{00000000-0005-0000-0000-00007B300000}"/>
    <cellStyle name="Calculation 2 6 20 2" xfId="13209" xr:uid="{00000000-0005-0000-0000-00007C300000}"/>
    <cellStyle name="Calculation 2 6 20 2 2" xfId="13210" xr:uid="{00000000-0005-0000-0000-00007D300000}"/>
    <cellStyle name="Calculation 2 6 20 2 3" xfId="13211" xr:uid="{00000000-0005-0000-0000-00007E300000}"/>
    <cellStyle name="Calculation 2 6 20 3" xfId="13212" xr:uid="{00000000-0005-0000-0000-00007F300000}"/>
    <cellStyle name="Calculation 2 6 20 4" xfId="13213" xr:uid="{00000000-0005-0000-0000-000080300000}"/>
    <cellStyle name="Calculation 2 6 20 5" xfId="13214" xr:uid="{00000000-0005-0000-0000-000081300000}"/>
    <cellStyle name="Calculation 2 6 21" xfId="13215" xr:uid="{00000000-0005-0000-0000-000082300000}"/>
    <cellStyle name="Calculation 2 6 21 2" xfId="13216" xr:uid="{00000000-0005-0000-0000-000083300000}"/>
    <cellStyle name="Calculation 2 6 22" xfId="13217" xr:uid="{00000000-0005-0000-0000-000084300000}"/>
    <cellStyle name="Calculation 2 6 22 2" xfId="13218" xr:uid="{00000000-0005-0000-0000-000085300000}"/>
    <cellStyle name="Calculation 2 6 23" xfId="13219" xr:uid="{00000000-0005-0000-0000-000086300000}"/>
    <cellStyle name="Calculation 2 6 3" xfId="13220" xr:uid="{00000000-0005-0000-0000-000087300000}"/>
    <cellStyle name="Calculation 2 6 3 2" xfId="13221" xr:uid="{00000000-0005-0000-0000-000088300000}"/>
    <cellStyle name="Calculation 2 6 3 2 2" xfId="13222" xr:uid="{00000000-0005-0000-0000-000089300000}"/>
    <cellStyle name="Calculation 2 6 3 2 3" xfId="13223" xr:uid="{00000000-0005-0000-0000-00008A300000}"/>
    <cellStyle name="Calculation 2 6 3 3" xfId="13224" xr:uid="{00000000-0005-0000-0000-00008B300000}"/>
    <cellStyle name="Calculation 2 6 3 3 2" xfId="13225" xr:uid="{00000000-0005-0000-0000-00008C300000}"/>
    <cellStyle name="Calculation 2 6 3 4" xfId="13226" xr:uid="{00000000-0005-0000-0000-00008D300000}"/>
    <cellStyle name="Calculation 2 6 3 5" xfId="13227" xr:uid="{00000000-0005-0000-0000-00008E300000}"/>
    <cellStyle name="Calculation 2 6 4" xfId="13228" xr:uid="{00000000-0005-0000-0000-00008F300000}"/>
    <cellStyle name="Calculation 2 6 4 2" xfId="13229" xr:uid="{00000000-0005-0000-0000-000090300000}"/>
    <cellStyle name="Calculation 2 6 4 2 2" xfId="13230" xr:uid="{00000000-0005-0000-0000-000091300000}"/>
    <cellStyle name="Calculation 2 6 4 2 3" xfId="13231" xr:uid="{00000000-0005-0000-0000-000092300000}"/>
    <cellStyle name="Calculation 2 6 4 3" xfId="13232" xr:uid="{00000000-0005-0000-0000-000093300000}"/>
    <cellStyle name="Calculation 2 6 4 3 2" xfId="13233" xr:uid="{00000000-0005-0000-0000-000094300000}"/>
    <cellStyle name="Calculation 2 6 4 4" xfId="13234" xr:uid="{00000000-0005-0000-0000-000095300000}"/>
    <cellStyle name="Calculation 2 6 4 5" xfId="13235" xr:uid="{00000000-0005-0000-0000-000096300000}"/>
    <cellStyle name="Calculation 2 6 5" xfId="13236" xr:uid="{00000000-0005-0000-0000-000097300000}"/>
    <cellStyle name="Calculation 2 6 5 2" xfId="13237" xr:uid="{00000000-0005-0000-0000-000098300000}"/>
    <cellStyle name="Calculation 2 6 5 2 2" xfId="13238" xr:uid="{00000000-0005-0000-0000-000099300000}"/>
    <cellStyle name="Calculation 2 6 5 2 3" xfId="13239" xr:uid="{00000000-0005-0000-0000-00009A300000}"/>
    <cellStyle name="Calculation 2 6 5 3" xfId="13240" xr:uid="{00000000-0005-0000-0000-00009B300000}"/>
    <cellStyle name="Calculation 2 6 5 3 2" xfId="13241" xr:uid="{00000000-0005-0000-0000-00009C300000}"/>
    <cellStyle name="Calculation 2 6 5 4" xfId="13242" xr:uid="{00000000-0005-0000-0000-00009D300000}"/>
    <cellStyle name="Calculation 2 6 5 5" xfId="13243" xr:uid="{00000000-0005-0000-0000-00009E300000}"/>
    <cellStyle name="Calculation 2 6 6" xfId="13244" xr:uid="{00000000-0005-0000-0000-00009F300000}"/>
    <cellStyle name="Calculation 2 6 6 2" xfId="13245" xr:uid="{00000000-0005-0000-0000-0000A0300000}"/>
    <cellStyle name="Calculation 2 6 6 2 2" xfId="13246" xr:uid="{00000000-0005-0000-0000-0000A1300000}"/>
    <cellStyle name="Calculation 2 6 6 2 3" xfId="13247" xr:uid="{00000000-0005-0000-0000-0000A2300000}"/>
    <cellStyle name="Calculation 2 6 6 3" xfId="13248" xr:uid="{00000000-0005-0000-0000-0000A3300000}"/>
    <cellStyle name="Calculation 2 6 6 3 2" xfId="13249" xr:uid="{00000000-0005-0000-0000-0000A4300000}"/>
    <cellStyle name="Calculation 2 6 6 4" xfId="13250" xr:uid="{00000000-0005-0000-0000-0000A5300000}"/>
    <cellStyle name="Calculation 2 6 6 5" xfId="13251" xr:uid="{00000000-0005-0000-0000-0000A6300000}"/>
    <cellStyle name="Calculation 2 6 7" xfId="13252" xr:uid="{00000000-0005-0000-0000-0000A7300000}"/>
    <cellStyle name="Calculation 2 6 7 2" xfId="13253" xr:uid="{00000000-0005-0000-0000-0000A8300000}"/>
    <cellStyle name="Calculation 2 6 7 2 2" xfId="13254" xr:uid="{00000000-0005-0000-0000-0000A9300000}"/>
    <cellStyle name="Calculation 2 6 7 2 3" xfId="13255" xr:uid="{00000000-0005-0000-0000-0000AA300000}"/>
    <cellStyle name="Calculation 2 6 7 3" xfId="13256" xr:uid="{00000000-0005-0000-0000-0000AB300000}"/>
    <cellStyle name="Calculation 2 6 7 3 2" xfId="13257" xr:uid="{00000000-0005-0000-0000-0000AC300000}"/>
    <cellStyle name="Calculation 2 6 7 4" xfId="13258" xr:uid="{00000000-0005-0000-0000-0000AD300000}"/>
    <cellStyle name="Calculation 2 6 7 5" xfId="13259" xr:uid="{00000000-0005-0000-0000-0000AE300000}"/>
    <cellStyle name="Calculation 2 6 8" xfId="13260" xr:uid="{00000000-0005-0000-0000-0000AF300000}"/>
    <cellStyle name="Calculation 2 6 8 2" xfId="13261" xr:uid="{00000000-0005-0000-0000-0000B0300000}"/>
    <cellStyle name="Calculation 2 6 8 2 2" xfId="13262" xr:uid="{00000000-0005-0000-0000-0000B1300000}"/>
    <cellStyle name="Calculation 2 6 8 2 3" xfId="13263" xr:uid="{00000000-0005-0000-0000-0000B2300000}"/>
    <cellStyle name="Calculation 2 6 8 3" xfId="13264" xr:uid="{00000000-0005-0000-0000-0000B3300000}"/>
    <cellStyle name="Calculation 2 6 8 3 2" xfId="13265" xr:uid="{00000000-0005-0000-0000-0000B4300000}"/>
    <cellStyle name="Calculation 2 6 8 4" xfId="13266" xr:uid="{00000000-0005-0000-0000-0000B5300000}"/>
    <cellStyle name="Calculation 2 6 8 5" xfId="13267" xr:uid="{00000000-0005-0000-0000-0000B6300000}"/>
    <cellStyle name="Calculation 2 6 9" xfId="13268" xr:uid="{00000000-0005-0000-0000-0000B7300000}"/>
    <cellStyle name="Calculation 2 6 9 2" xfId="13269" xr:uid="{00000000-0005-0000-0000-0000B8300000}"/>
    <cellStyle name="Calculation 2 6 9 2 2" xfId="13270" xr:uid="{00000000-0005-0000-0000-0000B9300000}"/>
    <cellStyle name="Calculation 2 6 9 2 3" xfId="13271" xr:uid="{00000000-0005-0000-0000-0000BA300000}"/>
    <cellStyle name="Calculation 2 6 9 3" xfId="13272" xr:uid="{00000000-0005-0000-0000-0000BB300000}"/>
    <cellStyle name="Calculation 2 6 9 3 2" xfId="13273" xr:uid="{00000000-0005-0000-0000-0000BC300000}"/>
    <cellStyle name="Calculation 2 6 9 4" xfId="13274" xr:uid="{00000000-0005-0000-0000-0000BD300000}"/>
    <cellStyle name="Calculation 2 6 9 5" xfId="13275" xr:uid="{00000000-0005-0000-0000-0000BE300000}"/>
    <cellStyle name="Calculation 2 7" xfId="13276" xr:uid="{00000000-0005-0000-0000-0000BF300000}"/>
    <cellStyle name="Calculation 2 7 10" xfId="13277" xr:uid="{00000000-0005-0000-0000-0000C0300000}"/>
    <cellStyle name="Calculation 2 7 10 2" xfId="13278" xr:uid="{00000000-0005-0000-0000-0000C1300000}"/>
    <cellStyle name="Calculation 2 7 10 2 2" xfId="13279" xr:uid="{00000000-0005-0000-0000-0000C2300000}"/>
    <cellStyle name="Calculation 2 7 10 2 3" xfId="13280" xr:uid="{00000000-0005-0000-0000-0000C3300000}"/>
    <cellStyle name="Calculation 2 7 10 3" xfId="13281" xr:uid="{00000000-0005-0000-0000-0000C4300000}"/>
    <cellStyle name="Calculation 2 7 10 3 2" xfId="13282" xr:uid="{00000000-0005-0000-0000-0000C5300000}"/>
    <cellStyle name="Calculation 2 7 10 4" xfId="13283" xr:uid="{00000000-0005-0000-0000-0000C6300000}"/>
    <cellStyle name="Calculation 2 7 10 5" xfId="13284" xr:uid="{00000000-0005-0000-0000-0000C7300000}"/>
    <cellStyle name="Calculation 2 7 11" xfId="13285" xr:uid="{00000000-0005-0000-0000-0000C8300000}"/>
    <cellStyle name="Calculation 2 7 11 2" xfId="13286" xr:uid="{00000000-0005-0000-0000-0000C9300000}"/>
    <cellStyle name="Calculation 2 7 11 2 2" xfId="13287" xr:uid="{00000000-0005-0000-0000-0000CA300000}"/>
    <cellStyle name="Calculation 2 7 11 2 3" xfId="13288" xr:uid="{00000000-0005-0000-0000-0000CB300000}"/>
    <cellStyle name="Calculation 2 7 11 3" xfId="13289" xr:uid="{00000000-0005-0000-0000-0000CC300000}"/>
    <cellStyle name="Calculation 2 7 11 3 2" xfId="13290" xr:uid="{00000000-0005-0000-0000-0000CD300000}"/>
    <cellStyle name="Calculation 2 7 11 4" xfId="13291" xr:uid="{00000000-0005-0000-0000-0000CE300000}"/>
    <cellStyle name="Calculation 2 7 11 5" xfId="13292" xr:uid="{00000000-0005-0000-0000-0000CF300000}"/>
    <cellStyle name="Calculation 2 7 12" xfId="13293" xr:uid="{00000000-0005-0000-0000-0000D0300000}"/>
    <cellStyle name="Calculation 2 7 12 2" xfId="13294" xr:uid="{00000000-0005-0000-0000-0000D1300000}"/>
    <cellStyle name="Calculation 2 7 12 2 2" xfId="13295" xr:uid="{00000000-0005-0000-0000-0000D2300000}"/>
    <cellStyle name="Calculation 2 7 12 2 3" xfId="13296" xr:uid="{00000000-0005-0000-0000-0000D3300000}"/>
    <cellStyle name="Calculation 2 7 12 3" xfId="13297" xr:uid="{00000000-0005-0000-0000-0000D4300000}"/>
    <cellStyle name="Calculation 2 7 12 3 2" xfId="13298" xr:uid="{00000000-0005-0000-0000-0000D5300000}"/>
    <cellStyle name="Calculation 2 7 12 4" xfId="13299" xr:uid="{00000000-0005-0000-0000-0000D6300000}"/>
    <cellStyle name="Calculation 2 7 12 5" xfId="13300" xr:uid="{00000000-0005-0000-0000-0000D7300000}"/>
    <cellStyle name="Calculation 2 7 13" xfId="13301" xr:uid="{00000000-0005-0000-0000-0000D8300000}"/>
    <cellStyle name="Calculation 2 7 13 2" xfId="13302" xr:uid="{00000000-0005-0000-0000-0000D9300000}"/>
    <cellStyle name="Calculation 2 7 13 2 2" xfId="13303" xr:uid="{00000000-0005-0000-0000-0000DA300000}"/>
    <cellStyle name="Calculation 2 7 13 2 3" xfId="13304" xr:uid="{00000000-0005-0000-0000-0000DB300000}"/>
    <cellStyle name="Calculation 2 7 13 3" xfId="13305" xr:uid="{00000000-0005-0000-0000-0000DC300000}"/>
    <cellStyle name="Calculation 2 7 13 3 2" xfId="13306" xr:uid="{00000000-0005-0000-0000-0000DD300000}"/>
    <cellStyle name="Calculation 2 7 13 4" xfId="13307" xr:uid="{00000000-0005-0000-0000-0000DE300000}"/>
    <cellStyle name="Calculation 2 7 13 5" xfId="13308" xr:uid="{00000000-0005-0000-0000-0000DF300000}"/>
    <cellStyle name="Calculation 2 7 14" xfId="13309" xr:uid="{00000000-0005-0000-0000-0000E0300000}"/>
    <cellStyle name="Calculation 2 7 14 2" xfId="13310" xr:uid="{00000000-0005-0000-0000-0000E1300000}"/>
    <cellStyle name="Calculation 2 7 14 2 2" xfId="13311" xr:uid="{00000000-0005-0000-0000-0000E2300000}"/>
    <cellStyle name="Calculation 2 7 14 2 3" xfId="13312" xr:uid="{00000000-0005-0000-0000-0000E3300000}"/>
    <cellStyle name="Calculation 2 7 14 3" xfId="13313" xr:uid="{00000000-0005-0000-0000-0000E4300000}"/>
    <cellStyle name="Calculation 2 7 14 3 2" xfId="13314" xr:uid="{00000000-0005-0000-0000-0000E5300000}"/>
    <cellStyle name="Calculation 2 7 14 4" xfId="13315" xr:uid="{00000000-0005-0000-0000-0000E6300000}"/>
    <cellStyle name="Calculation 2 7 14 5" xfId="13316" xr:uid="{00000000-0005-0000-0000-0000E7300000}"/>
    <cellStyle name="Calculation 2 7 15" xfId="13317" xr:uid="{00000000-0005-0000-0000-0000E8300000}"/>
    <cellStyle name="Calculation 2 7 15 2" xfId="13318" xr:uid="{00000000-0005-0000-0000-0000E9300000}"/>
    <cellStyle name="Calculation 2 7 15 2 2" xfId="13319" xr:uid="{00000000-0005-0000-0000-0000EA300000}"/>
    <cellStyle name="Calculation 2 7 15 2 3" xfId="13320" xr:uid="{00000000-0005-0000-0000-0000EB300000}"/>
    <cellStyle name="Calculation 2 7 15 3" xfId="13321" xr:uid="{00000000-0005-0000-0000-0000EC300000}"/>
    <cellStyle name="Calculation 2 7 15 3 2" xfId="13322" xr:uid="{00000000-0005-0000-0000-0000ED300000}"/>
    <cellStyle name="Calculation 2 7 15 4" xfId="13323" xr:uid="{00000000-0005-0000-0000-0000EE300000}"/>
    <cellStyle name="Calculation 2 7 15 5" xfId="13324" xr:uid="{00000000-0005-0000-0000-0000EF300000}"/>
    <cellStyle name="Calculation 2 7 16" xfId="13325" xr:uid="{00000000-0005-0000-0000-0000F0300000}"/>
    <cellStyle name="Calculation 2 7 16 2" xfId="13326" xr:uid="{00000000-0005-0000-0000-0000F1300000}"/>
    <cellStyle name="Calculation 2 7 16 2 2" xfId="13327" xr:uid="{00000000-0005-0000-0000-0000F2300000}"/>
    <cellStyle name="Calculation 2 7 16 2 3" xfId="13328" xr:uid="{00000000-0005-0000-0000-0000F3300000}"/>
    <cellStyle name="Calculation 2 7 16 3" xfId="13329" xr:uid="{00000000-0005-0000-0000-0000F4300000}"/>
    <cellStyle name="Calculation 2 7 16 3 2" xfId="13330" xr:uid="{00000000-0005-0000-0000-0000F5300000}"/>
    <cellStyle name="Calculation 2 7 16 4" xfId="13331" xr:uid="{00000000-0005-0000-0000-0000F6300000}"/>
    <cellStyle name="Calculation 2 7 16 5" xfId="13332" xr:uid="{00000000-0005-0000-0000-0000F7300000}"/>
    <cellStyle name="Calculation 2 7 17" xfId="13333" xr:uid="{00000000-0005-0000-0000-0000F8300000}"/>
    <cellStyle name="Calculation 2 7 17 2" xfId="13334" xr:uid="{00000000-0005-0000-0000-0000F9300000}"/>
    <cellStyle name="Calculation 2 7 17 2 2" xfId="13335" xr:uid="{00000000-0005-0000-0000-0000FA300000}"/>
    <cellStyle name="Calculation 2 7 17 2 3" xfId="13336" xr:uid="{00000000-0005-0000-0000-0000FB300000}"/>
    <cellStyle name="Calculation 2 7 17 3" xfId="13337" xr:uid="{00000000-0005-0000-0000-0000FC300000}"/>
    <cellStyle name="Calculation 2 7 17 3 2" xfId="13338" xr:uid="{00000000-0005-0000-0000-0000FD300000}"/>
    <cellStyle name="Calculation 2 7 17 4" xfId="13339" xr:uid="{00000000-0005-0000-0000-0000FE300000}"/>
    <cellStyle name="Calculation 2 7 17 5" xfId="13340" xr:uid="{00000000-0005-0000-0000-0000FF300000}"/>
    <cellStyle name="Calculation 2 7 18" xfId="13341" xr:uid="{00000000-0005-0000-0000-000000310000}"/>
    <cellStyle name="Calculation 2 7 18 2" xfId="13342" xr:uid="{00000000-0005-0000-0000-000001310000}"/>
    <cellStyle name="Calculation 2 7 18 2 2" xfId="13343" xr:uid="{00000000-0005-0000-0000-000002310000}"/>
    <cellStyle name="Calculation 2 7 18 2 3" xfId="13344" xr:uid="{00000000-0005-0000-0000-000003310000}"/>
    <cellStyle name="Calculation 2 7 18 3" xfId="13345" xr:uid="{00000000-0005-0000-0000-000004310000}"/>
    <cellStyle name="Calculation 2 7 18 3 2" xfId="13346" xr:uid="{00000000-0005-0000-0000-000005310000}"/>
    <cellStyle name="Calculation 2 7 18 4" xfId="13347" xr:uid="{00000000-0005-0000-0000-000006310000}"/>
    <cellStyle name="Calculation 2 7 18 5" xfId="13348" xr:uid="{00000000-0005-0000-0000-000007310000}"/>
    <cellStyle name="Calculation 2 7 19" xfId="13349" xr:uid="{00000000-0005-0000-0000-000008310000}"/>
    <cellStyle name="Calculation 2 7 19 2" xfId="13350" xr:uid="{00000000-0005-0000-0000-000009310000}"/>
    <cellStyle name="Calculation 2 7 19 2 2" xfId="13351" xr:uid="{00000000-0005-0000-0000-00000A310000}"/>
    <cellStyle name="Calculation 2 7 19 2 3" xfId="13352" xr:uid="{00000000-0005-0000-0000-00000B310000}"/>
    <cellStyle name="Calculation 2 7 19 3" xfId="13353" xr:uid="{00000000-0005-0000-0000-00000C310000}"/>
    <cellStyle name="Calculation 2 7 19 3 2" xfId="13354" xr:uid="{00000000-0005-0000-0000-00000D310000}"/>
    <cellStyle name="Calculation 2 7 19 4" xfId="13355" xr:uid="{00000000-0005-0000-0000-00000E310000}"/>
    <cellStyle name="Calculation 2 7 19 5" xfId="13356" xr:uid="{00000000-0005-0000-0000-00000F310000}"/>
    <cellStyle name="Calculation 2 7 2" xfId="13357" xr:uid="{00000000-0005-0000-0000-000010310000}"/>
    <cellStyle name="Calculation 2 7 2 2" xfId="13358" xr:uid="{00000000-0005-0000-0000-000011310000}"/>
    <cellStyle name="Calculation 2 7 2 2 2" xfId="13359" xr:uid="{00000000-0005-0000-0000-000012310000}"/>
    <cellStyle name="Calculation 2 7 2 2 3" xfId="13360" xr:uid="{00000000-0005-0000-0000-000013310000}"/>
    <cellStyle name="Calculation 2 7 2 3" xfId="13361" xr:uid="{00000000-0005-0000-0000-000014310000}"/>
    <cellStyle name="Calculation 2 7 2 3 2" xfId="13362" xr:uid="{00000000-0005-0000-0000-000015310000}"/>
    <cellStyle name="Calculation 2 7 2 4" xfId="13363" xr:uid="{00000000-0005-0000-0000-000016310000}"/>
    <cellStyle name="Calculation 2 7 2 5" xfId="13364" xr:uid="{00000000-0005-0000-0000-000017310000}"/>
    <cellStyle name="Calculation 2 7 20" xfId="13365" xr:uid="{00000000-0005-0000-0000-000018310000}"/>
    <cellStyle name="Calculation 2 7 20 2" xfId="13366" xr:uid="{00000000-0005-0000-0000-000019310000}"/>
    <cellStyle name="Calculation 2 7 20 2 2" xfId="13367" xr:uid="{00000000-0005-0000-0000-00001A310000}"/>
    <cellStyle name="Calculation 2 7 20 2 3" xfId="13368" xr:uid="{00000000-0005-0000-0000-00001B310000}"/>
    <cellStyle name="Calculation 2 7 20 3" xfId="13369" xr:uid="{00000000-0005-0000-0000-00001C310000}"/>
    <cellStyle name="Calculation 2 7 20 4" xfId="13370" xr:uid="{00000000-0005-0000-0000-00001D310000}"/>
    <cellStyle name="Calculation 2 7 20 5" xfId="13371" xr:uid="{00000000-0005-0000-0000-00001E310000}"/>
    <cellStyle name="Calculation 2 7 21" xfId="13372" xr:uid="{00000000-0005-0000-0000-00001F310000}"/>
    <cellStyle name="Calculation 2 7 21 2" xfId="13373" xr:uid="{00000000-0005-0000-0000-000020310000}"/>
    <cellStyle name="Calculation 2 7 22" xfId="13374" xr:uid="{00000000-0005-0000-0000-000021310000}"/>
    <cellStyle name="Calculation 2 7 22 2" xfId="13375" xr:uid="{00000000-0005-0000-0000-000022310000}"/>
    <cellStyle name="Calculation 2 7 23" xfId="13376" xr:uid="{00000000-0005-0000-0000-000023310000}"/>
    <cellStyle name="Calculation 2 7 3" xfId="13377" xr:uid="{00000000-0005-0000-0000-000024310000}"/>
    <cellStyle name="Calculation 2 7 3 2" xfId="13378" xr:uid="{00000000-0005-0000-0000-000025310000}"/>
    <cellStyle name="Calculation 2 7 3 2 2" xfId="13379" xr:uid="{00000000-0005-0000-0000-000026310000}"/>
    <cellStyle name="Calculation 2 7 3 2 3" xfId="13380" xr:uid="{00000000-0005-0000-0000-000027310000}"/>
    <cellStyle name="Calculation 2 7 3 3" xfId="13381" xr:uid="{00000000-0005-0000-0000-000028310000}"/>
    <cellStyle name="Calculation 2 7 3 3 2" xfId="13382" xr:uid="{00000000-0005-0000-0000-000029310000}"/>
    <cellStyle name="Calculation 2 7 3 4" xfId="13383" xr:uid="{00000000-0005-0000-0000-00002A310000}"/>
    <cellStyle name="Calculation 2 7 3 5" xfId="13384" xr:uid="{00000000-0005-0000-0000-00002B310000}"/>
    <cellStyle name="Calculation 2 7 4" xfId="13385" xr:uid="{00000000-0005-0000-0000-00002C310000}"/>
    <cellStyle name="Calculation 2 7 4 2" xfId="13386" xr:uid="{00000000-0005-0000-0000-00002D310000}"/>
    <cellStyle name="Calculation 2 7 4 2 2" xfId="13387" xr:uid="{00000000-0005-0000-0000-00002E310000}"/>
    <cellStyle name="Calculation 2 7 4 2 3" xfId="13388" xr:uid="{00000000-0005-0000-0000-00002F310000}"/>
    <cellStyle name="Calculation 2 7 4 3" xfId="13389" xr:uid="{00000000-0005-0000-0000-000030310000}"/>
    <cellStyle name="Calculation 2 7 4 3 2" xfId="13390" xr:uid="{00000000-0005-0000-0000-000031310000}"/>
    <cellStyle name="Calculation 2 7 4 4" xfId="13391" xr:uid="{00000000-0005-0000-0000-000032310000}"/>
    <cellStyle name="Calculation 2 7 4 5" xfId="13392" xr:uid="{00000000-0005-0000-0000-000033310000}"/>
    <cellStyle name="Calculation 2 7 5" xfId="13393" xr:uid="{00000000-0005-0000-0000-000034310000}"/>
    <cellStyle name="Calculation 2 7 5 2" xfId="13394" xr:uid="{00000000-0005-0000-0000-000035310000}"/>
    <cellStyle name="Calculation 2 7 5 2 2" xfId="13395" xr:uid="{00000000-0005-0000-0000-000036310000}"/>
    <cellStyle name="Calculation 2 7 5 2 3" xfId="13396" xr:uid="{00000000-0005-0000-0000-000037310000}"/>
    <cellStyle name="Calculation 2 7 5 3" xfId="13397" xr:uid="{00000000-0005-0000-0000-000038310000}"/>
    <cellStyle name="Calculation 2 7 5 3 2" xfId="13398" xr:uid="{00000000-0005-0000-0000-000039310000}"/>
    <cellStyle name="Calculation 2 7 5 4" xfId="13399" xr:uid="{00000000-0005-0000-0000-00003A310000}"/>
    <cellStyle name="Calculation 2 7 5 5" xfId="13400" xr:uid="{00000000-0005-0000-0000-00003B310000}"/>
    <cellStyle name="Calculation 2 7 6" xfId="13401" xr:uid="{00000000-0005-0000-0000-00003C310000}"/>
    <cellStyle name="Calculation 2 7 6 2" xfId="13402" xr:uid="{00000000-0005-0000-0000-00003D310000}"/>
    <cellStyle name="Calculation 2 7 6 2 2" xfId="13403" xr:uid="{00000000-0005-0000-0000-00003E310000}"/>
    <cellStyle name="Calculation 2 7 6 2 3" xfId="13404" xr:uid="{00000000-0005-0000-0000-00003F310000}"/>
    <cellStyle name="Calculation 2 7 6 3" xfId="13405" xr:uid="{00000000-0005-0000-0000-000040310000}"/>
    <cellStyle name="Calculation 2 7 6 3 2" xfId="13406" xr:uid="{00000000-0005-0000-0000-000041310000}"/>
    <cellStyle name="Calculation 2 7 6 4" xfId="13407" xr:uid="{00000000-0005-0000-0000-000042310000}"/>
    <cellStyle name="Calculation 2 7 6 5" xfId="13408" xr:uid="{00000000-0005-0000-0000-000043310000}"/>
    <cellStyle name="Calculation 2 7 7" xfId="13409" xr:uid="{00000000-0005-0000-0000-000044310000}"/>
    <cellStyle name="Calculation 2 7 7 2" xfId="13410" xr:uid="{00000000-0005-0000-0000-000045310000}"/>
    <cellStyle name="Calculation 2 7 7 2 2" xfId="13411" xr:uid="{00000000-0005-0000-0000-000046310000}"/>
    <cellStyle name="Calculation 2 7 7 2 3" xfId="13412" xr:uid="{00000000-0005-0000-0000-000047310000}"/>
    <cellStyle name="Calculation 2 7 7 3" xfId="13413" xr:uid="{00000000-0005-0000-0000-000048310000}"/>
    <cellStyle name="Calculation 2 7 7 3 2" xfId="13414" xr:uid="{00000000-0005-0000-0000-000049310000}"/>
    <cellStyle name="Calculation 2 7 7 4" xfId="13415" xr:uid="{00000000-0005-0000-0000-00004A310000}"/>
    <cellStyle name="Calculation 2 7 7 5" xfId="13416" xr:uid="{00000000-0005-0000-0000-00004B310000}"/>
    <cellStyle name="Calculation 2 7 8" xfId="13417" xr:uid="{00000000-0005-0000-0000-00004C310000}"/>
    <cellStyle name="Calculation 2 7 8 2" xfId="13418" xr:uid="{00000000-0005-0000-0000-00004D310000}"/>
    <cellStyle name="Calculation 2 7 8 2 2" xfId="13419" xr:uid="{00000000-0005-0000-0000-00004E310000}"/>
    <cellStyle name="Calculation 2 7 8 2 3" xfId="13420" xr:uid="{00000000-0005-0000-0000-00004F310000}"/>
    <cellStyle name="Calculation 2 7 8 3" xfId="13421" xr:uid="{00000000-0005-0000-0000-000050310000}"/>
    <cellStyle name="Calculation 2 7 8 3 2" xfId="13422" xr:uid="{00000000-0005-0000-0000-000051310000}"/>
    <cellStyle name="Calculation 2 7 8 4" xfId="13423" xr:uid="{00000000-0005-0000-0000-000052310000}"/>
    <cellStyle name="Calculation 2 7 8 5" xfId="13424" xr:uid="{00000000-0005-0000-0000-000053310000}"/>
    <cellStyle name="Calculation 2 7 9" xfId="13425" xr:uid="{00000000-0005-0000-0000-000054310000}"/>
    <cellStyle name="Calculation 2 7 9 2" xfId="13426" xr:uid="{00000000-0005-0000-0000-000055310000}"/>
    <cellStyle name="Calculation 2 7 9 2 2" xfId="13427" xr:uid="{00000000-0005-0000-0000-000056310000}"/>
    <cellStyle name="Calculation 2 7 9 2 3" xfId="13428" xr:uid="{00000000-0005-0000-0000-000057310000}"/>
    <cellStyle name="Calculation 2 7 9 3" xfId="13429" xr:uid="{00000000-0005-0000-0000-000058310000}"/>
    <cellStyle name="Calculation 2 7 9 3 2" xfId="13430" xr:uid="{00000000-0005-0000-0000-000059310000}"/>
    <cellStyle name="Calculation 2 7 9 4" xfId="13431" xr:uid="{00000000-0005-0000-0000-00005A310000}"/>
    <cellStyle name="Calculation 2 7 9 5" xfId="13432" xr:uid="{00000000-0005-0000-0000-00005B310000}"/>
    <cellStyle name="Calculation 2 8" xfId="13433" xr:uid="{00000000-0005-0000-0000-00005C310000}"/>
    <cellStyle name="Calculation 2 8 10" xfId="13434" xr:uid="{00000000-0005-0000-0000-00005D310000}"/>
    <cellStyle name="Calculation 2 8 10 2" xfId="13435" xr:uid="{00000000-0005-0000-0000-00005E310000}"/>
    <cellStyle name="Calculation 2 8 10 2 2" xfId="13436" xr:uid="{00000000-0005-0000-0000-00005F310000}"/>
    <cellStyle name="Calculation 2 8 10 2 3" xfId="13437" xr:uid="{00000000-0005-0000-0000-000060310000}"/>
    <cellStyle name="Calculation 2 8 10 3" xfId="13438" xr:uid="{00000000-0005-0000-0000-000061310000}"/>
    <cellStyle name="Calculation 2 8 10 3 2" xfId="13439" xr:uid="{00000000-0005-0000-0000-000062310000}"/>
    <cellStyle name="Calculation 2 8 10 4" xfId="13440" xr:uid="{00000000-0005-0000-0000-000063310000}"/>
    <cellStyle name="Calculation 2 8 10 5" xfId="13441" xr:uid="{00000000-0005-0000-0000-000064310000}"/>
    <cellStyle name="Calculation 2 8 11" xfId="13442" xr:uid="{00000000-0005-0000-0000-000065310000}"/>
    <cellStyle name="Calculation 2 8 11 2" xfId="13443" xr:uid="{00000000-0005-0000-0000-000066310000}"/>
    <cellStyle name="Calculation 2 8 11 2 2" xfId="13444" xr:uid="{00000000-0005-0000-0000-000067310000}"/>
    <cellStyle name="Calculation 2 8 11 2 3" xfId="13445" xr:uid="{00000000-0005-0000-0000-000068310000}"/>
    <cellStyle name="Calculation 2 8 11 3" xfId="13446" xr:uid="{00000000-0005-0000-0000-000069310000}"/>
    <cellStyle name="Calculation 2 8 11 3 2" xfId="13447" xr:uid="{00000000-0005-0000-0000-00006A310000}"/>
    <cellStyle name="Calculation 2 8 11 4" xfId="13448" xr:uid="{00000000-0005-0000-0000-00006B310000}"/>
    <cellStyle name="Calculation 2 8 11 5" xfId="13449" xr:uid="{00000000-0005-0000-0000-00006C310000}"/>
    <cellStyle name="Calculation 2 8 12" xfId="13450" xr:uid="{00000000-0005-0000-0000-00006D310000}"/>
    <cellStyle name="Calculation 2 8 12 2" xfId="13451" xr:uid="{00000000-0005-0000-0000-00006E310000}"/>
    <cellStyle name="Calculation 2 8 12 2 2" xfId="13452" xr:uid="{00000000-0005-0000-0000-00006F310000}"/>
    <cellStyle name="Calculation 2 8 12 2 3" xfId="13453" xr:uid="{00000000-0005-0000-0000-000070310000}"/>
    <cellStyle name="Calculation 2 8 12 3" xfId="13454" xr:uid="{00000000-0005-0000-0000-000071310000}"/>
    <cellStyle name="Calculation 2 8 12 3 2" xfId="13455" xr:uid="{00000000-0005-0000-0000-000072310000}"/>
    <cellStyle name="Calculation 2 8 12 4" xfId="13456" xr:uid="{00000000-0005-0000-0000-000073310000}"/>
    <cellStyle name="Calculation 2 8 12 5" xfId="13457" xr:uid="{00000000-0005-0000-0000-000074310000}"/>
    <cellStyle name="Calculation 2 8 13" xfId="13458" xr:uid="{00000000-0005-0000-0000-000075310000}"/>
    <cellStyle name="Calculation 2 8 13 2" xfId="13459" xr:uid="{00000000-0005-0000-0000-000076310000}"/>
    <cellStyle name="Calculation 2 8 13 2 2" xfId="13460" xr:uid="{00000000-0005-0000-0000-000077310000}"/>
    <cellStyle name="Calculation 2 8 13 2 3" xfId="13461" xr:uid="{00000000-0005-0000-0000-000078310000}"/>
    <cellStyle name="Calculation 2 8 13 3" xfId="13462" xr:uid="{00000000-0005-0000-0000-000079310000}"/>
    <cellStyle name="Calculation 2 8 13 3 2" xfId="13463" xr:uid="{00000000-0005-0000-0000-00007A310000}"/>
    <cellStyle name="Calculation 2 8 13 4" xfId="13464" xr:uid="{00000000-0005-0000-0000-00007B310000}"/>
    <cellStyle name="Calculation 2 8 13 5" xfId="13465" xr:uid="{00000000-0005-0000-0000-00007C310000}"/>
    <cellStyle name="Calculation 2 8 14" xfId="13466" xr:uid="{00000000-0005-0000-0000-00007D310000}"/>
    <cellStyle name="Calculation 2 8 14 2" xfId="13467" xr:uid="{00000000-0005-0000-0000-00007E310000}"/>
    <cellStyle name="Calculation 2 8 14 2 2" xfId="13468" xr:uid="{00000000-0005-0000-0000-00007F310000}"/>
    <cellStyle name="Calculation 2 8 14 2 3" xfId="13469" xr:uid="{00000000-0005-0000-0000-000080310000}"/>
    <cellStyle name="Calculation 2 8 14 3" xfId="13470" xr:uid="{00000000-0005-0000-0000-000081310000}"/>
    <cellStyle name="Calculation 2 8 14 3 2" xfId="13471" xr:uid="{00000000-0005-0000-0000-000082310000}"/>
    <cellStyle name="Calculation 2 8 14 4" xfId="13472" xr:uid="{00000000-0005-0000-0000-000083310000}"/>
    <cellStyle name="Calculation 2 8 14 5" xfId="13473" xr:uid="{00000000-0005-0000-0000-000084310000}"/>
    <cellStyle name="Calculation 2 8 15" xfId="13474" xr:uid="{00000000-0005-0000-0000-000085310000}"/>
    <cellStyle name="Calculation 2 8 15 2" xfId="13475" xr:uid="{00000000-0005-0000-0000-000086310000}"/>
    <cellStyle name="Calculation 2 8 15 2 2" xfId="13476" xr:uid="{00000000-0005-0000-0000-000087310000}"/>
    <cellStyle name="Calculation 2 8 15 2 3" xfId="13477" xr:uid="{00000000-0005-0000-0000-000088310000}"/>
    <cellStyle name="Calculation 2 8 15 3" xfId="13478" xr:uid="{00000000-0005-0000-0000-000089310000}"/>
    <cellStyle name="Calculation 2 8 15 3 2" xfId="13479" xr:uid="{00000000-0005-0000-0000-00008A310000}"/>
    <cellStyle name="Calculation 2 8 15 4" xfId="13480" xr:uid="{00000000-0005-0000-0000-00008B310000}"/>
    <cellStyle name="Calculation 2 8 15 5" xfId="13481" xr:uid="{00000000-0005-0000-0000-00008C310000}"/>
    <cellStyle name="Calculation 2 8 16" xfId="13482" xr:uid="{00000000-0005-0000-0000-00008D310000}"/>
    <cellStyle name="Calculation 2 8 16 2" xfId="13483" xr:uid="{00000000-0005-0000-0000-00008E310000}"/>
    <cellStyle name="Calculation 2 8 16 2 2" xfId="13484" xr:uid="{00000000-0005-0000-0000-00008F310000}"/>
    <cellStyle name="Calculation 2 8 16 2 3" xfId="13485" xr:uid="{00000000-0005-0000-0000-000090310000}"/>
    <cellStyle name="Calculation 2 8 16 3" xfId="13486" xr:uid="{00000000-0005-0000-0000-000091310000}"/>
    <cellStyle name="Calculation 2 8 16 3 2" xfId="13487" xr:uid="{00000000-0005-0000-0000-000092310000}"/>
    <cellStyle name="Calculation 2 8 16 4" xfId="13488" xr:uid="{00000000-0005-0000-0000-000093310000}"/>
    <cellStyle name="Calculation 2 8 16 5" xfId="13489" xr:uid="{00000000-0005-0000-0000-000094310000}"/>
    <cellStyle name="Calculation 2 8 17" xfId="13490" xr:uid="{00000000-0005-0000-0000-000095310000}"/>
    <cellStyle name="Calculation 2 8 17 2" xfId="13491" xr:uid="{00000000-0005-0000-0000-000096310000}"/>
    <cellStyle name="Calculation 2 8 17 2 2" xfId="13492" xr:uid="{00000000-0005-0000-0000-000097310000}"/>
    <cellStyle name="Calculation 2 8 17 2 3" xfId="13493" xr:uid="{00000000-0005-0000-0000-000098310000}"/>
    <cellStyle name="Calculation 2 8 17 3" xfId="13494" xr:uid="{00000000-0005-0000-0000-000099310000}"/>
    <cellStyle name="Calculation 2 8 17 3 2" xfId="13495" xr:uid="{00000000-0005-0000-0000-00009A310000}"/>
    <cellStyle name="Calculation 2 8 17 4" xfId="13496" xr:uid="{00000000-0005-0000-0000-00009B310000}"/>
    <cellStyle name="Calculation 2 8 17 5" xfId="13497" xr:uid="{00000000-0005-0000-0000-00009C310000}"/>
    <cellStyle name="Calculation 2 8 18" xfId="13498" xr:uid="{00000000-0005-0000-0000-00009D310000}"/>
    <cellStyle name="Calculation 2 8 18 2" xfId="13499" xr:uid="{00000000-0005-0000-0000-00009E310000}"/>
    <cellStyle name="Calculation 2 8 18 2 2" xfId="13500" xr:uid="{00000000-0005-0000-0000-00009F310000}"/>
    <cellStyle name="Calculation 2 8 18 2 3" xfId="13501" xr:uid="{00000000-0005-0000-0000-0000A0310000}"/>
    <cellStyle name="Calculation 2 8 18 3" xfId="13502" xr:uid="{00000000-0005-0000-0000-0000A1310000}"/>
    <cellStyle name="Calculation 2 8 18 3 2" xfId="13503" xr:uid="{00000000-0005-0000-0000-0000A2310000}"/>
    <cellStyle name="Calculation 2 8 18 4" xfId="13504" xr:uid="{00000000-0005-0000-0000-0000A3310000}"/>
    <cellStyle name="Calculation 2 8 18 5" xfId="13505" xr:uid="{00000000-0005-0000-0000-0000A4310000}"/>
    <cellStyle name="Calculation 2 8 19" xfId="13506" xr:uid="{00000000-0005-0000-0000-0000A5310000}"/>
    <cellStyle name="Calculation 2 8 19 2" xfId="13507" xr:uid="{00000000-0005-0000-0000-0000A6310000}"/>
    <cellStyle name="Calculation 2 8 19 2 2" xfId="13508" xr:uid="{00000000-0005-0000-0000-0000A7310000}"/>
    <cellStyle name="Calculation 2 8 19 2 3" xfId="13509" xr:uid="{00000000-0005-0000-0000-0000A8310000}"/>
    <cellStyle name="Calculation 2 8 19 3" xfId="13510" xr:uid="{00000000-0005-0000-0000-0000A9310000}"/>
    <cellStyle name="Calculation 2 8 19 3 2" xfId="13511" xr:uid="{00000000-0005-0000-0000-0000AA310000}"/>
    <cellStyle name="Calculation 2 8 19 4" xfId="13512" xr:uid="{00000000-0005-0000-0000-0000AB310000}"/>
    <cellStyle name="Calculation 2 8 19 5" xfId="13513" xr:uid="{00000000-0005-0000-0000-0000AC310000}"/>
    <cellStyle name="Calculation 2 8 2" xfId="13514" xr:uid="{00000000-0005-0000-0000-0000AD310000}"/>
    <cellStyle name="Calculation 2 8 2 2" xfId="13515" xr:uid="{00000000-0005-0000-0000-0000AE310000}"/>
    <cellStyle name="Calculation 2 8 2 2 2" xfId="13516" xr:uid="{00000000-0005-0000-0000-0000AF310000}"/>
    <cellStyle name="Calculation 2 8 2 2 3" xfId="13517" xr:uid="{00000000-0005-0000-0000-0000B0310000}"/>
    <cellStyle name="Calculation 2 8 2 3" xfId="13518" xr:uid="{00000000-0005-0000-0000-0000B1310000}"/>
    <cellStyle name="Calculation 2 8 2 3 2" xfId="13519" xr:uid="{00000000-0005-0000-0000-0000B2310000}"/>
    <cellStyle name="Calculation 2 8 2 4" xfId="13520" xr:uid="{00000000-0005-0000-0000-0000B3310000}"/>
    <cellStyle name="Calculation 2 8 2 5" xfId="13521" xr:uid="{00000000-0005-0000-0000-0000B4310000}"/>
    <cellStyle name="Calculation 2 8 20" xfId="13522" xr:uid="{00000000-0005-0000-0000-0000B5310000}"/>
    <cellStyle name="Calculation 2 8 20 2" xfId="13523" xr:uid="{00000000-0005-0000-0000-0000B6310000}"/>
    <cellStyle name="Calculation 2 8 20 2 2" xfId="13524" xr:uid="{00000000-0005-0000-0000-0000B7310000}"/>
    <cellStyle name="Calculation 2 8 20 2 3" xfId="13525" xr:uid="{00000000-0005-0000-0000-0000B8310000}"/>
    <cellStyle name="Calculation 2 8 20 3" xfId="13526" xr:uid="{00000000-0005-0000-0000-0000B9310000}"/>
    <cellStyle name="Calculation 2 8 20 4" xfId="13527" xr:uid="{00000000-0005-0000-0000-0000BA310000}"/>
    <cellStyle name="Calculation 2 8 20 5" xfId="13528" xr:uid="{00000000-0005-0000-0000-0000BB310000}"/>
    <cellStyle name="Calculation 2 8 21" xfId="13529" xr:uid="{00000000-0005-0000-0000-0000BC310000}"/>
    <cellStyle name="Calculation 2 8 21 2" xfId="13530" xr:uid="{00000000-0005-0000-0000-0000BD310000}"/>
    <cellStyle name="Calculation 2 8 22" xfId="13531" xr:uid="{00000000-0005-0000-0000-0000BE310000}"/>
    <cellStyle name="Calculation 2 8 22 2" xfId="13532" xr:uid="{00000000-0005-0000-0000-0000BF310000}"/>
    <cellStyle name="Calculation 2 8 23" xfId="13533" xr:uid="{00000000-0005-0000-0000-0000C0310000}"/>
    <cellStyle name="Calculation 2 8 3" xfId="13534" xr:uid="{00000000-0005-0000-0000-0000C1310000}"/>
    <cellStyle name="Calculation 2 8 3 2" xfId="13535" xr:uid="{00000000-0005-0000-0000-0000C2310000}"/>
    <cellStyle name="Calculation 2 8 3 2 2" xfId="13536" xr:uid="{00000000-0005-0000-0000-0000C3310000}"/>
    <cellStyle name="Calculation 2 8 3 2 3" xfId="13537" xr:uid="{00000000-0005-0000-0000-0000C4310000}"/>
    <cellStyle name="Calculation 2 8 3 3" xfId="13538" xr:uid="{00000000-0005-0000-0000-0000C5310000}"/>
    <cellStyle name="Calculation 2 8 3 3 2" xfId="13539" xr:uid="{00000000-0005-0000-0000-0000C6310000}"/>
    <cellStyle name="Calculation 2 8 3 4" xfId="13540" xr:uid="{00000000-0005-0000-0000-0000C7310000}"/>
    <cellStyle name="Calculation 2 8 3 5" xfId="13541" xr:uid="{00000000-0005-0000-0000-0000C8310000}"/>
    <cellStyle name="Calculation 2 8 4" xfId="13542" xr:uid="{00000000-0005-0000-0000-0000C9310000}"/>
    <cellStyle name="Calculation 2 8 4 2" xfId="13543" xr:uid="{00000000-0005-0000-0000-0000CA310000}"/>
    <cellStyle name="Calculation 2 8 4 2 2" xfId="13544" xr:uid="{00000000-0005-0000-0000-0000CB310000}"/>
    <cellStyle name="Calculation 2 8 4 2 3" xfId="13545" xr:uid="{00000000-0005-0000-0000-0000CC310000}"/>
    <cellStyle name="Calculation 2 8 4 3" xfId="13546" xr:uid="{00000000-0005-0000-0000-0000CD310000}"/>
    <cellStyle name="Calculation 2 8 4 3 2" xfId="13547" xr:uid="{00000000-0005-0000-0000-0000CE310000}"/>
    <cellStyle name="Calculation 2 8 4 4" xfId="13548" xr:uid="{00000000-0005-0000-0000-0000CF310000}"/>
    <cellStyle name="Calculation 2 8 4 5" xfId="13549" xr:uid="{00000000-0005-0000-0000-0000D0310000}"/>
    <cellStyle name="Calculation 2 8 5" xfId="13550" xr:uid="{00000000-0005-0000-0000-0000D1310000}"/>
    <cellStyle name="Calculation 2 8 5 2" xfId="13551" xr:uid="{00000000-0005-0000-0000-0000D2310000}"/>
    <cellStyle name="Calculation 2 8 5 2 2" xfId="13552" xr:uid="{00000000-0005-0000-0000-0000D3310000}"/>
    <cellStyle name="Calculation 2 8 5 2 3" xfId="13553" xr:uid="{00000000-0005-0000-0000-0000D4310000}"/>
    <cellStyle name="Calculation 2 8 5 3" xfId="13554" xr:uid="{00000000-0005-0000-0000-0000D5310000}"/>
    <cellStyle name="Calculation 2 8 5 3 2" xfId="13555" xr:uid="{00000000-0005-0000-0000-0000D6310000}"/>
    <cellStyle name="Calculation 2 8 5 4" xfId="13556" xr:uid="{00000000-0005-0000-0000-0000D7310000}"/>
    <cellStyle name="Calculation 2 8 5 5" xfId="13557" xr:uid="{00000000-0005-0000-0000-0000D8310000}"/>
    <cellStyle name="Calculation 2 8 6" xfId="13558" xr:uid="{00000000-0005-0000-0000-0000D9310000}"/>
    <cellStyle name="Calculation 2 8 6 2" xfId="13559" xr:uid="{00000000-0005-0000-0000-0000DA310000}"/>
    <cellStyle name="Calculation 2 8 6 2 2" xfId="13560" xr:uid="{00000000-0005-0000-0000-0000DB310000}"/>
    <cellStyle name="Calculation 2 8 6 2 3" xfId="13561" xr:uid="{00000000-0005-0000-0000-0000DC310000}"/>
    <cellStyle name="Calculation 2 8 6 3" xfId="13562" xr:uid="{00000000-0005-0000-0000-0000DD310000}"/>
    <cellStyle name="Calculation 2 8 6 3 2" xfId="13563" xr:uid="{00000000-0005-0000-0000-0000DE310000}"/>
    <cellStyle name="Calculation 2 8 6 4" xfId="13564" xr:uid="{00000000-0005-0000-0000-0000DF310000}"/>
    <cellStyle name="Calculation 2 8 6 5" xfId="13565" xr:uid="{00000000-0005-0000-0000-0000E0310000}"/>
    <cellStyle name="Calculation 2 8 7" xfId="13566" xr:uid="{00000000-0005-0000-0000-0000E1310000}"/>
    <cellStyle name="Calculation 2 8 7 2" xfId="13567" xr:uid="{00000000-0005-0000-0000-0000E2310000}"/>
    <cellStyle name="Calculation 2 8 7 2 2" xfId="13568" xr:uid="{00000000-0005-0000-0000-0000E3310000}"/>
    <cellStyle name="Calculation 2 8 7 2 3" xfId="13569" xr:uid="{00000000-0005-0000-0000-0000E4310000}"/>
    <cellStyle name="Calculation 2 8 7 3" xfId="13570" xr:uid="{00000000-0005-0000-0000-0000E5310000}"/>
    <cellStyle name="Calculation 2 8 7 3 2" xfId="13571" xr:uid="{00000000-0005-0000-0000-0000E6310000}"/>
    <cellStyle name="Calculation 2 8 7 4" xfId="13572" xr:uid="{00000000-0005-0000-0000-0000E7310000}"/>
    <cellStyle name="Calculation 2 8 7 5" xfId="13573" xr:uid="{00000000-0005-0000-0000-0000E8310000}"/>
    <cellStyle name="Calculation 2 8 8" xfId="13574" xr:uid="{00000000-0005-0000-0000-0000E9310000}"/>
    <cellStyle name="Calculation 2 8 8 2" xfId="13575" xr:uid="{00000000-0005-0000-0000-0000EA310000}"/>
    <cellStyle name="Calculation 2 8 8 2 2" xfId="13576" xr:uid="{00000000-0005-0000-0000-0000EB310000}"/>
    <cellStyle name="Calculation 2 8 8 2 3" xfId="13577" xr:uid="{00000000-0005-0000-0000-0000EC310000}"/>
    <cellStyle name="Calculation 2 8 8 3" xfId="13578" xr:uid="{00000000-0005-0000-0000-0000ED310000}"/>
    <cellStyle name="Calculation 2 8 8 3 2" xfId="13579" xr:uid="{00000000-0005-0000-0000-0000EE310000}"/>
    <cellStyle name="Calculation 2 8 8 4" xfId="13580" xr:uid="{00000000-0005-0000-0000-0000EF310000}"/>
    <cellStyle name="Calculation 2 8 8 5" xfId="13581" xr:uid="{00000000-0005-0000-0000-0000F0310000}"/>
    <cellStyle name="Calculation 2 8 9" xfId="13582" xr:uid="{00000000-0005-0000-0000-0000F1310000}"/>
    <cellStyle name="Calculation 2 8 9 2" xfId="13583" xr:uid="{00000000-0005-0000-0000-0000F2310000}"/>
    <cellStyle name="Calculation 2 8 9 2 2" xfId="13584" xr:uid="{00000000-0005-0000-0000-0000F3310000}"/>
    <cellStyle name="Calculation 2 8 9 2 3" xfId="13585" xr:uid="{00000000-0005-0000-0000-0000F4310000}"/>
    <cellStyle name="Calculation 2 8 9 3" xfId="13586" xr:uid="{00000000-0005-0000-0000-0000F5310000}"/>
    <cellStyle name="Calculation 2 8 9 3 2" xfId="13587" xr:uid="{00000000-0005-0000-0000-0000F6310000}"/>
    <cellStyle name="Calculation 2 8 9 4" xfId="13588" xr:uid="{00000000-0005-0000-0000-0000F7310000}"/>
    <cellStyle name="Calculation 2 8 9 5" xfId="13589" xr:uid="{00000000-0005-0000-0000-0000F8310000}"/>
    <cellStyle name="Calculation 2 9" xfId="13590" xr:uid="{00000000-0005-0000-0000-0000F9310000}"/>
    <cellStyle name="Calculation 2 9 2" xfId="13591" xr:uid="{00000000-0005-0000-0000-0000FA310000}"/>
    <cellStyle name="Calculation 2 9 2 2" xfId="13592" xr:uid="{00000000-0005-0000-0000-0000FB310000}"/>
    <cellStyle name="Calculation 2 9 3" xfId="13593" xr:uid="{00000000-0005-0000-0000-0000FC310000}"/>
    <cellStyle name="Calculation 2 9 3 2" xfId="13594" xr:uid="{00000000-0005-0000-0000-0000FD310000}"/>
    <cellStyle name="Calculation 2 9 4" xfId="13595" xr:uid="{00000000-0005-0000-0000-0000FE310000}"/>
    <cellStyle name="Calculation 20" xfId="13596" xr:uid="{00000000-0005-0000-0000-0000FF310000}"/>
    <cellStyle name="Calculation 20 2" xfId="13597" xr:uid="{00000000-0005-0000-0000-000000320000}"/>
    <cellStyle name="Calculation 20 2 2" xfId="13598" xr:uid="{00000000-0005-0000-0000-000001320000}"/>
    <cellStyle name="Calculation 20 2 3" xfId="13599" xr:uid="{00000000-0005-0000-0000-000002320000}"/>
    <cellStyle name="Calculation 20 3" xfId="13600" xr:uid="{00000000-0005-0000-0000-000003320000}"/>
    <cellStyle name="Calculation 20 3 2" xfId="13601" xr:uid="{00000000-0005-0000-0000-000004320000}"/>
    <cellStyle name="Calculation 20 4" xfId="13602" xr:uid="{00000000-0005-0000-0000-000005320000}"/>
    <cellStyle name="Calculation 20 5" xfId="13603" xr:uid="{00000000-0005-0000-0000-000006320000}"/>
    <cellStyle name="Calculation 21" xfId="13604" xr:uid="{00000000-0005-0000-0000-000007320000}"/>
    <cellStyle name="Calculation 21 2" xfId="13605" xr:uid="{00000000-0005-0000-0000-000008320000}"/>
    <cellStyle name="Calculation 21 2 2" xfId="13606" xr:uid="{00000000-0005-0000-0000-000009320000}"/>
    <cellStyle name="Calculation 21 2 3" xfId="13607" xr:uid="{00000000-0005-0000-0000-00000A320000}"/>
    <cellStyle name="Calculation 21 3" xfId="13608" xr:uid="{00000000-0005-0000-0000-00000B320000}"/>
    <cellStyle name="Calculation 21 3 2" xfId="13609" xr:uid="{00000000-0005-0000-0000-00000C320000}"/>
    <cellStyle name="Calculation 21 4" xfId="13610" xr:uid="{00000000-0005-0000-0000-00000D320000}"/>
    <cellStyle name="Calculation 21 5" xfId="13611" xr:uid="{00000000-0005-0000-0000-00000E320000}"/>
    <cellStyle name="Calculation 22" xfId="13612" xr:uid="{00000000-0005-0000-0000-00000F320000}"/>
    <cellStyle name="Calculation 22 2" xfId="13613" xr:uid="{00000000-0005-0000-0000-000010320000}"/>
    <cellStyle name="Calculation 22 2 2" xfId="13614" xr:uid="{00000000-0005-0000-0000-000011320000}"/>
    <cellStyle name="Calculation 22 2 3" xfId="13615" xr:uid="{00000000-0005-0000-0000-000012320000}"/>
    <cellStyle name="Calculation 22 3" xfId="13616" xr:uid="{00000000-0005-0000-0000-000013320000}"/>
    <cellStyle name="Calculation 22 3 2" xfId="13617" xr:uid="{00000000-0005-0000-0000-000014320000}"/>
    <cellStyle name="Calculation 22 4" xfId="13618" xr:uid="{00000000-0005-0000-0000-000015320000}"/>
    <cellStyle name="Calculation 22 5" xfId="13619" xr:uid="{00000000-0005-0000-0000-000016320000}"/>
    <cellStyle name="Calculation 23" xfId="13620" xr:uid="{00000000-0005-0000-0000-000017320000}"/>
    <cellStyle name="Calculation 23 2" xfId="13621" xr:uid="{00000000-0005-0000-0000-000018320000}"/>
    <cellStyle name="Calculation 23 2 2" xfId="13622" xr:uid="{00000000-0005-0000-0000-000019320000}"/>
    <cellStyle name="Calculation 23 2 3" xfId="13623" xr:uid="{00000000-0005-0000-0000-00001A320000}"/>
    <cellStyle name="Calculation 23 3" xfId="13624" xr:uid="{00000000-0005-0000-0000-00001B320000}"/>
    <cellStyle name="Calculation 23 3 2" xfId="13625" xr:uid="{00000000-0005-0000-0000-00001C320000}"/>
    <cellStyle name="Calculation 23 4" xfId="13626" xr:uid="{00000000-0005-0000-0000-00001D320000}"/>
    <cellStyle name="Calculation 23 5" xfId="13627" xr:uid="{00000000-0005-0000-0000-00001E320000}"/>
    <cellStyle name="Calculation 24" xfId="13628" xr:uid="{00000000-0005-0000-0000-00001F320000}"/>
    <cellStyle name="Calculation 24 2" xfId="13629" xr:uid="{00000000-0005-0000-0000-000020320000}"/>
    <cellStyle name="Calculation 24 2 2" xfId="13630" xr:uid="{00000000-0005-0000-0000-000021320000}"/>
    <cellStyle name="Calculation 24 2 3" xfId="13631" xr:uid="{00000000-0005-0000-0000-000022320000}"/>
    <cellStyle name="Calculation 24 3" xfId="13632" xr:uid="{00000000-0005-0000-0000-000023320000}"/>
    <cellStyle name="Calculation 24 3 2" xfId="13633" xr:uid="{00000000-0005-0000-0000-000024320000}"/>
    <cellStyle name="Calculation 24 4" xfId="13634" xr:uid="{00000000-0005-0000-0000-000025320000}"/>
    <cellStyle name="Calculation 24 5" xfId="13635" xr:uid="{00000000-0005-0000-0000-000026320000}"/>
    <cellStyle name="Calculation 25" xfId="13636" xr:uid="{00000000-0005-0000-0000-000027320000}"/>
    <cellStyle name="Calculation 25 2" xfId="13637" xr:uid="{00000000-0005-0000-0000-000028320000}"/>
    <cellStyle name="Calculation 25 2 2" xfId="13638" xr:uid="{00000000-0005-0000-0000-000029320000}"/>
    <cellStyle name="Calculation 25 2 3" xfId="13639" xr:uid="{00000000-0005-0000-0000-00002A320000}"/>
    <cellStyle name="Calculation 25 3" xfId="13640" xr:uid="{00000000-0005-0000-0000-00002B320000}"/>
    <cellStyle name="Calculation 25 3 2" xfId="13641" xr:uid="{00000000-0005-0000-0000-00002C320000}"/>
    <cellStyle name="Calculation 25 4" xfId="13642" xr:uid="{00000000-0005-0000-0000-00002D320000}"/>
    <cellStyle name="Calculation 25 5" xfId="13643" xr:uid="{00000000-0005-0000-0000-00002E320000}"/>
    <cellStyle name="Calculation 26" xfId="13644" xr:uid="{00000000-0005-0000-0000-00002F320000}"/>
    <cellStyle name="Calculation 26 2" xfId="13645" xr:uid="{00000000-0005-0000-0000-000030320000}"/>
    <cellStyle name="Calculation 26 2 2" xfId="13646" xr:uid="{00000000-0005-0000-0000-000031320000}"/>
    <cellStyle name="Calculation 26 2 3" xfId="13647" xr:uid="{00000000-0005-0000-0000-000032320000}"/>
    <cellStyle name="Calculation 26 3" xfId="13648" xr:uid="{00000000-0005-0000-0000-000033320000}"/>
    <cellStyle name="Calculation 26 3 2" xfId="13649" xr:uid="{00000000-0005-0000-0000-000034320000}"/>
    <cellStyle name="Calculation 26 4" xfId="13650" xr:uid="{00000000-0005-0000-0000-000035320000}"/>
    <cellStyle name="Calculation 26 5" xfId="13651" xr:uid="{00000000-0005-0000-0000-000036320000}"/>
    <cellStyle name="Calculation 27" xfId="13652" xr:uid="{00000000-0005-0000-0000-000037320000}"/>
    <cellStyle name="Calculation 27 2" xfId="13653" xr:uid="{00000000-0005-0000-0000-000038320000}"/>
    <cellStyle name="Calculation 27 2 2" xfId="13654" xr:uid="{00000000-0005-0000-0000-000039320000}"/>
    <cellStyle name="Calculation 27 2 3" xfId="13655" xr:uid="{00000000-0005-0000-0000-00003A320000}"/>
    <cellStyle name="Calculation 27 3" xfId="13656" xr:uid="{00000000-0005-0000-0000-00003B320000}"/>
    <cellStyle name="Calculation 27 3 2" xfId="13657" xr:uid="{00000000-0005-0000-0000-00003C320000}"/>
    <cellStyle name="Calculation 27 4" xfId="13658" xr:uid="{00000000-0005-0000-0000-00003D320000}"/>
    <cellStyle name="Calculation 27 5" xfId="13659" xr:uid="{00000000-0005-0000-0000-00003E320000}"/>
    <cellStyle name="Calculation 28" xfId="13660" xr:uid="{00000000-0005-0000-0000-00003F320000}"/>
    <cellStyle name="Calculation 28 2" xfId="13661" xr:uid="{00000000-0005-0000-0000-000040320000}"/>
    <cellStyle name="Calculation 28 2 2" xfId="13662" xr:uid="{00000000-0005-0000-0000-000041320000}"/>
    <cellStyle name="Calculation 28 2 3" xfId="13663" xr:uid="{00000000-0005-0000-0000-000042320000}"/>
    <cellStyle name="Calculation 28 3" xfId="13664" xr:uid="{00000000-0005-0000-0000-000043320000}"/>
    <cellStyle name="Calculation 28 3 2" xfId="13665" xr:uid="{00000000-0005-0000-0000-000044320000}"/>
    <cellStyle name="Calculation 28 4" xfId="13666" xr:uid="{00000000-0005-0000-0000-000045320000}"/>
    <cellStyle name="Calculation 28 5" xfId="13667" xr:uid="{00000000-0005-0000-0000-000046320000}"/>
    <cellStyle name="Calculation 29" xfId="13668" xr:uid="{00000000-0005-0000-0000-000047320000}"/>
    <cellStyle name="Calculation 29 2" xfId="13669" xr:uid="{00000000-0005-0000-0000-000048320000}"/>
    <cellStyle name="Calculation 29 2 2" xfId="13670" xr:uid="{00000000-0005-0000-0000-000049320000}"/>
    <cellStyle name="Calculation 29 2 3" xfId="13671" xr:uid="{00000000-0005-0000-0000-00004A320000}"/>
    <cellStyle name="Calculation 29 3" xfId="13672" xr:uid="{00000000-0005-0000-0000-00004B320000}"/>
    <cellStyle name="Calculation 29 3 2" xfId="13673" xr:uid="{00000000-0005-0000-0000-00004C320000}"/>
    <cellStyle name="Calculation 29 4" xfId="13674" xr:uid="{00000000-0005-0000-0000-00004D320000}"/>
    <cellStyle name="Calculation 29 5" xfId="13675" xr:uid="{00000000-0005-0000-0000-00004E320000}"/>
    <cellStyle name="Calculation 3" xfId="1328" xr:uid="{00000000-0005-0000-0000-00004F320000}"/>
    <cellStyle name="Calculation 3 10" xfId="13677" xr:uid="{00000000-0005-0000-0000-000050320000}"/>
    <cellStyle name="Calculation 3 10 2" xfId="13678" xr:uid="{00000000-0005-0000-0000-000051320000}"/>
    <cellStyle name="Calculation 3 10 2 2" xfId="13679" xr:uid="{00000000-0005-0000-0000-000052320000}"/>
    <cellStyle name="Calculation 3 10 2 3" xfId="13680" xr:uid="{00000000-0005-0000-0000-000053320000}"/>
    <cellStyle name="Calculation 3 10 3" xfId="13681" xr:uid="{00000000-0005-0000-0000-000054320000}"/>
    <cellStyle name="Calculation 3 10 3 2" xfId="13682" xr:uid="{00000000-0005-0000-0000-000055320000}"/>
    <cellStyle name="Calculation 3 10 4" xfId="13683" xr:uid="{00000000-0005-0000-0000-000056320000}"/>
    <cellStyle name="Calculation 3 10 5" xfId="13684" xr:uid="{00000000-0005-0000-0000-000057320000}"/>
    <cellStyle name="Calculation 3 11" xfId="13685" xr:uid="{00000000-0005-0000-0000-000058320000}"/>
    <cellStyle name="Calculation 3 11 2" xfId="13686" xr:uid="{00000000-0005-0000-0000-000059320000}"/>
    <cellStyle name="Calculation 3 11 2 2" xfId="13687" xr:uid="{00000000-0005-0000-0000-00005A320000}"/>
    <cellStyle name="Calculation 3 11 2 3" xfId="13688" xr:uid="{00000000-0005-0000-0000-00005B320000}"/>
    <cellStyle name="Calculation 3 11 3" xfId="13689" xr:uid="{00000000-0005-0000-0000-00005C320000}"/>
    <cellStyle name="Calculation 3 11 3 2" xfId="13690" xr:uid="{00000000-0005-0000-0000-00005D320000}"/>
    <cellStyle name="Calculation 3 11 4" xfId="13691" xr:uid="{00000000-0005-0000-0000-00005E320000}"/>
    <cellStyle name="Calculation 3 11 5" xfId="13692" xr:uid="{00000000-0005-0000-0000-00005F320000}"/>
    <cellStyle name="Calculation 3 12" xfId="13693" xr:uid="{00000000-0005-0000-0000-000060320000}"/>
    <cellStyle name="Calculation 3 12 2" xfId="13694" xr:uid="{00000000-0005-0000-0000-000061320000}"/>
    <cellStyle name="Calculation 3 12 2 2" xfId="13695" xr:uid="{00000000-0005-0000-0000-000062320000}"/>
    <cellStyle name="Calculation 3 12 2 3" xfId="13696" xr:uid="{00000000-0005-0000-0000-000063320000}"/>
    <cellStyle name="Calculation 3 12 3" xfId="13697" xr:uid="{00000000-0005-0000-0000-000064320000}"/>
    <cellStyle name="Calculation 3 12 3 2" xfId="13698" xr:uid="{00000000-0005-0000-0000-000065320000}"/>
    <cellStyle name="Calculation 3 12 4" xfId="13699" xr:uid="{00000000-0005-0000-0000-000066320000}"/>
    <cellStyle name="Calculation 3 12 5" xfId="13700" xr:uid="{00000000-0005-0000-0000-000067320000}"/>
    <cellStyle name="Calculation 3 13" xfId="13701" xr:uid="{00000000-0005-0000-0000-000068320000}"/>
    <cellStyle name="Calculation 3 13 2" xfId="13702" xr:uid="{00000000-0005-0000-0000-000069320000}"/>
    <cellStyle name="Calculation 3 13 2 2" xfId="13703" xr:uid="{00000000-0005-0000-0000-00006A320000}"/>
    <cellStyle name="Calculation 3 13 2 3" xfId="13704" xr:uid="{00000000-0005-0000-0000-00006B320000}"/>
    <cellStyle name="Calculation 3 13 3" xfId="13705" xr:uid="{00000000-0005-0000-0000-00006C320000}"/>
    <cellStyle name="Calculation 3 13 3 2" xfId="13706" xr:uid="{00000000-0005-0000-0000-00006D320000}"/>
    <cellStyle name="Calculation 3 13 4" xfId="13707" xr:uid="{00000000-0005-0000-0000-00006E320000}"/>
    <cellStyle name="Calculation 3 13 5" xfId="13708" xr:uid="{00000000-0005-0000-0000-00006F320000}"/>
    <cellStyle name="Calculation 3 14" xfId="13709" xr:uid="{00000000-0005-0000-0000-000070320000}"/>
    <cellStyle name="Calculation 3 14 2" xfId="13710" xr:uid="{00000000-0005-0000-0000-000071320000}"/>
    <cellStyle name="Calculation 3 14 2 2" xfId="13711" xr:uid="{00000000-0005-0000-0000-000072320000}"/>
    <cellStyle name="Calculation 3 14 2 3" xfId="13712" xr:uid="{00000000-0005-0000-0000-000073320000}"/>
    <cellStyle name="Calculation 3 14 3" xfId="13713" xr:uid="{00000000-0005-0000-0000-000074320000}"/>
    <cellStyle name="Calculation 3 14 3 2" xfId="13714" xr:uid="{00000000-0005-0000-0000-000075320000}"/>
    <cellStyle name="Calculation 3 14 4" xfId="13715" xr:uid="{00000000-0005-0000-0000-000076320000}"/>
    <cellStyle name="Calculation 3 14 5" xfId="13716" xr:uid="{00000000-0005-0000-0000-000077320000}"/>
    <cellStyle name="Calculation 3 15" xfId="13717" xr:uid="{00000000-0005-0000-0000-000078320000}"/>
    <cellStyle name="Calculation 3 15 2" xfId="13718" xr:uid="{00000000-0005-0000-0000-000079320000}"/>
    <cellStyle name="Calculation 3 15 2 2" xfId="13719" xr:uid="{00000000-0005-0000-0000-00007A320000}"/>
    <cellStyle name="Calculation 3 15 2 3" xfId="13720" xr:uid="{00000000-0005-0000-0000-00007B320000}"/>
    <cellStyle name="Calculation 3 15 3" xfId="13721" xr:uid="{00000000-0005-0000-0000-00007C320000}"/>
    <cellStyle name="Calculation 3 15 3 2" xfId="13722" xr:uid="{00000000-0005-0000-0000-00007D320000}"/>
    <cellStyle name="Calculation 3 15 4" xfId="13723" xr:uid="{00000000-0005-0000-0000-00007E320000}"/>
    <cellStyle name="Calculation 3 15 5" xfId="13724" xr:uid="{00000000-0005-0000-0000-00007F320000}"/>
    <cellStyle name="Calculation 3 16" xfId="13725" xr:uid="{00000000-0005-0000-0000-000080320000}"/>
    <cellStyle name="Calculation 3 16 2" xfId="13726" xr:uid="{00000000-0005-0000-0000-000081320000}"/>
    <cellStyle name="Calculation 3 16 2 2" xfId="13727" xr:uid="{00000000-0005-0000-0000-000082320000}"/>
    <cellStyle name="Calculation 3 16 2 3" xfId="13728" xr:uid="{00000000-0005-0000-0000-000083320000}"/>
    <cellStyle name="Calculation 3 16 3" xfId="13729" xr:uid="{00000000-0005-0000-0000-000084320000}"/>
    <cellStyle name="Calculation 3 16 3 2" xfId="13730" xr:uid="{00000000-0005-0000-0000-000085320000}"/>
    <cellStyle name="Calculation 3 16 4" xfId="13731" xr:uid="{00000000-0005-0000-0000-000086320000}"/>
    <cellStyle name="Calculation 3 16 5" xfId="13732" xr:uid="{00000000-0005-0000-0000-000087320000}"/>
    <cellStyle name="Calculation 3 17" xfId="13733" xr:uid="{00000000-0005-0000-0000-000088320000}"/>
    <cellStyle name="Calculation 3 17 2" xfId="13734" xr:uid="{00000000-0005-0000-0000-000089320000}"/>
    <cellStyle name="Calculation 3 17 2 2" xfId="13735" xr:uid="{00000000-0005-0000-0000-00008A320000}"/>
    <cellStyle name="Calculation 3 17 2 3" xfId="13736" xr:uid="{00000000-0005-0000-0000-00008B320000}"/>
    <cellStyle name="Calculation 3 17 3" xfId="13737" xr:uid="{00000000-0005-0000-0000-00008C320000}"/>
    <cellStyle name="Calculation 3 17 3 2" xfId="13738" xr:uid="{00000000-0005-0000-0000-00008D320000}"/>
    <cellStyle name="Calculation 3 17 4" xfId="13739" xr:uid="{00000000-0005-0000-0000-00008E320000}"/>
    <cellStyle name="Calculation 3 17 5" xfId="13740" xr:uid="{00000000-0005-0000-0000-00008F320000}"/>
    <cellStyle name="Calculation 3 18" xfId="13741" xr:uid="{00000000-0005-0000-0000-000090320000}"/>
    <cellStyle name="Calculation 3 18 2" xfId="13742" xr:uid="{00000000-0005-0000-0000-000091320000}"/>
    <cellStyle name="Calculation 3 18 2 2" xfId="13743" xr:uid="{00000000-0005-0000-0000-000092320000}"/>
    <cellStyle name="Calculation 3 18 2 3" xfId="13744" xr:uid="{00000000-0005-0000-0000-000093320000}"/>
    <cellStyle name="Calculation 3 18 3" xfId="13745" xr:uid="{00000000-0005-0000-0000-000094320000}"/>
    <cellStyle name="Calculation 3 18 3 2" xfId="13746" xr:uid="{00000000-0005-0000-0000-000095320000}"/>
    <cellStyle name="Calculation 3 18 4" xfId="13747" xr:uid="{00000000-0005-0000-0000-000096320000}"/>
    <cellStyle name="Calculation 3 18 5" xfId="13748" xr:uid="{00000000-0005-0000-0000-000097320000}"/>
    <cellStyle name="Calculation 3 19" xfId="13749" xr:uid="{00000000-0005-0000-0000-000098320000}"/>
    <cellStyle name="Calculation 3 19 2" xfId="13750" xr:uid="{00000000-0005-0000-0000-000099320000}"/>
    <cellStyle name="Calculation 3 19 2 2" xfId="13751" xr:uid="{00000000-0005-0000-0000-00009A320000}"/>
    <cellStyle name="Calculation 3 19 2 3" xfId="13752" xr:uid="{00000000-0005-0000-0000-00009B320000}"/>
    <cellStyle name="Calculation 3 19 3" xfId="13753" xr:uid="{00000000-0005-0000-0000-00009C320000}"/>
    <cellStyle name="Calculation 3 19 3 2" xfId="13754" xr:uid="{00000000-0005-0000-0000-00009D320000}"/>
    <cellStyle name="Calculation 3 19 4" xfId="13755" xr:uid="{00000000-0005-0000-0000-00009E320000}"/>
    <cellStyle name="Calculation 3 19 5" xfId="13756" xr:uid="{00000000-0005-0000-0000-00009F320000}"/>
    <cellStyle name="Calculation 3 2" xfId="13757" xr:uid="{00000000-0005-0000-0000-0000A0320000}"/>
    <cellStyle name="Calculation 3 2 10" xfId="13758" xr:uid="{00000000-0005-0000-0000-0000A1320000}"/>
    <cellStyle name="Calculation 3 2 10 2" xfId="13759" xr:uid="{00000000-0005-0000-0000-0000A2320000}"/>
    <cellStyle name="Calculation 3 2 10 2 2" xfId="13760" xr:uid="{00000000-0005-0000-0000-0000A3320000}"/>
    <cellStyle name="Calculation 3 2 10 2 3" xfId="13761" xr:uid="{00000000-0005-0000-0000-0000A4320000}"/>
    <cellStyle name="Calculation 3 2 10 3" xfId="13762" xr:uid="{00000000-0005-0000-0000-0000A5320000}"/>
    <cellStyle name="Calculation 3 2 10 3 2" xfId="13763" xr:uid="{00000000-0005-0000-0000-0000A6320000}"/>
    <cellStyle name="Calculation 3 2 10 4" xfId="13764" xr:uid="{00000000-0005-0000-0000-0000A7320000}"/>
    <cellStyle name="Calculation 3 2 10 5" xfId="13765" xr:uid="{00000000-0005-0000-0000-0000A8320000}"/>
    <cellStyle name="Calculation 3 2 11" xfId="13766" xr:uid="{00000000-0005-0000-0000-0000A9320000}"/>
    <cellStyle name="Calculation 3 2 11 2" xfId="13767" xr:uid="{00000000-0005-0000-0000-0000AA320000}"/>
    <cellStyle name="Calculation 3 2 11 2 2" xfId="13768" xr:uid="{00000000-0005-0000-0000-0000AB320000}"/>
    <cellStyle name="Calculation 3 2 11 2 3" xfId="13769" xr:uid="{00000000-0005-0000-0000-0000AC320000}"/>
    <cellStyle name="Calculation 3 2 11 3" xfId="13770" xr:uid="{00000000-0005-0000-0000-0000AD320000}"/>
    <cellStyle name="Calculation 3 2 11 3 2" xfId="13771" xr:uid="{00000000-0005-0000-0000-0000AE320000}"/>
    <cellStyle name="Calculation 3 2 11 4" xfId="13772" xr:uid="{00000000-0005-0000-0000-0000AF320000}"/>
    <cellStyle name="Calculation 3 2 11 5" xfId="13773" xr:uid="{00000000-0005-0000-0000-0000B0320000}"/>
    <cellStyle name="Calculation 3 2 12" xfId="13774" xr:uid="{00000000-0005-0000-0000-0000B1320000}"/>
    <cellStyle name="Calculation 3 2 12 2" xfId="13775" xr:uid="{00000000-0005-0000-0000-0000B2320000}"/>
    <cellStyle name="Calculation 3 2 12 2 2" xfId="13776" xr:uid="{00000000-0005-0000-0000-0000B3320000}"/>
    <cellStyle name="Calculation 3 2 12 2 3" xfId="13777" xr:uid="{00000000-0005-0000-0000-0000B4320000}"/>
    <cellStyle name="Calculation 3 2 12 3" xfId="13778" xr:uid="{00000000-0005-0000-0000-0000B5320000}"/>
    <cellStyle name="Calculation 3 2 12 3 2" xfId="13779" xr:uid="{00000000-0005-0000-0000-0000B6320000}"/>
    <cellStyle name="Calculation 3 2 12 4" xfId="13780" xr:uid="{00000000-0005-0000-0000-0000B7320000}"/>
    <cellStyle name="Calculation 3 2 12 5" xfId="13781" xr:uid="{00000000-0005-0000-0000-0000B8320000}"/>
    <cellStyle name="Calculation 3 2 13" xfId="13782" xr:uid="{00000000-0005-0000-0000-0000B9320000}"/>
    <cellStyle name="Calculation 3 2 13 2" xfId="13783" xr:uid="{00000000-0005-0000-0000-0000BA320000}"/>
    <cellStyle name="Calculation 3 2 13 2 2" xfId="13784" xr:uid="{00000000-0005-0000-0000-0000BB320000}"/>
    <cellStyle name="Calculation 3 2 13 2 3" xfId="13785" xr:uid="{00000000-0005-0000-0000-0000BC320000}"/>
    <cellStyle name="Calculation 3 2 13 3" xfId="13786" xr:uid="{00000000-0005-0000-0000-0000BD320000}"/>
    <cellStyle name="Calculation 3 2 13 3 2" xfId="13787" xr:uid="{00000000-0005-0000-0000-0000BE320000}"/>
    <cellStyle name="Calculation 3 2 13 4" xfId="13788" xr:uid="{00000000-0005-0000-0000-0000BF320000}"/>
    <cellStyle name="Calculation 3 2 13 5" xfId="13789" xr:uid="{00000000-0005-0000-0000-0000C0320000}"/>
    <cellStyle name="Calculation 3 2 14" xfId="13790" xr:uid="{00000000-0005-0000-0000-0000C1320000}"/>
    <cellStyle name="Calculation 3 2 14 2" xfId="13791" xr:uid="{00000000-0005-0000-0000-0000C2320000}"/>
    <cellStyle name="Calculation 3 2 14 2 2" xfId="13792" xr:uid="{00000000-0005-0000-0000-0000C3320000}"/>
    <cellStyle name="Calculation 3 2 14 2 3" xfId="13793" xr:uid="{00000000-0005-0000-0000-0000C4320000}"/>
    <cellStyle name="Calculation 3 2 14 3" xfId="13794" xr:uid="{00000000-0005-0000-0000-0000C5320000}"/>
    <cellStyle name="Calculation 3 2 14 3 2" xfId="13795" xr:uid="{00000000-0005-0000-0000-0000C6320000}"/>
    <cellStyle name="Calculation 3 2 14 4" xfId="13796" xr:uid="{00000000-0005-0000-0000-0000C7320000}"/>
    <cellStyle name="Calculation 3 2 14 5" xfId="13797" xr:uid="{00000000-0005-0000-0000-0000C8320000}"/>
    <cellStyle name="Calculation 3 2 15" xfId="13798" xr:uid="{00000000-0005-0000-0000-0000C9320000}"/>
    <cellStyle name="Calculation 3 2 15 2" xfId="13799" xr:uid="{00000000-0005-0000-0000-0000CA320000}"/>
    <cellStyle name="Calculation 3 2 15 2 2" xfId="13800" xr:uid="{00000000-0005-0000-0000-0000CB320000}"/>
    <cellStyle name="Calculation 3 2 15 2 3" xfId="13801" xr:uid="{00000000-0005-0000-0000-0000CC320000}"/>
    <cellStyle name="Calculation 3 2 15 3" xfId="13802" xr:uid="{00000000-0005-0000-0000-0000CD320000}"/>
    <cellStyle name="Calculation 3 2 15 3 2" xfId="13803" xr:uid="{00000000-0005-0000-0000-0000CE320000}"/>
    <cellStyle name="Calculation 3 2 15 4" xfId="13804" xr:uid="{00000000-0005-0000-0000-0000CF320000}"/>
    <cellStyle name="Calculation 3 2 15 5" xfId="13805" xr:uid="{00000000-0005-0000-0000-0000D0320000}"/>
    <cellStyle name="Calculation 3 2 16" xfId="13806" xr:uid="{00000000-0005-0000-0000-0000D1320000}"/>
    <cellStyle name="Calculation 3 2 16 2" xfId="13807" xr:uid="{00000000-0005-0000-0000-0000D2320000}"/>
    <cellStyle name="Calculation 3 2 16 2 2" xfId="13808" xr:uid="{00000000-0005-0000-0000-0000D3320000}"/>
    <cellStyle name="Calculation 3 2 16 2 3" xfId="13809" xr:uid="{00000000-0005-0000-0000-0000D4320000}"/>
    <cellStyle name="Calculation 3 2 16 3" xfId="13810" xr:uid="{00000000-0005-0000-0000-0000D5320000}"/>
    <cellStyle name="Calculation 3 2 16 3 2" xfId="13811" xr:uid="{00000000-0005-0000-0000-0000D6320000}"/>
    <cellStyle name="Calculation 3 2 16 4" xfId="13812" xr:uid="{00000000-0005-0000-0000-0000D7320000}"/>
    <cellStyle name="Calculation 3 2 16 5" xfId="13813" xr:uid="{00000000-0005-0000-0000-0000D8320000}"/>
    <cellStyle name="Calculation 3 2 17" xfId="13814" xr:uid="{00000000-0005-0000-0000-0000D9320000}"/>
    <cellStyle name="Calculation 3 2 17 2" xfId="13815" xr:uid="{00000000-0005-0000-0000-0000DA320000}"/>
    <cellStyle name="Calculation 3 2 17 2 2" xfId="13816" xr:uid="{00000000-0005-0000-0000-0000DB320000}"/>
    <cellStyle name="Calculation 3 2 17 2 3" xfId="13817" xr:uid="{00000000-0005-0000-0000-0000DC320000}"/>
    <cellStyle name="Calculation 3 2 17 3" xfId="13818" xr:uid="{00000000-0005-0000-0000-0000DD320000}"/>
    <cellStyle name="Calculation 3 2 17 3 2" xfId="13819" xr:uid="{00000000-0005-0000-0000-0000DE320000}"/>
    <cellStyle name="Calculation 3 2 17 4" xfId="13820" xr:uid="{00000000-0005-0000-0000-0000DF320000}"/>
    <cellStyle name="Calculation 3 2 17 5" xfId="13821" xr:uid="{00000000-0005-0000-0000-0000E0320000}"/>
    <cellStyle name="Calculation 3 2 18" xfId="13822" xr:uid="{00000000-0005-0000-0000-0000E1320000}"/>
    <cellStyle name="Calculation 3 2 18 2" xfId="13823" xr:uid="{00000000-0005-0000-0000-0000E2320000}"/>
    <cellStyle name="Calculation 3 2 18 2 2" xfId="13824" xr:uid="{00000000-0005-0000-0000-0000E3320000}"/>
    <cellStyle name="Calculation 3 2 18 2 3" xfId="13825" xr:uid="{00000000-0005-0000-0000-0000E4320000}"/>
    <cellStyle name="Calculation 3 2 18 3" xfId="13826" xr:uid="{00000000-0005-0000-0000-0000E5320000}"/>
    <cellStyle name="Calculation 3 2 18 3 2" xfId="13827" xr:uid="{00000000-0005-0000-0000-0000E6320000}"/>
    <cellStyle name="Calculation 3 2 18 4" xfId="13828" xr:uid="{00000000-0005-0000-0000-0000E7320000}"/>
    <cellStyle name="Calculation 3 2 18 5" xfId="13829" xr:uid="{00000000-0005-0000-0000-0000E8320000}"/>
    <cellStyle name="Calculation 3 2 19" xfId="13830" xr:uid="{00000000-0005-0000-0000-0000E9320000}"/>
    <cellStyle name="Calculation 3 2 19 2" xfId="13831" xr:uid="{00000000-0005-0000-0000-0000EA320000}"/>
    <cellStyle name="Calculation 3 2 19 2 2" xfId="13832" xr:uid="{00000000-0005-0000-0000-0000EB320000}"/>
    <cellStyle name="Calculation 3 2 19 2 3" xfId="13833" xr:uid="{00000000-0005-0000-0000-0000EC320000}"/>
    <cellStyle name="Calculation 3 2 19 3" xfId="13834" xr:uid="{00000000-0005-0000-0000-0000ED320000}"/>
    <cellStyle name="Calculation 3 2 19 3 2" xfId="13835" xr:uid="{00000000-0005-0000-0000-0000EE320000}"/>
    <cellStyle name="Calculation 3 2 19 4" xfId="13836" xr:uid="{00000000-0005-0000-0000-0000EF320000}"/>
    <cellStyle name="Calculation 3 2 19 5" xfId="13837" xr:uid="{00000000-0005-0000-0000-0000F0320000}"/>
    <cellStyle name="Calculation 3 2 2" xfId="13838" xr:uid="{00000000-0005-0000-0000-0000F1320000}"/>
    <cellStyle name="Calculation 3 2 2 2" xfId="13839" xr:uid="{00000000-0005-0000-0000-0000F2320000}"/>
    <cellStyle name="Calculation 3 2 2 2 2" xfId="13840" xr:uid="{00000000-0005-0000-0000-0000F3320000}"/>
    <cellStyle name="Calculation 3 2 2 2 3" xfId="13841" xr:uid="{00000000-0005-0000-0000-0000F4320000}"/>
    <cellStyle name="Calculation 3 2 2 3" xfId="13842" xr:uid="{00000000-0005-0000-0000-0000F5320000}"/>
    <cellStyle name="Calculation 3 2 2 3 2" xfId="13843" xr:uid="{00000000-0005-0000-0000-0000F6320000}"/>
    <cellStyle name="Calculation 3 2 2 4" xfId="13844" xr:uid="{00000000-0005-0000-0000-0000F7320000}"/>
    <cellStyle name="Calculation 3 2 2 5" xfId="13845" xr:uid="{00000000-0005-0000-0000-0000F8320000}"/>
    <cellStyle name="Calculation 3 2 20" xfId="13846" xr:uid="{00000000-0005-0000-0000-0000F9320000}"/>
    <cellStyle name="Calculation 3 2 20 2" xfId="13847" xr:uid="{00000000-0005-0000-0000-0000FA320000}"/>
    <cellStyle name="Calculation 3 2 20 2 2" xfId="13848" xr:uid="{00000000-0005-0000-0000-0000FB320000}"/>
    <cellStyle name="Calculation 3 2 20 2 3" xfId="13849" xr:uid="{00000000-0005-0000-0000-0000FC320000}"/>
    <cellStyle name="Calculation 3 2 20 3" xfId="13850" xr:uid="{00000000-0005-0000-0000-0000FD320000}"/>
    <cellStyle name="Calculation 3 2 20 4" xfId="13851" xr:uid="{00000000-0005-0000-0000-0000FE320000}"/>
    <cellStyle name="Calculation 3 2 20 5" xfId="13852" xr:uid="{00000000-0005-0000-0000-0000FF320000}"/>
    <cellStyle name="Calculation 3 2 21" xfId="13853" xr:uid="{00000000-0005-0000-0000-000000330000}"/>
    <cellStyle name="Calculation 3 2 21 2" xfId="13854" xr:uid="{00000000-0005-0000-0000-000001330000}"/>
    <cellStyle name="Calculation 3 2 22" xfId="13855" xr:uid="{00000000-0005-0000-0000-000002330000}"/>
    <cellStyle name="Calculation 3 2 22 2" xfId="13856" xr:uid="{00000000-0005-0000-0000-000003330000}"/>
    <cellStyle name="Calculation 3 2 3" xfId="13857" xr:uid="{00000000-0005-0000-0000-000004330000}"/>
    <cellStyle name="Calculation 3 2 3 2" xfId="13858" xr:uid="{00000000-0005-0000-0000-000005330000}"/>
    <cellStyle name="Calculation 3 2 3 2 2" xfId="13859" xr:uid="{00000000-0005-0000-0000-000006330000}"/>
    <cellStyle name="Calculation 3 2 3 2 3" xfId="13860" xr:uid="{00000000-0005-0000-0000-000007330000}"/>
    <cellStyle name="Calculation 3 2 3 3" xfId="13861" xr:uid="{00000000-0005-0000-0000-000008330000}"/>
    <cellStyle name="Calculation 3 2 3 3 2" xfId="13862" xr:uid="{00000000-0005-0000-0000-000009330000}"/>
    <cellStyle name="Calculation 3 2 3 4" xfId="13863" xr:uid="{00000000-0005-0000-0000-00000A330000}"/>
    <cellStyle name="Calculation 3 2 3 5" xfId="13864" xr:uid="{00000000-0005-0000-0000-00000B330000}"/>
    <cellStyle name="Calculation 3 2 4" xfId="13865" xr:uid="{00000000-0005-0000-0000-00000C330000}"/>
    <cellStyle name="Calculation 3 2 4 2" xfId="13866" xr:uid="{00000000-0005-0000-0000-00000D330000}"/>
    <cellStyle name="Calculation 3 2 4 2 2" xfId="13867" xr:uid="{00000000-0005-0000-0000-00000E330000}"/>
    <cellStyle name="Calculation 3 2 4 2 3" xfId="13868" xr:uid="{00000000-0005-0000-0000-00000F330000}"/>
    <cellStyle name="Calculation 3 2 4 3" xfId="13869" xr:uid="{00000000-0005-0000-0000-000010330000}"/>
    <cellStyle name="Calculation 3 2 4 3 2" xfId="13870" xr:uid="{00000000-0005-0000-0000-000011330000}"/>
    <cellStyle name="Calculation 3 2 4 4" xfId="13871" xr:uid="{00000000-0005-0000-0000-000012330000}"/>
    <cellStyle name="Calculation 3 2 4 5" xfId="13872" xr:uid="{00000000-0005-0000-0000-000013330000}"/>
    <cellStyle name="Calculation 3 2 5" xfId="13873" xr:uid="{00000000-0005-0000-0000-000014330000}"/>
    <cellStyle name="Calculation 3 2 5 2" xfId="13874" xr:uid="{00000000-0005-0000-0000-000015330000}"/>
    <cellStyle name="Calculation 3 2 5 2 2" xfId="13875" xr:uid="{00000000-0005-0000-0000-000016330000}"/>
    <cellStyle name="Calculation 3 2 5 2 3" xfId="13876" xr:uid="{00000000-0005-0000-0000-000017330000}"/>
    <cellStyle name="Calculation 3 2 5 3" xfId="13877" xr:uid="{00000000-0005-0000-0000-000018330000}"/>
    <cellStyle name="Calculation 3 2 5 3 2" xfId="13878" xr:uid="{00000000-0005-0000-0000-000019330000}"/>
    <cellStyle name="Calculation 3 2 5 4" xfId="13879" xr:uid="{00000000-0005-0000-0000-00001A330000}"/>
    <cellStyle name="Calculation 3 2 5 5" xfId="13880" xr:uid="{00000000-0005-0000-0000-00001B330000}"/>
    <cellStyle name="Calculation 3 2 6" xfId="13881" xr:uid="{00000000-0005-0000-0000-00001C330000}"/>
    <cellStyle name="Calculation 3 2 6 2" xfId="13882" xr:uid="{00000000-0005-0000-0000-00001D330000}"/>
    <cellStyle name="Calculation 3 2 6 2 2" xfId="13883" xr:uid="{00000000-0005-0000-0000-00001E330000}"/>
    <cellStyle name="Calculation 3 2 6 2 3" xfId="13884" xr:uid="{00000000-0005-0000-0000-00001F330000}"/>
    <cellStyle name="Calculation 3 2 6 3" xfId="13885" xr:uid="{00000000-0005-0000-0000-000020330000}"/>
    <cellStyle name="Calculation 3 2 6 3 2" xfId="13886" xr:uid="{00000000-0005-0000-0000-000021330000}"/>
    <cellStyle name="Calculation 3 2 6 4" xfId="13887" xr:uid="{00000000-0005-0000-0000-000022330000}"/>
    <cellStyle name="Calculation 3 2 6 5" xfId="13888" xr:uid="{00000000-0005-0000-0000-000023330000}"/>
    <cellStyle name="Calculation 3 2 7" xfId="13889" xr:uid="{00000000-0005-0000-0000-000024330000}"/>
    <cellStyle name="Calculation 3 2 7 2" xfId="13890" xr:uid="{00000000-0005-0000-0000-000025330000}"/>
    <cellStyle name="Calculation 3 2 7 2 2" xfId="13891" xr:uid="{00000000-0005-0000-0000-000026330000}"/>
    <cellStyle name="Calculation 3 2 7 2 3" xfId="13892" xr:uid="{00000000-0005-0000-0000-000027330000}"/>
    <cellStyle name="Calculation 3 2 7 3" xfId="13893" xr:uid="{00000000-0005-0000-0000-000028330000}"/>
    <cellStyle name="Calculation 3 2 7 3 2" xfId="13894" xr:uid="{00000000-0005-0000-0000-000029330000}"/>
    <cellStyle name="Calculation 3 2 7 4" xfId="13895" xr:uid="{00000000-0005-0000-0000-00002A330000}"/>
    <cellStyle name="Calculation 3 2 7 5" xfId="13896" xr:uid="{00000000-0005-0000-0000-00002B330000}"/>
    <cellStyle name="Calculation 3 2 8" xfId="13897" xr:uid="{00000000-0005-0000-0000-00002C330000}"/>
    <cellStyle name="Calculation 3 2 8 2" xfId="13898" xr:uid="{00000000-0005-0000-0000-00002D330000}"/>
    <cellStyle name="Calculation 3 2 8 2 2" xfId="13899" xr:uid="{00000000-0005-0000-0000-00002E330000}"/>
    <cellStyle name="Calculation 3 2 8 2 3" xfId="13900" xr:uid="{00000000-0005-0000-0000-00002F330000}"/>
    <cellStyle name="Calculation 3 2 8 3" xfId="13901" xr:uid="{00000000-0005-0000-0000-000030330000}"/>
    <cellStyle name="Calculation 3 2 8 3 2" xfId="13902" xr:uid="{00000000-0005-0000-0000-000031330000}"/>
    <cellStyle name="Calculation 3 2 8 4" xfId="13903" xr:uid="{00000000-0005-0000-0000-000032330000}"/>
    <cellStyle name="Calculation 3 2 8 5" xfId="13904" xr:uid="{00000000-0005-0000-0000-000033330000}"/>
    <cellStyle name="Calculation 3 2 9" xfId="13905" xr:uid="{00000000-0005-0000-0000-000034330000}"/>
    <cellStyle name="Calculation 3 2 9 2" xfId="13906" xr:uid="{00000000-0005-0000-0000-000035330000}"/>
    <cellStyle name="Calculation 3 2 9 2 2" xfId="13907" xr:uid="{00000000-0005-0000-0000-000036330000}"/>
    <cellStyle name="Calculation 3 2 9 2 3" xfId="13908" xr:uid="{00000000-0005-0000-0000-000037330000}"/>
    <cellStyle name="Calculation 3 2 9 3" xfId="13909" xr:uid="{00000000-0005-0000-0000-000038330000}"/>
    <cellStyle name="Calculation 3 2 9 3 2" xfId="13910" xr:uid="{00000000-0005-0000-0000-000039330000}"/>
    <cellStyle name="Calculation 3 2 9 4" xfId="13911" xr:uid="{00000000-0005-0000-0000-00003A330000}"/>
    <cellStyle name="Calculation 3 2 9 5" xfId="13912" xr:uid="{00000000-0005-0000-0000-00003B330000}"/>
    <cellStyle name="Calculation 3 20" xfId="13913" xr:uid="{00000000-0005-0000-0000-00003C330000}"/>
    <cellStyle name="Calculation 3 20 2" xfId="13914" xr:uid="{00000000-0005-0000-0000-00003D330000}"/>
    <cellStyle name="Calculation 3 20 2 2" xfId="13915" xr:uid="{00000000-0005-0000-0000-00003E330000}"/>
    <cellStyle name="Calculation 3 20 2 3" xfId="13916" xr:uid="{00000000-0005-0000-0000-00003F330000}"/>
    <cellStyle name="Calculation 3 20 3" xfId="13917" xr:uid="{00000000-0005-0000-0000-000040330000}"/>
    <cellStyle name="Calculation 3 20 3 2" xfId="13918" xr:uid="{00000000-0005-0000-0000-000041330000}"/>
    <cellStyle name="Calculation 3 20 4" xfId="13919" xr:uid="{00000000-0005-0000-0000-000042330000}"/>
    <cellStyle name="Calculation 3 20 5" xfId="13920" xr:uid="{00000000-0005-0000-0000-000043330000}"/>
    <cellStyle name="Calculation 3 21" xfId="13921" xr:uid="{00000000-0005-0000-0000-000044330000}"/>
    <cellStyle name="Calculation 3 21 2" xfId="13922" xr:uid="{00000000-0005-0000-0000-000045330000}"/>
    <cellStyle name="Calculation 3 21 2 2" xfId="13923" xr:uid="{00000000-0005-0000-0000-000046330000}"/>
    <cellStyle name="Calculation 3 21 2 3" xfId="13924" xr:uid="{00000000-0005-0000-0000-000047330000}"/>
    <cellStyle name="Calculation 3 21 3" xfId="13925" xr:uid="{00000000-0005-0000-0000-000048330000}"/>
    <cellStyle name="Calculation 3 21 3 2" xfId="13926" xr:uid="{00000000-0005-0000-0000-000049330000}"/>
    <cellStyle name="Calculation 3 21 4" xfId="13927" xr:uid="{00000000-0005-0000-0000-00004A330000}"/>
    <cellStyle name="Calculation 3 21 5" xfId="13928" xr:uid="{00000000-0005-0000-0000-00004B330000}"/>
    <cellStyle name="Calculation 3 22" xfId="13929" xr:uid="{00000000-0005-0000-0000-00004C330000}"/>
    <cellStyle name="Calculation 3 22 2" xfId="13930" xr:uid="{00000000-0005-0000-0000-00004D330000}"/>
    <cellStyle name="Calculation 3 22 2 2" xfId="13931" xr:uid="{00000000-0005-0000-0000-00004E330000}"/>
    <cellStyle name="Calculation 3 22 2 3" xfId="13932" xr:uid="{00000000-0005-0000-0000-00004F330000}"/>
    <cellStyle name="Calculation 3 22 3" xfId="13933" xr:uid="{00000000-0005-0000-0000-000050330000}"/>
    <cellStyle name="Calculation 3 22 3 2" xfId="13934" xr:uid="{00000000-0005-0000-0000-000051330000}"/>
    <cellStyle name="Calculation 3 22 4" xfId="13935" xr:uid="{00000000-0005-0000-0000-000052330000}"/>
    <cellStyle name="Calculation 3 22 5" xfId="13936" xr:uid="{00000000-0005-0000-0000-000053330000}"/>
    <cellStyle name="Calculation 3 23" xfId="13937" xr:uid="{00000000-0005-0000-0000-000054330000}"/>
    <cellStyle name="Calculation 3 23 2" xfId="13938" xr:uid="{00000000-0005-0000-0000-000055330000}"/>
    <cellStyle name="Calculation 3 24" xfId="13939" xr:uid="{00000000-0005-0000-0000-000056330000}"/>
    <cellStyle name="Calculation 3 24 2" xfId="13940" xr:uid="{00000000-0005-0000-0000-000057330000}"/>
    <cellStyle name="Calculation 3 25" xfId="13941" xr:uid="{00000000-0005-0000-0000-000058330000}"/>
    <cellStyle name="Calculation 3 26" xfId="58041" xr:uid="{00000000-0005-0000-0000-000059330000}"/>
    <cellStyle name="Calculation 3 27" xfId="13676" xr:uid="{00000000-0005-0000-0000-00005A330000}"/>
    <cellStyle name="Calculation 3 28" xfId="58151" xr:uid="{00000000-0005-0000-0000-00005B330000}"/>
    <cellStyle name="Calculation 3 3" xfId="13942" xr:uid="{00000000-0005-0000-0000-00005C330000}"/>
    <cellStyle name="Calculation 3 3 10" xfId="13943" xr:uid="{00000000-0005-0000-0000-00005D330000}"/>
    <cellStyle name="Calculation 3 3 10 2" xfId="13944" xr:uid="{00000000-0005-0000-0000-00005E330000}"/>
    <cellStyle name="Calculation 3 3 10 2 2" xfId="13945" xr:uid="{00000000-0005-0000-0000-00005F330000}"/>
    <cellStyle name="Calculation 3 3 10 2 3" xfId="13946" xr:uid="{00000000-0005-0000-0000-000060330000}"/>
    <cellStyle name="Calculation 3 3 10 3" xfId="13947" xr:uid="{00000000-0005-0000-0000-000061330000}"/>
    <cellStyle name="Calculation 3 3 10 3 2" xfId="13948" xr:uid="{00000000-0005-0000-0000-000062330000}"/>
    <cellStyle name="Calculation 3 3 10 4" xfId="13949" xr:uid="{00000000-0005-0000-0000-000063330000}"/>
    <cellStyle name="Calculation 3 3 10 5" xfId="13950" xr:uid="{00000000-0005-0000-0000-000064330000}"/>
    <cellStyle name="Calculation 3 3 11" xfId="13951" xr:uid="{00000000-0005-0000-0000-000065330000}"/>
    <cellStyle name="Calculation 3 3 11 2" xfId="13952" xr:uid="{00000000-0005-0000-0000-000066330000}"/>
    <cellStyle name="Calculation 3 3 11 2 2" xfId="13953" xr:uid="{00000000-0005-0000-0000-000067330000}"/>
    <cellStyle name="Calculation 3 3 11 2 3" xfId="13954" xr:uid="{00000000-0005-0000-0000-000068330000}"/>
    <cellStyle name="Calculation 3 3 11 3" xfId="13955" xr:uid="{00000000-0005-0000-0000-000069330000}"/>
    <cellStyle name="Calculation 3 3 11 3 2" xfId="13956" xr:uid="{00000000-0005-0000-0000-00006A330000}"/>
    <cellStyle name="Calculation 3 3 11 4" xfId="13957" xr:uid="{00000000-0005-0000-0000-00006B330000}"/>
    <cellStyle name="Calculation 3 3 11 5" xfId="13958" xr:uid="{00000000-0005-0000-0000-00006C330000}"/>
    <cellStyle name="Calculation 3 3 12" xfId="13959" xr:uid="{00000000-0005-0000-0000-00006D330000}"/>
    <cellStyle name="Calculation 3 3 12 2" xfId="13960" xr:uid="{00000000-0005-0000-0000-00006E330000}"/>
    <cellStyle name="Calculation 3 3 12 2 2" xfId="13961" xr:uid="{00000000-0005-0000-0000-00006F330000}"/>
    <cellStyle name="Calculation 3 3 12 2 3" xfId="13962" xr:uid="{00000000-0005-0000-0000-000070330000}"/>
    <cellStyle name="Calculation 3 3 12 3" xfId="13963" xr:uid="{00000000-0005-0000-0000-000071330000}"/>
    <cellStyle name="Calculation 3 3 12 3 2" xfId="13964" xr:uid="{00000000-0005-0000-0000-000072330000}"/>
    <cellStyle name="Calculation 3 3 12 4" xfId="13965" xr:uid="{00000000-0005-0000-0000-000073330000}"/>
    <cellStyle name="Calculation 3 3 12 5" xfId="13966" xr:uid="{00000000-0005-0000-0000-000074330000}"/>
    <cellStyle name="Calculation 3 3 13" xfId="13967" xr:uid="{00000000-0005-0000-0000-000075330000}"/>
    <cellStyle name="Calculation 3 3 13 2" xfId="13968" xr:uid="{00000000-0005-0000-0000-000076330000}"/>
    <cellStyle name="Calculation 3 3 13 2 2" xfId="13969" xr:uid="{00000000-0005-0000-0000-000077330000}"/>
    <cellStyle name="Calculation 3 3 13 2 3" xfId="13970" xr:uid="{00000000-0005-0000-0000-000078330000}"/>
    <cellStyle name="Calculation 3 3 13 3" xfId="13971" xr:uid="{00000000-0005-0000-0000-000079330000}"/>
    <cellStyle name="Calculation 3 3 13 3 2" xfId="13972" xr:uid="{00000000-0005-0000-0000-00007A330000}"/>
    <cellStyle name="Calculation 3 3 13 4" xfId="13973" xr:uid="{00000000-0005-0000-0000-00007B330000}"/>
    <cellStyle name="Calculation 3 3 13 5" xfId="13974" xr:uid="{00000000-0005-0000-0000-00007C330000}"/>
    <cellStyle name="Calculation 3 3 14" xfId="13975" xr:uid="{00000000-0005-0000-0000-00007D330000}"/>
    <cellStyle name="Calculation 3 3 14 2" xfId="13976" xr:uid="{00000000-0005-0000-0000-00007E330000}"/>
    <cellStyle name="Calculation 3 3 14 2 2" xfId="13977" xr:uid="{00000000-0005-0000-0000-00007F330000}"/>
    <cellStyle name="Calculation 3 3 14 2 3" xfId="13978" xr:uid="{00000000-0005-0000-0000-000080330000}"/>
    <cellStyle name="Calculation 3 3 14 3" xfId="13979" xr:uid="{00000000-0005-0000-0000-000081330000}"/>
    <cellStyle name="Calculation 3 3 14 3 2" xfId="13980" xr:uid="{00000000-0005-0000-0000-000082330000}"/>
    <cellStyle name="Calculation 3 3 14 4" xfId="13981" xr:uid="{00000000-0005-0000-0000-000083330000}"/>
    <cellStyle name="Calculation 3 3 14 5" xfId="13982" xr:uid="{00000000-0005-0000-0000-000084330000}"/>
    <cellStyle name="Calculation 3 3 15" xfId="13983" xr:uid="{00000000-0005-0000-0000-000085330000}"/>
    <cellStyle name="Calculation 3 3 15 2" xfId="13984" xr:uid="{00000000-0005-0000-0000-000086330000}"/>
    <cellStyle name="Calculation 3 3 15 2 2" xfId="13985" xr:uid="{00000000-0005-0000-0000-000087330000}"/>
    <cellStyle name="Calculation 3 3 15 2 3" xfId="13986" xr:uid="{00000000-0005-0000-0000-000088330000}"/>
    <cellStyle name="Calculation 3 3 15 3" xfId="13987" xr:uid="{00000000-0005-0000-0000-000089330000}"/>
    <cellStyle name="Calculation 3 3 15 3 2" xfId="13988" xr:uid="{00000000-0005-0000-0000-00008A330000}"/>
    <cellStyle name="Calculation 3 3 15 4" xfId="13989" xr:uid="{00000000-0005-0000-0000-00008B330000}"/>
    <cellStyle name="Calculation 3 3 15 5" xfId="13990" xr:uid="{00000000-0005-0000-0000-00008C330000}"/>
    <cellStyle name="Calculation 3 3 16" xfId="13991" xr:uid="{00000000-0005-0000-0000-00008D330000}"/>
    <cellStyle name="Calculation 3 3 16 2" xfId="13992" xr:uid="{00000000-0005-0000-0000-00008E330000}"/>
    <cellStyle name="Calculation 3 3 16 2 2" xfId="13993" xr:uid="{00000000-0005-0000-0000-00008F330000}"/>
    <cellStyle name="Calculation 3 3 16 2 3" xfId="13994" xr:uid="{00000000-0005-0000-0000-000090330000}"/>
    <cellStyle name="Calculation 3 3 16 3" xfId="13995" xr:uid="{00000000-0005-0000-0000-000091330000}"/>
    <cellStyle name="Calculation 3 3 16 3 2" xfId="13996" xr:uid="{00000000-0005-0000-0000-000092330000}"/>
    <cellStyle name="Calculation 3 3 16 4" xfId="13997" xr:uid="{00000000-0005-0000-0000-000093330000}"/>
    <cellStyle name="Calculation 3 3 16 5" xfId="13998" xr:uid="{00000000-0005-0000-0000-000094330000}"/>
    <cellStyle name="Calculation 3 3 17" xfId="13999" xr:uid="{00000000-0005-0000-0000-000095330000}"/>
    <cellStyle name="Calculation 3 3 17 2" xfId="14000" xr:uid="{00000000-0005-0000-0000-000096330000}"/>
    <cellStyle name="Calculation 3 3 17 2 2" xfId="14001" xr:uid="{00000000-0005-0000-0000-000097330000}"/>
    <cellStyle name="Calculation 3 3 17 2 3" xfId="14002" xr:uid="{00000000-0005-0000-0000-000098330000}"/>
    <cellStyle name="Calculation 3 3 17 3" xfId="14003" xr:uid="{00000000-0005-0000-0000-000099330000}"/>
    <cellStyle name="Calculation 3 3 17 3 2" xfId="14004" xr:uid="{00000000-0005-0000-0000-00009A330000}"/>
    <cellStyle name="Calculation 3 3 17 4" xfId="14005" xr:uid="{00000000-0005-0000-0000-00009B330000}"/>
    <cellStyle name="Calculation 3 3 17 5" xfId="14006" xr:uid="{00000000-0005-0000-0000-00009C330000}"/>
    <cellStyle name="Calculation 3 3 18" xfId="14007" xr:uid="{00000000-0005-0000-0000-00009D330000}"/>
    <cellStyle name="Calculation 3 3 18 2" xfId="14008" xr:uid="{00000000-0005-0000-0000-00009E330000}"/>
    <cellStyle name="Calculation 3 3 18 2 2" xfId="14009" xr:uid="{00000000-0005-0000-0000-00009F330000}"/>
    <cellStyle name="Calculation 3 3 18 2 3" xfId="14010" xr:uid="{00000000-0005-0000-0000-0000A0330000}"/>
    <cellStyle name="Calculation 3 3 18 3" xfId="14011" xr:uid="{00000000-0005-0000-0000-0000A1330000}"/>
    <cellStyle name="Calculation 3 3 18 3 2" xfId="14012" xr:uid="{00000000-0005-0000-0000-0000A2330000}"/>
    <cellStyle name="Calculation 3 3 18 4" xfId="14013" xr:uid="{00000000-0005-0000-0000-0000A3330000}"/>
    <cellStyle name="Calculation 3 3 18 5" xfId="14014" xr:uid="{00000000-0005-0000-0000-0000A4330000}"/>
    <cellStyle name="Calculation 3 3 19" xfId="14015" xr:uid="{00000000-0005-0000-0000-0000A5330000}"/>
    <cellStyle name="Calculation 3 3 19 2" xfId="14016" xr:uid="{00000000-0005-0000-0000-0000A6330000}"/>
    <cellStyle name="Calculation 3 3 19 2 2" xfId="14017" xr:uid="{00000000-0005-0000-0000-0000A7330000}"/>
    <cellStyle name="Calculation 3 3 19 2 3" xfId="14018" xr:uid="{00000000-0005-0000-0000-0000A8330000}"/>
    <cellStyle name="Calculation 3 3 19 3" xfId="14019" xr:uid="{00000000-0005-0000-0000-0000A9330000}"/>
    <cellStyle name="Calculation 3 3 19 3 2" xfId="14020" xr:uid="{00000000-0005-0000-0000-0000AA330000}"/>
    <cellStyle name="Calculation 3 3 19 4" xfId="14021" xr:uid="{00000000-0005-0000-0000-0000AB330000}"/>
    <cellStyle name="Calculation 3 3 19 5" xfId="14022" xr:uid="{00000000-0005-0000-0000-0000AC330000}"/>
    <cellStyle name="Calculation 3 3 2" xfId="14023" xr:uid="{00000000-0005-0000-0000-0000AD330000}"/>
    <cellStyle name="Calculation 3 3 2 2" xfId="14024" xr:uid="{00000000-0005-0000-0000-0000AE330000}"/>
    <cellStyle name="Calculation 3 3 2 2 2" xfId="14025" xr:uid="{00000000-0005-0000-0000-0000AF330000}"/>
    <cellStyle name="Calculation 3 3 2 2 3" xfId="14026" xr:uid="{00000000-0005-0000-0000-0000B0330000}"/>
    <cellStyle name="Calculation 3 3 2 3" xfId="14027" xr:uid="{00000000-0005-0000-0000-0000B1330000}"/>
    <cellStyle name="Calculation 3 3 2 3 2" xfId="14028" xr:uid="{00000000-0005-0000-0000-0000B2330000}"/>
    <cellStyle name="Calculation 3 3 2 4" xfId="14029" xr:uid="{00000000-0005-0000-0000-0000B3330000}"/>
    <cellStyle name="Calculation 3 3 2 5" xfId="14030" xr:uid="{00000000-0005-0000-0000-0000B4330000}"/>
    <cellStyle name="Calculation 3 3 20" xfId="14031" xr:uid="{00000000-0005-0000-0000-0000B5330000}"/>
    <cellStyle name="Calculation 3 3 20 2" xfId="14032" xr:uid="{00000000-0005-0000-0000-0000B6330000}"/>
    <cellStyle name="Calculation 3 3 20 2 2" xfId="14033" xr:uid="{00000000-0005-0000-0000-0000B7330000}"/>
    <cellStyle name="Calculation 3 3 20 2 3" xfId="14034" xr:uid="{00000000-0005-0000-0000-0000B8330000}"/>
    <cellStyle name="Calculation 3 3 20 3" xfId="14035" xr:uid="{00000000-0005-0000-0000-0000B9330000}"/>
    <cellStyle name="Calculation 3 3 20 4" xfId="14036" xr:uid="{00000000-0005-0000-0000-0000BA330000}"/>
    <cellStyle name="Calculation 3 3 20 5" xfId="14037" xr:uid="{00000000-0005-0000-0000-0000BB330000}"/>
    <cellStyle name="Calculation 3 3 21" xfId="14038" xr:uid="{00000000-0005-0000-0000-0000BC330000}"/>
    <cellStyle name="Calculation 3 3 21 2" xfId="14039" xr:uid="{00000000-0005-0000-0000-0000BD330000}"/>
    <cellStyle name="Calculation 3 3 22" xfId="14040" xr:uid="{00000000-0005-0000-0000-0000BE330000}"/>
    <cellStyle name="Calculation 3 3 22 2" xfId="14041" xr:uid="{00000000-0005-0000-0000-0000BF330000}"/>
    <cellStyle name="Calculation 3 3 3" xfId="14042" xr:uid="{00000000-0005-0000-0000-0000C0330000}"/>
    <cellStyle name="Calculation 3 3 3 2" xfId="14043" xr:uid="{00000000-0005-0000-0000-0000C1330000}"/>
    <cellStyle name="Calculation 3 3 3 2 2" xfId="14044" xr:uid="{00000000-0005-0000-0000-0000C2330000}"/>
    <cellStyle name="Calculation 3 3 3 2 3" xfId="14045" xr:uid="{00000000-0005-0000-0000-0000C3330000}"/>
    <cellStyle name="Calculation 3 3 3 3" xfId="14046" xr:uid="{00000000-0005-0000-0000-0000C4330000}"/>
    <cellStyle name="Calculation 3 3 3 3 2" xfId="14047" xr:uid="{00000000-0005-0000-0000-0000C5330000}"/>
    <cellStyle name="Calculation 3 3 3 4" xfId="14048" xr:uid="{00000000-0005-0000-0000-0000C6330000}"/>
    <cellStyle name="Calculation 3 3 3 5" xfId="14049" xr:uid="{00000000-0005-0000-0000-0000C7330000}"/>
    <cellStyle name="Calculation 3 3 4" xfId="14050" xr:uid="{00000000-0005-0000-0000-0000C8330000}"/>
    <cellStyle name="Calculation 3 3 4 2" xfId="14051" xr:uid="{00000000-0005-0000-0000-0000C9330000}"/>
    <cellStyle name="Calculation 3 3 4 2 2" xfId="14052" xr:uid="{00000000-0005-0000-0000-0000CA330000}"/>
    <cellStyle name="Calculation 3 3 4 2 3" xfId="14053" xr:uid="{00000000-0005-0000-0000-0000CB330000}"/>
    <cellStyle name="Calculation 3 3 4 3" xfId="14054" xr:uid="{00000000-0005-0000-0000-0000CC330000}"/>
    <cellStyle name="Calculation 3 3 4 3 2" xfId="14055" xr:uid="{00000000-0005-0000-0000-0000CD330000}"/>
    <cellStyle name="Calculation 3 3 4 4" xfId="14056" xr:uid="{00000000-0005-0000-0000-0000CE330000}"/>
    <cellStyle name="Calculation 3 3 4 5" xfId="14057" xr:uid="{00000000-0005-0000-0000-0000CF330000}"/>
    <cellStyle name="Calculation 3 3 5" xfId="14058" xr:uid="{00000000-0005-0000-0000-0000D0330000}"/>
    <cellStyle name="Calculation 3 3 5 2" xfId="14059" xr:uid="{00000000-0005-0000-0000-0000D1330000}"/>
    <cellStyle name="Calculation 3 3 5 2 2" xfId="14060" xr:uid="{00000000-0005-0000-0000-0000D2330000}"/>
    <cellStyle name="Calculation 3 3 5 2 3" xfId="14061" xr:uid="{00000000-0005-0000-0000-0000D3330000}"/>
    <cellStyle name="Calculation 3 3 5 3" xfId="14062" xr:uid="{00000000-0005-0000-0000-0000D4330000}"/>
    <cellStyle name="Calculation 3 3 5 3 2" xfId="14063" xr:uid="{00000000-0005-0000-0000-0000D5330000}"/>
    <cellStyle name="Calculation 3 3 5 4" xfId="14064" xr:uid="{00000000-0005-0000-0000-0000D6330000}"/>
    <cellStyle name="Calculation 3 3 5 5" xfId="14065" xr:uid="{00000000-0005-0000-0000-0000D7330000}"/>
    <cellStyle name="Calculation 3 3 6" xfId="14066" xr:uid="{00000000-0005-0000-0000-0000D8330000}"/>
    <cellStyle name="Calculation 3 3 6 2" xfId="14067" xr:uid="{00000000-0005-0000-0000-0000D9330000}"/>
    <cellStyle name="Calculation 3 3 6 2 2" xfId="14068" xr:uid="{00000000-0005-0000-0000-0000DA330000}"/>
    <cellStyle name="Calculation 3 3 6 2 3" xfId="14069" xr:uid="{00000000-0005-0000-0000-0000DB330000}"/>
    <cellStyle name="Calculation 3 3 6 3" xfId="14070" xr:uid="{00000000-0005-0000-0000-0000DC330000}"/>
    <cellStyle name="Calculation 3 3 6 3 2" xfId="14071" xr:uid="{00000000-0005-0000-0000-0000DD330000}"/>
    <cellStyle name="Calculation 3 3 6 4" xfId="14072" xr:uid="{00000000-0005-0000-0000-0000DE330000}"/>
    <cellStyle name="Calculation 3 3 6 5" xfId="14073" xr:uid="{00000000-0005-0000-0000-0000DF330000}"/>
    <cellStyle name="Calculation 3 3 7" xfId="14074" xr:uid="{00000000-0005-0000-0000-0000E0330000}"/>
    <cellStyle name="Calculation 3 3 7 2" xfId="14075" xr:uid="{00000000-0005-0000-0000-0000E1330000}"/>
    <cellStyle name="Calculation 3 3 7 2 2" xfId="14076" xr:uid="{00000000-0005-0000-0000-0000E2330000}"/>
    <cellStyle name="Calculation 3 3 7 2 3" xfId="14077" xr:uid="{00000000-0005-0000-0000-0000E3330000}"/>
    <cellStyle name="Calculation 3 3 7 3" xfId="14078" xr:uid="{00000000-0005-0000-0000-0000E4330000}"/>
    <cellStyle name="Calculation 3 3 7 3 2" xfId="14079" xr:uid="{00000000-0005-0000-0000-0000E5330000}"/>
    <cellStyle name="Calculation 3 3 7 4" xfId="14080" xr:uid="{00000000-0005-0000-0000-0000E6330000}"/>
    <cellStyle name="Calculation 3 3 7 5" xfId="14081" xr:uid="{00000000-0005-0000-0000-0000E7330000}"/>
    <cellStyle name="Calculation 3 3 8" xfId="14082" xr:uid="{00000000-0005-0000-0000-0000E8330000}"/>
    <cellStyle name="Calculation 3 3 8 2" xfId="14083" xr:uid="{00000000-0005-0000-0000-0000E9330000}"/>
    <cellStyle name="Calculation 3 3 8 2 2" xfId="14084" xr:uid="{00000000-0005-0000-0000-0000EA330000}"/>
    <cellStyle name="Calculation 3 3 8 2 3" xfId="14085" xr:uid="{00000000-0005-0000-0000-0000EB330000}"/>
    <cellStyle name="Calculation 3 3 8 3" xfId="14086" xr:uid="{00000000-0005-0000-0000-0000EC330000}"/>
    <cellStyle name="Calculation 3 3 8 3 2" xfId="14087" xr:uid="{00000000-0005-0000-0000-0000ED330000}"/>
    <cellStyle name="Calculation 3 3 8 4" xfId="14088" xr:uid="{00000000-0005-0000-0000-0000EE330000}"/>
    <cellStyle name="Calculation 3 3 8 5" xfId="14089" xr:uid="{00000000-0005-0000-0000-0000EF330000}"/>
    <cellStyle name="Calculation 3 3 9" xfId="14090" xr:uid="{00000000-0005-0000-0000-0000F0330000}"/>
    <cellStyle name="Calculation 3 3 9 2" xfId="14091" xr:uid="{00000000-0005-0000-0000-0000F1330000}"/>
    <cellStyle name="Calculation 3 3 9 2 2" xfId="14092" xr:uid="{00000000-0005-0000-0000-0000F2330000}"/>
    <cellStyle name="Calculation 3 3 9 2 3" xfId="14093" xr:uid="{00000000-0005-0000-0000-0000F3330000}"/>
    <cellStyle name="Calculation 3 3 9 3" xfId="14094" xr:uid="{00000000-0005-0000-0000-0000F4330000}"/>
    <cellStyle name="Calculation 3 3 9 3 2" xfId="14095" xr:uid="{00000000-0005-0000-0000-0000F5330000}"/>
    <cellStyle name="Calculation 3 3 9 4" xfId="14096" xr:uid="{00000000-0005-0000-0000-0000F6330000}"/>
    <cellStyle name="Calculation 3 3 9 5" xfId="14097" xr:uid="{00000000-0005-0000-0000-0000F7330000}"/>
    <cellStyle name="Calculation 3 4" xfId="14098" xr:uid="{00000000-0005-0000-0000-0000F8330000}"/>
    <cellStyle name="Calculation 3 4 2" xfId="14099" xr:uid="{00000000-0005-0000-0000-0000F9330000}"/>
    <cellStyle name="Calculation 3 4 2 2" xfId="14100" xr:uid="{00000000-0005-0000-0000-0000FA330000}"/>
    <cellStyle name="Calculation 3 4 3" xfId="14101" xr:uid="{00000000-0005-0000-0000-0000FB330000}"/>
    <cellStyle name="Calculation 3 4 3 2" xfId="14102" xr:uid="{00000000-0005-0000-0000-0000FC330000}"/>
    <cellStyle name="Calculation 3 5" xfId="14103" xr:uid="{00000000-0005-0000-0000-0000FD330000}"/>
    <cellStyle name="Calculation 3 5 2" xfId="14104" xr:uid="{00000000-0005-0000-0000-0000FE330000}"/>
    <cellStyle name="Calculation 3 5 2 2" xfId="14105" xr:uid="{00000000-0005-0000-0000-0000FF330000}"/>
    <cellStyle name="Calculation 3 5 2 3" xfId="14106" xr:uid="{00000000-0005-0000-0000-000000340000}"/>
    <cellStyle name="Calculation 3 5 3" xfId="14107" xr:uid="{00000000-0005-0000-0000-000001340000}"/>
    <cellStyle name="Calculation 3 5 3 2" xfId="14108" xr:uid="{00000000-0005-0000-0000-000002340000}"/>
    <cellStyle name="Calculation 3 5 4" xfId="14109" xr:uid="{00000000-0005-0000-0000-000003340000}"/>
    <cellStyle name="Calculation 3 5 5" xfId="14110" xr:uid="{00000000-0005-0000-0000-000004340000}"/>
    <cellStyle name="Calculation 3 6" xfId="14111" xr:uid="{00000000-0005-0000-0000-000005340000}"/>
    <cellStyle name="Calculation 3 6 2" xfId="14112" xr:uid="{00000000-0005-0000-0000-000006340000}"/>
    <cellStyle name="Calculation 3 6 2 2" xfId="14113" xr:uid="{00000000-0005-0000-0000-000007340000}"/>
    <cellStyle name="Calculation 3 6 2 3" xfId="14114" xr:uid="{00000000-0005-0000-0000-000008340000}"/>
    <cellStyle name="Calculation 3 6 3" xfId="14115" xr:uid="{00000000-0005-0000-0000-000009340000}"/>
    <cellStyle name="Calculation 3 6 3 2" xfId="14116" xr:uid="{00000000-0005-0000-0000-00000A340000}"/>
    <cellStyle name="Calculation 3 6 4" xfId="14117" xr:uid="{00000000-0005-0000-0000-00000B340000}"/>
    <cellStyle name="Calculation 3 6 5" xfId="14118" xr:uid="{00000000-0005-0000-0000-00000C340000}"/>
    <cellStyle name="Calculation 3 7" xfId="14119" xr:uid="{00000000-0005-0000-0000-00000D340000}"/>
    <cellStyle name="Calculation 3 7 2" xfId="14120" xr:uid="{00000000-0005-0000-0000-00000E340000}"/>
    <cellStyle name="Calculation 3 7 2 2" xfId="14121" xr:uid="{00000000-0005-0000-0000-00000F340000}"/>
    <cellStyle name="Calculation 3 7 2 3" xfId="14122" xr:uid="{00000000-0005-0000-0000-000010340000}"/>
    <cellStyle name="Calculation 3 7 3" xfId="14123" xr:uid="{00000000-0005-0000-0000-000011340000}"/>
    <cellStyle name="Calculation 3 7 3 2" xfId="14124" xr:uid="{00000000-0005-0000-0000-000012340000}"/>
    <cellStyle name="Calculation 3 7 4" xfId="14125" xr:uid="{00000000-0005-0000-0000-000013340000}"/>
    <cellStyle name="Calculation 3 7 5" xfId="14126" xr:uid="{00000000-0005-0000-0000-000014340000}"/>
    <cellStyle name="Calculation 3 8" xfId="14127" xr:uid="{00000000-0005-0000-0000-000015340000}"/>
    <cellStyle name="Calculation 3 8 2" xfId="14128" xr:uid="{00000000-0005-0000-0000-000016340000}"/>
    <cellStyle name="Calculation 3 8 2 2" xfId="14129" xr:uid="{00000000-0005-0000-0000-000017340000}"/>
    <cellStyle name="Calculation 3 8 2 3" xfId="14130" xr:uid="{00000000-0005-0000-0000-000018340000}"/>
    <cellStyle name="Calculation 3 8 3" xfId="14131" xr:uid="{00000000-0005-0000-0000-000019340000}"/>
    <cellStyle name="Calculation 3 8 3 2" xfId="14132" xr:uid="{00000000-0005-0000-0000-00001A340000}"/>
    <cellStyle name="Calculation 3 8 4" xfId="14133" xr:uid="{00000000-0005-0000-0000-00001B340000}"/>
    <cellStyle name="Calculation 3 8 5" xfId="14134" xr:uid="{00000000-0005-0000-0000-00001C340000}"/>
    <cellStyle name="Calculation 3 9" xfId="14135" xr:uid="{00000000-0005-0000-0000-00001D340000}"/>
    <cellStyle name="Calculation 3 9 2" xfId="14136" xr:uid="{00000000-0005-0000-0000-00001E340000}"/>
    <cellStyle name="Calculation 3 9 2 2" xfId="14137" xr:uid="{00000000-0005-0000-0000-00001F340000}"/>
    <cellStyle name="Calculation 3 9 2 3" xfId="14138" xr:uid="{00000000-0005-0000-0000-000020340000}"/>
    <cellStyle name="Calculation 3 9 3" xfId="14139" xr:uid="{00000000-0005-0000-0000-000021340000}"/>
    <cellStyle name="Calculation 3 9 3 2" xfId="14140" xr:uid="{00000000-0005-0000-0000-000022340000}"/>
    <cellStyle name="Calculation 3 9 4" xfId="14141" xr:uid="{00000000-0005-0000-0000-000023340000}"/>
    <cellStyle name="Calculation 3 9 5" xfId="14142" xr:uid="{00000000-0005-0000-0000-000024340000}"/>
    <cellStyle name="Calculation 30" xfId="14143" xr:uid="{00000000-0005-0000-0000-000025340000}"/>
    <cellStyle name="Calculation 30 2" xfId="14144" xr:uid="{00000000-0005-0000-0000-000026340000}"/>
    <cellStyle name="Calculation 30 2 2" xfId="14145" xr:uid="{00000000-0005-0000-0000-000027340000}"/>
    <cellStyle name="Calculation 30 2 3" xfId="14146" xr:uid="{00000000-0005-0000-0000-000028340000}"/>
    <cellStyle name="Calculation 30 3" xfId="14147" xr:uid="{00000000-0005-0000-0000-000029340000}"/>
    <cellStyle name="Calculation 30 3 2" xfId="14148" xr:uid="{00000000-0005-0000-0000-00002A340000}"/>
    <cellStyle name="Calculation 30 4" xfId="14149" xr:uid="{00000000-0005-0000-0000-00002B340000}"/>
    <cellStyle name="Calculation 30 5" xfId="14150" xr:uid="{00000000-0005-0000-0000-00002C340000}"/>
    <cellStyle name="Calculation 31" xfId="14151" xr:uid="{00000000-0005-0000-0000-00002D340000}"/>
    <cellStyle name="Calculation 31 2" xfId="14152" xr:uid="{00000000-0005-0000-0000-00002E340000}"/>
    <cellStyle name="Calculation 31 2 2" xfId="14153" xr:uid="{00000000-0005-0000-0000-00002F340000}"/>
    <cellStyle name="Calculation 31 2 3" xfId="14154" xr:uid="{00000000-0005-0000-0000-000030340000}"/>
    <cellStyle name="Calculation 31 3" xfId="14155" xr:uid="{00000000-0005-0000-0000-000031340000}"/>
    <cellStyle name="Calculation 31 3 2" xfId="14156" xr:uid="{00000000-0005-0000-0000-000032340000}"/>
    <cellStyle name="Calculation 31 4" xfId="14157" xr:uid="{00000000-0005-0000-0000-000033340000}"/>
    <cellStyle name="Calculation 31 5" xfId="14158" xr:uid="{00000000-0005-0000-0000-000034340000}"/>
    <cellStyle name="Calculation 32" xfId="14159" xr:uid="{00000000-0005-0000-0000-000035340000}"/>
    <cellStyle name="Calculation 32 2" xfId="14160" xr:uid="{00000000-0005-0000-0000-000036340000}"/>
    <cellStyle name="Calculation 32 2 2" xfId="14161" xr:uid="{00000000-0005-0000-0000-000037340000}"/>
    <cellStyle name="Calculation 32 2 3" xfId="14162" xr:uid="{00000000-0005-0000-0000-000038340000}"/>
    <cellStyle name="Calculation 32 3" xfId="14163" xr:uid="{00000000-0005-0000-0000-000039340000}"/>
    <cellStyle name="Calculation 32 3 2" xfId="14164" xr:uid="{00000000-0005-0000-0000-00003A340000}"/>
    <cellStyle name="Calculation 32 4" xfId="14165" xr:uid="{00000000-0005-0000-0000-00003B340000}"/>
    <cellStyle name="Calculation 32 5" xfId="14166" xr:uid="{00000000-0005-0000-0000-00003C340000}"/>
    <cellStyle name="Calculation 33" xfId="14167" xr:uid="{00000000-0005-0000-0000-00003D340000}"/>
    <cellStyle name="Calculation 33 2" xfId="14168" xr:uid="{00000000-0005-0000-0000-00003E340000}"/>
    <cellStyle name="Calculation 33 2 2" xfId="14169" xr:uid="{00000000-0005-0000-0000-00003F340000}"/>
    <cellStyle name="Calculation 33 2 3" xfId="14170" xr:uid="{00000000-0005-0000-0000-000040340000}"/>
    <cellStyle name="Calculation 33 3" xfId="14171" xr:uid="{00000000-0005-0000-0000-000041340000}"/>
    <cellStyle name="Calculation 33 3 2" xfId="14172" xr:uid="{00000000-0005-0000-0000-000042340000}"/>
    <cellStyle name="Calculation 33 4" xfId="14173" xr:uid="{00000000-0005-0000-0000-000043340000}"/>
    <cellStyle name="Calculation 33 5" xfId="14174" xr:uid="{00000000-0005-0000-0000-000044340000}"/>
    <cellStyle name="Calculation 34" xfId="14175" xr:uid="{00000000-0005-0000-0000-000045340000}"/>
    <cellStyle name="Calculation 34 2" xfId="14176" xr:uid="{00000000-0005-0000-0000-000046340000}"/>
    <cellStyle name="Calculation 34 2 2" xfId="14177" xr:uid="{00000000-0005-0000-0000-000047340000}"/>
    <cellStyle name="Calculation 34 2 3" xfId="14178" xr:uid="{00000000-0005-0000-0000-000048340000}"/>
    <cellStyle name="Calculation 34 3" xfId="14179" xr:uid="{00000000-0005-0000-0000-000049340000}"/>
    <cellStyle name="Calculation 34 3 2" xfId="14180" xr:uid="{00000000-0005-0000-0000-00004A340000}"/>
    <cellStyle name="Calculation 34 4" xfId="14181" xr:uid="{00000000-0005-0000-0000-00004B340000}"/>
    <cellStyle name="Calculation 34 5" xfId="14182" xr:uid="{00000000-0005-0000-0000-00004C340000}"/>
    <cellStyle name="Calculation 35" xfId="14183" xr:uid="{00000000-0005-0000-0000-00004D340000}"/>
    <cellStyle name="Calculation 35 2" xfId="14184" xr:uid="{00000000-0005-0000-0000-00004E340000}"/>
    <cellStyle name="Calculation 36" xfId="14185" xr:uid="{00000000-0005-0000-0000-00004F340000}"/>
    <cellStyle name="Calculation 36 2" xfId="14186" xr:uid="{00000000-0005-0000-0000-000050340000}"/>
    <cellStyle name="Calculation 37" xfId="14187" xr:uid="{00000000-0005-0000-0000-000051340000}"/>
    <cellStyle name="Calculation 38" xfId="14188" xr:uid="{00000000-0005-0000-0000-000052340000}"/>
    <cellStyle name="Calculation 39" xfId="14189" xr:uid="{00000000-0005-0000-0000-000053340000}"/>
    <cellStyle name="Calculation 4" xfId="1329" xr:uid="{00000000-0005-0000-0000-000054340000}"/>
    <cellStyle name="Calculation 4 10" xfId="14191" xr:uid="{00000000-0005-0000-0000-000055340000}"/>
    <cellStyle name="Calculation 4 10 2" xfId="14192" xr:uid="{00000000-0005-0000-0000-000056340000}"/>
    <cellStyle name="Calculation 4 10 2 2" xfId="14193" xr:uid="{00000000-0005-0000-0000-000057340000}"/>
    <cellStyle name="Calculation 4 10 2 3" xfId="14194" xr:uid="{00000000-0005-0000-0000-000058340000}"/>
    <cellStyle name="Calculation 4 10 3" xfId="14195" xr:uid="{00000000-0005-0000-0000-000059340000}"/>
    <cellStyle name="Calculation 4 10 3 2" xfId="14196" xr:uid="{00000000-0005-0000-0000-00005A340000}"/>
    <cellStyle name="Calculation 4 10 4" xfId="14197" xr:uid="{00000000-0005-0000-0000-00005B340000}"/>
    <cellStyle name="Calculation 4 10 5" xfId="14198" xr:uid="{00000000-0005-0000-0000-00005C340000}"/>
    <cellStyle name="Calculation 4 11" xfId="14199" xr:uid="{00000000-0005-0000-0000-00005D340000}"/>
    <cellStyle name="Calculation 4 11 2" xfId="14200" xr:uid="{00000000-0005-0000-0000-00005E340000}"/>
    <cellStyle name="Calculation 4 11 2 2" xfId="14201" xr:uid="{00000000-0005-0000-0000-00005F340000}"/>
    <cellStyle name="Calculation 4 11 2 3" xfId="14202" xr:uid="{00000000-0005-0000-0000-000060340000}"/>
    <cellStyle name="Calculation 4 11 3" xfId="14203" xr:uid="{00000000-0005-0000-0000-000061340000}"/>
    <cellStyle name="Calculation 4 11 3 2" xfId="14204" xr:uid="{00000000-0005-0000-0000-000062340000}"/>
    <cellStyle name="Calculation 4 11 4" xfId="14205" xr:uid="{00000000-0005-0000-0000-000063340000}"/>
    <cellStyle name="Calculation 4 11 5" xfId="14206" xr:uid="{00000000-0005-0000-0000-000064340000}"/>
    <cellStyle name="Calculation 4 12" xfId="14207" xr:uid="{00000000-0005-0000-0000-000065340000}"/>
    <cellStyle name="Calculation 4 12 2" xfId="14208" xr:uid="{00000000-0005-0000-0000-000066340000}"/>
    <cellStyle name="Calculation 4 12 2 2" xfId="14209" xr:uid="{00000000-0005-0000-0000-000067340000}"/>
    <cellStyle name="Calculation 4 12 2 3" xfId="14210" xr:uid="{00000000-0005-0000-0000-000068340000}"/>
    <cellStyle name="Calculation 4 12 3" xfId="14211" xr:uid="{00000000-0005-0000-0000-000069340000}"/>
    <cellStyle name="Calculation 4 12 3 2" xfId="14212" xr:uid="{00000000-0005-0000-0000-00006A340000}"/>
    <cellStyle name="Calculation 4 12 4" xfId="14213" xr:uid="{00000000-0005-0000-0000-00006B340000}"/>
    <cellStyle name="Calculation 4 12 5" xfId="14214" xr:uid="{00000000-0005-0000-0000-00006C340000}"/>
    <cellStyle name="Calculation 4 13" xfId="14215" xr:uid="{00000000-0005-0000-0000-00006D340000}"/>
    <cellStyle name="Calculation 4 13 2" xfId="14216" xr:uid="{00000000-0005-0000-0000-00006E340000}"/>
    <cellStyle name="Calculation 4 13 2 2" xfId="14217" xr:uid="{00000000-0005-0000-0000-00006F340000}"/>
    <cellStyle name="Calculation 4 13 2 3" xfId="14218" xr:uid="{00000000-0005-0000-0000-000070340000}"/>
    <cellStyle name="Calculation 4 13 3" xfId="14219" xr:uid="{00000000-0005-0000-0000-000071340000}"/>
    <cellStyle name="Calculation 4 13 3 2" xfId="14220" xr:uid="{00000000-0005-0000-0000-000072340000}"/>
    <cellStyle name="Calculation 4 13 4" xfId="14221" xr:uid="{00000000-0005-0000-0000-000073340000}"/>
    <cellStyle name="Calculation 4 13 5" xfId="14222" xr:uid="{00000000-0005-0000-0000-000074340000}"/>
    <cellStyle name="Calculation 4 14" xfId="14223" xr:uid="{00000000-0005-0000-0000-000075340000}"/>
    <cellStyle name="Calculation 4 14 2" xfId="14224" xr:uid="{00000000-0005-0000-0000-000076340000}"/>
    <cellStyle name="Calculation 4 14 2 2" xfId="14225" xr:uid="{00000000-0005-0000-0000-000077340000}"/>
    <cellStyle name="Calculation 4 14 2 3" xfId="14226" xr:uid="{00000000-0005-0000-0000-000078340000}"/>
    <cellStyle name="Calculation 4 14 3" xfId="14227" xr:uid="{00000000-0005-0000-0000-000079340000}"/>
    <cellStyle name="Calculation 4 14 3 2" xfId="14228" xr:uid="{00000000-0005-0000-0000-00007A340000}"/>
    <cellStyle name="Calculation 4 14 4" xfId="14229" xr:uid="{00000000-0005-0000-0000-00007B340000}"/>
    <cellStyle name="Calculation 4 14 5" xfId="14230" xr:uid="{00000000-0005-0000-0000-00007C340000}"/>
    <cellStyle name="Calculation 4 15" xfId="14231" xr:uid="{00000000-0005-0000-0000-00007D340000}"/>
    <cellStyle name="Calculation 4 15 2" xfId="14232" xr:uid="{00000000-0005-0000-0000-00007E340000}"/>
    <cellStyle name="Calculation 4 15 2 2" xfId="14233" xr:uid="{00000000-0005-0000-0000-00007F340000}"/>
    <cellStyle name="Calculation 4 15 2 3" xfId="14234" xr:uid="{00000000-0005-0000-0000-000080340000}"/>
    <cellStyle name="Calculation 4 15 3" xfId="14235" xr:uid="{00000000-0005-0000-0000-000081340000}"/>
    <cellStyle name="Calculation 4 15 3 2" xfId="14236" xr:uid="{00000000-0005-0000-0000-000082340000}"/>
    <cellStyle name="Calculation 4 15 4" xfId="14237" xr:uid="{00000000-0005-0000-0000-000083340000}"/>
    <cellStyle name="Calculation 4 15 5" xfId="14238" xr:uid="{00000000-0005-0000-0000-000084340000}"/>
    <cellStyle name="Calculation 4 16" xfId="14239" xr:uid="{00000000-0005-0000-0000-000085340000}"/>
    <cellStyle name="Calculation 4 16 2" xfId="14240" xr:uid="{00000000-0005-0000-0000-000086340000}"/>
    <cellStyle name="Calculation 4 16 2 2" xfId="14241" xr:uid="{00000000-0005-0000-0000-000087340000}"/>
    <cellStyle name="Calculation 4 16 2 3" xfId="14242" xr:uid="{00000000-0005-0000-0000-000088340000}"/>
    <cellStyle name="Calculation 4 16 3" xfId="14243" xr:uid="{00000000-0005-0000-0000-000089340000}"/>
    <cellStyle name="Calculation 4 16 3 2" xfId="14244" xr:uid="{00000000-0005-0000-0000-00008A340000}"/>
    <cellStyle name="Calculation 4 16 4" xfId="14245" xr:uid="{00000000-0005-0000-0000-00008B340000}"/>
    <cellStyle name="Calculation 4 16 5" xfId="14246" xr:uid="{00000000-0005-0000-0000-00008C340000}"/>
    <cellStyle name="Calculation 4 17" xfId="14247" xr:uid="{00000000-0005-0000-0000-00008D340000}"/>
    <cellStyle name="Calculation 4 17 2" xfId="14248" xr:uid="{00000000-0005-0000-0000-00008E340000}"/>
    <cellStyle name="Calculation 4 17 2 2" xfId="14249" xr:uid="{00000000-0005-0000-0000-00008F340000}"/>
    <cellStyle name="Calculation 4 17 2 3" xfId="14250" xr:uid="{00000000-0005-0000-0000-000090340000}"/>
    <cellStyle name="Calculation 4 17 3" xfId="14251" xr:uid="{00000000-0005-0000-0000-000091340000}"/>
    <cellStyle name="Calculation 4 17 3 2" xfId="14252" xr:uid="{00000000-0005-0000-0000-000092340000}"/>
    <cellStyle name="Calculation 4 17 4" xfId="14253" xr:uid="{00000000-0005-0000-0000-000093340000}"/>
    <cellStyle name="Calculation 4 17 5" xfId="14254" xr:uid="{00000000-0005-0000-0000-000094340000}"/>
    <cellStyle name="Calculation 4 18" xfId="14255" xr:uid="{00000000-0005-0000-0000-000095340000}"/>
    <cellStyle name="Calculation 4 18 2" xfId="14256" xr:uid="{00000000-0005-0000-0000-000096340000}"/>
    <cellStyle name="Calculation 4 18 2 2" xfId="14257" xr:uid="{00000000-0005-0000-0000-000097340000}"/>
    <cellStyle name="Calculation 4 18 2 3" xfId="14258" xr:uid="{00000000-0005-0000-0000-000098340000}"/>
    <cellStyle name="Calculation 4 18 3" xfId="14259" xr:uid="{00000000-0005-0000-0000-000099340000}"/>
    <cellStyle name="Calculation 4 18 3 2" xfId="14260" xr:uid="{00000000-0005-0000-0000-00009A340000}"/>
    <cellStyle name="Calculation 4 18 4" xfId="14261" xr:uid="{00000000-0005-0000-0000-00009B340000}"/>
    <cellStyle name="Calculation 4 18 5" xfId="14262" xr:uid="{00000000-0005-0000-0000-00009C340000}"/>
    <cellStyle name="Calculation 4 19" xfId="14263" xr:uid="{00000000-0005-0000-0000-00009D340000}"/>
    <cellStyle name="Calculation 4 19 2" xfId="14264" xr:uid="{00000000-0005-0000-0000-00009E340000}"/>
    <cellStyle name="Calculation 4 19 2 2" xfId="14265" xr:uid="{00000000-0005-0000-0000-00009F340000}"/>
    <cellStyle name="Calculation 4 19 2 3" xfId="14266" xr:uid="{00000000-0005-0000-0000-0000A0340000}"/>
    <cellStyle name="Calculation 4 19 3" xfId="14267" xr:uid="{00000000-0005-0000-0000-0000A1340000}"/>
    <cellStyle name="Calculation 4 19 3 2" xfId="14268" xr:uid="{00000000-0005-0000-0000-0000A2340000}"/>
    <cellStyle name="Calculation 4 19 4" xfId="14269" xr:uid="{00000000-0005-0000-0000-0000A3340000}"/>
    <cellStyle name="Calculation 4 19 5" xfId="14270" xr:uid="{00000000-0005-0000-0000-0000A4340000}"/>
    <cellStyle name="Calculation 4 2" xfId="14271" xr:uid="{00000000-0005-0000-0000-0000A5340000}"/>
    <cellStyle name="Calculation 4 2 10" xfId="14272" xr:uid="{00000000-0005-0000-0000-0000A6340000}"/>
    <cellStyle name="Calculation 4 2 10 2" xfId="14273" xr:uid="{00000000-0005-0000-0000-0000A7340000}"/>
    <cellStyle name="Calculation 4 2 10 2 2" xfId="14274" xr:uid="{00000000-0005-0000-0000-0000A8340000}"/>
    <cellStyle name="Calculation 4 2 10 2 3" xfId="14275" xr:uid="{00000000-0005-0000-0000-0000A9340000}"/>
    <cellStyle name="Calculation 4 2 10 3" xfId="14276" xr:uid="{00000000-0005-0000-0000-0000AA340000}"/>
    <cellStyle name="Calculation 4 2 10 3 2" xfId="14277" xr:uid="{00000000-0005-0000-0000-0000AB340000}"/>
    <cellStyle name="Calculation 4 2 10 4" xfId="14278" xr:uid="{00000000-0005-0000-0000-0000AC340000}"/>
    <cellStyle name="Calculation 4 2 10 5" xfId="14279" xr:uid="{00000000-0005-0000-0000-0000AD340000}"/>
    <cellStyle name="Calculation 4 2 11" xfId="14280" xr:uid="{00000000-0005-0000-0000-0000AE340000}"/>
    <cellStyle name="Calculation 4 2 11 2" xfId="14281" xr:uid="{00000000-0005-0000-0000-0000AF340000}"/>
    <cellStyle name="Calculation 4 2 11 2 2" xfId="14282" xr:uid="{00000000-0005-0000-0000-0000B0340000}"/>
    <cellStyle name="Calculation 4 2 11 2 3" xfId="14283" xr:uid="{00000000-0005-0000-0000-0000B1340000}"/>
    <cellStyle name="Calculation 4 2 11 3" xfId="14284" xr:uid="{00000000-0005-0000-0000-0000B2340000}"/>
    <cellStyle name="Calculation 4 2 11 3 2" xfId="14285" xr:uid="{00000000-0005-0000-0000-0000B3340000}"/>
    <cellStyle name="Calculation 4 2 11 4" xfId="14286" xr:uid="{00000000-0005-0000-0000-0000B4340000}"/>
    <cellStyle name="Calculation 4 2 11 5" xfId="14287" xr:uid="{00000000-0005-0000-0000-0000B5340000}"/>
    <cellStyle name="Calculation 4 2 12" xfId="14288" xr:uid="{00000000-0005-0000-0000-0000B6340000}"/>
    <cellStyle name="Calculation 4 2 12 2" xfId="14289" xr:uid="{00000000-0005-0000-0000-0000B7340000}"/>
    <cellStyle name="Calculation 4 2 12 2 2" xfId="14290" xr:uid="{00000000-0005-0000-0000-0000B8340000}"/>
    <cellStyle name="Calculation 4 2 12 2 3" xfId="14291" xr:uid="{00000000-0005-0000-0000-0000B9340000}"/>
    <cellStyle name="Calculation 4 2 12 3" xfId="14292" xr:uid="{00000000-0005-0000-0000-0000BA340000}"/>
    <cellStyle name="Calculation 4 2 12 3 2" xfId="14293" xr:uid="{00000000-0005-0000-0000-0000BB340000}"/>
    <cellStyle name="Calculation 4 2 12 4" xfId="14294" xr:uid="{00000000-0005-0000-0000-0000BC340000}"/>
    <cellStyle name="Calculation 4 2 12 5" xfId="14295" xr:uid="{00000000-0005-0000-0000-0000BD340000}"/>
    <cellStyle name="Calculation 4 2 13" xfId="14296" xr:uid="{00000000-0005-0000-0000-0000BE340000}"/>
    <cellStyle name="Calculation 4 2 13 2" xfId="14297" xr:uid="{00000000-0005-0000-0000-0000BF340000}"/>
    <cellStyle name="Calculation 4 2 13 2 2" xfId="14298" xr:uid="{00000000-0005-0000-0000-0000C0340000}"/>
    <cellStyle name="Calculation 4 2 13 2 3" xfId="14299" xr:uid="{00000000-0005-0000-0000-0000C1340000}"/>
    <cellStyle name="Calculation 4 2 13 3" xfId="14300" xr:uid="{00000000-0005-0000-0000-0000C2340000}"/>
    <cellStyle name="Calculation 4 2 13 3 2" xfId="14301" xr:uid="{00000000-0005-0000-0000-0000C3340000}"/>
    <cellStyle name="Calculation 4 2 13 4" xfId="14302" xr:uid="{00000000-0005-0000-0000-0000C4340000}"/>
    <cellStyle name="Calculation 4 2 13 5" xfId="14303" xr:uid="{00000000-0005-0000-0000-0000C5340000}"/>
    <cellStyle name="Calculation 4 2 14" xfId="14304" xr:uid="{00000000-0005-0000-0000-0000C6340000}"/>
    <cellStyle name="Calculation 4 2 14 2" xfId="14305" xr:uid="{00000000-0005-0000-0000-0000C7340000}"/>
    <cellStyle name="Calculation 4 2 14 2 2" xfId="14306" xr:uid="{00000000-0005-0000-0000-0000C8340000}"/>
    <cellStyle name="Calculation 4 2 14 2 3" xfId="14307" xr:uid="{00000000-0005-0000-0000-0000C9340000}"/>
    <cellStyle name="Calculation 4 2 14 3" xfId="14308" xr:uid="{00000000-0005-0000-0000-0000CA340000}"/>
    <cellStyle name="Calculation 4 2 14 3 2" xfId="14309" xr:uid="{00000000-0005-0000-0000-0000CB340000}"/>
    <cellStyle name="Calculation 4 2 14 4" xfId="14310" xr:uid="{00000000-0005-0000-0000-0000CC340000}"/>
    <cellStyle name="Calculation 4 2 14 5" xfId="14311" xr:uid="{00000000-0005-0000-0000-0000CD340000}"/>
    <cellStyle name="Calculation 4 2 15" xfId="14312" xr:uid="{00000000-0005-0000-0000-0000CE340000}"/>
    <cellStyle name="Calculation 4 2 15 2" xfId="14313" xr:uid="{00000000-0005-0000-0000-0000CF340000}"/>
    <cellStyle name="Calculation 4 2 15 2 2" xfId="14314" xr:uid="{00000000-0005-0000-0000-0000D0340000}"/>
    <cellStyle name="Calculation 4 2 15 2 3" xfId="14315" xr:uid="{00000000-0005-0000-0000-0000D1340000}"/>
    <cellStyle name="Calculation 4 2 15 3" xfId="14316" xr:uid="{00000000-0005-0000-0000-0000D2340000}"/>
    <cellStyle name="Calculation 4 2 15 3 2" xfId="14317" xr:uid="{00000000-0005-0000-0000-0000D3340000}"/>
    <cellStyle name="Calculation 4 2 15 4" xfId="14318" xr:uid="{00000000-0005-0000-0000-0000D4340000}"/>
    <cellStyle name="Calculation 4 2 15 5" xfId="14319" xr:uid="{00000000-0005-0000-0000-0000D5340000}"/>
    <cellStyle name="Calculation 4 2 16" xfId="14320" xr:uid="{00000000-0005-0000-0000-0000D6340000}"/>
    <cellStyle name="Calculation 4 2 16 2" xfId="14321" xr:uid="{00000000-0005-0000-0000-0000D7340000}"/>
    <cellStyle name="Calculation 4 2 16 2 2" xfId="14322" xr:uid="{00000000-0005-0000-0000-0000D8340000}"/>
    <cellStyle name="Calculation 4 2 16 2 3" xfId="14323" xr:uid="{00000000-0005-0000-0000-0000D9340000}"/>
    <cellStyle name="Calculation 4 2 16 3" xfId="14324" xr:uid="{00000000-0005-0000-0000-0000DA340000}"/>
    <cellStyle name="Calculation 4 2 16 3 2" xfId="14325" xr:uid="{00000000-0005-0000-0000-0000DB340000}"/>
    <cellStyle name="Calculation 4 2 16 4" xfId="14326" xr:uid="{00000000-0005-0000-0000-0000DC340000}"/>
    <cellStyle name="Calculation 4 2 16 5" xfId="14327" xr:uid="{00000000-0005-0000-0000-0000DD340000}"/>
    <cellStyle name="Calculation 4 2 17" xfId="14328" xr:uid="{00000000-0005-0000-0000-0000DE340000}"/>
    <cellStyle name="Calculation 4 2 17 2" xfId="14329" xr:uid="{00000000-0005-0000-0000-0000DF340000}"/>
    <cellStyle name="Calculation 4 2 17 2 2" xfId="14330" xr:uid="{00000000-0005-0000-0000-0000E0340000}"/>
    <cellStyle name="Calculation 4 2 17 2 3" xfId="14331" xr:uid="{00000000-0005-0000-0000-0000E1340000}"/>
    <cellStyle name="Calculation 4 2 17 3" xfId="14332" xr:uid="{00000000-0005-0000-0000-0000E2340000}"/>
    <cellStyle name="Calculation 4 2 17 3 2" xfId="14333" xr:uid="{00000000-0005-0000-0000-0000E3340000}"/>
    <cellStyle name="Calculation 4 2 17 4" xfId="14334" xr:uid="{00000000-0005-0000-0000-0000E4340000}"/>
    <cellStyle name="Calculation 4 2 17 5" xfId="14335" xr:uid="{00000000-0005-0000-0000-0000E5340000}"/>
    <cellStyle name="Calculation 4 2 18" xfId="14336" xr:uid="{00000000-0005-0000-0000-0000E6340000}"/>
    <cellStyle name="Calculation 4 2 18 2" xfId="14337" xr:uid="{00000000-0005-0000-0000-0000E7340000}"/>
    <cellStyle name="Calculation 4 2 18 2 2" xfId="14338" xr:uid="{00000000-0005-0000-0000-0000E8340000}"/>
    <cellStyle name="Calculation 4 2 18 2 3" xfId="14339" xr:uid="{00000000-0005-0000-0000-0000E9340000}"/>
    <cellStyle name="Calculation 4 2 18 3" xfId="14340" xr:uid="{00000000-0005-0000-0000-0000EA340000}"/>
    <cellStyle name="Calculation 4 2 18 3 2" xfId="14341" xr:uid="{00000000-0005-0000-0000-0000EB340000}"/>
    <cellStyle name="Calculation 4 2 18 4" xfId="14342" xr:uid="{00000000-0005-0000-0000-0000EC340000}"/>
    <cellStyle name="Calculation 4 2 18 5" xfId="14343" xr:uid="{00000000-0005-0000-0000-0000ED340000}"/>
    <cellStyle name="Calculation 4 2 19" xfId="14344" xr:uid="{00000000-0005-0000-0000-0000EE340000}"/>
    <cellStyle name="Calculation 4 2 19 2" xfId="14345" xr:uid="{00000000-0005-0000-0000-0000EF340000}"/>
    <cellStyle name="Calculation 4 2 19 2 2" xfId="14346" xr:uid="{00000000-0005-0000-0000-0000F0340000}"/>
    <cellStyle name="Calculation 4 2 19 2 3" xfId="14347" xr:uid="{00000000-0005-0000-0000-0000F1340000}"/>
    <cellStyle name="Calculation 4 2 19 3" xfId="14348" xr:uid="{00000000-0005-0000-0000-0000F2340000}"/>
    <cellStyle name="Calculation 4 2 19 3 2" xfId="14349" xr:uid="{00000000-0005-0000-0000-0000F3340000}"/>
    <cellStyle name="Calculation 4 2 19 4" xfId="14350" xr:uid="{00000000-0005-0000-0000-0000F4340000}"/>
    <cellStyle name="Calculation 4 2 19 5" xfId="14351" xr:uid="{00000000-0005-0000-0000-0000F5340000}"/>
    <cellStyle name="Calculation 4 2 2" xfId="14352" xr:uid="{00000000-0005-0000-0000-0000F6340000}"/>
    <cellStyle name="Calculation 4 2 2 2" xfId="14353" xr:uid="{00000000-0005-0000-0000-0000F7340000}"/>
    <cellStyle name="Calculation 4 2 2 2 2" xfId="14354" xr:uid="{00000000-0005-0000-0000-0000F8340000}"/>
    <cellStyle name="Calculation 4 2 2 2 3" xfId="14355" xr:uid="{00000000-0005-0000-0000-0000F9340000}"/>
    <cellStyle name="Calculation 4 2 2 3" xfId="14356" xr:uid="{00000000-0005-0000-0000-0000FA340000}"/>
    <cellStyle name="Calculation 4 2 2 3 2" xfId="14357" xr:uid="{00000000-0005-0000-0000-0000FB340000}"/>
    <cellStyle name="Calculation 4 2 2 4" xfId="14358" xr:uid="{00000000-0005-0000-0000-0000FC340000}"/>
    <cellStyle name="Calculation 4 2 2 5" xfId="14359" xr:uid="{00000000-0005-0000-0000-0000FD340000}"/>
    <cellStyle name="Calculation 4 2 20" xfId="14360" xr:uid="{00000000-0005-0000-0000-0000FE340000}"/>
    <cellStyle name="Calculation 4 2 20 2" xfId="14361" xr:uid="{00000000-0005-0000-0000-0000FF340000}"/>
    <cellStyle name="Calculation 4 2 20 2 2" xfId="14362" xr:uid="{00000000-0005-0000-0000-000000350000}"/>
    <cellStyle name="Calculation 4 2 20 2 3" xfId="14363" xr:uid="{00000000-0005-0000-0000-000001350000}"/>
    <cellStyle name="Calculation 4 2 20 3" xfId="14364" xr:uid="{00000000-0005-0000-0000-000002350000}"/>
    <cellStyle name="Calculation 4 2 20 4" xfId="14365" xr:uid="{00000000-0005-0000-0000-000003350000}"/>
    <cellStyle name="Calculation 4 2 20 5" xfId="14366" xr:uid="{00000000-0005-0000-0000-000004350000}"/>
    <cellStyle name="Calculation 4 2 21" xfId="14367" xr:uid="{00000000-0005-0000-0000-000005350000}"/>
    <cellStyle name="Calculation 4 2 21 2" xfId="14368" xr:uid="{00000000-0005-0000-0000-000006350000}"/>
    <cellStyle name="Calculation 4 2 22" xfId="14369" xr:uid="{00000000-0005-0000-0000-000007350000}"/>
    <cellStyle name="Calculation 4 2 22 2" xfId="14370" xr:uid="{00000000-0005-0000-0000-000008350000}"/>
    <cellStyle name="Calculation 4 2 3" xfId="14371" xr:uid="{00000000-0005-0000-0000-000009350000}"/>
    <cellStyle name="Calculation 4 2 3 2" xfId="14372" xr:uid="{00000000-0005-0000-0000-00000A350000}"/>
    <cellStyle name="Calculation 4 2 3 2 2" xfId="14373" xr:uid="{00000000-0005-0000-0000-00000B350000}"/>
    <cellStyle name="Calculation 4 2 3 2 3" xfId="14374" xr:uid="{00000000-0005-0000-0000-00000C350000}"/>
    <cellStyle name="Calculation 4 2 3 3" xfId="14375" xr:uid="{00000000-0005-0000-0000-00000D350000}"/>
    <cellStyle name="Calculation 4 2 3 3 2" xfId="14376" xr:uid="{00000000-0005-0000-0000-00000E350000}"/>
    <cellStyle name="Calculation 4 2 3 4" xfId="14377" xr:uid="{00000000-0005-0000-0000-00000F350000}"/>
    <cellStyle name="Calculation 4 2 3 5" xfId="14378" xr:uid="{00000000-0005-0000-0000-000010350000}"/>
    <cellStyle name="Calculation 4 2 4" xfId="14379" xr:uid="{00000000-0005-0000-0000-000011350000}"/>
    <cellStyle name="Calculation 4 2 4 2" xfId="14380" xr:uid="{00000000-0005-0000-0000-000012350000}"/>
    <cellStyle name="Calculation 4 2 4 2 2" xfId="14381" xr:uid="{00000000-0005-0000-0000-000013350000}"/>
    <cellStyle name="Calculation 4 2 4 2 3" xfId="14382" xr:uid="{00000000-0005-0000-0000-000014350000}"/>
    <cellStyle name="Calculation 4 2 4 3" xfId="14383" xr:uid="{00000000-0005-0000-0000-000015350000}"/>
    <cellStyle name="Calculation 4 2 4 3 2" xfId="14384" xr:uid="{00000000-0005-0000-0000-000016350000}"/>
    <cellStyle name="Calculation 4 2 4 4" xfId="14385" xr:uid="{00000000-0005-0000-0000-000017350000}"/>
    <cellStyle name="Calculation 4 2 4 5" xfId="14386" xr:uid="{00000000-0005-0000-0000-000018350000}"/>
    <cellStyle name="Calculation 4 2 5" xfId="14387" xr:uid="{00000000-0005-0000-0000-000019350000}"/>
    <cellStyle name="Calculation 4 2 5 2" xfId="14388" xr:uid="{00000000-0005-0000-0000-00001A350000}"/>
    <cellStyle name="Calculation 4 2 5 2 2" xfId="14389" xr:uid="{00000000-0005-0000-0000-00001B350000}"/>
    <cellStyle name="Calculation 4 2 5 2 3" xfId="14390" xr:uid="{00000000-0005-0000-0000-00001C350000}"/>
    <cellStyle name="Calculation 4 2 5 3" xfId="14391" xr:uid="{00000000-0005-0000-0000-00001D350000}"/>
    <cellStyle name="Calculation 4 2 5 3 2" xfId="14392" xr:uid="{00000000-0005-0000-0000-00001E350000}"/>
    <cellStyle name="Calculation 4 2 5 4" xfId="14393" xr:uid="{00000000-0005-0000-0000-00001F350000}"/>
    <cellStyle name="Calculation 4 2 5 5" xfId="14394" xr:uid="{00000000-0005-0000-0000-000020350000}"/>
    <cellStyle name="Calculation 4 2 6" xfId="14395" xr:uid="{00000000-0005-0000-0000-000021350000}"/>
    <cellStyle name="Calculation 4 2 6 2" xfId="14396" xr:uid="{00000000-0005-0000-0000-000022350000}"/>
    <cellStyle name="Calculation 4 2 6 2 2" xfId="14397" xr:uid="{00000000-0005-0000-0000-000023350000}"/>
    <cellStyle name="Calculation 4 2 6 2 3" xfId="14398" xr:uid="{00000000-0005-0000-0000-000024350000}"/>
    <cellStyle name="Calculation 4 2 6 3" xfId="14399" xr:uid="{00000000-0005-0000-0000-000025350000}"/>
    <cellStyle name="Calculation 4 2 6 3 2" xfId="14400" xr:uid="{00000000-0005-0000-0000-000026350000}"/>
    <cellStyle name="Calculation 4 2 6 4" xfId="14401" xr:uid="{00000000-0005-0000-0000-000027350000}"/>
    <cellStyle name="Calculation 4 2 6 5" xfId="14402" xr:uid="{00000000-0005-0000-0000-000028350000}"/>
    <cellStyle name="Calculation 4 2 7" xfId="14403" xr:uid="{00000000-0005-0000-0000-000029350000}"/>
    <cellStyle name="Calculation 4 2 7 2" xfId="14404" xr:uid="{00000000-0005-0000-0000-00002A350000}"/>
    <cellStyle name="Calculation 4 2 7 2 2" xfId="14405" xr:uid="{00000000-0005-0000-0000-00002B350000}"/>
    <cellStyle name="Calculation 4 2 7 2 3" xfId="14406" xr:uid="{00000000-0005-0000-0000-00002C350000}"/>
    <cellStyle name="Calculation 4 2 7 3" xfId="14407" xr:uid="{00000000-0005-0000-0000-00002D350000}"/>
    <cellStyle name="Calculation 4 2 7 3 2" xfId="14408" xr:uid="{00000000-0005-0000-0000-00002E350000}"/>
    <cellStyle name="Calculation 4 2 7 4" xfId="14409" xr:uid="{00000000-0005-0000-0000-00002F350000}"/>
    <cellStyle name="Calculation 4 2 7 5" xfId="14410" xr:uid="{00000000-0005-0000-0000-000030350000}"/>
    <cellStyle name="Calculation 4 2 8" xfId="14411" xr:uid="{00000000-0005-0000-0000-000031350000}"/>
    <cellStyle name="Calculation 4 2 8 2" xfId="14412" xr:uid="{00000000-0005-0000-0000-000032350000}"/>
    <cellStyle name="Calculation 4 2 8 2 2" xfId="14413" xr:uid="{00000000-0005-0000-0000-000033350000}"/>
    <cellStyle name="Calculation 4 2 8 2 3" xfId="14414" xr:uid="{00000000-0005-0000-0000-000034350000}"/>
    <cellStyle name="Calculation 4 2 8 3" xfId="14415" xr:uid="{00000000-0005-0000-0000-000035350000}"/>
    <cellStyle name="Calculation 4 2 8 3 2" xfId="14416" xr:uid="{00000000-0005-0000-0000-000036350000}"/>
    <cellStyle name="Calculation 4 2 8 4" xfId="14417" xr:uid="{00000000-0005-0000-0000-000037350000}"/>
    <cellStyle name="Calculation 4 2 8 5" xfId="14418" xr:uid="{00000000-0005-0000-0000-000038350000}"/>
    <cellStyle name="Calculation 4 2 9" xfId="14419" xr:uid="{00000000-0005-0000-0000-000039350000}"/>
    <cellStyle name="Calculation 4 2 9 2" xfId="14420" xr:uid="{00000000-0005-0000-0000-00003A350000}"/>
    <cellStyle name="Calculation 4 2 9 2 2" xfId="14421" xr:uid="{00000000-0005-0000-0000-00003B350000}"/>
    <cellStyle name="Calculation 4 2 9 2 3" xfId="14422" xr:uid="{00000000-0005-0000-0000-00003C350000}"/>
    <cellStyle name="Calculation 4 2 9 3" xfId="14423" xr:uid="{00000000-0005-0000-0000-00003D350000}"/>
    <cellStyle name="Calculation 4 2 9 3 2" xfId="14424" xr:uid="{00000000-0005-0000-0000-00003E350000}"/>
    <cellStyle name="Calculation 4 2 9 4" xfId="14425" xr:uid="{00000000-0005-0000-0000-00003F350000}"/>
    <cellStyle name="Calculation 4 2 9 5" xfId="14426" xr:uid="{00000000-0005-0000-0000-000040350000}"/>
    <cellStyle name="Calculation 4 20" xfId="14427" xr:uid="{00000000-0005-0000-0000-000041350000}"/>
    <cellStyle name="Calculation 4 20 2" xfId="14428" xr:uid="{00000000-0005-0000-0000-000042350000}"/>
    <cellStyle name="Calculation 4 20 2 2" xfId="14429" xr:uid="{00000000-0005-0000-0000-000043350000}"/>
    <cellStyle name="Calculation 4 20 2 3" xfId="14430" xr:uid="{00000000-0005-0000-0000-000044350000}"/>
    <cellStyle name="Calculation 4 20 3" xfId="14431" xr:uid="{00000000-0005-0000-0000-000045350000}"/>
    <cellStyle name="Calculation 4 20 3 2" xfId="14432" xr:uid="{00000000-0005-0000-0000-000046350000}"/>
    <cellStyle name="Calculation 4 20 4" xfId="14433" xr:uid="{00000000-0005-0000-0000-000047350000}"/>
    <cellStyle name="Calculation 4 20 5" xfId="14434" xr:uid="{00000000-0005-0000-0000-000048350000}"/>
    <cellStyle name="Calculation 4 21" xfId="14435" xr:uid="{00000000-0005-0000-0000-000049350000}"/>
    <cellStyle name="Calculation 4 21 2" xfId="14436" xr:uid="{00000000-0005-0000-0000-00004A350000}"/>
    <cellStyle name="Calculation 4 21 2 2" xfId="14437" xr:uid="{00000000-0005-0000-0000-00004B350000}"/>
    <cellStyle name="Calculation 4 21 2 3" xfId="14438" xr:uid="{00000000-0005-0000-0000-00004C350000}"/>
    <cellStyle name="Calculation 4 21 3" xfId="14439" xr:uid="{00000000-0005-0000-0000-00004D350000}"/>
    <cellStyle name="Calculation 4 21 3 2" xfId="14440" xr:uid="{00000000-0005-0000-0000-00004E350000}"/>
    <cellStyle name="Calculation 4 21 4" xfId="14441" xr:uid="{00000000-0005-0000-0000-00004F350000}"/>
    <cellStyle name="Calculation 4 21 5" xfId="14442" xr:uid="{00000000-0005-0000-0000-000050350000}"/>
    <cellStyle name="Calculation 4 22" xfId="14443" xr:uid="{00000000-0005-0000-0000-000051350000}"/>
    <cellStyle name="Calculation 4 22 2" xfId="14444" xr:uid="{00000000-0005-0000-0000-000052350000}"/>
    <cellStyle name="Calculation 4 22 2 2" xfId="14445" xr:uid="{00000000-0005-0000-0000-000053350000}"/>
    <cellStyle name="Calculation 4 22 2 3" xfId="14446" xr:uid="{00000000-0005-0000-0000-000054350000}"/>
    <cellStyle name="Calculation 4 22 3" xfId="14447" xr:uid="{00000000-0005-0000-0000-000055350000}"/>
    <cellStyle name="Calculation 4 22 3 2" xfId="14448" xr:uid="{00000000-0005-0000-0000-000056350000}"/>
    <cellStyle name="Calculation 4 22 4" xfId="14449" xr:uid="{00000000-0005-0000-0000-000057350000}"/>
    <cellStyle name="Calculation 4 22 5" xfId="14450" xr:uid="{00000000-0005-0000-0000-000058350000}"/>
    <cellStyle name="Calculation 4 23" xfId="14451" xr:uid="{00000000-0005-0000-0000-000059350000}"/>
    <cellStyle name="Calculation 4 23 2" xfId="14452" xr:uid="{00000000-0005-0000-0000-00005A350000}"/>
    <cellStyle name="Calculation 4 24" xfId="14453" xr:uid="{00000000-0005-0000-0000-00005B350000}"/>
    <cellStyle name="Calculation 4 24 2" xfId="14454" xr:uid="{00000000-0005-0000-0000-00005C350000}"/>
    <cellStyle name="Calculation 4 25" xfId="14455" xr:uid="{00000000-0005-0000-0000-00005D350000}"/>
    <cellStyle name="Calculation 4 26" xfId="14190" xr:uid="{00000000-0005-0000-0000-00005E350000}"/>
    <cellStyle name="Calculation 4 27" xfId="58152" xr:uid="{00000000-0005-0000-0000-00005F350000}"/>
    <cellStyle name="Calculation 4 3" xfId="14456" xr:uid="{00000000-0005-0000-0000-000060350000}"/>
    <cellStyle name="Calculation 4 3 10" xfId="14457" xr:uid="{00000000-0005-0000-0000-000061350000}"/>
    <cellStyle name="Calculation 4 3 10 2" xfId="14458" xr:uid="{00000000-0005-0000-0000-000062350000}"/>
    <cellStyle name="Calculation 4 3 10 2 2" xfId="14459" xr:uid="{00000000-0005-0000-0000-000063350000}"/>
    <cellStyle name="Calculation 4 3 10 2 3" xfId="14460" xr:uid="{00000000-0005-0000-0000-000064350000}"/>
    <cellStyle name="Calculation 4 3 10 3" xfId="14461" xr:uid="{00000000-0005-0000-0000-000065350000}"/>
    <cellStyle name="Calculation 4 3 10 3 2" xfId="14462" xr:uid="{00000000-0005-0000-0000-000066350000}"/>
    <cellStyle name="Calculation 4 3 10 4" xfId="14463" xr:uid="{00000000-0005-0000-0000-000067350000}"/>
    <cellStyle name="Calculation 4 3 10 5" xfId="14464" xr:uid="{00000000-0005-0000-0000-000068350000}"/>
    <cellStyle name="Calculation 4 3 11" xfId="14465" xr:uid="{00000000-0005-0000-0000-000069350000}"/>
    <cellStyle name="Calculation 4 3 11 2" xfId="14466" xr:uid="{00000000-0005-0000-0000-00006A350000}"/>
    <cellStyle name="Calculation 4 3 11 2 2" xfId="14467" xr:uid="{00000000-0005-0000-0000-00006B350000}"/>
    <cellStyle name="Calculation 4 3 11 2 3" xfId="14468" xr:uid="{00000000-0005-0000-0000-00006C350000}"/>
    <cellStyle name="Calculation 4 3 11 3" xfId="14469" xr:uid="{00000000-0005-0000-0000-00006D350000}"/>
    <cellStyle name="Calculation 4 3 11 3 2" xfId="14470" xr:uid="{00000000-0005-0000-0000-00006E350000}"/>
    <cellStyle name="Calculation 4 3 11 4" xfId="14471" xr:uid="{00000000-0005-0000-0000-00006F350000}"/>
    <cellStyle name="Calculation 4 3 11 5" xfId="14472" xr:uid="{00000000-0005-0000-0000-000070350000}"/>
    <cellStyle name="Calculation 4 3 12" xfId="14473" xr:uid="{00000000-0005-0000-0000-000071350000}"/>
    <cellStyle name="Calculation 4 3 12 2" xfId="14474" xr:uid="{00000000-0005-0000-0000-000072350000}"/>
    <cellStyle name="Calculation 4 3 12 2 2" xfId="14475" xr:uid="{00000000-0005-0000-0000-000073350000}"/>
    <cellStyle name="Calculation 4 3 12 2 3" xfId="14476" xr:uid="{00000000-0005-0000-0000-000074350000}"/>
    <cellStyle name="Calculation 4 3 12 3" xfId="14477" xr:uid="{00000000-0005-0000-0000-000075350000}"/>
    <cellStyle name="Calculation 4 3 12 3 2" xfId="14478" xr:uid="{00000000-0005-0000-0000-000076350000}"/>
    <cellStyle name="Calculation 4 3 12 4" xfId="14479" xr:uid="{00000000-0005-0000-0000-000077350000}"/>
    <cellStyle name="Calculation 4 3 12 5" xfId="14480" xr:uid="{00000000-0005-0000-0000-000078350000}"/>
    <cellStyle name="Calculation 4 3 13" xfId="14481" xr:uid="{00000000-0005-0000-0000-000079350000}"/>
    <cellStyle name="Calculation 4 3 13 2" xfId="14482" xr:uid="{00000000-0005-0000-0000-00007A350000}"/>
    <cellStyle name="Calculation 4 3 13 2 2" xfId="14483" xr:uid="{00000000-0005-0000-0000-00007B350000}"/>
    <cellStyle name="Calculation 4 3 13 2 3" xfId="14484" xr:uid="{00000000-0005-0000-0000-00007C350000}"/>
    <cellStyle name="Calculation 4 3 13 3" xfId="14485" xr:uid="{00000000-0005-0000-0000-00007D350000}"/>
    <cellStyle name="Calculation 4 3 13 3 2" xfId="14486" xr:uid="{00000000-0005-0000-0000-00007E350000}"/>
    <cellStyle name="Calculation 4 3 13 4" xfId="14487" xr:uid="{00000000-0005-0000-0000-00007F350000}"/>
    <cellStyle name="Calculation 4 3 13 5" xfId="14488" xr:uid="{00000000-0005-0000-0000-000080350000}"/>
    <cellStyle name="Calculation 4 3 14" xfId="14489" xr:uid="{00000000-0005-0000-0000-000081350000}"/>
    <cellStyle name="Calculation 4 3 14 2" xfId="14490" xr:uid="{00000000-0005-0000-0000-000082350000}"/>
    <cellStyle name="Calculation 4 3 14 2 2" xfId="14491" xr:uid="{00000000-0005-0000-0000-000083350000}"/>
    <cellStyle name="Calculation 4 3 14 2 3" xfId="14492" xr:uid="{00000000-0005-0000-0000-000084350000}"/>
    <cellStyle name="Calculation 4 3 14 3" xfId="14493" xr:uid="{00000000-0005-0000-0000-000085350000}"/>
    <cellStyle name="Calculation 4 3 14 3 2" xfId="14494" xr:uid="{00000000-0005-0000-0000-000086350000}"/>
    <cellStyle name="Calculation 4 3 14 4" xfId="14495" xr:uid="{00000000-0005-0000-0000-000087350000}"/>
    <cellStyle name="Calculation 4 3 14 5" xfId="14496" xr:uid="{00000000-0005-0000-0000-000088350000}"/>
    <cellStyle name="Calculation 4 3 15" xfId="14497" xr:uid="{00000000-0005-0000-0000-000089350000}"/>
    <cellStyle name="Calculation 4 3 15 2" xfId="14498" xr:uid="{00000000-0005-0000-0000-00008A350000}"/>
    <cellStyle name="Calculation 4 3 15 2 2" xfId="14499" xr:uid="{00000000-0005-0000-0000-00008B350000}"/>
    <cellStyle name="Calculation 4 3 15 2 3" xfId="14500" xr:uid="{00000000-0005-0000-0000-00008C350000}"/>
    <cellStyle name="Calculation 4 3 15 3" xfId="14501" xr:uid="{00000000-0005-0000-0000-00008D350000}"/>
    <cellStyle name="Calculation 4 3 15 3 2" xfId="14502" xr:uid="{00000000-0005-0000-0000-00008E350000}"/>
    <cellStyle name="Calculation 4 3 15 4" xfId="14503" xr:uid="{00000000-0005-0000-0000-00008F350000}"/>
    <cellStyle name="Calculation 4 3 15 5" xfId="14504" xr:uid="{00000000-0005-0000-0000-000090350000}"/>
    <cellStyle name="Calculation 4 3 16" xfId="14505" xr:uid="{00000000-0005-0000-0000-000091350000}"/>
    <cellStyle name="Calculation 4 3 16 2" xfId="14506" xr:uid="{00000000-0005-0000-0000-000092350000}"/>
    <cellStyle name="Calculation 4 3 16 2 2" xfId="14507" xr:uid="{00000000-0005-0000-0000-000093350000}"/>
    <cellStyle name="Calculation 4 3 16 2 3" xfId="14508" xr:uid="{00000000-0005-0000-0000-000094350000}"/>
    <cellStyle name="Calculation 4 3 16 3" xfId="14509" xr:uid="{00000000-0005-0000-0000-000095350000}"/>
    <cellStyle name="Calculation 4 3 16 3 2" xfId="14510" xr:uid="{00000000-0005-0000-0000-000096350000}"/>
    <cellStyle name="Calculation 4 3 16 4" xfId="14511" xr:uid="{00000000-0005-0000-0000-000097350000}"/>
    <cellStyle name="Calculation 4 3 16 5" xfId="14512" xr:uid="{00000000-0005-0000-0000-000098350000}"/>
    <cellStyle name="Calculation 4 3 17" xfId="14513" xr:uid="{00000000-0005-0000-0000-000099350000}"/>
    <cellStyle name="Calculation 4 3 17 2" xfId="14514" xr:uid="{00000000-0005-0000-0000-00009A350000}"/>
    <cellStyle name="Calculation 4 3 17 2 2" xfId="14515" xr:uid="{00000000-0005-0000-0000-00009B350000}"/>
    <cellStyle name="Calculation 4 3 17 2 3" xfId="14516" xr:uid="{00000000-0005-0000-0000-00009C350000}"/>
    <cellStyle name="Calculation 4 3 17 3" xfId="14517" xr:uid="{00000000-0005-0000-0000-00009D350000}"/>
    <cellStyle name="Calculation 4 3 17 3 2" xfId="14518" xr:uid="{00000000-0005-0000-0000-00009E350000}"/>
    <cellStyle name="Calculation 4 3 17 4" xfId="14519" xr:uid="{00000000-0005-0000-0000-00009F350000}"/>
    <cellStyle name="Calculation 4 3 17 5" xfId="14520" xr:uid="{00000000-0005-0000-0000-0000A0350000}"/>
    <cellStyle name="Calculation 4 3 18" xfId="14521" xr:uid="{00000000-0005-0000-0000-0000A1350000}"/>
    <cellStyle name="Calculation 4 3 18 2" xfId="14522" xr:uid="{00000000-0005-0000-0000-0000A2350000}"/>
    <cellStyle name="Calculation 4 3 18 2 2" xfId="14523" xr:uid="{00000000-0005-0000-0000-0000A3350000}"/>
    <cellStyle name="Calculation 4 3 18 2 3" xfId="14524" xr:uid="{00000000-0005-0000-0000-0000A4350000}"/>
    <cellStyle name="Calculation 4 3 18 3" xfId="14525" xr:uid="{00000000-0005-0000-0000-0000A5350000}"/>
    <cellStyle name="Calculation 4 3 18 3 2" xfId="14526" xr:uid="{00000000-0005-0000-0000-0000A6350000}"/>
    <cellStyle name="Calculation 4 3 18 4" xfId="14527" xr:uid="{00000000-0005-0000-0000-0000A7350000}"/>
    <cellStyle name="Calculation 4 3 18 5" xfId="14528" xr:uid="{00000000-0005-0000-0000-0000A8350000}"/>
    <cellStyle name="Calculation 4 3 19" xfId="14529" xr:uid="{00000000-0005-0000-0000-0000A9350000}"/>
    <cellStyle name="Calculation 4 3 19 2" xfId="14530" xr:uid="{00000000-0005-0000-0000-0000AA350000}"/>
    <cellStyle name="Calculation 4 3 19 2 2" xfId="14531" xr:uid="{00000000-0005-0000-0000-0000AB350000}"/>
    <cellStyle name="Calculation 4 3 19 2 3" xfId="14532" xr:uid="{00000000-0005-0000-0000-0000AC350000}"/>
    <cellStyle name="Calculation 4 3 19 3" xfId="14533" xr:uid="{00000000-0005-0000-0000-0000AD350000}"/>
    <cellStyle name="Calculation 4 3 19 3 2" xfId="14534" xr:uid="{00000000-0005-0000-0000-0000AE350000}"/>
    <cellStyle name="Calculation 4 3 19 4" xfId="14535" xr:uid="{00000000-0005-0000-0000-0000AF350000}"/>
    <cellStyle name="Calculation 4 3 19 5" xfId="14536" xr:uid="{00000000-0005-0000-0000-0000B0350000}"/>
    <cellStyle name="Calculation 4 3 2" xfId="14537" xr:uid="{00000000-0005-0000-0000-0000B1350000}"/>
    <cellStyle name="Calculation 4 3 2 2" xfId="14538" xr:uid="{00000000-0005-0000-0000-0000B2350000}"/>
    <cellStyle name="Calculation 4 3 2 2 2" xfId="14539" xr:uid="{00000000-0005-0000-0000-0000B3350000}"/>
    <cellStyle name="Calculation 4 3 2 2 3" xfId="14540" xr:uid="{00000000-0005-0000-0000-0000B4350000}"/>
    <cellStyle name="Calculation 4 3 2 3" xfId="14541" xr:uid="{00000000-0005-0000-0000-0000B5350000}"/>
    <cellStyle name="Calculation 4 3 2 3 2" xfId="14542" xr:uid="{00000000-0005-0000-0000-0000B6350000}"/>
    <cellStyle name="Calculation 4 3 2 4" xfId="14543" xr:uid="{00000000-0005-0000-0000-0000B7350000}"/>
    <cellStyle name="Calculation 4 3 2 5" xfId="14544" xr:uid="{00000000-0005-0000-0000-0000B8350000}"/>
    <cellStyle name="Calculation 4 3 20" xfId="14545" xr:uid="{00000000-0005-0000-0000-0000B9350000}"/>
    <cellStyle name="Calculation 4 3 20 2" xfId="14546" xr:uid="{00000000-0005-0000-0000-0000BA350000}"/>
    <cellStyle name="Calculation 4 3 20 2 2" xfId="14547" xr:uid="{00000000-0005-0000-0000-0000BB350000}"/>
    <cellStyle name="Calculation 4 3 20 2 3" xfId="14548" xr:uid="{00000000-0005-0000-0000-0000BC350000}"/>
    <cellStyle name="Calculation 4 3 20 3" xfId="14549" xr:uid="{00000000-0005-0000-0000-0000BD350000}"/>
    <cellStyle name="Calculation 4 3 20 4" xfId="14550" xr:uid="{00000000-0005-0000-0000-0000BE350000}"/>
    <cellStyle name="Calculation 4 3 20 5" xfId="14551" xr:uid="{00000000-0005-0000-0000-0000BF350000}"/>
    <cellStyle name="Calculation 4 3 21" xfId="14552" xr:uid="{00000000-0005-0000-0000-0000C0350000}"/>
    <cellStyle name="Calculation 4 3 21 2" xfId="14553" xr:uid="{00000000-0005-0000-0000-0000C1350000}"/>
    <cellStyle name="Calculation 4 3 22" xfId="14554" xr:uid="{00000000-0005-0000-0000-0000C2350000}"/>
    <cellStyle name="Calculation 4 3 22 2" xfId="14555" xr:uid="{00000000-0005-0000-0000-0000C3350000}"/>
    <cellStyle name="Calculation 4 3 3" xfId="14556" xr:uid="{00000000-0005-0000-0000-0000C4350000}"/>
    <cellStyle name="Calculation 4 3 3 2" xfId="14557" xr:uid="{00000000-0005-0000-0000-0000C5350000}"/>
    <cellStyle name="Calculation 4 3 3 2 2" xfId="14558" xr:uid="{00000000-0005-0000-0000-0000C6350000}"/>
    <cellStyle name="Calculation 4 3 3 2 3" xfId="14559" xr:uid="{00000000-0005-0000-0000-0000C7350000}"/>
    <cellStyle name="Calculation 4 3 3 3" xfId="14560" xr:uid="{00000000-0005-0000-0000-0000C8350000}"/>
    <cellStyle name="Calculation 4 3 3 3 2" xfId="14561" xr:uid="{00000000-0005-0000-0000-0000C9350000}"/>
    <cellStyle name="Calculation 4 3 3 4" xfId="14562" xr:uid="{00000000-0005-0000-0000-0000CA350000}"/>
    <cellStyle name="Calculation 4 3 3 5" xfId="14563" xr:uid="{00000000-0005-0000-0000-0000CB350000}"/>
    <cellStyle name="Calculation 4 3 4" xfId="14564" xr:uid="{00000000-0005-0000-0000-0000CC350000}"/>
    <cellStyle name="Calculation 4 3 4 2" xfId="14565" xr:uid="{00000000-0005-0000-0000-0000CD350000}"/>
    <cellStyle name="Calculation 4 3 4 2 2" xfId="14566" xr:uid="{00000000-0005-0000-0000-0000CE350000}"/>
    <cellStyle name="Calculation 4 3 4 2 3" xfId="14567" xr:uid="{00000000-0005-0000-0000-0000CF350000}"/>
    <cellStyle name="Calculation 4 3 4 3" xfId="14568" xr:uid="{00000000-0005-0000-0000-0000D0350000}"/>
    <cellStyle name="Calculation 4 3 4 3 2" xfId="14569" xr:uid="{00000000-0005-0000-0000-0000D1350000}"/>
    <cellStyle name="Calculation 4 3 4 4" xfId="14570" xr:uid="{00000000-0005-0000-0000-0000D2350000}"/>
    <cellStyle name="Calculation 4 3 4 5" xfId="14571" xr:uid="{00000000-0005-0000-0000-0000D3350000}"/>
    <cellStyle name="Calculation 4 3 5" xfId="14572" xr:uid="{00000000-0005-0000-0000-0000D4350000}"/>
    <cellStyle name="Calculation 4 3 5 2" xfId="14573" xr:uid="{00000000-0005-0000-0000-0000D5350000}"/>
    <cellStyle name="Calculation 4 3 5 2 2" xfId="14574" xr:uid="{00000000-0005-0000-0000-0000D6350000}"/>
    <cellStyle name="Calculation 4 3 5 2 3" xfId="14575" xr:uid="{00000000-0005-0000-0000-0000D7350000}"/>
    <cellStyle name="Calculation 4 3 5 3" xfId="14576" xr:uid="{00000000-0005-0000-0000-0000D8350000}"/>
    <cellStyle name="Calculation 4 3 5 3 2" xfId="14577" xr:uid="{00000000-0005-0000-0000-0000D9350000}"/>
    <cellStyle name="Calculation 4 3 5 4" xfId="14578" xr:uid="{00000000-0005-0000-0000-0000DA350000}"/>
    <cellStyle name="Calculation 4 3 5 5" xfId="14579" xr:uid="{00000000-0005-0000-0000-0000DB350000}"/>
    <cellStyle name="Calculation 4 3 6" xfId="14580" xr:uid="{00000000-0005-0000-0000-0000DC350000}"/>
    <cellStyle name="Calculation 4 3 6 2" xfId="14581" xr:uid="{00000000-0005-0000-0000-0000DD350000}"/>
    <cellStyle name="Calculation 4 3 6 2 2" xfId="14582" xr:uid="{00000000-0005-0000-0000-0000DE350000}"/>
    <cellStyle name="Calculation 4 3 6 2 3" xfId="14583" xr:uid="{00000000-0005-0000-0000-0000DF350000}"/>
    <cellStyle name="Calculation 4 3 6 3" xfId="14584" xr:uid="{00000000-0005-0000-0000-0000E0350000}"/>
    <cellStyle name="Calculation 4 3 6 3 2" xfId="14585" xr:uid="{00000000-0005-0000-0000-0000E1350000}"/>
    <cellStyle name="Calculation 4 3 6 4" xfId="14586" xr:uid="{00000000-0005-0000-0000-0000E2350000}"/>
    <cellStyle name="Calculation 4 3 6 5" xfId="14587" xr:uid="{00000000-0005-0000-0000-0000E3350000}"/>
    <cellStyle name="Calculation 4 3 7" xfId="14588" xr:uid="{00000000-0005-0000-0000-0000E4350000}"/>
    <cellStyle name="Calculation 4 3 7 2" xfId="14589" xr:uid="{00000000-0005-0000-0000-0000E5350000}"/>
    <cellStyle name="Calculation 4 3 7 2 2" xfId="14590" xr:uid="{00000000-0005-0000-0000-0000E6350000}"/>
    <cellStyle name="Calculation 4 3 7 2 3" xfId="14591" xr:uid="{00000000-0005-0000-0000-0000E7350000}"/>
    <cellStyle name="Calculation 4 3 7 3" xfId="14592" xr:uid="{00000000-0005-0000-0000-0000E8350000}"/>
    <cellStyle name="Calculation 4 3 7 3 2" xfId="14593" xr:uid="{00000000-0005-0000-0000-0000E9350000}"/>
    <cellStyle name="Calculation 4 3 7 4" xfId="14594" xr:uid="{00000000-0005-0000-0000-0000EA350000}"/>
    <cellStyle name="Calculation 4 3 7 5" xfId="14595" xr:uid="{00000000-0005-0000-0000-0000EB350000}"/>
    <cellStyle name="Calculation 4 3 8" xfId="14596" xr:uid="{00000000-0005-0000-0000-0000EC350000}"/>
    <cellStyle name="Calculation 4 3 8 2" xfId="14597" xr:uid="{00000000-0005-0000-0000-0000ED350000}"/>
    <cellStyle name="Calculation 4 3 8 2 2" xfId="14598" xr:uid="{00000000-0005-0000-0000-0000EE350000}"/>
    <cellStyle name="Calculation 4 3 8 2 3" xfId="14599" xr:uid="{00000000-0005-0000-0000-0000EF350000}"/>
    <cellStyle name="Calculation 4 3 8 3" xfId="14600" xr:uid="{00000000-0005-0000-0000-0000F0350000}"/>
    <cellStyle name="Calculation 4 3 8 3 2" xfId="14601" xr:uid="{00000000-0005-0000-0000-0000F1350000}"/>
    <cellStyle name="Calculation 4 3 8 4" xfId="14602" xr:uid="{00000000-0005-0000-0000-0000F2350000}"/>
    <cellStyle name="Calculation 4 3 8 5" xfId="14603" xr:uid="{00000000-0005-0000-0000-0000F3350000}"/>
    <cellStyle name="Calculation 4 3 9" xfId="14604" xr:uid="{00000000-0005-0000-0000-0000F4350000}"/>
    <cellStyle name="Calculation 4 3 9 2" xfId="14605" xr:uid="{00000000-0005-0000-0000-0000F5350000}"/>
    <cellStyle name="Calculation 4 3 9 2 2" xfId="14606" xr:uid="{00000000-0005-0000-0000-0000F6350000}"/>
    <cellStyle name="Calculation 4 3 9 2 3" xfId="14607" xr:uid="{00000000-0005-0000-0000-0000F7350000}"/>
    <cellStyle name="Calculation 4 3 9 3" xfId="14608" xr:uid="{00000000-0005-0000-0000-0000F8350000}"/>
    <cellStyle name="Calculation 4 3 9 3 2" xfId="14609" xr:uid="{00000000-0005-0000-0000-0000F9350000}"/>
    <cellStyle name="Calculation 4 3 9 4" xfId="14610" xr:uid="{00000000-0005-0000-0000-0000FA350000}"/>
    <cellStyle name="Calculation 4 3 9 5" xfId="14611" xr:uid="{00000000-0005-0000-0000-0000FB350000}"/>
    <cellStyle name="Calculation 4 4" xfId="14612" xr:uid="{00000000-0005-0000-0000-0000FC350000}"/>
    <cellStyle name="Calculation 4 4 2" xfId="14613" xr:uid="{00000000-0005-0000-0000-0000FD350000}"/>
    <cellStyle name="Calculation 4 4 2 2" xfId="14614" xr:uid="{00000000-0005-0000-0000-0000FE350000}"/>
    <cellStyle name="Calculation 4 4 3" xfId="14615" xr:uid="{00000000-0005-0000-0000-0000FF350000}"/>
    <cellStyle name="Calculation 4 4 3 2" xfId="14616" xr:uid="{00000000-0005-0000-0000-000000360000}"/>
    <cellStyle name="Calculation 4 5" xfId="14617" xr:uid="{00000000-0005-0000-0000-000001360000}"/>
    <cellStyle name="Calculation 4 5 2" xfId="14618" xr:uid="{00000000-0005-0000-0000-000002360000}"/>
    <cellStyle name="Calculation 4 5 2 2" xfId="14619" xr:uid="{00000000-0005-0000-0000-000003360000}"/>
    <cellStyle name="Calculation 4 5 2 3" xfId="14620" xr:uid="{00000000-0005-0000-0000-000004360000}"/>
    <cellStyle name="Calculation 4 5 3" xfId="14621" xr:uid="{00000000-0005-0000-0000-000005360000}"/>
    <cellStyle name="Calculation 4 5 3 2" xfId="14622" xr:uid="{00000000-0005-0000-0000-000006360000}"/>
    <cellStyle name="Calculation 4 5 4" xfId="14623" xr:uid="{00000000-0005-0000-0000-000007360000}"/>
    <cellStyle name="Calculation 4 5 5" xfId="14624" xr:uid="{00000000-0005-0000-0000-000008360000}"/>
    <cellStyle name="Calculation 4 6" xfId="14625" xr:uid="{00000000-0005-0000-0000-000009360000}"/>
    <cellStyle name="Calculation 4 6 2" xfId="14626" xr:uid="{00000000-0005-0000-0000-00000A360000}"/>
    <cellStyle name="Calculation 4 6 2 2" xfId="14627" xr:uid="{00000000-0005-0000-0000-00000B360000}"/>
    <cellStyle name="Calculation 4 6 2 3" xfId="14628" xr:uid="{00000000-0005-0000-0000-00000C360000}"/>
    <cellStyle name="Calculation 4 6 3" xfId="14629" xr:uid="{00000000-0005-0000-0000-00000D360000}"/>
    <cellStyle name="Calculation 4 6 3 2" xfId="14630" xr:uid="{00000000-0005-0000-0000-00000E360000}"/>
    <cellStyle name="Calculation 4 6 4" xfId="14631" xr:uid="{00000000-0005-0000-0000-00000F360000}"/>
    <cellStyle name="Calculation 4 6 5" xfId="14632" xr:uid="{00000000-0005-0000-0000-000010360000}"/>
    <cellStyle name="Calculation 4 7" xfId="14633" xr:uid="{00000000-0005-0000-0000-000011360000}"/>
    <cellStyle name="Calculation 4 7 2" xfId="14634" xr:uid="{00000000-0005-0000-0000-000012360000}"/>
    <cellStyle name="Calculation 4 7 2 2" xfId="14635" xr:uid="{00000000-0005-0000-0000-000013360000}"/>
    <cellStyle name="Calculation 4 7 2 3" xfId="14636" xr:uid="{00000000-0005-0000-0000-000014360000}"/>
    <cellStyle name="Calculation 4 7 3" xfId="14637" xr:uid="{00000000-0005-0000-0000-000015360000}"/>
    <cellStyle name="Calculation 4 7 3 2" xfId="14638" xr:uid="{00000000-0005-0000-0000-000016360000}"/>
    <cellStyle name="Calculation 4 7 4" xfId="14639" xr:uid="{00000000-0005-0000-0000-000017360000}"/>
    <cellStyle name="Calculation 4 7 5" xfId="14640" xr:uid="{00000000-0005-0000-0000-000018360000}"/>
    <cellStyle name="Calculation 4 8" xfId="14641" xr:uid="{00000000-0005-0000-0000-000019360000}"/>
    <cellStyle name="Calculation 4 8 2" xfId="14642" xr:uid="{00000000-0005-0000-0000-00001A360000}"/>
    <cellStyle name="Calculation 4 8 2 2" xfId="14643" xr:uid="{00000000-0005-0000-0000-00001B360000}"/>
    <cellStyle name="Calculation 4 8 2 3" xfId="14644" xr:uid="{00000000-0005-0000-0000-00001C360000}"/>
    <cellStyle name="Calculation 4 8 3" xfId="14645" xr:uid="{00000000-0005-0000-0000-00001D360000}"/>
    <cellStyle name="Calculation 4 8 3 2" xfId="14646" xr:uid="{00000000-0005-0000-0000-00001E360000}"/>
    <cellStyle name="Calculation 4 8 4" xfId="14647" xr:uid="{00000000-0005-0000-0000-00001F360000}"/>
    <cellStyle name="Calculation 4 8 5" xfId="14648" xr:uid="{00000000-0005-0000-0000-000020360000}"/>
    <cellStyle name="Calculation 4 9" xfId="14649" xr:uid="{00000000-0005-0000-0000-000021360000}"/>
    <cellStyle name="Calculation 4 9 2" xfId="14650" xr:uid="{00000000-0005-0000-0000-000022360000}"/>
    <cellStyle name="Calculation 4 9 2 2" xfId="14651" xr:uid="{00000000-0005-0000-0000-000023360000}"/>
    <cellStyle name="Calculation 4 9 2 3" xfId="14652" xr:uid="{00000000-0005-0000-0000-000024360000}"/>
    <cellStyle name="Calculation 4 9 3" xfId="14653" xr:uid="{00000000-0005-0000-0000-000025360000}"/>
    <cellStyle name="Calculation 4 9 3 2" xfId="14654" xr:uid="{00000000-0005-0000-0000-000026360000}"/>
    <cellStyle name="Calculation 4 9 4" xfId="14655" xr:uid="{00000000-0005-0000-0000-000027360000}"/>
    <cellStyle name="Calculation 4 9 5" xfId="14656" xr:uid="{00000000-0005-0000-0000-000028360000}"/>
    <cellStyle name="Calculation 40" xfId="14657" xr:uid="{00000000-0005-0000-0000-000029360000}"/>
    <cellStyle name="Calculation 41" xfId="14658" xr:uid="{00000000-0005-0000-0000-00002A360000}"/>
    <cellStyle name="Calculation 42" xfId="14659" xr:uid="{00000000-0005-0000-0000-00002B360000}"/>
    <cellStyle name="Calculation 43" xfId="14660" xr:uid="{00000000-0005-0000-0000-00002C360000}"/>
    <cellStyle name="Calculation 44" xfId="14661" xr:uid="{00000000-0005-0000-0000-00002D360000}"/>
    <cellStyle name="Calculation 45" xfId="14662" xr:uid="{00000000-0005-0000-0000-00002E360000}"/>
    <cellStyle name="Calculation 46" xfId="14663" xr:uid="{00000000-0005-0000-0000-00002F360000}"/>
    <cellStyle name="Calculation 47" xfId="14664" xr:uid="{00000000-0005-0000-0000-000030360000}"/>
    <cellStyle name="Calculation 48" xfId="14665" xr:uid="{00000000-0005-0000-0000-000031360000}"/>
    <cellStyle name="Calculation 49" xfId="14666" xr:uid="{00000000-0005-0000-0000-000032360000}"/>
    <cellStyle name="Calculation 5" xfId="14667" xr:uid="{00000000-0005-0000-0000-000033360000}"/>
    <cellStyle name="Calculation 5 10" xfId="14668" xr:uid="{00000000-0005-0000-0000-000034360000}"/>
    <cellStyle name="Calculation 5 10 2" xfId="14669" xr:uid="{00000000-0005-0000-0000-000035360000}"/>
    <cellStyle name="Calculation 5 10 2 2" xfId="14670" xr:uid="{00000000-0005-0000-0000-000036360000}"/>
    <cellStyle name="Calculation 5 10 2 3" xfId="14671" xr:uid="{00000000-0005-0000-0000-000037360000}"/>
    <cellStyle name="Calculation 5 10 3" xfId="14672" xr:uid="{00000000-0005-0000-0000-000038360000}"/>
    <cellStyle name="Calculation 5 10 3 2" xfId="14673" xr:uid="{00000000-0005-0000-0000-000039360000}"/>
    <cellStyle name="Calculation 5 10 4" xfId="14674" xr:uid="{00000000-0005-0000-0000-00003A360000}"/>
    <cellStyle name="Calculation 5 10 5" xfId="14675" xr:uid="{00000000-0005-0000-0000-00003B360000}"/>
    <cellStyle name="Calculation 5 11" xfId="14676" xr:uid="{00000000-0005-0000-0000-00003C360000}"/>
    <cellStyle name="Calculation 5 11 2" xfId="14677" xr:uid="{00000000-0005-0000-0000-00003D360000}"/>
    <cellStyle name="Calculation 5 11 2 2" xfId="14678" xr:uid="{00000000-0005-0000-0000-00003E360000}"/>
    <cellStyle name="Calculation 5 11 2 3" xfId="14679" xr:uid="{00000000-0005-0000-0000-00003F360000}"/>
    <cellStyle name="Calculation 5 11 3" xfId="14680" xr:uid="{00000000-0005-0000-0000-000040360000}"/>
    <cellStyle name="Calculation 5 11 3 2" xfId="14681" xr:uid="{00000000-0005-0000-0000-000041360000}"/>
    <cellStyle name="Calculation 5 11 4" xfId="14682" xr:uid="{00000000-0005-0000-0000-000042360000}"/>
    <cellStyle name="Calculation 5 11 5" xfId="14683" xr:uid="{00000000-0005-0000-0000-000043360000}"/>
    <cellStyle name="Calculation 5 12" xfId="14684" xr:uid="{00000000-0005-0000-0000-000044360000}"/>
    <cellStyle name="Calculation 5 12 2" xfId="14685" xr:uid="{00000000-0005-0000-0000-000045360000}"/>
    <cellStyle name="Calculation 5 12 2 2" xfId="14686" xr:uid="{00000000-0005-0000-0000-000046360000}"/>
    <cellStyle name="Calculation 5 12 2 3" xfId="14687" xr:uid="{00000000-0005-0000-0000-000047360000}"/>
    <cellStyle name="Calculation 5 12 3" xfId="14688" xr:uid="{00000000-0005-0000-0000-000048360000}"/>
    <cellStyle name="Calculation 5 12 3 2" xfId="14689" xr:uid="{00000000-0005-0000-0000-000049360000}"/>
    <cellStyle name="Calculation 5 12 4" xfId="14690" xr:uid="{00000000-0005-0000-0000-00004A360000}"/>
    <cellStyle name="Calculation 5 12 5" xfId="14691" xr:uid="{00000000-0005-0000-0000-00004B360000}"/>
    <cellStyle name="Calculation 5 13" xfId="14692" xr:uid="{00000000-0005-0000-0000-00004C360000}"/>
    <cellStyle name="Calculation 5 13 2" xfId="14693" xr:uid="{00000000-0005-0000-0000-00004D360000}"/>
    <cellStyle name="Calculation 5 13 2 2" xfId="14694" xr:uid="{00000000-0005-0000-0000-00004E360000}"/>
    <cellStyle name="Calculation 5 13 2 3" xfId="14695" xr:uid="{00000000-0005-0000-0000-00004F360000}"/>
    <cellStyle name="Calculation 5 13 3" xfId="14696" xr:uid="{00000000-0005-0000-0000-000050360000}"/>
    <cellStyle name="Calculation 5 13 3 2" xfId="14697" xr:uid="{00000000-0005-0000-0000-000051360000}"/>
    <cellStyle name="Calculation 5 13 4" xfId="14698" xr:uid="{00000000-0005-0000-0000-000052360000}"/>
    <cellStyle name="Calculation 5 13 5" xfId="14699" xr:uid="{00000000-0005-0000-0000-000053360000}"/>
    <cellStyle name="Calculation 5 14" xfId="14700" xr:uid="{00000000-0005-0000-0000-000054360000}"/>
    <cellStyle name="Calculation 5 14 2" xfId="14701" xr:uid="{00000000-0005-0000-0000-000055360000}"/>
    <cellStyle name="Calculation 5 14 2 2" xfId="14702" xr:uid="{00000000-0005-0000-0000-000056360000}"/>
    <cellStyle name="Calculation 5 14 2 3" xfId="14703" xr:uid="{00000000-0005-0000-0000-000057360000}"/>
    <cellStyle name="Calculation 5 14 3" xfId="14704" xr:uid="{00000000-0005-0000-0000-000058360000}"/>
    <cellStyle name="Calculation 5 14 3 2" xfId="14705" xr:uid="{00000000-0005-0000-0000-000059360000}"/>
    <cellStyle name="Calculation 5 14 4" xfId="14706" xr:uid="{00000000-0005-0000-0000-00005A360000}"/>
    <cellStyle name="Calculation 5 14 5" xfId="14707" xr:uid="{00000000-0005-0000-0000-00005B360000}"/>
    <cellStyle name="Calculation 5 15" xfId="14708" xr:uid="{00000000-0005-0000-0000-00005C360000}"/>
    <cellStyle name="Calculation 5 15 2" xfId="14709" xr:uid="{00000000-0005-0000-0000-00005D360000}"/>
    <cellStyle name="Calculation 5 15 2 2" xfId="14710" xr:uid="{00000000-0005-0000-0000-00005E360000}"/>
    <cellStyle name="Calculation 5 15 2 3" xfId="14711" xr:uid="{00000000-0005-0000-0000-00005F360000}"/>
    <cellStyle name="Calculation 5 15 3" xfId="14712" xr:uid="{00000000-0005-0000-0000-000060360000}"/>
    <cellStyle name="Calculation 5 15 3 2" xfId="14713" xr:uid="{00000000-0005-0000-0000-000061360000}"/>
    <cellStyle name="Calculation 5 15 4" xfId="14714" xr:uid="{00000000-0005-0000-0000-000062360000}"/>
    <cellStyle name="Calculation 5 15 5" xfId="14715" xr:uid="{00000000-0005-0000-0000-000063360000}"/>
    <cellStyle name="Calculation 5 16" xfId="14716" xr:uid="{00000000-0005-0000-0000-000064360000}"/>
    <cellStyle name="Calculation 5 16 2" xfId="14717" xr:uid="{00000000-0005-0000-0000-000065360000}"/>
    <cellStyle name="Calculation 5 16 2 2" xfId="14718" xr:uid="{00000000-0005-0000-0000-000066360000}"/>
    <cellStyle name="Calculation 5 16 2 3" xfId="14719" xr:uid="{00000000-0005-0000-0000-000067360000}"/>
    <cellStyle name="Calculation 5 16 3" xfId="14720" xr:uid="{00000000-0005-0000-0000-000068360000}"/>
    <cellStyle name="Calculation 5 16 3 2" xfId="14721" xr:uid="{00000000-0005-0000-0000-000069360000}"/>
    <cellStyle name="Calculation 5 16 4" xfId="14722" xr:uid="{00000000-0005-0000-0000-00006A360000}"/>
    <cellStyle name="Calculation 5 16 5" xfId="14723" xr:uid="{00000000-0005-0000-0000-00006B360000}"/>
    <cellStyle name="Calculation 5 17" xfId="14724" xr:uid="{00000000-0005-0000-0000-00006C360000}"/>
    <cellStyle name="Calculation 5 17 2" xfId="14725" xr:uid="{00000000-0005-0000-0000-00006D360000}"/>
    <cellStyle name="Calculation 5 17 2 2" xfId="14726" xr:uid="{00000000-0005-0000-0000-00006E360000}"/>
    <cellStyle name="Calculation 5 17 2 3" xfId="14727" xr:uid="{00000000-0005-0000-0000-00006F360000}"/>
    <cellStyle name="Calculation 5 17 3" xfId="14728" xr:uid="{00000000-0005-0000-0000-000070360000}"/>
    <cellStyle name="Calculation 5 17 3 2" xfId="14729" xr:uid="{00000000-0005-0000-0000-000071360000}"/>
    <cellStyle name="Calculation 5 17 4" xfId="14730" xr:uid="{00000000-0005-0000-0000-000072360000}"/>
    <cellStyle name="Calculation 5 17 5" xfId="14731" xr:uid="{00000000-0005-0000-0000-000073360000}"/>
    <cellStyle name="Calculation 5 18" xfId="14732" xr:uid="{00000000-0005-0000-0000-000074360000}"/>
    <cellStyle name="Calculation 5 18 2" xfId="14733" xr:uid="{00000000-0005-0000-0000-000075360000}"/>
    <cellStyle name="Calculation 5 18 2 2" xfId="14734" xr:uid="{00000000-0005-0000-0000-000076360000}"/>
    <cellStyle name="Calculation 5 18 2 3" xfId="14735" xr:uid="{00000000-0005-0000-0000-000077360000}"/>
    <cellStyle name="Calculation 5 18 3" xfId="14736" xr:uid="{00000000-0005-0000-0000-000078360000}"/>
    <cellStyle name="Calculation 5 18 3 2" xfId="14737" xr:uid="{00000000-0005-0000-0000-000079360000}"/>
    <cellStyle name="Calculation 5 18 4" xfId="14738" xr:uid="{00000000-0005-0000-0000-00007A360000}"/>
    <cellStyle name="Calculation 5 18 5" xfId="14739" xr:uid="{00000000-0005-0000-0000-00007B360000}"/>
    <cellStyle name="Calculation 5 19" xfId="14740" xr:uid="{00000000-0005-0000-0000-00007C360000}"/>
    <cellStyle name="Calculation 5 19 2" xfId="14741" xr:uid="{00000000-0005-0000-0000-00007D360000}"/>
    <cellStyle name="Calculation 5 19 2 2" xfId="14742" xr:uid="{00000000-0005-0000-0000-00007E360000}"/>
    <cellStyle name="Calculation 5 19 2 3" xfId="14743" xr:uid="{00000000-0005-0000-0000-00007F360000}"/>
    <cellStyle name="Calculation 5 19 3" xfId="14744" xr:uid="{00000000-0005-0000-0000-000080360000}"/>
    <cellStyle name="Calculation 5 19 3 2" xfId="14745" xr:uid="{00000000-0005-0000-0000-000081360000}"/>
    <cellStyle name="Calculation 5 19 4" xfId="14746" xr:uid="{00000000-0005-0000-0000-000082360000}"/>
    <cellStyle name="Calculation 5 19 5" xfId="14747" xr:uid="{00000000-0005-0000-0000-000083360000}"/>
    <cellStyle name="Calculation 5 2" xfId="14748" xr:uid="{00000000-0005-0000-0000-000084360000}"/>
    <cellStyle name="Calculation 5 2 10" xfId="14749" xr:uid="{00000000-0005-0000-0000-000085360000}"/>
    <cellStyle name="Calculation 5 2 10 2" xfId="14750" xr:uid="{00000000-0005-0000-0000-000086360000}"/>
    <cellStyle name="Calculation 5 2 10 2 2" xfId="14751" xr:uid="{00000000-0005-0000-0000-000087360000}"/>
    <cellStyle name="Calculation 5 2 10 2 3" xfId="14752" xr:uid="{00000000-0005-0000-0000-000088360000}"/>
    <cellStyle name="Calculation 5 2 10 3" xfId="14753" xr:uid="{00000000-0005-0000-0000-000089360000}"/>
    <cellStyle name="Calculation 5 2 10 3 2" xfId="14754" xr:uid="{00000000-0005-0000-0000-00008A360000}"/>
    <cellStyle name="Calculation 5 2 10 4" xfId="14755" xr:uid="{00000000-0005-0000-0000-00008B360000}"/>
    <cellStyle name="Calculation 5 2 10 5" xfId="14756" xr:uid="{00000000-0005-0000-0000-00008C360000}"/>
    <cellStyle name="Calculation 5 2 11" xfId="14757" xr:uid="{00000000-0005-0000-0000-00008D360000}"/>
    <cellStyle name="Calculation 5 2 11 2" xfId="14758" xr:uid="{00000000-0005-0000-0000-00008E360000}"/>
    <cellStyle name="Calculation 5 2 11 2 2" xfId="14759" xr:uid="{00000000-0005-0000-0000-00008F360000}"/>
    <cellStyle name="Calculation 5 2 11 2 3" xfId="14760" xr:uid="{00000000-0005-0000-0000-000090360000}"/>
    <cellStyle name="Calculation 5 2 11 3" xfId="14761" xr:uid="{00000000-0005-0000-0000-000091360000}"/>
    <cellStyle name="Calculation 5 2 11 3 2" xfId="14762" xr:uid="{00000000-0005-0000-0000-000092360000}"/>
    <cellStyle name="Calculation 5 2 11 4" xfId="14763" xr:uid="{00000000-0005-0000-0000-000093360000}"/>
    <cellStyle name="Calculation 5 2 11 5" xfId="14764" xr:uid="{00000000-0005-0000-0000-000094360000}"/>
    <cellStyle name="Calculation 5 2 12" xfId="14765" xr:uid="{00000000-0005-0000-0000-000095360000}"/>
    <cellStyle name="Calculation 5 2 12 2" xfId="14766" xr:uid="{00000000-0005-0000-0000-000096360000}"/>
    <cellStyle name="Calculation 5 2 12 2 2" xfId="14767" xr:uid="{00000000-0005-0000-0000-000097360000}"/>
    <cellStyle name="Calculation 5 2 12 2 3" xfId="14768" xr:uid="{00000000-0005-0000-0000-000098360000}"/>
    <cellStyle name="Calculation 5 2 12 3" xfId="14769" xr:uid="{00000000-0005-0000-0000-000099360000}"/>
    <cellStyle name="Calculation 5 2 12 3 2" xfId="14770" xr:uid="{00000000-0005-0000-0000-00009A360000}"/>
    <cellStyle name="Calculation 5 2 12 4" xfId="14771" xr:uid="{00000000-0005-0000-0000-00009B360000}"/>
    <cellStyle name="Calculation 5 2 12 5" xfId="14772" xr:uid="{00000000-0005-0000-0000-00009C360000}"/>
    <cellStyle name="Calculation 5 2 13" xfId="14773" xr:uid="{00000000-0005-0000-0000-00009D360000}"/>
    <cellStyle name="Calculation 5 2 13 2" xfId="14774" xr:uid="{00000000-0005-0000-0000-00009E360000}"/>
    <cellStyle name="Calculation 5 2 13 2 2" xfId="14775" xr:uid="{00000000-0005-0000-0000-00009F360000}"/>
    <cellStyle name="Calculation 5 2 13 2 3" xfId="14776" xr:uid="{00000000-0005-0000-0000-0000A0360000}"/>
    <cellStyle name="Calculation 5 2 13 3" xfId="14777" xr:uid="{00000000-0005-0000-0000-0000A1360000}"/>
    <cellStyle name="Calculation 5 2 13 3 2" xfId="14778" xr:uid="{00000000-0005-0000-0000-0000A2360000}"/>
    <cellStyle name="Calculation 5 2 13 4" xfId="14779" xr:uid="{00000000-0005-0000-0000-0000A3360000}"/>
    <cellStyle name="Calculation 5 2 13 5" xfId="14780" xr:uid="{00000000-0005-0000-0000-0000A4360000}"/>
    <cellStyle name="Calculation 5 2 14" xfId="14781" xr:uid="{00000000-0005-0000-0000-0000A5360000}"/>
    <cellStyle name="Calculation 5 2 14 2" xfId="14782" xr:uid="{00000000-0005-0000-0000-0000A6360000}"/>
    <cellStyle name="Calculation 5 2 14 2 2" xfId="14783" xr:uid="{00000000-0005-0000-0000-0000A7360000}"/>
    <cellStyle name="Calculation 5 2 14 2 3" xfId="14784" xr:uid="{00000000-0005-0000-0000-0000A8360000}"/>
    <cellStyle name="Calculation 5 2 14 3" xfId="14785" xr:uid="{00000000-0005-0000-0000-0000A9360000}"/>
    <cellStyle name="Calculation 5 2 14 3 2" xfId="14786" xr:uid="{00000000-0005-0000-0000-0000AA360000}"/>
    <cellStyle name="Calculation 5 2 14 4" xfId="14787" xr:uid="{00000000-0005-0000-0000-0000AB360000}"/>
    <cellStyle name="Calculation 5 2 14 5" xfId="14788" xr:uid="{00000000-0005-0000-0000-0000AC360000}"/>
    <cellStyle name="Calculation 5 2 15" xfId="14789" xr:uid="{00000000-0005-0000-0000-0000AD360000}"/>
    <cellStyle name="Calculation 5 2 15 2" xfId="14790" xr:uid="{00000000-0005-0000-0000-0000AE360000}"/>
    <cellStyle name="Calculation 5 2 15 2 2" xfId="14791" xr:uid="{00000000-0005-0000-0000-0000AF360000}"/>
    <cellStyle name="Calculation 5 2 15 2 3" xfId="14792" xr:uid="{00000000-0005-0000-0000-0000B0360000}"/>
    <cellStyle name="Calculation 5 2 15 3" xfId="14793" xr:uid="{00000000-0005-0000-0000-0000B1360000}"/>
    <cellStyle name="Calculation 5 2 15 3 2" xfId="14794" xr:uid="{00000000-0005-0000-0000-0000B2360000}"/>
    <cellStyle name="Calculation 5 2 15 4" xfId="14795" xr:uid="{00000000-0005-0000-0000-0000B3360000}"/>
    <cellStyle name="Calculation 5 2 15 5" xfId="14796" xr:uid="{00000000-0005-0000-0000-0000B4360000}"/>
    <cellStyle name="Calculation 5 2 16" xfId="14797" xr:uid="{00000000-0005-0000-0000-0000B5360000}"/>
    <cellStyle name="Calculation 5 2 16 2" xfId="14798" xr:uid="{00000000-0005-0000-0000-0000B6360000}"/>
    <cellStyle name="Calculation 5 2 16 2 2" xfId="14799" xr:uid="{00000000-0005-0000-0000-0000B7360000}"/>
    <cellStyle name="Calculation 5 2 16 2 3" xfId="14800" xr:uid="{00000000-0005-0000-0000-0000B8360000}"/>
    <cellStyle name="Calculation 5 2 16 3" xfId="14801" xr:uid="{00000000-0005-0000-0000-0000B9360000}"/>
    <cellStyle name="Calculation 5 2 16 3 2" xfId="14802" xr:uid="{00000000-0005-0000-0000-0000BA360000}"/>
    <cellStyle name="Calculation 5 2 16 4" xfId="14803" xr:uid="{00000000-0005-0000-0000-0000BB360000}"/>
    <cellStyle name="Calculation 5 2 16 5" xfId="14804" xr:uid="{00000000-0005-0000-0000-0000BC360000}"/>
    <cellStyle name="Calculation 5 2 17" xfId="14805" xr:uid="{00000000-0005-0000-0000-0000BD360000}"/>
    <cellStyle name="Calculation 5 2 17 2" xfId="14806" xr:uid="{00000000-0005-0000-0000-0000BE360000}"/>
    <cellStyle name="Calculation 5 2 17 2 2" xfId="14807" xr:uid="{00000000-0005-0000-0000-0000BF360000}"/>
    <cellStyle name="Calculation 5 2 17 2 3" xfId="14808" xr:uid="{00000000-0005-0000-0000-0000C0360000}"/>
    <cellStyle name="Calculation 5 2 17 3" xfId="14809" xr:uid="{00000000-0005-0000-0000-0000C1360000}"/>
    <cellStyle name="Calculation 5 2 17 3 2" xfId="14810" xr:uid="{00000000-0005-0000-0000-0000C2360000}"/>
    <cellStyle name="Calculation 5 2 17 4" xfId="14811" xr:uid="{00000000-0005-0000-0000-0000C3360000}"/>
    <cellStyle name="Calculation 5 2 17 5" xfId="14812" xr:uid="{00000000-0005-0000-0000-0000C4360000}"/>
    <cellStyle name="Calculation 5 2 18" xfId="14813" xr:uid="{00000000-0005-0000-0000-0000C5360000}"/>
    <cellStyle name="Calculation 5 2 18 2" xfId="14814" xr:uid="{00000000-0005-0000-0000-0000C6360000}"/>
    <cellStyle name="Calculation 5 2 18 2 2" xfId="14815" xr:uid="{00000000-0005-0000-0000-0000C7360000}"/>
    <cellStyle name="Calculation 5 2 18 2 3" xfId="14816" xr:uid="{00000000-0005-0000-0000-0000C8360000}"/>
    <cellStyle name="Calculation 5 2 18 3" xfId="14817" xr:uid="{00000000-0005-0000-0000-0000C9360000}"/>
    <cellStyle name="Calculation 5 2 18 3 2" xfId="14818" xr:uid="{00000000-0005-0000-0000-0000CA360000}"/>
    <cellStyle name="Calculation 5 2 18 4" xfId="14819" xr:uid="{00000000-0005-0000-0000-0000CB360000}"/>
    <cellStyle name="Calculation 5 2 18 5" xfId="14820" xr:uid="{00000000-0005-0000-0000-0000CC360000}"/>
    <cellStyle name="Calculation 5 2 19" xfId="14821" xr:uid="{00000000-0005-0000-0000-0000CD360000}"/>
    <cellStyle name="Calculation 5 2 19 2" xfId="14822" xr:uid="{00000000-0005-0000-0000-0000CE360000}"/>
    <cellStyle name="Calculation 5 2 19 2 2" xfId="14823" xr:uid="{00000000-0005-0000-0000-0000CF360000}"/>
    <cellStyle name="Calculation 5 2 19 2 3" xfId="14824" xr:uid="{00000000-0005-0000-0000-0000D0360000}"/>
    <cellStyle name="Calculation 5 2 19 3" xfId="14825" xr:uid="{00000000-0005-0000-0000-0000D1360000}"/>
    <cellStyle name="Calculation 5 2 19 3 2" xfId="14826" xr:uid="{00000000-0005-0000-0000-0000D2360000}"/>
    <cellStyle name="Calculation 5 2 19 4" xfId="14827" xr:uid="{00000000-0005-0000-0000-0000D3360000}"/>
    <cellStyle name="Calculation 5 2 19 5" xfId="14828" xr:uid="{00000000-0005-0000-0000-0000D4360000}"/>
    <cellStyle name="Calculation 5 2 2" xfId="14829" xr:uid="{00000000-0005-0000-0000-0000D5360000}"/>
    <cellStyle name="Calculation 5 2 2 2" xfId="14830" xr:uid="{00000000-0005-0000-0000-0000D6360000}"/>
    <cellStyle name="Calculation 5 2 2 2 2" xfId="14831" xr:uid="{00000000-0005-0000-0000-0000D7360000}"/>
    <cellStyle name="Calculation 5 2 2 2 3" xfId="14832" xr:uid="{00000000-0005-0000-0000-0000D8360000}"/>
    <cellStyle name="Calculation 5 2 2 3" xfId="14833" xr:uid="{00000000-0005-0000-0000-0000D9360000}"/>
    <cellStyle name="Calculation 5 2 2 3 2" xfId="14834" xr:uid="{00000000-0005-0000-0000-0000DA360000}"/>
    <cellStyle name="Calculation 5 2 2 4" xfId="14835" xr:uid="{00000000-0005-0000-0000-0000DB360000}"/>
    <cellStyle name="Calculation 5 2 2 5" xfId="14836" xr:uid="{00000000-0005-0000-0000-0000DC360000}"/>
    <cellStyle name="Calculation 5 2 20" xfId="14837" xr:uid="{00000000-0005-0000-0000-0000DD360000}"/>
    <cellStyle name="Calculation 5 2 20 2" xfId="14838" xr:uid="{00000000-0005-0000-0000-0000DE360000}"/>
    <cellStyle name="Calculation 5 2 20 2 2" xfId="14839" xr:uid="{00000000-0005-0000-0000-0000DF360000}"/>
    <cellStyle name="Calculation 5 2 20 2 3" xfId="14840" xr:uid="{00000000-0005-0000-0000-0000E0360000}"/>
    <cellStyle name="Calculation 5 2 20 3" xfId="14841" xr:uid="{00000000-0005-0000-0000-0000E1360000}"/>
    <cellStyle name="Calculation 5 2 20 4" xfId="14842" xr:uid="{00000000-0005-0000-0000-0000E2360000}"/>
    <cellStyle name="Calculation 5 2 20 5" xfId="14843" xr:uid="{00000000-0005-0000-0000-0000E3360000}"/>
    <cellStyle name="Calculation 5 2 21" xfId="14844" xr:uid="{00000000-0005-0000-0000-0000E4360000}"/>
    <cellStyle name="Calculation 5 2 21 2" xfId="14845" xr:uid="{00000000-0005-0000-0000-0000E5360000}"/>
    <cellStyle name="Calculation 5 2 22" xfId="14846" xr:uid="{00000000-0005-0000-0000-0000E6360000}"/>
    <cellStyle name="Calculation 5 2 22 2" xfId="14847" xr:uid="{00000000-0005-0000-0000-0000E7360000}"/>
    <cellStyle name="Calculation 5 2 3" xfId="14848" xr:uid="{00000000-0005-0000-0000-0000E8360000}"/>
    <cellStyle name="Calculation 5 2 3 2" xfId="14849" xr:uid="{00000000-0005-0000-0000-0000E9360000}"/>
    <cellStyle name="Calculation 5 2 3 2 2" xfId="14850" xr:uid="{00000000-0005-0000-0000-0000EA360000}"/>
    <cellStyle name="Calculation 5 2 3 2 3" xfId="14851" xr:uid="{00000000-0005-0000-0000-0000EB360000}"/>
    <cellStyle name="Calculation 5 2 3 3" xfId="14852" xr:uid="{00000000-0005-0000-0000-0000EC360000}"/>
    <cellStyle name="Calculation 5 2 3 3 2" xfId="14853" xr:uid="{00000000-0005-0000-0000-0000ED360000}"/>
    <cellStyle name="Calculation 5 2 3 4" xfId="14854" xr:uid="{00000000-0005-0000-0000-0000EE360000}"/>
    <cellStyle name="Calculation 5 2 3 5" xfId="14855" xr:uid="{00000000-0005-0000-0000-0000EF360000}"/>
    <cellStyle name="Calculation 5 2 4" xfId="14856" xr:uid="{00000000-0005-0000-0000-0000F0360000}"/>
    <cellStyle name="Calculation 5 2 4 2" xfId="14857" xr:uid="{00000000-0005-0000-0000-0000F1360000}"/>
    <cellStyle name="Calculation 5 2 4 2 2" xfId="14858" xr:uid="{00000000-0005-0000-0000-0000F2360000}"/>
    <cellStyle name="Calculation 5 2 4 2 3" xfId="14859" xr:uid="{00000000-0005-0000-0000-0000F3360000}"/>
    <cellStyle name="Calculation 5 2 4 3" xfId="14860" xr:uid="{00000000-0005-0000-0000-0000F4360000}"/>
    <cellStyle name="Calculation 5 2 4 3 2" xfId="14861" xr:uid="{00000000-0005-0000-0000-0000F5360000}"/>
    <cellStyle name="Calculation 5 2 4 4" xfId="14862" xr:uid="{00000000-0005-0000-0000-0000F6360000}"/>
    <cellStyle name="Calculation 5 2 4 5" xfId="14863" xr:uid="{00000000-0005-0000-0000-0000F7360000}"/>
    <cellStyle name="Calculation 5 2 5" xfId="14864" xr:uid="{00000000-0005-0000-0000-0000F8360000}"/>
    <cellStyle name="Calculation 5 2 5 2" xfId="14865" xr:uid="{00000000-0005-0000-0000-0000F9360000}"/>
    <cellStyle name="Calculation 5 2 5 2 2" xfId="14866" xr:uid="{00000000-0005-0000-0000-0000FA360000}"/>
    <cellStyle name="Calculation 5 2 5 2 3" xfId="14867" xr:uid="{00000000-0005-0000-0000-0000FB360000}"/>
    <cellStyle name="Calculation 5 2 5 3" xfId="14868" xr:uid="{00000000-0005-0000-0000-0000FC360000}"/>
    <cellStyle name="Calculation 5 2 5 3 2" xfId="14869" xr:uid="{00000000-0005-0000-0000-0000FD360000}"/>
    <cellStyle name="Calculation 5 2 5 4" xfId="14870" xr:uid="{00000000-0005-0000-0000-0000FE360000}"/>
    <cellStyle name="Calculation 5 2 5 5" xfId="14871" xr:uid="{00000000-0005-0000-0000-0000FF360000}"/>
    <cellStyle name="Calculation 5 2 6" xfId="14872" xr:uid="{00000000-0005-0000-0000-000000370000}"/>
    <cellStyle name="Calculation 5 2 6 2" xfId="14873" xr:uid="{00000000-0005-0000-0000-000001370000}"/>
    <cellStyle name="Calculation 5 2 6 2 2" xfId="14874" xr:uid="{00000000-0005-0000-0000-000002370000}"/>
    <cellStyle name="Calculation 5 2 6 2 3" xfId="14875" xr:uid="{00000000-0005-0000-0000-000003370000}"/>
    <cellStyle name="Calculation 5 2 6 3" xfId="14876" xr:uid="{00000000-0005-0000-0000-000004370000}"/>
    <cellStyle name="Calculation 5 2 6 3 2" xfId="14877" xr:uid="{00000000-0005-0000-0000-000005370000}"/>
    <cellStyle name="Calculation 5 2 6 4" xfId="14878" xr:uid="{00000000-0005-0000-0000-000006370000}"/>
    <cellStyle name="Calculation 5 2 6 5" xfId="14879" xr:uid="{00000000-0005-0000-0000-000007370000}"/>
    <cellStyle name="Calculation 5 2 7" xfId="14880" xr:uid="{00000000-0005-0000-0000-000008370000}"/>
    <cellStyle name="Calculation 5 2 7 2" xfId="14881" xr:uid="{00000000-0005-0000-0000-000009370000}"/>
    <cellStyle name="Calculation 5 2 7 2 2" xfId="14882" xr:uid="{00000000-0005-0000-0000-00000A370000}"/>
    <cellStyle name="Calculation 5 2 7 2 3" xfId="14883" xr:uid="{00000000-0005-0000-0000-00000B370000}"/>
    <cellStyle name="Calculation 5 2 7 3" xfId="14884" xr:uid="{00000000-0005-0000-0000-00000C370000}"/>
    <cellStyle name="Calculation 5 2 7 3 2" xfId="14885" xr:uid="{00000000-0005-0000-0000-00000D370000}"/>
    <cellStyle name="Calculation 5 2 7 4" xfId="14886" xr:uid="{00000000-0005-0000-0000-00000E370000}"/>
    <cellStyle name="Calculation 5 2 7 5" xfId="14887" xr:uid="{00000000-0005-0000-0000-00000F370000}"/>
    <cellStyle name="Calculation 5 2 8" xfId="14888" xr:uid="{00000000-0005-0000-0000-000010370000}"/>
    <cellStyle name="Calculation 5 2 8 2" xfId="14889" xr:uid="{00000000-0005-0000-0000-000011370000}"/>
    <cellStyle name="Calculation 5 2 8 2 2" xfId="14890" xr:uid="{00000000-0005-0000-0000-000012370000}"/>
    <cellStyle name="Calculation 5 2 8 2 3" xfId="14891" xr:uid="{00000000-0005-0000-0000-000013370000}"/>
    <cellStyle name="Calculation 5 2 8 3" xfId="14892" xr:uid="{00000000-0005-0000-0000-000014370000}"/>
    <cellStyle name="Calculation 5 2 8 3 2" xfId="14893" xr:uid="{00000000-0005-0000-0000-000015370000}"/>
    <cellStyle name="Calculation 5 2 8 4" xfId="14894" xr:uid="{00000000-0005-0000-0000-000016370000}"/>
    <cellStyle name="Calculation 5 2 8 5" xfId="14895" xr:uid="{00000000-0005-0000-0000-000017370000}"/>
    <cellStyle name="Calculation 5 2 9" xfId="14896" xr:uid="{00000000-0005-0000-0000-000018370000}"/>
    <cellStyle name="Calculation 5 2 9 2" xfId="14897" xr:uid="{00000000-0005-0000-0000-000019370000}"/>
    <cellStyle name="Calculation 5 2 9 2 2" xfId="14898" xr:uid="{00000000-0005-0000-0000-00001A370000}"/>
    <cellStyle name="Calculation 5 2 9 2 3" xfId="14899" xr:uid="{00000000-0005-0000-0000-00001B370000}"/>
    <cellStyle name="Calculation 5 2 9 3" xfId="14900" xr:uid="{00000000-0005-0000-0000-00001C370000}"/>
    <cellStyle name="Calculation 5 2 9 3 2" xfId="14901" xr:uid="{00000000-0005-0000-0000-00001D370000}"/>
    <cellStyle name="Calculation 5 2 9 4" xfId="14902" xr:uid="{00000000-0005-0000-0000-00001E370000}"/>
    <cellStyle name="Calculation 5 2 9 5" xfId="14903" xr:uid="{00000000-0005-0000-0000-00001F370000}"/>
    <cellStyle name="Calculation 5 20" xfId="14904" xr:uid="{00000000-0005-0000-0000-000020370000}"/>
    <cellStyle name="Calculation 5 20 2" xfId="14905" xr:uid="{00000000-0005-0000-0000-000021370000}"/>
    <cellStyle name="Calculation 5 20 2 2" xfId="14906" xr:uid="{00000000-0005-0000-0000-000022370000}"/>
    <cellStyle name="Calculation 5 20 2 3" xfId="14907" xr:uid="{00000000-0005-0000-0000-000023370000}"/>
    <cellStyle name="Calculation 5 20 3" xfId="14908" xr:uid="{00000000-0005-0000-0000-000024370000}"/>
    <cellStyle name="Calculation 5 20 3 2" xfId="14909" xr:uid="{00000000-0005-0000-0000-000025370000}"/>
    <cellStyle name="Calculation 5 20 4" xfId="14910" xr:uid="{00000000-0005-0000-0000-000026370000}"/>
    <cellStyle name="Calculation 5 20 5" xfId="14911" xr:uid="{00000000-0005-0000-0000-000027370000}"/>
    <cellStyle name="Calculation 5 21" xfId="14912" xr:uid="{00000000-0005-0000-0000-000028370000}"/>
    <cellStyle name="Calculation 5 21 2" xfId="14913" xr:uid="{00000000-0005-0000-0000-000029370000}"/>
    <cellStyle name="Calculation 5 21 2 2" xfId="14914" xr:uid="{00000000-0005-0000-0000-00002A370000}"/>
    <cellStyle name="Calculation 5 21 2 3" xfId="14915" xr:uid="{00000000-0005-0000-0000-00002B370000}"/>
    <cellStyle name="Calculation 5 21 3" xfId="14916" xr:uid="{00000000-0005-0000-0000-00002C370000}"/>
    <cellStyle name="Calculation 5 21 3 2" xfId="14917" xr:uid="{00000000-0005-0000-0000-00002D370000}"/>
    <cellStyle name="Calculation 5 21 4" xfId="14918" xr:uid="{00000000-0005-0000-0000-00002E370000}"/>
    <cellStyle name="Calculation 5 21 5" xfId="14919" xr:uid="{00000000-0005-0000-0000-00002F370000}"/>
    <cellStyle name="Calculation 5 22" xfId="14920" xr:uid="{00000000-0005-0000-0000-000030370000}"/>
    <cellStyle name="Calculation 5 22 2" xfId="14921" xr:uid="{00000000-0005-0000-0000-000031370000}"/>
    <cellStyle name="Calculation 5 22 2 2" xfId="14922" xr:uid="{00000000-0005-0000-0000-000032370000}"/>
    <cellStyle name="Calculation 5 22 2 3" xfId="14923" xr:uid="{00000000-0005-0000-0000-000033370000}"/>
    <cellStyle name="Calculation 5 22 3" xfId="14924" xr:uid="{00000000-0005-0000-0000-000034370000}"/>
    <cellStyle name="Calculation 5 22 3 2" xfId="14925" xr:uid="{00000000-0005-0000-0000-000035370000}"/>
    <cellStyle name="Calculation 5 22 4" xfId="14926" xr:uid="{00000000-0005-0000-0000-000036370000}"/>
    <cellStyle name="Calculation 5 22 5" xfId="14927" xr:uid="{00000000-0005-0000-0000-000037370000}"/>
    <cellStyle name="Calculation 5 23" xfId="14928" xr:uid="{00000000-0005-0000-0000-000038370000}"/>
    <cellStyle name="Calculation 5 23 2" xfId="14929" xr:uid="{00000000-0005-0000-0000-000039370000}"/>
    <cellStyle name="Calculation 5 24" xfId="14930" xr:uid="{00000000-0005-0000-0000-00003A370000}"/>
    <cellStyle name="Calculation 5 24 2" xfId="14931" xr:uid="{00000000-0005-0000-0000-00003B370000}"/>
    <cellStyle name="Calculation 5 25" xfId="14932" xr:uid="{00000000-0005-0000-0000-00003C370000}"/>
    <cellStyle name="Calculation 5 3" xfId="14933" xr:uid="{00000000-0005-0000-0000-00003D370000}"/>
    <cellStyle name="Calculation 5 3 10" xfId="14934" xr:uid="{00000000-0005-0000-0000-00003E370000}"/>
    <cellStyle name="Calculation 5 3 10 2" xfId="14935" xr:uid="{00000000-0005-0000-0000-00003F370000}"/>
    <cellStyle name="Calculation 5 3 10 2 2" xfId="14936" xr:uid="{00000000-0005-0000-0000-000040370000}"/>
    <cellStyle name="Calculation 5 3 10 2 3" xfId="14937" xr:uid="{00000000-0005-0000-0000-000041370000}"/>
    <cellStyle name="Calculation 5 3 10 3" xfId="14938" xr:uid="{00000000-0005-0000-0000-000042370000}"/>
    <cellStyle name="Calculation 5 3 10 3 2" xfId="14939" xr:uid="{00000000-0005-0000-0000-000043370000}"/>
    <cellStyle name="Calculation 5 3 10 4" xfId="14940" xr:uid="{00000000-0005-0000-0000-000044370000}"/>
    <cellStyle name="Calculation 5 3 10 5" xfId="14941" xr:uid="{00000000-0005-0000-0000-000045370000}"/>
    <cellStyle name="Calculation 5 3 11" xfId="14942" xr:uid="{00000000-0005-0000-0000-000046370000}"/>
    <cellStyle name="Calculation 5 3 11 2" xfId="14943" xr:uid="{00000000-0005-0000-0000-000047370000}"/>
    <cellStyle name="Calculation 5 3 11 2 2" xfId="14944" xr:uid="{00000000-0005-0000-0000-000048370000}"/>
    <cellStyle name="Calculation 5 3 11 2 3" xfId="14945" xr:uid="{00000000-0005-0000-0000-000049370000}"/>
    <cellStyle name="Calculation 5 3 11 3" xfId="14946" xr:uid="{00000000-0005-0000-0000-00004A370000}"/>
    <cellStyle name="Calculation 5 3 11 3 2" xfId="14947" xr:uid="{00000000-0005-0000-0000-00004B370000}"/>
    <cellStyle name="Calculation 5 3 11 4" xfId="14948" xr:uid="{00000000-0005-0000-0000-00004C370000}"/>
    <cellStyle name="Calculation 5 3 11 5" xfId="14949" xr:uid="{00000000-0005-0000-0000-00004D370000}"/>
    <cellStyle name="Calculation 5 3 12" xfId="14950" xr:uid="{00000000-0005-0000-0000-00004E370000}"/>
    <cellStyle name="Calculation 5 3 12 2" xfId="14951" xr:uid="{00000000-0005-0000-0000-00004F370000}"/>
    <cellStyle name="Calculation 5 3 12 2 2" xfId="14952" xr:uid="{00000000-0005-0000-0000-000050370000}"/>
    <cellStyle name="Calculation 5 3 12 2 3" xfId="14953" xr:uid="{00000000-0005-0000-0000-000051370000}"/>
    <cellStyle name="Calculation 5 3 12 3" xfId="14954" xr:uid="{00000000-0005-0000-0000-000052370000}"/>
    <cellStyle name="Calculation 5 3 12 3 2" xfId="14955" xr:uid="{00000000-0005-0000-0000-000053370000}"/>
    <cellStyle name="Calculation 5 3 12 4" xfId="14956" xr:uid="{00000000-0005-0000-0000-000054370000}"/>
    <cellStyle name="Calculation 5 3 12 5" xfId="14957" xr:uid="{00000000-0005-0000-0000-000055370000}"/>
    <cellStyle name="Calculation 5 3 13" xfId="14958" xr:uid="{00000000-0005-0000-0000-000056370000}"/>
    <cellStyle name="Calculation 5 3 13 2" xfId="14959" xr:uid="{00000000-0005-0000-0000-000057370000}"/>
    <cellStyle name="Calculation 5 3 13 2 2" xfId="14960" xr:uid="{00000000-0005-0000-0000-000058370000}"/>
    <cellStyle name="Calculation 5 3 13 2 3" xfId="14961" xr:uid="{00000000-0005-0000-0000-000059370000}"/>
    <cellStyle name="Calculation 5 3 13 3" xfId="14962" xr:uid="{00000000-0005-0000-0000-00005A370000}"/>
    <cellStyle name="Calculation 5 3 13 3 2" xfId="14963" xr:uid="{00000000-0005-0000-0000-00005B370000}"/>
    <cellStyle name="Calculation 5 3 13 4" xfId="14964" xr:uid="{00000000-0005-0000-0000-00005C370000}"/>
    <cellStyle name="Calculation 5 3 13 5" xfId="14965" xr:uid="{00000000-0005-0000-0000-00005D370000}"/>
    <cellStyle name="Calculation 5 3 14" xfId="14966" xr:uid="{00000000-0005-0000-0000-00005E370000}"/>
    <cellStyle name="Calculation 5 3 14 2" xfId="14967" xr:uid="{00000000-0005-0000-0000-00005F370000}"/>
    <cellStyle name="Calculation 5 3 14 2 2" xfId="14968" xr:uid="{00000000-0005-0000-0000-000060370000}"/>
    <cellStyle name="Calculation 5 3 14 2 3" xfId="14969" xr:uid="{00000000-0005-0000-0000-000061370000}"/>
    <cellStyle name="Calculation 5 3 14 3" xfId="14970" xr:uid="{00000000-0005-0000-0000-000062370000}"/>
    <cellStyle name="Calculation 5 3 14 3 2" xfId="14971" xr:uid="{00000000-0005-0000-0000-000063370000}"/>
    <cellStyle name="Calculation 5 3 14 4" xfId="14972" xr:uid="{00000000-0005-0000-0000-000064370000}"/>
    <cellStyle name="Calculation 5 3 14 5" xfId="14973" xr:uid="{00000000-0005-0000-0000-000065370000}"/>
    <cellStyle name="Calculation 5 3 15" xfId="14974" xr:uid="{00000000-0005-0000-0000-000066370000}"/>
    <cellStyle name="Calculation 5 3 15 2" xfId="14975" xr:uid="{00000000-0005-0000-0000-000067370000}"/>
    <cellStyle name="Calculation 5 3 15 2 2" xfId="14976" xr:uid="{00000000-0005-0000-0000-000068370000}"/>
    <cellStyle name="Calculation 5 3 15 2 3" xfId="14977" xr:uid="{00000000-0005-0000-0000-000069370000}"/>
    <cellStyle name="Calculation 5 3 15 3" xfId="14978" xr:uid="{00000000-0005-0000-0000-00006A370000}"/>
    <cellStyle name="Calculation 5 3 15 3 2" xfId="14979" xr:uid="{00000000-0005-0000-0000-00006B370000}"/>
    <cellStyle name="Calculation 5 3 15 4" xfId="14980" xr:uid="{00000000-0005-0000-0000-00006C370000}"/>
    <cellStyle name="Calculation 5 3 15 5" xfId="14981" xr:uid="{00000000-0005-0000-0000-00006D370000}"/>
    <cellStyle name="Calculation 5 3 16" xfId="14982" xr:uid="{00000000-0005-0000-0000-00006E370000}"/>
    <cellStyle name="Calculation 5 3 16 2" xfId="14983" xr:uid="{00000000-0005-0000-0000-00006F370000}"/>
    <cellStyle name="Calculation 5 3 16 2 2" xfId="14984" xr:uid="{00000000-0005-0000-0000-000070370000}"/>
    <cellStyle name="Calculation 5 3 16 2 3" xfId="14985" xr:uid="{00000000-0005-0000-0000-000071370000}"/>
    <cellStyle name="Calculation 5 3 16 3" xfId="14986" xr:uid="{00000000-0005-0000-0000-000072370000}"/>
    <cellStyle name="Calculation 5 3 16 3 2" xfId="14987" xr:uid="{00000000-0005-0000-0000-000073370000}"/>
    <cellStyle name="Calculation 5 3 16 4" xfId="14988" xr:uid="{00000000-0005-0000-0000-000074370000}"/>
    <cellStyle name="Calculation 5 3 16 5" xfId="14989" xr:uid="{00000000-0005-0000-0000-000075370000}"/>
    <cellStyle name="Calculation 5 3 17" xfId="14990" xr:uid="{00000000-0005-0000-0000-000076370000}"/>
    <cellStyle name="Calculation 5 3 17 2" xfId="14991" xr:uid="{00000000-0005-0000-0000-000077370000}"/>
    <cellStyle name="Calculation 5 3 17 2 2" xfId="14992" xr:uid="{00000000-0005-0000-0000-000078370000}"/>
    <cellStyle name="Calculation 5 3 17 2 3" xfId="14993" xr:uid="{00000000-0005-0000-0000-000079370000}"/>
    <cellStyle name="Calculation 5 3 17 3" xfId="14994" xr:uid="{00000000-0005-0000-0000-00007A370000}"/>
    <cellStyle name="Calculation 5 3 17 3 2" xfId="14995" xr:uid="{00000000-0005-0000-0000-00007B370000}"/>
    <cellStyle name="Calculation 5 3 17 4" xfId="14996" xr:uid="{00000000-0005-0000-0000-00007C370000}"/>
    <cellStyle name="Calculation 5 3 17 5" xfId="14997" xr:uid="{00000000-0005-0000-0000-00007D370000}"/>
    <cellStyle name="Calculation 5 3 18" xfId="14998" xr:uid="{00000000-0005-0000-0000-00007E370000}"/>
    <cellStyle name="Calculation 5 3 18 2" xfId="14999" xr:uid="{00000000-0005-0000-0000-00007F370000}"/>
    <cellStyle name="Calculation 5 3 18 2 2" xfId="15000" xr:uid="{00000000-0005-0000-0000-000080370000}"/>
    <cellStyle name="Calculation 5 3 18 2 3" xfId="15001" xr:uid="{00000000-0005-0000-0000-000081370000}"/>
    <cellStyle name="Calculation 5 3 18 3" xfId="15002" xr:uid="{00000000-0005-0000-0000-000082370000}"/>
    <cellStyle name="Calculation 5 3 18 3 2" xfId="15003" xr:uid="{00000000-0005-0000-0000-000083370000}"/>
    <cellStyle name="Calculation 5 3 18 4" xfId="15004" xr:uid="{00000000-0005-0000-0000-000084370000}"/>
    <cellStyle name="Calculation 5 3 18 5" xfId="15005" xr:uid="{00000000-0005-0000-0000-000085370000}"/>
    <cellStyle name="Calculation 5 3 19" xfId="15006" xr:uid="{00000000-0005-0000-0000-000086370000}"/>
    <cellStyle name="Calculation 5 3 19 2" xfId="15007" xr:uid="{00000000-0005-0000-0000-000087370000}"/>
    <cellStyle name="Calculation 5 3 19 2 2" xfId="15008" xr:uid="{00000000-0005-0000-0000-000088370000}"/>
    <cellStyle name="Calculation 5 3 19 2 3" xfId="15009" xr:uid="{00000000-0005-0000-0000-000089370000}"/>
    <cellStyle name="Calculation 5 3 19 3" xfId="15010" xr:uid="{00000000-0005-0000-0000-00008A370000}"/>
    <cellStyle name="Calculation 5 3 19 3 2" xfId="15011" xr:uid="{00000000-0005-0000-0000-00008B370000}"/>
    <cellStyle name="Calculation 5 3 19 4" xfId="15012" xr:uid="{00000000-0005-0000-0000-00008C370000}"/>
    <cellStyle name="Calculation 5 3 19 5" xfId="15013" xr:uid="{00000000-0005-0000-0000-00008D370000}"/>
    <cellStyle name="Calculation 5 3 2" xfId="15014" xr:uid="{00000000-0005-0000-0000-00008E370000}"/>
    <cellStyle name="Calculation 5 3 2 2" xfId="15015" xr:uid="{00000000-0005-0000-0000-00008F370000}"/>
    <cellStyle name="Calculation 5 3 2 2 2" xfId="15016" xr:uid="{00000000-0005-0000-0000-000090370000}"/>
    <cellStyle name="Calculation 5 3 2 2 3" xfId="15017" xr:uid="{00000000-0005-0000-0000-000091370000}"/>
    <cellStyle name="Calculation 5 3 2 3" xfId="15018" xr:uid="{00000000-0005-0000-0000-000092370000}"/>
    <cellStyle name="Calculation 5 3 2 3 2" xfId="15019" xr:uid="{00000000-0005-0000-0000-000093370000}"/>
    <cellStyle name="Calculation 5 3 2 4" xfId="15020" xr:uid="{00000000-0005-0000-0000-000094370000}"/>
    <cellStyle name="Calculation 5 3 2 5" xfId="15021" xr:uid="{00000000-0005-0000-0000-000095370000}"/>
    <cellStyle name="Calculation 5 3 20" xfId="15022" xr:uid="{00000000-0005-0000-0000-000096370000}"/>
    <cellStyle name="Calculation 5 3 20 2" xfId="15023" xr:uid="{00000000-0005-0000-0000-000097370000}"/>
    <cellStyle name="Calculation 5 3 20 2 2" xfId="15024" xr:uid="{00000000-0005-0000-0000-000098370000}"/>
    <cellStyle name="Calculation 5 3 20 2 3" xfId="15025" xr:uid="{00000000-0005-0000-0000-000099370000}"/>
    <cellStyle name="Calculation 5 3 20 3" xfId="15026" xr:uid="{00000000-0005-0000-0000-00009A370000}"/>
    <cellStyle name="Calculation 5 3 20 4" xfId="15027" xr:uid="{00000000-0005-0000-0000-00009B370000}"/>
    <cellStyle name="Calculation 5 3 20 5" xfId="15028" xr:uid="{00000000-0005-0000-0000-00009C370000}"/>
    <cellStyle name="Calculation 5 3 21" xfId="15029" xr:uid="{00000000-0005-0000-0000-00009D370000}"/>
    <cellStyle name="Calculation 5 3 21 2" xfId="15030" xr:uid="{00000000-0005-0000-0000-00009E370000}"/>
    <cellStyle name="Calculation 5 3 22" xfId="15031" xr:uid="{00000000-0005-0000-0000-00009F370000}"/>
    <cellStyle name="Calculation 5 3 22 2" xfId="15032" xr:uid="{00000000-0005-0000-0000-0000A0370000}"/>
    <cellStyle name="Calculation 5 3 3" xfId="15033" xr:uid="{00000000-0005-0000-0000-0000A1370000}"/>
    <cellStyle name="Calculation 5 3 3 2" xfId="15034" xr:uid="{00000000-0005-0000-0000-0000A2370000}"/>
    <cellStyle name="Calculation 5 3 3 2 2" xfId="15035" xr:uid="{00000000-0005-0000-0000-0000A3370000}"/>
    <cellStyle name="Calculation 5 3 3 2 3" xfId="15036" xr:uid="{00000000-0005-0000-0000-0000A4370000}"/>
    <cellStyle name="Calculation 5 3 3 3" xfId="15037" xr:uid="{00000000-0005-0000-0000-0000A5370000}"/>
    <cellStyle name="Calculation 5 3 3 3 2" xfId="15038" xr:uid="{00000000-0005-0000-0000-0000A6370000}"/>
    <cellStyle name="Calculation 5 3 3 4" xfId="15039" xr:uid="{00000000-0005-0000-0000-0000A7370000}"/>
    <cellStyle name="Calculation 5 3 3 5" xfId="15040" xr:uid="{00000000-0005-0000-0000-0000A8370000}"/>
    <cellStyle name="Calculation 5 3 4" xfId="15041" xr:uid="{00000000-0005-0000-0000-0000A9370000}"/>
    <cellStyle name="Calculation 5 3 4 2" xfId="15042" xr:uid="{00000000-0005-0000-0000-0000AA370000}"/>
    <cellStyle name="Calculation 5 3 4 2 2" xfId="15043" xr:uid="{00000000-0005-0000-0000-0000AB370000}"/>
    <cellStyle name="Calculation 5 3 4 2 3" xfId="15044" xr:uid="{00000000-0005-0000-0000-0000AC370000}"/>
    <cellStyle name="Calculation 5 3 4 3" xfId="15045" xr:uid="{00000000-0005-0000-0000-0000AD370000}"/>
    <cellStyle name="Calculation 5 3 4 3 2" xfId="15046" xr:uid="{00000000-0005-0000-0000-0000AE370000}"/>
    <cellStyle name="Calculation 5 3 4 4" xfId="15047" xr:uid="{00000000-0005-0000-0000-0000AF370000}"/>
    <cellStyle name="Calculation 5 3 4 5" xfId="15048" xr:uid="{00000000-0005-0000-0000-0000B0370000}"/>
    <cellStyle name="Calculation 5 3 5" xfId="15049" xr:uid="{00000000-0005-0000-0000-0000B1370000}"/>
    <cellStyle name="Calculation 5 3 5 2" xfId="15050" xr:uid="{00000000-0005-0000-0000-0000B2370000}"/>
    <cellStyle name="Calculation 5 3 5 2 2" xfId="15051" xr:uid="{00000000-0005-0000-0000-0000B3370000}"/>
    <cellStyle name="Calculation 5 3 5 2 3" xfId="15052" xr:uid="{00000000-0005-0000-0000-0000B4370000}"/>
    <cellStyle name="Calculation 5 3 5 3" xfId="15053" xr:uid="{00000000-0005-0000-0000-0000B5370000}"/>
    <cellStyle name="Calculation 5 3 5 3 2" xfId="15054" xr:uid="{00000000-0005-0000-0000-0000B6370000}"/>
    <cellStyle name="Calculation 5 3 5 4" xfId="15055" xr:uid="{00000000-0005-0000-0000-0000B7370000}"/>
    <cellStyle name="Calculation 5 3 5 5" xfId="15056" xr:uid="{00000000-0005-0000-0000-0000B8370000}"/>
    <cellStyle name="Calculation 5 3 6" xfId="15057" xr:uid="{00000000-0005-0000-0000-0000B9370000}"/>
    <cellStyle name="Calculation 5 3 6 2" xfId="15058" xr:uid="{00000000-0005-0000-0000-0000BA370000}"/>
    <cellStyle name="Calculation 5 3 6 2 2" xfId="15059" xr:uid="{00000000-0005-0000-0000-0000BB370000}"/>
    <cellStyle name="Calculation 5 3 6 2 3" xfId="15060" xr:uid="{00000000-0005-0000-0000-0000BC370000}"/>
    <cellStyle name="Calculation 5 3 6 3" xfId="15061" xr:uid="{00000000-0005-0000-0000-0000BD370000}"/>
    <cellStyle name="Calculation 5 3 6 3 2" xfId="15062" xr:uid="{00000000-0005-0000-0000-0000BE370000}"/>
    <cellStyle name="Calculation 5 3 6 4" xfId="15063" xr:uid="{00000000-0005-0000-0000-0000BF370000}"/>
    <cellStyle name="Calculation 5 3 6 5" xfId="15064" xr:uid="{00000000-0005-0000-0000-0000C0370000}"/>
    <cellStyle name="Calculation 5 3 7" xfId="15065" xr:uid="{00000000-0005-0000-0000-0000C1370000}"/>
    <cellStyle name="Calculation 5 3 7 2" xfId="15066" xr:uid="{00000000-0005-0000-0000-0000C2370000}"/>
    <cellStyle name="Calculation 5 3 7 2 2" xfId="15067" xr:uid="{00000000-0005-0000-0000-0000C3370000}"/>
    <cellStyle name="Calculation 5 3 7 2 3" xfId="15068" xr:uid="{00000000-0005-0000-0000-0000C4370000}"/>
    <cellStyle name="Calculation 5 3 7 3" xfId="15069" xr:uid="{00000000-0005-0000-0000-0000C5370000}"/>
    <cellStyle name="Calculation 5 3 7 3 2" xfId="15070" xr:uid="{00000000-0005-0000-0000-0000C6370000}"/>
    <cellStyle name="Calculation 5 3 7 4" xfId="15071" xr:uid="{00000000-0005-0000-0000-0000C7370000}"/>
    <cellStyle name="Calculation 5 3 7 5" xfId="15072" xr:uid="{00000000-0005-0000-0000-0000C8370000}"/>
    <cellStyle name="Calculation 5 3 8" xfId="15073" xr:uid="{00000000-0005-0000-0000-0000C9370000}"/>
    <cellStyle name="Calculation 5 3 8 2" xfId="15074" xr:uid="{00000000-0005-0000-0000-0000CA370000}"/>
    <cellStyle name="Calculation 5 3 8 2 2" xfId="15075" xr:uid="{00000000-0005-0000-0000-0000CB370000}"/>
    <cellStyle name="Calculation 5 3 8 2 3" xfId="15076" xr:uid="{00000000-0005-0000-0000-0000CC370000}"/>
    <cellStyle name="Calculation 5 3 8 3" xfId="15077" xr:uid="{00000000-0005-0000-0000-0000CD370000}"/>
    <cellStyle name="Calculation 5 3 8 3 2" xfId="15078" xr:uid="{00000000-0005-0000-0000-0000CE370000}"/>
    <cellStyle name="Calculation 5 3 8 4" xfId="15079" xr:uid="{00000000-0005-0000-0000-0000CF370000}"/>
    <cellStyle name="Calculation 5 3 8 5" xfId="15080" xr:uid="{00000000-0005-0000-0000-0000D0370000}"/>
    <cellStyle name="Calculation 5 3 9" xfId="15081" xr:uid="{00000000-0005-0000-0000-0000D1370000}"/>
    <cellStyle name="Calculation 5 3 9 2" xfId="15082" xr:uid="{00000000-0005-0000-0000-0000D2370000}"/>
    <cellStyle name="Calculation 5 3 9 2 2" xfId="15083" xr:uid="{00000000-0005-0000-0000-0000D3370000}"/>
    <cellStyle name="Calculation 5 3 9 2 3" xfId="15084" xr:uid="{00000000-0005-0000-0000-0000D4370000}"/>
    <cellStyle name="Calculation 5 3 9 3" xfId="15085" xr:uid="{00000000-0005-0000-0000-0000D5370000}"/>
    <cellStyle name="Calculation 5 3 9 3 2" xfId="15086" xr:uid="{00000000-0005-0000-0000-0000D6370000}"/>
    <cellStyle name="Calculation 5 3 9 4" xfId="15087" xr:uid="{00000000-0005-0000-0000-0000D7370000}"/>
    <cellStyle name="Calculation 5 3 9 5" xfId="15088" xr:uid="{00000000-0005-0000-0000-0000D8370000}"/>
    <cellStyle name="Calculation 5 4" xfId="15089" xr:uid="{00000000-0005-0000-0000-0000D9370000}"/>
    <cellStyle name="Calculation 5 4 2" xfId="15090" xr:uid="{00000000-0005-0000-0000-0000DA370000}"/>
    <cellStyle name="Calculation 5 4 2 2" xfId="15091" xr:uid="{00000000-0005-0000-0000-0000DB370000}"/>
    <cellStyle name="Calculation 5 4 3" xfId="15092" xr:uid="{00000000-0005-0000-0000-0000DC370000}"/>
    <cellStyle name="Calculation 5 4 3 2" xfId="15093" xr:uid="{00000000-0005-0000-0000-0000DD370000}"/>
    <cellStyle name="Calculation 5 5" xfId="15094" xr:uid="{00000000-0005-0000-0000-0000DE370000}"/>
    <cellStyle name="Calculation 5 5 2" xfId="15095" xr:uid="{00000000-0005-0000-0000-0000DF370000}"/>
    <cellStyle name="Calculation 5 5 2 2" xfId="15096" xr:uid="{00000000-0005-0000-0000-0000E0370000}"/>
    <cellStyle name="Calculation 5 5 2 3" xfId="15097" xr:uid="{00000000-0005-0000-0000-0000E1370000}"/>
    <cellStyle name="Calculation 5 5 3" xfId="15098" xr:uid="{00000000-0005-0000-0000-0000E2370000}"/>
    <cellStyle name="Calculation 5 5 3 2" xfId="15099" xr:uid="{00000000-0005-0000-0000-0000E3370000}"/>
    <cellStyle name="Calculation 5 5 4" xfId="15100" xr:uid="{00000000-0005-0000-0000-0000E4370000}"/>
    <cellStyle name="Calculation 5 5 5" xfId="15101" xr:uid="{00000000-0005-0000-0000-0000E5370000}"/>
    <cellStyle name="Calculation 5 6" xfId="15102" xr:uid="{00000000-0005-0000-0000-0000E6370000}"/>
    <cellStyle name="Calculation 5 6 2" xfId="15103" xr:uid="{00000000-0005-0000-0000-0000E7370000}"/>
    <cellStyle name="Calculation 5 6 2 2" xfId="15104" xr:uid="{00000000-0005-0000-0000-0000E8370000}"/>
    <cellStyle name="Calculation 5 6 2 3" xfId="15105" xr:uid="{00000000-0005-0000-0000-0000E9370000}"/>
    <cellStyle name="Calculation 5 6 3" xfId="15106" xr:uid="{00000000-0005-0000-0000-0000EA370000}"/>
    <cellStyle name="Calculation 5 6 3 2" xfId="15107" xr:uid="{00000000-0005-0000-0000-0000EB370000}"/>
    <cellStyle name="Calculation 5 6 4" xfId="15108" xr:uid="{00000000-0005-0000-0000-0000EC370000}"/>
    <cellStyle name="Calculation 5 6 5" xfId="15109" xr:uid="{00000000-0005-0000-0000-0000ED370000}"/>
    <cellStyle name="Calculation 5 7" xfId="15110" xr:uid="{00000000-0005-0000-0000-0000EE370000}"/>
    <cellStyle name="Calculation 5 7 2" xfId="15111" xr:uid="{00000000-0005-0000-0000-0000EF370000}"/>
    <cellStyle name="Calculation 5 7 2 2" xfId="15112" xr:uid="{00000000-0005-0000-0000-0000F0370000}"/>
    <cellStyle name="Calculation 5 7 2 3" xfId="15113" xr:uid="{00000000-0005-0000-0000-0000F1370000}"/>
    <cellStyle name="Calculation 5 7 3" xfId="15114" xr:uid="{00000000-0005-0000-0000-0000F2370000}"/>
    <cellStyle name="Calculation 5 7 3 2" xfId="15115" xr:uid="{00000000-0005-0000-0000-0000F3370000}"/>
    <cellStyle name="Calculation 5 7 4" xfId="15116" xr:uid="{00000000-0005-0000-0000-0000F4370000}"/>
    <cellStyle name="Calculation 5 7 5" xfId="15117" xr:uid="{00000000-0005-0000-0000-0000F5370000}"/>
    <cellStyle name="Calculation 5 8" xfId="15118" xr:uid="{00000000-0005-0000-0000-0000F6370000}"/>
    <cellStyle name="Calculation 5 8 2" xfId="15119" xr:uid="{00000000-0005-0000-0000-0000F7370000}"/>
    <cellStyle name="Calculation 5 8 2 2" xfId="15120" xr:uid="{00000000-0005-0000-0000-0000F8370000}"/>
    <cellStyle name="Calculation 5 8 2 3" xfId="15121" xr:uid="{00000000-0005-0000-0000-0000F9370000}"/>
    <cellStyle name="Calculation 5 8 3" xfId="15122" xr:uid="{00000000-0005-0000-0000-0000FA370000}"/>
    <cellStyle name="Calculation 5 8 3 2" xfId="15123" xr:uid="{00000000-0005-0000-0000-0000FB370000}"/>
    <cellStyle name="Calculation 5 8 4" xfId="15124" xr:uid="{00000000-0005-0000-0000-0000FC370000}"/>
    <cellStyle name="Calculation 5 8 5" xfId="15125" xr:uid="{00000000-0005-0000-0000-0000FD370000}"/>
    <cellStyle name="Calculation 5 9" xfId="15126" xr:uid="{00000000-0005-0000-0000-0000FE370000}"/>
    <cellStyle name="Calculation 5 9 2" xfId="15127" xr:uid="{00000000-0005-0000-0000-0000FF370000}"/>
    <cellStyle name="Calculation 5 9 2 2" xfId="15128" xr:uid="{00000000-0005-0000-0000-000000380000}"/>
    <cellStyle name="Calculation 5 9 2 3" xfId="15129" xr:uid="{00000000-0005-0000-0000-000001380000}"/>
    <cellStyle name="Calculation 5 9 3" xfId="15130" xr:uid="{00000000-0005-0000-0000-000002380000}"/>
    <cellStyle name="Calculation 5 9 3 2" xfId="15131" xr:uid="{00000000-0005-0000-0000-000003380000}"/>
    <cellStyle name="Calculation 5 9 4" xfId="15132" xr:uid="{00000000-0005-0000-0000-000004380000}"/>
    <cellStyle name="Calculation 5 9 5" xfId="15133" xr:uid="{00000000-0005-0000-0000-000005380000}"/>
    <cellStyle name="Calculation 50" xfId="57601" xr:uid="{00000000-0005-0000-0000-000006380000}"/>
    <cellStyle name="Calculation 6" xfId="15134" xr:uid="{00000000-0005-0000-0000-000007380000}"/>
    <cellStyle name="Calculation 6 10" xfId="15135" xr:uid="{00000000-0005-0000-0000-000008380000}"/>
    <cellStyle name="Calculation 6 10 2" xfId="15136" xr:uid="{00000000-0005-0000-0000-000009380000}"/>
    <cellStyle name="Calculation 6 10 2 2" xfId="15137" xr:uid="{00000000-0005-0000-0000-00000A380000}"/>
    <cellStyle name="Calculation 6 10 2 3" xfId="15138" xr:uid="{00000000-0005-0000-0000-00000B380000}"/>
    <cellStyle name="Calculation 6 10 3" xfId="15139" xr:uid="{00000000-0005-0000-0000-00000C380000}"/>
    <cellStyle name="Calculation 6 10 3 2" xfId="15140" xr:uid="{00000000-0005-0000-0000-00000D380000}"/>
    <cellStyle name="Calculation 6 10 4" xfId="15141" xr:uid="{00000000-0005-0000-0000-00000E380000}"/>
    <cellStyle name="Calculation 6 10 5" xfId="15142" xr:uid="{00000000-0005-0000-0000-00000F380000}"/>
    <cellStyle name="Calculation 6 11" xfId="15143" xr:uid="{00000000-0005-0000-0000-000010380000}"/>
    <cellStyle name="Calculation 6 11 2" xfId="15144" xr:uid="{00000000-0005-0000-0000-000011380000}"/>
    <cellStyle name="Calculation 6 11 2 2" xfId="15145" xr:uid="{00000000-0005-0000-0000-000012380000}"/>
    <cellStyle name="Calculation 6 11 2 3" xfId="15146" xr:uid="{00000000-0005-0000-0000-000013380000}"/>
    <cellStyle name="Calculation 6 11 3" xfId="15147" xr:uid="{00000000-0005-0000-0000-000014380000}"/>
    <cellStyle name="Calculation 6 11 3 2" xfId="15148" xr:uid="{00000000-0005-0000-0000-000015380000}"/>
    <cellStyle name="Calculation 6 11 4" xfId="15149" xr:uid="{00000000-0005-0000-0000-000016380000}"/>
    <cellStyle name="Calculation 6 11 5" xfId="15150" xr:uid="{00000000-0005-0000-0000-000017380000}"/>
    <cellStyle name="Calculation 6 12" xfId="15151" xr:uid="{00000000-0005-0000-0000-000018380000}"/>
    <cellStyle name="Calculation 6 12 2" xfId="15152" xr:uid="{00000000-0005-0000-0000-000019380000}"/>
    <cellStyle name="Calculation 6 12 2 2" xfId="15153" xr:uid="{00000000-0005-0000-0000-00001A380000}"/>
    <cellStyle name="Calculation 6 12 2 3" xfId="15154" xr:uid="{00000000-0005-0000-0000-00001B380000}"/>
    <cellStyle name="Calculation 6 12 3" xfId="15155" xr:uid="{00000000-0005-0000-0000-00001C380000}"/>
    <cellStyle name="Calculation 6 12 3 2" xfId="15156" xr:uid="{00000000-0005-0000-0000-00001D380000}"/>
    <cellStyle name="Calculation 6 12 4" xfId="15157" xr:uid="{00000000-0005-0000-0000-00001E380000}"/>
    <cellStyle name="Calculation 6 12 5" xfId="15158" xr:uid="{00000000-0005-0000-0000-00001F380000}"/>
    <cellStyle name="Calculation 6 13" xfId="15159" xr:uid="{00000000-0005-0000-0000-000020380000}"/>
    <cellStyle name="Calculation 6 13 2" xfId="15160" xr:uid="{00000000-0005-0000-0000-000021380000}"/>
    <cellStyle name="Calculation 6 13 2 2" xfId="15161" xr:uid="{00000000-0005-0000-0000-000022380000}"/>
    <cellStyle name="Calculation 6 13 2 3" xfId="15162" xr:uid="{00000000-0005-0000-0000-000023380000}"/>
    <cellStyle name="Calculation 6 13 3" xfId="15163" xr:uid="{00000000-0005-0000-0000-000024380000}"/>
    <cellStyle name="Calculation 6 13 3 2" xfId="15164" xr:uid="{00000000-0005-0000-0000-000025380000}"/>
    <cellStyle name="Calculation 6 13 4" xfId="15165" xr:uid="{00000000-0005-0000-0000-000026380000}"/>
    <cellStyle name="Calculation 6 13 5" xfId="15166" xr:uid="{00000000-0005-0000-0000-000027380000}"/>
    <cellStyle name="Calculation 6 14" xfId="15167" xr:uid="{00000000-0005-0000-0000-000028380000}"/>
    <cellStyle name="Calculation 6 14 2" xfId="15168" xr:uid="{00000000-0005-0000-0000-000029380000}"/>
    <cellStyle name="Calculation 6 14 2 2" xfId="15169" xr:uid="{00000000-0005-0000-0000-00002A380000}"/>
    <cellStyle name="Calculation 6 14 2 3" xfId="15170" xr:uid="{00000000-0005-0000-0000-00002B380000}"/>
    <cellStyle name="Calculation 6 14 3" xfId="15171" xr:uid="{00000000-0005-0000-0000-00002C380000}"/>
    <cellStyle name="Calculation 6 14 3 2" xfId="15172" xr:uid="{00000000-0005-0000-0000-00002D380000}"/>
    <cellStyle name="Calculation 6 14 4" xfId="15173" xr:uid="{00000000-0005-0000-0000-00002E380000}"/>
    <cellStyle name="Calculation 6 14 5" xfId="15174" xr:uid="{00000000-0005-0000-0000-00002F380000}"/>
    <cellStyle name="Calculation 6 15" xfId="15175" xr:uid="{00000000-0005-0000-0000-000030380000}"/>
    <cellStyle name="Calculation 6 15 2" xfId="15176" xr:uid="{00000000-0005-0000-0000-000031380000}"/>
    <cellStyle name="Calculation 6 15 2 2" xfId="15177" xr:uid="{00000000-0005-0000-0000-000032380000}"/>
    <cellStyle name="Calculation 6 15 2 3" xfId="15178" xr:uid="{00000000-0005-0000-0000-000033380000}"/>
    <cellStyle name="Calculation 6 15 3" xfId="15179" xr:uid="{00000000-0005-0000-0000-000034380000}"/>
    <cellStyle name="Calculation 6 15 3 2" xfId="15180" xr:uid="{00000000-0005-0000-0000-000035380000}"/>
    <cellStyle name="Calculation 6 15 4" xfId="15181" xr:uid="{00000000-0005-0000-0000-000036380000}"/>
    <cellStyle name="Calculation 6 15 5" xfId="15182" xr:uid="{00000000-0005-0000-0000-000037380000}"/>
    <cellStyle name="Calculation 6 16" xfId="15183" xr:uid="{00000000-0005-0000-0000-000038380000}"/>
    <cellStyle name="Calculation 6 16 2" xfId="15184" xr:uid="{00000000-0005-0000-0000-000039380000}"/>
    <cellStyle name="Calculation 6 16 2 2" xfId="15185" xr:uid="{00000000-0005-0000-0000-00003A380000}"/>
    <cellStyle name="Calculation 6 16 2 3" xfId="15186" xr:uid="{00000000-0005-0000-0000-00003B380000}"/>
    <cellStyle name="Calculation 6 16 3" xfId="15187" xr:uid="{00000000-0005-0000-0000-00003C380000}"/>
    <cellStyle name="Calculation 6 16 3 2" xfId="15188" xr:uid="{00000000-0005-0000-0000-00003D380000}"/>
    <cellStyle name="Calculation 6 16 4" xfId="15189" xr:uid="{00000000-0005-0000-0000-00003E380000}"/>
    <cellStyle name="Calculation 6 16 5" xfId="15190" xr:uid="{00000000-0005-0000-0000-00003F380000}"/>
    <cellStyle name="Calculation 6 17" xfId="15191" xr:uid="{00000000-0005-0000-0000-000040380000}"/>
    <cellStyle name="Calculation 6 17 2" xfId="15192" xr:uid="{00000000-0005-0000-0000-000041380000}"/>
    <cellStyle name="Calculation 6 17 2 2" xfId="15193" xr:uid="{00000000-0005-0000-0000-000042380000}"/>
    <cellStyle name="Calculation 6 17 2 3" xfId="15194" xr:uid="{00000000-0005-0000-0000-000043380000}"/>
    <cellStyle name="Calculation 6 17 3" xfId="15195" xr:uid="{00000000-0005-0000-0000-000044380000}"/>
    <cellStyle name="Calculation 6 17 3 2" xfId="15196" xr:uid="{00000000-0005-0000-0000-000045380000}"/>
    <cellStyle name="Calculation 6 17 4" xfId="15197" xr:uid="{00000000-0005-0000-0000-000046380000}"/>
    <cellStyle name="Calculation 6 17 5" xfId="15198" xr:uid="{00000000-0005-0000-0000-000047380000}"/>
    <cellStyle name="Calculation 6 18" xfId="15199" xr:uid="{00000000-0005-0000-0000-000048380000}"/>
    <cellStyle name="Calculation 6 18 2" xfId="15200" xr:uid="{00000000-0005-0000-0000-000049380000}"/>
    <cellStyle name="Calculation 6 18 2 2" xfId="15201" xr:uid="{00000000-0005-0000-0000-00004A380000}"/>
    <cellStyle name="Calculation 6 18 2 3" xfId="15202" xr:uid="{00000000-0005-0000-0000-00004B380000}"/>
    <cellStyle name="Calculation 6 18 3" xfId="15203" xr:uid="{00000000-0005-0000-0000-00004C380000}"/>
    <cellStyle name="Calculation 6 18 3 2" xfId="15204" xr:uid="{00000000-0005-0000-0000-00004D380000}"/>
    <cellStyle name="Calculation 6 18 4" xfId="15205" xr:uid="{00000000-0005-0000-0000-00004E380000}"/>
    <cellStyle name="Calculation 6 18 5" xfId="15206" xr:uid="{00000000-0005-0000-0000-00004F380000}"/>
    <cellStyle name="Calculation 6 19" xfId="15207" xr:uid="{00000000-0005-0000-0000-000050380000}"/>
    <cellStyle name="Calculation 6 19 2" xfId="15208" xr:uid="{00000000-0005-0000-0000-000051380000}"/>
    <cellStyle name="Calculation 6 19 2 2" xfId="15209" xr:uid="{00000000-0005-0000-0000-000052380000}"/>
    <cellStyle name="Calculation 6 19 2 3" xfId="15210" xr:uid="{00000000-0005-0000-0000-000053380000}"/>
    <cellStyle name="Calculation 6 19 3" xfId="15211" xr:uid="{00000000-0005-0000-0000-000054380000}"/>
    <cellStyle name="Calculation 6 19 3 2" xfId="15212" xr:uid="{00000000-0005-0000-0000-000055380000}"/>
    <cellStyle name="Calculation 6 19 4" xfId="15213" xr:uid="{00000000-0005-0000-0000-000056380000}"/>
    <cellStyle name="Calculation 6 19 5" xfId="15214" xr:uid="{00000000-0005-0000-0000-000057380000}"/>
    <cellStyle name="Calculation 6 2" xfId="15215" xr:uid="{00000000-0005-0000-0000-000058380000}"/>
    <cellStyle name="Calculation 6 2 2" xfId="15216" xr:uid="{00000000-0005-0000-0000-000059380000}"/>
    <cellStyle name="Calculation 6 2 2 10" xfId="15217" xr:uid="{00000000-0005-0000-0000-00005A380000}"/>
    <cellStyle name="Calculation 6 2 2 10 2" xfId="15218" xr:uid="{00000000-0005-0000-0000-00005B380000}"/>
    <cellStyle name="Calculation 6 2 2 10 2 2" xfId="15219" xr:uid="{00000000-0005-0000-0000-00005C380000}"/>
    <cellStyle name="Calculation 6 2 2 10 2 3" xfId="15220" xr:uid="{00000000-0005-0000-0000-00005D380000}"/>
    <cellStyle name="Calculation 6 2 2 10 3" xfId="15221" xr:uid="{00000000-0005-0000-0000-00005E380000}"/>
    <cellStyle name="Calculation 6 2 2 10 3 2" xfId="15222" xr:uid="{00000000-0005-0000-0000-00005F380000}"/>
    <cellStyle name="Calculation 6 2 2 10 4" xfId="15223" xr:uid="{00000000-0005-0000-0000-000060380000}"/>
    <cellStyle name="Calculation 6 2 2 10 5" xfId="15224" xr:uid="{00000000-0005-0000-0000-000061380000}"/>
    <cellStyle name="Calculation 6 2 2 11" xfId="15225" xr:uid="{00000000-0005-0000-0000-000062380000}"/>
    <cellStyle name="Calculation 6 2 2 11 2" xfId="15226" xr:uid="{00000000-0005-0000-0000-000063380000}"/>
    <cellStyle name="Calculation 6 2 2 11 2 2" xfId="15227" xr:uid="{00000000-0005-0000-0000-000064380000}"/>
    <cellStyle name="Calculation 6 2 2 11 2 3" xfId="15228" xr:uid="{00000000-0005-0000-0000-000065380000}"/>
    <cellStyle name="Calculation 6 2 2 11 3" xfId="15229" xr:uid="{00000000-0005-0000-0000-000066380000}"/>
    <cellStyle name="Calculation 6 2 2 11 3 2" xfId="15230" xr:uid="{00000000-0005-0000-0000-000067380000}"/>
    <cellStyle name="Calculation 6 2 2 11 4" xfId="15231" xr:uid="{00000000-0005-0000-0000-000068380000}"/>
    <cellStyle name="Calculation 6 2 2 11 5" xfId="15232" xr:uid="{00000000-0005-0000-0000-000069380000}"/>
    <cellStyle name="Calculation 6 2 2 12" xfId="15233" xr:uid="{00000000-0005-0000-0000-00006A380000}"/>
    <cellStyle name="Calculation 6 2 2 12 2" xfId="15234" xr:uid="{00000000-0005-0000-0000-00006B380000}"/>
    <cellStyle name="Calculation 6 2 2 12 2 2" xfId="15235" xr:uid="{00000000-0005-0000-0000-00006C380000}"/>
    <cellStyle name="Calculation 6 2 2 12 2 3" xfId="15236" xr:uid="{00000000-0005-0000-0000-00006D380000}"/>
    <cellStyle name="Calculation 6 2 2 12 3" xfId="15237" xr:uid="{00000000-0005-0000-0000-00006E380000}"/>
    <cellStyle name="Calculation 6 2 2 12 3 2" xfId="15238" xr:uid="{00000000-0005-0000-0000-00006F380000}"/>
    <cellStyle name="Calculation 6 2 2 12 4" xfId="15239" xr:uid="{00000000-0005-0000-0000-000070380000}"/>
    <cellStyle name="Calculation 6 2 2 12 5" xfId="15240" xr:uid="{00000000-0005-0000-0000-000071380000}"/>
    <cellStyle name="Calculation 6 2 2 13" xfId="15241" xr:uid="{00000000-0005-0000-0000-000072380000}"/>
    <cellStyle name="Calculation 6 2 2 13 2" xfId="15242" xr:uid="{00000000-0005-0000-0000-000073380000}"/>
    <cellStyle name="Calculation 6 2 2 13 2 2" xfId="15243" xr:uid="{00000000-0005-0000-0000-000074380000}"/>
    <cellStyle name="Calculation 6 2 2 13 2 3" xfId="15244" xr:uid="{00000000-0005-0000-0000-000075380000}"/>
    <cellStyle name="Calculation 6 2 2 13 3" xfId="15245" xr:uid="{00000000-0005-0000-0000-000076380000}"/>
    <cellStyle name="Calculation 6 2 2 13 3 2" xfId="15246" xr:uid="{00000000-0005-0000-0000-000077380000}"/>
    <cellStyle name="Calculation 6 2 2 13 4" xfId="15247" xr:uid="{00000000-0005-0000-0000-000078380000}"/>
    <cellStyle name="Calculation 6 2 2 13 5" xfId="15248" xr:uid="{00000000-0005-0000-0000-000079380000}"/>
    <cellStyle name="Calculation 6 2 2 14" xfId="15249" xr:uid="{00000000-0005-0000-0000-00007A380000}"/>
    <cellStyle name="Calculation 6 2 2 14 2" xfId="15250" xr:uid="{00000000-0005-0000-0000-00007B380000}"/>
    <cellStyle name="Calculation 6 2 2 14 2 2" xfId="15251" xr:uid="{00000000-0005-0000-0000-00007C380000}"/>
    <cellStyle name="Calculation 6 2 2 14 2 3" xfId="15252" xr:uid="{00000000-0005-0000-0000-00007D380000}"/>
    <cellStyle name="Calculation 6 2 2 14 3" xfId="15253" xr:uid="{00000000-0005-0000-0000-00007E380000}"/>
    <cellStyle name="Calculation 6 2 2 14 3 2" xfId="15254" xr:uid="{00000000-0005-0000-0000-00007F380000}"/>
    <cellStyle name="Calculation 6 2 2 14 4" xfId="15255" xr:uid="{00000000-0005-0000-0000-000080380000}"/>
    <cellStyle name="Calculation 6 2 2 14 5" xfId="15256" xr:uid="{00000000-0005-0000-0000-000081380000}"/>
    <cellStyle name="Calculation 6 2 2 15" xfId="15257" xr:uid="{00000000-0005-0000-0000-000082380000}"/>
    <cellStyle name="Calculation 6 2 2 15 2" xfId="15258" xr:uid="{00000000-0005-0000-0000-000083380000}"/>
    <cellStyle name="Calculation 6 2 2 15 2 2" xfId="15259" xr:uid="{00000000-0005-0000-0000-000084380000}"/>
    <cellStyle name="Calculation 6 2 2 15 2 3" xfId="15260" xr:uid="{00000000-0005-0000-0000-000085380000}"/>
    <cellStyle name="Calculation 6 2 2 15 3" xfId="15261" xr:uid="{00000000-0005-0000-0000-000086380000}"/>
    <cellStyle name="Calculation 6 2 2 15 3 2" xfId="15262" xr:uid="{00000000-0005-0000-0000-000087380000}"/>
    <cellStyle name="Calculation 6 2 2 15 4" xfId="15263" xr:uid="{00000000-0005-0000-0000-000088380000}"/>
    <cellStyle name="Calculation 6 2 2 15 5" xfId="15264" xr:uid="{00000000-0005-0000-0000-000089380000}"/>
    <cellStyle name="Calculation 6 2 2 16" xfId="15265" xr:uid="{00000000-0005-0000-0000-00008A380000}"/>
    <cellStyle name="Calculation 6 2 2 16 2" xfId="15266" xr:uid="{00000000-0005-0000-0000-00008B380000}"/>
    <cellStyle name="Calculation 6 2 2 16 2 2" xfId="15267" xr:uid="{00000000-0005-0000-0000-00008C380000}"/>
    <cellStyle name="Calculation 6 2 2 16 2 3" xfId="15268" xr:uid="{00000000-0005-0000-0000-00008D380000}"/>
    <cellStyle name="Calculation 6 2 2 16 3" xfId="15269" xr:uid="{00000000-0005-0000-0000-00008E380000}"/>
    <cellStyle name="Calculation 6 2 2 16 3 2" xfId="15270" xr:uid="{00000000-0005-0000-0000-00008F380000}"/>
    <cellStyle name="Calculation 6 2 2 16 4" xfId="15271" xr:uid="{00000000-0005-0000-0000-000090380000}"/>
    <cellStyle name="Calculation 6 2 2 16 5" xfId="15272" xr:uid="{00000000-0005-0000-0000-000091380000}"/>
    <cellStyle name="Calculation 6 2 2 17" xfId="15273" xr:uid="{00000000-0005-0000-0000-000092380000}"/>
    <cellStyle name="Calculation 6 2 2 17 2" xfId="15274" xr:uid="{00000000-0005-0000-0000-000093380000}"/>
    <cellStyle name="Calculation 6 2 2 17 2 2" xfId="15275" xr:uid="{00000000-0005-0000-0000-000094380000}"/>
    <cellStyle name="Calculation 6 2 2 17 2 3" xfId="15276" xr:uid="{00000000-0005-0000-0000-000095380000}"/>
    <cellStyle name="Calculation 6 2 2 17 3" xfId="15277" xr:uid="{00000000-0005-0000-0000-000096380000}"/>
    <cellStyle name="Calculation 6 2 2 17 3 2" xfId="15278" xr:uid="{00000000-0005-0000-0000-000097380000}"/>
    <cellStyle name="Calculation 6 2 2 17 4" xfId="15279" xr:uid="{00000000-0005-0000-0000-000098380000}"/>
    <cellStyle name="Calculation 6 2 2 17 5" xfId="15280" xr:uid="{00000000-0005-0000-0000-000099380000}"/>
    <cellStyle name="Calculation 6 2 2 18" xfId="15281" xr:uid="{00000000-0005-0000-0000-00009A380000}"/>
    <cellStyle name="Calculation 6 2 2 18 2" xfId="15282" xr:uid="{00000000-0005-0000-0000-00009B380000}"/>
    <cellStyle name="Calculation 6 2 2 18 2 2" xfId="15283" xr:uid="{00000000-0005-0000-0000-00009C380000}"/>
    <cellStyle name="Calculation 6 2 2 18 2 3" xfId="15284" xr:uid="{00000000-0005-0000-0000-00009D380000}"/>
    <cellStyle name="Calculation 6 2 2 18 3" xfId="15285" xr:uid="{00000000-0005-0000-0000-00009E380000}"/>
    <cellStyle name="Calculation 6 2 2 18 3 2" xfId="15286" xr:uid="{00000000-0005-0000-0000-00009F380000}"/>
    <cellStyle name="Calculation 6 2 2 18 4" xfId="15287" xr:uid="{00000000-0005-0000-0000-0000A0380000}"/>
    <cellStyle name="Calculation 6 2 2 18 5" xfId="15288" xr:uid="{00000000-0005-0000-0000-0000A1380000}"/>
    <cellStyle name="Calculation 6 2 2 19" xfId="15289" xr:uid="{00000000-0005-0000-0000-0000A2380000}"/>
    <cellStyle name="Calculation 6 2 2 19 2" xfId="15290" xr:uid="{00000000-0005-0000-0000-0000A3380000}"/>
    <cellStyle name="Calculation 6 2 2 19 2 2" xfId="15291" xr:uid="{00000000-0005-0000-0000-0000A4380000}"/>
    <cellStyle name="Calculation 6 2 2 19 2 3" xfId="15292" xr:uid="{00000000-0005-0000-0000-0000A5380000}"/>
    <cellStyle name="Calculation 6 2 2 19 3" xfId="15293" xr:uid="{00000000-0005-0000-0000-0000A6380000}"/>
    <cellStyle name="Calculation 6 2 2 19 3 2" xfId="15294" xr:uid="{00000000-0005-0000-0000-0000A7380000}"/>
    <cellStyle name="Calculation 6 2 2 19 4" xfId="15295" xr:uid="{00000000-0005-0000-0000-0000A8380000}"/>
    <cellStyle name="Calculation 6 2 2 19 5" xfId="15296" xr:uid="{00000000-0005-0000-0000-0000A9380000}"/>
    <cellStyle name="Calculation 6 2 2 2" xfId="15297" xr:uid="{00000000-0005-0000-0000-0000AA380000}"/>
    <cellStyle name="Calculation 6 2 2 2 2" xfId="15298" xr:uid="{00000000-0005-0000-0000-0000AB380000}"/>
    <cellStyle name="Calculation 6 2 2 2 2 2" xfId="15299" xr:uid="{00000000-0005-0000-0000-0000AC380000}"/>
    <cellStyle name="Calculation 6 2 2 2 2 3" xfId="15300" xr:uid="{00000000-0005-0000-0000-0000AD380000}"/>
    <cellStyle name="Calculation 6 2 2 2 3" xfId="15301" xr:uid="{00000000-0005-0000-0000-0000AE380000}"/>
    <cellStyle name="Calculation 6 2 2 2 3 2" xfId="15302" xr:uid="{00000000-0005-0000-0000-0000AF380000}"/>
    <cellStyle name="Calculation 6 2 2 2 4" xfId="15303" xr:uid="{00000000-0005-0000-0000-0000B0380000}"/>
    <cellStyle name="Calculation 6 2 2 2 5" xfId="15304" xr:uid="{00000000-0005-0000-0000-0000B1380000}"/>
    <cellStyle name="Calculation 6 2 2 20" xfId="15305" xr:uid="{00000000-0005-0000-0000-0000B2380000}"/>
    <cellStyle name="Calculation 6 2 2 20 2" xfId="15306" xr:uid="{00000000-0005-0000-0000-0000B3380000}"/>
    <cellStyle name="Calculation 6 2 2 20 2 2" xfId="15307" xr:uid="{00000000-0005-0000-0000-0000B4380000}"/>
    <cellStyle name="Calculation 6 2 2 20 2 3" xfId="15308" xr:uid="{00000000-0005-0000-0000-0000B5380000}"/>
    <cellStyle name="Calculation 6 2 2 20 3" xfId="15309" xr:uid="{00000000-0005-0000-0000-0000B6380000}"/>
    <cellStyle name="Calculation 6 2 2 20 4" xfId="15310" xr:uid="{00000000-0005-0000-0000-0000B7380000}"/>
    <cellStyle name="Calculation 6 2 2 20 5" xfId="15311" xr:uid="{00000000-0005-0000-0000-0000B8380000}"/>
    <cellStyle name="Calculation 6 2 2 21" xfId="15312" xr:uid="{00000000-0005-0000-0000-0000B9380000}"/>
    <cellStyle name="Calculation 6 2 2 21 2" xfId="15313" xr:uid="{00000000-0005-0000-0000-0000BA380000}"/>
    <cellStyle name="Calculation 6 2 2 22" xfId="15314" xr:uid="{00000000-0005-0000-0000-0000BB380000}"/>
    <cellStyle name="Calculation 6 2 2 22 2" xfId="15315" xr:uid="{00000000-0005-0000-0000-0000BC380000}"/>
    <cellStyle name="Calculation 6 2 2 3" xfId="15316" xr:uid="{00000000-0005-0000-0000-0000BD380000}"/>
    <cellStyle name="Calculation 6 2 2 3 2" xfId="15317" xr:uid="{00000000-0005-0000-0000-0000BE380000}"/>
    <cellStyle name="Calculation 6 2 2 3 2 2" xfId="15318" xr:uid="{00000000-0005-0000-0000-0000BF380000}"/>
    <cellStyle name="Calculation 6 2 2 3 2 3" xfId="15319" xr:uid="{00000000-0005-0000-0000-0000C0380000}"/>
    <cellStyle name="Calculation 6 2 2 3 3" xfId="15320" xr:uid="{00000000-0005-0000-0000-0000C1380000}"/>
    <cellStyle name="Calculation 6 2 2 3 3 2" xfId="15321" xr:uid="{00000000-0005-0000-0000-0000C2380000}"/>
    <cellStyle name="Calculation 6 2 2 3 4" xfId="15322" xr:uid="{00000000-0005-0000-0000-0000C3380000}"/>
    <cellStyle name="Calculation 6 2 2 3 5" xfId="15323" xr:uid="{00000000-0005-0000-0000-0000C4380000}"/>
    <cellStyle name="Calculation 6 2 2 4" xfId="15324" xr:uid="{00000000-0005-0000-0000-0000C5380000}"/>
    <cellStyle name="Calculation 6 2 2 4 2" xfId="15325" xr:uid="{00000000-0005-0000-0000-0000C6380000}"/>
    <cellStyle name="Calculation 6 2 2 4 2 2" xfId="15326" xr:uid="{00000000-0005-0000-0000-0000C7380000}"/>
    <cellStyle name="Calculation 6 2 2 4 2 3" xfId="15327" xr:uid="{00000000-0005-0000-0000-0000C8380000}"/>
    <cellStyle name="Calculation 6 2 2 4 3" xfId="15328" xr:uid="{00000000-0005-0000-0000-0000C9380000}"/>
    <cellStyle name="Calculation 6 2 2 4 3 2" xfId="15329" xr:uid="{00000000-0005-0000-0000-0000CA380000}"/>
    <cellStyle name="Calculation 6 2 2 4 4" xfId="15330" xr:uid="{00000000-0005-0000-0000-0000CB380000}"/>
    <cellStyle name="Calculation 6 2 2 4 5" xfId="15331" xr:uid="{00000000-0005-0000-0000-0000CC380000}"/>
    <cellStyle name="Calculation 6 2 2 5" xfId="15332" xr:uid="{00000000-0005-0000-0000-0000CD380000}"/>
    <cellStyle name="Calculation 6 2 2 5 2" xfId="15333" xr:uid="{00000000-0005-0000-0000-0000CE380000}"/>
    <cellStyle name="Calculation 6 2 2 5 2 2" xfId="15334" xr:uid="{00000000-0005-0000-0000-0000CF380000}"/>
    <cellStyle name="Calculation 6 2 2 5 2 3" xfId="15335" xr:uid="{00000000-0005-0000-0000-0000D0380000}"/>
    <cellStyle name="Calculation 6 2 2 5 3" xfId="15336" xr:uid="{00000000-0005-0000-0000-0000D1380000}"/>
    <cellStyle name="Calculation 6 2 2 5 3 2" xfId="15337" xr:uid="{00000000-0005-0000-0000-0000D2380000}"/>
    <cellStyle name="Calculation 6 2 2 5 4" xfId="15338" xr:uid="{00000000-0005-0000-0000-0000D3380000}"/>
    <cellStyle name="Calculation 6 2 2 5 5" xfId="15339" xr:uid="{00000000-0005-0000-0000-0000D4380000}"/>
    <cellStyle name="Calculation 6 2 2 6" xfId="15340" xr:uid="{00000000-0005-0000-0000-0000D5380000}"/>
    <cellStyle name="Calculation 6 2 2 6 2" xfId="15341" xr:uid="{00000000-0005-0000-0000-0000D6380000}"/>
    <cellStyle name="Calculation 6 2 2 6 2 2" xfId="15342" xr:uid="{00000000-0005-0000-0000-0000D7380000}"/>
    <cellStyle name="Calculation 6 2 2 6 2 3" xfId="15343" xr:uid="{00000000-0005-0000-0000-0000D8380000}"/>
    <cellStyle name="Calculation 6 2 2 6 3" xfId="15344" xr:uid="{00000000-0005-0000-0000-0000D9380000}"/>
    <cellStyle name="Calculation 6 2 2 6 3 2" xfId="15345" xr:uid="{00000000-0005-0000-0000-0000DA380000}"/>
    <cellStyle name="Calculation 6 2 2 6 4" xfId="15346" xr:uid="{00000000-0005-0000-0000-0000DB380000}"/>
    <cellStyle name="Calculation 6 2 2 6 5" xfId="15347" xr:uid="{00000000-0005-0000-0000-0000DC380000}"/>
    <cellStyle name="Calculation 6 2 2 7" xfId="15348" xr:uid="{00000000-0005-0000-0000-0000DD380000}"/>
    <cellStyle name="Calculation 6 2 2 7 2" xfId="15349" xr:uid="{00000000-0005-0000-0000-0000DE380000}"/>
    <cellStyle name="Calculation 6 2 2 7 2 2" xfId="15350" xr:uid="{00000000-0005-0000-0000-0000DF380000}"/>
    <cellStyle name="Calculation 6 2 2 7 2 3" xfId="15351" xr:uid="{00000000-0005-0000-0000-0000E0380000}"/>
    <cellStyle name="Calculation 6 2 2 7 3" xfId="15352" xr:uid="{00000000-0005-0000-0000-0000E1380000}"/>
    <cellStyle name="Calculation 6 2 2 7 3 2" xfId="15353" xr:uid="{00000000-0005-0000-0000-0000E2380000}"/>
    <cellStyle name="Calculation 6 2 2 7 4" xfId="15354" xr:uid="{00000000-0005-0000-0000-0000E3380000}"/>
    <cellStyle name="Calculation 6 2 2 7 5" xfId="15355" xr:uid="{00000000-0005-0000-0000-0000E4380000}"/>
    <cellStyle name="Calculation 6 2 2 8" xfId="15356" xr:uid="{00000000-0005-0000-0000-0000E5380000}"/>
    <cellStyle name="Calculation 6 2 2 8 2" xfId="15357" xr:uid="{00000000-0005-0000-0000-0000E6380000}"/>
    <cellStyle name="Calculation 6 2 2 8 2 2" xfId="15358" xr:uid="{00000000-0005-0000-0000-0000E7380000}"/>
    <cellStyle name="Calculation 6 2 2 8 2 3" xfId="15359" xr:uid="{00000000-0005-0000-0000-0000E8380000}"/>
    <cellStyle name="Calculation 6 2 2 8 3" xfId="15360" xr:uid="{00000000-0005-0000-0000-0000E9380000}"/>
    <cellStyle name="Calculation 6 2 2 8 3 2" xfId="15361" xr:uid="{00000000-0005-0000-0000-0000EA380000}"/>
    <cellStyle name="Calculation 6 2 2 8 4" xfId="15362" xr:uid="{00000000-0005-0000-0000-0000EB380000}"/>
    <cellStyle name="Calculation 6 2 2 8 5" xfId="15363" xr:uid="{00000000-0005-0000-0000-0000EC380000}"/>
    <cellStyle name="Calculation 6 2 2 9" xfId="15364" xr:uid="{00000000-0005-0000-0000-0000ED380000}"/>
    <cellStyle name="Calculation 6 2 2 9 2" xfId="15365" xr:uid="{00000000-0005-0000-0000-0000EE380000}"/>
    <cellStyle name="Calculation 6 2 2 9 2 2" xfId="15366" xr:uid="{00000000-0005-0000-0000-0000EF380000}"/>
    <cellStyle name="Calculation 6 2 2 9 2 3" xfId="15367" xr:uid="{00000000-0005-0000-0000-0000F0380000}"/>
    <cellStyle name="Calculation 6 2 2 9 3" xfId="15368" xr:uid="{00000000-0005-0000-0000-0000F1380000}"/>
    <cellStyle name="Calculation 6 2 2 9 3 2" xfId="15369" xr:uid="{00000000-0005-0000-0000-0000F2380000}"/>
    <cellStyle name="Calculation 6 2 2 9 4" xfId="15370" xr:uid="{00000000-0005-0000-0000-0000F3380000}"/>
    <cellStyle name="Calculation 6 2 2 9 5" xfId="15371" xr:uid="{00000000-0005-0000-0000-0000F4380000}"/>
    <cellStyle name="Calculation 6 2 3" xfId="15372" xr:uid="{00000000-0005-0000-0000-0000F5380000}"/>
    <cellStyle name="Calculation 6 2 3 2" xfId="15373" xr:uid="{00000000-0005-0000-0000-0000F6380000}"/>
    <cellStyle name="Calculation 6 2 4" xfId="15374" xr:uid="{00000000-0005-0000-0000-0000F7380000}"/>
    <cellStyle name="Calculation 6 2 4 2" xfId="15375" xr:uid="{00000000-0005-0000-0000-0000F8380000}"/>
    <cellStyle name="Calculation 6 2 5" xfId="15376" xr:uid="{00000000-0005-0000-0000-0000F9380000}"/>
    <cellStyle name="Calculation 6 2 6" xfId="15377" xr:uid="{00000000-0005-0000-0000-0000FA380000}"/>
    <cellStyle name="Calculation 6 20" xfId="15378" xr:uid="{00000000-0005-0000-0000-0000FB380000}"/>
    <cellStyle name="Calculation 6 20 2" xfId="15379" xr:uid="{00000000-0005-0000-0000-0000FC380000}"/>
    <cellStyle name="Calculation 6 20 2 2" xfId="15380" xr:uid="{00000000-0005-0000-0000-0000FD380000}"/>
    <cellStyle name="Calculation 6 20 2 3" xfId="15381" xr:uid="{00000000-0005-0000-0000-0000FE380000}"/>
    <cellStyle name="Calculation 6 20 3" xfId="15382" xr:uid="{00000000-0005-0000-0000-0000FF380000}"/>
    <cellStyle name="Calculation 6 20 3 2" xfId="15383" xr:uid="{00000000-0005-0000-0000-000000390000}"/>
    <cellStyle name="Calculation 6 20 4" xfId="15384" xr:uid="{00000000-0005-0000-0000-000001390000}"/>
    <cellStyle name="Calculation 6 20 5" xfId="15385" xr:uid="{00000000-0005-0000-0000-000002390000}"/>
    <cellStyle name="Calculation 6 21" xfId="15386" xr:uid="{00000000-0005-0000-0000-000003390000}"/>
    <cellStyle name="Calculation 6 21 2" xfId="15387" xr:uid="{00000000-0005-0000-0000-000004390000}"/>
    <cellStyle name="Calculation 6 21 2 2" xfId="15388" xr:uid="{00000000-0005-0000-0000-000005390000}"/>
    <cellStyle name="Calculation 6 21 2 3" xfId="15389" xr:uid="{00000000-0005-0000-0000-000006390000}"/>
    <cellStyle name="Calculation 6 21 3" xfId="15390" xr:uid="{00000000-0005-0000-0000-000007390000}"/>
    <cellStyle name="Calculation 6 21 3 2" xfId="15391" xr:uid="{00000000-0005-0000-0000-000008390000}"/>
    <cellStyle name="Calculation 6 21 4" xfId="15392" xr:uid="{00000000-0005-0000-0000-000009390000}"/>
    <cellStyle name="Calculation 6 21 5" xfId="15393" xr:uid="{00000000-0005-0000-0000-00000A390000}"/>
    <cellStyle name="Calculation 6 22" xfId="15394" xr:uid="{00000000-0005-0000-0000-00000B390000}"/>
    <cellStyle name="Calculation 6 22 2" xfId="15395" xr:uid="{00000000-0005-0000-0000-00000C390000}"/>
    <cellStyle name="Calculation 6 22 2 2" xfId="15396" xr:uid="{00000000-0005-0000-0000-00000D390000}"/>
    <cellStyle name="Calculation 6 22 2 3" xfId="15397" xr:uid="{00000000-0005-0000-0000-00000E390000}"/>
    <cellStyle name="Calculation 6 22 3" xfId="15398" xr:uid="{00000000-0005-0000-0000-00000F390000}"/>
    <cellStyle name="Calculation 6 22 4" xfId="15399" xr:uid="{00000000-0005-0000-0000-000010390000}"/>
    <cellStyle name="Calculation 6 22 5" xfId="15400" xr:uid="{00000000-0005-0000-0000-000011390000}"/>
    <cellStyle name="Calculation 6 23" xfId="15401" xr:uid="{00000000-0005-0000-0000-000012390000}"/>
    <cellStyle name="Calculation 6 23 2" xfId="15402" xr:uid="{00000000-0005-0000-0000-000013390000}"/>
    <cellStyle name="Calculation 6 24" xfId="15403" xr:uid="{00000000-0005-0000-0000-000014390000}"/>
    <cellStyle name="Calculation 6 24 2" xfId="15404" xr:uid="{00000000-0005-0000-0000-000015390000}"/>
    <cellStyle name="Calculation 6 25" xfId="15405" xr:uid="{00000000-0005-0000-0000-000016390000}"/>
    <cellStyle name="Calculation 6 3" xfId="15406" xr:uid="{00000000-0005-0000-0000-000017390000}"/>
    <cellStyle name="Calculation 6 3 10" xfId="15407" xr:uid="{00000000-0005-0000-0000-000018390000}"/>
    <cellStyle name="Calculation 6 3 10 2" xfId="15408" xr:uid="{00000000-0005-0000-0000-000019390000}"/>
    <cellStyle name="Calculation 6 3 10 2 2" xfId="15409" xr:uid="{00000000-0005-0000-0000-00001A390000}"/>
    <cellStyle name="Calculation 6 3 10 2 3" xfId="15410" xr:uid="{00000000-0005-0000-0000-00001B390000}"/>
    <cellStyle name="Calculation 6 3 10 3" xfId="15411" xr:uid="{00000000-0005-0000-0000-00001C390000}"/>
    <cellStyle name="Calculation 6 3 10 3 2" xfId="15412" xr:uid="{00000000-0005-0000-0000-00001D390000}"/>
    <cellStyle name="Calculation 6 3 10 4" xfId="15413" xr:uid="{00000000-0005-0000-0000-00001E390000}"/>
    <cellStyle name="Calculation 6 3 10 5" xfId="15414" xr:uid="{00000000-0005-0000-0000-00001F390000}"/>
    <cellStyle name="Calculation 6 3 11" xfId="15415" xr:uid="{00000000-0005-0000-0000-000020390000}"/>
    <cellStyle name="Calculation 6 3 11 2" xfId="15416" xr:uid="{00000000-0005-0000-0000-000021390000}"/>
    <cellStyle name="Calculation 6 3 11 2 2" xfId="15417" xr:uid="{00000000-0005-0000-0000-000022390000}"/>
    <cellStyle name="Calculation 6 3 11 2 3" xfId="15418" xr:uid="{00000000-0005-0000-0000-000023390000}"/>
    <cellStyle name="Calculation 6 3 11 3" xfId="15419" xr:uid="{00000000-0005-0000-0000-000024390000}"/>
    <cellStyle name="Calculation 6 3 11 3 2" xfId="15420" xr:uid="{00000000-0005-0000-0000-000025390000}"/>
    <cellStyle name="Calculation 6 3 11 4" xfId="15421" xr:uid="{00000000-0005-0000-0000-000026390000}"/>
    <cellStyle name="Calculation 6 3 11 5" xfId="15422" xr:uid="{00000000-0005-0000-0000-000027390000}"/>
    <cellStyle name="Calculation 6 3 12" xfId="15423" xr:uid="{00000000-0005-0000-0000-000028390000}"/>
    <cellStyle name="Calculation 6 3 12 2" xfId="15424" xr:uid="{00000000-0005-0000-0000-000029390000}"/>
    <cellStyle name="Calculation 6 3 12 2 2" xfId="15425" xr:uid="{00000000-0005-0000-0000-00002A390000}"/>
    <cellStyle name="Calculation 6 3 12 2 3" xfId="15426" xr:uid="{00000000-0005-0000-0000-00002B390000}"/>
    <cellStyle name="Calculation 6 3 12 3" xfId="15427" xr:uid="{00000000-0005-0000-0000-00002C390000}"/>
    <cellStyle name="Calculation 6 3 12 3 2" xfId="15428" xr:uid="{00000000-0005-0000-0000-00002D390000}"/>
    <cellStyle name="Calculation 6 3 12 4" xfId="15429" xr:uid="{00000000-0005-0000-0000-00002E390000}"/>
    <cellStyle name="Calculation 6 3 12 5" xfId="15430" xr:uid="{00000000-0005-0000-0000-00002F390000}"/>
    <cellStyle name="Calculation 6 3 13" xfId="15431" xr:uid="{00000000-0005-0000-0000-000030390000}"/>
    <cellStyle name="Calculation 6 3 13 2" xfId="15432" xr:uid="{00000000-0005-0000-0000-000031390000}"/>
    <cellStyle name="Calculation 6 3 13 2 2" xfId="15433" xr:uid="{00000000-0005-0000-0000-000032390000}"/>
    <cellStyle name="Calculation 6 3 13 2 3" xfId="15434" xr:uid="{00000000-0005-0000-0000-000033390000}"/>
    <cellStyle name="Calculation 6 3 13 3" xfId="15435" xr:uid="{00000000-0005-0000-0000-000034390000}"/>
    <cellStyle name="Calculation 6 3 13 3 2" xfId="15436" xr:uid="{00000000-0005-0000-0000-000035390000}"/>
    <cellStyle name="Calculation 6 3 13 4" xfId="15437" xr:uid="{00000000-0005-0000-0000-000036390000}"/>
    <cellStyle name="Calculation 6 3 13 5" xfId="15438" xr:uid="{00000000-0005-0000-0000-000037390000}"/>
    <cellStyle name="Calculation 6 3 14" xfId="15439" xr:uid="{00000000-0005-0000-0000-000038390000}"/>
    <cellStyle name="Calculation 6 3 14 2" xfId="15440" xr:uid="{00000000-0005-0000-0000-000039390000}"/>
    <cellStyle name="Calculation 6 3 14 2 2" xfId="15441" xr:uid="{00000000-0005-0000-0000-00003A390000}"/>
    <cellStyle name="Calculation 6 3 14 2 3" xfId="15442" xr:uid="{00000000-0005-0000-0000-00003B390000}"/>
    <cellStyle name="Calculation 6 3 14 3" xfId="15443" xr:uid="{00000000-0005-0000-0000-00003C390000}"/>
    <cellStyle name="Calculation 6 3 14 3 2" xfId="15444" xr:uid="{00000000-0005-0000-0000-00003D390000}"/>
    <cellStyle name="Calculation 6 3 14 4" xfId="15445" xr:uid="{00000000-0005-0000-0000-00003E390000}"/>
    <cellStyle name="Calculation 6 3 14 5" xfId="15446" xr:uid="{00000000-0005-0000-0000-00003F390000}"/>
    <cellStyle name="Calculation 6 3 15" xfId="15447" xr:uid="{00000000-0005-0000-0000-000040390000}"/>
    <cellStyle name="Calculation 6 3 15 2" xfId="15448" xr:uid="{00000000-0005-0000-0000-000041390000}"/>
    <cellStyle name="Calculation 6 3 15 2 2" xfId="15449" xr:uid="{00000000-0005-0000-0000-000042390000}"/>
    <cellStyle name="Calculation 6 3 15 2 3" xfId="15450" xr:uid="{00000000-0005-0000-0000-000043390000}"/>
    <cellStyle name="Calculation 6 3 15 3" xfId="15451" xr:uid="{00000000-0005-0000-0000-000044390000}"/>
    <cellStyle name="Calculation 6 3 15 3 2" xfId="15452" xr:uid="{00000000-0005-0000-0000-000045390000}"/>
    <cellStyle name="Calculation 6 3 15 4" xfId="15453" xr:uid="{00000000-0005-0000-0000-000046390000}"/>
    <cellStyle name="Calculation 6 3 15 5" xfId="15454" xr:uid="{00000000-0005-0000-0000-000047390000}"/>
    <cellStyle name="Calculation 6 3 16" xfId="15455" xr:uid="{00000000-0005-0000-0000-000048390000}"/>
    <cellStyle name="Calculation 6 3 16 2" xfId="15456" xr:uid="{00000000-0005-0000-0000-000049390000}"/>
    <cellStyle name="Calculation 6 3 16 2 2" xfId="15457" xr:uid="{00000000-0005-0000-0000-00004A390000}"/>
    <cellStyle name="Calculation 6 3 16 2 3" xfId="15458" xr:uid="{00000000-0005-0000-0000-00004B390000}"/>
    <cellStyle name="Calculation 6 3 16 3" xfId="15459" xr:uid="{00000000-0005-0000-0000-00004C390000}"/>
    <cellStyle name="Calculation 6 3 16 3 2" xfId="15460" xr:uid="{00000000-0005-0000-0000-00004D390000}"/>
    <cellStyle name="Calculation 6 3 16 4" xfId="15461" xr:uid="{00000000-0005-0000-0000-00004E390000}"/>
    <cellStyle name="Calculation 6 3 16 5" xfId="15462" xr:uid="{00000000-0005-0000-0000-00004F390000}"/>
    <cellStyle name="Calculation 6 3 17" xfId="15463" xr:uid="{00000000-0005-0000-0000-000050390000}"/>
    <cellStyle name="Calculation 6 3 17 2" xfId="15464" xr:uid="{00000000-0005-0000-0000-000051390000}"/>
    <cellStyle name="Calculation 6 3 17 2 2" xfId="15465" xr:uid="{00000000-0005-0000-0000-000052390000}"/>
    <cellStyle name="Calculation 6 3 17 2 3" xfId="15466" xr:uid="{00000000-0005-0000-0000-000053390000}"/>
    <cellStyle name="Calculation 6 3 17 3" xfId="15467" xr:uid="{00000000-0005-0000-0000-000054390000}"/>
    <cellStyle name="Calculation 6 3 17 3 2" xfId="15468" xr:uid="{00000000-0005-0000-0000-000055390000}"/>
    <cellStyle name="Calculation 6 3 17 4" xfId="15469" xr:uid="{00000000-0005-0000-0000-000056390000}"/>
    <cellStyle name="Calculation 6 3 17 5" xfId="15470" xr:uid="{00000000-0005-0000-0000-000057390000}"/>
    <cellStyle name="Calculation 6 3 18" xfId="15471" xr:uid="{00000000-0005-0000-0000-000058390000}"/>
    <cellStyle name="Calculation 6 3 18 2" xfId="15472" xr:uid="{00000000-0005-0000-0000-000059390000}"/>
    <cellStyle name="Calculation 6 3 18 2 2" xfId="15473" xr:uid="{00000000-0005-0000-0000-00005A390000}"/>
    <cellStyle name="Calculation 6 3 18 2 3" xfId="15474" xr:uid="{00000000-0005-0000-0000-00005B390000}"/>
    <cellStyle name="Calculation 6 3 18 3" xfId="15475" xr:uid="{00000000-0005-0000-0000-00005C390000}"/>
    <cellStyle name="Calculation 6 3 18 3 2" xfId="15476" xr:uid="{00000000-0005-0000-0000-00005D390000}"/>
    <cellStyle name="Calculation 6 3 18 4" xfId="15477" xr:uid="{00000000-0005-0000-0000-00005E390000}"/>
    <cellStyle name="Calculation 6 3 18 5" xfId="15478" xr:uid="{00000000-0005-0000-0000-00005F390000}"/>
    <cellStyle name="Calculation 6 3 19" xfId="15479" xr:uid="{00000000-0005-0000-0000-000060390000}"/>
    <cellStyle name="Calculation 6 3 19 2" xfId="15480" xr:uid="{00000000-0005-0000-0000-000061390000}"/>
    <cellStyle name="Calculation 6 3 19 2 2" xfId="15481" xr:uid="{00000000-0005-0000-0000-000062390000}"/>
    <cellStyle name="Calculation 6 3 19 2 3" xfId="15482" xr:uid="{00000000-0005-0000-0000-000063390000}"/>
    <cellStyle name="Calculation 6 3 19 3" xfId="15483" xr:uid="{00000000-0005-0000-0000-000064390000}"/>
    <cellStyle name="Calculation 6 3 19 3 2" xfId="15484" xr:uid="{00000000-0005-0000-0000-000065390000}"/>
    <cellStyle name="Calculation 6 3 19 4" xfId="15485" xr:uid="{00000000-0005-0000-0000-000066390000}"/>
    <cellStyle name="Calculation 6 3 19 5" xfId="15486" xr:uid="{00000000-0005-0000-0000-000067390000}"/>
    <cellStyle name="Calculation 6 3 2" xfId="15487" xr:uid="{00000000-0005-0000-0000-000068390000}"/>
    <cellStyle name="Calculation 6 3 2 2" xfId="15488" xr:uid="{00000000-0005-0000-0000-000069390000}"/>
    <cellStyle name="Calculation 6 3 2 2 2" xfId="15489" xr:uid="{00000000-0005-0000-0000-00006A390000}"/>
    <cellStyle name="Calculation 6 3 2 2 3" xfId="15490" xr:uid="{00000000-0005-0000-0000-00006B390000}"/>
    <cellStyle name="Calculation 6 3 2 3" xfId="15491" xr:uid="{00000000-0005-0000-0000-00006C390000}"/>
    <cellStyle name="Calculation 6 3 2 3 2" xfId="15492" xr:uid="{00000000-0005-0000-0000-00006D390000}"/>
    <cellStyle name="Calculation 6 3 2 4" xfId="15493" xr:uid="{00000000-0005-0000-0000-00006E390000}"/>
    <cellStyle name="Calculation 6 3 2 5" xfId="15494" xr:uid="{00000000-0005-0000-0000-00006F390000}"/>
    <cellStyle name="Calculation 6 3 20" xfId="15495" xr:uid="{00000000-0005-0000-0000-000070390000}"/>
    <cellStyle name="Calculation 6 3 20 2" xfId="15496" xr:uid="{00000000-0005-0000-0000-000071390000}"/>
    <cellStyle name="Calculation 6 3 20 2 2" xfId="15497" xr:uid="{00000000-0005-0000-0000-000072390000}"/>
    <cellStyle name="Calculation 6 3 20 2 3" xfId="15498" xr:uid="{00000000-0005-0000-0000-000073390000}"/>
    <cellStyle name="Calculation 6 3 20 3" xfId="15499" xr:uid="{00000000-0005-0000-0000-000074390000}"/>
    <cellStyle name="Calculation 6 3 20 4" xfId="15500" xr:uid="{00000000-0005-0000-0000-000075390000}"/>
    <cellStyle name="Calculation 6 3 20 5" xfId="15501" xr:uid="{00000000-0005-0000-0000-000076390000}"/>
    <cellStyle name="Calculation 6 3 21" xfId="15502" xr:uid="{00000000-0005-0000-0000-000077390000}"/>
    <cellStyle name="Calculation 6 3 21 2" xfId="15503" xr:uid="{00000000-0005-0000-0000-000078390000}"/>
    <cellStyle name="Calculation 6 3 22" xfId="15504" xr:uid="{00000000-0005-0000-0000-000079390000}"/>
    <cellStyle name="Calculation 6 3 22 2" xfId="15505" xr:uid="{00000000-0005-0000-0000-00007A390000}"/>
    <cellStyle name="Calculation 6 3 3" xfId="15506" xr:uid="{00000000-0005-0000-0000-00007B390000}"/>
    <cellStyle name="Calculation 6 3 3 2" xfId="15507" xr:uid="{00000000-0005-0000-0000-00007C390000}"/>
    <cellStyle name="Calculation 6 3 3 2 2" xfId="15508" xr:uid="{00000000-0005-0000-0000-00007D390000}"/>
    <cellStyle name="Calculation 6 3 3 2 3" xfId="15509" xr:uid="{00000000-0005-0000-0000-00007E390000}"/>
    <cellStyle name="Calculation 6 3 3 3" xfId="15510" xr:uid="{00000000-0005-0000-0000-00007F390000}"/>
    <cellStyle name="Calculation 6 3 3 3 2" xfId="15511" xr:uid="{00000000-0005-0000-0000-000080390000}"/>
    <cellStyle name="Calculation 6 3 3 4" xfId="15512" xr:uid="{00000000-0005-0000-0000-000081390000}"/>
    <cellStyle name="Calculation 6 3 3 5" xfId="15513" xr:uid="{00000000-0005-0000-0000-000082390000}"/>
    <cellStyle name="Calculation 6 3 4" xfId="15514" xr:uid="{00000000-0005-0000-0000-000083390000}"/>
    <cellStyle name="Calculation 6 3 4 2" xfId="15515" xr:uid="{00000000-0005-0000-0000-000084390000}"/>
    <cellStyle name="Calculation 6 3 4 2 2" xfId="15516" xr:uid="{00000000-0005-0000-0000-000085390000}"/>
    <cellStyle name="Calculation 6 3 4 2 3" xfId="15517" xr:uid="{00000000-0005-0000-0000-000086390000}"/>
    <cellStyle name="Calculation 6 3 4 3" xfId="15518" xr:uid="{00000000-0005-0000-0000-000087390000}"/>
    <cellStyle name="Calculation 6 3 4 3 2" xfId="15519" xr:uid="{00000000-0005-0000-0000-000088390000}"/>
    <cellStyle name="Calculation 6 3 4 4" xfId="15520" xr:uid="{00000000-0005-0000-0000-000089390000}"/>
    <cellStyle name="Calculation 6 3 4 5" xfId="15521" xr:uid="{00000000-0005-0000-0000-00008A390000}"/>
    <cellStyle name="Calculation 6 3 5" xfId="15522" xr:uid="{00000000-0005-0000-0000-00008B390000}"/>
    <cellStyle name="Calculation 6 3 5 2" xfId="15523" xr:uid="{00000000-0005-0000-0000-00008C390000}"/>
    <cellStyle name="Calculation 6 3 5 2 2" xfId="15524" xr:uid="{00000000-0005-0000-0000-00008D390000}"/>
    <cellStyle name="Calculation 6 3 5 2 3" xfId="15525" xr:uid="{00000000-0005-0000-0000-00008E390000}"/>
    <cellStyle name="Calculation 6 3 5 3" xfId="15526" xr:uid="{00000000-0005-0000-0000-00008F390000}"/>
    <cellStyle name="Calculation 6 3 5 3 2" xfId="15527" xr:uid="{00000000-0005-0000-0000-000090390000}"/>
    <cellStyle name="Calculation 6 3 5 4" xfId="15528" xr:uid="{00000000-0005-0000-0000-000091390000}"/>
    <cellStyle name="Calculation 6 3 5 5" xfId="15529" xr:uid="{00000000-0005-0000-0000-000092390000}"/>
    <cellStyle name="Calculation 6 3 6" xfId="15530" xr:uid="{00000000-0005-0000-0000-000093390000}"/>
    <cellStyle name="Calculation 6 3 6 2" xfId="15531" xr:uid="{00000000-0005-0000-0000-000094390000}"/>
    <cellStyle name="Calculation 6 3 6 2 2" xfId="15532" xr:uid="{00000000-0005-0000-0000-000095390000}"/>
    <cellStyle name="Calculation 6 3 6 2 3" xfId="15533" xr:uid="{00000000-0005-0000-0000-000096390000}"/>
    <cellStyle name="Calculation 6 3 6 3" xfId="15534" xr:uid="{00000000-0005-0000-0000-000097390000}"/>
    <cellStyle name="Calculation 6 3 6 3 2" xfId="15535" xr:uid="{00000000-0005-0000-0000-000098390000}"/>
    <cellStyle name="Calculation 6 3 6 4" xfId="15536" xr:uid="{00000000-0005-0000-0000-000099390000}"/>
    <cellStyle name="Calculation 6 3 6 5" xfId="15537" xr:uid="{00000000-0005-0000-0000-00009A390000}"/>
    <cellStyle name="Calculation 6 3 7" xfId="15538" xr:uid="{00000000-0005-0000-0000-00009B390000}"/>
    <cellStyle name="Calculation 6 3 7 2" xfId="15539" xr:uid="{00000000-0005-0000-0000-00009C390000}"/>
    <cellStyle name="Calculation 6 3 7 2 2" xfId="15540" xr:uid="{00000000-0005-0000-0000-00009D390000}"/>
    <cellStyle name="Calculation 6 3 7 2 3" xfId="15541" xr:uid="{00000000-0005-0000-0000-00009E390000}"/>
    <cellStyle name="Calculation 6 3 7 3" xfId="15542" xr:uid="{00000000-0005-0000-0000-00009F390000}"/>
    <cellStyle name="Calculation 6 3 7 3 2" xfId="15543" xr:uid="{00000000-0005-0000-0000-0000A0390000}"/>
    <cellStyle name="Calculation 6 3 7 4" xfId="15544" xr:uid="{00000000-0005-0000-0000-0000A1390000}"/>
    <cellStyle name="Calculation 6 3 7 5" xfId="15545" xr:uid="{00000000-0005-0000-0000-0000A2390000}"/>
    <cellStyle name="Calculation 6 3 8" xfId="15546" xr:uid="{00000000-0005-0000-0000-0000A3390000}"/>
    <cellStyle name="Calculation 6 3 8 2" xfId="15547" xr:uid="{00000000-0005-0000-0000-0000A4390000}"/>
    <cellStyle name="Calculation 6 3 8 2 2" xfId="15548" xr:uid="{00000000-0005-0000-0000-0000A5390000}"/>
    <cellStyle name="Calculation 6 3 8 2 3" xfId="15549" xr:uid="{00000000-0005-0000-0000-0000A6390000}"/>
    <cellStyle name="Calculation 6 3 8 3" xfId="15550" xr:uid="{00000000-0005-0000-0000-0000A7390000}"/>
    <cellStyle name="Calculation 6 3 8 3 2" xfId="15551" xr:uid="{00000000-0005-0000-0000-0000A8390000}"/>
    <cellStyle name="Calculation 6 3 8 4" xfId="15552" xr:uid="{00000000-0005-0000-0000-0000A9390000}"/>
    <cellStyle name="Calculation 6 3 8 5" xfId="15553" xr:uid="{00000000-0005-0000-0000-0000AA390000}"/>
    <cellStyle name="Calculation 6 3 9" xfId="15554" xr:uid="{00000000-0005-0000-0000-0000AB390000}"/>
    <cellStyle name="Calculation 6 3 9 2" xfId="15555" xr:uid="{00000000-0005-0000-0000-0000AC390000}"/>
    <cellStyle name="Calculation 6 3 9 2 2" xfId="15556" xr:uid="{00000000-0005-0000-0000-0000AD390000}"/>
    <cellStyle name="Calculation 6 3 9 2 3" xfId="15557" xr:uid="{00000000-0005-0000-0000-0000AE390000}"/>
    <cellStyle name="Calculation 6 3 9 3" xfId="15558" xr:uid="{00000000-0005-0000-0000-0000AF390000}"/>
    <cellStyle name="Calculation 6 3 9 3 2" xfId="15559" xr:uid="{00000000-0005-0000-0000-0000B0390000}"/>
    <cellStyle name="Calculation 6 3 9 4" xfId="15560" xr:uid="{00000000-0005-0000-0000-0000B1390000}"/>
    <cellStyle name="Calculation 6 3 9 5" xfId="15561" xr:uid="{00000000-0005-0000-0000-0000B2390000}"/>
    <cellStyle name="Calculation 6 4" xfId="15562" xr:uid="{00000000-0005-0000-0000-0000B3390000}"/>
    <cellStyle name="Calculation 6 4 2" xfId="15563" xr:uid="{00000000-0005-0000-0000-0000B4390000}"/>
    <cellStyle name="Calculation 6 4 2 2" xfId="15564" xr:uid="{00000000-0005-0000-0000-0000B5390000}"/>
    <cellStyle name="Calculation 6 4 2 3" xfId="15565" xr:uid="{00000000-0005-0000-0000-0000B6390000}"/>
    <cellStyle name="Calculation 6 4 3" xfId="15566" xr:uid="{00000000-0005-0000-0000-0000B7390000}"/>
    <cellStyle name="Calculation 6 4 3 2" xfId="15567" xr:uid="{00000000-0005-0000-0000-0000B8390000}"/>
    <cellStyle name="Calculation 6 4 4" xfId="15568" xr:uid="{00000000-0005-0000-0000-0000B9390000}"/>
    <cellStyle name="Calculation 6 4 5" xfId="15569" xr:uid="{00000000-0005-0000-0000-0000BA390000}"/>
    <cellStyle name="Calculation 6 5" xfId="15570" xr:uid="{00000000-0005-0000-0000-0000BB390000}"/>
    <cellStyle name="Calculation 6 5 2" xfId="15571" xr:uid="{00000000-0005-0000-0000-0000BC390000}"/>
    <cellStyle name="Calculation 6 5 2 2" xfId="15572" xr:uid="{00000000-0005-0000-0000-0000BD390000}"/>
    <cellStyle name="Calculation 6 5 2 3" xfId="15573" xr:uid="{00000000-0005-0000-0000-0000BE390000}"/>
    <cellStyle name="Calculation 6 5 3" xfId="15574" xr:uid="{00000000-0005-0000-0000-0000BF390000}"/>
    <cellStyle name="Calculation 6 5 3 2" xfId="15575" xr:uid="{00000000-0005-0000-0000-0000C0390000}"/>
    <cellStyle name="Calculation 6 5 4" xfId="15576" xr:uid="{00000000-0005-0000-0000-0000C1390000}"/>
    <cellStyle name="Calculation 6 5 5" xfId="15577" xr:uid="{00000000-0005-0000-0000-0000C2390000}"/>
    <cellStyle name="Calculation 6 6" xfId="15578" xr:uid="{00000000-0005-0000-0000-0000C3390000}"/>
    <cellStyle name="Calculation 6 6 2" xfId="15579" xr:uid="{00000000-0005-0000-0000-0000C4390000}"/>
    <cellStyle name="Calculation 6 6 2 2" xfId="15580" xr:uid="{00000000-0005-0000-0000-0000C5390000}"/>
    <cellStyle name="Calculation 6 6 2 3" xfId="15581" xr:uid="{00000000-0005-0000-0000-0000C6390000}"/>
    <cellStyle name="Calculation 6 6 3" xfId="15582" xr:uid="{00000000-0005-0000-0000-0000C7390000}"/>
    <cellStyle name="Calculation 6 6 3 2" xfId="15583" xr:uid="{00000000-0005-0000-0000-0000C8390000}"/>
    <cellStyle name="Calculation 6 6 4" xfId="15584" xr:uid="{00000000-0005-0000-0000-0000C9390000}"/>
    <cellStyle name="Calculation 6 6 5" xfId="15585" xr:uid="{00000000-0005-0000-0000-0000CA390000}"/>
    <cellStyle name="Calculation 6 7" xfId="15586" xr:uid="{00000000-0005-0000-0000-0000CB390000}"/>
    <cellStyle name="Calculation 6 7 2" xfId="15587" xr:uid="{00000000-0005-0000-0000-0000CC390000}"/>
    <cellStyle name="Calculation 6 7 2 2" xfId="15588" xr:uid="{00000000-0005-0000-0000-0000CD390000}"/>
    <cellStyle name="Calculation 6 7 2 3" xfId="15589" xr:uid="{00000000-0005-0000-0000-0000CE390000}"/>
    <cellStyle name="Calculation 6 7 3" xfId="15590" xr:uid="{00000000-0005-0000-0000-0000CF390000}"/>
    <cellStyle name="Calculation 6 7 3 2" xfId="15591" xr:uid="{00000000-0005-0000-0000-0000D0390000}"/>
    <cellStyle name="Calculation 6 7 4" xfId="15592" xr:uid="{00000000-0005-0000-0000-0000D1390000}"/>
    <cellStyle name="Calculation 6 7 5" xfId="15593" xr:uid="{00000000-0005-0000-0000-0000D2390000}"/>
    <cellStyle name="Calculation 6 8" xfId="15594" xr:uid="{00000000-0005-0000-0000-0000D3390000}"/>
    <cellStyle name="Calculation 6 8 2" xfId="15595" xr:uid="{00000000-0005-0000-0000-0000D4390000}"/>
    <cellStyle name="Calculation 6 8 2 2" xfId="15596" xr:uid="{00000000-0005-0000-0000-0000D5390000}"/>
    <cellStyle name="Calculation 6 8 2 3" xfId="15597" xr:uid="{00000000-0005-0000-0000-0000D6390000}"/>
    <cellStyle name="Calculation 6 8 3" xfId="15598" xr:uid="{00000000-0005-0000-0000-0000D7390000}"/>
    <cellStyle name="Calculation 6 8 3 2" xfId="15599" xr:uid="{00000000-0005-0000-0000-0000D8390000}"/>
    <cellStyle name="Calculation 6 8 4" xfId="15600" xr:uid="{00000000-0005-0000-0000-0000D9390000}"/>
    <cellStyle name="Calculation 6 8 5" xfId="15601" xr:uid="{00000000-0005-0000-0000-0000DA390000}"/>
    <cellStyle name="Calculation 6 9" xfId="15602" xr:uid="{00000000-0005-0000-0000-0000DB390000}"/>
    <cellStyle name="Calculation 6 9 2" xfId="15603" xr:uid="{00000000-0005-0000-0000-0000DC390000}"/>
    <cellStyle name="Calculation 6 9 2 2" xfId="15604" xr:uid="{00000000-0005-0000-0000-0000DD390000}"/>
    <cellStyle name="Calculation 6 9 2 3" xfId="15605" xr:uid="{00000000-0005-0000-0000-0000DE390000}"/>
    <cellStyle name="Calculation 6 9 3" xfId="15606" xr:uid="{00000000-0005-0000-0000-0000DF390000}"/>
    <cellStyle name="Calculation 6 9 3 2" xfId="15607" xr:uid="{00000000-0005-0000-0000-0000E0390000}"/>
    <cellStyle name="Calculation 6 9 4" xfId="15608" xr:uid="{00000000-0005-0000-0000-0000E1390000}"/>
    <cellStyle name="Calculation 6 9 5" xfId="15609" xr:uid="{00000000-0005-0000-0000-0000E2390000}"/>
    <cellStyle name="Calculation 7" xfId="15610" xr:uid="{00000000-0005-0000-0000-0000E3390000}"/>
    <cellStyle name="Calculation 7 10" xfId="15611" xr:uid="{00000000-0005-0000-0000-0000E4390000}"/>
    <cellStyle name="Calculation 7 10 10" xfId="15612" xr:uid="{00000000-0005-0000-0000-0000E5390000}"/>
    <cellStyle name="Calculation 7 10 10 2" xfId="15613" xr:uid="{00000000-0005-0000-0000-0000E6390000}"/>
    <cellStyle name="Calculation 7 10 10 2 2" xfId="15614" xr:uid="{00000000-0005-0000-0000-0000E7390000}"/>
    <cellStyle name="Calculation 7 10 10 2 3" xfId="15615" xr:uid="{00000000-0005-0000-0000-0000E8390000}"/>
    <cellStyle name="Calculation 7 10 10 3" xfId="15616" xr:uid="{00000000-0005-0000-0000-0000E9390000}"/>
    <cellStyle name="Calculation 7 10 10 3 2" xfId="15617" xr:uid="{00000000-0005-0000-0000-0000EA390000}"/>
    <cellStyle name="Calculation 7 10 10 4" xfId="15618" xr:uid="{00000000-0005-0000-0000-0000EB390000}"/>
    <cellStyle name="Calculation 7 10 10 5" xfId="15619" xr:uid="{00000000-0005-0000-0000-0000EC390000}"/>
    <cellStyle name="Calculation 7 10 11" xfId="15620" xr:uid="{00000000-0005-0000-0000-0000ED390000}"/>
    <cellStyle name="Calculation 7 10 11 2" xfId="15621" xr:uid="{00000000-0005-0000-0000-0000EE390000}"/>
    <cellStyle name="Calculation 7 10 11 2 2" xfId="15622" xr:uid="{00000000-0005-0000-0000-0000EF390000}"/>
    <cellStyle name="Calculation 7 10 11 2 3" xfId="15623" xr:uid="{00000000-0005-0000-0000-0000F0390000}"/>
    <cellStyle name="Calculation 7 10 11 3" xfId="15624" xr:uid="{00000000-0005-0000-0000-0000F1390000}"/>
    <cellStyle name="Calculation 7 10 11 3 2" xfId="15625" xr:uid="{00000000-0005-0000-0000-0000F2390000}"/>
    <cellStyle name="Calculation 7 10 11 4" xfId="15626" xr:uid="{00000000-0005-0000-0000-0000F3390000}"/>
    <cellStyle name="Calculation 7 10 11 5" xfId="15627" xr:uid="{00000000-0005-0000-0000-0000F4390000}"/>
    <cellStyle name="Calculation 7 10 12" xfId="15628" xr:uid="{00000000-0005-0000-0000-0000F5390000}"/>
    <cellStyle name="Calculation 7 10 12 2" xfId="15629" xr:uid="{00000000-0005-0000-0000-0000F6390000}"/>
    <cellStyle name="Calculation 7 10 12 2 2" xfId="15630" xr:uid="{00000000-0005-0000-0000-0000F7390000}"/>
    <cellStyle name="Calculation 7 10 12 2 3" xfId="15631" xr:uid="{00000000-0005-0000-0000-0000F8390000}"/>
    <cellStyle name="Calculation 7 10 12 3" xfId="15632" xr:uid="{00000000-0005-0000-0000-0000F9390000}"/>
    <cellStyle name="Calculation 7 10 12 3 2" xfId="15633" xr:uid="{00000000-0005-0000-0000-0000FA390000}"/>
    <cellStyle name="Calculation 7 10 12 4" xfId="15634" xr:uid="{00000000-0005-0000-0000-0000FB390000}"/>
    <cellStyle name="Calculation 7 10 12 5" xfId="15635" xr:uid="{00000000-0005-0000-0000-0000FC390000}"/>
    <cellStyle name="Calculation 7 10 13" xfId="15636" xr:uid="{00000000-0005-0000-0000-0000FD390000}"/>
    <cellStyle name="Calculation 7 10 13 2" xfId="15637" xr:uid="{00000000-0005-0000-0000-0000FE390000}"/>
    <cellStyle name="Calculation 7 10 13 2 2" xfId="15638" xr:uid="{00000000-0005-0000-0000-0000FF390000}"/>
    <cellStyle name="Calculation 7 10 13 2 3" xfId="15639" xr:uid="{00000000-0005-0000-0000-0000003A0000}"/>
    <cellStyle name="Calculation 7 10 13 3" xfId="15640" xr:uid="{00000000-0005-0000-0000-0000013A0000}"/>
    <cellStyle name="Calculation 7 10 13 3 2" xfId="15641" xr:uid="{00000000-0005-0000-0000-0000023A0000}"/>
    <cellStyle name="Calculation 7 10 13 4" xfId="15642" xr:uid="{00000000-0005-0000-0000-0000033A0000}"/>
    <cellStyle name="Calculation 7 10 13 5" xfId="15643" xr:uid="{00000000-0005-0000-0000-0000043A0000}"/>
    <cellStyle name="Calculation 7 10 14" xfId="15644" xr:uid="{00000000-0005-0000-0000-0000053A0000}"/>
    <cellStyle name="Calculation 7 10 14 2" xfId="15645" xr:uid="{00000000-0005-0000-0000-0000063A0000}"/>
    <cellStyle name="Calculation 7 10 14 2 2" xfId="15646" xr:uid="{00000000-0005-0000-0000-0000073A0000}"/>
    <cellStyle name="Calculation 7 10 14 2 3" xfId="15647" xr:uid="{00000000-0005-0000-0000-0000083A0000}"/>
    <cellStyle name="Calculation 7 10 14 3" xfId="15648" xr:uid="{00000000-0005-0000-0000-0000093A0000}"/>
    <cellStyle name="Calculation 7 10 14 3 2" xfId="15649" xr:uid="{00000000-0005-0000-0000-00000A3A0000}"/>
    <cellStyle name="Calculation 7 10 14 4" xfId="15650" xr:uid="{00000000-0005-0000-0000-00000B3A0000}"/>
    <cellStyle name="Calculation 7 10 14 5" xfId="15651" xr:uid="{00000000-0005-0000-0000-00000C3A0000}"/>
    <cellStyle name="Calculation 7 10 15" xfId="15652" xr:uid="{00000000-0005-0000-0000-00000D3A0000}"/>
    <cellStyle name="Calculation 7 10 15 2" xfId="15653" xr:uid="{00000000-0005-0000-0000-00000E3A0000}"/>
    <cellStyle name="Calculation 7 10 15 2 2" xfId="15654" xr:uid="{00000000-0005-0000-0000-00000F3A0000}"/>
    <cellStyle name="Calculation 7 10 15 2 3" xfId="15655" xr:uid="{00000000-0005-0000-0000-0000103A0000}"/>
    <cellStyle name="Calculation 7 10 15 3" xfId="15656" xr:uid="{00000000-0005-0000-0000-0000113A0000}"/>
    <cellStyle name="Calculation 7 10 15 3 2" xfId="15657" xr:uid="{00000000-0005-0000-0000-0000123A0000}"/>
    <cellStyle name="Calculation 7 10 15 4" xfId="15658" xr:uid="{00000000-0005-0000-0000-0000133A0000}"/>
    <cellStyle name="Calculation 7 10 15 5" xfId="15659" xr:uid="{00000000-0005-0000-0000-0000143A0000}"/>
    <cellStyle name="Calculation 7 10 16" xfId="15660" xr:uid="{00000000-0005-0000-0000-0000153A0000}"/>
    <cellStyle name="Calculation 7 10 16 2" xfId="15661" xr:uid="{00000000-0005-0000-0000-0000163A0000}"/>
    <cellStyle name="Calculation 7 10 16 2 2" xfId="15662" xr:uid="{00000000-0005-0000-0000-0000173A0000}"/>
    <cellStyle name="Calculation 7 10 16 2 3" xfId="15663" xr:uid="{00000000-0005-0000-0000-0000183A0000}"/>
    <cellStyle name="Calculation 7 10 16 3" xfId="15664" xr:uid="{00000000-0005-0000-0000-0000193A0000}"/>
    <cellStyle name="Calculation 7 10 16 3 2" xfId="15665" xr:uid="{00000000-0005-0000-0000-00001A3A0000}"/>
    <cellStyle name="Calculation 7 10 16 4" xfId="15666" xr:uid="{00000000-0005-0000-0000-00001B3A0000}"/>
    <cellStyle name="Calculation 7 10 16 5" xfId="15667" xr:uid="{00000000-0005-0000-0000-00001C3A0000}"/>
    <cellStyle name="Calculation 7 10 17" xfId="15668" xr:uid="{00000000-0005-0000-0000-00001D3A0000}"/>
    <cellStyle name="Calculation 7 10 17 2" xfId="15669" xr:uid="{00000000-0005-0000-0000-00001E3A0000}"/>
    <cellStyle name="Calculation 7 10 17 2 2" xfId="15670" xr:uid="{00000000-0005-0000-0000-00001F3A0000}"/>
    <cellStyle name="Calculation 7 10 17 2 3" xfId="15671" xr:uid="{00000000-0005-0000-0000-0000203A0000}"/>
    <cellStyle name="Calculation 7 10 17 3" xfId="15672" xr:uid="{00000000-0005-0000-0000-0000213A0000}"/>
    <cellStyle name="Calculation 7 10 17 3 2" xfId="15673" xr:uid="{00000000-0005-0000-0000-0000223A0000}"/>
    <cellStyle name="Calculation 7 10 17 4" xfId="15674" xr:uid="{00000000-0005-0000-0000-0000233A0000}"/>
    <cellStyle name="Calculation 7 10 17 5" xfId="15675" xr:uid="{00000000-0005-0000-0000-0000243A0000}"/>
    <cellStyle name="Calculation 7 10 18" xfId="15676" xr:uid="{00000000-0005-0000-0000-0000253A0000}"/>
    <cellStyle name="Calculation 7 10 18 2" xfId="15677" xr:uid="{00000000-0005-0000-0000-0000263A0000}"/>
    <cellStyle name="Calculation 7 10 18 2 2" xfId="15678" xr:uid="{00000000-0005-0000-0000-0000273A0000}"/>
    <cellStyle name="Calculation 7 10 18 2 3" xfId="15679" xr:uid="{00000000-0005-0000-0000-0000283A0000}"/>
    <cellStyle name="Calculation 7 10 18 3" xfId="15680" xr:uid="{00000000-0005-0000-0000-0000293A0000}"/>
    <cellStyle name="Calculation 7 10 18 3 2" xfId="15681" xr:uid="{00000000-0005-0000-0000-00002A3A0000}"/>
    <cellStyle name="Calculation 7 10 18 4" xfId="15682" xr:uid="{00000000-0005-0000-0000-00002B3A0000}"/>
    <cellStyle name="Calculation 7 10 18 5" xfId="15683" xr:uid="{00000000-0005-0000-0000-00002C3A0000}"/>
    <cellStyle name="Calculation 7 10 19" xfId="15684" xr:uid="{00000000-0005-0000-0000-00002D3A0000}"/>
    <cellStyle name="Calculation 7 10 19 2" xfId="15685" xr:uid="{00000000-0005-0000-0000-00002E3A0000}"/>
    <cellStyle name="Calculation 7 10 19 2 2" xfId="15686" xr:uid="{00000000-0005-0000-0000-00002F3A0000}"/>
    <cellStyle name="Calculation 7 10 19 2 3" xfId="15687" xr:uid="{00000000-0005-0000-0000-0000303A0000}"/>
    <cellStyle name="Calculation 7 10 19 3" xfId="15688" xr:uid="{00000000-0005-0000-0000-0000313A0000}"/>
    <cellStyle name="Calculation 7 10 19 3 2" xfId="15689" xr:uid="{00000000-0005-0000-0000-0000323A0000}"/>
    <cellStyle name="Calculation 7 10 19 4" xfId="15690" xr:uid="{00000000-0005-0000-0000-0000333A0000}"/>
    <cellStyle name="Calculation 7 10 19 5" xfId="15691" xr:uid="{00000000-0005-0000-0000-0000343A0000}"/>
    <cellStyle name="Calculation 7 10 2" xfId="15692" xr:uid="{00000000-0005-0000-0000-0000353A0000}"/>
    <cellStyle name="Calculation 7 10 2 2" xfId="15693" xr:uid="{00000000-0005-0000-0000-0000363A0000}"/>
    <cellStyle name="Calculation 7 10 2 2 2" xfId="15694" xr:uid="{00000000-0005-0000-0000-0000373A0000}"/>
    <cellStyle name="Calculation 7 10 2 2 3" xfId="15695" xr:uid="{00000000-0005-0000-0000-0000383A0000}"/>
    <cellStyle name="Calculation 7 10 2 3" xfId="15696" xr:uid="{00000000-0005-0000-0000-0000393A0000}"/>
    <cellStyle name="Calculation 7 10 2 3 2" xfId="15697" xr:uid="{00000000-0005-0000-0000-00003A3A0000}"/>
    <cellStyle name="Calculation 7 10 2 4" xfId="15698" xr:uid="{00000000-0005-0000-0000-00003B3A0000}"/>
    <cellStyle name="Calculation 7 10 2 5" xfId="15699" xr:uid="{00000000-0005-0000-0000-00003C3A0000}"/>
    <cellStyle name="Calculation 7 10 20" xfId="15700" xr:uid="{00000000-0005-0000-0000-00003D3A0000}"/>
    <cellStyle name="Calculation 7 10 20 2" xfId="15701" xr:uid="{00000000-0005-0000-0000-00003E3A0000}"/>
    <cellStyle name="Calculation 7 10 20 2 2" xfId="15702" xr:uid="{00000000-0005-0000-0000-00003F3A0000}"/>
    <cellStyle name="Calculation 7 10 20 2 3" xfId="15703" xr:uid="{00000000-0005-0000-0000-0000403A0000}"/>
    <cellStyle name="Calculation 7 10 20 3" xfId="15704" xr:uid="{00000000-0005-0000-0000-0000413A0000}"/>
    <cellStyle name="Calculation 7 10 20 4" xfId="15705" xr:uid="{00000000-0005-0000-0000-0000423A0000}"/>
    <cellStyle name="Calculation 7 10 20 5" xfId="15706" xr:uid="{00000000-0005-0000-0000-0000433A0000}"/>
    <cellStyle name="Calculation 7 10 21" xfId="15707" xr:uid="{00000000-0005-0000-0000-0000443A0000}"/>
    <cellStyle name="Calculation 7 10 21 2" xfId="15708" xr:uid="{00000000-0005-0000-0000-0000453A0000}"/>
    <cellStyle name="Calculation 7 10 22" xfId="15709" xr:uid="{00000000-0005-0000-0000-0000463A0000}"/>
    <cellStyle name="Calculation 7 10 22 2" xfId="15710" xr:uid="{00000000-0005-0000-0000-0000473A0000}"/>
    <cellStyle name="Calculation 7 10 3" xfId="15711" xr:uid="{00000000-0005-0000-0000-0000483A0000}"/>
    <cellStyle name="Calculation 7 10 3 2" xfId="15712" xr:uid="{00000000-0005-0000-0000-0000493A0000}"/>
    <cellStyle name="Calculation 7 10 3 2 2" xfId="15713" xr:uid="{00000000-0005-0000-0000-00004A3A0000}"/>
    <cellStyle name="Calculation 7 10 3 2 3" xfId="15714" xr:uid="{00000000-0005-0000-0000-00004B3A0000}"/>
    <cellStyle name="Calculation 7 10 3 3" xfId="15715" xr:uid="{00000000-0005-0000-0000-00004C3A0000}"/>
    <cellStyle name="Calculation 7 10 3 3 2" xfId="15716" xr:uid="{00000000-0005-0000-0000-00004D3A0000}"/>
    <cellStyle name="Calculation 7 10 3 4" xfId="15717" xr:uid="{00000000-0005-0000-0000-00004E3A0000}"/>
    <cellStyle name="Calculation 7 10 3 5" xfId="15718" xr:uid="{00000000-0005-0000-0000-00004F3A0000}"/>
    <cellStyle name="Calculation 7 10 4" xfId="15719" xr:uid="{00000000-0005-0000-0000-0000503A0000}"/>
    <cellStyle name="Calculation 7 10 4 2" xfId="15720" xr:uid="{00000000-0005-0000-0000-0000513A0000}"/>
    <cellStyle name="Calculation 7 10 4 2 2" xfId="15721" xr:uid="{00000000-0005-0000-0000-0000523A0000}"/>
    <cellStyle name="Calculation 7 10 4 2 3" xfId="15722" xr:uid="{00000000-0005-0000-0000-0000533A0000}"/>
    <cellStyle name="Calculation 7 10 4 3" xfId="15723" xr:uid="{00000000-0005-0000-0000-0000543A0000}"/>
    <cellStyle name="Calculation 7 10 4 3 2" xfId="15724" xr:uid="{00000000-0005-0000-0000-0000553A0000}"/>
    <cellStyle name="Calculation 7 10 4 4" xfId="15725" xr:uid="{00000000-0005-0000-0000-0000563A0000}"/>
    <cellStyle name="Calculation 7 10 4 5" xfId="15726" xr:uid="{00000000-0005-0000-0000-0000573A0000}"/>
    <cellStyle name="Calculation 7 10 5" xfId="15727" xr:uid="{00000000-0005-0000-0000-0000583A0000}"/>
    <cellStyle name="Calculation 7 10 5 2" xfId="15728" xr:uid="{00000000-0005-0000-0000-0000593A0000}"/>
    <cellStyle name="Calculation 7 10 5 2 2" xfId="15729" xr:uid="{00000000-0005-0000-0000-00005A3A0000}"/>
    <cellStyle name="Calculation 7 10 5 2 3" xfId="15730" xr:uid="{00000000-0005-0000-0000-00005B3A0000}"/>
    <cellStyle name="Calculation 7 10 5 3" xfId="15731" xr:uid="{00000000-0005-0000-0000-00005C3A0000}"/>
    <cellStyle name="Calculation 7 10 5 3 2" xfId="15732" xr:uid="{00000000-0005-0000-0000-00005D3A0000}"/>
    <cellStyle name="Calculation 7 10 5 4" xfId="15733" xr:uid="{00000000-0005-0000-0000-00005E3A0000}"/>
    <cellStyle name="Calculation 7 10 5 5" xfId="15734" xr:uid="{00000000-0005-0000-0000-00005F3A0000}"/>
    <cellStyle name="Calculation 7 10 6" xfId="15735" xr:uid="{00000000-0005-0000-0000-0000603A0000}"/>
    <cellStyle name="Calculation 7 10 6 2" xfId="15736" xr:uid="{00000000-0005-0000-0000-0000613A0000}"/>
    <cellStyle name="Calculation 7 10 6 2 2" xfId="15737" xr:uid="{00000000-0005-0000-0000-0000623A0000}"/>
    <cellStyle name="Calculation 7 10 6 2 3" xfId="15738" xr:uid="{00000000-0005-0000-0000-0000633A0000}"/>
    <cellStyle name="Calculation 7 10 6 3" xfId="15739" xr:uid="{00000000-0005-0000-0000-0000643A0000}"/>
    <cellStyle name="Calculation 7 10 6 3 2" xfId="15740" xr:uid="{00000000-0005-0000-0000-0000653A0000}"/>
    <cellStyle name="Calculation 7 10 6 4" xfId="15741" xr:uid="{00000000-0005-0000-0000-0000663A0000}"/>
    <cellStyle name="Calculation 7 10 6 5" xfId="15742" xr:uid="{00000000-0005-0000-0000-0000673A0000}"/>
    <cellStyle name="Calculation 7 10 7" xfId="15743" xr:uid="{00000000-0005-0000-0000-0000683A0000}"/>
    <cellStyle name="Calculation 7 10 7 2" xfId="15744" xr:uid="{00000000-0005-0000-0000-0000693A0000}"/>
    <cellStyle name="Calculation 7 10 7 2 2" xfId="15745" xr:uid="{00000000-0005-0000-0000-00006A3A0000}"/>
    <cellStyle name="Calculation 7 10 7 2 3" xfId="15746" xr:uid="{00000000-0005-0000-0000-00006B3A0000}"/>
    <cellStyle name="Calculation 7 10 7 3" xfId="15747" xr:uid="{00000000-0005-0000-0000-00006C3A0000}"/>
    <cellStyle name="Calculation 7 10 7 3 2" xfId="15748" xr:uid="{00000000-0005-0000-0000-00006D3A0000}"/>
    <cellStyle name="Calculation 7 10 7 4" xfId="15749" xr:uid="{00000000-0005-0000-0000-00006E3A0000}"/>
    <cellStyle name="Calculation 7 10 7 5" xfId="15750" xr:uid="{00000000-0005-0000-0000-00006F3A0000}"/>
    <cellStyle name="Calculation 7 10 8" xfId="15751" xr:uid="{00000000-0005-0000-0000-0000703A0000}"/>
    <cellStyle name="Calculation 7 10 8 2" xfId="15752" xr:uid="{00000000-0005-0000-0000-0000713A0000}"/>
    <cellStyle name="Calculation 7 10 8 2 2" xfId="15753" xr:uid="{00000000-0005-0000-0000-0000723A0000}"/>
    <cellStyle name="Calculation 7 10 8 2 3" xfId="15754" xr:uid="{00000000-0005-0000-0000-0000733A0000}"/>
    <cellStyle name="Calculation 7 10 8 3" xfId="15755" xr:uid="{00000000-0005-0000-0000-0000743A0000}"/>
    <cellStyle name="Calculation 7 10 8 3 2" xfId="15756" xr:uid="{00000000-0005-0000-0000-0000753A0000}"/>
    <cellStyle name="Calculation 7 10 8 4" xfId="15757" xr:uid="{00000000-0005-0000-0000-0000763A0000}"/>
    <cellStyle name="Calculation 7 10 8 5" xfId="15758" xr:uid="{00000000-0005-0000-0000-0000773A0000}"/>
    <cellStyle name="Calculation 7 10 9" xfId="15759" xr:uid="{00000000-0005-0000-0000-0000783A0000}"/>
    <cellStyle name="Calculation 7 10 9 2" xfId="15760" xr:uid="{00000000-0005-0000-0000-0000793A0000}"/>
    <cellStyle name="Calculation 7 10 9 2 2" xfId="15761" xr:uid="{00000000-0005-0000-0000-00007A3A0000}"/>
    <cellStyle name="Calculation 7 10 9 2 3" xfId="15762" xr:uid="{00000000-0005-0000-0000-00007B3A0000}"/>
    <cellStyle name="Calculation 7 10 9 3" xfId="15763" xr:uid="{00000000-0005-0000-0000-00007C3A0000}"/>
    <cellStyle name="Calculation 7 10 9 3 2" xfId="15764" xr:uid="{00000000-0005-0000-0000-00007D3A0000}"/>
    <cellStyle name="Calculation 7 10 9 4" xfId="15765" xr:uid="{00000000-0005-0000-0000-00007E3A0000}"/>
    <cellStyle name="Calculation 7 10 9 5" xfId="15766" xr:uid="{00000000-0005-0000-0000-00007F3A0000}"/>
    <cellStyle name="Calculation 7 11" xfId="15767" xr:uid="{00000000-0005-0000-0000-0000803A0000}"/>
    <cellStyle name="Calculation 7 11 10" xfId="15768" xr:uid="{00000000-0005-0000-0000-0000813A0000}"/>
    <cellStyle name="Calculation 7 11 10 2" xfId="15769" xr:uid="{00000000-0005-0000-0000-0000823A0000}"/>
    <cellStyle name="Calculation 7 11 10 2 2" xfId="15770" xr:uid="{00000000-0005-0000-0000-0000833A0000}"/>
    <cellStyle name="Calculation 7 11 10 2 3" xfId="15771" xr:uid="{00000000-0005-0000-0000-0000843A0000}"/>
    <cellStyle name="Calculation 7 11 10 3" xfId="15772" xr:uid="{00000000-0005-0000-0000-0000853A0000}"/>
    <cellStyle name="Calculation 7 11 10 3 2" xfId="15773" xr:uid="{00000000-0005-0000-0000-0000863A0000}"/>
    <cellStyle name="Calculation 7 11 10 4" xfId="15774" xr:uid="{00000000-0005-0000-0000-0000873A0000}"/>
    <cellStyle name="Calculation 7 11 10 5" xfId="15775" xr:uid="{00000000-0005-0000-0000-0000883A0000}"/>
    <cellStyle name="Calculation 7 11 11" xfId="15776" xr:uid="{00000000-0005-0000-0000-0000893A0000}"/>
    <cellStyle name="Calculation 7 11 11 2" xfId="15777" xr:uid="{00000000-0005-0000-0000-00008A3A0000}"/>
    <cellStyle name="Calculation 7 11 11 2 2" xfId="15778" xr:uid="{00000000-0005-0000-0000-00008B3A0000}"/>
    <cellStyle name="Calculation 7 11 11 2 3" xfId="15779" xr:uid="{00000000-0005-0000-0000-00008C3A0000}"/>
    <cellStyle name="Calculation 7 11 11 3" xfId="15780" xr:uid="{00000000-0005-0000-0000-00008D3A0000}"/>
    <cellStyle name="Calculation 7 11 11 3 2" xfId="15781" xr:uid="{00000000-0005-0000-0000-00008E3A0000}"/>
    <cellStyle name="Calculation 7 11 11 4" xfId="15782" xr:uid="{00000000-0005-0000-0000-00008F3A0000}"/>
    <cellStyle name="Calculation 7 11 11 5" xfId="15783" xr:uid="{00000000-0005-0000-0000-0000903A0000}"/>
    <cellStyle name="Calculation 7 11 12" xfId="15784" xr:uid="{00000000-0005-0000-0000-0000913A0000}"/>
    <cellStyle name="Calculation 7 11 12 2" xfId="15785" xr:uid="{00000000-0005-0000-0000-0000923A0000}"/>
    <cellStyle name="Calculation 7 11 12 2 2" xfId="15786" xr:uid="{00000000-0005-0000-0000-0000933A0000}"/>
    <cellStyle name="Calculation 7 11 12 2 3" xfId="15787" xr:uid="{00000000-0005-0000-0000-0000943A0000}"/>
    <cellStyle name="Calculation 7 11 12 3" xfId="15788" xr:uid="{00000000-0005-0000-0000-0000953A0000}"/>
    <cellStyle name="Calculation 7 11 12 3 2" xfId="15789" xr:uid="{00000000-0005-0000-0000-0000963A0000}"/>
    <cellStyle name="Calculation 7 11 12 4" xfId="15790" xr:uid="{00000000-0005-0000-0000-0000973A0000}"/>
    <cellStyle name="Calculation 7 11 12 5" xfId="15791" xr:uid="{00000000-0005-0000-0000-0000983A0000}"/>
    <cellStyle name="Calculation 7 11 13" xfId="15792" xr:uid="{00000000-0005-0000-0000-0000993A0000}"/>
    <cellStyle name="Calculation 7 11 13 2" xfId="15793" xr:uid="{00000000-0005-0000-0000-00009A3A0000}"/>
    <cellStyle name="Calculation 7 11 13 2 2" xfId="15794" xr:uid="{00000000-0005-0000-0000-00009B3A0000}"/>
    <cellStyle name="Calculation 7 11 13 2 3" xfId="15795" xr:uid="{00000000-0005-0000-0000-00009C3A0000}"/>
    <cellStyle name="Calculation 7 11 13 3" xfId="15796" xr:uid="{00000000-0005-0000-0000-00009D3A0000}"/>
    <cellStyle name="Calculation 7 11 13 3 2" xfId="15797" xr:uid="{00000000-0005-0000-0000-00009E3A0000}"/>
    <cellStyle name="Calculation 7 11 13 4" xfId="15798" xr:uid="{00000000-0005-0000-0000-00009F3A0000}"/>
    <cellStyle name="Calculation 7 11 13 5" xfId="15799" xr:uid="{00000000-0005-0000-0000-0000A03A0000}"/>
    <cellStyle name="Calculation 7 11 14" xfId="15800" xr:uid="{00000000-0005-0000-0000-0000A13A0000}"/>
    <cellStyle name="Calculation 7 11 14 2" xfId="15801" xr:uid="{00000000-0005-0000-0000-0000A23A0000}"/>
    <cellStyle name="Calculation 7 11 14 2 2" xfId="15802" xr:uid="{00000000-0005-0000-0000-0000A33A0000}"/>
    <cellStyle name="Calculation 7 11 14 2 3" xfId="15803" xr:uid="{00000000-0005-0000-0000-0000A43A0000}"/>
    <cellStyle name="Calculation 7 11 14 3" xfId="15804" xr:uid="{00000000-0005-0000-0000-0000A53A0000}"/>
    <cellStyle name="Calculation 7 11 14 3 2" xfId="15805" xr:uid="{00000000-0005-0000-0000-0000A63A0000}"/>
    <cellStyle name="Calculation 7 11 14 4" xfId="15806" xr:uid="{00000000-0005-0000-0000-0000A73A0000}"/>
    <cellStyle name="Calculation 7 11 14 5" xfId="15807" xr:uid="{00000000-0005-0000-0000-0000A83A0000}"/>
    <cellStyle name="Calculation 7 11 15" xfId="15808" xr:uid="{00000000-0005-0000-0000-0000A93A0000}"/>
    <cellStyle name="Calculation 7 11 15 2" xfId="15809" xr:uid="{00000000-0005-0000-0000-0000AA3A0000}"/>
    <cellStyle name="Calculation 7 11 15 2 2" xfId="15810" xr:uid="{00000000-0005-0000-0000-0000AB3A0000}"/>
    <cellStyle name="Calculation 7 11 15 2 3" xfId="15811" xr:uid="{00000000-0005-0000-0000-0000AC3A0000}"/>
    <cellStyle name="Calculation 7 11 15 3" xfId="15812" xr:uid="{00000000-0005-0000-0000-0000AD3A0000}"/>
    <cellStyle name="Calculation 7 11 15 3 2" xfId="15813" xr:uid="{00000000-0005-0000-0000-0000AE3A0000}"/>
    <cellStyle name="Calculation 7 11 15 4" xfId="15814" xr:uid="{00000000-0005-0000-0000-0000AF3A0000}"/>
    <cellStyle name="Calculation 7 11 15 5" xfId="15815" xr:uid="{00000000-0005-0000-0000-0000B03A0000}"/>
    <cellStyle name="Calculation 7 11 16" xfId="15816" xr:uid="{00000000-0005-0000-0000-0000B13A0000}"/>
    <cellStyle name="Calculation 7 11 16 2" xfId="15817" xr:uid="{00000000-0005-0000-0000-0000B23A0000}"/>
    <cellStyle name="Calculation 7 11 16 2 2" xfId="15818" xr:uid="{00000000-0005-0000-0000-0000B33A0000}"/>
    <cellStyle name="Calculation 7 11 16 2 3" xfId="15819" xr:uid="{00000000-0005-0000-0000-0000B43A0000}"/>
    <cellStyle name="Calculation 7 11 16 3" xfId="15820" xr:uid="{00000000-0005-0000-0000-0000B53A0000}"/>
    <cellStyle name="Calculation 7 11 16 3 2" xfId="15821" xr:uid="{00000000-0005-0000-0000-0000B63A0000}"/>
    <cellStyle name="Calculation 7 11 16 4" xfId="15822" xr:uid="{00000000-0005-0000-0000-0000B73A0000}"/>
    <cellStyle name="Calculation 7 11 16 5" xfId="15823" xr:uid="{00000000-0005-0000-0000-0000B83A0000}"/>
    <cellStyle name="Calculation 7 11 17" xfId="15824" xr:uid="{00000000-0005-0000-0000-0000B93A0000}"/>
    <cellStyle name="Calculation 7 11 17 2" xfId="15825" xr:uid="{00000000-0005-0000-0000-0000BA3A0000}"/>
    <cellStyle name="Calculation 7 11 17 2 2" xfId="15826" xr:uid="{00000000-0005-0000-0000-0000BB3A0000}"/>
    <cellStyle name="Calculation 7 11 17 2 3" xfId="15827" xr:uid="{00000000-0005-0000-0000-0000BC3A0000}"/>
    <cellStyle name="Calculation 7 11 17 3" xfId="15828" xr:uid="{00000000-0005-0000-0000-0000BD3A0000}"/>
    <cellStyle name="Calculation 7 11 17 3 2" xfId="15829" xr:uid="{00000000-0005-0000-0000-0000BE3A0000}"/>
    <cellStyle name="Calculation 7 11 17 4" xfId="15830" xr:uid="{00000000-0005-0000-0000-0000BF3A0000}"/>
    <cellStyle name="Calculation 7 11 17 5" xfId="15831" xr:uid="{00000000-0005-0000-0000-0000C03A0000}"/>
    <cellStyle name="Calculation 7 11 18" xfId="15832" xr:uid="{00000000-0005-0000-0000-0000C13A0000}"/>
    <cellStyle name="Calculation 7 11 18 2" xfId="15833" xr:uid="{00000000-0005-0000-0000-0000C23A0000}"/>
    <cellStyle name="Calculation 7 11 18 2 2" xfId="15834" xr:uid="{00000000-0005-0000-0000-0000C33A0000}"/>
    <cellStyle name="Calculation 7 11 18 2 3" xfId="15835" xr:uid="{00000000-0005-0000-0000-0000C43A0000}"/>
    <cellStyle name="Calculation 7 11 18 3" xfId="15836" xr:uid="{00000000-0005-0000-0000-0000C53A0000}"/>
    <cellStyle name="Calculation 7 11 18 3 2" xfId="15837" xr:uid="{00000000-0005-0000-0000-0000C63A0000}"/>
    <cellStyle name="Calculation 7 11 18 4" xfId="15838" xr:uid="{00000000-0005-0000-0000-0000C73A0000}"/>
    <cellStyle name="Calculation 7 11 18 5" xfId="15839" xr:uid="{00000000-0005-0000-0000-0000C83A0000}"/>
    <cellStyle name="Calculation 7 11 19" xfId="15840" xr:uid="{00000000-0005-0000-0000-0000C93A0000}"/>
    <cellStyle name="Calculation 7 11 19 2" xfId="15841" xr:uid="{00000000-0005-0000-0000-0000CA3A0000}"/>
    <cellStyle name="Calculation 7 11 19 2 2" xfId="15842" xr:uid="{00000000-0005-0000-0000-0000CB3A0000}"/>
    <cellStyle name="Calculation 7 11 19 2 3" xfId="15843" xr:uid="{00000000-0005-0000-0000-0000CC3A0000}"/>
    <cellStyle name="Calculation 7 11 19 3" xfId="15844" xr:uid="{00000000-0005-0000-0000-0000CD3A0000}"/>
    <cellStyle name="Calculation 7 11 19 3 2" xfId="15845" xr:uid="{00000000-0005-0000-0000-0000CE3A0000}"/>
    <cellStyle name="Calculation 7 11 19 4" xfId="15846" xr:uid="{00000000-0005-0000-0000-0000CF3A0000}"/>
    <cellStyle name="Calculation 7 11 19 5" xfId="15847" xr:uid="{00000000-0005-0000-0000-0000D03A0000}"/>
    <cellStyle name="Calculation 7 11 2" xfId="15848" xr:uid="{00000000-0005-0000-0000-0000D13A0000}"/>
    <cellStyle name="Calculation 7 11 2 2" xfId="15849" xr:uid="{00000000-0005-0000-0000-0000D23A0000}"/>
    <cellStyle name="Calculation 7 11 2 2 2" xfId="15850" xr:uid="{00000000-0005-0000-0000-0000D33A0000}"/>
    <cellStyle name="Calculation 7 11 2 2 3" xfId="15851" xr:uid="{00000000-0005-0000-0000-0000D43A0000}"/>
    <cellStyle name="Calculation 7 11 2 3" xfId="15852" xr:uid="{00000000-0005-0000-0000-0000D53A0000}"/>
    <cellStyle name="Calculation 7 11 2 3 2" xfId="15853" xr:uid="{00000000-0005-0000-0000-0000D63A0000}"/>
    <cellStyle name="Calculation 7 11 2 4" xfId="15854" xr:uid="{00000000-0005-0000-0000-0000D73A0000}"/>
    <cellStyle name="Calculation 7 11 2 5" xfId="15855" xr:uid="{00000000-0005-0000-0000-0000D83A0000}"/>
    <cellStyle name="Calculation 7 11 20" xfId="15856" xr:uid="{00000000-0005-0000-0000-0000D93A0000}"/>
    <cellStyle name="Calculation 7 11 20 2" xfId="15857" xr:uid="{00000000-0005-0000-0000-0000DA3A0000}"/>
    <cellStyle name="Calculation 7 11 20 2 2" xfId="15858" xr:uid="{00000000-0005-0000-0000-0000DB3A0000}"/>
    <cellStyle name="Calculation 7 11 20 2 3" xfId="15859" xr:uid="{00000000-0005-0000-0000-0000DC3A0000}"/>
    <cellStyle name="Calculation 7 11 20 3" xfId="15860" xr:uid="{00000000-0005-0000-0000-0000DD3A0000}"/>
    <cellStyle name="Calculation 7 11 20 4" xfId="15861" xr:uid="{00000000-0005-0000-0000-0000DE3A0000}"/>
    <cellStyle name="Calculation 7 11 20 5" xfId="15862" xr:uid="{00000000-0005-0000-0000-0000DF3A0000}"/>
    <cellStyle name="Calculation 7 11 21" xfId="15863" xr:uid="{00000000-0005-0000-0000-0000E03A0000}"/>
    <cellStyle name="Calculation 7 11 21 2" xfId="15864" xr:uid="{00000000-0005-0000-0000-0000E13A0000}"/>
    <cellStyle name="Calculation 7 11 22" xfId="15865" xr:uid="{00000000-0005-0000-0000-0000E23A0000}"/>
    <cellStyle name="Calculation 7 11 22 2" xfId="15866" xr:uid="{00000000-0005-0000-0000-0000E33A0000}"/>
    <cellStyle name="Calculation 7 11 3" xfId="15867" xr:uid="{00000000-0005-0000-0000-0000E43A0000}"/>
    <cellStyle name="Calculation 7 11 3 2" xfId="15868" xr:uid="{00000000-0005-0000-0000-0000E53A0000}"/>
    <cellStyle name="Calculation 7 11 3 2 2" xfId="15869" xr:uid="{00000000-0005-0000-0000-0000E63A0000}"/>
    <cellStyle name="Calculation 7 11 3 2 3" xfId="15870" xr:uid="{00000000-0005-0000-0000-0000E73A0000}"/>
    <cellStyle name="Calculation 7 11 3 3" xfId="15871" xr:uid="{00000000-0005-0000-0000-0000E83A0000}"/>
    <cellStyle name="Calculation 7 11 3 3 2" xfId="15872" xr:uid="{00000000-0005-0000-0000-0000E93A0000}"/>
    <cellStyle name="Calculation 7 11 3 4" xfId="15873" xr:uid="{00000000-0005-0000-0000-0000EA3A0000}"/>
    <cellStyle name="Calculation 7 11 3 5" xfId="15874" xr:uid="{00000000-0005-0000-0000-0000EB3A0000}"/>
    <cellStyle name="Calculation 7 11 4" xfId="15875" xr:uid="{00000000-0005-0000-0000-0000EC3A0000}"/>
    <cellStyle name="Calculation 7 11 4 2" xfId="15876" xr:uid="{00000000-0005-0000-0000-0000ED3A0000}"/>
    <cellStyle name="Calculation 7 11 4 2 2" xfId="15877" xr:uid="{00000000-0005-0000-0000-0000EE3A0000}"/>
    <cellStyle name="Calculation 7 11 4 2 3" xfId="15878" xr:uid="{00000000-0005-0000-0000-0000EF3A0000}"/>
    <cellStyle name="Calculation 7 11 4 3" xfId="15879" xr:uid="{00000000-0005-0000-0000-0000F03A0000}"/>
    <cellStyle name="Calculation 7 11 4 3 2" xfId="15880" xr:uid="{00000000-0005-0000-0000-0000F13A0000}"/>
    <cellStyle name="Calculation 7 11 4 4" xfId="15881" xr:uid="{00000000-0005-0000-0000-0000F23A0000}"/>
    <cellStyle name="Calculation 7 11 4 5" xfId="15882" xr:uid="{00000000-0005-0000-0000-0000F33A0000}"/>
    <cellStyle name="Calculation 7 11 5" xfId="15883" xr:uid="{00000000-0005-0000-0000-0000F43A0000}"/>
    <cellStyle name="Calculation 7 11 5 2" xfId="15884" xr:uid="{00000000-0005-0000-0000-0000F53A0000}"/>
    <cellStyle name="Calculation 7 11 5 2 2" xfId="15885" xr:uid="{00000000-0005-0000-0000-0000F63A0000}"/>
    <cellStyle name="Calculation 7 11 5 2 3" xfId="15886" xr:uid="{00000000-0005-0000-0000-0000F73A0000}"/>
    <cellStyle name="Calculation 7 11 5 3" xfId="15887" xr:uid="{00000000-0005-0000-0000-0000F83A0000}"/>
    <cellStyle name="Calculation 7 11 5 3 2" xfId="15888" xr:uid="{00000000-0005-0000-0000-0000F93A0000}"/>
    <cellStyle name="Calculation 7 11 5 4" xfId="15889" xr:uid="{00000000-0005-0000-0000-0000FA3A0000}"/>
    <cellStyle name="Calculation 7 11 5 5" xfId="15890" xr:uid="{00000000-0005-0000-0000-0000FB3A0000}"/>
    <cellStyle name="Calculation 7 11 6" xfId="15891" xr:uid="{00000000-0005-0000-0000-0000FC3A0000}"/>
    <cellStyle name="Calculation 7 11 6 2" xfId="15892" xr:uid="{00000000-0005-0000-0000-0000FD3A0000}"/>
    <cellStyle name="Calculation 7 11 6 2 2" xfId="15893" xr:uid="{00000000-0005-0000-0000-0000FE3A0000}"/>
    <cellStyle name="Calculation 7 11 6 2 3" xfId="15894" xr:uid="{00000000-0005-0000-0000-0000FF3A0000}"/>
    <cellStyle name="Calculation 7 11 6 3" xfId="15895" xr:uid="{00000000-0005-0000-0000-0000003B0000}"/>
    <cellStyle name="Calculation 7 11 6 3 2" xfId="15896" xr:uid="{00000000-0005-0000-0000-0000013B0000}"/>
    <cellStyle name="Calculation 7 11 6 4" xfId="15897" xr:uid="{00000000-0005-0000-0000-0000023B0000}"/>
    <cellStyle name="Calculation 7 11 6 5" xfId="15898" xr:uid="{00000000-0005-0000-0000-0000033B0000}"/>
    <cellStyle name="Calculation 7 11 7" xfId="15899" xr:uid="{00000000-0005-0000-0000-0000043B0000}"/>
    <cellStyle name="Calculation 7 11 7 2" xfId="15900" xr:uid="{00000000-0005-0000-0000-0000053B0000}"/>
    <cellStyle name="Calculation 7 11 7 2 2" xfId="15901" xr:uid="{00000000-0005-0000-0000-0000063B0000}"/>
    <cellStyle name="Calculation 7 11 7 2 3" xfId="15902" xr:uid="{00000000-0005-0000-0000-0000073B0000}"/>
    <cellStyle name="Calculation 7 11 7 3" xfId="15903" xr:uid="{00000000-0005-0000-0000-0000083B0000}"/>
    <cellStyle name="Calculation 7 11 7 3 2" xfId="15904" xr:uid="{00000000-0005-0000-0000-0000093B0000}"/>
    <cellStyle name="Calculation 7 11 7 4" xfId="15905" xr:uid="{00000000-0005-0000-0000-00000A3B0000}"/>
    <cellStyle name="Calculation 7 11 7 5" xfId="15906" xr:uid="{00000000-0005-0000-0000-00000B3B0000}"/>
    <cellStyle name="Calculation 7 11 8" xfId="15907" xr:uid="{00000000-0005-0000-0000-00000C3B0000}"/>
    <cellStyle name="Calculation 7 11 8 2" xfId="15908" xr:uid="{00000000-0005-0000-0000-00000D3B0000}"/>
    <cellStyle name="Calculation 7 11 8 2 2" xfId="15909" xr:uid="{00000000-0005-0000-0000-00000E3B0000}"/>
    <cellStyle name="Calculation 7 11 8 2 3" xfId="15910" xr:uid="{00000000-0005-0000-0000-00000F3B0000}"/>
    <cellStyle name="Calculation 7 11 8 3" xfId="15911" xr:uid="{00000000-0005-0000-0000-0000103B0000}"/>
    <cellStyle name="Calculation 7 11 8 3 2" xfId="15912" xr:uid="{00000000-0005-0000-0000-0000113B0000}"/>
    <cellStyle name="Calculation 7 11 8 4" xfId="15913" xr:uid="{00000000-0005-0000-0000-0000123B0000}"/>
    <cellStyle name="Calculation 7 11 8 5" xfId="15914" xr:uid="{00000000-0005-0000-0000-0000133B0000}"/>
    <cellStyle name="Calculation 7 11 9" xfId="15915" xr:uid="{00000000-0005-0000-0000-0000143B0000}"/>
    <cellStyle name="Calculation 7 11 9 2" xfId="15916" xr:uid="{00000000-0005-0000-0000-0000153B0000}"/>
    <cellStyle name="Calculation 7 11 9 2 2" xfId="15917" xr:uid="{00000000-0005-0000-0000-0000163B0000}"/>
    <cellStyle name="Calculation 7 11 9 2 3" xfId="15918" xr:uid="{00000000-0005-0000-0000-0000173B0000}"/>
    <cellStyle name="Calculation 7 11 9 3" xfId="15919" xr:uid="{00000000-0005-0000-0000-0000183B0000}"/>
    <cellStyle name="Calculation 7 11 9 3 2" xfId="15920" xr:uid="{00000000-0005-0000-0000-0000193B0000}"/>
    <cellStyle name="Calculation 7 11 9 4" xfId="15921" xr:uid="{00000000-0005-0000-0000-00001A3B0000}"/>
    <cellStyle name="Calculation 7 11 9 5" xfId="15922" xr:uid="{00000000-0005-0000-0000-00001B3B0000}"/>
    <cellStyle name="Calculation 7 12" xfId="15923" xr:uid="{00000000-0005-0000-0000-00001C3B0000}"/>
    <cellStyle name="Calculation 7 12 2" xfId="15924" xr:uid="{00000000-0005-0000-0000-00001D3B0000}"/>
    <cellStyle name="Calculation 7 12 2 2" xfId="15925" xr:uid="{00000000-0005-0000-0000-00001E3B0000}"/>
    <cellStyle name="Calculation 7 12 2 3" xfId="15926" xr:uid="{00000000-0005-0000-0000-00001F3B0000}"/>
    <cellStyle name="Calculation 7 12 3" xfId="15927" xr:uid="{00000000-0005-0000-0000-0000203B0000}"/>
    <cellStyle name="Calculation 7 12 3 2" xfId="15928" xr:uid="{00000000-0005-0000-0000-0000213B0000}"/>
    <cellStyle name="Calculation 7 12 4" xfId="15929" xr:uid="{00000000-0005-0000-0000-0000223B0000}"/>
    <cellStyle name="Calculation 7 12 5" xfId="15930" xr:uid="{00000000-0005-0000-0000-0000233B0000}"/>
    <cellStyle name="Calculation 7 13" xfId="15931" xr:uid="{00000000-0005-0000-0000-0000243B0000}"/>
    <cellStyle name="Calculation 7 13 2" xfId="15932" xr:uid="{00000000-0005-0000-0000-0000253B0000}"/>
    <cellStyle name="Calculation 7 13 2 2" xfId="15933" xr:uid="{00000000-0005-0000-0000-0000263B0000}"/>
    <cellStyle name="Calculation 7 13 2 3" xfId="15934" xr:uid="{00000000-0005-0000-0000-0000273B0000}"/>
    <cellStyle name="Calculation 7 13 3" xfId="15935" xr:uid="{00000000-0005-0000-0000-0000283B0000}"/>
    <cellStyle name="Calculation 7 13 3 2" xfId="15936" xr:uid="{00000000-0005-0000-0000-0000293B0000}"/>
    <cellStyle name="Calculation 7 13 4" xfId="15937" xr:uid="{00000000-0005-0000-0000-00002A3B0000}"/>
    <cellStyle name="Calculation 7 13 5" xfId="15938" xr:uid="{00000000-0005-0000-0000-00002B3B0000}"/>
    <cellStyle name="Calculation 7 14" xfId="15939" xr:uid="{00000000-0005-0000-0000-00002C3B0000}"/>
    <cellStyle name="Calculation 7 14 2" xfId="15940" xr:uid="{00000000-0005-0000-0000-00002D3B0000}"/>
    <cellStyle name="Calculation 7 14 2 2" xfId="15941" xr:uid="{00000000-0005-0000-0000-00002E3B0000}"/>
    <cellStyle name="Calculation 7 14 2 3" xfId="15942" xr:uid="{00000000-0005-0000-0000-00002F3B0000}"/>
    <cellStyle name="Calculation 7 14 3" xfId="15943" xr:uid="{00000000-0005-0000-0000-0000303B0000}"/>
    <cellStyle name="Calculation 7 14 3 2" xfId="15944" xr:uid="{00000000-0005-0000-0000-0000313B0000}"/>
    <cellStyle name="Calculation 7 14 4" xfId="15945" xr:uid="{00000000-0005-0000-0000-0000323B0000}"/>
    <cellStyle name="Calculation 7 14 5" xfId="15946" xr:uid="{00000000-0005-0000-0000-0000333B0000}"/>
    <cellStyle name="Calculation 7 15" xfId="15947" xr:uid="{00000000-0005-0000-0000-0000343B0000}"/>
    <cellStyle name="Calculation 7 15 2" xfId="15948" xr:uid="{00000000-0005-0000-0000-0000353B0000}"/>
    <cellStyle name="Calculation 7 15 2 2" xfId="15949" xr:uid="{00000000-0005-0000-0000-0000363B0000}"/>
    <cellStyle name="Calculation 7 15 2 3" xfId="15950" xr:uid="{00000000-0005-0000-0000-0000373B0000}"/>
    <cellStyle name="Calculation 7 15 3" xfId="15951" xr:uid="{00000000-0005-0000-0000-0000383B0000}"/>
    <cellStyle name="Calculation 7 15 3 2" xfId="15952" xr:uid="{00000000-0005-0000-0000-0000393B0000}"/>
    <cellStyle name="Calculation 7 15 4" xfId="15953" xr:uid="{00000000-0005-0000-0000-00003A3B0000}"/>
    <cellStyle name="Calculation 7 15 5" xfId="15954" xr:uid="{00000000-0005-0000-0000-00003B3B0000}"/>
    <cellStyle name="Calculation 7 16" xfId="15955" xr:uid="{00000000-0005-0000-0000-00003C3B0000}"/>
    <cellStyle name="Calculation 7 16 2" xfId="15956" xr:uid="{00000000-0005-0000-0000-00003D3B0000}"/>
    <cellStyle name="Calculation 7 16 2 2" xfId="15957" xr:uid="{00000000-0005-0000-0000-00003E3B0000}"/>
    <cellStyle name="Calculation 7 16 2 3" xfId="15958" xr:uid="{00000000-0005-0000-0000-00003F3B0000}"/>
    <cellStyle name="Calculation 7 16 3" xfId="15959" xr:uid="{00000000-0005-0000-0000-0000403B0000}"/>
    <cellStyle name="Calculation 7 16 3 2" xfId="15960" xr:uid="{00000000-0005-0000-0000-0000413B0000}"/>
    <cellStyle name="Calculation 7 16 4" xfId="15961" xr:uid="{00000000-0005-0000-0000-0000423B0000}"/>
    <cellStyle name="Calculation 7 16 5" xfId="15962" xr:uid="{00000000-0005-0000-0000-0000433B0000}"/>
    <cellStyle name="Calculation 7 17" xfId="15963" xr:uid="{00000000-0005-0000-0000-0000443B0000}"/>
    <cellStyle name="Calculation 7 17 2" xfId="15964" xr:uid="{00000000-0005-0000-0000-0000453B0000}"/>
    <cellStyle name="Calculation 7 17 2 2" xfId="15965" xr:uid="{00000000-0005-0000-0000-0000463B0000}"/>
    <cellStyle name="Calculation 7 17 2 3" xfId="15966" xr:uid="{00000000-0005-0000-0000-0000473B0000}"/>
    <cellStyle name="Calculation 7 17 3" xfId="15967" xr:uid="{00000000-0005-0000-0000-0000483B0000}"/>
    <cellStyle name="Calculation 7 17 3 2" xfId="15968" xr:uid="{00000000-0005-0000-0000-0000493B0000}"/>
    <cellStyle name="Calculation 7 17 4" xfId="15969" xr:uid="{00000000-0005-0000-0000-00004A3B0000}"/>
    <cellStyle name="Calculation 7 17 5" xfId="15970" xr:uid="{00000000-0005-0000-0000-00004B3B0000}"/>
    <cellStyle name="Calculation 7 18" xfId="15971" xr:uid="{00000000-0005-0000-0000-00004C3B0000}"/>
    <cellStyle name="Calculation 7 18 2" xfId="15972" xr:uid="{00000000-0005-0000-0000-00004D3B0000}"/>
    <cellStyle name="Calculation 7 18 2 2" xfId="15973" xr:uid="{00000000-0005-0000-0000-00004E3B0000}"/>
    <cellStyle name="Calculation 7 18 2 3" xfId="15974" xr:uid="{00000000-0005-0000-0000-00004F3B0000}"/>
    <cellStyle name="Calculation 7 18 3" xfId="15975" xr:uid="{00000000-0005-0000-0000-0000503B0000}"/>
    <cellStyle name="Calculation 7 18 3 2" xfId="15976" xr:uid="{00000000-0005-0000-0000-0000513B0000}"/>
    <cellStyle name="Calculation 7 18 4" xfId="15977" xr:uid="{00000000-0005-0000-0000-0000523B0000}"/>
    <cellStyle name="Calculation 7 18 5" xfId="15978" xr:uid="{00000000-0005-0000-0000-0000533B0000}"/>
    <cellStyle name="Calculation 7 19" xfId="15979" xr:uid="{00000000-0005-0000-0000-0000543B0000}"/>
    <cellStyle name="Calculation 7 19 2" xfId="15980" xr:uid="{00000000-0005-0000-0000-0000553B0000}"/>
    <cellStyle name="Calculation 7 19 2 2" xfId="15981" xr:uid="{00000000-0005-0000-0000-0000563B0000}"/>
    <cellStyle name="Calculation 7 19 2 3" xfId="15982" xr:uid="{00000000-0005-0000-0000-0000573B0000}"/>
    <cellStyle name="Calculation 7 19 3" xfId="15983" xr:uid="{00000000-0005-0000-0000-0000583B0000}"/>
    <cellStyle name="Calculation 7 19 3 2" xfId="15984" xr:uid="{00000000-0005-0000-0000-0000593B0000}"/>
    <cellStyle name="Calculation 7 19 4" xfId="15985" xr:uid="{00000000-0005-0000-0000-00005A3B0000}"/>
    <cellStyle name="Calculation 7 19 5" xfId="15986" xr:uid="{00000000-0005-0000-0000-00005B3B0000}"/>
    <cellStyle name="Calculation 7 2" xfId="15987" xr:uid="{00000000-0005-0000-0000-00005C3B0000}"/>
    <cellStyle name="Calculation 7 2 10" xfId="15988" xr:uid="{00000000-0005-0000-0000-00005D3B0000}"/>
    <cellStyle name="Calculation 7 2 10 2" xfId="15989" xr:uid="{00000000-0005-0000-0000-00005E3B0000}"/>
    <cellStyle name="Calculation 7 2 10 2 2" xfId="15990" xr:uid="{00000000-0005-0000-0000-00005F3B0000}"/>
    <cellStyle name="Calculation 7 2 10 2 3" xfId="15991" xr:uid="{00000000-0005-0000-0000-0000603B0000}"/>
    <cellStyle name="Calculation 7 2 10 3" xfId="15992" xr:uid="{00000000-0005-0000-0000-0000613B0000}"/>
    <cellStyle name="Calculation 7 2 10 3 2" xfId="15993" xr:uid="{00000000-0005-0000-0000-0000623B0000}"/>
    <cellStyle name="Calculation 7 2 10 4" xfId="15994" xr:uid="{00000000-0005-0000-0000-0000633B0000}"/>
    <cellStyle name="Calculation 7 2 10 5" xfId="15995" xr:uid="{00000000-0005-0000-0000-0000643B0000}"/>
    <cellStyle name="Calculation 7 2 11" xfId="15996" xr:uid="{00000000-0005-0000-0000-0000653B0000}"/>
    <cellStyle name="Calculation 7 2 11 2" xfId="15997" xr:uid="{00000000-0005-0000-0000-0000663B0000}"/>
    <cellStyle name="Calculation 7 2 11 2 2" xfId="15998" xr:uid="{00000000-0005-0000-0000-0000673B0000}"/>
    <cellStyle name="Calculation 7 2 11 2 3" xfId="15999" xr:uid="{00000000-0005-0000-0000-0000683B0000}"/>
    <cellStyle name="Calculation 7 2 11 3" xfId="16000" xr:uid="{00000000-0005-0000-0000-0000693B0000}"/>
    <cellStyle name="Calculation 7 2 11 3 2" xfId="16001" xr:uid="{00000000-0005-0000-0000-00006A3B0000}"/>
    <cellStyle name="Calculation 7 2 11 4" xfId="16002" xr:uid="{00000000-0005-0000-0000-00006B3B0000}"/>
    <cellStyle name="Calculation 7 2 11 5" xfId="16003" xr:uid="{00000000-0005-0000-0000-00006C3B0000}"/>
    <cellStyle name="Calculation 7 2 12" xfId="16004" xr:uid="{00000000-0005-0000-0000-00006D3B0000}"/>
    <cellStyle name="Calculation 7 2 12 2" xfId="16005" xr:uid="{00000000-0005-0000-0000-00006E3B0000}"/>
    <cellStyle name="Calculation 7 2 12 2 2" xfId="16006" xr:uid="{00000000-0005-0000-0000-00006F3B0000}"/>
    <cellStyle name="Calculation 7 2 12 2 3" xfId="16007" xr:uid="{00000000-0005-0000-0000-0000703B0000}"/>
    <cellStyle name="Calculation 7 2 12 3" xfId="16008" xr:uid="{00000000-0005-0000-0000-0000713B0000}"/>
    <cellStyle name="Calculation 7 2 12 3 2" xfId="16009" xr:uid="{00000000-0005-0000-0000-0000723B0000}"/>
    <cellStyle name="Calculation 7 2 12 4" xfId="16010" xr:uid="{00000000-0005-0000-0000-0000733B0000}"/>
    <cellStyle name="Calculation 7 2 12 5" xfId="16011" xr:uid="{00000000-0005-0000-0000-0000743B0000}"/>
    <cellStyle name="Calculation 7 2 13" xfId="16012" xr:uid="{00000000-0005-0000-0000-0000753B0000}"/>
    <cellStyle name="Calculation 7 2 13 2" xfId="16013" xr:uid="{00000000-0005-0000-0000-0000763B0000}"/>
    <cellStyle name="Calculation 7 2 13 2 2" xfId="16014" xr:uid="{00000000-0005-0000-0000-0000773B0000}"/>
    <cellStyle name="Calculation 7 2 13 2 3" xfId="16015" xr:uid="{00000000-0005-0000-0000-0000783B0000}"/>
    <cellStyle name="Calculation 7 2 13 3" xfId="16016" xr:uid="{00000000-0005-0000-0000-0000793B0000}"/>
    <cellStyle name="Calculation 7 2 13 3 2" xfId="16017" xr:uid="{00000000-0005-0000-0000-00007A3B0000}"/>
    <cellStyle name="Calculation 7 2 13 4" xfId="16018" xr:uid="{00000000-0005-0000-0000-00007B3B0000}"/>
    <cellStyle name="Calculation 7 2 13 5" xfId="16019" xr:uid="{00000000-0005-0000-0000-00007C3B0000}"/>
    <cellStyle name="Calculation 7 2 14" xfId="16020" xr:uid="{00000000-0005-0000-0000-00007D3B0000}"/>
    <cellStyle name="Calculation 7 2 14 2" xfId="16021" xr:uid="{00000000-0005-0000-0000-00007E3B0000}"/>
    <cellStyle name="Calculation 7 2 14 2 2" xfId="16022" xr:uid="{00000000-0005-0000-0000-00007F3B0000}"/>
    <cellStyle name="Calculation 7 2 14 2 3" xfId="16023" xr:uid="{00000000-0005-0000-0000-0000803B0000}"/>
    <cellStyle name="Calculation 7 2 14 3" xfId="16024" xr:uid="{00000000-0005-0000-0000-0000813B0000}"/>
    <cellStyle name="Calculation 7 2 14 3 2" xfId="16025" xr:uid="{00000000-0005-0000-0000-0000823B0000}"/>
    <cellStyle name="Calculation 7 2 14 4" xfId="16026" xr:uid="{00000000-0005-0000-0000-0000833B0000}"/>
    <cellStyle name="Calculation 7 2 14 5" xfId="16027" xr:uid="{00000000-0005-0000-0000-0000843B0000}"/>
    <cellStyle name="Calculation 7 2 15" xfId="16028" xr:uid="{00000000-0005-0000-0000-0000853B0000}"/>
    <cellStyle name="Calculation 7 2 15 2" xfId="16029" xr:uid="{00000000-0005-0000-0000-0000863B0000}"/>
    <cellStyle name="Calculation 7 2 15 2 2" xfId="16030" xr:uid="{00000000-0005-0000-0000-0000873B0000}"/>
    <cellStyle name="Calculation 7 2 15 2 3" xfId="16031" xr:uid="{00000000-0005-0000-0000-0000883B0000}"/>
    <cellStyle name="Calculation 7 2 15 3" xfId="16032" xr:uid="{00000000-0005-0000-0000-0000893B0000}"/>
    <cellStyle name="Calculation 7 2 15 3 2" xfId="16033" xr:uid="{00000000-0005-0000-0000-00008A3B0000}"/>
    <cellStyle name="Calculation 7 2 15 4" xfId="16034" xr:uid="{00000000-0005-0000-0000-00008B3B0000}"/>
    <cellStyle name="Calculation 7 2 15 5" xfId="16035" xr:uid="{00000000-0005-0000-0000-00008C3B0000}"/>
    <cellStyle name="Calculation 7 2 16" xfId="16036" xr:uid="{00000000-0005-0000-0000-00008D3B0000}"/>
    <cellStyle name="Calculation 7 2 16 2" xfId="16037" xr:uid="{00000000-0005-0000-0000-00008E3B0000}"/>
    <cellStyle name="Calculation 7 2 16 2 2" xfId="16038" xr:uid="{00000000-0005-0000-0000-00008F3B0000}"/>
    <cellStyle name="Calculation 7 2 16 2 3" xfId="16039" xr:uid="{00000000-0005-0000-0000-0000903B0000}"/>
    <cellStyle name="Calculation 7 2 16 3" xfId="16040" xr:uid="{00000000-0005-0000-0000-0000913B0000}"/>
    <cellStyle name="Calculation 7 2 16 3 2" xfId="16041" xr:uid="{00000000-0005-0000-0000-0000923B0000}"/>
    <cellStyle name="Calculation 7 2 16 4" xfId="16042" xr:uid="{00000000-0005-0000-0000-0000933B0000}"/>
    <cellStyle name="Calculation 7 2 16 5" xfId="16043" xr:uid="{00000000-0005-0000-0000-0000943B0000}"/>
    <cellStyle name="Calculation 7 2 17" xfId="16044" xr:uid="{00000000-0005-0000-0000-0000953B0000}"/>
    <cellStyle name="Calculation 7 2 17 2" xfId="16045" xr:uid="{00000000-0005-0000-0000-0000963B0000}"/>
    <cellStyle name="Calculation 7 2 17 2 2" xfId="16046" xr:uid="{00000000-0005-0000-0000-0000973B0000}"/>
    <cellStyle name="Calculation 7 2 17 2 3" xfId="16047" xr:uid="{00000000-0005-0000-0000-0000983B0000}"/>
    <cellStyle name="Calculation 7 2 17 3" xfId="16048" xr:uid="{00000000-0005-0000-0000-0000993B0000}"/>
    <cellStyle name="Calculation 7 2 17 3 2" xfId="16049" xr:uid="{00000000-0005-0000-0000-00009A3B0000}"/>
    <cellStyle name="Calculation 7 2 17 4" xfId="16050" xr:uid="{00000000-0005-0000-0000-00009B3B0000}"/>
    <cellStyle name="Calculation 7 2 17 5" xfId="16051" xr:uid="{00000000-0005-0000-0000-00009C3B0000}"/>
    <cellStyle name="Calculation 7 2 18" xfId="16052" xr:uid="{00000000-0005-0000-0000-00009D3B0000}"/>
    <cellStyle name="Calculation 7 2 18 2" xfId="16053" xr:uid="{00000000-0005-0000-0000-00009E3B0000}"/>
    <cellStyle name="Calculation 7 2 18 2 2" xfId="16054" xr:uid="{00000000-0005-0000-0000-00009F3B0000}"/>
    <cellStyle name="Calculation 7 2 18 2 3" xfId="16055" xr:uid="{00000000-0005-0000-0000-0000A03B0000}"/>
    <cellStyle name="Calculation 7 2 18 3" xfId="16056" xr:uid="{00000000-0005-0000-0000-0000A13B0000}"/>
    <cellStyle name="Calculation 7 2 18 3 2" xfId="16057" xr:uid="{00000000-0005-0000-0000-0000A23B0000}"/>
    <cellStyle name="Calculation 7 2 18 4" xfId="16058" xr:uid="{00000000-0005-0000-0000-0000A33B0000}"/>
    <cellStyle name="Calculation 7 2 18 5" xfId="16059" xr:uid="{00000000-0005-0000-0000-0000A43B0000}"/>
    <cellStyle name="Calculation 7 2 19" xfId="16060" xr:uid="{00000000-0005-0000-0000-0000A53B0000}"/>
    <cellStyle name="Calculation 7 2 19 2" xfId="16061" xr:uid="{00000000-0005-0000-0000-0000A63B0000}"/>
    <cellStyle name="Calculation 7 2 19 2 2" xfId="16062" xr:uid="{00000000-0005-0000-0000-0000A73B0000}"/>
    <cellStyle name="Calculation 7 2 19 2 3" xfId="16063" xr:uid="{00000000-0005-0000-0000-0000A83B0000}"/>
    <cellStyle name="Calculation 7 2 19 3" xfId="16064" xr:uid="{00000000-0005-0000-0000-0000A93B0000}"/>
    <cellStyle name="Calculation 7 2 19 3 2" xfId="16065" xr:uid="{00000000-0005-0000-0000-0000AA3B0000}"/>
    <cellStyle name="Calculation 7 2 19 4" xfId="16066" xr:uid="{00000000-0005-0000-0000-0000AB3B0000}"/>
    <cellStyle name="Calculation 7 2 19 5" xfId="16067" xr:uid="{00000000-0005-0000-0000-0000AC3B0000}"/>
    <cellStyle name="Calculation 7 2 2" xfId="16068" xr:uid="{00000000-0005-0000-0000-0000AD3B0000}"/>
    <cellStyle name="Calculation 7 2 2 2" xfId="16069" xr:uid="{00000000-0005-0000-0000-0000AE3B0000}"/>
    <cellStyle name="Calculation 7 2 2 2 2" xfId="16070" xr:uid="{00000000-0005-0000-0000-0000AF3B0000}"/>
    <cellStyle name="Calculation 7 2 2 2 3" xfId="16071" xr:uid="{00000000-0005-0000-0000-0000B03B0000}"/>
    <cellStyle name="Calculation 7 2 2 3" xfId="16072" xr:uid="{00000000-0005-0000-0000-0000B13B0000}"/>
    <cellStyle name="Calculation 7 2 2 3 2" xfId="16073" xr:uid="{00000000-0005-0000-0000-0000B23B0000}"/>
    <cellStyle name="Calculation 7 2 2 4" xfId="16074" xr:uid="{00000000-0005-0000-0000-0000B33B0000}"/>
    <cellStyle name="Calculation 7 2 2 5" xfId="16075" xr:uid="{00000000-0005-0000-0000-0000B43B0000}"/>
    <cellStyle name="Calculation 7 2 20" xfId="16076" xr:uid="{00000000-0005-0000-0000-0000B53B0000}"/>
    <cellStyle name="Calculation 7 2 20 2" xfId="16077" xr:uid="{00000000-0005-0000-0000-0000B63B0000}"/>
    <cellStyle name="Calculation 7 2 20 2 2" xfId="16078" xr:uid="{00000000-0005-0000-0000-0000B73B0000}"/>
    <cellStyle name="Calculation 7 2 20 2 3" xfId="16079" xr:uid="{00000000-0005-0000-0000-0000B83B0000}"/>
    <cellStyle name="Calculation 7 2 20 3" xfId="16080" xr:uid="{00000000-0005-0000-0000-0000B93B0000}"/>
    <cellStyle name="Calculation 7 2 20 4" xfId="16081" xr:uid="{00000000-0005-0000-0000-0000BA3B0000}"/>
    <cellStyle name="Calculation 7 2 20 5" xfId="16082" xr:uid="{00000000-0005-0000-0000-0000BB3B0000}"/>
    <cellStyle name="Calculation 7 2 21" xfId="16083" xr:uid="{00000000-0005-0000-0000-0000BC3B0000}"/>
    <cellStyle name="Calculation 7 2 21 2" xfId="16084" xr:uid="{00000000-0005-0000-0000-0000BD3B0000}"/>
    <cellStyle name="Calculation 7 2 22" xfId="16085" xr:uid="{00000000-0005-0000-0000-0000BE3B0000}"/>
    <cellStyle name="Calculation 7 2 22 2" xfId="16086" xr:uid="{00000000-0005-0000-0000-0000BF3B0000}"/>
    <cellStyle name="Calculation 7 2 3" xfId="16087" xr:uid="{00000000-0005-0000-0000-0000C03B0000}"/>
    <cellStyle name="Calculation 7 2 3 2" xfId="16088" xr:uid="{00000000-0005-0000-0000-0000C13B0000}"/>
    <cellStyle name="Calculation 7 2 3 2 2" xfId="16089" xr:uid="{00000000-0005-0000-0000-0000C23B0000}"/>
    <cellStyle name="Calculation 7 2 3 2 3" xfId="16090" xr:uid="{00000000-0005-0000-0000-0000C33B0000}"/>
    <cellStyle name="Calculation 7 2 3 3" xfId="16091" xr:uid="{00000000-0005-0000-0000-0000C43B0000}"/>
    <cellStyle name="Calculation 7 2 3 3 2" xfId="16092" xr:uid="{00000000-0005-0000-0000-0000C53B0000}"/>
    <cellStyle name="Calculation 7 2 3 4" xfId="16093" xr:uid="{00000000-0005-0000-0000-0000C63B0000}"/>
    <cellStyle name="Calculation 7 2 3 5" xfId="16094" xr:uid="{00000000-0005-0000-0000-0000C73B0000}"/>
    <cellStyle name="Calculation 7 2 4" xfId="16095" xr:uid="{00000000-0005-0000-0000-0000C83B0000}"/>
    <cellStyle name="Calculation 7 2 4 2" xfId="16096" xr:uid="{00000000-0005-0000-0000-0000C93B0000}"/>
    <cellStyle name="Calculation 7 2 4 2 2" xfId="16097" xr:uid="{00000000-0005-0000-0000-0000CA3B0000}"/>
    <cellStyle name="Calculation 7 2 4 2 3" xfId="16098" xr:uid="{00000000-0005-0000-0000-0000CB3B0000}"/>
    <cellStyle name="Calculation 7 2 4 3" xfId="16099" xr:uid="{00000000-0005-0000-0000-0000CC3B0000}"/>
    <cellStyle name="Calculation 7 2 4 3 2" xfId="16100" xr:uid="{00000000-0005-0000-0000-0000CD3B0000}"/>
    <cellStyle name="Calculation 7 2 4 4" xfId="16101" xr:uid="{00000000-0005-0000-0000-0000CE3B0000}"/>
    <cellStyle name="Calculation 7 2 4 5" xfId="16102" xr:uid="{00000000-0005-0000-0000-0000CF3B0000}"/>
    <cellStyle name="Calculation 7 2 5" xfId="16103" xr:uid="{00000000-0005-0000-0000-0000D03B0000}"/>
    <cellStyle name="Calculation 7 2 5 2" xfId="16104" xr:uid="{00000000-0005-0000-0000-0000D13B0000}"/>
    <cellStyle name="Calculation 7 2 5 2 2" xfId="16105" xr:uid="{00000000-0005-0000-0000-0000D23B0000}"/>
    <cellStyle name="Calculation 7 2 5 2 3" xfId="16106" xr:uid="{00000000-0005-0000-0000-0000D33B0000}"/>
    <cellStyle name="Calculation 7 2 5 3" xfId="16107" xr:uid="{00000000-0005-0000-0000-0000D43B0000}"/>
    <cellStyle name="Calculation 7 2 5 3 2" xfId="16108" xr:uid="{00000000-0005-0000-0000-0000D53B0000}"/>
    <cellStyle name="Calculation 7 2 5 4" xfId="16109" xr:uid="{00000000-0005-0000-0000-0000D63B0000}"/>
    <cellStyle name="Calculation 7 2 5 5" xfId="16110" xr:uid="{00000000-0005-0000-0000-0000D73B0000}"/>
    <cellStyle name="Calculation 7 2 6" xfId="16111" xr:uid="{00000000-0005-0000-0000-0000D83B0000}"/>
    <cellStyle name="Calculation 7 2 6 2" xfId="16112" xr:uid="{00000000-0005-0000-0000-0000D93B0000}"/>
    <cellStyle name="Calculation 7 2 6 2 2" xfId="16113" xr:uid="{00000000-0005-0000-0000-0000DA3B0000}"/>
    <cellStyle name="Calculation 7 2 6 2 3" xfId="16114" xr:uid="{00000000-0005-0000-0000-0000DB3B0000}"/>
    <cellStyle name="Calculation 7 2 6 3" xfId="16115" xr:uid="{00000000-0005-0000-0000-0000DC3B0000}"/>
    <cellStyle name="Calculation 7 2 6 3 2" xfId="16116" xr:uid="{00000000-0005-0000-0000-0000DD3B0000}"/>
    <cellStyle name="Calculation 7 2 6 4" xfId="16117" xr:uid="{00000000-0005-0000-0000-0000DE3B0000}"/>
    <cellStyle name="Calculation 7 2 6 5" xfId="16118" xr:uid="{00000000-0005-0000-0000-0000DF3B0000}"/>
    <cellStyle name="Calculation 7 2 7" xfId="16119" xr:uid="{00000000-0005-0000-0000-0000E03B0000}"/>
    <cellStyle name="Calculation 7 2 7 2" xfId="16120" xr:uid="{00000000-0005-0000-0000-0000E13B0000}"/>
    <cellStyle name="Calculation 7 2 7 2 2" xfId="16121" xr:uid="{00000000-0005-0000-0000-0000E23B0000}"/>
    <cellStyle name="Calculation 7 2 7 2 3" xfId="16122" xr:uid="{00000000-0005-0000-0000-0000E33B0000}"/>
    <cellStyle name="Calculation 7 2 7 3" xfId="16123" xr:uid="{00000000-0005-0000-0000-0000E43B0000}"/>
    <cellStyle name="Calculation 7 2 7 3 2" xfId="16124" xr:uid="{00000000-0005-0000-0000-0000E53B0000}"/>
    <cellStyle name="Calculation 7 2 7 4" xfId="16125" xr:uid="{00000000-0005-0000-0000-0000E63B0000}"/>
    <cellStyle name="Calculation 7 2 7 5" xfId="16126" xr:uid="{00000000-0005-0000-0000-0000E73B0000}"/>
    <cellStyle name="Calculation 7 2 8" xfId="16127" xr:uid="{00000000-0005-0000-0000-0000E83B0000}"/>
    <cellStyle name="Calculation 7 2 8 2" xfId="16128" xr:uid="{00000000-0005-0000-0000-0000E93B0000}"/>
    <cellStyle name="Calculation 7 2 8 2 2" xfId="16129" xr:uid="{00000000-0005-0000-0000-0000EA3B0000}"/>
    <cellStyle name="Calculation 7 2 8 2 3" xfId="16130" xr:uid="{00000000-0005-0000-0000-0000EB3B0000}"/>
    <cellStyle name="Calculation 7 2 8 3" xfId="16131" xr:uid="{00000000-0005-0000-0000-0000EC3B0000}"/>
    <cellStyle name="Calculation 7 2 8 3 2" xfId="16132" xr:uid="{00000000-0005-0000-0000-0000ED3B0000}"/>
    <cellStyle name="Calculation 7 2 8 4" xfId="16133" xr:uid="{00000000-0005-0000-0000-0000EE3B0000}"/>
    <cellStyle name="Calculation 7 2 8 5" xfId="16134" xr:uid="{00000000-0005-0000-0000-0000EF3B0000}"/>
    <cellStyle name="Calculation 7 2 9" xfId="16135" xr:uid="{00000000-0005-0000-0000-0000F03B0000}"/>
    <cellStyle name="Calculation 7 2 9 2" xfId="16136" xr:uid="{00000000-0005-0000-0000-0000F13B0000}"/>
    <cellStyle name="Calculation 7 2 9 2 2" xfId="16137" xr:uid="{00000000-0005-0000-0000-0000F23B0000}"/>
    <cellStyle name="Calculation 7 2 9 2 3" xfId="16138" xr:uid="{00000000-0005-0000-0000-0000F33B0000}"/>
    <cellStyle name="Calculation 7 2 9 3" xfId="16139" xr:uid="{00000000-0005-0000-0000-0000F43B0000}"/>
    <cellStyle name="Calculation 7 2 9 3 2" xfId="16140" xr:uid="{00000000-0005-0000-0000-0000F53B0000}"/>
    <cellStyle name="Calculation 7 2 9 4" xfId="16141" xr:uid="{00000000-0005-0000-0000-0000F63B0000}"/>
    <cellStyle name="Calculation 7 2 9 5" xfId="16142" xr:uid="{00000000-0005-0000-0000-0000F73B0000}"/>
    <cellStyle name="Calculation 7 20" xfId="16143" xr:uid="{00000000-0005-0000-0000-0000F83B0000}"/>
    <cellStyle name="Calculation 7 20 2" xfId="16144" xr:uid="{00000000-0005-0000-0000-0000F93B0000}"/>
    <cellStyle name="Calculation 7 20 2 2" xfId="16145" xr:uid="{00000000-0005-0000-0000-0000FA3B0000}"/>
    <cellStyle name="Calculation 7 20 2 3" xfId="16146" xr:uid="{00000000-0005-0000-0000-0000FB3B0000}"/>
    <cellStyle name="Calculation 7 20 3" xfId="16147" xr:uid="{00000000-0005-0000-0000-0000FC3B0000}"/>
    <cellStyle name="Calculation 7 20 3 2" xfId="16148" xr:uid="{00000000-0005-0000-0000-0000FD3B0000}"/>
    <cellStyle name="Calculation 7 20 4" xfId="16149" xr:uid="{00000000-0005-0000-0000-0000FE3B0000}"/>
    <cellStyle name="Calculation 7 20 5" xfId="16150" xr:uid="{00000000-0005-0000-0000-0000FF3B0000}"/>
    <cellStyle name="Calculation 7 21" xfId="16151" xr:uid="{00000000-0005-0000-0000-0000003C0000}"/>
    <cellStyle name="Calculation 7 21 2" xfId="16152" xr:uid="{00000000-0005-0000-0000-0000013C0000}"/>
    <cellStyle name="Calculation 7 21 2 2" xfId="16153" xr:uid="{00000000-0005-0000-0000-0000023C0000}"/>
    <cellStyle name="Calculation 7 21 2 3" xfId="16154" xr:uid="{00000000-0005-0000-0000-0000033C0000}"/>
    <cellStyle name="Calculation 7 21 3" xfId="16155" xr:uid="{00000000-0005-0000-0000-0000043C0000}"/>
    <cellStyle name="Calculation 7 21 3 2" xfId="16156" xr:uid="{00000000-0005-0000-0000-0000053C0000}"/>
    <cellStyle name="Calculation 7 21 4" xfId="16157" xr:uid="{00000000-0005-0000-0000-0000063C0000}"/>
    <cellStyle name="Calculation 7 21 5" xfId="16158" xr:uid="{00000000-0005-0000-0000-0000073C0000}"/>
    <cellStyle name="Calculation 7 22" xfId="16159" xr:uid="{00000000-0005-0000-0000-0000083C0000}"/>
    <cellStyle name="Calculation 7 22 2" xfId="16160" xr:uid="{00000000-0005-0000-0000-0000093C0000}"/>
    <cellStyle name="Calculation 7 22 2 2" xfId="16161" xr:uid="{00000000-0005-0000-0000-00000A3C0000}"/>
    <cellStyle name="Calculation 7 22 2 3" xfId="16162" xr:uid="{00000000-0005-0000-0000-00000B3C0000}"/>
    <cellStyle name="Calculation 7 22 3" xfId="16163" xr:uid="{00000000-0005-0000-0000-00000C3C0000}"/>
    <cellStyle name="Calculation 7 22 3 2" xfId="16164" xr:uid="{00000000-0005-0000-0000-00000D3C0000}"/>
    <cellStyle name="Calculation 7 22 4" xfId="16165" xr:uid="{00000000-0005-0000-0000-00000E3C0000}"/>
    <cellStyle name="Calculation 7 22 5" xfId="16166" xr:uid="{00000000-0005-0000-0000-00000F3C0000}"/>
    <cellStyle name="Calculation 7 23" xfId="16167" xr:uid="{00000000-0005-0000-0000-0000103C0000}"/>
    <cellStyle name="Calculation 7 23 2" xfId="16168" xr:uid="{00000000-0005-0000-0000-0000113C0000}"/>
    <cellStyle name="Calculation 7 23 2 2" xfId="16169" xr:uid="{00000000-0005-0000-0000-0000123C0000}"/>
    <cellStyle name="Calculation 7 23 2 3" xfId="16170" xr:uid="{00000000-0005-0000-0000-0000133C0000}"/>
    <cellStyle name="Calculation 7 23 3" xfId="16171" xr:uid="{00000000-0005-0000-0000-0000143C0000}"/>
    <cellStyle name="Calculation 7 23 3 2" xfId="16172" xr:uid="{00000000-0005-0000-0000-0000153C0000}"/>
    <cellStyle name="Calculation 7 23 4" xfId="16173" xr:uid="{00000000-0005-0000-0000-0000163C0000}"/>
    <cellStyle name="Calculation 7 23 5" xfId="16174" xr:uid="{00000000-0005-0000-0000-0000173C0000}"/>
    <cellStyle name="Calculation 7 24" xfId="16175" xr:uid="{00000000-0005-0000-0000-0000183C0000}"/>
    <cellStyle name="Calculation 7 24 2" xfId="16176" xr:uid="{00000000-0005-0000-0000-0000193C0000}"/>
    <cellStyle name="Calculation 7 24 2 2" xfId="16177" xr:uid="{00000000-0005-0000-0000-00001A3C0000}"/>
    <cellStyle name="Calculation 7 24 2 3" xfId="16178" xr:uid="{00000000-0005-0000-0000-00001B3C0000}"/>
    <cellStyle name="Calculation 7 24 3" xfId="16179" xr:uid="{00000000-0005-0000-0000-00001C3C0000}"/>
    <cellStyle name="Calculation 7 24 3 2" xfId="16180" xr:uid="{00000000-0005-0000-0000-00001D3C0000}"/>
    <cellStyle name="Calculation 7 24 4" xfId="16181" xr:uid="{00000000-0005-0000-0000-00001E3C0000}"/>
    <cellStyle name="Calculation 7 24 5" xfId="16182" xr:uid="{00000000-0005-0000-0000-00001F3C0000}"/>
    <cellStyle name="Calculation 7 25" xfId="16183" xr:uid="{00000000-0005-0000-0000-0000203C0000}"/>
    <cellStyle name="Calculation 7 25 2" xfId="16184" xr:uid="{00000000-0005-0000-0000-0000213C0000}"/>
    <cellStyle name="Calculation 7 25 2 2" xfId="16185" xr:uid="{00000000-0005-0000-0000-0000223C0000}"/>
    <cellStyle name="Calculation 7 25 2 3" xfId="16186" xr:uid="{00000000-0005-0000-0000-0000233C0000}"/>
    <cellStyle name="Calculation 7 25 3" xfId="16187" xr:uid="{00000000-0005-0000-0000-0000243C0000}"/>
    <cellStyle name="Calculation 7 25 3 2" xfId="16188" xr:uid="{00000000-0005-0000-0000-0000253C0000}"/>
    <cellStyle name="Calculation 7 25 4" xfId="16189" xr:uid="{00000000-0005-0000-0000-0000263C0000}"/>
    <cellStyle name="Calculation 7 25 5" xfId="16190" xr:uid="{00000000-0005-0000-0000-0000273C0000}"/>
    <cellStyle name="Calculation 7 26" xfId="16191" xr:uid="{00000000-0005-0000-0000-0000283C0000}"/>
    <cellStyle name="Calculation 7 26 2" xfId="16192" xr:uid="{00000000-0005-0000-0000-0000293C0000}"/>
    <cellStyle name="Calculation 7 26 2 2" xfId="16193" xr:uid="{00000000-0005-0000-0000-00002A3C0000}"/>
    <cellStyle name="Calculation 7 26 2 3" xfId="16194" xr:uid="{00000000-0005-0000-0000-00002B3C0000}"/>
    <cellStyle name="Calculation 7 26 3" xfId="16195" xr:uid="{00000000-0005-0000-0000-00002C3C0000}"/>
    <cellStyle name="Calculation 7 26 3 2" xfId="16196" xr:uid="{00000000-0005-0000-0000-00002D3C0000}"/>
    <cellStyle name="Calculation 7 26 4" xfId="16197" xr:uid="{00000000-0005-0000-0000-00002E3C0000}"/>
    <cellStyle name="Calculation 7 26 5" xfId="16198" xr:uid="{00000000-0005-0000-0000-00002F3C0000}"/>
    <cellStyle name="Calculation 7 27" xfId="16199" xr:uid="{00000000-0005-0000-0000-0000303C0000}"/>
    <cellStyle name="Calculation 7 27 2" xfId="16200" xr:uid="{00000000-0005-0000-0000-0000313C0000}"/>
    <cellStyle name="Calculation 7 27 2 2" xfId="16201" xr:uid="{00000000-0005-0000-0000-0000323C0000}"/>
    <cellStyle name="Calculation 7 27 2 3" xfId="16202" xr:uid="{00000000-0005-0000-0000-0000333C0000}"/>
    <cellStyle name="Calculation 7 27 3" xfId="16203" xr:uid="{00000000-0005-0000-0000-0000343C0000}"/>
    <cellStyle name="Calculation 7 27 3 2" xfId="16204" xr:uid="{00000000-0005-0000-0000-0000353C0000}"/>
    <cellStyle name="Calculation 7 27 4" xfId="16205" xr:uid="{00000000-0005-0000-0000-0000363C0000}"/>
    <cellStyle name="Calculation 7 27 5" xfId="16206" xr:uid="{00000000-0005-0000-0000-0000373C0000}"/>
    <cellStyle name="Calculation 7 28" xfId="16207" xr:uid="{00000000-0005-0000-0000-0000383C0000}"/>
    <cellStyle name="Calculation 7 28 2" xfId="16208" xr:uid="{00000000-0005-0000-0000-0000393C0000}"/>
    <cellStyle name="Calculation 7 28 2 2" xfId="16209" xr:uid="{00000000-0005-0000-0000-00003A3C0000}"/>
    <cellStyle name="Calculation 7 28 2 3" xfId="16210" xr:uid="{00000000-0005-0000-0000-00003B3C0000}"/>
    <cellStyle name="Calculation 7 28 3" xfId="16211" xr:uid="{00000000-0005-0000-0000-00003C3C0000}"/>
    <cellStyle name="Calculation 7 28 3 2" xfId="16212" xr:uid="{00000000-0005-0000-0000-00003D3C0000}"/>
    <cellStyle name="Calculation 7 28 4" xfId="16213" xr:uid="{00000000-0005-0000-0000-00003E3C0000}"/>
    <cellStyle name="Calculation 7 28 5" xfId="16214" xr:uid="{00000000-0005-0000-0000-00003F3C0000}"/>
    <cellStyle name="Calculation 7 29" xfId="16215" xr:uid="{00000000-0005-0000-0000-0000403C0000}"/>
    <cellStyle name="Calculation 7 29 2" xfId="16216" xr:uid="{00000000-0005-0000-0000-0000413C0000}"/>
    <cellStyle name="Calculation 7 29 2 2" xfId="16217" xr:uid="{00000000-0005-0000-0000-0000423C0000}"/>
    <cellStyle name="Calculation 7 29 2 3" xfId="16218" xr:uid="{00000000-0005-0000-0000-0000433C0000}"/>
    <cellStyle name="Calculation 7 29 3" xfId="16219" xr:uid="{00000000-0005-0000-0000-0000443C0000}"/>
    <cellStyle name="Calculation 7 29 3 2" xfId="16220" xr:uid="{00000000-0005-0000-0000-0000453C0000}"/>
    <cellStyle name="Calculation 7 29 4" xfId="16221" xr:uid="{00000000-0005-0000-0000-0000463C0000}"/>
    <cellStyle name="Calculation 7 29 5" xfId="16222" xr:uid="{00000000-0005-0000-0000-0000473C0000}"/>
    <cellStyle name="Calculation 7 3" xfId="16223" xr:uid="{00000000-0005-0000-0000-0000483C0000}"/>
    <cellStyle name="Calculation 7 3 10" xfId="16224" xr:uid="{00000000-0005-0000-0000-0000493C0000}"/>
    <cellStyle name="Calculation 7 3 10 2" xfId="16225" xr:uid="{00000000-0005-0000-0000-00004A3C0000}"/>
    <cellStyle name="Calculation 7 3 10 2 2" xfId="16226" xr:uid="{00000000-0005-0000-0000-00004B3C0000}"/>
    <cellStyle name="Calculation 7 3 10 2 3" xfId="16227" xr:uid="{00000000-0005-0000-0000-00004C3C0000}"/>
    <cellStyle name="Calculation 7 3 10 3" xfId="16228" xr:uid="{00000000-0005-0000-0000-00004D3C0000}"/>
    <cellStyle name="Calculation 7 3 10 3 2" xfId="16229" xr:uid="{00000000-0005-0000-0000-00004E3C0000}"/>
    <cellStyle name="Calculation 7 3 10 4" xfId="16230" xr:uid="{00000000-0005-0000-0000-00004F3C0000}"/>
    <cellStyle name="Calculation 7 3 10 5" xfId="16231" xr:uid="{00000000-0005-0000-0000-0000503C0000}"/>
    <cellStyle name="Calculation 7 3 11" xfId="16232" xr:uid="{00000000-0005-0000-0000-0000513C0000}"/>
    <cellStyle name="Calculation 7 3 11 2" xfId="16233" xr:uid="{00000000-0005-0000-0000-0000523C0000}"/>
    <cellStyle name="Calculation 7 3 11 2 2" xfId="16234" xr:uid="{00000000-0005-0000-0000-0000533C0000}"/>
    <cellStyle name="Calculation 7 3 11 2 3" xfId="16235" xr:uid="{00000000-0005-0000-0000-0000543C0000}"/>
    <cellStyle name="Calculation 7 3 11 3" xfId="16236" xr:uid="{00000000-0005-0000-0000-0000553C0000}"/>
    <cellStyle name="Calculation 7 3 11 3 2" xfId="16237" xr:uid="{00000000-0005-0000-0000-0000563C0000}"/>
    <cellStyle name="Calculation 7 3 11 4" xfId="16238" xr:uid="{00000000-0005-0000-0000-0000573C0000}"/>
    <cellStyle name="Calculation 7 3 11 5" xfId="16239" xr:uid="{00000000-0005-0000-0000-0000583C0000}"/>
    <cellStyle name="Calculation 7 3 12" xfId="16240" xr:uid="{00000000-0005-0000-0000-0000593C0000}"/>
    <cellStyle name="Calculation 7 3 12 2" xfId="16241" xr:uid="{00000000-0005-0000-0000-00005A3C0000}"/>
    <cellStyle name="Calculation 7 3 12 2 2" xfId="16242" xr:uid="{00000000-0005-0000-0000-00005B3C0000}"/>
    <cellStyle name="Calculation 7 3 12 2 3" xfId="16243" xr:uid="{00000000-0005-0000-0000-00005C3C0000}"/>
    <cellStyle name="Calculation 7 3 12 3" xfId="16244" xr:uid="{00000000-0005-0000-0000-00005D3C0000}"/>
    <cellStyle name="Calculation 7 3 12 3 2" xfId="16245" xr:uid="{00000000-0005-0000-0000-00005E3C0000}"/>
    <cellStyle name="Calculation 7 3 12 4" xfId="16246" xr:uid="{00000000-0005-0000-0000-00005F3C0000}"/>
    <cellStyle name="Calculation 7 3 12 5" xfId="16247" xr:uid="{00000000-0005-0000-0000-0000603C0000}"/>
    <cellStyle name="Calculation 7 3 13" xfId="16248" xr:uid="{00000000-0005-0000-0000-0000613C0000}"/>
    <cellStyle name="Calculation 7 3 13 2" xfId="16249" xr:uid="{00000000-0005-0000-0000-0000623C0000}"/>
    <cellStyle name="Calculation 7 3 13 2 2" xfId="16250" xr:uid="{00000000-0005-0000-0000-0000633C0000}"/>
    <cellStyle name="Calculation 7 3 13 2 3" xfId="16251" xr:uid="{00000000-0005-0000-0000-0000643C0000}"/>
    <cellStyle name="Calculation 7 3 13 3" xfId="16252" xr:uid="{00000000-0005-0000-0000-0000653C0000}"/>
    <cellStyle name="Calculation 7 3 13 3 2" xfId="16253" xr:uid="{00000000-0005-0000-0000-0000663C0000}"/>
    <cellStyle name="Calculation 7 3 13 4" xfId="16254" xr:uid="{00000000-0005-0000-0000-0000673C0000}"/>
    <cellStyle name="Calculation 7 3 13 5" xfId="16255" xr:uid="{00000000-0005-0000-0000-0000683C0000}"/>
    <cellStyle name="Calculation 7 3 14" xfId="16256" xr:uid="{00000000-0005-0000-0000-0000693C0000}"/>
    <cellStyle name="Calculation 7 3 14 2" xfId="16257" xr:uid="{00000000-0005-0000-0000-00006A3C0000}"/>
    <cellStyle name="Calculation 7 3 14 2 2" xfId="16258" xr:uid="{00000000-0005-0000-0000-00006B3C0000}"/>
    <cellStyle name="Calculation 7 3 14 2 3" xfId="16259" xr:uid="{00000000-0005-0000-0000-00006C3C0000}"/>
    <cellStyle name="Calculation 7 3 14 3" xfId="16260" xr:uid="{00000000-0005-0000-0000-00006D3C0000}"/>
    <cellStyle name="Calculation 7 3 14 3 2" xfId="16261" xr:uid="{00000000-0005-0000-0000-00006E3C0000}"/>
    <cellStyle name="Calculation 7 3 14 4" xfId="16262" xr:uid="{00000000-0005-0000-0000-00006F3C0000}"/>
    <cellStyle name="Calculation 7 3 14 5" xfId="16263" xr:uid="{00000000-0005-0000-0000-0000703C0000}"/>
    <cellStyle name="Calculation 7 3 15" xfId="16264" xr:uid="{00000000-0005-0000-0000-0000713C0000}"/>
    <cellStyle name="Calculation 7 3 15 2" xfId="16265" xr:uid="{00000000-0005-0000-0000-0000723C0000}"/>
    <cellStyle name="Calculation 7 3 15 2 2" xfId="16266" xr:uid="{00000000-0005-0000-0000-0000733C0000}"/>
    <cellStyle name="Calculation 7 3 15 2 3" xfId="16267" xr:uid="{00000000-0005-0000-0000-0000743C0000}"/>
    <cellStyle name="Calculation 7 3 15 3" xfId="16268" xr:uid="{00000000-0005-0000-0000-0000753C0000}"/>
    <cellStyle name="Calculation 7 3 15 3 2" xfId="16269" xr:uid="{00000000-0005-0000-0000-0000763C0000}"/>
    <cellStyle name="Calculation 7 3 15 4" xfId="16270" xr:uid="{00000000-0005-0000-0000-0000773C0000}"/>
    <cellStyle name="Calculation 7 3 15 5" xfId="16271" xr:uid="{00000000-0005-0000-0000-0000783C0000}"/>
    <cellStyle name="Calculation 7 3 16" xfId="16272" xr:uid="{00000000-0005-0000-0000-0000793C0000}"/>
    <cellStyle name="Calculation 7 3 16 2" xfId="16273" xr:uid="{00000000-0005-0000-0000-00007A3C0000}"/>
    <cellStyle name="Calculation 7 3 16 2 2" xfId="16274" xr:uid="{00000000-0005-0000-0000-00007B3C0000}"/>
    <cellStyle name="Calculation 7 3 16 2 3" xfId="16275" xr:uid="{00000000-0005-0000-0000-00007C3C0000}"/>
    <cellStyle name="Calculation 7 3 16 3" xfId="16276" xr:uid="{00000000-0005-0000-0000-00007D3C0000}"/>
    <cellStyle name="Calculation 7 3 16 3 2" xfId="16277" xr:uid="{00000000-0005-0000-0000-00007E3C0000}"/>
    <cellStyle name="Calculation 7 3 16 4" xfId="16278" xr:uid="{00000000-0005-0000-0000-00007F3C0000}"/>
    <cellStyle name="Calculation 7 3 16 5" xfId="16279" xr:uid="{00000000-0005-0000-0000-0000803C0000}"/>
    <cellStyle name="Calculation 7 3 17" xfId="16280" xr:uid="{00000000-0005-0000-0000-0000813C0000}"/>
    <cellStyle name="Calculation 7 3 17 2" xfId="16281" xr:uid="{00000000-0005-0000-0000-0000823C0000}"/>
    <cellStyle name="Calculation 7 3 17 2 2" xfId="16282" xr:uid="{00000000-0005-0000-0000-0000833C0000}"/>
    <cellStyle name="Calculation 7 3 17 2 3" xfId="16283" xr:uid="{00000000-0005-0000-0000-0000843C0000}"/>
    <cellStyle name="Calculation 7 3 17 3" xfId="16284" xr:uid="{00000000-0005-0000-0000-0000853C0000}"/>
    <cellStyle name="Calculation 7 3 17 3 2" xfId="16285" xr:uid="{00000000-0005-0000-0000-0000863C0000}"/>
    <cellStyle name="Calculation 7 3 17 4" xfId="16286" xr:uid="{00000000-0005-0000-0000-0000873C0000}"/>
    <cellStyle name="Calculation 7 3 17 5" xfId="16287" xr:uid="{00000000-0005-0000-0000-0000883C0000}"/>
    <cellStyle name="Calculation 7 3 18" xfId="16288" xr:uid="{00000000-0005-0000-0000-0000893C0000}"/>
    <cellStyle name="Calculation 7 3 18 2" xfId="16289" xr:uid="{00000000-0005-0000-0000-00008A3C0000}"/>
    <cellStyle name="Calculation 7 3 18 2 2" xfId="16290" xr:uid="{00000000-0005-0000-0000-00008B3C0000}"/>
    <cellStyle name="Calculation 7 3 18 2 3" xfId="16291" xr:uid="{00000000-0005-0000-0000-00008C3C0000}"/>
    <cellStyle name="Calculation 7 3 18 3" xfId="16292" xr:uid="{00000000-0005-0000-0000-00008D3C0000}"/>
    <cellStyle name="Calculation 7 3 18 3 2" xfId="16293" xr:uid="{00000000-0005-0000-0000-00008E3C0000}"/>
    <cellStyle name="Calculation 7 3 18 4" xfId="16294" xr:uid="{00000000-0005-0000-0000-00008F3C0000}"/>
    <cellStyle name="Calculation 7 3 18 5" xfId="16295" xr:uid="{00000000-0005-0000-0000-0000903C0000}"/>
    <cellStyle name="Calculation 7 3 19" xfId="16296" xr:uid="{00000000-0005-0000-0000-0000913C0000}"/>
    <cellStyle name="Calculation 7 3 19 2" xfId="16297" xr:uid="{00000000-0005-0000-0000-0000923C0000}"/>
    <cellStyle name="Calculation 7 3 19 2 2" xfId="16298" xr:uid="{00000000-0005-0000-0000-0000933C0000}"/>
    <cellStyle name="Calculation 7 3 19 2 3" xfId="16299" xr:uid="{00000000-0005-0000-0000-0000943C0000}"/>
    <cellStyle name="Calculation 7 3 19 3" xfId="16300" xr:uid="{00000000-0005-0000-0000-0000953C0000}"/>
    <cellStyle name="Calculation 7 3 19 3 2" xfId="16301" xr:uid="{00000000-0005-0000-0000-0000963C0000}"/>
    <cellStyle name="Calculation 7 3 19 4" xfId="16302" xr:uid="{00000000-0005-0000-0000-0000973C0000}"/>
    <cellStyle name="Calculation 7 3 19 5" xfId="16303" xr:uid="{00000000-0005-0000-0000-0000983C0000}"/>
    <cellStyle name="Calculation 7 3 2" xfId="16304" xr:uid="{00000000-0005-0000-0000-0000993C0000}"/>
    <cellStyle name="Calculation 7 3 2 2" xfId="16305" xr:uid="{00000000-0005-0000-0000-00009A3C0000}"/>
    <cellStyle name="Calculation 7 3 2 2 2" xfId="16306" xr:uid="{00000000-0005-0000-0000-00009B3C0000}"/>
    <cellStyle name="Calculation 7 3 2 2 3" xfId="16307" xr:uid="{00000000-0005-0000-0000-00009C3C0000}"/>
    <cellStyle name="Calculation 7 3 2 3" xfId="16308" xr:uid="{00000000-0005-0000-0000-00009D3C0000}"/>
    <cellStyle name="Calculation 7 3 2 3 2" xfId="16309" xr:uid="{00000000-0005-0000-0000-00009E3C0000}"/>
    <cellStyle name="Calculation 7 3 2 4" xfId="16310" xr:uid="{00000000-0005-0000-0000-00009F3C0000}"/>
    <cellStyle name="Calculation 7 3 2 5" xfId="16311" xr:uid="{00000000-0005-0000-0000-0000A03C0000}"/>
    <cellStyle name="Calculation 7 3 20" xfId="16312" xr:uid="{00000000-0005-0000-0000-0000A13C0000}"/>
    <cellStyle name="Calculation 7 3 20 2" xfId="16313" xr:uid="{00000000-0005-0000-0000-0000A23C0000}"/>
    <cellStyle name="Calculation 7 3 20 2 2" xfId="16314" xr:uid="{00000000-0005-0000-0000-0000A33C0000}"/>
    <cellStyle name="Calculation 7 3 20 2 3" xfId="16315" xr:uid="{00000000-0005-0000-0000-0000A43C0000}"/>
    <cellStyle name="Calculation 7 3 20 3" xfId="16316" xr:uid="{00000000-0005-0000-0000-0000A53C0000}"/>
    <cellStyle name="Calculation 7 3 20 4" xfId="16317" xr:uid="{00000000-0005-0000-0000-0000A63C0000}"/>
    <cellStyle name="Calculation 7 3 20 5" xfId="16318" xr:uid="{00000000-0005-0000-0000-0000A73C0000}"/>
    <cellStyle name="Calculation 7 3 21" xfId="16319" xr:uid="{00000000-0005-0000-0000-0000A83C0000}"/>
    <cellStyle name="Calculation 7 3 21 2" xfId="16320" xr:uid="{00000000-0005-0000-0000-0000A93C0000}"/>
    <cellStyle name="Calculation 7 3 22" xfId="16321" xr:uid="{00000000-0005-0000-0000-0000AA3C0000}"/>
    <cellStyle name="Calculation 7 3 22 2" xfId="16322" xr:uid="{00000000-0005-0000-0000-0000AB3C0000}"/>
    <cellStyle name="Calculation 7 3 3" xfId="16323" xr:uid="{00000000-0005-0000-0000-0000AC3C0000}"/>
    <cellStyle name="Calculation 7 3 3 2" xfId="16324" xr:uid="{00000000-0005-0000-0000-0000AD3C0000}"/>
    <cellStyle name="Calculation 7 3 3 2 2" xfId="16325" xr:uid="{00000000-0005-0000-0000-0000AE3C0000}"/>
    <cellStyle name="Calculation 7 3 3 2 3" xfId="16326" xr:uid="{00000000-0005-0000-0000-0000AF3C0000}"/>
    <cellStyle name="Calculation 7 3 3 3" xfId="16327" xr:uid="{00000000-0005-0000-0000-0000B03C0000}"/>
    <cellStyle name="Calculation 7 3 3 3 2" xfId="16328" xr:uid="{00000000-0005-0000-0000-0000B13C0000}"/>
    <cellStyle name="Calculation 7 3 3 4" xfId="16329" xr:uid="{00000000-0005-0000-0000-0000B23C0000}"/>
    <cellStyle name="Calculation 7 3 3 5" xfId="16330" xr:uid="{00000000-0005-0000-0000-0000B33C0000}"/>
    <cellStyle name="Calculation 7 3 4" xfId="16331" xr:uid="{00000000-0005-0000-0000-0000B43C0000}"/>
    <cellStyle name="Calculation 7 3 4 2" xfId="16332" xr:uid="{00000000-0005-0000-0000-0000B53C0000}"/>
    <cellStyle name="Calculation 7 3 4 2 2" xfId="16333" xr:uid="{00000000-0005-0000-0000-0000B63C0000}"/>
    <cellStyle name="Calculation 7 3 4 2 3" xfId="16334" xr:uid="{00000000-0005-0000-0000-0000B73C0000}"/>
    <cellStyle name="Calculation 7 3 4 3" xfId="16335" xr:uid="{00000000-0005-0000-0000-0000B83C0000}"/>
    <cellStyle name="Calculation 7 3 4 3 2" xfId="16336" xr:uid="{00000000-0005-0000-0000-0000B93C0000}"/>
    <cellStyle name="Calculation 7 3 4 4" xfId="16337" xr:uid="{00000000-0005-0000-0000-0000BA3C0000}"/>
    <cellStyle name="Calculation 7 3 4 5" xfId="16338" xr:uid="{00000000-0005-0000-0000-0000BB3C0000}"/>
    <cellStyle name="Calculation 7 3 5" xfId="16339" xr:uid="{00000000-0005-0000-0000-0000BC3C0000}"/>
    <cellStyle name="Calculation 7 3 5 2" xfId="16340" xr:uid="{00000000-0005-0000-0000-0000BD3C0000}"/>
    <cellStyle name="Calculation 7 3 5 2 2" xfId="16341" xr:uid="{00000000-0005-0000-0000-0000BE3C0000}"/>
    <cellStyle name="Calculation 7 3 5 2 3" xfId="16342" xr:uid="{00000000-0005-0000-0000-0000BF3C0000}"/>
    <cellStyle name="Calculation 7 3 5 3" xfId="16343" xr:uid="{00000000-0005-0000-0000-0000C03C0000}"/>
    <cellStyle name="Calculation 7 3 5 3 2" xfId="16344" xr:uid="{00000000-0005-0000-0000-0000C13C0000}"/>
    <cellStyle name="Calculation 7 3 5 4" xfId="16345" xr:uid="{00000000-0005-0000-0000-0000C23C0000}"/>
    <cellStyle name="Calculation 7 3 5 5" xfId="16346" xr:uid="{00000000-0005-0000-0000-0000C33C0000}"/>
    <cellStyle name="Calculation 7 3 6" xfId="16347" xr:uid="{00000000-0005-0000-0000-0000C43C0000}"/>
    <cellStyle name="Calculation 7 3 6 2" xfId="16348" xr:uid="{00000000-0005-0000-0000-0000C53C0000}"/>
    <cellStyle name="Calculation 7 3 6 2 2" xfId="16349" xr:uid="{00000000-0005-0000-0000-0000C63C0000}"/>
    <cellStyle name="Calculation 7 3 6 2 3" xfId="16350" xr:uid="{00000000-0005-0000-0000-0000C73C0000}"/>
    <cellStyle name="Calculation 7 3 6 3" xfId="16351" xr:uid="{00000000-0005-0000-0000-0000C83C0000}"/>
    <cellStyle name="Calculation 7 3 6 3 2" xfId="16352" xr:uid="{00000000-0005-0000-0000-0000C93C0000}"/>
    <cellStyle name="Calculation 7 3 6 4" xfId="16353" xr:uid="{00000000-0005-0000-0000-0000CA3C0000}"/>
    <cellStyle name="Calculation 7 3 6 5" xfId="16354" xr:uid="{00000000-0005-0000-0000-0000CB3C0000}"/>
    <cellStyle name="Calculation 7 3 7" xfId="16355" xr:uid="{00000000-0005-0000-0000-0000CC3C0000}"/>
    <cellStyle name="Calculation 7 3 7 2" xfId="16356" xr:uid="{00000000-0005-0000-0000-0000CD3C0000}"/>
    <cellStyle name="Calculation 7 3 7 2 2" xfId="16357" xr:uid="{00000000-0005-0000-0000-0000CE3C0000}"/>
    <cellStyle name="Calculation 7 3 7 2 3" xfId="16358" xr:uid="{00000000-0005-0000-0000-0000CF3C0000}"/>
    <cellStyle name="Calculation 7 3 7 3" xfId="16359" xr:uid="{00000000-0005-0000-0000-0000D03C0000}"/>
    <cellStyle name="Calculation 7 3 7 3 2" xfId="16360" xr:uid="{00000000-0005-0000-0000-0000D13C0000}"/>
    <cellStyle name="Calculation 7 3 7 4" xfId="16361" xr:uid="{00000000-0005-0000-0000-0000D23C0000}"/>
    <cellStyle name="Calculation 7 3 7 5" xfId="16362" xr:uid="{00000000-0005-0000-0000-0000D33C0000}"/>
    <cellStyle name="Calculation 7 3 8" xfId="16363" xr:uid="{00000000-0005-0000-0000-0000D43C0000}"/>
    <cellStyle name="Calculation 7 3 8 2" xfId="16364" xr:uid="{00000000-0005-0000-0000-0000D53C0000}"/>
    <cellStyle name="Calculation 7 3 8 2 2" xfId="16365" xr:uid="{00000000-0005-0000-0000-0000D63C0000}"/>
    <cellStyle name="Calculation 7 3 8 2 3" xfId="16366" xr:uid="{00000000-0005-0000-0000-0000D73C0000}"/>
    <cellStyle name="Calculation 7 3 8 3" xfId="16367" xr:uid="{00000000-0005-0000-0000-0000D83C0000}"/>
    <cellStyle name="Calculation 7 3 8 3 2" xfId="16368" xr:uid="{00000000-0005-0000-0000-0000D93C0000}"/>
    <cellStyle name="Calculation 7 3 8 4" xfId="16369" xr:uid="{00000000-0005-0000-0000-0000DA3C0000}"/>
    <cellStyle name="Calculation 7 3 8 5" xfId="16370" xr:uid="{00000000-0005-0000-0000-0000DB3C0000}"/>
    <cellStyle name="Calculation 7 3 9" xfId="16371" xr:uid="{00000000-0005-0000-0000-0000DC3C0000}"/>
    <cellStyle name="Calculation 7 3 9 2" xfId="16372" xr:uid="{00000000-0005-0000-0000-0000DD3C0000}"/>
    <cellStyle name="Calculation 7 3 9 2 2" xfId="16373" xr:uid="{00000000-0005-0000-0000-0000DE3C0000}"/>
    <cellStyle name="Calculation 7 3 9 2 3" xfId="16374" xr:uid="{00000000-0005-0000-0000-0000DF3C0000}"/>
    <cellStyle name="Calculation 7 3 9 3" xfId="16375" xr:uid="{00000000-0005-0000-0000-0000E03C0000}"/>
    <cellStyle name="Calculation 7 3 9 3 2" xfId="16376" xr:uid="{00000000-0005-0000-0000-0000E13C0000}"/>
    <cellStyle name="Calculation 7 3 9 4" xfId="16377" xr:uid="{00000000-0005-0000-0000-0000E23C0000}"/>
    <cellStyle name="Calculation 7 3 9 5" xfId="16378" xr:uid="{00000000-0005-0000-0000-0000E33C0000}"/>
    <cellStyle name="Calculation 7 30" xfId="16379" xr:uid="{00000000-0005-0000-0000-0000E43C0000}"/>
    <cellStyle name="Calculation 7 30 2" xfId="16380" xr:uid="{00000000-0005-0000-0000-0000E53C0000}"/>
    <cellStyle name="Calculation 7 30 2 2" xfId="16381" xr:uid="{00000000-0005-0000-0000-0000E63C0000}"/>
    <cellStyle name="Calculation 7 30 2 3" xfId="16382" xr:uid="{00000000-0005-0000-0000-0000E73C0000}"/>
    <cellStyle name="Calculation 7 30 3" xfId="16383" xr:uid="{00000000-0005-0000-0000-0000E83C0000}"/>
    <cellStyle name="Calculation 7 30 4" xfId="16384" xr:uid="{00000000-0005-0000-0000-0000E93C0000}"/>
    <cellStyle name="Calculation 7 30 5" xfId="16385" xr:uid="{00000000-0005-0000-0000-0000EA3C0000}"/>
    <cellStyle name="Calculation 7 31" xfId="16386" xr:uid="{00000000-0005-0000-0000-0000EB3C0000}"/>
    <cellStyle name="Calculation 7 31 2" xfId="16387" xr:uid="{00000000-0005-0000-0000-0000EC3C0000}"/>
    <cellStyle name="Calculation 7 32" xfId="16388" xr:uid="{00000000-0005-0000-0000-0000ED3C0000}"/>
    <cellStyle name="Calculation 7 32 2" xfId="16389" xr:uid="{00000000-0005-0000-0000-0000EE3C0000}"/>
    <cellStyle name="Calculation 7 33" xfId="16390" xr:uid="{00000000-0005-0000-0000-0000EF3C0000}"/>
    <cellStyle name="Calculation 7 4" xfId="16391" xr:uid="{00000000-0005-0000-0000-0000F03C0000}"/>
    <cellStyle name="Calculation 7 4 10" xfId="16392" xr:uid="{00000000-0005-0000-0000-0000F13C0000}"/>
    <cellStyle name="Calculation 7 4 10 2" xfId="16393" xr:uid="{00000000-0005-0000-0000-0000F23C0000}"/>
    <cellStyle name="Calculation 7 4 10 2 2" xfId="16394" xr:uid="{00000000-0005-0000-0000-0000F33C0000}"/>
    <cellStyle name="Calculation 7 4 10 2 3" xfId="16395" xr:uid="{00000000-0005-0000-0000-0000F43C0000}"/>
    <cellStyle name="Calculation 7 4 10 3" xfId="16396" xr:uid="{00000000-0005-0000-0000-0000F53C0000}"/>
    <cellStyle name="Calculation 7 4 10 3 2" xfId="16397" xr:uid="{00000000-0005-0000-0000-0000F63C0000}"/>
    <cellStyle name="Calculation 7 4 10 4" xfId="16398" xr:uid="{00000000-0005-0000-0000-0000F73C0000}"/>
    <cellStyle name="Calculation 7 4 10 5" xfId="16399" xr:uid="{00000000-0005-0000-0000-0000F83C0000}"/>
    <cellStyle name="Calculation 7 4 11" xfId="16400" xr:uid="{00000000-0005-0000-0000-0000F93C0000}"/>
    <cellStyle name="Calculation 7 4 11 2" xfId="16401" xr:uid="{00000000-0005-0000-0000-0000FA3C0000}"/>
    <cellStyle name="Calculation 7 4 11 2 2" xfId="16402" xr:uid="{00000000-0005-0000-0000-0000FB3C0000}"/>
    <cellStyle name="Calculation 7 4 11 2 3" xfId="16403" xr:uid="{00000000-0005-0000-0000-0000FC3C0000}"/>
    <cellStyle name="Calculation 7 4 11 3" xfId="16404" xr:uid="{00000000-0005-0000-0000-0000FD3C0000}"/>
    <cellStyle name="Calculation 7 4 11 3 2" xfId="16405" xr:uid="{00000000-0005-0000-0000-0000FE3C0000}"/>
    <cellStyle name="Calculation 7 4 11 4" xfId="16406" xr:uid="{00000000-0005-0000-0000-0000FF3C0000}"/>
    <cellStyle name="Calculation 7 4 11 5" xfId="16407" xr:uid="{00000000-0005-0000-0000-0000003D0000}"/>
    <cellStyle name="Calculation 7 4 12" xfId="16408" xr:uid="{00000000-0005-0000-0000-0000013D0000}"/>
    <cellStyle name="Calculation 7 4 12 2" xfId="16409" xr:uid="{00000000-0005-0000-0000-0000023D0000}"/>
    <cellStyle name="Calculation 7 4 12 2 2" xfId="16410" xr:uid="{00000000-0005-0000-0000-0000033D0000}"/>
    <cellStyle name="Calculation 7 4 12 2 3" xfId="16411" xr:uid="{00000000-0005-0000-0000-0000043D0000}"/>
    <cellStyle name="Calculation 7 4 12 3" xfId="16412" xr:uid="{00000000-0005-0000-0000-0000053D0000}"/>
    <cellStyle name="Calculation 7 4 12 3 2" xfId="16413" xr:uid="{00000000-0005-0000-0000-0000063D0000}"/>
    <cellStyle name="Calculation 7 4 12 4" xfId="16414" xr:uid="{00000000-0005-0000-0000-0000073D0000}"/>
    <cellStyle name="Calculation 7 4 12 5" xfId="16415" xr:uid="{00000000-0005-0000-0000-0000083D0000}"/>
    <cellStyle name="Calculation 7 4 13" xfId="16416" xr:uid="{00000000-0005-0000-0000-0000093D0000}"/>
    <cellStyle name="Calculation 7 4 13 2" xfId="16417" xr:uid="{00000000-0005-0000-0000-00000A3D0000}"/>
    <cellStyle name="Calculation 7 4 13 2 2" xfId="16418" xr:uid="{00000000-0005-0000-0000-00000B3D0000}"/>
    <cellStyle name="Calculation 7 4 13 2 3" xfId="16419" xr:uid="{00000000-0005-0000-0000-00000C3D0000}"/>
    <cellStyle name="Calculation 7 4 13 3" xfId="16420" xr:uid="{00000000-0005-0000-0000-00000D3D0000}"/>
    <cellStyle name="Calculation 7 4 13 3 2" xfId="16421" xr:uid="{00000000-0005-0000-0000-00000E3D0000}"/>
    <cellStyle name="Calculation 7 4 13 4" xfId="16422" xr:uid="{00000000-0005-0000-0000-00000F3D0000}"/>
    <cellStyle name="Calculation 7 4 13 5" xfId="16423" xr:uid="{00000000-0005-0000-0000-0000103D0000}"/>
    <cellStyle name="Calculation 7 4 14" xfId="16424" xr:uid="{00000000-0005-0000-0000-0000113D0000}"/>
    <cellStyle name="Calculation 7 4 14 2" xfId="16425" xr:uid="{00000000-0005-0000-0000-0000123D0000}"/>
    <cellStyle name="Calculation 7 4 14 2 2" xfId="16426" xr:uid="{00000000-0005-0000-0000-0000133D0000}"/>
    <cellStyle name="Calculation 7 4 14 2 3" xfId="16427" xr:uid="{00000000-0005-0000-0000-0000143D0000}"/>
    <cellStyle name="Calculation 7 4 14 3" xfId="16428" xr:uid="{00000000-0005-0000-0000-0000153D0000}"/>
    <cellStyle name="Calculation 7 4 14 3 2" xfId="16429" xr:uid="{00000000-0005-0000-0000-0000163D0000}"/>
    <cellStyle name="Calculation 7 4 14 4" xfId="16430" xr:uid="{00000000-0005-0000-0000-0000173D0000}"/>
    <cellStyle name="Calculation 7 4 14 5" xfId="16431" xr:uid="{00000000-0005-0000-0000-0000183D0000}"/>
    <cellStyle name="Calculation 7 4 15" xfId="16432" xr:uid="{00000000-0005-0000-0000-0000193D0000}"/>
    <cellStyle name="Calculation 7 4 15 2" xfId="16433" xr:uid="{00000000-0005-0000-0000-00001A3D0000}"/>
    <cellStyle name="Calculation 7 4 15 2 2" xfId="16434" xr:uid="{00000000-0005-0000-0000-00001B3D0000}"/>
    <cellStyle name="Calculation 7 4 15 2 3" xfId="16435" xr:uid="{00000000-0005-0000-0000-00001C3D0000}"/>
    <cellStyle name="Calculation 7 4 15 3" xfId="16436" xr:uid="{00000000-0005-0000-0000-00001D3D0000}"/>
    <cellStyle name="Calculation 7 4 15 3 2" xfId="16437" xr:uid="{00000000-0005-0000-0000-00001E3D0000}"/>
    <cellStyle name="Calculation 7 4 15 4" xfId="16438" xr:uid="{00000000-0005-0000-0000-00001F3D0000}"/>
    <cellStyle name="Calculation 7 4 15 5" xfId="16439" xr:uid="{00000000-0005-0000-0000-0000203D0000}"/>
    <cellStyle name="Calculation 7 4 16" xfId="16440" xr:uid="{00000000-0005-0000-0000-0000213D0000}"/>
    <cellStyle name="Calculation 7 4 16 2" xfId="16441" xr:uid="{00000000-0005-0000-0000-0000223D0000}"/>
    <cellStyle name="Calculation 7 4 16 2 2" xfId="16442" xr:uid="{00000000-0005-0000-0000-0000233D0000}"/>
    <cellStyle name="Calculation 7 4 16 2 3" xfId="16443" xr:uid="{00000000-0005-0000-0000-0000243D0000}"/>
    <cellStyle name="Calculation 7 4 16 3" xfId="16444" xr:uid="{00000000-0005-0000-0000-0000253D0000}"/>
    <cellStyle name="Calculation 7 4 16 3 2" xfId="16445" xr:uid="{00000000-0005-0000-0000-0000263D0000}"/>
    <cellStyle name="Calculation 7 4 16 4" xfId="16446" xr:uid="{00000000-0005-0000-0000-0000273D0000}"/>
    <cellStyle name="Calculation 7 4 16 5" xfId="16447" xr:uid="{00000000-0005-0000-0000-0000283D0000}"/>
    <cellStyle name="Calculation 7 4 17" xfId="16448" xr:uid="{00000000-0005-0000-0000-0000293D0000}"/>
    <cellStyle name="Calculation 7 4 17 2" xfId="16449" xr:uid="{00000000-0005-0000-0000-00002A3D0000}"/>
    <cellStyle name="Calculation 7 4 17 2 2" xfId="16450" xr:uid="{00000000-0005-0000-0000-00002B3D0000}"/>
    <cellStyle name="Calculation 7 4 17 2 3" xfId="16451" xr:uid="{00000000-0005-0000-0000-00002C3D0000}"/>
    <cellStyle name="Calculation 7 4 17 3" xfId="16452" xr:uid="{00000000-0005-0000-0000-00002D3D0000}"/>
    <cellStyle name="Calculation 7 4 17 3 2" xfId="16453" xr:uid="{00000000-0005-0000-0000-00002E3D0000}"/>
    <cellStyle name="Calculation 7 4 17 4" xfId="16454" xr:uid="{00000000-0005-0000-0000-00002F3D0000}"/>
    <cellStyle name="Calculation 7 4 17 5" xfId="16455" xr:uid="{00000000-0005-0000-0000-0000303D0000}"/>
    <cellStyle name="Calculation 7 4 18" xfId="16456" xr:uid="{00000000-0005-0000-0000-0000313D0000}"/>
    <cellStyle name="Calculation 7 4 18 2" xfId="16457" xr:uid="{00000000-0005-0000-0000-0000323D0000}"/>
    <cellStyle name="Calculation 7 4 18 2 2" xfId="16458" xr:uid="{00000000-0005-0000-0000-0000333D0000}"/>
    <cellStyle name="Calculation 7 4 18 2 3" xfId="16459" xr:uid="{00000000-0005-0000-0000-0000343D0000}"/>
    <cellStyle name="Calculation 7 4 18 3" xfId="16460" xr:uid="{00000000-0005-0000-0000-0000353D0000}"/>
    <cellStyle name="Calculation 7 4 18 3 2" xfId="16461" xr:uid="{00000000-0005-0000-0000-0000363D0000}"/>
    <cellStyle name="Calculation 7 4 18 4" xfId="16462" xr:uid="{00000000-0005-0000-0000-0000373D0000}"/>
    <cellStyle name="Calculation 7 4 18 5" xfId="16463" xr:uid="{00000000-0005-0000-0000-0000383D0000}"/>
    <cellStyle name="Calculation 7 4 19" xfId="16464" xr:uid="{00000000-0005-0000-0000-0000393D0000}"/>
    <cellStyle name="Calculation 7 4 19 2" xfId="16465" xr:uid="{00000000-0005-0000-0000-00003A3D0000}"/>
    <cellStyle name="Calculation 7 4 19 2 2" xfId="16466" xr:uid="{00000000-0005-0000-0000-00003B3D0000}"/>
    <cellStyle name="Calculation 7 4 19 2 3" xfId="16467" xr:uid="{00000000-0005-0000-0000-00003C3D0000}"/>
    <cellStyle name="Calculation 7 4 19 3" xfId="16468" xr:uid="{00000000-0005-0000-0000-00003D3D0000}"/>
    <cellStyle name="Calculation 7 4 19 3 2" xfId="16469" xr:uid="{00000000-0005-0000-0000-00003E3D0000}"/>
    <cellStyle name="Calculation 7 4 19 4" xfId="16470" xr:uid="{00000000-0005-0000-0000-00003F3D0000}"/>
    <cellStyle name="Calculation 7 4 19 5" xfId="16471" xr:uid="{00000000-0005-0000-0000-0000403D0000}"/>
    <cellStyle name="Calculation 7 4 2" xfId="16472" xr:uid="{00000000-0005-0000-0000-0000413D0000}"/>
    <cellStyle name="Calculation 7 4 2 2" xfId="16473" xr:uid="{00000000-0005-0000-0000-0000423D0000}"/>
    <cellStyle name="Calculation 7 4 2 2 2" xfId="16474" xr:uid="{00000000-0005-0000-0000-0000433D0000}"/>
    <cellStyle name="Calculation 7 4 2 2 3" xfId="16475" xr:uid="{00000000-0005-0000-0000-0000443D0000}"/>
    <cellStyle name="Calculation 7 4 2 3" xfId="16476" xr:uid="{00000000-0005-0000-0000-0000453D0000}"/>
    <cellStyle name="Calculation 7 4 2 3 2" xfId="16477" xr:uid="{00000000-0005-0000-0000-0000463D0000}"/>
    <cellStyle name="Calculation 7 4 2 4" xfId="16478" xr:uid="{00000000-0005-0000-0000-0000473D0000}"/>
    <cellStyle name="Calculation 7 4 2 5" xfId="16479" xr:uid="{00000000-0005-0000-0000-0000483D0000}"/>
    <cellStyle name="Calculation 7 4 20" xfId="16480" xr:uid="{00000000-0005-0000-0000-0000493D0000}"/>
    <cellStyle name="Calculation 7 4 20 2" xfId="16481" xr:uid="{00000000-0005-0000-0000-00004A3D0000}"/>
    <cellStyle name="Calculation 7 4 20 2 2" xfId="16482" xr:uid="{00000000-0005-0000-0000-00004B3D0000}"/>
    <cellStyle name="Calculation 7 4 20 2 3" xfId="16483" xr:uid="{00000000-0005-0000-0000-00004C3D0000}"/>
    <cellStyle name="Calculation 7 4 20 3" xfId="16484" xr:uid="{00000000-0005-0000-0000-00004D3D0000}"/>
    <cellStyle name="Calculation 7 4 20 4" xfId="16485" xr:uid="{00000000-0005-0000-0000-00004E3D0000}"/>
    <cellStyle name="Calculation 7 4 20 5" xfId="16486" xr:uid="{00000000-0005-0000-0000-00004F3D0000}"/>
    <cellStyle name="Calculation 7 4 21" xfId="16487" xr:uid="{00000000-0005-0000-0000-0000503D0000}"/>
    <cellStyle name="Calculation 7 4 21 2" xfId="16488" xr:uid="{00000000-0005-0000-0000-0000513D0000}"/>
    <cellStyle name="Calculation 7 4 22" xfId="16489" xr:uid="{00000000-0005-0000-0000-0000523D0000}"/>
    <cellStyle name="Calculation 7 4 22 2" xfId="16490" xr:uid="{00000000-0005-0000-0000-0000533D0000}"/>
    <cellStyle name="Calculation 7 4 3" xfId="16491" xr:uid="{00000000-0005-0000-0000-0000543D0000}"/>
    <cellStyle name="Calculation 7 4 3 2" xfId="16492" xr:uid="{00000000-0005-0000-0000-0000553D0000}"/>
    <cellStyle name="Calculation 7 4 3 2 2" xfId="16493" xr:uid="{00000000-0005-0000-0000-0000563D0000}"/>
    <cellStyle name="Calculation 7 4 3 2 3" xfId="16494" xr:uid="{00000000-0005-0000-0000-0000573D0000}"/>
    <cellStyle name="Calculation 7 4 3 3" xfId="16495" xr:uid="{00000000-0005-0000-0000-0000583D0000}"/>
    <cellStyle name="Calculation 7 4 3 3 2" xfId="16496" xr:uid="{00000000-0005-0000-0000-0000593D0000}"/>
    <cellStyle name="Calculation 7 4 3 4" xfId="16497" xr:uid="{00000000-0005-0000-0000-00005A3D0000}"/>
    <cellStyle name="Calculation 7 4 3 5" xfId="16498" xr:uid="{00000000-0005-0000-0000-00005B3D0000}"/>
    <cellStyle name="Calculation 7 4 4" xfId="16499" xr:uid="{00000000-0005-0000-0000-00005C3D0000}"/>
    <cellStyle name="Calculation 7 4 4 2" xfId="16500" xr:uid="{00000000-0005-0000-0000-00005D3D0000}"/>
    <cellStyle name="Calculation 7 4 4 2 2" xfId="16501" xr:uid="{00000000-0005-0000-0000-00005E3D0000}"/>
    <cellStyle name="Calculation 7 4 4 2 3" xfId="16502" xr:uid="{00000000-0005-0000-0000-00005F3D0000}"/>
    <cellStyle name="Calculation 7 4 4 3" xfId="16503" xr:uid="{00000000-0005-0000-0000-0000603D0000}"/>
    <cellStyle name="Calculation 7 4 4 3 2" xfId="16504" xr:uid="{00000000-0005-0000-0000-0000613D0000}"/>
    <cellStyle name="Calculation 7 4 4 4" xfId="16505" xr:uid="{00000000-0005-0000-0000-0000623D0000}"/>
    <cellStyle name="Calculation 7 4 4 5" xfId="16506" xr:uid="{00000000-0005-0000-0000-0000633D0000}"/>
    <cellStyle name="Calculation 7 4 5" xfId="16507" xr:uid="{00000000-0005-0000-0000-0000643D0000}"/>
    <cellStyle name="Calculation 7 4 5 2" xfId="16508" xr:uid="{00000000-0005-0000-0000-0000653D0000}"/>
    <cellStyle name="Calculation 7 4 5 2 2" xfId="16509" xr:uid="{00000000-0005-0000-0000-0000663D0000}"/>
    <cellStyle name="Calculation 7 4 5 2 3" xfId="16510" xr:uid="{00000000-0005-0000-0000-0000673D0000}"/>
    <cellStyle name="Calculation 7 4 5 3" xfId="16511" xr:uid="{00000000-0005-0000-0000-0000683D0000}"/>
    <cellStyle name="Calculation 7 4 5 3 2" xfId="16512" xr:uid="{00000000-0005-0000-0000-0000693D0000}"/>
    <cellStyle name="Calculation 7 4 5 4" xfId="16513" xr:uid="{00000000-0005-0000-0000-00006A3D0000}"/>
    <cellStyle name="Calculation 7 4 5 5" xfId="16514" xr:uid="{00000000-0005-0000-0000-00006B3D0000}"/>
    <cellStyle name="Calculation 7 4 6" xfId="16515" xr:uid="{00000000-0005-0000-0000-00006C3D0000}"/>
    <cellStyle name="Calculation 7 4 6 2" xfId="16516" xr:uid="{00000000-0005-0000-0000-00006D3D0000}"/>
    <cellStyle name="Calculation 7 4 6 2 2" xfId="16517" xr:uid="{00000000-0005-0000-0000-00006E3D0000}"/>
    <cellStyle name="Calculation 7 4 6 2 3" xfId="16518" xr:uid="{00000000-0005-0000-0000-00006F3D0000}"/>
    <cellStyle name="Calculation 7 4 6 3" xfId="16519" xr:uid="{00000000-0005-0000-0000-0000703D0000}"/>
    <cellStyle name="Calculation 7 4 6 3 2" xfId="16520" xr:uid="{00000000-0005-0000-0000-0000713D0000}"/>
    <cellStyle name="Calculation 7 4 6 4" xfId="16521" xr:uid="{00000000-0005-0000-0000-0000723D0000}"/>
    <cellStyle name="Calculation 7 4 6 5" xfId="16522" xr:uid="{00000000-0005-0000-0000-0000733D0000}"/>
    <cellStyle name="Calculation 7 4 7" xfId="16523" xr:uid="{00000000-0005-0000-0000-0000743D0000}"/>
    <cellStyle name="Calculation 7 4 7 2" xfId="16524" xr:uid="{00000000-0005-0000-0000-0000753D0000}"/>
    <cellStyle name="Calculation 7 4 7 2 2" xfId="16525" xr:uid="{00000000-0005-0000-0000-0000763D0000}"/>
    <cellStyle name="Calculation 7 4 7 2 3" xfId="16526" xr:uid="{00000000-0005-0000-0000-0000773D0000}"/>
    <cellStyle name="Calculation 7 4 7 3" xfId="16527" xr:uid="{00000000-0005-0000-0000-0000783D0000}"/>
    <cellStyle name="Calculation 7 4 7 3 2" xfId="16528" xr:uid="{00000000-0005-0000-0000-0000793D0000}"/>
    <cellStyle name="Calculation 7 4 7 4" xfId="16529" xr:uid="{00000000-0005-0000-0000-00007A3D0000}"/>
    <cellStyle name="Calculation 7 4 7 5" xfId="16530" xr:uid="{00000000-0005-0000-0000-00007B3D0000}"/>
    <cellStyle name="Calculation 7 4 8" xfId="16531" xr:uid="{00000000-0005-0000-0000-00007C3D0000}"/>
    <cellStyle name="Calculation 7 4 8 2" xfId="16532" xr:uid="{00000000-0005-0000-0000-00007D3D0000}"/>
    <cellStyle name="Calculation 7 4 8 2 2" xfId="16533" xr:uid="{00000000-0005-0000-0000-00007E3D0000}"/>
    <cellStyle name="Calculation 7 4 8 2 3" xfId="16534" xr:uid="{00000000-0005-0000-0000-00007F3D0000}"/>
    <cellStyle name="Calculation 7 4 8 3" xfId="16535" xr:uid="{00000000-0005-0000-0000-0000803D0000}"/>
    <cellStyle name="Calculation 7 4 8 3 2" xfId="16536" xr:uid="{00000000-0005-0000-0000-0000813D0000}"/>
    <cellStyle name="Calculation 7 4 8 4" xfId="16537" xr:uid="{00000000-0005-0000-0000-0000823D0000}"/>
    <cellStyle name="Calculation 7 4 8 5" xfId="16538" xr:uid="{00000000-0005-0000-0000-0000833D0000}"/>
    <cellStyle name="Calculation 7 4 9" xfId="16539" xr:uid="{00000000-0005-0000-0000-0000843D0000}"/>
    <cellStyle name="Calculation 7 4 9 2" xfId="16540" xr:uid="{00000000-0005-0000-0000-0000853D0000}"/>
    <cellStyle name="Calculation 7 4 9 2 2" xfId="16541" xr:uid="{00000000-0005-0000-0000-0000863D0000}"/>
    <cellStyle name="Calculation 7 4 9 2 3" xfId="16542" xr:uid="{00000000-0005-0000-0000-0000873D0000}"/>
    <cellStyle name="Calculation 7 4 9 3" xfId="16543" xr:uid="{00000000-0005-0000-0000-0000883D0000}"/>
    <cellStyle name="Calculation 7 4 9 3 2" xfId="16544" xr:uid="{00000000-0005-0000-0000-0000893D0000}"/>
    <cellStyle name="Calculation 7 4 9 4" xfId="16545" xr:uid="{00000000-0005-0000-0000-00008A3D0000}"/>
    <cellStyle name="Calculation 7 4 9 5" xfId="16546" xr:uid="{00000000-0005-0000-0000-00008B3D0000}"/>
    <cellStyle name="Calculation 7 5" xfId="16547" xr:uid="{00000000-0005-0000-0000-00008C3D0000}"/>
    <cellStyle name="Calculation 7 5 10" xfId="16548" xr:uid="{00000000-0005-0000-0000-00008D3D0000}"/>
    <cellStyle name="Calculation 7 5 10 2" xfId="16549" xr:uid="{00000000-0005-0000-0000-00008E3D0000}"/>
    <cellStyle name="Calculation 7 5 10 2 2" xfId="16550" xr:uid="{00000000-0005-0000-0000-00008F3D0000}"/>
    <cellStyle name="Calculation 7 5 10 2 3" xfId="16551" xr:uid="{00000000-0005-0000-0000-0000903D0000}"/>
    <cellStyle name="Calculation 7 5 10 3" xfId="16552" xr:uid="{00000000-0005-0000-0000-0000913D0000}"/>
    <cellStyle name="Calculation 7 5 10 3 2" xfId="16553" xr:uid="{00000000-0005-0000-0000-0000923D0000}"/>
    <cellStyle name="Calculation 7 5 10 4" xfId="16554" xr:uid="{00000000-0005-0000-0000-0000933D0000}"/>
    <cellStyle name="Calculation 7 5 10 5" xfId="16555" xr:uid="{00000000-0005-0000-0000-0000943D0000}"/>
    <cellStyle name="Calculation 7 5 11" xfId="16556" xr:uid="{00000000-0005-0000-0000-0000953D0000}"/>
    <cellStyle name="Calculation 7 5 11 2" xfId="16557" xr:uid="{00000000-0005-0000-0000-0000963D0000}"/>
    <cellStyle name="Calculation 7 5 11 2 2" xfId="16558" xr:uid="{00000000-0005-0000-0000-0000973D0000}"/>
    <cellStyle name="Calculation 7 5 11 2 3" xfId="16559" xr:uid="{00000000-0005-0000-0000-0000983D0000}"/>
    <cellStyle name="Calculation 7 5 11 3" xfId="16560" xr:uid="{00000000-0005-0000-0000-0000993D0000}"/>
    <cellStyle name="Calculation 7 5 11 3 2" xfId="16561" xr:uid="{00000000-0005-0000-0000-00009A3D0000}"/>
    <cellStyle name="Calculation 7 5 11 4" xfId="16562" xr:uid="{00000000-0005-0000-0000-00009B3D0000}"/>
    <cellStyle name="Calculation 7 5 11 5" xfId="16563" xr:uid="{00000000-0005-0000-0000-00009C3D0000}"/>
    <cellStyle name="Calculation 7 5 12" xfId="16564" xr:uid="{00000000-0005-0000-0000-00009D3D0000}"/>
    <cellStyle name="Calculation 7 5 12 2" xfId="16565" xr:uid="{00000000-0005-0000-0000-00009E3D0000}"/>
    <cellStyle name="Calculation 7 5 12 2 2" xfId="16566" xr:uid="{00000000-0005-0000-0000-00009F3D0000}"/>
    <cellStyle name="Calculation 7 5 12 2 3" xfId="16567" xr:uid="{00000000-0005-0000-0000-0000A03D0000}"/>
    <cellStyle name="Calculation 7 5 12 3" xfId="16568" xr:uid="{00000000-0005-0000-0000-0000A13D0000}"/>
    <cellStyle name="Calculation 7 5 12 3 2" xfId="16569" xr:uid="{00000000-0005-0000-0000-0000A23D0000}"/>
    <cellStyle name="Calculation 7 5 12 4" xfId="16570" xr:uid="{00000000-0005-0000-0000-0000A33D0000}"/>
    <cellStyle name="Calculation 7 5 12 5" xfId="16571" xr:uid="{00000000-0005-0000-0000-0000A43D0000}"/>
    <cellStyle name="Calculation 7 5 13" xfId="16572" xr:uid="{00000000-0005-0000-0000-0000A53D0000}"/>
    <cellStyle name="Calculation 7 5 13 2" xfId="16573" xr:uid="{00000000-0005-0000-0000-0000A63D0000}"/>
    <cellStyle name="Calculation 7 5 13 2 2" xfId="16574" xr:uid="{00000000-0005-0000-0000-0000A73D0000}"/>
    <cellStyle name="Calculation 7 5 13 2 3" xfId="16575" xr:uid="{00000000-0005-0000-0000-0000A83D0000}"/>
    <cellStyle name="Calculation 7 5 13 3" xfId="16576" xr:uid="{00000000-0005-0000-0000-0000A93D0000}"/>
    <cellStyle name="Calculation 7 5 13 3 2" xfId="16577" xr:uid="{00000000-0005-0000-0000-0000AA3D0000}"/>
    <cellStyle name="Calculation 7 5 13 4" xfId="16578" xr:uid="{00000000-0005-0000-0000-0000AB3D0000}"/>
    <cellStyle name="Calculation 7 5 13 5" xfId="16579" xr:uid="{00000000-0005-0000-0000-0000AC3D0000}"/>
    <cellStyle name="Calculation 7 5 14" xfId="16580" xr:uid="{00000000-0005-0000-0000-0000AD3D0000}"/>
    <cellStyle name="Calculation 7 5 14 2" xfId="16581" xr:uid="{00000000-0005-0000-0000-0000AE3D0000}"/>
    <cellStyle name="Calculation 7 5 14 2 2" xfId="16582" xr:uid="{00000000-0005-0000-0000-0000AF3D0000}"/>
    <cellStyle name="Calculation 7 5 14 2 3" xfId="16583" xr:uid="{00000000-0005-0000-0000-0000B03D0000}"/>
    <cellStyle name="Calculation 7 5 14 3" xfId="16584" xr:uid="{00000000-0005-0000-0000-0000B13D0000}"/>
    <cellStyle name="Calculation 7 5 14 3 2" xfId="16585" xr:uid="{00000000-0005-0000-0000-0000B23D0000}"/>
    <cellStyle name="Calculation 7 5 14 4" xfId="16586" xr:uid="{00000000-0005-0000-0000-0000B33D0000}"/>
    <cellStyle name="Calculation 7 5 14 5" xfId="16587" xr:uid="{00000000-0005-0000-0000-0000B43D0000}"/>
    <cellStyle name="Calculation 7 5 15" xfId="16588" xr:uid="{00000000-0005-0000-0000-0000B53D0000}"/>
    <cellStyle name="Calculation 7 5 15 2" xfId="16589" xr:uid="{00000000-0005-0000-0000-0000B63D0000}"/>
    <cellStyle name="Calculation 7 5 15 2 2" xfId="16590" xr:uid="{00000000-0005-0000-0000-0000B73D0000}"/>
    <cellStyle name="Calculation 7 5 15 2 3" xfId="16591" xr:uid="{00000000-0005-0000-0000-0000B83D0000}"/>
    <cellStyle name="Calculation 7 5 15 3" xfId="16592" xr:uid="{00000000-0005-0000-0000-0000B93D0000}"/>
    <cellStyle name="Calculation 7 5 15 3 2" xfId="16593" xr:uid="{00000000-0005-0000-0000-0000BA3D0000}"/>
    <cellStyle name="Calculation 7 5 15 4" xfId="16594" xr:uid="{00000000-0005-0000-0000-0000BB3D0000}"/>
    <cellStyle name="Calculation 7 5 15 5" xfId="16595" xr:uid="{00000000-0005-0000-0000-0000BC3D0000}"/>
    <cellStyle name="Calculation 7 5 16" xfId="16596" xr:uid="{00000000-0005-0000-0000-0000BD3D0000}"/>
    <cellStyle name="Calculation 7 5 16 2" xfId="16597" xr:uid="{00000000-0005-0000-0000-0000BE3D0000}"/>
    <cellStyle name="Calculation 7 5 16 2 2" xfId="16598" xr:uid="{00000000-0005-0000-0000-0000BF3D0000}"/>
    <cellStyle name="Calculation 7 5 16 2 3" xfId="16599" xr:uid="{00000000-0005-0000-0000-0000C03D0000}"/>
    <cellStyle name="Calculation 7 5 16 3" xfId="16600" xr:uid="{00000000-0005-0000-0000-0000C13D0000}"/>
    <cellStyle name="Calculation 7 5 16 3 2" xfId="16601" xr:uid="{00000000-0005-0000-0000-0000C23D0000}"/>
    <cellStyle name="Calculation 7 5 16 4" xfId="16602" xr:uid="{00000000-0005-0000-0000-0000C33D0000}"/>
    <cellStyle name="Calculation 7 5 16 5" xfId="16603" xr:uid="{00000000-0005-0000-0000-0000C43D0000}"/>
    <cellStyle name="Calculation 7 5 17" xfId="16604" xr:uid="{00000000-0005-0000-0000-0000C53D0000}"/>
    <cellStyle name="Calculation 7 5 17 2" xfId="16605" xr:uid="{00000000-0005-0000-0000-0000C63D0000}"/>
    <cellStyle name="Calculation 7 5 17 2 2" xfId="16606" xr:uid="{00000000-0005-0000-0000-0000C73D0000}"/>
    <cellStyle name="Calculation 7 5 17 2 3" xfId="16607" xr:uid="{00000000-0005-0000-0000-0000C83D0000}"/>
    <cellStyle name="Calculation 7 5 17 3" xfId="16608" xr:uid="{00000000-0005-0000-0000-0000C93D0000}"/>
    <cellStyle name="Calculation 7 5 17 3 2" xfId="16609" xr:uid="{00000000-0005-0000-0000-0000CA3D0000}"/>
    <cellStyle name="Calculation 7 5 17 4" xfId="16610" xr:uid="{00000000-0005-0000-0000-0000CB3D0000}"/>
    <cellStyle name="Calculation 7 5 17 5" xfId="16611" xr:uid="{00000000-0005-0000-0000-0000CC3D0000}"/>
    <cellStyle name="Calculation 7 5 18" xfId="16612" xr:uid="{00000000-0005-0000-0000-0000CD3D0000}"/>
    <cellStyle name="Calculation 7 5 18 2" xfId="16613" xr:uid="{00000000-0005-0000-0000-0000CE3D0000}"/>
    <cellStyle name="Calculation 7 5 18 2 2" xfId="16614" xr:uid="{00000000-0005-0000-0000-0000CF3D0000}"/>
    <cellStyle name="Calculation 7 5 18 2 3" xfId="16615" xr:uid="{00000000-0005-0000-0000-0000D03D0000}"/>
    <cellStyle name="Calculation 7 5 18 3" xfId="16616" xr:uid="{00000000-0005-0000-0000-0000D13D0000}"/>
    <cellStyle name="Calculation 7 5 18 3 2" xfId="16617" xr:uid="{00000000-0005-0000-0000-0000D23D0000}"/>
    <cellStyle name="Calculation 7 5 18 4" xfId="16618" xr:uid="{00000000-0005-0000-0000-0000D33D0000}"/>
    <cellStyle name="Calculation 7 5 18 5" xfId="16619" xr:uid="{00000000-0005-0000-0000-0000D43D0000}"/>
    <cellStyle name="Calculation 7 5 19" xfId="16620" xr:uid="{00000000-0005-0000-0000-0000D53D0000}"/>
    <cellStyle name="Calculation 7 5 19 2" xfId="16621" xr:uid="{00000000-0005-0000-0000-0000D63D0000}"/>
    <cellStyle name="Calculation 7 5 19 2 2" xfId="16622" xr:uid="{00000000-0005-0000-0000-0000D73D0000}"/>
    <cellStyle name="Calculation 7 5 19 2 3" xfId="16623" xr:uid="{00000000-0005-0000-0000-0000D83D0000}"/>
    <cellStyle name="Calculation 7 5 19 3" xfId="16624" xr:uid="{00000000-0005-0000-0000-0000D93D0000}"/>
    <cellStyle name="Calculation 7 5 19 3 2" xfId="16625" xr:uid="{00000000-0005-0000-0000-0000DA3D0000}"/>
    <cellStyle name="Calculation 7 5 19 4" xfId="16626" xr:uid="{00000000-0005-0000-0000-0000DB3D0000}"/>
    <cellStyle name="Calculation 7 5 19 5" xfId="16627" xr:uid="{00000000-0005-0000-0000-0000DC3D0000}"/>
    <cellStyle name="Calculation 7 5 2" xfId="16628" xr:uid="{00000000-0005-0000-0000-0000DD3D0000}"/>
    <cellStyle name="Calculation 7 5 2 2" xfId="16629" xr:uid="{00000000-0005-0000-0000-0000DE3D0000}"/>
    <cellStyle name="Calculation 7 5 2 2 2" xfId="16630" xr:uid="{00000000-0005-0000-0000-0000DF3D0000}"/>
    <cellStyle name="Calculation 7 5 2 2 3" xfId="16631" xr:uid="{00000000-0005-0000-0000-0000E03D0000}"/>
    <cellStyle name="Calculation 7 5 2 3" xfId="16632" xr:uid="{00000000-0005-0000-0000-0000E13D0000}"/>
    <cellStyle name="Calculation 7 5 2 3 2" xfId="16633" xr:uid="{00000000-0005-0000-0000-0000E23D0000}"/>
    <cellStyle name="Calculation 7 5 2 4" xfId="16634" xr:uid="{00000000-0005-0000-0000-0000E33D0000}"/>
    <cellStyle name="Calculation 7 5 2 5" xfId="16635" xr:uid="{00000000-0005-0000-0000-0000E43D0000}"/>
    <cellStyle name="Calculation 7 5 20" xfId="16636" xr:uid="{00000000-0005-0000-0000-0000E53D0000}"/>
    <cellStyle name="Calculation 7 5 20 2" xfId="16637" xr:uid="{00000000-0005-0000-0000-0000E63D0000}"/>
    <cellStyle name="Calculation 7 5 20 2 2" xfId="16638" xr:uid="{00000000-0005-0000-0000-0000E73D0000}"/>
    <cellStyle name="Calculation 7 5 20 2 3" xfId="16639" xr:uid="{00000000-0005-0000-0000-0000E83D0000}"/>
    <cellStyle name="Calculation 7 5 20 3" xfId="16640" xr:uid="{00000000-0005-0000-0000-0000E93D0000}"/>
    <cellStyle name="Calculation 7 5 20 4" xfId="16641" xr:uid="{00000000-0005-0000-0000-0000EA3D0000}"/>
    <cellStyle name="Calculation 7 5 20 5" xfId="16642" xr:uid="{00000000-0005-0000-0000-0000EB3D0000}"/>
    <cellStyle name="Calculation 7 5 21" xfId="16643" xr:uid="{00000000-0005-0000-0000-0000EC3D0000}"/>
    <cellStyle name="Calculation 7 5 21 2" xfId="16644" xr:uid="{00000000-0005-0000-0000-0000ED3D0000}"/>
    <cellStyle name="Calculation 7 5 22" xfId="16645" xr:uid="{00000000-0005-0000-0000-0000EE3D0000}"/>
    <cellStyle name="Calculation 7 5 22 2" xfId="16646" xr:uid="{00000000-0005-0000-0000-0000EF3D0000}"/>
    <cellStyle name="Calculation 7 5 3" xfId="16647" xr:uid="{00000000-0005-0000-0000-0000F03D0000}"/>
    <cellStyle name="Calculation 7 5 3 2" xfId="16648" xr:uid="{00000000-0005-0000-0000-0000F13D0000}"/>
    <cellStyle name="Calculation 7 5 3 2 2" xfId="16649" xr:uid="{00000000-0005-0000-0000-0000F23D0000}"/>
    <cellStyle name="Calculation 7 5 3 2 3" xfId="16650" xr:uid="{00000000-0005-0000-0000-0000F33D0000}"/>
    <cellStyle name="Calculation 7 5 3 3" xfId="16651" xr:uid="{00000000-0005-0000-0000-0000F43D0000}"/>
    <cellStyle name="Calculation 7 5 3 3 2" xfId="16652" xr:uid="{00000000-0005-0000-0000-0000F53D0000}"/>
    <cellStyle name="Calculation 7 5 3 4" xfId="16653" xr:uid="{00000000-0005-0000-0000-0000F63D0000}"/>
    <cellStyle name="Calculation 7 5 3 5" xfId="16654" xr:uid="{00000000-0005-0000-0000-0000F73D0000}"/>
    <cellStyle name="Calculation 7 5 4" xfId="16655" xr:uid="{00000000-0005-0000-0000-0000F83D0000}"/>
    <cellStyle name="Calculation 7 5 4 2" xfId="16656" xr:uid="{00000000-0005-0000-0000-0000F93D0000}"/>
    <cellStyle name="Calculation 7 5 4 2 2" xfId="16657" xr:uid="{00000000-0005-0000-0000-0000FA3D0000}"/>
    <cellStyle name="Calculation 7 5 4 2 3" xfId="16658" xr:uid="{00000000-0005-0000-0000-0000FB3D0000}"/>
    <cellStyle name="Calculation 7 5 4 3" xfId="16659" xr:uid="{00000000-0005-0000-0000-0000FC3D0000}"/>
    <cellStyle name="Calculation 7 5 4 3 2" xfId="16660" xr:uid="{00000000-0005-0000-0000-0000FD3D0000}"/>
    <cellStyle name="Calculation 7 5 4 4" xfId="16661" xr:uid="{00000000-0005-0000-0000-0000FE3D0000}"/>
    <cellStyle name="Calculation 7 5 4 5" xfId="16662" xr:uid="{00000000-0005-0000-0000-0000FF3D0000}"/>
    <cellStyle name="Calculation 7 5 5" xfId="16663" xr:uid="{00000000-0005-0000-0000-0000003E0000}"/>
    <cellStyle name="Calculation 7 5 5 2" xfId="16664" xr:uid="{00000000-0005-0000-0000-0000013E0000}"/>
    <cellStyle name="Calculation 7 5 5 2 2" xfId="16665" xr:uid="{00000000-0005-0000-0000-0000023E0000}"/>
    <cellStyle name="Calculation 7 5 5 2 3" xfId="16666" xr:uid="{00000000-0005-0000-0000-0000033E0000}"/>
    <cellStyle name="Calculation 7 5 5 3" xfId="16667" xr:uid="{00000000-0005-0000-0000-0000043E0000}"/>
    <cellStyle name="Calculation 7 5 5 3 2" xfId="16668" xr:uid="{00000000-0005-0000-0000-0000053E0000}"/>
    <cellStyle name="Calculation 7 5 5 4" xfId="16669" xr:uid="{00000000-0005-0000-0000-0000063E0000}"/>
    <cellStyle name="Calculation 7 5 5 5" xfId="16670" xr:uid="{00000000-0005-0000-0000-0000073E0000}"/>
    <cellStyle name="Calculation 7 5 6" xfId="16671" xr:uid="{00000000-0005-0000-0000-0000083E0000}"/>
    <cellStyle name="Calculation 7 5 6 2" xfId="16672" xr:uid="{00000000-0005-0000-0000-0000093E0000}"/>
    <cellStyle name="Calculation 7 5 6 2 2" xfId="16673" xr:uid="{00000000-0005-0000-0000-00000A3E0000}"/>
    <cellStyle name="Calculation 7 5 6 2 3" xfId="16674" xr:uid="{00000000-0005-0000-0000-00000B3E0000}"/>
    <cellStyle name="Calculation 7 5 6 3" xfId="16675" xr:uid="{00000000-0005-0000-0000-00000C3E0000}"/>
    <cellStyle name="Calculation 7 5 6 3 2" xfId="16676" xr:uid="{00000000-0005-0000-0000-00000D3E0000}"/>
    <cellStyle name="Calculation 7 5 6 4" xfId="16677" xr:uid="{00000000-0005-0000-0000-00000E3E0000}"/>
    <cellStyle name="Calculation 7 5 6 5" xfId="16678" xr:uid="{00000000-0005-0000-0000-00000F3E0000}"/>
    <cellStyle name="Calculation 7 5 7" xfId="16679" xr:uid="{00000000-0005-0000-0000-0000103E0000}"/>
    <cellStyle name="Calculation 7 5 7 2" xfId="16680" xr:uid="{00000000-0005-0000-0000-0000113E0000}"/>
    <cellStyle name="Calculation 7 5 7 2 2" xfId="16681" xr:uid="{00000000-0005-0000-0000-0000123E0000}"/>
    <cellStyle name="Calculation 7 5 7 2 3" xfId="16682" xr:uid="{00000000-0005-0000-0000-0000133E0000}"/>
    <cellStyle name="Calculation 7 5 7 3" xfId="16683" xr:uid="{00000000-0005-0000-0000-0000143E0000}"/>
    <cellStyle name="Calculation 7 5 7 3 2" xfId="16684" xr:uid="{00000000-0005-0000-0000-0000153E0000}"/>
    <cellStyle name="Calculation 7 5 7 4" xfId="16685" xr:uid="{00000000-0005-0000-0000-0000163E0000}"/>
    <cellStyle name="Calculation 7 5 7 5" xfId="16686" xr:uid="{00000000-0005-0000-0000-0000173E0000}"/>
    <cellStyle name="Calculation 7 5 8" xfId="16687" xr:uid="{00000000-0005-0000-0000-0000183E0000}"/>
    <cellStyle name="Calculation 7 5 8 2" xfId="16688" xr:uid="{00000000-0005-0000-0000-0000193E0000}"/>
    <cellStyle name="Calculation 7 5 8 2 2" xfId="16689" xr:uid="{00000000-0005-0000-0000-00001A3E0000}"/>
    <cellStyle name="Calculation 7 5 8 2 3" xfId="16690" xr:uid="{00000000-0005-0000-0000-00001B3E0000}"/>
    <cellStyle name="Calculation 7 5 8 3" xfId="16691" xr:uid="{00000000-0005-0000-0000-00001C3E0000}"/>
    <cellStyle name="Calculation 7 5 8 3 2" xfId="16692" xr:uid="{00000000-0005-0000-0000-00001D3E0000}"/>
    <cellStyle name="Calculation 7 5 8 4" xfId="16693" xr:uid="{00000000-0005-0000-0000-00001E3E0000}"/>
    <cellStyle name="Calculation 7 5 8 5" xfId="16694" xr:uid="{00000000-0005-0000-0000-00001F3E0000}"/>
    <cellStyle name="Calculation 7 5 9" xfId="16695" xr:uid="{00000000-0005-0000-0000-0000203E0000}"/>
    <cellStyle name="Calculation 7 5 9 2" xfId="16696" xr:uid="{00000000-0005-0000-0000-0000213E0000}"/>
    <cellStyle name="Calculation 7 5 9 2 2" xfId="16697" xr:uid="{00000000-0005-0000-0000-0000223E0000}"/>
    <cellStyle name="Calculation 7 5 9 2 3" xfId="16698" xr:uid="{00000000-0005-0000-0000-0000233E0000}"/>
    <cellStyle name="Calculation 7 5 9 3" xfId="16699" xr:uid="{00000000-0005-0000-0000-0000243E0000}"/>
    <cellStyle name="Calculation 7 5 9 3 2" xfId="16700" xr:uid="{00000000-0005-0000-0000-0000253E0000}"/>
    <cellStyle name="Calculation 7 5 9 4" xfId="16701" xr:uid="{00000000-0005-0000-0000-0000263E0000}"/>
    <cellStyle name="Calculation 7 5 9 5" xfId="16702" xr:uid="{00000000-0005-0000-0000-0000273E0000}"/>
    <cellStyle name="Calculation 7 6" xfId="16703" xr:uid="{00000000-0005-0000-0000-0000283E0000}"/>
    <cellStyle name="Calculation 7 6 10" xfId="16704" xr:uid="{00000000-0005-0000-0000-0000293E0000}"/>
    <cellStyle name="Calculation 7 6 10 2" xfId="16705" xr:uid="{00000000-0005-0000-0000-00002A3E0000}"/>
    <cellStyle name="Calculation 7 6 10 2 2" xfId="16706" xr:uid="{00000000-0005-0000-0000-00002B3E0000}"/>
    <cellStyle name="Calculation 7 6 10 2 3" xfId="16707" xr:uid="{00000000-0005-0000-0000-00002C3E0000}"/>
    <cellStyle name="Calculation 7 6 10 3" xfId="16708" xr:uid="{00000000-0005-0000-0000-00002D3E0000}"/>
    <cellStyle name="Calculation 7 6 10 3 2" xfId="16709" xr:uid="{00000000-0005-0000-0000-00002E3E0000}"/>
    <cellStyle name="Calculation 7 6 10 4" xfId="16710" xr:uid="{00000000-0005-0000-0000-00002F3E0000}"/>
    <cellStyle name="Calculation 7 6 10 5" xfId="16711" xr:uid="{00000000-0005-0000-0000-0000303E0000}"/>
    <cellStyle name="Calculation 7 6 11" xfId="16712" xr:uid="{00000000-0005-0000-0000-0000313E0000}"/>
    <cellStyle name="Calculation 7 6 11 2" xfId="16713" xr:uid="{00000000-0005-0000-0000-0000323E0000}"/>
    <cellStyle name="Calculation 7 6 11 2 2" xfId="16714" xr:uid="{00000000-0005-0000-0000-0000333E0000}"/>
    <cellStyle name="Calculation 7 6 11 2 3" xfId="16715" xr:uid="{00000000-0005-0000-0000-0000343E0000}"/>
    <cellStyle name="Calculation 7 6 11 3" xfId="16716" xr:uid="{00000000-0005-0000-0000-0000353E0000}"/>
    <cellStyle name="Calculation 7 6 11 3 2" xfId="16717" xr:uid="{00000000-0005-0000-0000-0000363E0000}"/>
    <cellStyle name="Calculation 7 6 11 4" xfId="16718" xr:uid="{00000000-0005-0000-0000-0000373E0000}"/>
    <cellStyle name="Calculation 7 6 11 5" xfId="16719" xr:uid="{00000000-0005-0000-0000-0000383E0000}"/>
    <cellStyle name="Calculation 7 6 12" xfId="16720" xr:uid="{00000000-0005-0000-0000-0000393E0000}"/>
    <cellStyle name="Calculation 7 6 12 2" xfId="16721" xr:uid="{00000000-0005-0000-0000-00003A3E0000}"/>
    <cellStyle name="Calculation 7 6 12 2 2" xfId="16722" xr:uid="{00000000-0005-0000-0000-00003B3E0000}"/>
    <cellStyle name="Calculation 7 6 12 2 3" xfId="16723" xr:uid="{00000000-0005-0000-0000-00003C3E0000}"/>
    <cellStyle name="Calculation 7 6 12 3" xfId="16724" xr:uid="{00000000-0005-0000-0000-00003D3E0000}"/>
    <cellStyle name="Calculation 7 6 12 3 2" xfId="16725" xr:uid="{00000000-0005-0000-0000-00003E3E0000}"/>
    <cellStyle name="Calculation 7 6 12 4" xfId="16726" xr:uid="{00000000-0005-0000-0000-00003F3E0000}"/>
    <cellStyle name="Calculation 7 6 12 5" xfId="16727" xr:uid="{00000000-0005-0000-0000-0000403E0000}"/>
    <cellStyle name="Calculation 7 6 13" xfId="16728" xr:uid="{00000000-0005-0000-0000-0000413E0000}"/>
    <cellStyle name="Calculation 7 6 13 2" xfId="16729" xr:uid="{00000000-0005-0000-0000-0000423E0000}"/>
    <cellStyle name="Calculation 7 6 13 2 2" xfId="16730" xr:uid="{00000000-0005-0000-0000-0000433E0000}"/>
    <cellStyle name="Calculation 7 6 13 2 3" xfId="16731" xr:uid="{00000000-0005-0000-0000-0000443E0000}"/>
    <cellStyle name="Calculation 7 6 13 3" xfId="16732" xr:uid="{00000000-0005-0000-0000-0000453E0000}"/>
    <cellStyle name="Calculation 7 6 13 3 2" xfId="16733" xr:uid="{00000000-0005-0000-0000-0000463E0000}"/>
    <cellStyle name="Calculation 7 6 13 4" xfId="16734" xr:uid="{00000000-0005-0000-0000-0000473E0000}"/>
    <cellStyle name="Calculation 7 6 13 5" xfId="16735" xr:uid="{00000000-0005-0000-0000-0000483E0000}"/>
    <cellStyle name="Calculation 7 6 14" xfId="16736" xr:uid="{00000000-0005-0000-0000-0000493E0000}"/>
    <cellStyle name="Calculation 7 6 14 2" xfId="16737" xr:uid="{00000000-0005-0000-0000-00004A3E0000}"/>
    <cellStyle name="Calculation 7 6 14 2 2" xfId="16738" xr:uid="{00000000-0005-0000-0000-00004B3E0000}"/>
    <cellStyle name="Calculation 7 6 14 2 3" xfId="16739" xr:uid="{00000000-0005-0000-0000-00004C3E0000}"/>
    <cellStyle name="Calculation 7 6 14 3" xfId="16740" xr:uid="{00000000-0005-0000-0000-00004D3E0000}"/>
    <cellStyle name="Calculation 7 6 14 3 2" xfId="16741" xr:uid="{00000000-0005-0000-0000-00004E3E0000}"/>
    <cellStyle name="Calculation 7 6 14 4" xfId="16742" xr:uid="{00000000-0005-0000-0000-00004F3E0000}"/>
    <cellStyle name="Calculation 7 6 14 5" xfId="16743" xr:uid="{00000000-0005-0000-0000-0000503E0000}"/>
    <cellStyle name="Calculation 7 6 15" xfId="16744" xr:uid="{00000000-0005-0000-0000-0000513E0000}"/>
    <cellStyle name="Calculation 7 6 15 2" xfId="16745" xr:uid="{00000000-0005-0000-0000-0000523E0000}"/>
    <cellStyle name="Calculation 7 6 15 2 2" xfId="16746" xr:uid="{00000000-0005-0000-0000-0000533E0000}"/>
    <cellStyle name="Calculation 7 6 15 2 3" xfId="16747" xr:uid="{00000000-0005-0000-0000-0000543E0000}"/>
    <cellStyle name="Calculation 7 6 15 3" xfId="16748" xr:uid="{00000000-0005-0000-0000-0000553E0000}"/>
    <cellStyle name="Calculation 7 6 15 3 2" xfId="16749" xr:uid="{00000000-0005-0000-0000-0000563E0000}"/>
    <cellStyle name="Calculation 7 6 15 4" xfId="16750" xr:uid="{00000000-0005-0000-0000-0000573E0000}"/>
    <cellStyle name="Calculation 7 6 15 5" xfId="16751" xr:uid="{00000000-0005-0000-0000-0000583E0000}"/>
    <cellStyle name="Calculation 7 6 16" xfId="16752" xr:uid="{00000000-0005-0000-0000-0000593E0000}"/>
    <cellStyle name="Calculation 7 6 16 2" xfId="16753" xr:uid="{00000000-0005-0000-0000-00005A3E0000}"/>
    <cellStyle name="Calculation 7 6 16 2 2" xfId="16754" xr:uid="{00000000-0005-0000-0000-00005B3E0000}"/>
    <cellStyle name="Calculation 7 6 16 2 3" xfId="16755" xr:uid="{00000000-0005-0000-0000-00005C3E0000}"/>
    <cellStyle name="Calculation 7 6 16 3" xfId="16756" xr:uid="{00000000-0005-0000-0000-00005D3E0000}"/>
    <cellStyle name="Calculation 7 6 16 3 2" xfId="16757" xr:uid="{00000000-0005-0000-0000-00005E3E0000}"/>
    <cellStyle name="Calculation 7 6 16 4" xfId="16758" xr:uid="{00000000-0005-0000-0000-00005F3E0000}"/>
    <cellStyle name="Calculation 7 6 16 5" xfId="16759" xr:uid="{00000000-0005-0000-0000-0000603E0000}"/>
    <cellStyle name="Calculation 7 6 17" xfId="16760" xr:uid="{00000000-0005-0000-0000-0000613E0000}"/>
    <cellStyle name="Calculation 7 6 17 2" xfId="16761" xr:uid="{00000000-0005-0000-0000-0000623E0000}"/>
    <cellStyle name="Calculation 7 6 17 2 2" xfId="16762" xr:uid="{00000000-0005-0000-0000-0000633E0000}"/>
    <cellStyle name="Calculation 7 6 17 2 3" xfId="16763" xr:uid="{00000000-0005-0000-0000-0000643E0000}"/>
    <cellStyle name="Calculation 7 6 17 3" xfId="16764" xr:uid="{00000000-0005-0000-0000-0000653E0000}"/>
    <cellStyle name="Calculation 7 6 17 3 2" xfId="16765" xr:uid="{00000000-0005-0000-0000-0000663E0000}"/>
    <cellStyle name="Calculation 7 6 17 4" xfId="16766" xr:uid="{00000000-0005-0000-0000-0000673E0000}"/>
    <cellStyle name="Calculation 7 6 17 5" xfId="16767" xr:uid="{00000000-0005-0000-0000-0000683E0000}"/>
    <cellStyle name="Calculation 7 6 18" xfId="16768" xr:uid="{00000000-0005-0000-0000-0000693E0000}"/>
    <cellStyle name="Calculation 7 6 18 2" xfId="16769" xr:uid="{00000000-0005-0000-0000-00006A3E0000}"/>
    <cellStyle name="Calculation 7 6 18 2 2" xfId="16770" xr:uid="{00000000-0005-0000-0000-00006B3E0000}"/>
    <cellStyle name="Calculation 7 6 18 2 3" xfId="16771" xr:uid="{00000000-0005-0000-0000-00006C3E0000}"/>
    <cellStyle name="Calculation 7 6 18 3" xfId="16772" xr:uid="{00000000-0005-0000-0000-00006D3E0000}"/>
    <cellStyle name="Calculation 7 6 18 3 2" xfId="16773" xr:uid="{00000000-0005-0000-0000-00006E3E0000}"/>
    <cellStyle name="Calculation 7 6 18 4" xfId="16774" xr:uid="{00000000-0005-0000-0000-00006F3E0000}"/>
    <cellStyle name="Calculation 7 6 18 5" xfId="16775" xr:uid="{00000000-0005-0000-0000-0000703E0000}"/>
    <cellStyle name="Calculation 7 6 19" xfId="16776" xr:uid="{00000000-0005-0000-0000-0000713E0000}"/>
    <cellStyle name="Calculation 7 6 19 2" xfId="16777" xr:uid="{00000000-0005-0000-0000-0000723E0000}"/>
    <cellStyle name="Calculation 7 6 19 2 2" xfId="16778" xr:uid="{00000000-0005-0000-0000-0000733E0000}"/>
    <cellStyle name="Calculation 7 6 19 2 3" xfId="16779" xr:uid="{00000000-0005-0000-0000-0000743E0000}"/>
    <cellStyle name="Calculation 7 6 19 3" xfId="16780" xr:uid="{00000000-0005-0000-0000-0000753E0000}"/>
    <cellStyle name="Calculation 7 6 19 3 2" xfId="16781" xr:uid="{00000000-0005-0000-0000-0000763E0000}"/>
    <cellStyle name="Calculation 7 6 19 4" xfId="16782" xr:uid="{00000000-0005-0000-0000-0000773E0000}"/>
    <cellStyle name="Calculation 7 6 19 5" xfId="16783" xr:uid="{00000000-0005-0000-0000-0000783E0000}"/>
    <cellStyle name="Calculation 7 6 2" xfId="16784" xr:uid="{00000000-0005-0000-0000-0000793E0000}"/>
    <cellStyle name="Calculation 7 6 2 2" xfId="16785" xr:uid="{00000000-0005-0000-0000-00007A3E0000}"/>
    <cellStyle name="Calculation 7 6 2 2 2" xfId="16786" xr:uid="{00000000-0005-0000-0000-00007B3E0000}"/>
    <cellStyle name="Calculation 7 6 2 2 3" xfId="16787" xr:uid="{00000000-0005-0000-0000-00007C3E0000}"/>
    <cellStyle name="Calculation 7 6 2 3" xfId="16788" xr:uid="{00000000-0005-0000-0000-00007D3E0000}"/>
    <cellStyle name="Calculation 7 6 2 3 2" xfId="16789" xr:uid="{00000000-0005-0000-0000-00007E3E0000}"/>
    <cellStyle name="Calculation 7 6 2 4" xfId="16790" xr:uid="{00000000-0005-0000-0000-00007F3E0000}"/>
    <cellStyle name="Calculation 7 6 2 5" xfId="16791" xr:uid="{00000000-0005-0000-0000-0000803E0000}"/>
    <cellStyle name="Calculation 7 6 20" xfId="16792" xr:uid="{00000000-0005-0000-0000-0000813E0000}"/>
    <cellStyle name="Calculation 7 6 20 2" xfId="16793" xr:uid="{00000000-0005-0000-0000-0000823E0000}"/>
    <cellStyle name="Calculation 7 6 20 2 2" xfId="16794" xr:uid="{00000000-0005-0000-0000-0000833E0000}"/>
    <cellStyle name="Calculation 7 6 20 2 3" xfId="16795" xr:uid="{00000000-0005-0000-0000-0000843E0000}"/>
    <cellStyle name="Calculation 7 6 20 3" xfId="16796" xr:uid="{00000000-0005-0000-0000-0000853E0000}"/>
    <cellStyle name="Calculation 7 6 20 4" xfId="16797" xr:uid="{00000000-0005-0000-0000-0000863E0000}"/>
    <cellStyle name="Calculation 7 6 20 5" xfId="16798" xr:uid="{00000000-0005-0000-0000-0000873E0000}"/>
    <cellStyle name="Calculation 7 6 21" xfId="16799" xr:uid="{00000000-0005-0000-0000-0000883E0000}"/>
    <cellStyle name="Calculation 7 6 21 2" xfId="16800" xr:uid="{00000000-0005-0000-0000-0000893E0000}"/>
    <cellStyle name="Calculation 7 6 22" xfId="16801" xr:uid="{00000000-0005-0000-0000-00008A3E0000}"/>
    <cellStyle name="Calculation 7 6 22 2" xfId="16802" xr:uid="{00000000-0005-0000-0000-00008B3E0000}"/>
    <cellStyle name="Calculation 7 6 3" xfId="16803" xr:uid="{00000000-0005-0000-0000-00008C3E0000}"/>
    <cellStyle name="Calculation 7 6 3 2" xfId="16804" xr:uid="{00000000-0005-0000-0000-00008D3E0000}"/>
    <cellStyle name="Calculation 7 6 3 2 2" xfId="16805" xr:uid="{00000000-0005-0000-0000-00008E3E0000}"/>
    <cellStyle name="Calculation 7 6 3 2 3" xfId="16806" xr:uid="{00000000-0005-0000-0000-00008F3E0000}"/>
    <cellStyle name="Calculation 7 6 3 3" xfId="16807" xr:uid="{00000000-0005-0000-0000-0000903E0000}"/>
    <cellStyle name="Calculation 7 6 3 3 2" xfId="16808" xr:uid="{00000000-0005-0000-0000-0000913E0000}"/>
    <cellStyle name="Calculation 7 6 3 4" xfId="16809" xr:uid="{00000000-0005-0000-0000-0000923E0000}"/>
    <cellStyle name="Calculation 7 6 3 5" xfId="16810" xr:uid="{00000000-0005-0000-0000-0000933E0000}"/>
    <cellStyle name="Calculation 7 6 4" xfId="16811" xr:uid="{00000000-0005-0000-0000-0000943E0000}"/>
    <cellStyle name="Calculation 7 6 4 2" xfId="16812" xr:uid="{00000000-0005-0000-0000-0000953E0000}"/>
    <cellStyle name="Calculation 7 6 4 2 2" xfId="16813" xr:uid="{00000000-0005-0000-0000-0000963E0000}"/>
    <cellStyle name="Calculation 7 6 4 2 3" xfId="16814" xr:uid="{00000000-0005-0000-0000-0000973E0000}"/>
    <cellStyle name="Calculation 7 6 4 3" xfId="16815" xr:uid="{00000000-0005-0000-0000-0000983E0000}"/>
    <cellStyle name="Calculation 7 6 4 3 2" xfId="16816" xr:uid="{00000000-0005-0000-0000-0000993E0000}"/>
    <cellStyle name="Calculation 7 6 4 4" xfId="16817" xr:uid="{00000000-0005-0000-0000-00009A3E0000}"/>
    <cellStyle name="Calculation 7 6 4 5" xfId="16818" xr:uid="{00000000-0005-0000-0000-00009B3E0000}"/>
    <cellStyle name="Calculation 7 6 5" xfId="16819" xr:uid="{00000000-0005-0000-0000-00009C3E0000}"/>
    <cellStyle name="Calculation 7 6 5 2" xfId="16820" xr:uid="{00000000-0005-0000-0000-00009D3E0000}"/>
    <cellStyle name="Calculation 7 6 5 2 2" xfId="16821" xr:uid="{00000000-0005-0000-0000-00009E3E0000}"/>
    <cellStyle name="Calculation 7 6 5 2 3" xfId="16822" xr:uid="{00000000-0005-0000-0000-00009F3E0000}"/>
    <cellStyle name="Calculation 7 6 5 3" xfId="16823" xr:uid="{00000000-0005-0000-0000-0000A03E0000}"/>
    <cellStyle name="Calculation 7 6 5 3 2" xfId="16824" xr:uid="{00000000-0005-0000-0000-0000A13E0000}"/>
    <cellStyle name="Calculation 7 6 5 4" xfId="16825" xr:uid="{00000000-0005-0000-0000-0000A23E0000}"/>
    <cellStyle name="Calculation 7 6 5 5" xfId="16826" xr:uid="{00000000-0005-0000-0000-0000A33E0000}"/>
    <cellStyle name="Calculation 7 6 6" xfId="16827" xr:uid="{00000000-0005-0000-0000-0000A43E0000}"/>
    <cellStyle name="Calculation 7 6 6 2" xfId="16828" xr:uid="{00000000-0005-0000-0000-0000A53E0000}"/>
    <cellStyle name="Calculation 7 6 6 2 2" xfId="16829" xr:uid="{00000000-0005-0000-0000-0000A63E0000}"/>
    <cellStyle name="Calculation 7 6 6 2 3" xfId="16830" xr:uid="{00000000-0005-0000-0000-0000A73E0000}"/>
    <cellStyle name="Calculation 7 6 6 3" xfId="16831" xr:uid="{00000000-0005-0000-0000-0000A83E0000}"/>
    <cellStyle name="Calculation 7 6 6 3 2" xfId="16832" xr:uid="{00000000-0005-0000-0000-0000A93E0000}"/>
    <cellStyle name="Calculation 7 6 6 4" xfId="16833" xr:uid="{00000000-0005-0000-0000-0000AA3E0000}"/>
    <cellStyle name="Calculation 7 6 6 5" xfId="16834" xr:uid="{00000000-0005-0000-0000-0000AB3E0000}"/>
    <cellStyle name="Calculation 7 6 7" xfId="16835" xr:uid="{00000000-0005-0000-0000-0000AC3E0000}"/>
    <cellStyle name="Calculation 7 6 7 2" xfId="16836" xr:uid="{00000000-0005-0000-0000-0000AD3E0000}"/>
    <cellStyle name="Calculation 7 6 7 2 2" xfId="16837" xr:uid="{00000000-0005-0000-0000-0000AE3E0000}"/>
    <cellStyle name="Calculation 7 6 7 2 3" xfId="16838" xr:uid="{00000000-0005-0000-0000-0000AF3E0000}"/>
    <cellStyle name="Calculation 7 6 7 3" xfId="16839" xr:uid="{00000000-0005-0000-0000-0000B03E0000}"/>
    <cellStyle name="Calculation 7 6 7 3 2" xfId="16840" xr:uid="{00000000-0005-0000-0000-0000B13E0000}"/>
    <cellStyle name="Calculation 7 6 7 4" xfId="16841" xr:uid="{00000000-0005-0000-0000-0000B23E0000}"/>
    <cellStyle name="Calculation 7 6 7 5" xfId="16842" xr:uid="{00000000-0005-0000-0000-0000B33E0000}"/>
    <cellStyle name="Calculation 7 6 8" xfId="16843" xr:uid="{00000000-0005-0000-0000-0000B43E0000}"/>
    <cellStyle name="Calculation 7 6 8 2" xfId="16844" xr:uid="{00000000-0005-0000-0000-0000B53E0000}"/>
    <cellStyle name="Calculation 7 6 8 2 2" xfId="16845" xr:uid="{00000000-0005-0000-0000-0000B63E0000}"/>
    <cellStyle name="Calculation 7 6 8 2 3" xfId="16846" xr:uid="{00000000-0005-0000-0000-0000B73E0000}"/>
    <cellStyle name="Calculation 7 6 8 3" xfId="16847" xr:uid="{00000000-0005-0000-0000-0000B83E0000}"/>
    <cellStyle name="Calculation 7 6 8 3 2" xfId="16848" xr:uid="{00000000-0005-0000-0000-0000B93E0000}"/>
    <cellStyle name="Calculation 7 6 8 4" xfId="16849" xr:uid="{00000000-0005-0000-0000-0000BA3E0000}"/>
    <cellStyle name="Calculation 7 6 8 5" xfId="16850" xr:uid="{00000000-0005-0000-0000-0000BB3E0000}"/>
    <cellStyle name="Calculation 7 6 9" xfId="16851" xr:uid="{00000000-0005-0000-0000-0000BC3E0000}"/>
    <cellStyle name="Calculation 7 6 9 2" xfId="16852" xr:uid="{00000000-0005-0000-0000-0000BD3E0000}"/>
    <cellStyle name="Calculation 7 6 9 2 2" xfId="16853" xr:uid="{00000000-0005-0000-0000-0000BE3E0000}"/>
    <cellStyle name="Calculation 7 6 9 2 3" xfId="16854" xr:uid="{00000000-0005-0000-0000-0000BF3E0000}"/>
    <cellStyle name="Calculation 7 6 9 3" xfId="16855" xr:uid="{00000000-0005-0000-0000-0000C03E0000}"/>
    <cellStyle name="Calculation 7 6 9 3 2" xfId="16856" xr:uid="{00000000-0005-0000-0000-0000C13E0000}"/>
    <cellStyle name="Calculation 7 6 9 4" xfId="16857" xr:uid="{00000000-0005-0000-0000-0000C23E0000}"/>
    <cellStyle name="Calculation 7 6 9 5" xfId="16858" xr:uid="{00000000-0005-0000-0000-0000C33E0000}"/>
    <cellStyle name="Calculation 7 7" xfId="16859" xr:uid="{00000000-0005-0000-0000-0000C43E0000}"/>
    <cellStyle name="Calculation 7 7 10" xfId="16860" xr:uid="{00000000-0005-0000-0000-0000C53E0000}"/>
    <cellStyle name="Calculation 7 7 10 2" xfId="16861" xr:uid="{00000000-0005-0000-0000-0000C63E0000}"/>
    <cellStyle name="Calculation 7 7 10 2 2" xfId="16862" xr:uid="{00000000-0005-0000-0000-0000C73E0000}"/>
    <cellStyle name="Calculation 7 7 10 2 3" xfId="16863" xr:uid="{00000000-0005-0000-0000-0000C83E0000}"/>
    <cellStyle name="Calculation 7 7 10 3" xfId="16864" xr:uid="{00000000-0005-0000-0000-0000C93E0000}"/>
    <cellStyle name="Calculation 7 7 10 3 2" xfId="16865" xr:uid="{00000000-0005-0000-0000-0000CA3E0000}"/>
    <cellStyle name="Calculation 7 7 10 4" xfId="16866" xr:uid="{00000000-0005-0000-0000-0000CB3E0000}"/>
    <cellStyle name="Calculation 7 7 10 5" xfId="16867" xr:uid="{00000000-0005-0000-0000-0000CC3E0000}"/>
    <cellStyle name="Calculation 7 7 11" xfId="16868" xr:uid="{00000000-0005-0000-0000-0000CD3E0000}"/>
    <cellStyle name="Calculation 7 7 11 2" xfId="16869" xr:uid="{00000000-0005-0000-0000-0000CE3E0000}"/>
    <cellStyle name="Calculation 7 7 11 2 2" xfId="16870" xr:uid="{00000000-0005-0000-0000-0000CF3E0000}"/>
    <cellStyle name="Calculation 7 7 11 2 3" xfId="16871" xr:uid="{00000000-0005-0000-0000-0000D03E0000}"/>
    <cellStyle name="Calculation 7 7 11 3" xfId="16872" xr:uid="{00000000-0005-0000-0000-0000D13E0000}"/>
    <cellStyle name="Calculation 7 7 11 3 2" xfId="16873" xr:uid="{00000000-0005-0000-0000-0000D23E0000}"/>
    <cellStyle name="Calculation 7 7 11 4" xfId="16874" xr:uid="{00000000-0005-0000-0000-0000D33E0000}"/>
    <cellStyle name="Calculation 7 7 11 5" xfId="16875" xr:uid="{00000000-0005-0000-0000-0000D43E0000}"/>
    <cellStyle name="Calculation 7 7 12" xfId="16876" xr:uid="{00000000-0005-0000-0000-0000D53E0000}"/>
    <cellStyle name="Calculation 7 7 12 2" xfId="16877" xr:uid="{00000000-0005-0000-0000-0000D63E0000}"/>
    <cellStyle name="Calculation 7 7 12 2 2" xfId="16878" xr:uid="{00000000-0005-0000-0000-0000D73E0000}"/>
    <cellStyle name="Calculation 7 7 12 2 3" xfId="16879" xr:uid="{00000000-0005-0000-0000-0000D83E0000}"/>
    <cellStyle name="Calculation 7 7 12 3" xfId="16880" xr:uid="{00000000-0005-0000-0000-0000D93E0000}"/>
    <cellStyle name="Calculation 7 7 12 3 2" xfId="16881" xr:uid="{00000000-0005-0000-0000-0000DA3E0000}"/>
    <cellStyle name="Calculation 7 7 12 4" xfId="16882" xr:uid="{00000000-0005-0000-0000-0000DB3E0000}"/>
    <cellStyle name="Calculation 7 7 12 5" xfId="16883" xr:uid="{00000000-0005-0000-0000-0000DC3E0000}"/>
    <cellStyle name="Calculation 7 7 13" xfId="16884" xr:uid="{00000000-0005-0000-0000-0000DD3E0000}"/>
    <cellStyle name="Calculation 7 7 13 2" xfId="16885" xr:uid="{00000000-0005-0000-0000-0000DE3E0000}"/>
    <cellStyle name="Calculation 7 7 13 2 2" xfId="16886" xr:uid="{00000000-0005-0000-0000-0000DF3E0000}"/>
    <cellStyle name="Calculation 7 7 13 2 3" xfId="16887" xr:uid="{00000000-0005-0000-0000-0000E03E0000}"/>
    <cellStyle name="Calculation 7 7 13 3" xfId="16888" xr:uid="{00000000-0005-0000-0000-0000E13E0000}"/>
    <cellStyle name="Calculation 7 7 13 3 2" xfId="16889" xr:uid="{00000000-0005-0000-0000-0000E23E0000}"/>
    <cellStyle name="Calculation 7 7 13 4" xfId="16890" xr:uid="{00000000-0005-0000-0000-0000E33E0000}"/>
    <cellStyle name="Calculation 7 7 13 5" xfId="16891" xr:uid="{00000000-0005-0000-0000-0000E43E0000}"/>
    <cellStyle name="Calculation 7 7 14" xfId="16892" xr:uid="{00000000-0005-0000-0000-0000E53E0000}"/>
    <cellStyle name="Calculation 7 7 14 2" xfId="16893" xr:uid="{00000000-0005-0000-0000-0000E63E0000}"/>
    <cellStyle name="Calculation 7 7 14 2 2" xfId="16894" xr:uid="{00000000-0005-0000-0000-0000E73E0000}"/>
    <cellStyle name="Calculation 7 7 14 2 3" xfId="16895" xr:uid="{00000000-0005-0000-0000-0000E83E0000}"/>
    <cellStyle name="Calculation 7 7 14 3" xfId="16896" xr:uid="{00000000-0005-0000-0000-0000E93E0000}"/>
    <cellStyle name="Calculation 7 7 14 3 2" xfId="16897" xr:uid="{00000000-0005-0000-0000-0000EA3E0000}"/>
    <cellStyle name="Calculation 7 7 14 4" xfId="16898" xr:uid="{00000000-0005-0000-0000-0000EB3E0000}"/>
    <cellStyle name="Calculation 7 7 14 5" xfId="16899" xr:uid="{00000000-0005-0000-0000-0000EC3E0000}"/>
    <cellStyle name="Calculation 7 7 15" xfId="16900" xr:uid="{00000000-0005-0000-0000-0000ED3E0000}"/>
    <cellStyle name="Calculation 7 7 15 2" xfId="16901" xr:uid="{00000000-0005-0000-0000-0000EE3E0000}"/>
    <cellStyle name="Calculation 7 7 15 2 2" xfId="16902" xr:uid="{00000000-0005-0000-0000-0000EF3E0000}"/>
    <cellStyle name="Calculation 7 7 15 2 3" xfId="16903" xr:uid="{00000000-0005-0000-0000-0000F03E0000}"/>
    <cellStyle name="Calculation 7 7 15 3" xfId="16904" xr:uid="{00000000-0005-0000-0000-0000F13E0000}"/>
    <cellStyle name="Calculation 7 7 15 3 2" xfId="16905" xr:uid="{00000000-0005-0000-0000-0000F23E0000}"/>
    <cellStyle name="Calculation 7 7 15 4" xfId="16906" xr:uid="{00000000-0005-0000-0000-0000F33E0000}"/>
    <cellStyle name="Calculation 7 7 15 5" xfId="16907" xr:uid="{00000000-0005-0000-0000-0000F43E0000}"/>
    <cellStyle name="Calculation 7 7 16" xfId="16908" xr:uid="{00000000-0005-0000-0000-0000F53E0000}"/>
    <cellStyle name="Calculation 7 7 16 2" xfId="16909" xr:uid="{00000000-0005-0000-0000-0000F63E0000}"/>
    <cellStyle name="Calculation 7 7 16 2 2" xfId="16910" xr:uid="{00000000-0005-0000-0000-0000F73E0000}"/>
    <cellStyle name="Calculation 7 7 16 2 3" xfId="16911" xr:uid="{00000000-0005-0000-0000-0000F83E0000}"/>
    <cellStyle name="Calculation 7 7 16 3" xfId="16912" xr:uid="{00000000-0005-0000-0000-0000F93E0000}"/>
    <cellStyle name="Calculation 7 7 16 3 2" xfId="16913" xr:uid="{00000000-0005-0000-0000-0000FA3E0000}"/>
    <cellStyle name="Calculation 7 7 16 4" xfId="16914" xr:uid="{00000000-0005-0000-0000-0000FB3E0000}"/>
    <cellStyle name="Calculation 7 7 16 5" xfId="16915" xr:uid="{00000000-0005-0000-0000-0000FC3E0000}"/>
    <cellStyle name="Calculation 7 7 17" xfId="16916" xr:uid="{00000000-0005-0000-0000-0000FD3E0000}"/>
    <cellStyle name="Calculation 7 7 17 2" xfId="16917" xr:uid="{00000000-0005-0000-0000-0000FE3E0000}"/>
    <cellStyle name="Calculation 7 7 17 2 2" xfId="16918" xr:uid="{00000000-0005-0000-0000-0000FF3E0000}"/>
    <cellStyle name="Calculation 7 7 17 2 3" xfId="16919" xr:uid="{00000000-0005-0000-0000-0000003F0000}"/>
    <cellStyle name="Calculation 7 7 17 3" xfId="16920" xr:uid="{00000000-0005-0000-0000-0000013F0000}"/>
    <cellStyle name="Calculation 7 7 17 3 2" xfId="16921" xr:uid="{00000000-0005-0000-0000-0000023F0000}"/>
    <cellStyle name="Calculation 7 7 17 4" xfId="16922" xr:uid="{00000000-0005-0000-0000-0000033F0000}"/>
    <cellStyle name="Calculation 7 7 17 5" xfId="16923" xr:uid="{00000000-0005-0000-0000-0000043F0000}"/>
    <cellStyle name="Calculation 7 7 18" xfId="16924" xr:uid="{00000000-0005-0000-0000-0000053F0000}"/>
    <cellStyle name="Calculation 7 7 18 2" xfId="16925" xr:uid="{00000000-0005-0000-0000-0000063F0000}"/>
    <cellStyle name="Calculation 7 7 18 2 2" xfId="16926" xr:uid="{00000000-0005-0000-0000-0000073F0000}"/>
    <cellStyle name="Calculation 7 7 18 2 3" xfId="16927" xr:uid="{00000000-0005-0000-0000-0000083F0000}"/>
    <cellStyle name="Calculation 7 7 18 3" xfId="16928" xr:uid="{00000000-0005-0000-0000-0000093F0000}"/>
    <cellStyle name="Calculation 7 7 18 3 2" xfId="16929" xr:uid="{00000000-0005-0000-0000-00000A3F0000}"/>
    <cellStyle name="Calculation 7 7 18 4" xfId="16930" xr:uid="{00000000-0005-0000-0000-00000B3F0000}"/>
    <cellStyle name="Calculation 7 7 18 5" xfId="16931" xr:uid="{00000000-0005-0000-0000-00000C3F0000}"/>
    <cellStyle name="Calculation 7 7 19" xfId="16932" xr:uid="{00000000-0005-0000-0000-00000D3F0000}"/>
    <cellStyle name="Calculation 7 7 19 2" xfId="16933" xr:uid="{00000000-0005-0000-0000-00000E3F0000}"/>
    <cellStyle name="Calculation 7 7 19 2 2" xfId="16934" xr:uid="{00000000-0005-0000-0000-00000F3F0000}"/>
    <cellStyle name="Calculation 7 7 19 2 3" xfId="16935" xr:uid="{00000000-0005-0000-0000-0000103F0000}"/>
    <cellStyle name="Calculation 7 7 19 3" xfId="16936" xr:uid="{00000000-0005-0000-0000-0000113F0000}"/>
    <cellStyle name="Calculation 7 7 19 3 2" xfId="16937" xr:uid="{00000000-0005-0000-0000-0000123F0000}"/>
    <cellStyle name="Calculation 7 7 19 4" xfId="16938" xr:uid="{00000000-0005-0000-0000-0000133F0000}"/>
    <cellStyle name="Calculation 7 7 19 5" xfId="16939" xr:uid="{00000000-0005-0000-0000-0000143F0000}"/>
    <cellStyle name="Calculation 7 7 2" xfId="16940" xr:uid="{00000000-0005-0000-0000-0000153F0000}"/>
    <cellStyle name="Calculation 7 7 2 2" xfId="16941" xr:uid="{00000000-0005-0000-0000-0000163F0000}"/>
    <cellStyle name="Calculation 7 7 2 2 2" xfId="16942" xr:uid="{00000000-0005-0000-0000-0000173F0000}"/>
    <cellStyle name="Calculation 7 7 2 2 3" xfId="16943" xr:uid="{00000000-0005-0000-0000-0000183F0000}"/>
    <cellStyle name="Calculation 7 7 2 3" xfId="16944" xr:uid="{00000000-0005-0000-0000-0000193F0000}"/>
    <cellStyle name="Calculation 7 7 2 3 2" xfId="16945" xr:uid="{00000000-0005-0000-0000-00001A3F0000}"/>
    <cellStyle name="Calculation 7 7 2 4" xfId="16946" xr:uid="{00000000-0005-0000-0000-00001B3F0000}"/>
    <cellStyle name="Calculation 7 7 2 5" xfId="16947" xr:uid="{00000000-0005-0000-0000-00001C3F0000}"/>
    <cellStyle name="Calculation 7 7 20" xfId="16948" xr:uid="{00000000-0005-0000-0000-00001D3F0000}"/>
    <cellStyle name="Calculation 7 7 20 2" xfId="16949" xr:uid="{00000000-0005-0000-0000-00001E3F0000}"/>
    <cellStyle name="Calculation 7 7 20 2 2" xfId="16950" xr:uid="{00000000-0005-0000-0000-00001F3F0000}"/>
    <cellStyle name="Calculation 7 7 20 2 3" xfId="16951" xr:uid="{00000000-0005-0000-0000-0000203F0000}"/>
    <cellStyle name="Calculation 7 7 20 3" xfId="16952" xr:uid="{00000000-0005-0000-0000-0000213F0000}"/>
    <cellStyle name="Calculation 7 7 20 4" xfId="16953" xr:uid="{00000000-0005-0000-0000-0000223F0000}"/>
    <cellStyle name="Calculation 7 7 20 5" xfId="16954" xr:uid="{00000000-0005-0000-0000-0000233F0000}"/>
    <cellStyle name="Calculation 7 7 21" xfId="16955" xr:uid="{00000000-0005-0000-0000-0000243F0000}"/>
    <cellStyle name="Calculation 7 7 21 2" xfId="16956" xr:uid="{00000000-0005-0000-0000-0000253F0000}"/>
    <cellStyle name="Calculation 7 7 22" xfId="16957" xr:uid="{00000000-0005-0000-0000-0000263F0000}"/>
    <cellStyle name="Calculation 7 7 22 2" xfId="16958" xr:uid="{00000000-0005-0000-0000-0000273F0000}"/>
    <cellStyle name="Calculation 7 7 3" xfId="16959" xr:uid="{00000000-0005-0000-0000-0000283F0000}"/>
    <cellStyle name="Calculation 7 7 3 2" xfId="16960" xr:uid="{00000000-0005-0000-0000-0000293F0000}"/>
    <cellStyle name="Calculation 7 7 3 2 2" xfId="16961" xr:uid="{00000000-0005-0000-0000-00002A3F0000}"/>
    <cellStyle name="Calculation 7 7 3 2 3" xfId="16962" xr:uid="{00000000-0005-0000-0000-00002B3F0000}"/>
    <cellStyle name="Calculation 7 7 3 3" xfId="16963" xr:uid="{00000000-0005-0000-0000-00002C3F0000}"/>
    <cellStyle name="Calculation 7 7 3 3 2" xfId="16964" xr:uid="{00000000-0005-0000-0000-00002D3F0000}"/>
    <cellStyle name="Calculation 7 7 3 4" xfId="16965" xr:uid="{00000000-0005-0000-0000-00002E3F0000}"/>
    <cellStyle name="Calculation 7 7 3 5" xfId="16966" xr:uid="{00000000-0005-0000-0000-00002F3F0000}"/>
    <cellStyle name="Calculation 7 7 4" xfId="16967" xr:uid="{00000000-0005-0000-0000-0000303F0000}"/>
    <cellStyle name="Calculation 7 7 4 2" xfId="16968" xr:uid="{00000000-0005-0000-0000-0000313F0000}"/>
    <cellStyle name="Calculation 7 7 4 2 2" xfId="16969" xr:uid="{00000000-0005-0000-0000-0000323F0000}"/>
    <cellStyle name="Calculation 7 7 4 2 3" xfId="16970" xr:uid="{00000000-0005-0000-0000-0000333F0000}"/>
    <cellStyle name="Calculation 7 7 4 3" xfId="16971" xr:uid="{00000000-0005-0000-0000-0000343F0000}"/>
    <cellStyle name="Calculation 7 7 4 3 2" xfId="16972" xr:uid="{00000000-0005-0000-0000-0000353F0000}"/>
    <cellStyle name="Calculation 7 7 4 4" xfId="16973" xr:uid="{00000000-0005-0000-0000-0000363F0000}"/>
    <cellStyle name="Calculation 7 7 4 5" xfId="16974" xr:uid="{00000000-0005-0000-0000-0000373F0000}"/>
    <cellStyle name="Calculation 7 7 5" xfId="16975" xr:uid="{00000000-0005-0000-0000-0000383F0000}"/>
    <cellStyle name="Calculation 7 7 5 2" xfId="16976" xr:uid="{00000000-0005-0000-0000-0000393F0000}"/>
    <cellStyle name="Calculation 7 7 5 2 2" xfId="16977" xr:uid="{00000000-0005-0000-0000-00003A3F0000}"/>
    <cellStyle name="Calculation 7 7 5 2 3" xfId="16978" xr:uid="{00000000-0005-0000-0000-00003B3F0000}"/>
    <cellStyle name="Calculation 7 7 5 3" xfId="16979" xr:uid="{00000000-0005-0000-0000-00003C3F0000}"/>
    <cellStyle name="Calculation 7 7 5 3 2" xfId="16980" xr:uid="{00000000-0005-0000-0000-00003D3F0000}"/>
    <cellStyle name="Calculation 7 7 5 4" xfId="16981" xr:uid="{00000000-0005-0000-0000-00003E3F0000}"/>
    <cellStyle name="Calculation 7 7 5 5" xfId="16982" xr:uid="{00000000-0005-0000-0000-00003F3F0000}"/>
    <cellStyle name="Calculation 7 7 6" xfId="16983" xr:uid="{00000000-0005-0000-0000-0000403F0000}"/>
    <cellStyle name="Calculation 7 7 6 2" xfId="16984" xr:uid="{00000000-0005-0000-0000-0000413F0000}"/>
    <cellStyle name="Calculation 7 7 6 2 2" xfId="16985" xr:uid="{00000000-0005-0000-0000-0000423F0000}"/>
    <cellStyle name="Calculation 7 7 6 2 3" xfId="16986" xr:uid="{00000000-0005-0000-0000-0000433F0000}"/>
    <cellStyle name="Calculation 7 7 6 3" xfId="16987" xr:uid="{00000000-0005-0000-0000-0000443F0000}"/>
    <cellStyle name="Calculation 7 7 6 3 2" xfId="16988" xr:uid="{00000000-0005-0000-0000-0000453F0000}"/>
    <cellStyle name="Calculation 7 7 6 4" xfId="16989" xr:uid="{00000000-0005-0000-0000-0000463F0000}"/>
    <cellStyle name="Calculation 7 7 6 5" xfId="16990" xr:uid="{00000000-0005-0000-0000-0000473F0000}"/>
    <cellStyle name="Calculation 7 7 7" xfId="16991" xr:uid="{00000000-0005-0000-0000-0000483F0000}"/>
    <cellStyle name="Calculation 7 7 7 2" xfId="16992" xr:uid="{00000000-0005-0000-0000-0000493F0000}"/>
    <cellStyle name="Calculation 7 7 7 2 2" xfId="16993" xr:uid="{00000000-0005-0000-0000-00004A3F0000}"/>
    <cellStyle name="Calculation 7 7 7 2 3" xfId="16994" xr:uid="{00000000-0005-0000-0000-00004B3F0000}"/>
    <cellStyle name="Calculation 7 7 7 3" xfId="16995" xr:uid="{00000000-0005-0000-0000-00004C3F0000}"/>
    <cellStyle name="Calculation 7 7 7 3 2" xfId="16996" xr:uid="{00000000-0005-0000-0000-00004D3F0000}"/>
    <cellStyle name="Calculation 7 7 7 4" xfId="16997" xr:uid="{00000000-0005-0000-0000-00004E3F0000}"/>
    <cellStyle name="Calculation 7 7 7 5" xfId="16998" xr:uid="{00000000-0005-0000-0000-00004F3F0000}"/>
    <cellStyle name="Calculation 7 7 8" xfId="16999" xr:uid="{00000000-0005-0000-0000-0000503F0000}"/>
    <cellStyle name="Calculation 7 7 8 2" xfId="17000" xr:uid="{00000000-0005-0000-0000-0000513F0000}"/>
    <cellStyle name="Calculation 7 7 8 2 2" xfId="17001" xr:uid="{00000000-0005-0000-0000-0000523F0000}"/>
    <cellStyle name="Calculation 7 7 8 2 3" xfId="17002" xr:uid="{00000000-0005-0000-0000-0000533F0000}"/>
    <cellStyle name="Calculation 7 7 8 3" xfId="17003" xr:uid="{00000000-0005-0000-0000-0000543F0000}"/>
    <cellStyle name="Calculation 7 7 8 3 2" xfId="17004" xr:uid="{00000000-0005-0000-0000-0000553F0000}"/>
    <cellStyle name="Calculation 7 7 8 4" xfId="17005" xr:uid="{00000000-0005-0000-0000-0000563F0000}"/>
    <cellStyle name="Calculation 7 7 8 5" xfId="17006" xr:uid="{00000000-0005-0000-0000-0000573F0000}"/>
    <cellStyle name="Calculation 7 7 9" xfId="17007" xr:uid="{00000000-0005-0000-0000-0000583F0000}"/>
    <cellStyle name="Calculation 7 7 9 2" xfId="17008" xr:uid="{00000000-0005-0000-0000-0000593F0000}"/>
    <cellStyle name="Calculation 7 7 9 2 2" xfId="17009" xr:uid="{00000000-0005-0000-0000-00005A3F0000}"/>
    <cellStyle name="Calculation 7 7 9 2 3" xfId="17010" xr:uid="{00000000-0005-0000-0000-00005B3F0000}"/>
    <cellStyle name="Calculation 7 7 9 3" xfId="17011" xr:uid="{00000000-0005-0000-0000-00005C3F0000}"/>
    <cellStyle name="Calculation 7 7 9 3 2" xfId="17012" xr:uid="{00000000-0005-0000-0000-00005D3F0000}"/>
    <cellStyle name="Calculation 7 7 9 4" xfId="17013" xr:uid="{00000000-0005-0000-0000-00005E3F0000}"/>
    <cellStyle name="Calculation 7 7 9 5" xfId="17014" xr:uid="{00000000-0005-0000-0000-00005F3F0000}"/>
    <cellStyle name="Calculation 7 8" xfId="17015" xr:uid="{00000000-0005-0000-0000-0000603F0000}"/>
    <cellStyle name="Calculation 7 8 10" xfId="17016" xr:uid="{00000000-0005-0000-0000-0000613F0000}"/>
    <cellStyle name="Calculation 7 8 10 2" xfId="17017" xr:uid="{00000000-0005-0000-0000-0000623F0000}"/>
    <cellStyle name="Calculation 7 8 10 2 2" xfId="17018" xr:uid="{00000000-0005-0000-0000-0000633F0000}"/>
    <cellStyle name="Calculation 7 8 10 2 3" xfId="17019" xr:uid="{00000000-0005-0000-0000-0000643F0000}"/>
    <cellStyle name="Calculation 7 8 10 3" xfId="17020" xr:uid="{00000000-0005-0000-0000-0000653F0000}"/>
    <cellStyle name="Calculation 7 8 10 3 2" xfId="17021" xr:uid="{00000000-0005-0000-0000-0000663F0000}"/>
    <cellStyle name="Calculation 7 8 10 4" xfId="17022" xr:uid="{00000000-0005-0000-0000-0000673F0000}"/>
    <cellStyle name="Calculation 7 8 10 5" xfId="17023" xr:uid="{00000000-0005-0000-0000-0000683F0000}"/>
    <cellStyle name="Calculation 7 8 11" xfId="17024" xr:uid="{00000000-0005-0000-0000-0000693F0000}"/>
    <cellStyle name="Calculation 7 8 11 2" xfId="17025" xr:uid="{00000000-0005-0000-0000-00006A3F0000}"/>
    <cellStyle name="Calculation 7 8 11 2 2" xfId="17026" xr:uid="{00000000-0005-0000-0000-00006B3F0000}"/>
    <cellStyle name="Calculation 7 8 11 2 3" xfId="17027" xr:uid="{00000000-0005-0000-0000-00006C3F0000}"/>
    <cellStyle name="Calculation 7 8 11 3" xfId="17028" xr:uid="{00000000-0005-0000-0000-00006D3F0000}"/>
    <cellStyle name="Calculation 7 8 11 3 2" xfId="17029" xr:uid="{00000000-0005-0000-0000-00006E3F0000}"/>
    <cellStyle name="Calculation 7 8 11 4" xfId="17030" xr:uid="{00000000-0005-0000-0000-00006F3F0000}"/>
    <cellStyle name="Calculation 7 8 11 5" xfId="17031" xr:uid="{00000000-0005-0000-0000-0000703F0000}"/>
    <cellStyle name="Calculation 7 8 12" xfId="17032" xr:uid="{00000000-0005-0000-0000-0000713F0000}"/>
    <cellStyle name="Calculation 7 8 12 2" xfId="17033" xr:uid="{00000000-0005-0000-0000-0000723F0000}"/>
    <cellStyle name="Calculation 7 8 12 2 2" xfId="17034" xr:uid="{00000000-0005-0000-0000-0000733F0000}"/>
    <cellStyle name="Calculation 7 8 12 2 3" xfId="17035" xr:uid="{00000000-0005-0000-0000-0000743F0000}"/>
    <cellStyle name="Calculation 7 8 12 3" xfId="17036" xr:uid="{00000000-0005-0000-0000-0000753F0000}"/>
    <cellStyle name="Calculation 7 8 12 3 2" xfId="17037" xr:uid="{00000000-0005-0000-0000-0000763F0000}"/>
    <cellStyle name="Calculation 7 8 12 4" xfId="17038" xr:uid="{00000000-0005-0000-0000-0000773F0000}"/>
    <cellStyle name="Calculation 7 8 12 5" xfId="17039" xr:uid="{00000000-0005-0000-0000-0000783F0000}"/>
    <cellStyle name="Calculation 7 8 13" xfId="17040" xr:uid="{00000000-0005-0000-0000-0000793F0000}"/>
    <cellStyle name="Calculation 7 8 13 2" xfId="17041" xr:uid="{00000000-0005-0000-0000-00007A3F0000}"/>
    <cellStyle name="Calculation 7 8 13 2 2" xfId="17042" xr:uid="{00000000-0005-0000-0000-00007B3F0000}"/>
    <cellStyle name="Calculation 7 8 13 2 3" xfId="17043" xr:uid="{00000000-0005-0000-0000-00007C3F0000}"/>
    <cellStyle name="Calculation 7 8 13 3" xfId="17044" xr:uid="{00000000-0005-0000-0000-00007D3F0000}"/>
    <cellStyle name="Calculation 7 8 13 3 2" xfId="17045" xr:uid="{00000000-0005-0000-0000-00007E3F0000}"/>
    <cellStyle name="Calculation 7 8 13 4" xfId="17046" xr:uid="{00000000-0005-0000-0000-00007F3F0000}"/>
    <cellStyle name="Calculation 7 8 13 5" xfId="17047" xr:uid="{00000000-0005-0000-0000-0000803F0000}"/>
    <cellStyle name="Calculation 7 8 14" xfId="17048" xr:uid="{00000000-0005-0000-0000-0000813F0000}"/>
    <cellStyle name="Calculation 7 8 14 2" xfId="17049" xr:uid="{00000000-0005-0000-0000-0000823F0000}"/>
    <cellStyle name="Calculation 7 8 14 2 2" xfId="17050" xr:uid="{00000000-0005-0000-0000-0000833F0000}"/>
    <cellStyle name="Calculation 7 8 14 2 3" xfId="17051" xr:uid="{00000000-0005-0000-0000-0000843F0000}"/>
    <cellStyle name="Calculation 7 8 14 3" xfId="17052" xr:uid="{00000000-0005-0000-0000-0000853F0000}"/>
    <cellStyle name="Calculation 7 8 14 3 2" xfId="17053" xr:uid="{00000000-0005-0000-0000-0000863F0000}"/>
    <cellStyle name="Calculation 7 8 14 4" xfId="17054" xr:uid="{00000000-0005-0000-0000-0000873F0000}"/>
    <cellStyle name="Calculation 7 8 14 5" xfId="17055" xr:uid="{00000000-0005-0000-0000-0000883F0000}"/>
    <cellStyle name="Calculation 7 8 15" xfId="17056" xr:uid="{00000000-0005-0000-0000-0000893F0000}"/>
    <cellStyle name="Calculation 7 8 15 2" xfId="17057" xr:uid="{00000000-0005-0000-0000-00008A3F0000}"/>
    <cellStyle name="Calculation 7 8 15 2 2" xfId="17058" xr:uid="{00000000-0005-0000-0000-00008B3F0000}"/>
    <cellStyle name="Calculation 7 8 15 2 3" xfId="17059" xr:uid="{00000000-0005-0000-0000-00008C3F0000}"/>
    <cellStyle name="Calculation 7 8 15 3" xfId="17060" xr:uid="{00000000-0005-0000-0000-00008D3F0000}"/>
    <cellStyle name="Calculation 7 8 15 3 2" xfId="17061" xr:uid="{00000000-0005-0000-0000-00008E3F0000}"/>
    <cellStyle name="Calculation 7 8 15 4" xfId="17062" xr:uid="{00000000-0005-0000-0000-00008F3F0000}"/>
    <cellStyle name="Calculation 7 8 15 5" xfId="17063" xr:uid="{00000000-0005-0000-0000-0000903F0000}"/>
    <cellStyle name="Calculation 7 8 16" xfId="17064" xr:uid="{00000000-0005-0000-0000-0000913F0000}"/>
    <cellStyle name="Calculation 7 8 16 2" xfId="17065" xr:uid="{00000000-0005-0000-0000-0000923F0000}"/>
    <cellStyle name="Calculation 7 8 16 2 2" xfId="17066" xr:uid="{00000000-0005-0000-0000-0000933F0000}"/>
    <cellStyle name="Calculation 7 8 16 2 3" xfId="17067" xr:uid="{00000000-0005-0000-0000-0000943F0000}"/>
    <cellStyle name="Calculation 7 8 16 3" xfId="17068" xr:uid="{00000000-0005-0000-0000-0000953F0000}"/>
    <cellStyle name="Calculation 7 8 16 3 2" xfId="17069" xr:uid="{00000000-0005-0000-0000-0000963F0000}"/>
    <cellStyle name="Calculation 7 8 16 4" xfId="17070" xr:uid="{00000000-0005-0000-0000-0000973F0000}"/>
    <cellStyle name="Calculation 7 8 16 5" xfId="17071" xr:uid="{00000000-0005-0000-0000-0000983F0000}"/>
    <cellStyle name="Calculation 7 8 17" xfId="17072" xr:uid="{00000000-0005-0000-0000-0000993F0000}"/>
    <cellStyle name="Calculation 7 8 17 2" xfId="17073" xr:uid="{00000000-0005-0000-0000-00009A3F0000}"/>
    <cellStyle name="Calculation 7 8 17 2 2" xfId="17074" xr:uid="{00000000-0005-0000-0000-00009B3F0000}"/>
    <cellStyle name="Calculation 7 8 17 2 3" xfId="17075" xr:uid="{00000000-0005-0000-0000-00009C3F0000}"/>
    <cellStyle name="Calculation 7 8 17 3" xfId="17076" xr:uid="{00000000-0005-0000-0000-00009D3F0000}"/>
    <cellStyle name="Calculation 7 8 17 3 2" xfId="17077" xr:uid="{00000000-0005-0000-0000-00009E3F0000}"/>
    <cellStyle name="Calculation 7 8 17 4" xfId="17078" xr:uid="{00000000-0005-0000-0000-00009F3F0000}"/>
    <cellStyle name="Calculation 7 8 17 5" xfId="17079" xr:uid="{00000000-0005-0000-0000-0000A03F0000}"/>
    <cellStyle name="Calculation 7 8 18" xfId="17080" xr:uid="{00000000-0005-0000-0000-0000A13F0000}"/>
    <cellStyle name="Calculation 7 8 18 2" xfId="17081" xr:uid="{00000000-0005-0000-0000-0000A23F0000}"/>
    <cellStyle name="Calculation 7 8 18 2 2" xfId="17082" xr:uid="{00000000-0005-0000-0000-0000A33F0000}"/>
    <cellStyle name="Calculation 7 8 18 2 3" xfId="17083" xr:uid="{00000000-0005-0000-0000-0000A43F0000}"/>
    <cellStyle name="Calculation 7 8 18 3" xfId="17084" xr:uid="{00000000-0005-0000-0000-0000A53F0000}"/>
    <cellStyle name="Calculation 7 8 18 3 2" xfId="17085" xr:uid="{00000000-0005-0000-0000-0000A63F0000}"/>
    <cellStyle name="Calculation 7 8 18 4" xfId="17086" xr:uid="{00000000-0005-0000-0000-0000A73F0000}"/>
    <cellStyle name="Calculation 7 8 18 5" xfId="17087" xr:uid="{00000000-0005-0000-0000-0000A83F0000}"/>
    <cellStyle name="Calculation 7 8 19" xfId="17088" xr:uid="{00000000-0005-0000-0000-0000A93F0000}"/>
    <cellStyle name="Calculation 7 8 19 2" xfId="17089" xr:uid="{00000000-0005-0000-0000-0000AA3F0000}"/>
    <cellStyle name="Calculation 7 8 19 2 2" xfId="17090" xr:uid="{00000000-0005-0000-0000-0000AB3F0000}"/>
    <cellStyle name="Calculation 7 8 19 2 3" xfId="17091" xr:uid="{00000000-0005-0000-0000-0000AC3F0000}"/>
    <cellStyle name="Calculation 7 8 19 3" xfId="17092" xr:uid="{00000000-0005-0000-0000-0000AD3F0000}"/>
    <cellStyle name="Calculation 7 8 19 3 2" xfId="17093" xr:uid="{00000000-0005-0000-0000-0000AE3F0000}"/>
    <cellStyle name="Calculation 7 8 19 4" xfId="17094" xr:uid="{00000000-0005-0000-0000-0000AF3F0000}"/>
    <cellStyle name="Calculation 7 8 19 5" xfId="17095" xr:uid="{00000000-0005-0000-0000-0000B03F0000}"/>
    <cellStyle name="Calculation 7 8 2" xfId="17096" xr:uid="{00000000-0005-0000-0000-0000B13F0000}"/>
    <cellStyle name="Calculation 7 8 2 2" xfId="17097" xr:uid="{00000000-0005-0000-0000-0000B23F0000}"/>
    <cellStyle name="Calculation 7 8 2 2 2" xfId="17098" xr:uid="{00000000-0005-0000-0000-0000B33F0000}"/>
    <cellStyle name="Calculation 7 8 2 2 3" xfId="17099" xr:uid="{00000000-0005-0000-0000-0000B43F0000}"/>
    <cellStyle name="Calculation 7 8 2 3" xfId="17100" xr:uid="{00000000-0005-0000-0000-0000B53F0000}"/>
    <cellStyle name="Calculation 7 8 2 3 2" xfId="17101" xr:uid="{00000000-0005-0000-0000-0000B63F0000}"/>
    <cellStyle name="Calculation 7 8 2 4" xfId="17102" xr:uid="{00000000-0005-0000-0000-0000B73F0000}"/>
    <cellStyle name="Calculation 7 8 2 5" xfId="17103" xr:uid="{00000000-0005-0000-0000-0000B83F0000}"/>
    <cellStyle name="Calculation 7 8 20" xfId="17104" xr:uid="{00000000-0005-0000-0000-0000B93F0000}"/>
    <cellStyle name="Calculation 7 8 20 2" xfId="17105" xr:uid="{00000000-0005-0000-0000-0000BA3F0000}"/>
    <cellStyle name="Calculation 7 8 20 2 2" xfId="17106" xr:uid="{00000000-0005-0000-0000-0000BB3F0000}"/>
    <cellStyle name="Calculation 7 8 20 2 3" xfId="17107" xr:uid="{00000000-0005-0000-0000-0000BC3F0000}"/>
    <cellStyle name="Calculation 7 8 20 3" xfId="17108" xr:uid="{00000000-0005-0000-0000-0000BD3F0000}"/>
    <cellStyle name="Calculation 7 8 20 4" xfId="17109" xr:uid="{00000000-0005-0000-0000-0000BE3F0000}"/>
    <cellStyle name="Calculation 7 8 20 5" xfId="17110" xr:uid="{00000000-0005-0000-0000-0000BF3F0000}"/>
    <cellStyle name="Calculation 7 8 21" xfId="17111" xr:uid="{00000000-0005-0000-0000-0000C03F0000}"/>
    <cellStyle name="Calculation 7 8 21 2" xfId="17112" xr:uid="{00000000-0005-0000-0000-0000C13F0000}"/>
    <cellStyle name="Calculation 7 8 22" xfId="17113" xr:uid="{00000000-0005-0000-0000-0000C23F0000}"/>
    <cellStyle name="Calculation 7 8 22 2" xfId="17114" xr:uid="{00000000-0005-0000-0000-0000C33F0000}"/>
    <cellStyle name="Calculation 7 8 3" xfId="17115" xr:uid="{00000000-0005-0000-0000-0000C43F0000}"/>
    <cellStyle name="Calculation 7 8 3 2" xfId="17116" xr:uid="{00000000-0005-0000-0000-0000C53F0000}"/>
    <cellStyle name="Calculation 7 8 3 2 2" xfId="17117" xr:uid="{00000000-0005-0000-0000-0000C63F0000}"/>
    <cellStyle name="Calculation 7 8 3 2 3" xfId="17118" xr:uid="{00000000-0005-0000-0000-0000C73F0000}"/>
    <cellStyle name="Calculation 7 8 3 3" xfId="17119" xr:uid="{00000000-0005-0000-0000-0000C83F0000}"/>
    <cellStyle name="Calculation 7 8 3 3 2" xfId="17120" xr:uid="{00000000-0005-0000-0000-0000C93F0000}"/>
    <cellStyle name="Calculation 7 8 3 4" xfId="17121" xr:uid="{00000000-0005-0000-0000-0000CA3F0000}"/>
    <cellStyle name="Calculation 7 8 3 5" xfId="17122" xr:uid="{00000000-0005-0000-0000-0000CB3F0000}"/>
    <cellStyle name="Calculation 7 8 4" xfId="17123" xr:uid="{00000000-0005-0000-0000-0000CC3F0000}"/>
    <cellStyle name="Calculation 7 8 4 2" xfId="17124" xr:uid="{00000000-0005-0000-0000-0000CD3F0000}"/>
    <cellStyle name="Calculation 7 8 4 2 2" xfId="17125" xr:uid="{00000000-0005-0000-0000-0000CE3F0000}"/>
    <cellStyle name="Calculation 7 8 4 2 3" xfId="17126" xr:uid="{00000000-0005-0000-0000-0000CF3F0000}"/>
    <cellStyle name="Calculation 7 8 4 3" xfId="17127" xr:uid="{00000000-0005-0000-0000-0000D03F0000}"/>
    <cellStyle name="Calculation 7 8 4 3 2" xfId="17128" xr:uid="{00000000-0005-0000-0000-0000D13F0000}"/>
    <cellStyle name="Calculation 7 8 4 4" xfId="17129" xr:uid="{00000000-0005-0000-0000-0000D23F0000}"/>
    <cellStyle name="Calculation 7 8 4 5" xfId="17130" xr:uid="{00000000-0005-0000-0000-0000D33F0000}"/>
    <cellStyle name="Calculation 7 8 5" xfId="17131" xr:uid="{00000000-0005-0000-0000-0000D43F0000}"/>
    <cellStyle name="Calculation 7 8 5 2" xfId="17132" xr:uid="{00000000-0005-0000-0000-0000D53F0000}"/>
    <cellStyle name="Calculation 7 8 5 2 2" xfId="17133" xr:uid="{00000000-0005-0000-0000-0000D63F0000}"/>
    <cellStyle name="Calculation 7 8 5 2 3" xfId="17134" xr:uid="{00000000-0005-0000-0000-0000D73F0000}"/>
    <cellStyle name="Calculation 7 8 5 3" xfId="17135" xr:uid="{00000000-0005-0000-0000-0000D83F0000}"/>
    <cellStyle name="Calculation 7 8 5 3 2" xfId="17136" xr:uid="{00000000-0005-0000-0000-0000D93F0000}"/>
    <cellStyle name="Calculation 7 8 5 4" xfId="17137" xr:uid="{00000000-0005-0000-0000-0000DA3F0000}"/>
    <cellStyle name="Calculation 7 8 5 5" xfId="17138" xr:uid="{00000000-0005-0000-0000-0000DB3F0000}"/>
    <cellStyle name="Calculation 7 8 6" xfId="17139" xr:uid="{00000000-0005-0000-0000-0000DC3F0000}"/>
    <cellStyle name="Calculation 7 8 6 2" xfId="17140" xr:uid="{00000000-0005-0000-0000-0000DD3F0000}"/>
    <cellStyle name="Calculation 7 8 6 2 2" xfId="17141" xr:uid="{00000000-0005-0000-0000-0000DE3F0000}"/>
    <cellStyle name="Calculation 7 8 6 2 3" xfId="17142" xr:uid="{00000000-0005-0000-0000-0000DF3F0000}"/>
    <cellStyle name="Calculation 7 8 6 3" xfId="17143" xr:uid="{00000000-0005-0000-0000-0000E03F0000}"/>
    <cellStyle name="Calculation 7 8 6 3 2" xfId="17144" xr:uid="{00000000-0005-0000-0000-0000E13F0000}"/>
    <cellStyle name="Calculation 7 8 6 4" xfId="17145" xr:uid="{00000000-0005-0000-0000-0000E23F0000}"/>
    <cellStyle name="Calculation 7 8 6 5" xfId="17146" xr:uid="{00000000-0005-0000-0000-0000E33F0000}"/>
    <cellStyle name="Calculation 7 8 7" xfId="17147" xr:uid="{00000000-0005-0000-0000-0000E43F0000}"/>
    <cellStyle name="Calculation 7 8 7 2" xfId="17148" xr:uid="{00000000-0005-0000-0000-0000E53F0000}"/>
    <cellStyle name="Calculation 7 8 7 2 2" xfId="17149" xr:uid="{00000000-0005-0000-0000-0000E63F0000}"/>
    <cellStyle name="Calculation 7 8 7 2 3" xfId="17150" xr:uid="{00000000-0005-0000-0000-0000E73F0000}"/>
    <cellStyle name="Calculation 7 8 7 3" xfId="17151" xr:uid="{00000000-0005-0000-0000-0000E83F0000}"/>
    <cellStyle name="Calculation 7 8 7 3 2" xfId="17152" xr:uid="{00000000-0005-0000-0000-0000E93F0000}"/>
    <cellStyle name="Calculation 7 8 7 4" xfId="17153" xr:uid="{00000000-0005-0000-0000-0000EA3F0000}"/>
    <cellStyle name="Calculation 7 8 7 5" xfId="17154" xr:uid="{00000000-0005-0000-0000-0000EB3F0000}"/>
    <cellStyle name="Calculation 7 8 8" xfId="17155" xr:uid="{00000000-0005-0000-0000-0000EC3F0000}"/>
    <cellStyle name="Calculation 7 8 8 2" xfId="17156" xr:uid="{00000000-0005-0000-0000-0000ED3F0000}"/>
    <cellStyle name="Calculation 7 8 8 2 2" xfId="17157" xr:uid="{00000000-0005-0000-0000-0000EE3F0000}"/>
    <cellStyle name="Calculation 7 8 8 2 3" xfId="17158" xr:uid="{00000000-0005-0000-0000-0000EF3F0000}"/>
    <cellStyle name="Calculation 7 8 8 3" xfId="17159" xr:uid="{00000000-0005-0000-0000-0000F03F0000}"/>
    <cellStyle name="Calculation 7 8 8 3 2" xfId="17160" xr:uid="{00000000-0005-0000-0000-0000F13F0000}"/>
    <cellStyle name="Calculation 7 8 8 4" xfId="17161" xr:uid="{00000000-0005-0000-0000-0000F23F0000}"/>
    <cellStyle name="Calculation 7 8 8 5" xfId="17162" xr:uid="{00000000-0005-0000-0000-0000F33F0000}"/>
    <cellStyle name="Calculation 7 8 9" xfId="17163" xr:uid="{00000000-0005-0000-0000-0000F43F0000}"/>
    <cellStyle name="Calculation 7 8 9 2" xfId="17164" xr:uid="{00000000-0005-0000-0000-0000F53F0000}"/>
    <cellStyle name="Calculation 7 8 9 2 2" xfId="17165" xr:uid="{00000000-0005-0000-0000-0000F63F0000}"/>
    <cellStyle name="Calculation 7 8 9 2 3" xfId="17166" xr:uid="{00000000-0005-0000-0000-0000F73F0000}"/>
    <cellStyle name="Calculation 7 8 9 3" xfId="17167" xr:uid="{00000000-0005-0000-0000-0000F83F0000}"/>
    <cellStyle name="Calculation 7 8 9 3 2" xfId="17168" xr:uid="{00000000-0005-0000-0000-0000F93F0000}"/>
    <cellStyle name="Calculation 7 8 9 4" xfId="17169" xr:uid="{00000000-0005-0000-0000-0000FA3F0000}"/>
    <cellStyle name="Calculation 7 8 9 5" xfId="17170" xr:uid="{00000000-0005-0000-0000-0000FB3F0000}"/>
    <cellStyle name="Calculation 7 9" xfId="17171" xr:uid="{00000000-0005-0000-0000-0000FC3F0000}"/>
    <cellStyle name="Calculation 7 9 10" xfId="17172" xr:uid="{00000000-0005-0000-0000-0000FD3F0000}"/>
    <cellStyle name="Calculation 7 9 10 2" xfId="17173" xr:uid="{00000000-0005-0000-0000-0000FE3F0000}"/>
    <cellStyle name="Calculation 7 9 10 2 2" xfId="17174" xr:uid="{00000000-0005-0000-0000-0000FF3F0000}"/>
    <cellStyle name="Calculation 7 9 10 2 3" xfId="17175" xr:uid="{00000000-0005-0000-0000-000000400000}"/>
    <cellStyle name="Calculation 7 9 10 3" xfId="17176" xr:uid="{00000000-0005-0000-0000-000001400000}"/>
    <cellStyle name="Calculation 7 9 10 3 2" xfId="17177" xr:uid="{00000000-0005-0000-0000-000002400000}"/>
    <cellStyle name="Calculation 7 9 10 4" xfId="17178" xr:uid="{00000000-0005-0000-0000-000003400000}"/>
    <cellStyle name="Calculation 7 9 10 5" xfId="17179" xr:uid="{00000000-0005-0000-0000-000004400000}"/>
    <cellStyle name="Calculation 7 9 11" xfId="17180" xr:uid="{00000000-0005-0000-0000-000005400000}"/>
    <cellStyle name="Calculation 7 9 11 2" xfId="17181" xr:uid="{00000000-0005-0000-0000-000006400000}"/>
    <cellStyle name="Calculation 7 9 11 2 2" xfId="17182" xr:uid="{00000000-0005-0000-0000-000007400000}"/>
    <cellStyle name="Calculation 7 9 11 2 3" xfId="17183" xr:uid="{00000000-0005-0000-0000-000008400000}"/>
    <cellStyle name="Calculation 7 9 11 3" xfId="17184" xr:uid="{00000000-0005-0000-0000-000009400000}"/>
    <cellStyle name="Calculation 7 9 11 3 2" xfId="17185" xr:uid="{00000000-0005-0000-0000-00000A400000}"/>
    <cellStyle name="Calculation 7 9 11 4" xfId="17186" xr:uid="{00000000-0005-0000-0000-00000B400000}"/>
    <cellStyle name="Calculation 7 9 11 5" xfId="17187" xr:uid="{00000000-0005-0000-0000-00000C400000}"/>
    <cellStyle name="Calculation 7 9 12" xfId="17188" xr:uid="{00000000-0005-0000-0000-00000D400000}"/>
    <cellStyle name="Calculation 7 9 12 2" xfId="17189" xr:uid="{00000000-0005-0000-0000-00000E400000}"/>
    <cellStyle name="Calculation 7 9 12 2 2" xfId="17190" xr:uid="{00000000-0005-0000-0000-00000F400000}"/>
    <cellStyle name="Calculation 7 9 12 2 3" xfId="17191" xr:uid="{00000000-0005-0000-0000-000010400000}"/>
    <cellStyle name="Calculation 7 9 12 3" xfId="17192" xr:uid="{00000000-0005-0000-0000-000011400000}"/>
    <cellStyle name="Calculation 7 9 12 3 2" xfId="17193" xr:uid="{00000000-0005-0000-0000-000012400000}"/>
    <cellStyle name="Calculation 7 9 12 4" xfId="17194" xr:uid="{00000000-0005-0000-0000-000013400000}"/>
    <cellStyle name="Calculation 7 9 12 5" xfId="17195" xr:uid="{00000000-0005-0000-0000-000014400000}"/>
    <cellStyle name="Calculation 7 9 13" xfId="17196" xr:uid="{00000000-0005-0000-0000-000015400000}"/>
    <cellStyle name="Calculation 7 9 13 2" xfId="17197" xr:uid="{00000000-0005-0000-0000-000016400000}"/>
    <cellStyle name="Calculation 7 9 13 2 2" xfId="17198" xr:uid="{00000000-0005-0000-0000-000017400000}"/>
    <cellStyle name="Calculation 7 9 13 2 3" xfId="17199" xr:uid="{00000000-0005-0000-0000-000018400000}"/>
    <cellStyle name="Calculation 7 9 13 3" xfId="17200" xr:uid="{00000000-0005-0000-0000-000019400000}"/>
    <cellStyle name="Calculation 7 9 13 3 2" xfId="17201" xr:uid="{00000000-0005-0000-0000-00001A400000}"/>
    <cellStyle name="Calculation 7 9 13 4" xfId="17202" xr:uid="{00000000-0005-0000-0000-00001B400000}"/>
    <cellStyle name="Calculation 7 9 13 5" xfId="17203" xr:uid="{00000000-0005-0000-0000-00001C400000}"/>
    <cellStyle name="Calculation 7 9 14" xfId="17204" xr:uid="{00000000-0005-0000-0000-00001D400000}"/>
    <cellStyle name="Calculation 7 9 14 2" xfId="17205" xr:uid="{00000000-0005-0000-0000-00001E400000}"/>
    <cellStyle name="Calculation 7 9 14 2 2" xfId="17206" xr:uid="{00000000-0005-0000-0000-00001F400000}"/>
    <cellStyle name="Calculation 7 9 14 2 3" xfId="17207" xr:uid="{00000000-0005-0000-0000-000020400000}"/>
    <cellStyle name="Calculation 7 9 14 3" xfId="17208" xr:uid="{00000000-0005-0000-0000-000021400000}"/>
    <cellStyle name="Calculation 7 9 14 3 2" xfId="17209" xr:uid="{00000000-0005-0000-0000-000022400000}"/>
    <cellStyle name="Calculation 7 9 14 4" xfId="17210" xr:uid="{00000000-0005-0000-0000-000023400000}"/>
    <cellStyle name="Calculation 7 9 14 5" xfId="17211" xr:uid="{00000000-0005-0000-0000-000024400000}"/>
    <cellStyle name="Calculation 7 9 15" xfId="17212" xr:uid="{00000000-0005-0000-0000-000025400000}"/>
    <cellStyle name="Calculation 7 9 15 2" xfId="17213" xr:uid="{00000000-0005-0000-0000-000026400000}"/>
    <cellStyle name="Calculation 7 9 15 2 2" xfId="17214" xr:uid="{00000000-0005-0000-0000-000027400000}"/>
    <cellStyle name="Calculation 7 9 15 2 3" xfId="17215" xr:uid="{00000000-0005-0000-0000-000028400000}"/>
    <cellStyle name="Calculation 7 9 15 3" xfId="17216" xr:uid="{00000000-0005-0000-0000-000029400000}"/>
    <cellStyle name="Calculation 7 9 15 3 2" xfId="17217" xr:uid="{00000000-0005-0000-0000-00002A400000}"/>
    <cellStyle name="Calculation 7 9 15 4" xfId="17218" xr:uid="{00000000-0005-0000-0000-00002B400000}"/>
    <cellStyle name="Calculation 7 9 15 5" xfId="17219" xr:uid="{00000000-0005-0000-0000-00002C400000}"/>
    <cellStyle name="Calculation 7 9 16" xfId="17220" xr:uid="{00000000-0005-0000-0000-00002D400000}"/>
    <cellStyle name="Calculation 7 9 16 2" xfId="17221" xr:uid="{00000000-0005-0000-0000-00002E400000}"/>
    <cellStyle name="Calculation 7 9 16 2 2" xfId="17222" xr:uid="{00000000-0005-0000-0000-00002F400000}"/>
    <cellStyle name="Calculation 7 9 16 2 3" xfId="17223" xr:uid="{00000000-0005-0000-0000-000030400000}"/>
    <cellStyle name="Calculation 7 9 16 3" xfId="17224" xr:uid="{00000000-0005-0000-0000-000031400000}"/>
    <cellStyle name="Calculation 7 9 16 3 2" xfId="17225" xr:uid="{00000000-0005-0000-0000-000032400000}"/>
    <cellStyle name="Calculation 7 9 16 4" xfId="17226" xr:uid="{00000000-0005-0000-0000-000033400000}"/>
    <cellStyle name="Calculation 7 9 16 5" xfId="17227" xr:uid="{00000000-0005-0000-0000-000034400000}"/>
    <cellStyle name="Calculation 7 9 17" xfId="17228" xr:uid="{00000000-0005-0000-0000-000035400000}"/>
    <cellStyle name="Calculation 7 9 17 2" xfId="17229" xr:uid="{00000000-0005-0000-0000-000036400000}"/>
    <cellStyle name="Calculation 7 9 17 2 2" xfId="17230" xr:uid="{00000000-0005-0000-0000-000037400000}"/>
    <cellStyle name="Calculation 7 9 17 2 3" xfId="17231" xr:uid="{00000000-0005-0000-0000-000038400000}"/>
    <cellStyle name="Calculation 7 9 17 3" xfId="17232" xr:uid="{00000000-0005-0000-0000-000039400000}"/>
    <cellStyle name="Calculation 7 9 17 3 2" xfId="17233" xr:uid="{00000000-0005-0000-0000-00003A400000}"/>
    <cellStyle name="Calculation 7 9 17 4" xfId="17234" xr:uid="{00000000-0005-0000-0000-00003B400000}"/>
    <cellStyle name="Calculation 7 9 17 5" xfId="17235" xr:uid="{00000000-0005-0000-0000-00003C400000}"/>
    <cellStyle name="Calculation 7 9 18" xfId="17236" xr:uid="{00000000-0005-0000-0000-00003D400000}"/>
    <cellStyle name="Calculation 7 9 18 2" xfId="17237" xr:uid="{00000000-0005-0000-0000-00003E400000}"/>
    <cellStyle name="Calculation 7 9 18 2 2" xfId="17238" xr:uid="{00000000-0005-0000-0000-00003F400000}"/>
    <cellStyle name="Calculation 7 9 18 2 3" xfId="17239" xr:uid="{00000000-0005-0000-0000-000040400000}"/>
    <cellStyle name="Calculation 7 9 18 3" xfId="17240" xr:uid="{00000000-0005-0000-0000-000041400000}"/>
    <cellStyle name="Calculation 7 9 18 3 2" xfId="17241" xr:uid="{00000000-0005-0000-0000-000042400000}"/>
    <cellStyle name="Calculation 7 9 18 4" xfId="17242" xr:uid="{00000000-0005-0000-0000-000043400000}"/>
    <cellStyle name="Calculation 7 9 18 5" xfId="17243" xr:uid="{00000000-0005-0000-0000-000044400000}"/>
    <cellStyle name="Calculation 7 9 19" xfId="17244" xr:uid="{00000000-0005-0000-0000-000045400000}"/>
    <cellStyle name="Calculation 7 9 19 2" xfId="17245" xr:uid="{00000000-0005-0000-0000-000046400000}"/>
    <cellStyle name="Calculation 7 9 19 2 2" xfId="17246" xr:uid="{00000000-0005-0000-0000-000047400000}"/>
    <cellStyle name="Calculation 7 9 19 2 3" xfId="17247" xr:uid="{00000000-0005-0000-0000-000048400000}"/>
    <cellStyle name="Calculation 7 9 19 3" xfId="17248" xr:uid="{00000000-0005-0000-0000-000049400000}"/>
    <cellStyle name="Calculation 7 9 19 3 2" xfId="17249" xr:uid="{00000000-0005-0000-0000-00004A400000}"/>
    <cellStyle name="Calculation 7 9 19 4" xfId="17250" xr:uid="{00000000-0005-0000-0000-00004B400000}"/>
    <cellStyle name="Calculation 7 9 19 5" xfId="17251" xr:uid="{00000000-0005-0000-0000-00004C400000}"/>
    <cellStyle name="Calculation 7 9 2" xfId="17252" xr:uid="{00000000-0005-0000-0000-00004D400000}"/>
    <cellStyle name="Calculation 7 9 2 2" xfId="17253" xr:uid="{00000000-0005-0000-0000-00004E400000}"/>
    <cellStyle name="Calculation 7 9 2 2 2" xfId="17254" xr:uid="{00000000-0005-0000-0000-00004F400000}"/>
    <cellStyle name="Calculation 7 9 2 2 3" xfId="17255" xr:uid="{00000000-0005-0000-0000-000050400000}"/>
    <cellStyle name="Calculation 7 9 2 3" xfId="17256" xr:uid="{00000000-0005-0000-0000-000051400000}"/>
    <cellStyle name="Calculation 7 9 2 3 2" xfId="17257" xr:uid="{00000000-0005-0000-0000-000052400000}"/>
    <cellStyle name="Calculation 7 9 2 4" xfId="17258" xr:uid="{00000000-0005-0000-0000-000053400000}"/>
    <cellStyle name="Calculation 7 9 2 5" xfId="17259" xr:uid="{00000000-0005-0000-0000-000054400000}"/>
    <cellStyle name="Calculation 7 9 20" xfId="17260" xr:uid="{00000000-0005-0000-0000-000055400000}"/>
    <cellStyle name="Calculation 7 9 20 2" xfId="17261" xr:uid="{00000000-0005-0000-0000-000056400000}"/>
    <cellStyle name="Calculation 7 9 20 2 2" xfId="17262" xr:uid="{00000000-0005-0000-0000-000057400000}"/>
    <cellStyle name="Calculation 7 9 20 2 3" xfId="17263" xr:uid="{00000000-0005-0000-0000-000058400000}"/>
    <cellStyle name="Calculation 7 9 20 3" xfId="17264" xr:uid="{00000000-0005-0000-0000-000059400000}"/>
    <cellStyle name="Calculation 7 9 20 4" xfId="17265" xr:uid="{00000000-0005-0000-0000-00005A400000}"/>
    <cellStyle name="Calculation 7 9 20 5" xfId="17266" xr:uid="{00000000-0005-0000-0000-00005B400000}"/>
    <cellStyle name="Calculation 7 9 21" xfId="17267" xr:uid="{00000000-0005-0000-0000-00005C400000}"/>
    <cellStyle name="Calculation 7 9 21 2" xfId="17268" xr:uid="{00000000-0005-0000-0000-00005D400000}"/>
    <cellStyle name="Calculation 7 9 22" xfId="17269" xr:uid="{00000000-0005-0000-0000-00005E400000}"/>
    <cellStyle name="Calculation 7 9 22 2" xfId="17270" xr:uid="{00000000-0005-0000-0000-00005F400000}"/>
    <cellStyle name="Calculation 7 9 3" xfId="17271" xr:uid="{00000000-0005-0000-0000-000060400000}"/>
    <cellStyle name="Calculation 7 9 3 2" xfId="17272" xr:uid="{00000000-0005-0000-0000-000061400000}"/>
    <cellStyle name="Calculation 7 9 3 2 2" xfId="17273" xr:uid="{00000000-0005-0000-0000-000062400000}"/>
    <cellStyle name="Calculation 7 9 3 2 3" xfId="17274" xr:uid="{00000000-0005-0000-0000-000063400000}"/>
    <cellStyle name="Calculation 7 9 3 3" xfId="17275" xr:uid="{00000000-0005-0000-0000-000064400000}"/>
    <cellStyle name="Calculation 7 9 3 3 2" xfId="17276" xr:uid="{00000000-0005-0000-0000-000065400000}"/>
    <cellStyle name="Calculation 7 9 3 4" xfId="17277" xr:uid="{00000000-0005-0000-0000-000066400000}"/>
    <cellStyle name="Calculation 7 9 3 5" xfId="17278" xr:uid="{00000000-0005-0000-0000-000067400000}"/>
    <cellStyle name="Calculation 7 9 4" xfId="17279" xr:uid="{00000000-0005-0000-0000-000068400000}"/>
    <cellStyle name="Calculation 7 9 4 2" xfId="17280" xr:uid="{00000000-0005-0000-0000-000069400000}"/>
    <cellStyle name="Calculation 7 9 4 2 2" xfId="17281" xr:uid="{00000000-0005-0000-0000-00006A400000}"/>
    <cellStyle name="Calculation 7 9 4 2 3" xfId="17282" xr:uid="{00000000-0005-0000-0000-00006B400000}"/>
    <cellStyle name="Calculation 7 9 4 3" xfId="17283" xr:uid="{00000000-0005-0000-0000-00006C400000}"/>
    <cellStyle name="Calculation 7 9 4 3 2" xfId="17284" xr:uid="{00000000-0005-0000-0000-00006D400000}"/>
    <cellStyle name="Calculation 7 9 4 4" xfId="17285" xr:uid="{00000000-0005-0000-0000-00006E400000}"/>
    <cellStyle name="Calculation 7 9 4 5" xfId="17286" xr:uid="{00000000-0005-0000-0000-00006F400000}"/>
    <cellStyle name="Calculation 7 9 5" xfId="17287" xr:uid="{00000000-0005-0000-0000-000070400000}"/>
    <cellStyle name="Calculation 7 9 5 2" xfId="17288" xr:uid="{00000000-0005-0000-0000-000071400000}"/>
    <cellStyle name="Calculation 7 9 5 2 2" xfId="17289" xr:uid="{00000000-0005-0000-0000-000072400000}"/>
    <cellStyle name="Calculation 7 9 5 2 3" xfId="17290" xr:uid="{00000000-0005-0000-0000-000073400000}"/>
    <cellStyle name="Calculation 7 9 5 3" xfId="17291" xr:uid="{00000000-0005-0000-0000-000074400000}"/>
    <cellStyle name="Calculation 7 9 5 3 2" xfId="17292" xr:uid="{00000000-0005-0000-0000-000075400000}"/>
    <cellStyle name="Calculation 7 9 5 4" xfId="17293" xr:uid="{00000000-0005-0000-0000-000076400000}"/>
    <cellStyle name="Calculation 7 9 5 5" xfId="17294" xr:uid="{00000000-0005-0000-0000-000077400000}"/>
    <cellStyle name="Calculation 7 9 6" xfId="17295" xr:uid="{00000000-0005-0000-0000-000078400000}"/>
    <cellStyle name="Calculation 7 9 6 2" xfId="17296" xr:uid="{00000000-0005-0000-0000-000079400000}"/>
    <cellStyle name="Calculation 7 9 6 2 2" xfId="17297" xr:uid="{00000000-0005-0000-0000-00007A400000}"/>
    <cellStyle name="Calculation 7 9 6 2 3" xfId="17298" xr:uid="{00000000-0005-0000-0000-00007B400000}"/>
    <cellStyle name="Calculation 7 9 6 3" xfId="17299" xr:uid="{00000000-0005-0000-0000-00007C400000}"/>
    <cellStyle name="Calculation 7 9 6 3 2" xfId="17300" xr:uid="{00000000-0005-0000-0000-00007D400000}"/>
    <cellStyle name="Calculation 7 9 6 4" xfId="17301" xr:uid="{00000000-0005-0000-0000-00007E400000}"/>
    <cellStyle name="Calculation 7 9 6 5" xfId="17302" xr:uid="{00000000-0005-0000-0000-00007F400000}"/>
    <cellStyle name="Calculation 7 9 7" xfId="17303" xr:uid="{00000000-0005-0000-0000-000080400000}"/>
    <cellStyle name="Calculation 7 9 7 2" xfId="17304" xr:uid="{00000000-0005-0000-0000-000081400000}"/>
    <cellStyle name="Calculation 7 9 7 2 2" xfId="17305" xr:uid="{00000000-0005-0000-0000-000082400000}"/>
    <cellStyle name="Calculation 7 9 7 2 3" xfId="17306" xr:uid="{00000000-0005-0000-0000-000083400000}"/>
    <cellStyle name="Calculation 7 9 7 3" xfId="17307" xr:uid="{00000000-0005-0000-0000-000084400000}"/>
    <cellStyle name="Calculation 7 9 7 3 2" xfId="17308" xr:uid="{00000000-0005-0000-0000-000085400000}"/>
    <cellStyle name="Calculation 7 9 7 4" xfId="17309" xr:uid="{00000000-0005-0000-0000-000086400000}"/>
    <cellStyle name="Calculation 7 9 7 5" xfId="17310" xr:uid="{00000000-0005-0000-0000-000087400000}"/>
    <cellStyle name="Calculation 7 9 8" xfId="17311" xr:uid="{00000000-0005-0000-0000-000088400000}"/>
    <cellStyle name="Calculation 7 9 8 2" xfId="17312" xr:uid="{00000000-0005-0000-0000-000089400000}"/>
    <cellStyle name="Calculation 7 9 8 2 2" xfId="17313" xr:uid="{00000000-0005-0000-0000-00008A400000}"/>
    <cellStyle name="Calculation 7 9 8 2 3" xfId="17314" xr:uid="{00000000-0005-0000-0000-00008B400000}"/>
    <cellStyle name="Calculation 7 9 8 3" xfId="17315" xr:uid="{00000000-0005-0000-0000-00008C400000}"/>
    <cellStyle name="Calculation 7 9 8 3 2" xfId="17316" xr:uid="{00000000-0005-0000-0000-00008D400000}"/>
    <cellStyle name="Calculation 7 9 8 4" xfId="17317" xr:uid="{00000000-0005-0000-0000-00008E400000}"/>
    <cellStyle name="Calculation 7 9 8 5" xfId="17318" xr:uid="{00000000-0005-0000-0000-00008F400000}"/>
    <cellStyle name="Calculation 7 9 9" xfId="17319" xr:uid="{00000000-0005-0000-0000-000090400000}"/>
    <cellStyle name="Calculation 7 9 9 2" xfId="17320" xr:uid="{00000000-0005-0000-0000-000091400000}"/>
    <cellStyle name="Calculation 7 9 9 2 2" xfId="17321" xr:uid="{00000000-0005-0000-0000-000092400000}"/>
    <cellStyle name="Calculation 7 9 9 2 3" xfId="17322" xr:uid="{00000000-0005-0000-0000-000093400000}"/>
    <cellStyle name="Calculation 7 9 9 3" xfId="17323" xr:uid="{00000000-0005-0000-0000-000094400000}"/>
    <cellStyle name="Calculation 7 9 9 3 2" xfId="17324" xr:uid="{00000000-0005-0000-0000-000095400000}"/>
    <cellStyle name="Calculation 7 9 9 4" xfId="17325" xr:uid="{00000000-0005-0000-0000-000096400000}"/>
    <cellStyle name="Calculation 7 9 9 5" xfId="17326" xr:uid="{00000000-0005-0000-0000-000097400000}"/>
    <cellStyle name="Calculation 8" xfId="17327" xr:uid="{00000000-0005-0000-0000-000098400000}"/>
    <cellStyle name="Calculation 8 10" xfId="17328" xr:uid="{00000000-0005-0000-0000-000099400000}"/>
    <cellStyle name="Calculation 8 10 2" xfId="17329" xr:uid="{00000000-0005-0000-0000-00009A400000}"/>
    <cellStyle name="Calculation 8 10 2 2" xfId="17330" xr:uid="{00000000-0005-0000-0000-00009B400000}"/>
    <cellStyle name="Calculation 8 10 2 3" xfId="17331" xr:uid="{00000000-0005-0000-0000-00009C400000}"/>
    <cellStyle name="Calculation 8 10 3" xfId="17332" xr:uid="{00000000-0005-0000-0000-00009D400000}"/>
    <cellStyle name="Calculation 8 10 3 2" xfId="17333" xr:uid="{00000000-0005-0000-0000-00009E400000}"/>
    <cellStyle name="Calculation 8 10 4" xfId="17334" xr:uid="{00000000-0005-0000-0000-00009F400000}"/>
    <cellStyle name="Calculation 8 10 5" xfId="17335" xr:uid="{00000000-0005-0000-0000-0000A0400000}"/>
    <cellStyle name="Calculation 8 11" xfId="17336" xr:uid="{00000000-0005-0000-0000-0000A1400000}"/>
    <cellStyle name="Calculation 8 11 2" xfId="17337" xr:uid="{00000000-0005-0000-0000-0000A2400000}"/>
    <cellStyle name="Calculation 8 11 2 2" xfId="17338" xr:uid="{00000000-0005-0000-0000-0000A3400000}"/>
    <cellStyle name="Calculation 8 11 2 3" xfId="17339" xr:uid="{00000000-0005-0000-0000-0000A4400000}"/>
    <cellStyle name="Calculation 8 11 3" xfId="17340" xr:uid="{00000000-0005-0000-0000-0000A5400000}"/>
    <cellStyle name="Calculation 8 11 3 2" xfId="17341" xr:uid="{00000000-0005-0000-0000-0000A6400000}"/>
    <cellStyle name="Calculation 8 11 4" xfId="17342" xr:uid="{00000000-0005-0000-0000-0000A7400000}"/>
    <cellStyle name="Calculation 8 11 5" xfId="17343" xr:uid="{00000000-0005-0000-0000-0000A8400000}"/>
    <cellStyle name="Calculation 8 12" xfId="17344" xr:uid="{00000000-0005-0000-0000-0000A9400000}"/>
    <cellStyle name="Calculation 8 12 2" xfId="17345" xr:uid="{00000000-0005-0000-0000-0000AA400000}"/>
    <cellStyle name="Calculation 8 12 2 2" xfId="17346" xr:uid="{00000000-0005-0000-0000-0000AB400000}"/>
    <cellStyle name="Calculation 8 12 2 3" xfId="17347" xr:uid="{00000000-0005-0000-0000-0000AC400000}"/>
    <cellStyle name="Calculation 8 12 3" xfId="17348" xr:uid="{00000000-0005-0000-0000-0000AD400000}"/>
    <cellStyle name="Calculation 8 12 3 2" xfId="17349" xr:uid="{00000000-0005-0000-0000-0000AE400000}"/>
    <cellStyle name="Calculation 8 12 4" xfId="17350" xr:uid="{00000000-0005-0000-0000-0000AF400000}"/>
    <cellStyle name="Calculation 8 12 5" xfId="17351" xr:uid="{00000000-0005-0000-0000-0000B0400000}"/>
    <cellStyle name="Calculation 8 13" xfId="17352" xr:uid="{00000000-0005-0000-0000-0000B1400000}"/>
    <cellStyle name="Calculation 8 13 2" xfId="17353" xr:uid="{00000000-0005-0000-0000-0000B2400000}"/>
    <cellStyle name="Calculation 8 13 2 2" xfId="17354" xr:uid="{00000000-0005-0000-0000-0000B3400000}"/>
    <cellStyle name="Calculation 8 13 2 3" xfId="17355" xr:uid="{00000000-0005-0000-0000-0000B4400000}"/>
    <cellStyle name="Calculation 8 13 3" xfId="17356" xr:uid="{00000000-0005-0000-0000-0000B5400000}"/>
    <cellStyle name="Calculation 8 13 3 2" xfId="17357" xr:uid="{00000000-0005-0000-0000-0000B6400000}"/>
    <cellStyle name="Calculation 8 13 4" xfId="17358" xr:uid="{00000000-0005-0000-0000-0000B7400000}"/>
    <cellStyle name="Calculation 8 13 5" xfId="17359" xr:uid="{00000000-0005-0000-0000-0000B8400000}"/>
    <cellStyle name="Calculation 8 14" xfId="17360" xr:uid="{00000000-0005-0000-0000-0000B9400000}"/>
    <cellStyle name="Calculation 8 14 2" xfId="17361" xr:uid="{00000000-0005-0000-0000-0000BA400000}"/>
    <cellStyle name="Calculation 8 14 2 2" xfId="17362" xr:uid="{00000000-0005-0000-0000-0000BB400000}"/>
    <cellStyle name="Calculation 8 14 2 3" xfId="17363" xr:uid="{00000000-0005-0000-0000-0000BC400000}"/>
    <cellStyle name="Calculation 8 14 3" xfId="17364" xr:uid="{00000000-0005-0000-0000-0000BD400000}"/>
    <cellStyle name="Calculation 8 14 3 2" xfId="17365" xr:uid="{00000000-0005-0000-0000-0000BE400000}"/>
    <cellStyle name="Calculation 8 14 4" xfId="17366" xr:uid="{00000000-0005-0000-0000-0000BF400000}"/>
    <cellStyle name="Calculation 8 14 5" xfId="17367" xr:uid="{00000000-0005-0000-0000-0000C0400000}"/>
    <cellStyle name="Calculation 8 15" xfId="17368" xr:uid="{00000000-0005-0000-0000-0000C1400000}"/>
    <cellStyle name="Calculation 8 15 2" xfId="17369" xr:uid="{00000000-0005-0000-0000-0000C2400000}"/>
    <cellStyle name="Calculation 8 15 2 2" xfId="17370" xr:uid="{00000000-0005-0000-0000-0000C3400000}"/>
    <cellStyle name="Calculation 8 15 2 3" xfId="17371" xr:uid="{00000000-0005-0000-0000-0000C4400000}"/>
    <cellStyle name="Calculation 8 15 3" xfId="17372" xr:uid="{00000000-0005-0000-0000-0000C5400000}"/>
    <cellStyle name="Calculation 8 15 3 2" xfId="17373" xr:uid="{00000000-0005-0000-0000-0000C6400000}"/>
    <cellStyle name="Calculation 8 15 4" xfId="17374" xr:uid="{00000000-0005-0000-0000-0000C7400000}"/>
    <cellStyle name="Calculation 8 15 5" xfId="17375" xr:uid="{00000000-0005-0000-0000-0000C8400000}"/>
    <cellStyle name="Calculation 8 16" xfId="17376" xr:uid="{00000000-0005-0000-0000-0000C9400000}"/>
    <cellStyle name="Calculation 8 16 2" xfId="17377" xr:uid="{00000000-0005-0000-0000-0000CA400000}"/>
    <cellStyle name="Calculation 8 16 2 2" xfId="17378" xr:uid="{00000000-0005-0000-0000-0000CB400000}"/>
    <cellStyle name="Calculation 8 16 2 3" xfId="17379" xr:uid="{00000000-0005-0000-0000-0000CC400000}"/>
    <cellStyle name="Calculation 8 16 3" xfId="17380" xr:uid="{00000000-0005-0000-0000-0000CD400000}"/>
    <cellStyle name="Calculation 8 16 3 2" xfId="17381" xr:uid="{00000000-0005-0000-0000-0000CE400000}"/>
    <cellStyle name="Calculation 8 16 4" xfId="17382" xr:uid="{00000000-0005-0000-0000-0000CF400000}"/>
    <cellStyle name="Calculation 8 16 5" xfId="17383" xr:uid="{00000000-0005-0000-0000-0000D0400000}"/>
    <cellStyle name="Calculation 8 17" xfId="17384" xr:uid="{00000000-0005-0000-0000-0000D1400000}"/>
    <cellStyle name="Calculation 8 17 2" xfId="17385" xr:uid="{00000000-0005-0000-0000-0000D2400000}"/>
    <cellStyle name="Calculation 8 17 2 2" xfId="17386" xr:uid="{00000000-0005-0000-0000-0000D3400000}"/>
    <cellStyle name="Calculation 8 17 2 3" xfId="17387" xr:uid="{00000000-0005-0000-0000-0000D4400000}"/>
    <cellStyle name="Calculation 8 17 3" xfId="17388" xr:uid="{00000000-0005-0000-0000-0000D5400000}"/>
    <cellStyle name="Calculation 8 17 3 2" xfId="17389" xr:uid="{00000000-0005-0000-0000-0000D6400000}"/>
    <cellStyle name="Calculation 8 17 4" xfId="17390" xr:uid="{00000000-0005-0000-0000-0000D7400000}"/>
    <cellStyle name="Calculation 8 17 5" xfId="17391" xr:uid="{00000000-0005-0000-0000-0000D8400000}"/>
    <cellStyle name="Calculation 8 18" xfId="17392" xr:uid="{00000000-0005-0000-0000-0000D9400000}"/>
    <cellStyle name="Calculation 8 18 2" xfId="17393" xr:uid="{00000000-0005-0000-0000-0000DA400000}"/>
    <cellStyle name="Calculation 8 18 2 2" xfId="17394" xr:uid="{00000000-0005-0000-0000-0000DB400000}"/>
    <cellStyle name="Calculation 8 18 2 3" xfId="17395" xr:uid="{00000000-0005-0000-0000-0000DC400000}"/>
    <cellStyle name="Calculation 8 18 3" xfId="17396" xr:uid="{00000000-0005-0000-0000-0000DD400000}"/>
    <cellStyle name="Calculation 8 18 3 2" xfId="17397" xr:uid="{00000000-0005-0000-0000-0000DE400000}"/>
    <cellStyle name="Calculation 8 18 4" xfId="17398" xr:uid="{00000000-0005-0000-0000-0000DF400000}"/>
    <cellStyle name="Calculation 8 18 5" xfId="17399" xr:uid="{00000000-0005-0000-0000-0000E0400000}"/>
    <cellStyle name="Calculation 8 19" xfId="17400" xr:uid="{00000000-0005-0000-0000-0000E1400000}"/>
    <cellStyle name="Calculation 8 19 2" xfId="17401" xr:uid="{00000000-0005-0000-0000-0000E2400000}"/>
    <cellStyle name="Calculation 8 19 2 2" xfId="17402" xr:uid="{00000000-0005-0000-0000-0000E3400000}"/>
    <cellStyle name="Calculation 8 19 2 3" xfId="17403" xr:uid="{00000000-0005-0000-0000-0000E4400000}"/>
    <cellStyle name="Calculation 8 19 3" xfId="17404" xr:uid="{00000000-0005-0000-0000-0000E5400000}"/>
    <cellStyle name="Calculation 8 19 3 2" xfId="17405" xr:uid="{00000000-0005-0000-0000-0000E6400000}"/>
    <cellStyle name="Calculation 8 19 4" xfId="17406" xr:uid="{00000000-0005-0000-0000-0000E7400000}"/>
    <cellStyle name="Calculation 8 19 5" xfId="17407" xr:uid="{00000000-0005-0000-0000-0000E8400000}"/>
    <cellStyle name="Calculation 8 2" xfId="17408" xr:uid="{00000000-0005-0000-0000-0000E9400000}"/>
    <cellStyle name="Calculation 8 2 2" xfId="17409" xr:uid="{00000000-0005-0000-0000-0000EA400000}"/>
    <cellStyle name="Calculation 8 2 2 2" xfId="17410" xr:uid="{00000000-0005-0000-0000-0000EB400000}"/>
    <cellStyle name="Calculation 8 2 2 3" xfId="17411" xr:uid="{00000000-0005-0000-0000-0000EC400000}"/>
    <cellStyle name="Calculation 8 2 3" xfId="17412" xr:uid="{00000000-0005-0000-0000-0000ED400000}"/>
    <cellStyle name="Calculation 8 2 3 2" xfId="17413" xr:uid="{00000000-0005-0000-0000-0000EE400000}"/>
    <cellStyle name="Calculation 8 2 4" xfId="17414" xr:uid="{00000000-0005-0000-0000-0000EF400000}"/>
    <cellStyle name="Calculation 8 2 5" xfId="17415" xr:uid="{00000000-0005-0000-0000-0000F0400000}"/>
    <cellStyle name="Calculation 8 20" xfId="17416" xr:uid="{00000000-0005-0000-0000-0000F1400000}"/>
    <cellStyle name="Calculation 8 20 2" xfId="17417" xr:uid="{00000000-0005-0000-0000-0000F2400000}"/>
    <cellStyle name="Calculation 8 20 2 2" xfId="17418" xr:uid="{00000000-0005-0000-0000-0000F3400000}"/>
    <cellStyle name="Calculation 8 20 2 3" xfId="17419" xr:uid="{00000000-0005-0000-0000-0000F4400000}"/>
    <cellStyle name="Calculation 8 20 3" xfId="17420" xr:uid="{00000000-0005-0000-0000-0000F5400000}"/>
    <cellStyle name="Calculation 8 20 4" xfId="17421" xr:uid="{00000000-0005-0000-0000-0000F6400000}"/>
    <cellStyle name="Calculation 8 20 5" xfId="17422" xr:uid="{00000000-0005-0000-0000-0000F7400000}"/>
    <cellStyle name="Calculation 8 21" xfId="17423" xr:uid="{00000000-0005-0000-0000-0000F8400000}"/>
    <cellStyle name="Calculation 8 21 2" xfId="17424" xr:uid="{00000000-0005-0000-0000-0000F9400000}"/>
    <cellStyle name="Calculation 8 22" xfId="17425" xr:uid="{00000000-0005-0000-0000-0000FA400000}"/>
    <cellStyle name="Calculation 8 22 2" xfId="17426" xr:uid="{00000000-0005-0000-0000-0000FB400000}"/>
    <cellStyle name="Calculation 8 23" xfId="17427" xr:uid="{00000000-0005-0000-0000-0000FC400000}"/>
    <cellStyle name="Calculation 8 3" xfId="17428" xr:uid="{00000000-0005-0000-0000-0000FD400000}"/>
    <cellStyle name="Calculation 8 3 2" xfId="17429" xr:uid="{00000000-0005-0000-0000-0000FE400000}"/>
    <cellStyle name="Calculation 8 3 2 2" xfId="17430" xr:uid="{00000000-0005-0000-0000-0000FF400000}"/>
    <cellStyle name="Calculation 8 3 2 3" xfId="17431" xr:uid="{00000000-0005-0000-0000-000000410000}"/>
    <cellStyle name="Calculation 8 3 3" xfId="17432" xr:uid="{00000000-0005-0000-0000-000001410000}"/>
    <cellStyle name="Calculation 8 3 3 2" xfId="17433" xr:uid="{00000000-0005-0000-0000-000002410000}"/>
    <cellStyle name="Calculation 8 3 4" xfId="17434" xr:uid="{00000000-0005-0000-0000-000003410000}"/>
    <cellStyle name="Calculation 8 3 5" xfId="17435" xr:uid="{00000000-0005-0000-0000-000004410000}"/>
    <cellStyle name="Calculation 8 4" xfId="17436" xr:uid="{00000000-0005-0000-0000-000005410000}"/>
    <cellStyle name="Calculation 8 4 2" xfId="17437" xr:uid="{00000000-0005-0000-0000-000006410000}"/>
    <cellStyle name="Calculation 8 4 2 2" xfId="17438" xr:uid="{00000000-0005-0000-0000-000007410000}"/>
    <cellStyle name="Calculation 8 4 2 3" xfId="17439" xr:uid="{00000000-0005-0000-0000-000008410000}"/>
    <cellStyle name="Calculation 8 4 3" xfId="17440" xr:uid="{00000000-0005-0000-0000-000009410000}"/>
    <cellStyle name="Calculation 8 4 3 2" xfId="17441" xr:uid="{00000000-0005-0000-0000-00000A410000}"/>
    <cellStyle name="Calculation 8 4 4" xfId="17442" xr:uid="{00000000-0005-0000-0000-00000B410000}"/>
    <cellStyle name="Calculation 8 4 5" xfId="17443" xr:uid="{00000000-0005-0000-0000-00000C410000}"/>
    <cellStyle name="Calculation 8 5" xfId="17444" xr:uid="{00000000-0005-0000-0000-00000D410000}"/>
    <cellStyle name="Calculation 8 5 2" xfId="17445" xr:uid="{00000000-0005-0000-0000-00000E410000}"/>
    <cellStyle name="Calculation 8 5 2 2" xfId="17446" xr:uid="{00000000-0005-0000-0000-00000F410000}"/>
    <cellStyle name="Calculation 8 5 2 3" xfId="17447" xr:uid="{00000000-0005-0000-0000-000010410000}"/>
    <cellStyle name="Calculation 8 5 3" xfId="17448" xr:uid="{00000000-0005-0000-0000-000011410000}"/>
    <cellStyle name="Calculation 8 5 3 2" xfId="17449" xr:uid="{00000000-0005-0000-0000-000012410000}"/>
    <cellStyle name="Calculation 8 5 4" xfId="17450" xr:uid="{00000000-0005-0000-0000-000013410000}"/>
    <cellStyle name="Calculation 8 5 5" xfId="17451" xr:uid="{00000000-0005-0000-0000-000014410000}"/>
    <cellStyle name="Calculation 8 6" xfId="17452" xr:uid="{00000000-0005-0000-0000-000015410000}"/>
    <cellStyle name="Calculation 8 6 2" xfId="17453" xr:uid="{00000000-0005-0000-0000-000016410000}"/>
    <cellStyle name="Calculation 8 6 2 2" xfId="17454" xr:uid="{00000000-0005-0000-0000-000017410000}"/>
    <cellStyle name="Calculation 8 6 2 3" xfId="17455" xr:uid="{00000000-0005-0000-0000-000018410000}"/>
    <cellStyle name="Calculation 8 6 3" xfId="17456" xr:uid="{00000000-0005-0000-0000-000019410000}"/>
    <cellStyle name="Calculation 8 6 3 2" xfId="17457" xr:uid="{00000000-0005-0000-0000-00001A410000}"/>
    <cellStyle name="Calculation 8 6 4" xfId="17458" xr:uid="{00000000-0005-0000-0000-00001B410000}"/>
    <cellStyle name="Calculation 8 6 5" xfId="17459" xr:uid="{00000000-0005-0000-0000-00001C410000}"/>
    <cellStyle name="Calculation 8 7" xfId="17460" xr:uid="{00000000-0005-0000-0000-00001D410000}"/>
    <cellStyle name="Calculation 8 7 2" xfId="17461" xr:uid="{00000000-0005-0000-0000-00001E410000}"/>
    <cellStyle name="Calculation 8 7 2 2" xfId="17462" xr:uid="{00000000-0005-0000-0000-00001F410000}"/>
    <cellStyle name="Calculation 8 7 2 3" xfId="17463" xr:uid="{00000000-0005-0000-0000-000020410000}"/>
    <cellStyle name="Calculation 8 7 3" xfId="17464" xr:uid="{00000000-0005-0000-0000-000021410000}"/>
    <cellStyle name="Calculation 8 7 3 2" xfId="17465" xr:uid="{00000000-0005-0000-0000-000022410000}"/>
    <cellStyle name="Calculation 8 7 4" xfId="17466" xr:uid="{00000000-0005-0000-0000-000023410000}"/>
    <cellStyle name="Calculation 8 7 5" xfId="17467" xr:uid="{00000000-0005-0000-0000-000024410000}"/>
    <cellStyle name="Calculation 8 8" xfId="17468" xr:uid="{00000000-0005-0000-0000-000025410000}"/>
    <cellStyle name="Calculation 8 8 2" xfId="17469" xr:uid="{00000000-0005-0000-0000-000026410000}"/>
    <cellStyle name="Calculation 8 8 2 2" xfId="17470" xr:uid="{00000000-0005-0000-0000-000027410000}"/>
    <cellStyle name="Calculation 8 8 2 3" xfId="17471" xr:uid="{00000000-0005-0000-0000-000028410000}"/>
    <cellStyle name="Calculation 8 8 3" xfId="17472" xr:uid="{00000000-0005-0000-0000-000029410000}"/>
    <cellStyle name="Calculation 8 8 3 2" xfId="17473" xr:uid="{00000000-0005-0000-0000-00002A410000}"/>
    <cellStyle name="Calculation 8 8 4" xfId="17474" xr:uid="{00000000-0005-0000-0000-00002B410000}"/>
    <cellStyle name="Calculation 8 8 5" xfId="17475" xr:uid="{00000000-0005-0000-0000-00002C410000}"/>
    <cellStyle name="Calculation 8 9" xfId="17476" xr:uid="{00000000-0005-0000-0000-00002D410000}"/>
    <cellStyle name="Calculation 8 9 2" xfId="17477" xr:uid="{00000000-0005-0000-0000-00002E410000}"/>
    <cellStyle name="Calculation 8 9 2 2" xfId="17478" xr:uid="{00000000-0005-0000-0000-00002F410000}"/>
    <cellStyle name="Calculation 8 9 2 3" xfId="17479" xr:uid="{00000000-0005-0000-0000-000030410000}"/>
    <cellStyle name="Calculation 8 9 3" xfId="17480" xr:uid="{00000000-0005-0000-0000-000031410000}"/>
    <cellStyle name="Calculation 8 9 3 2" xfId="17481" xr:uid="{00000000-0005-0000-0000-000032410000}"/>
    <cellStyle name="Calculation 8 9 4" xfId="17482" xr:uid="{00000000-0005-0000-0000-000033410000}"/>
    <cellStyle name="Calculation 8 9 5" xfId="17483" xr:uid="{00000000-0005-0000-0000-000034410000}"/>
    <cellStyle name="Calculation 9" xfId="17484" xr:uid="{00000000-0005-0000-0000-000035410000}"/>
    <cellStyle name="Calculation 9 10" xfId="17485" xr:uid="{00000000-0005-0000-0000-000036410000}"/>
    <cellStyle name="Calculation 9 10 2" xfId="17486" xr:uid="{00000000-0005-0000-0000-000037410000}"/>
    <cellStyle name="Calculation 9 10 2 2" xfId="17487" xr:uid="{00000000-0005-0000-0000-000038410000}"/>
    <cellStyle name="Calculation 9 10 2 3" xfId="17488" xr:uid="{00000000-0005-0000-0000-000039410000}"/>
    <cellStyle name="Calculation 9 10 3" xfId="17489" xr:uid="{00000000-0005-0000-0000-00003A410000}"/>
    <cellStyle name="Calculation 9 10 3 2" xfId="17490" xr:uid="{00000000-0005-0000-0000-00003B410000}"/>
    <cellStyle name="Calculation 9 10 4" xfId="17491" xr:uid="{00000000-0005-0000-0000-00003C410000}"/>
    <cellStyle name="Calculation 9 10 5" xfId="17492" xr:uid="{00000000-0005-0000-0000-00003D410000}"/>
    <cellStyle name="Calculation 9 11" xfId="17493" xr:uid="{00000000-0005-0000-0000-00003E410000}"/>
    <cellStyle name="Calculation 9 11 2" xfId="17494" xr:uid="{00000000-0005-0000-0000-00003F410000}"/>
    <cellStyle name="Calculation 9 11 2 2" xfId="17495" xr:uid="{00000000-0005-0000-0000-000040410000}"/>
    <cellStyle name="Calculation 9 11 2 3" xfId="17496" xr:uid="{00000000-0005-0000-0000-000041410000}"/>
    <cellStyle name="Calculation 9 11 3" xfId="17497" xr:uid="{00000000-0005-0000-0000-000042410000}"/>
    <cellStyle name="Calculation 9 11 3 2" xfId="17498" xr:uid="{00000000-0005-0000-0000-000043410000}"/>
    <cellStyle name="Calculation 9 11 4" xfId="17499" xr:uid="{00000000-0005-0000-0000-000044410000}"/>
    <cellStyle name="Calculation 9 11 5" xfId="17500" xr:uid="{00000000-0005-0000-0000-000045410000}"/>
    <cellStyle name="Calculation 9 12" xfId="17501" xr:uid="{00000000-0005-0000-0000-000046410000}"/>
    <cellStyle name="Calculation 9 12 2" xfId="17502" xr:uid="{00000000-0005-0000-0000-000047410000}"/>
    <cellStyle name="Calculation 9 12 2 2" xfId="17503" xr:uid="{00000000-0005-0000-0000-000048410000}"/>
    <cellStyle name="Calculation 9 12 2 3" xfId="17504" xr:uid="{00000000-0005-0000-0000-000049410000}"/>
    <cellStyle name="Calculation 9 12 3" xfId="17505" xr:uid="{00000000-0005-0000-0000-00004A410000}"/>
    <cellStyle name="Calculation 9 12 3 2" xfId="17506" xr:uid="{00000000-0005-0000-0000-00004B410000}"/>
    <cellStyle name="Calculation 9 12 4" xfId="17507" xr:uid="{00000000-0005-0000-0000-00004C410000}"/>
    <cellStyle name="Calculation 9 12 5" xfId="17508" xr:uid="{00000000-0005-0000-0000-00004D410000}"/>
    <cellStyle name="Calculation 9 13" xfId="17509" xr:uid="{00000000-0005-0000-0000-00004E410000}"/>
    <cellStyle name="Calculation 9 13 2" xfId="17510" xr:uid="{00000000-0005-0000-0000-00004F410000}"/>
    <cellStyle name="Calculation 9 13 2 2" xfId="17511" xr:uid="{00000000-0005-0000-0000-000050410000}"/>
    <cellStyle name="Calculation 9 13 2 3" xfId="17512" xr:uid="{00000000-0005-0000-0000-000051410000}"/>
    <cellStyle name="Calculation 9 13 3" xfId="17513" xr:uid="{00000000-0005-0000-0000-000052410000}"/>
    <cellStyle name="Calculation 9 13 3 2" xfId="17514" xr:uid="{00000000-0005-0000-0000-000053410000}"/>
    <cellStyle name="Calculation 9 13 4" xfId="17515" xr:uid="{00000000-0005-0000-0000-000054410000}"/>
    <cellStyle name="Calculation 9 13 5" xfId="17516" xr:uid="{00000000-0005-0000-0000-000055410000}"/>
    <cellStyle name="Calculation 9 14" xfId="17517" xr:uid="{00000000-0005-0000-0000-000056410000}"/>
    <cellStyle name="Calculation 9 14 2" xfId="17518" xr:uid="{00000000-0005-0000-0000-000057410000}"/>
    <cellStyle name="Calculation 9 14 2 2" xfId="17519" xr:uid="{00000000-0005-0000-0000-000058410000}"/>
    <cellStyle name="Calculation 9 14 2 3" xfId="17520" xr:uid="{00000000-0005-0000-0000-000059410000}"/>
    <cellStyle name="Calculation 9 14 3" xfId="17521" xr:uid="{00000000-0005-0000-0000-00005A410000}"/>
    <cellStyle name="Calculation 9 14 3 2" xfId="17522" xr:uid="{00000000-0005-0000-0000-00005B410000}"/>
    <cellStyle name="Calculation 9 14 4" xfId="17523" xr:uid="{00000000-0005-0000-0000-00005C410000}"/>
    <cellStyle name="Calculation 9 14 5" xfId="17524" xr:uid="{00000000-0005-0000-0000-00005D410000}"/>
    <cellStyle name="Calculation 9 15" xfId="17525" xr:uid="{00000000-0005-0000-0000-00005E410000}"/>
    <cellStyle name="Calculation 9 15 2" xfId="17526" xr:uid="{00000000-0005-0000-0000-00005F410000}"/>
    <cellStyle name="Calculation 9 15 2 2" xfId="17527" xr:uid="{00000000-0005-0000-0000-000060410000}"/>
    <cellStyle name="Calculation 9 15 2 3" xfId="17528" xr:uid="{00000000-0005-0000-0000-000061410000}"/>
    <cellStyle name="Calculation 9 15 3" xfId="17529" xr:uid="{00000000-0005-0000-0000-000062410000}"/>
    <cellStyle name="Calculation 9 15 3 2" xfId="17530" xr:uid="{00000000-0005-0000-0000-000063410000}"/>
    <cellStyle name="Calculation 9 15 4" xfId="17531" xr:uid="{00000000-0005-0000-0000-000064410000}"/>
    <cellStyle name="Calculation 9 15 5" xfId="17532" xr:uid="{00000000-0005-0000-0000-000065410000}"/>
    <cellStyle name="Calculation 9 16" xfId="17533" xr:uid="{00000000-0005-0000-0000-000066410000}"/>
    <cellStyle name="Calculation 9 16 2" xfId="17534" xr:uid="{00000000-0005-0000-0000-000067410000}"/>
    <cellStyle name="Calculation 9 16 2 2" xfId="17535" xr:uid="{00000000-0005-0000-0000-000068410000}"/>
    <cellStyle name="Calculation 9 16 2 3" xfId="17536" xr:uid="{00000000-0005-0000-0000-000069410000}"/>
    <cellStyle name="Calculation 9 16 3" xfId="17537" xr:uid="{00000000-0005-0000-0000-00006A410000}"/>
    <cellStyle name="Calculation 9 16 3 2" xfId="17538" xr:uid="{00000000-0005-0000-0000-00006B410000}"/>
    <cellStyle name="Calculation 9 16 4" xfId="17539" xr:uid="{00000000-0005-0000-0000-00006C410000}"/>
    <cellStyle name="Calculation 9 16 5" xfId="17540" xr:uid="{00000000-0005-0000-0000-00006D410000}"/>
    <cellStyle name="Calculation 9 17" xfId="17541" xr:uid="{00000000-0005-0000-0000-00006E410000}"/>
    <cellStyle name="Calculation 9 17 2" xfId="17542" xr:uid="{00000000-0005-0000-0000-00006F410000}"/>
    <cellStyle name="Calculation 9 17 2 2" xfId="17543" xr:uid="{00000000-0005-0000-0000-000070410000}"/>
    <cellStyle name="Calculation 9 17 2 3" xfId="17544" xr:uid="{00000000-0005-0000-0000-000071410000}"/>
    <cellStyle name="Calculation 9 17 3" xfId="17545" xr:uid="{00000000-0005-0000-0000-000072410000}"/>
    <cellStyle name="Calculation 9 17 3 2" xfId="17546" xr:uid="{00000000-0005-0000-0000-000073410000}"/>
    <cellStyle name="Calculation 9 17 4" xfId="17547" xr:uid="{00000000-0005-0000-0000-000074410000}"/>
    <cellStyle name="Calculation 9 17 5" xfId="17548" xr:uid="{00000000-0005-0000-0000-000075410000}"/>
    <cellStyle name="Calculation 9 18" xfId="17549" xr:uid="{00000000-0005-0000-0000-000076410000}"/>
    <cellStyle name="Calculation 9 18 2" xfId="17550" xr:uid="{00000000-0005-0000-0000-000077410000}"/>
    <cellStyle name="Calculation 9 18 2 2" xfId="17551" xr:uid="{00000000-0005-0000-0000-000078410000}"/>
    <cellStyle name="Calculation 9 18 2 3" xfId="17552" xr:uid="{00000000-0005-0000-0000-000079410000}"/>
    <cellStyle name="Calculation 9 18 3" xfId="17553" xr:uid="{00000000-0005-0000-0000-00007A410000}"/>
    <cellStyle name="Calculation 9 18 3 2" xfId="17554" xr:uid="{00000000-0005-0000-0000-00007B410000}"/>
    <cellStyle name="Calculation 9 18 4" xfId="17555" xr:uid="{00000000-0005-0000-0000-00007C410000}"/>
    <cellStyle name="Calculation 9 18 5" xfId="17556" xr:uid="{00000000-0005-0000-0000-00007D410000}"/>
    <cellStyle name="Calculation 9 19" xfId="17557" xr:uid="{00000000-0005-0000-0000-00007E410000}"/>
    <cellStyle name="Calculation 9 19 2" xfId="17558" xr:uid="{00000000-0005-0000-0000-00007F410000}"/>
    <cellStyle name="Calculation 9 19 2 2" xfId="17559" xr:uid="{00000000-0005-0000-0000-000080410000}"/>
    <cellStyle name="Calculation 9 19 2 3" xfId="17560" xr:uid="{00000000-0005-0000-0000-000081410000}"/>
    <cellStyle name="Calculation 9 19 3" xfId="17561" xr:uid="{00000000-0005-0000-0000-000082410000}"/>
    <cellStyle name="Calculation 9 19 3 2" xfId="17562" xr:uid="{00000000-0005-0000-0000-000083410000}"/>
    <cellStyle name="Calculation 9 19 4" xfId="17563" xr:uid="{00000000-0005-0000-0000-000084410000}"/>
    <cellStyle name="Calculation 9 19 5" xfId="17564" xr:uid="{00000000-0005-0000-0000-000085410000}"/>
    <cellStyle name="Calculation 9 2" xfId="17565" xr:uid="{00000000-0005-0000-0000-000086410000}"/>
    <cellStyle name="Calculation 9 2 2" xfId="17566" xr:uid="{00000000-0005-0000-0000-000087410000}"/>
    <cellStyle name="Calculation 9 2 2 2" xfId="17567" xr:uid="{00000000-0005-0000-0000-000088410000}"/>
    <cellStyle name="Calculation 9 2 2 3" xfId="17568" xr:uid="{00000000-0005-0000-0000-000089410000}"/>
    <cellStyle name="Calculation 9 2 3" xfId="17569" xr:uid="{00000000-0005-0000-0000-00008A410000}"/>
    <cellStyle name="Calculation 9 2 3 2" xfId="17570" xr:uid="{00000000-0005-0000-0000-00008B410000}"/>
    <cellStyle name="Calculation 9 2 4" xfId="17571" xr:uid="{00000000-0005-0000-0000-00008C410000}"/>
    <cellStyle name="Calculation 9 2 5" xfId="17572" xr:uid="{00000000-0005-0000-0000-00008D410000}"/>
    <cellStyle name="Calculation 9 20" xfId="17573" xr:uid="{00000000-0005-0000-0000-00008E410000}"/>
    <cellStyle name="Calculation 9 20 2" xfId="17574" xr:uid="{00000000-0005-0000-0000-00008F410000}"/>
    <cellStyle name="Calculation 9 20 2 2" xfId="17575" xr:uid="{00000000-0005-0000-0000-000090410000}"/>
    <cellStyle name="Calculation 9 20 2 3" xfId="17576" xr:uid="{00000000-0005-0000-0000-000091410000}"/>
    <cellStyle name="Calculation 9 20 3" xfId="17577" xr:uid="{00000000-0005-0000-0000-000092410000}"/>
    <cellStyle name="Calculation 9 20 4" xfId="17578" xr:uid="{00000000-0005-0000-0000-000093410000}"/>
    <cellStyle name="Calculation 9 20 5" xfId="17579" xr:uid="{00000000-0005-0000-0000-000094410000}"/>
    <cellStyle name="Calculation 9 21" xfId="17580" xr:uid="{00000000-0005-0000-0000-000095410000}"/>
    <cellStyle name="Calculation 9 21 2" xfId="17581" xr:uid="{00000000-0005-0000-0000-000096410000}"/>
    <cellStyle name="Calculation 9 22" xfId="17582" xr:uid="{00000000-0005-0000-0000-000097410000}"/>
    <cellStyle name="Calculation 9 22 2" xfId="17583" xr:uid="{00000000-0005-0000-0000-000098410000}"/>
    <cellStyle name="Calculation 9 23" xfId="17584" xr:uid="{00000000-0005-0000-0000-000099410000}"/>
    <cellStyle name="Calculation 9 3" xfId="17585" xr:uid="{00000000-0005-0000-0000-00009A410000}"/>
    <cellStyle name="Calculation 9 3 2" xfId="17586" xr:uid="{00000000-0005-0000-0000-00009B410000}"/>
    <cellStyle name="Calculation 9 3 2 2" xfId="17587" xr:uid="{00000000-0005-0000-0000-00009C410000}"/>
    <cellStyle name="Calculation 9 3 2 3" xfId="17588" xr:uid="{00000000-0005-0000-0000-00009D410000}"/>
    <cellStyle name="Calculation 9 3 3" xfId="17589" xr:uid="{00000000-0005-0000-0000-00009E410000}"/>
    <cellStyle name="Calculation 9 3 3 2" xfId="17590" xr:uid="{00000000-0005-0000-0000-00009F410000}"/>
    <cellStyle name="Calculation 9 3 4" xfId="17591" xr:uid="{00000000-0005-0000-0000-0000A0410000}"/>
    <cellStyle name="Calculation 9 3 5" xfId="17592" xr:uid="{00000000-0005-0000-0000-0000A1410000}"/>
    <cellStyle name="Calculation 9 4" xfId="17593" xr:uid="{00000000-0005-0000-0000-0000A2410000}"/>
    <cellStyle name="Calculation 9 4 2" xfId="17594" xr:uid="{00000000-0005-0000-0000-0000A3410000}"/>
    <cellStyle name="Calculation 9 4 2 2" xfId="17595" xr:uid="{00000000-0005-0000-0000-0000A4410000}"/>
    <cellStyle name="Calculation 9 4 2 3" xfId="17596" xr:uid="{00000000-0005-0000-0000-0000A5410000}"/>
    <cellStyle name="Calculation 9 4 3" xfId="17597" xr:uid="{00000000-0005-0000-0000-0000A6410000}"/>
    <cellStyle name="Calculation 9 4 3 2" xfId="17598" xr:uid="{00000000-0005-0000-0000-0000A7410000}"/>
    <cellStyle name="Calculation 9 4 4" xfId="17599" xr:uid="{00000000-0005-0000-0000-0000A8410000}"/>
    <cellStyle name="Calculation 9 4 5" xfId="17600" xr:uid="{00000000-0005-0000-0000-0000A9410000}"/>
    <cellStyle name="Calculation 9 5" xfId="17601" xr:uid="{00000000-0005-0000-0000-0000AA410000}"/>
    <cellStyle name="Calculation 9 5 2" xfId="17602" xr:uid="{00000000-0005-0000-0000-0000AB410000}"/>
    <cellStyle name="Calculation 9 5 2 2" xfId="17603" xr:uid="{00000000-0005-0000-0000-0000AC410000}"/>
    <cellStyle name="Calculation 9 5 2 3" xfId="17604" xr:uid="{00000000-0005-0000-0000-0000AD410000}"/>
    <cellStyle name="Calculation 9 5 3" xfId="17605" xr:uid="{00000000-0005-0000-0000-0000AE410000}"/>
    <cellStyle name="Calculation 9 5 3 2" xfId="17606" xr:uid="{00000000-0005-0000-0000-0000AF410000}"/>
    <cellStyle name="Calculation 9 5 4" xfId="17607" xr:uid="{00000000-0005-0000-0000-0000B0410000}"/>
    <cellStyle name="Calculation 9 5 5" xfId="17608" xr:uid="{00000000-0005-0000-0000-0000B1410000}"/>
    <cellStyle name="Calculation 9 6" xfId="17609" xr:uid="{00000000-0005-0000-0000-0000B2410000}"/>
    <cellStyle name="Calculation 9 6 2" xfId="17610" xr:uid="{00000000-0005-0000-0000-0000B3410000}"/>
    <cellStyle name="Calculation 9 6 2 2" xfId="17611" xr:uid="{00000000-0005-0000-0000-0000B4410000}"/>
    <cellStyle name="Calculation 9 6 2 3" xfId="17612" xr:uid="{00000000-0005-0000-0000-0000B5410000}"/>
    <cellStyle name="Calculation 9 6 3" xfId="17613" xr:uid="{00000000-0005-0000-0000-0000B6410000}"/>
    <cellStyle name="Calculation 9 6 3 2" xfId="17614" xr:uid="{00000000-0005-0000-0000-0000B7410000}"/>
    <cellStyle name="Calculation 9 6 4" xfId="17615" xr:uid="{00000000-0005-0000-0000-0000B8410000}"/>
    <cellStyle name="Calculation 9 6 5" xfId="17616" xr:uid="{00000000-0005-0000-0000-0000B9410000}"/>
    <cellStyle name="Calculation 9 7" xfId="17617" xr:uid="{00000000-0005-0000-0000-0000BA410000}"/>
    <cellStyle name="Calculation 9 7 2" xfId="17618" xr:uid="{00000000-0005-0000-0000-0000BB410000}"/>
    <cellStyle name="Calculation 9 7 2 2" xfId="17619" xr:uid="{00000000-0005-0000-0000-0000BC410000}"/>
    <cellStyle name="Calculation 9 7 2 3" xfId="17620" xr:uid="{00000000-0005-0000-0000-0000BD410000}"/>
    <cellStyle name="Calculation 9 7 3" xfId="17621" xr:uid="{00000000-0005-0000-0000-0000BE410000}"/>
    <cellStyle name="Calculation 9 7 3 2" xfId="17622" xr:uid="{00000000-0005-0000-0000-0000BF410000}"/>
    <cellStyle name="Calculation 9 7 4" xfId="17623" xr:uid="{00000000-0005-0000-0000-0000C0410000}"/>
    <cellStyle name="Calculation 9 7 5" xfId="17624" xr:uid="{00000000-0005-0000-0000-0000C1410000}"/>
    <cellStyle name="Calculation 9 8" xfId="17625" xr:uid="{00000000-0005-0000-0000-0000C2410000}"/>
    <cellStyle name="Calculation 9 8 2" xfId="17626" xr:uid="{00000000-0005-0000-0000-0000C3410000}"/>
    <cellStyle name="Calculation 9 8 2 2" xfId="17627" xr:uid="{00000000-0005-0000-0000-0000C4410000}"/>
    <cellStyle name="Calculation 9 8 2 3" xfId="17628" xr:uid="{00000000-0005-0000-0000-0000C5410000}"/>
    <cellStyle name="Calculation 9 8 3" xfId="17629" xr:uid="{00000000-0005-0000-0000-0000C6410000}"/>
    <cellStyle name="Calculation 9 8 3 2" xfId="17630" xr:uid="{00000000-0005-0000-0000-0000C7410000}"/>
    <cellStyle name="Calculation 9 8 4" xfId="17631" xr:uid="{00000000-0005-0000-0000-0000C8410000}"/>
    <cellStyle name="Calculation 9 8 5" xfId="17632" xr:uid="{00000000-0005-0000-0000-0000C9410000}"/>
    <cellStyle name="Calculation 9 9" xfId="17633" xr:uid="{00000000-0005-0000-0000-0000CA410000}"/>
    <cellStyle name="Calculation 9 9 2" xfId="17634" xr:uid="{00000000-0005-0000-0000-0000CB410000}"/>
    <cellStyle name="Calculation 9 9 2 2" xfId="17635" xr:uid="{00000000-0005-0000-0000-0000CC410000}"/>
    <cellStyle name="Calculation 9 9 2 3" xfId="17636" xr:uid="{00000000-0005-0000-0000-0000CD410000}"/>
    <cellStyle name="Calculation 9 9 3" xfId="17637" xr:uid="{00000000-0005-0000-0000-0000CE410000}"/>
    <cellStyle name="Calculation 9 9 3 2" xfId="17638" xr:uid="{00000000-0005-0000-0000-0000CF410000}"/>
    <cellStyle name="Calculation 9 9 4" xfId="17639" xr:uid="{00000000-0005-0000-0000-0000D0410000}"/>
    <cellStyle name="Calculation 9 9 5" xfId="17640" xr:uid="{00000000-0005-0000-0000-0000D1410000}"/>
    <cellStyle name="cells" xfId="17641" xr:uid="{00000000-0005-0000-0000-0000D2410000}"/>
    <cellStyle name="Characteristic" xfId="57603" xr:uid="{00000000-0005-0000-0000-0000D3410000}"/>
    <cellStyle name="CharactGroup" xfId="57604" xr:uid="{00000000-0005-0000-0000-0000D4410000}"/>
    <cellStyle name="CharactNote" xfId="57605" xr:uid="{00000000-0005-0000-0000-0000D5410000}"/>
    <cellStyle name="CharactType" xfId="57606" xr:uid="{00000000-0005-0000-0000-0000D6410000}"/>
    <cellStyle name="CharactValue" xfId="57607" xr:uid="{00000000-0005-0000-0000-0000D7410000}"/>
    <cellStyle name="CharactValueNote" xfId="57608" xr:uid="{00000000-0005-0000-0000-0000D8410000}"/>
    <cellStyle name="CharShortType" xfId="57609" xr:uid="{00000000-0005-0000-0000-0000D9410000}"/>
    <cellStyle name="Check Cell" xfId="21" builtinId="23" customBuiltin="1"/>
    <cellStyle name="Check Cell 10" xfId="17642" xr:uid="{00000000-0005-0000-0000-0000DB410000}"/>
    <cellStyle name="Check Cell 10 2" xfId="17643" xr:uid="{00000000-0005-0000-0000-0000DC410000}"/>
    <cellStyle name="Check Cell 10 3" xfId="17644" xr:uid="{00000000-0005-0000-0000-0000DD410000}"/>
    <cellStyle name="Check Cell 11" xfId="17645" xr:uid="{00000000-0005-0000-0000-0000DE410000}"/>
    <cellStyle name="Check Cell 11 2" xfId="17646" xr:uid="{00000000-0005-0000-0000-0000DF410000}"/>
    <cellStyle name="Check Cell 11 3" xfId="17647" xr:uid="{00000000-0005-0000-0000-0000E0410000}"/>
    <cellStyle name="Check Cell 12" xfId="17648" xr:uid="{00000000-0005-0000-0000-0000E1410000}"/>
    <cellStyle name="Check Cell 12 10" xfId="17649" xr:uid="{00000000-0005-0000-0000-0000E2410000}"/>
    <cellStyle name="Check Cell 12 10 2" xfId="17650" xr:uid="{00000000-0005-0000-0000-0000E3410000}"/>
    <cellStyle name="Check Cell 12 11" xfId="17651" xr:uid="{00000000-0005-0000-0000-0000E4410000}"/>
    <cellStyle name="Check Cell 12 11 2" xfId="17652" xr:uid="{00000000-0005-0000-0000-0000E5410000}"/>
    <cellStyle name="Check Cell 12 12" xfId="17653" xr:uid="{00000000-0005-0000-0000-0000E6410000}"/>
    <cellStyle name="Check Cell 12 12 2" xfId="17654" xr:uid="{00000000-0005-0000-0000-0000E7410000}"/>
    <cellStyle name="Check Cell 12 13" xfId="17655" xr:uid="{00000000-0005-0000-0000-0000E8410000}"/>
    <cellStyle name="Check Cell 12 13 2" xfId="17656" xr:uid="{00000000-0005-0000-0000-0000E9410000}"/>
    <cellStyle name="Check Cell 12 14" xfId="17657" xr:uid="{00000000-0005-0000-0000-0000EA410000}"/>
    <cellStyle name="Check Cell 12 14 2" xfId="17658" xr:uid="{00000000-0005-0000-0000-0000EB410000}"/>
    <cellStyle name="Check Cell 12 15" xfId="17659" xr:uid="{00000000-0005-0000-0000-0000EC410000}"/>
    <cellStyle name="Check Cell 12 15 2" xfId="17660" xr:uid="{00000000-0005-0000-0000-0000ED410000}"/>
    <cellStyle name="Check Cell 12 16" xfId="17661" xr:uid="{00000000-0005-0000-0000-0000EE410000}"/>
    <cellStyle name="Check Cell 12 16 2" xfId="17662" xr:uid="{00000000-0005-0000-0000-0000EF410000}"/>
    <cellStyle name="Check Cell 12 17" xfId="17663" xr:uid="{00000000-0005-0000-0000-0000F0410000}"/>
    <cellStyle name="Check Cell 12 17 2" xfId="17664" xr:uid="{00000000-0005-0000-0000-0000F1410000}"/>
    <cellStyle name="Check Cell 12 18" xfId="17665" xr:uid="{00000000-0005-0000-0000-0000F2410000}"/>
    <cellStyle name="Check Cell 12 18 2" xfId="17666" xr:uid="{00000000-0005-0000-0000-0000F3410000}"/>
    <cellStyle name="Check Cell 12 19" xfId="17667" xr:uid="{00000000-0005-0000-0000-0000F4410000}"/>
    <cellStyle name="Check Cell 12 19 2" xfId="17668" xr:uid="{00000000-0005-0000-0000-0000F5410000}"/>
    <cellStyle name="Check Cell 12 2" xfId="17669" xr:uid="{00000000-0005-0000-0000-0000F6410000}"/>
    <cellStyle name="Check Cell 12 2 2" xfId="17670" xr:uid="{00000000-0005-0000-0000-0000F7410000}"/>
    <cellStyle name="Check Cell 12 20" xfId="17671" xr:uid="{00000000-0005-0000-0000-0000F8410000}"/>
    <cellStyle name="Check Cell 12 20 2" xfId="17672" xr:uid="{00000000-0005-0000-0000-0000F9410000}"/>
    <cellStyle name="Check Cell 12 21" xfId="17673" xr:uid="{00000000-0005-0000-0000-0000FA410000}"/>
    <cellStyle name="Check Cell 12 21 2" xfId="17674" xr:uid="{00000000-0005-0000-0000-0000FB410000}"/>
    <cellStyle name="Check Cell 12 22" xfId="17675" xr:uid="{00000000-0005-0000-0000-0000FC410000}"/>
    <cellStyle name="Check Cell 12 22 2" xfId="17676" xr:uid="{00000000-0005-0000-0000-0000FD410000}"/>
    <cellStyle name="Check Cell 12 23" xfId="17677" xr:uid="{00000000-0005-0000-0000-0000FE410000}"/>
    <cellStyle name="Check Cell 12 23 2" xfId="17678" xr:uid="{00000000-0005-0000-0000-0000FF410000}"/>
    <cellStyle name="Check Cell 12 24" xfId="17679" xr:uid="{00000000-0005-0000-0000-000000420000}"/>
    <cellStyle name="Check Cell 12 24 2" xfId="17680" xr:uid="{00000000-0005-0000-0000-000001420000}"/>
    <cellStyle name="Check Cell 12 25" xfId="17681" xr:uid="{00000000-0005-0000-0000-000002420000}"/>
    <cellStyle name="Check Cell 12 25 2" xfId="17682" xr:uid="{00000000-0005-0000-0000-000003420000}"/>
    <cellStyle name="Check Cell 12 26" xfId="17683" xr:uid="{00000000-0005-0000-0000-000004420000}"/>
    <cellStyle name="Check Cell 12 26 2" xfId="17684" xr:uid="{00000000-0005-0000-0000-000005420000}"/>
    <cellStyle name="Check Cell 12 27" xfId="17685" xr:uid="{00000000-0005-0000-0000-000006420000}"/>
    <cellStyle name="Check Cell 12 27 2" xfId="17686" xr:uid="{00000000-0005-0000-0000-000007420000}"/>
    <cellStyle name="Check Cell 12 28" xfId="17687" xr:uid="{00000000-0005-0000-0000-000008420000}"/>
    <cellStyle name="Check Cell 12 28 2" xfId="17688" xr:uid="{00000000-0005-0000-0000-000009420000}"/>
    <cellStyle name="Check Cell 12 29" xfId="17689" xr:uid="{00000000-0005-0000-0000-00000A420000}"/>
    <cellStyle name="Check Cell 12 29 2" xfId="17690" xr:uid="{00000000-0005-0000-0000-00000B420000}"/>
    <cellStyle name="Check Cell 12 3" xfId="17691" xr:uid="{00000000-0005-0000-0000-00000C420000}"/>
    <cellStyle name="Check Cell 12 3 2" xfId="17692" xr:uid="{00000000-0005-0000-0000-00000D420000}"/>
    <cellStyle name="Check Cell 12 30" xfId="17693" xr:uid="{00000000-0005-0000-0000-00000E420000}"/>
    <cellStyle name="Check Cell 12 30 2" xfId="17694" xr:uid="{00000000-0005-0000-0000-00000F420000}"/>
    <cellStyle name="Check Cell 12 31" xfId="17695" xr:uid="{00000000-0005-0000-0000-000010420000}"/>
    <cellStyle name="Check Cell 12 4" xfId="17696" xr:uid="{00000000-0005-0000-0000-000011420000}"/>
    <cellStyle name="Check Cell 12 4 2" xfId="17697" xr:uid="{00000000-0005-0000-0000-000012420000}"/>
    <cellStyle name="Check Cell 12 5" xfId="17698" xr:uid="{00000000-0005-0000-0000-000013420000}"/>
    <cellStyle name="Check Cell 12 5 2" xfId="17699" xr:uid="{00000000-0005-0000-0000-000014420000}"/>
    <cellStyle name="Check Cell 12 6" xfId="17700" xr:uid="{00000000-0005-0000-0000-000015420000}"/>
    <cellStyle name="Check Cell 12 6 2" xfId="17701" xr:uid="{00000000-0005-0000-0000-000016420000}"/>
    <cellStyle name="Check Cell 12 7" xfId="17702" xr:uid="{00000000-0005-0000-0000-000017420000}"/>
    <cellStyle name="Check Cell 12 7 2" xfId="17703" xr:uid="{00000000-0005-0000-0000-000018420000}"/>
    <cellStyle name="Check Cell 12 8" xfId="17704" xr:uid="{00000000-0005-0000-0000-000019420000}"/>
    <cellStyle name="Check Cell 12 8 2" xfId="17705" xr:uid="{00000000-0005-0000-0000-00001A420000}"/>
    <cellStyle name="Check Cell 12 9" xfId="17706" xr:uid="{00000000-0005-0000-0000-00001B420000}"/>
    <cellStyle name="Check Cell 12 9 2" xfId="17707" xr:uid="{00000000-0005-0000-0000-00001C420000}"/>
    <cellStyle name="Check Cell 13" xfId="17708" xr:uid="{00000000-0005-0000-0000-00001D420000}"/>
    <cellStyle name="Check Cell 13 2" xfId="17709" xr:uid="{00000000-0005-0000-0000-00001E420000}"/>
    <cellStyle name="Check Cell 14" xfId="17710" xr:uid="{00000000-0005-0000-0000-00001F420000}"/>
    <cellStyle name="Check Cell 14 2" xfId="17711" xr:uid="{00000000-0005-0000-0000-000020420000}"/>
    <cellStyle name="Check Cell 15" xfId="17712" xr:uid="{00000000-0005-0000-0000-000021420000}"/>
    <cellStyle name="Check Cell 15 2" xfId="17713" xr:uid="{00000000-0005-0000-0000-000022420000}"/>
    <cellStyle name="Check Cell 16" xfId="17714" xr:uid="{00000000-0005-0000-0000-000023420000}"/>
    <cellStyle name="Check Cell 16 2" xfId="17715" xr:uid="{00000000-0005-0000-0000-000024420000}"/>
    <cellStyle name="Check Cell 17" xfId="17716" xr:uid="{00000000-0005-0000-0000-000025420000}"/>
    <cellStyle name="Check Cell 18" xfId="17717" xr:uid="{00000000-0005-0000-0000-000026420000}"/>
    <cellStyle name="Check Cell 19" xfId="17718" xr:uid="{00000000-0005-0000-0000-000027420000}"/>
    <cellStyle name="Check Cell 2" xfId="1330" xr:uid="{00000000-0005-0000-0000-000028420000}"/>
    <cellStyle name="Check Cell 2 10" xfId="17719" xr:uid="{00000000-0005-0000-0000-000029420000}"/>
    <cellStyle name="Check Cell 2 10 2" xfId="17720" xr:uid="{00000000-0005-0000-0000-00002A420000}"/>
    <cellStyle name="Check Cell 2 11" xfId="17721" xr:uid="{00000000-0005-0000-0000-00002B420000}"/>
    <cellStyle name="Check Cell 2 11 2" xfId="17722" xr:uid="{00000000-0005-0000-0000-00002C420000}"/>
    <cellStyle name="Check Cell 2 12" xfId="17723" xr:uid="{00000000-0005-0000-0000-00002D420000}"/>
    <cellStyle name="Check Cell 2 13" xfId="17724" xr:uid="{00000000-0005-0000-0000-00002E420000}"/>
    <cellStyle name="Check Cell 2 14" xfId="17725" xr:uid="{00000000-0005-0000-0000-00002F420000}"/>
    <cellStyle name="Check Cell 2 15" xfId="17726" xr:uid="{00000000-0005-0000-0000-000030420000}"/>
    <cellStyle name="Check Cell 2 16" xfId="17727" xr:uid="{00000000-0005-0000-0000-000031420000}"/>
    <cellStyle name="Check Cell 2 17" xfId="17728" xr:uid="{00000000-0005-0000-0000-000032420000}"/>
    <cellStyle name="Check Cell 2 18" xfId="17729" xr:uid="{00000000-0005-0000-0000-000033420000}"/>
    <cellStyle name="Check Cell 2 19" xfId="17730" xr:uid="{00000000-0005-0000-0000-000034420000}"/>
    <cellStyle name="Check Cell 2 2" xfId="1331" xr:uid="{00000000-0005-0000-0000-000035420000}"/>
    <cellStyle name="Check Cell 2 2 2" xfId="17732" xr:uid="{00000000-0005-0000-0000-000036420000}"/>
    <cellStyle name="Check Cell 2 2 3" xfId="17733" xr:uid="{00000000-0005-0000-0000-000037420000}"/>
    <cellStyle name="Check Cell 2 2 4" xfId="17731" xr:uid="{00000000-0005-0000-0000-000038420000}"/>
    <cellStyle name="Check Cell 2 20" xfId="17734" xr:uid="{00000000-0005-0000-0000-000039420000}"/>
    <cellStyle name="Check Cell 2 21" xfId="17735" xr:uid="{00000000-0005-0000-0000-00003A420000}"/>
    <cellStyle name="Check Cell 2 22" xfId="17736" xr:uid="{00000000-0005-0000-0000-00003B420000}"/>
    <cellStyle name="Check Cell 2 23" xfId="17737" xr:uid="{00000000-0005-0000-0000-00003C420000}"/>
    <cellStyle name="Check Cell 2 24" xfId="17738" xr:uid="{00000000-0005-0000-0000-00003D420000}"/>
    <cellStyle name="Check Cell 2 3" xfId="17739" xr:uid="{00000000-0005-0000-0000-00003E420000}"/>
    <cellStyle name="Check Cell 2 3 2" xfId="17740" xr:uid="{00000000-0005-0000-0000-00003F420000}"/>
    <cellStyle name="Check Cell 2 3 3" xfId="17741" xr:uid="{00000000-0005-0000-0000-000040420000}"/>
    <cellStyle name="Check Cell 2 4" xfId="17742" xr:uid="{00000000-0005-0000-0000-000041420000}"/>
    <cellStyle name="Check Cell 2 4 2" xfId="17743" xr:uid="{00000000-0005-0000-0000-000042420000}"/>
    <cellStyle name="Check Cell 2 4 3" xfId="17744" xr:uid="{00000000-0005-0000-0000-000043420000}"/>
    <cellStyle name="Check Cell 2 5" xfId="17745" xr:uid="{00000000-0005-0000-0000-000044420000}"/>
    <cellStyle name="Check Cell 2 5 2" xfId="17746" xr:uid="{00000000-0005-0000-0000-000045420000}"/>
    <cellStyle name="Check Cell 2 5 3" xfId="17747" xr:uid="{00000000-0005-0000-0000-000046420000}"/>
    <cellStyle name="Check Cell 2 6" xfId="17748" xr:uid="{00000000-0005-0000-0000-000047420000}"/>
    <cellStyle name="Check Cell 2 6 2" xfId="17749" xr:uid="{00000000-0005-0000-0000-000048420000}"/>
    <cellStyle name="Check Cell 2 6 3" xfId="17750" xr:uid="{00000000-0005-0000-0000-000049420000}"/>
    <cellStyle name="Check Cell 2 7" xfId="17751" xr:uid="{00000000-0005-0000-0000-00004A420000}"/>
    <cellStyle name="Check Cell 2 7 2" xfId="17752" xr:uid="{00000000-0005-0000-0000-00004B420000}"/>
    <cellStyle name="Check Cell 2 7 3" xfId="17753" xr:uid="{00000000-0005-0000-0000-00004C420000}"/>
    <cellStyle name="Check Cell 2 8" xfId="17754" xr:uid="{00000000-0005-0000-0000-00004D420000}"/>
    <cellStyle name="Check Cell 2 8 2" xfId="17755" xr:uid="{00000000-0005-0000-0000-00004E420000}"/>
    <cellStyle name="Check Cell 2 8 3" xfId="17756" xr:uid="{00000000-0005-0000-0000-00004F420000}"/>
    <cellStyle name="Check Cell 2 9" xfId="17757" xr:uid="{00000000-0005-0000-0000-000050420000}"/>
    <cellStyle name="Check Cell 20" xfId="17758" xr:uid="{00000000-0005-0000-0000-000051420000}"/>
    <cellStyle name="Check Cell 21" xfId="17759" xr:uid="{00000000-0005-0000-0000-000052420000}"/>
    <cellStyle name="Check Cell 22" xfId="17760" xr:uid="{00000000-0005-0000-0000-000053420000}"/>
    <cellStyle name="Check Cell 23" xfId="17761" xr:uid="{00000000-0005-0000-0000-000054420000}"/>
    <cellStyle name="Check Cell 24" xfId="17762" xr:uid="{00000000-0005-0000-0000-000055420000}"/>
    <cellStyle name="Check Cell 25" xfId="17763" xr:uid="{00000000-0005-0000-0000-000056420000}"/>
    <cellStyle name="Check Cell 26" xfId="17764" xr:uid="{00000000-0005-0000-0000-000057420000}"/>
    <cellStyle name="Check Cell 27" xfId="17765" xr:uid="{00000000-0005-0000-0000-000058420000}"/>
    <cellStyle name="Check Cell 28" xfId="17766" xr:uid="{00000000-0005-0000-0000-000059420000}"/>
    <cellStyle name="Check Cell 29" xfId="17767" xr:uid="{00000000-0005-0000-0000-00005A420000}"/>
    <cellStyle name="Check Cell 3" xfId="1332" xr:uid="{00000000-0005-0000-0000-00005B420000}"/>
    <cellStyle name="Check Cell 3 2" xfId="17769" xr:uid="{00000000-0005-0000-0000-00005C420000}"/>
    <cellStyle name="Check Cell 3 2 2" xfId="17770" xr:uid="{00000000-0005-0000-0000-00005D420000}"/>
    <cellStyle name="Check Cell 3 3" xfId="17771" xr:uid="{00000000-0005-0000-0000-00005E420000}"/>
    <cellStyle name="Check Cell 3 4" xfId="17772" xr:uid="{00000000-0005-0000-0000-00005F420000}"/>
    <cellStyle name="Check Cell 3 5" xfId="58042" xr:uid="{00000000-0005-0000-0000-000060420000}"/>
    <cellStyle name="Check Cell 3 6" xfId="17768" xr:uid="{00000000-0005-0000-0000-000061420000}"/>
    <cellStyle name="Check Cell 4" xfId="1333" xr:uid="{00000000-0005-0000-0000-000062420000}"/>
    <cellStyle name="Check Cell 4 2" xfId="17774" xr:uid="{00000000-0005-0000-0000-000063420000}"/>
    <cellStyle name="Check Cell 4 2 2" xfId="17775" xr:uid="{00000000-0005-0000-0000-000064420000}"/>
    <cellStyle name="Check Cell 4 3" xfId="17776" xr:uid="{00000000-0005-0000-0000-000065420000}"/>
    <cellStyle name="Check Cell 4 4" xfId="17777" xr:uid="{00000000-0005-0000-0000-000066420000}"/>
    <cellStyle name="Check Cell 4 5" xfId="17773" xr:uid="{00000000-0005-0000-0000-000067420000}"/>
    <cellStyle name="Check Cell 5" xfId="17778" xr:uid="{00000000-0005-0000-0000-000068420000}"/>
    <cellStyle name="Check Cell 5 2" xfId="17779" xr:uid="{00000000-0005-0000-0000-000069420000}"/>
    <cellStyle name="Check Cell 5 2 2" xfId="17780" xr:uid="{00000000-0005-0000-0000-00006A420000}"/>
    <cellStyle name="Check Cell 5 3" xfId="17781" xr:uid="{00000000-0005-0000-0000-00006B420000}"/>
    <cellStyle name="Check Cell 5 4" xfId="17782" xr:uid="{00000000-0005-0000-0000-00006C420000}"/>
    <cellStyle name="Check Cell 6" xfId="17783" xr:uid="{00000000-0005-0000-0000-00006D420000}"/>
    <cellStyle name="Check Cell 6 2" xfId="17784" xr:uid="{00000000-0005-0000-0000-00006E420000}"/>
    <cellStyle name="Check Cell 6 2 2" xfId="17785" xr:uid="{00000000-0005-0000-0000-00006F420000}"/>
    <cellStyle name="Check Cell 6 3" xfId="17786" xr:uid="{00000000-0005-0000-0000-000070420000}"/>
    <cellStyle name="Check Cell 6 3 2" xfId="17787" xr:uid="{00000000-0005-0000-0000-000071420000}"/>
    <cellStyle name="Check Cell 6 4" xfId="17788" xr:uid="{00000000-0005-0000-0000-000072420000}"/>
    <cellStyle name="Check Cell 6 5" xfId="17789" xr:uid="{00000000-0005-0000-0000-000073420000}"/>
    <cellStyle name="Check Cell 6 6" xfId="17790" xr:uid="{00000000-0005-0000-0000-000074420000}"/>
    <cellStyle name="Check Cell 7" xfId="17791" xr:uid="{00000000-0005-0000-0000-000075420000}"/>
    <cellStyle name="Check Cell 7 10" xfId="17792" xr:uid="{00000000-0005-0000-0000-000076420000}"/>
    <cellStyle name="Check Cell 7 10 2" xfId="17793" xr:uid="{00000000-0005-0000-0000-000077420000}"/>
    <cellStyle name="Check Cell 7 11" xfId="17794" xr:uid="{00000000-0005-0000-0000-000078420000}"/>
    <cellStyle name="Check Cell 7 11 2" xfId="17795" xr:uid="{00000000-0005-0000-0000-000079420000}"/>
    <cellStyle name="Check Cell 7 12" xfId="17796" xr:uid="{00000000-0005-0000-0000-00007A420000}"/>
    <cellStyle name="Check Cell 7 13" xfId="17797" xr:uid="{00000000-0005-0000-0000-00007B420000}"/>
    <cellStyle name="Check Cell 7 2" xfId="17798" xr:uid="{00000000-0005-0000-0000-00007C420000}"/>
    <cellStyle name="Check Cell 7 2 2" xfId="17799" xr:uid="{00000000-0005-0000-0000-00007D420000}"/>
    <cellStyle name="Check Cell 7 3" xfId="17800" xr:uid="{00000000-0005-0000-0000-00007E420000}"/>
    <cellStyle name="Check Cell 7 3 2" xfId="17801" xr:uid="{00000000-0005-0000-0000-00007F420000}"/>
    <cellStyle name="Check Cell 7 4" xfId="17802" xr:uid="{00000000-0005-0000-0000-000080420000}"/>
    <cellStyle name="Check Cell 7 4 2" xfId="17803" xr:uid="{00000000-0005-0000-0000-000081420000}"/>
    <cellStyle name="Check Cell 7 5" xfId="17804" xr:uid="{00000000-0005-0000-0000-000082420000}"/>
    <cellStyle name="Check Cell 7 5 2" xfId="17805" xr:uid="{00000000-0005-0000-0000-000083420000}"/>
    <cellStyle name="Check Cell 7 6" xfId="17806" xr:uid="{00000000-0005-0000-0000-000084420000}"/>
    <cellStyle name="Check Cell 7 6 2" xfId="17807" xr:uid="{00000000-0005-0000-0000-000085420000}"/>
    <cellStyle name="Check Cell 7 7" xfId="17808" xr:uid="{00000000-0005-0000-0000-000086420000}"/>
    <cellStyle name="Check Cell 7 7 2" xfId="17809" xr:uid="{00000000-0005-0000-0000-000087420000}"/>
    <cellStyle name="Check Cell 7 8" xfId="17810" xr:uid="{00000000-0005-0000-0000-000088420000}"/>
    <cellStyle name="Check Cell 7 8 2" xfId="17811" xr:uid="{00000000-0005-0000-0000-000089420000}"/>
    <cellStyle name="Check Cell 7 9" xfId="17812" xr:uid="{00000000-0005-0000-0000-00008A420000}"/>
    <cellStyle name="Check Cell 7 9 2" xfId="17813" xr:uid="{00000000-0005-0000-0000-00008B420000}"/>
    <cellStyle name="Check Cell 8" xfId="17814" xr:uid="{00000000-0005-0000-0000-00008C420000}"/>
    <cellStyle name="Check Cell 8 2" xfId="17815" xr:uid="{00000000-0005-0000-0000-00008D420000}"/>
    <cellStyle name="Check Cell 8 3" xfId="17816" xr:uid="{00000000-0005-0000-0000-00008E420000}"/>
    <cellStyle name="Check Cell 9" xfId="17817" xr:uid="{00000000-0005-0000-0000-00008F420000}"/>
    <cellStyle name="Check Cell 9 2" xfId="17818" xr:uid="{00000000-0005-0000-0000-000090420000}"/>
    <cellStyle name="Check Cell 9 3" xfId="17819" xr:uid="{00000000-0005-0000-0000-000091420000}"/>
    <cellStyle name="CIL" xfId="57610" xr:uid="{00000000-0005-0000-0000-000092420000}"/>
    <cellStyle name="CIU" xfId="57611" xr:uid="{00000000-0005-0000-0000-000093420000}"/>
    <cellStyle name="column field" xfId="17820" xr:uid="{00000000-0005-0000-0000-000094420000}"/>
    <cellStyle name="column field 2" xfId="17821" xr:uid="{00000000-0005-0000-0000-000095420000}"/>
    <cellStyle name="column field 3" xfId="57519" xr:uid="{00000000-0005-0000-0000-000096420000}"/>
    <cellStyle name="Comma" xfId="1" builtinId="3"/>
    <cellStyle name="Comma -" xfId="57613" xr:uid="{00000000-0005-0000-0000-000098420000}"/>
    <cellStyle name="Comma  - Style1" xfId="57614" xr:uid="{00000000-0005-0000-0000-000099420000}"/>
    <cellStyle name="Comma  - Style2" xfId="57615" xr:uid="{00000000-0005-0000-0000-00009A420000}"/>
    <cellStyle name="Comma  - Style3" xfId="57616" xr:uid="{00000000-0005-0000-0000-00009B420000}"/>
    <cellStyle name="Comma  - Style4" xfId="57617" xr:uid="{00000000-0005-0000-0000-00009C420000}"/>
    <cellStyle name="Comma  - Style5" xfId="57618" xr:uid="{00000000-0005-0000-0000-00009D420000}"/>
    <cellStyle name="Comma  - Style6" xfId="57619" xr:uid="{00000000-0005-0000-0000-00009E420000}"/>
    <cellStyle name="Comma  - Style7" xfId="57620" xr:uid="{00000000-0005-0000-0000-00009F420000}"/>
    <cellStyle name="Comma  - Style8" xfId="57621" xr:uid="{00000000-0005-0000-0000-0000A0420000}"/>
    <cellStyle name="Comma [1]" xfId="1334" xr:uid="{00000000-0005-0000-0000-0000A1420000}"/>
    <cellStyle name="Comma 0" xfId="57622" xr:uid="{00000000-0005-0000-0000-0000A2420000}"/>
    <cellStyle name="Comma 0*" xfId="57623" xr:uid="{00000000-0005-0000-0000-0000A3420000}"/>
    <cellStyle name="Comma 0__MasterJRComps" xfId="57624" xr:uid="{00000000-0005-0000-0000-0000A4420000}"/>
    <cellStyle name="Comma 10" xfId="1335" xr:uid="{00000000-0005-0000-0000-0000A5420000}"/>
    <cellStyle name="Comma 10 2" xfId="1923" xr:uid="{00000000-0005-0000-0000-0000A6420000}"/>
    <cellStyle name="Comma 10 2 2" xfId="58110" xr:uid="{00000000-0005-0000-0000-0000A7420000}"/>
    <cellStyle name="Comma 10 2 3" xfId="58322" xr:uid="{00000000-0005-0000-0000-0000A8420000}"/>
    <cellStyle name="Comma 10 3" xfId="1970" xr:uid="{00000000-0005-0000-0000-0000A9420000}"/>
    <cellStyle name="Comma 10 3 2" xfId="58369" xr:uid="{00000000-0005-0000-0000-0000AA420000}"/>
    <cellStyle name="Comma 10 4" xfId="57528" xr:uid="{00000000-0005-0000-0000-0000AB420000}"/>
    <cellStyle name="Comma 10 5" xfId="58153" xr:uid="{00000000-0005-0000-0000-0000AC420000}"/>
    <cellStyle name="Comma 10 6" xfId="58215" xr:uid="{00000000-0005-0000-0000-0000AD420000}"/>
    <cellStyle name="Comma 10 7" xfId="58250" xr:uid="{00000000-0005-0000-0000-0000AE420000}"/>
    <cellStyle name="Comma 10 8" xfId="58288" xr:uid="{00000000-0005-0000-0000-0000AF420000}"/>
    <cellStyle name="Comma 11" xfId="1336" xr:uid="{00000000-0005-0000-0000-0000B0420000}"/>
    <cellStyle name="Comma 11 2" xfId="1924" xr:uid="{00000000-0005-0000-0000-0000B1420000}"/>
    <cellStyle name="Comma 11 2 2" xfId="58111" xr:uid="{00000000-0005-0000-0000-0000B2420000}"/>
    <cellStyle name="Comma 11 2 3" xfId="58323" xr:uid="{00000000-0005-0000-0000-0000B3420000}"/>
    <cellStyle name="Comma 11 3" xfId="1971" xr:uid="{00000000-0005-0000-0000-0000B4420000}"/>
    <cellStyle name="Comma 11 3 2" xfId="58370" xr:uid="{00000000-0005-0000-0000-0000B5420000}"/>
    <cellStyle name="Comma 11 4" xfId="57533" xr:uid="{00000000-0005-0000-0000-0000B6420000}"/>
    <cellStyle name="Comma 11 5" xfId="58154" xr:uid="{00000000-0005-0000-0000-0000B7420000}"/>
    <cellStyle name="Comma 11 6" xfId="58216" xr:uid="{00000000-0005-0000-0000-0000B8420000}"/>
    <cellStyle name="Comma 11 7" xfId="58251" xr:uid="{00000000-0005-0000-0000-0000B9420000}"/>
    <cellStyle name="Comma 11 8" xfId="58289" xr:uid="{00000000-0005-0000-0000-0000BA420000}"/>
    <cellStyle name="Comma 12" xfId="1337" xr:uid="{00000000-0005-0000-0000-0000BB420000}"/>
    <cellStyle name="Comma 12 2" xfId="1925" xr:uid="{00000000-0005-0000-0000-0000BC420000}"/>
    <cellStyle name="Comma 12 2 2" xfId="58112" xr:uid="{00000000-0005-0000-0000-0000BD420000}"/>
    <cellStyle name="Comma 12 2 3" xfId="58324" xr:uid="{00000000-0005-0000-0000-0000BE420000}"/>
    <cellStyle name="Comma 12 3" xfId="1972" xr:uid="{00000000-0005-0000-0000-0000BF420000}"/>
    <cellStyle name="Comma 12 3 2" xfId="58371" xr:uid="{00000000-0005-0000-0000-0000C0420000}"/>
    <cellStyle name="Comma 12 4" xfId="57534" xr:uid="{00000000-0005-0000-0000-0000C1420000}"/>
    <cellStyle name="Comma 12 5" xfId="58155" xr:uid="{00000000-0005-0000-0000-0000C2420000}"/>
    <cellStyle name="Comma 12 6" xfId="58217" xr:uid="{00000000-0005-0000-0000-0000C3420000}"/>
    <cellStyle name="Comma 12 7" xfId="58252" xr:uid="{00000000-0005-0000-0000-0000C4420000}"/>
    <cellStyle name="Comma 12 8" xfId="58290" xr:uid="{00000000-0005-0000-0000-0000C5420000}"/>
    <cellStyle name="Comma 13" xfId="1338" xr:uid="{00000000-0005-0000-0000-0000C6420000}"/>
    <cellStyle name="Comma 13 2" xfId="1926" xr:uid="{00000000-0005-0000-0000-0000C7420000}"/>
    <cellStyle name="Comma 13 2 2" xfId="58325" xr:uid="{00000000-0005-0000-0000-0000C8420000}"/>
    <cellStyle name="Comma 13 3" xfId="1973" xr:uid="{00000000-0005-0000-0000-0000C9420000}"/>
    <cellStyle name="Comma 13 3 2" xfId="58372" xr:uid="{00000000-0005-0000-0000-0000CA420000}"/>
    <cellStyle name="Comma 13 4" xfId="58113" xr:uid="{00000000-0005-0000-0000-0000CB420000}"/>
    <cellStyle name="Comma 13 5" xfId="58156" xr:uid="{00000000-0005-0000-0000-0000CC420000}"/>
    <cellStyle name="Comma 13 6" xfId="58218" xr:uid="{00000000-0005-0000-0000-0000CD420000}"/>
    <cellStyle name="Comma 13 7" xfId="58253" xr:uid="{00000000-0005-0000-0000-0000CE420000}"/>
    <cellStyle name="Comma 13 8" xfId="58291" xr:uid="{00000000-0005-0000-0000-0000CF420000}"/>
    <cellStyle name="Comma 14" xfId="1339" xr:uid="{00000000-0005-0000-0000-0000D0420000}"/>
    <cellStyle name="Comma 14 2" xfId="1927" xr:uid="{00000000-0005-0000-0000-0000D1420000}"/>
    <cellStyle name="Comma 14 2 2" xfId="58326" xr:uid="{00000000-0005-0000-0000-0000D2420000}"/>
    <cellStyle name="Comma 14 3" xfId="1974" xr:uid="{00000000-0005-0000-0000-0000D3420000}"/>
    <cellStyle name="Comma 14 3 2" xfId="58373" xr:uid="{00000000-0005-0000-0000-0000D4420000}"/>
    <cellStyle name="Comma 14 4" xfId="58119" xr:uid="{00000000-0005-0000-0000-0000D5420000}"/>
    <cellStyle name="Comma 14 5" xfId="58157" xr:uid="{00000000-0005-0000-0000-0000D6420000}"/>
    <cellStyle name="Comma 14 6" xfId="58219" xr:uid="{00000000-0005-0000-0000-0000D7420000}"/>
    <cellStyle name="Comma 14 7" xfId="58254" xr:uid="{00000000-0005-0000-0000-0000D8420000}"/>
    <cellStyle name="Comma 14 8" xfId="58292" xr:uid="{00000000-0005-0000-0000-0000D9420000}"/>
    <cellStyle name="Comma 15" xfId="1340" xr:uid="{00000000-0005-0000-0000-0000DA420000}"/>
    <cellStyle name="Comma 15 2" xfId="1928" xr:uid="{00000000-0005-0000-0000-0000DB420000}"/>
    <cellStyle name="Comma 15 2 2" xfId="58327" xr:uid="{00000000-0005-0000-0000-0000DC420000}"/>
    <cellStyle name="Comma 15 3" xfId="1975" xr:uid="{00000000-0005-0000-0000-0000DD420000}"/>
    <cellStyle name="Comma 15 3 2" xfId="58374" xr:uid="{00000000-0005-0000-0000-0000DE420000}"/>
    <cellStyle name="Comma 15 4" xfId="58127" xr:uid="{00000000-0005-0000-0000-0000DF420000}"/>
    <cellStyle name="Comma 15 5" xfId="58158" xr:uid="{00000000-0005-0000-0000-0000E0420000}"/>
    <cellStyle name="Comma 15 6" xfId="58220" xr:uid="{00000000-0005-0000-0000-0000E1420000}"/>
    <cellStyle name="Comma 15 7" xfId="58255" xr:uid="{00000000-0005-0000-0000-0000E2420000}"/>
    <cellStyle name="Comma 15 8" xfId="58293" xr:uid="{00000000-0005-0000-0000-0000E3420000}"/>
    <cellStyle name="Comma 16" xfId="58132" xr:uid="{00000000-0005-0000-0000-0000E4420000}"/>
    <cellStyle name="Comma 17" xfId="58135" xr:uid="{00000000-0005-0000-0000-0000E5420000}"/>
    <cellStyle name="Comma 18" xfId="58136" xr:uid="{00000000-0005-0000-0000-0000E6420000}"/>
    <cellStyle name="Comma 19" xfId="57612" xr:uid="{00000000-0005-0000-0000-0000E7420000}"/>
    <cellStyle name="Comma 2" xfId="8" xr:uid="{00000000-0005-0000-0000-0000E8420000}"/>
    <cellStyle name="Comma 2 10" xfId="17822" xr:uid="{00000000-0005-0000-0000-0000E9420000}"/>
    <cellStyle name="Comma 2 10 2" xfId="17823" xr:uid="{00000000-0005-0000-0000-0000EA420000}"/>
    <cellStyle name="Comma 2 10 3" xfId="17824" xr:uid="{00000000-0005-0000-0000-0000EB420000}"/>
    <cellStyle name="Comma 2 10 4" xfId="57486" xr:uid="{00000000-0005-0000-0000-0000EC420000}"/>
    <cellStyle name="Comma 2 11" xfId="17825" xr:uid="{00000000-0005-0000-0000-0000ED420000}"/>
    <cellStyle name="Comma 2 11 2" xfId="17826" xr:uid="{00000000-0005-0000-0000-0000EE420000}"/>
    <cellStyle name="Comma 2 11 3" xfId="17827" xr:uid="{00000000-0005-0000-0000-0000EF420000}"/>
    <cellStyle name="Comma 2 11 4" xfId="57488" xr:uid="{00000000-0005-0000-0000-0000F0420000}"/>
    <cellStyle name="Comma 2 12" xfId="17828" xr:uid="{00000000-0005-0000-0000-0000F1420000}"/>
    <cellStyle name="Comma 2 12 2" xfId="17829" xr:uid="{00000000-0005-0000-0000-0000F2420000}"/>
    <cellStyle name="Comma 2 12 3" xfId="17830" xr:uid="{00000000-0005-0000-0000-0000F3420000}"/>
    <cellStyle name="Comma 2 12 4" xfId="57496" xr:uid="{00000000-0005-0000-0000-0000F4420000}"/>
    <cellStyle name="Comma 2 13" xfId="17831" xr:uid="{00000000-0005-0000-0000-0000F5420000}"/>
    <cellStyle name="Comma 2 13 2" xfId="17832" xr:uid="{00000000-0005-0000-0000-0000F6420000}"/>
    <cellStyle name="Comma 2 13 3" xfId="17833" xr:uid="{00000000-0005-0000-0000-0000F7420000}"/>
    <cellStyle name="Comma 2 14" xfId="17834" xr:uid="{00000000-0005-0000-0000-0000F8420000}"/>
    <cellStyle name="Comma 2 14 2" xfId="17835" xr:uid="{00000000-0005-0000-0000-0000F9420000}"/>
    <cellStyle name="Comma 2 14 3" xfId="17836" xr:uid="{00000000-0005-0000-0000-0000FA420000}"/>
    <cellStyle name="Comma 2 15" xfId="17837" xr:uid="{00000000-0005-0000-0000-0000FB420000}"/>
    <cellStyle name="Comma 2 15 2" xfId="17838" xr:uid="{00000000-0005-0000-0000-0000FC420000}"/>
    <cellStyle name="Comma 2 15 3" xfId="17839" xr:uid="{00000000-0005-0000-0000-0000FD420000}"/>
    <cellStyle name="Comma 2 16" xfId="17840" xr:uid="{00000000-0005-0000-0000-0000FE420000}"/>
    <cellStyle name="Comma 2 16 2" xfId="17841" xr:uid="{00000000-0005-0000-0000-0000FF420000}"/>
    <cellStyle name="Comma 2 16 3" xfId="17842" xr:uid="{00000000-0005-0000-0000-000000430000}"/>
    <cellStyle name="Comma 2 17" xfId="17843" xr:uid="{00000000-0005-0000-0000-000001430000}"/>
    <cellStyle name="Comma 2 17 2" xfId="17844" xr:uid="{00000000-0005-0000-0000-000002430000}"/>
    <cellStyle name="Comma 2 17 3" xfId="17845" xr:uid="{00000000-0005-0000-0000-000003430000}"/>
    <cellStyle name="Comma 2 18" xfId="17846" xr:uid="{00000000-0005-0000-0000-000004430000}"/>
    <cellStyle name="Comma 2 18 2" xfId="17847" xr:uid="{00000000-0005-0000-0000-000005430000}"/>
    <cellStyle name="Comma 2 18 3" xfId="17848" xr:uid="{00000000-0005-0000-0000-000006430000}"/>
    <cellStyle name="Comma 2 19" xfId="17849" xr:uid="{00000000-0005-0000-0000-000007430000}"/>
    <cellStyle name="Comma 2 19 2" xfId="17850" xr:uid="{00000000-0005-0000-0000-000008430000}"/>
    <cellStyle name="Comma 2 19 3" xfId="17851" xr:uid="{00000000-0005-0000-0000-000009430000}"/>
    <cellStyle name="Comma 2 2" xfId="1341" xr:uid="{00000000-0005-0000-0000-00000A430000}"/>
    <cellStyle name="Comma 2 2 10" xfId="17852" xr:uid="{00000000-0005-0000-0000-00000B430000}"/>
    <cellStyle name="Comma 2 2 10 2" xfId="17853" xr:uid="{00000000-0005-0000-0000-00000C430000}"/>
    <cellStyle name="Comma 2 2 10 3" xfId="17854" xr:uid="{00000000-0005-0000-0000-00000D430000}"/>
    <cellStyle name="Comma 2 2 11" xfId="17855" xr:uid="{00000000-0005-0000-0000-00000E430000}"/>
    <cellStyle name="Comma 2 2 11 2" xfId="17856" xr:uid="{00000000-0005-0000-0000-00000F430000}"/>
    <cellStyle name="Comma 2 2 11 3" xfId="17857" xr:uid="{00000000-0005-0000-0000-000010430000}"/>
    <cellStyle name="Comma 2 2 12" xfId="17858" xr:uid="{00000000-0005-0000-0000-000011430000}"/>
    <cellStyle name="Comma 2 2 12 2" xfId="17859" xr:uid="{00000000-0005-0000-0000-000012430000}"/>
    <cellStyle name="Comma 2 2 12 3" xfId="17860" xr:uid="{00000000-0005-0000-0000-000013430000}"/>
    <cellStyle name="Comma 2 2 13" xfId="17861" xr:uid="{00000000-0005-0000-0000-000014430000}"/>
    <cellStyle name="Comma 2 2 14" xfId="17862" xr:uid="{00000000-0005-0000-0000-000015430000}"/>
    <cellStyle name="Comma 2 2 15" xfId="17863" xr:uid="{00000000-0005-0000-0000-000016430000}"/>
    <cellStyle name="Comma 2 2 16" xfId="17864" xr:uid="{00000000-0005-0000-0000-000017430000}"/>
    <cellStyle name="Comma 2 2 17" xfId="57471" xr:uid="{00000000-0005-0000-0000-000018430000}"/>
    <cellStyle name="Comma 2 2 18" xfId="57626" xr:uid="{00000000-0005-0000-0000-000019430000}"/>
    <cellStyle name="Comma 2 2 19" xfId="2011" xr:uid="{00000000-0005-0000-0000-00001A430000}"/>
    <cellStyle name="Comma 2 2 2" xfId="1342" xr:uid="{00000000-0005-0000-0000-00001B430000}"/>
    <cellStyle name="Comma 2 2 2 10" xfId="17865" xr:uid="{00000000-0005-0000-0000-00001C430000}"/>
    <cellStyle name="Comma 2 2 2 10 2" xfId="17866" xr:uid="{00000000-0005-0000-0000-00001D430000}"/>
    <cellStyle name="Comma 2 2 2 10 3" xfId="17867" xr:uid="{00000000-0005-0000-0000-00001E430000}"/>
    <cellStyle name="Comma 2 2 2 11" xfId="17868" xr:uid="{00000000-0005-0000-0000-00001F430000}"/>
    <cellStyle name="Comma 2 2 2 11 2" xfId="17869" xr:uid="{00000000-0005-0000-0000-000020430000}"/>
    <cellStyle name="Comma 2 2 2 11 3" xfId="17870" xr:uid="{00000000-0005-0000-0000-000021430000}"/>
    <cellStyle name="Comma 2 2 2 12" xfId="17871" xr:uid="{00000000-0005-0000-0000-000022430000}"/>
    <cellStyle name="Comma 2 2 2 12 2" xfId="17872" xr:uid="{00000000-0005-0000-0000-000023430000}"/>
    <cellStyle name="Comma 2 2 2 12 3" xfId="17873" xr:uid="{00000000-0005-0000-0000-000024430000}"/>
    <cellStyle name="Comma 2 2 2 13" xfId="17874" xr:uid="{00000000-0005-0000-0000-000025430000}"/>
    <cellStyle name="Comma 2 2 2 14" xfId="17875" xr:uid="{00000000-0005-0000-0000-000026430000}"/>
    <cellStyle name="Comma 2 2 2 15" xfId="17876" xr:uid="{00000000-0005-0000-0000-000027430000}"/>
    <cellStyle name="Comma 2 2 2 16" xfId="2043" xr:uid="{00000000-0005-0000-0000-000028430000}"/>
    <cellStyle name="Comma 2 2 2 17" xfId="58161" xr:uid="{00000000-0005-0000-0000-000029430000}"/>
    <cellStyle name="Comma 2 2 2 18" xfId="58223" xr:uid="{00000000-0005-0000-0000-00002A430000}"/>
    <cellStyle name="Comma 2 2 2 19" xfId="58258" xr:uid="{00000000-0005-0000-0000-00002B430000}"/>
    <cellStyle name="Comma 2 2 2 2" xfId="1931" xr:uid="{00000000-0005-0000-0000-00002C430000}"/>
    <cellStyle name="Comma 2 2 2 2 2" xfId="17877" xr:uid="{00000000-0005-0000-0000-00002D430000}"/>
    <cellStyle name="Comma 2 2 2 2 2 2" xfId="17878" xr:uid="{00000000-0005-0000-0000-00002E430000}"/>
    <cellStyle name="Comma 2 2 2 2 2 3" xfId="17879" xr:uid="{00000000-0005-0000-0000-00002F430000}"/>
    <cellStyle name="Comma 2 2 2 2 2 4" xfId="17880" xr:uid="{00000000-0005-0000-0000-000030430000}"/>
    <cellStyle name="Comma 2 2 2 2 3" xfId="58330" xr:uid="{00000000-0005-0000-0000-000031430000}"/>
    <cellStyle name="Comma 2 2 2 20" xfId="58295" xr:uid="{00000000-0005-0000-0000-000032430000}"/>
    <cellStyle name="Comma 2 2 2 3" xfId="1978" xr:uid="{00000000-0005-0000-0000-000033430000}"/>
    <cellStyle name="Comma 2 2 2 3 2" xfId="17881" xr:uid="{00000000-0005-0000-0000-000034430000}"/>
    <cellStyle name="Comma 2 2 2 3 3" xfId="17882" xr:uid="{00000000-0005-0000-0000-000035430000}"/>
    <cellStyle name="Comma 2 2 2 3 4" xfId="58377" xr:uid="{00000000-0005-0000-0000-000036430000}"/>
    <cellStyle name="Comma 2 2 2 4" xfId="17883" xr:uid="{00000000-0005-0000-0000-000037430000}"/>
    <cellStyle name="Comma 2 2 2 4 2" xfId="17884" xr:uid="{00000000-0005-0000-0000-000038430000}"/>
    <cellStyle name="Comma 2 2 2 4 3" xfId="17885" xr:uid="{00000000-0005-0000-0000-000039430000}"/>
    <cellStyle name="Comma 2 2 2 5" xfId="17886" xr:uid="{00000000-0005-0000-0000-00003A430000}"/>
    <cellStyle name="Comma 2 2 2 5 2" xfId="17887" xr:uid="{00000000-0005-0000-0000-00003B430000}"/>
    <cellStyle name="Comma 2 2 2 5 3" xfId="17888" xr:uid="{00000000-0005-0000-0000-00003C430000}"/>
    <cellStyle name="Comma 2 2 2 6" xfId="17889" xr:uid="{00000000-0005-0000-0000-00003D430000}"/>
    <cellStyle name="Comma 2 2 2 6 2" xfId="17890" xr:uid="{00000000-0005-0000-0000-00003E430000}"/>
    <cellStyle name="Comma 2 2 2 6 3" xfId="17891" xr:uid="{00000000-0005-0000-0000-00003F430000}"/>
    <cellStyle name="Comma 2 2 2 7" xfId="17892" xr:uid="{00000000-0005-0000-0000-000040430000}"/>
    <cellStyle name="Comma 2 2 2 7 2" xfId="17893" xr:uid="{00000000-0005-0000-0000-000041430000}"/>
    <cellStyle name="Comma 2 2 2 7 3" xfId="17894" xr:uid="{00000000-0005-0000-0000-000042430000}"/>
    <cellStyle name="Comma 2 2 2 8" xfId="17895" xr:uid="{00000000-0005-0000-0000-000043430000}"/>
    <cellStyle name="Comma 2 2 2 8 2" xfId="17896" xr:uid="{00000000-0005-0000-0000-000044430000}"/>
    <cellStyle name="Comma 2 2 2 8 3" xfId="17897" xr:uid="{00000000-0005-0000-0000-000045430000}"/>
    <cellStyle name="Comma 2 2 2 9" xfId="17898" xr:uid="{00000000-0005-0000-0000-000046430000}"/>
    <cellStyle name="Comma 2 2 2 9 2" xfId="17899" xr:uid="{00000000-0005-0000-0000-000047430000}"/>
    <cellStyle name="Comma 2 2 2 9 3" xfId="17900" xr:uid="{00000000-0005-0000-0000-000048430000}"/>
    <cellStyle name="Comma 2 2 20" xfId="58160" xr:uid="{00000000-0005-0000-0000-000049430000}"/>
    <cellStyle name="Comma 2 2 21" xfId="58222" xr:uid="{00000000-0005-0000-0000-00004A430000}"/>
    <cellStyle name="Comma 2 2 22" xfId="58257" xr:uid="{00000000-0005-0000-0000-00004B430000}"/>
    <cellStyle name="Comma 2 2 23" xfId="58294" xr:uid="{00000000-0005-0000-0000-00004C430000}"/>
    <cellStyle name="Comma 2 2 3" xfId="1343" xr:uid="{00000000-0005-0000-0000-00004D430000}"/>
    <cellStyle name="Comma 2 2 3 2" xfId="1932" xr:uid="{00000000-0005-0000-0000-00004E430000}"/>
    <cellStyle name="Comma 2 2 3 2 2" xfId="17901" xr:uid="{00000000-0005-0000-0000-00004F430000}"/>
    <cellStyle name="Comma 2 2 3 2 3" xfId="58331" xr:uid="{00000000-0005-0000-0000-000050430000}"/>
    <cellStyle name="Comma 2 2 3 3" xfId="17902" xr:uid="{00000000-0005-0000-0000-000051430000}"/>
    <cellStyle name="Comma 2 2 3 4" xfId="17903" xr:uid="{00000000-0005-0000-0000-000052430000}"/>
    <cellStyle name="Comma 2 2 4" xfId="1930" xr:uid="{00000000-0005-0000-0000-000053430000}"/>
    <cellStyle name="Comma 2 2 4 2" xfId="17904" xr:uid="{00000000-0005-0000-0000-000054430000}"/>
    <cellStyle name="Comma 2 2 4 3" xfId="17905" xr:uid="{00000000-0005-0000-0000-000055430000}"/>
    <cellStyle name="Comma 2 2 4 4" xfId="58329" xr:uid="{00000000-0005-0000-0000-000056430000}"/>
    <cellStyle name="Comma 2 2 5" xfId="1977" xr:uid="{00000000-0005-0000-0000-000057430000}"/>
    <cellStyle name="Comma 2 2 5 2" xfId="17906" xr:uid="{00000000-0005-0000-0000-000058430000}"/>
    <cellStyle name="Comma 2 2 5 3" xfId="17907" xr:uid="{00000000-0005-0000-0000-000059430000}"/>
    <cellStyle name="Comma 2 2 5 4" xfId="58376" xr:uid="{00000000-0005-0000-0000-00005A430000}"/>
    <cellStyle name="Comma 2 2 6" xfId="17908" xr:uid="{00000000-0005-0000-0000-00005B430000}"/>
    <cellStyle name="Comma 2 2 6 2" xfId="17909" xr:uid="{00000000-0005-0000-0000-00005C430000}"/>
    <cellStyle name="Comma 2 2 6 3" xfId="17910" xr:uid="{00000000-0005-0000-0000-00005D430000}"/>
    <cellStyle name="Comma 2 2 7" xfId="17911" xr:uid="{00000000-0005-0000-0000-00005E430000}"/>
    <cellStyle name="Comma 2 2 7 2" xfId="17912" xr:uid="{00000000-0005-0000-0000-00005F430000}"/>
    <cellStyle name="Comma 2 2 7 3" xfId="17913" xr:uid="{00000000-0005-0000-0000-000060430000}"/>
    <cellStyle name="Comma 2 2 8" xfId="17914" xr:uid="{00000000-0005-0000-0000-000061430000}"/>
    <cellStyle name="Comma 2 2 8 2" xfId="17915" xr:uid="{00000000-0005-0000-0000-000062430000}"/>
    <cellStyle name="Comma 2 2 8 3" xfId="17916" xr:uid="{00000000-0005-0000-0000-000063430000}"/>
    <cellStyle name="Comma 2 2 9" xfId="17917" xr:uid="{00000000-0005-0000-0000-000064430000}"/>
    <cellStyle name="Comma 2 2 9 2" xfId="17918" xr:uid="{00000000-0005-0000-0000-000065430000}"/>
    <cellStyle name="Comma 2 2 9 3" xfId="17919" xr:uid="{00000000-0005-0000-0000-000066430000}"/>
    <cellStyle name="Comma 2 20" xfId="17920" xr:uid="{00000000-0005-0000-0000-000067430000}"/>
    <cellStyle name="Comma 2 20 2" xfId="17921" xr:uid="{00000000-0005-0000-0000-000068430000}"/>
    <cellStyle name="Comma 2 20 3" xfId="17922" xr:uid="{00000000-0005-0000-0000-000069430000}"/>
    <cellStyle name="Comma 2 21" xfId="17923" xr:uid="{00000000-0005-0000-0000-00006A430000}"/>
    <cellStyle name="Comma 2 21 2" xfId="17924" xr:uid="{00000000-0005-0000-0000-00006B430000}"/>
    <cellStyle name="Comma 2 21 3" xfId="17925" xr:uid="{00000000-0005-0000-0000-00006C430000}"/>
    <cellStyle name="Comma 2 22" xfId="17926" xr:uid="{00000000-0005-0000-0000-00006D430000}"/>
    <cellStyle name="Comma 2 22 2" xfId="17927" xr:uid="{00000000-0005-0000-0000-00006E430000}"/>
    <cellStyle name="Comma 2 22 3" xfId="17928" xr:uid="{00000000-0005-0000-0000-00006F430000}"/>
    <cellStyle name="Comma 2 23" xfId="17929" xr:uid="{00000000-0005-0000-0000-000070430000}"/>
    <cellStyle name="Comma 2 23 2" xfId="17930" xr:uid="{00000000-0005-0000-0000-000071430000}"/>
    <cellStyle name="Comma 2 23 3" xfId="17931" xr:uid="{00000000-0005-0000-0000-000072430000}"/>
    <cellStyle name="Comma 2 24" xfId="17932" xr:uid="{00000000-0005-0000-0000-000073430000}"/>
    <cellStyle name="Comma 2 24 2" xfId="17933" xr:uid="{00000000-0005-0000-0000-000074430000}"/>
    <cellStyle name="Comma 2 24 3" xfId="17934" xr:uid="{00000000-0005-0000-0000-000075430000}"/>
    <cellStyle name="Comma 2 25" xfId="17935" xr:uid="{00000000-0005-0000-0000-000076430000}"/>
    <cellStyle name="Comma 2 25 2" xfId="17936" xr:uid="{00000000-0005-0000-0000-000077430000}"/>
    <cellStyle name="Comma 2 25 3" xfId="17937" xr:uid="{00000000-0005-0000-0000-000078430000}"/>
    <cellStyle name="Comma 2 26" xfId="17938" xr:uid="{00000000-0005-0000-0000-000079430000}"/>
    <cellStyle name="Comma 2 26 2" xfId="17939" xr:uid="{00000000-0005-0000-0000-00007A430000}"/>
    <cellStyle name="Comma 2 26 3" xfId="17940" xr:uid="{00000000-0005-0000-0000-00007B430000}"/>
    <cellStyle name="Comma 2 27" xfId="17941" xr:uid="{00000000-0005-0000-0000-00007C430000}"/>
    <cellStyle name="Comma 2 27 2" xfId="17942" xr:uid="{00000000-0005-0000-0000-00007D430000}"/>
    <cellStyle name="Comma 2 27 3" xfId="17943" xr:uid="{00000000-0005-0000-0000-00007E430000}"/>
    <cellStyle name="Comma 2 28" xfId="17944" xr:uid="{00000000-0005-0000-0000-00007F430000}"/>
    <cellStyle name="Comma 2 28 2" xfId="17945" xr:uid="{00000000-0005-0000-0000-000080430000}"/>
    <cellStyle name="Comma 2 28 2 2" xfId="17946" xr:uid="{00000000-0005-0000-0000-000081430000}"/>
    <cellStyle name="Comma 2 28 2 3" xfId="17947" xr:uid="{00000000-0005-0000-0000-000082430000}"/>
    <cellStyle name="Comma 2 28 2 4" xfId="17948" xr:uid="{00000000-0005-0000-0000-000083430000}"/>
    <cellStyle name="Comma 2 29" xfId="17949" xr:uid="{00000000-0005-0000-0000-000084430000}"/>
    <cellStyle name="Comma 2 29 2" xfId="17950" xr:uid="{00000000-0005-0000-0000-000085430000}"/>
    <cellStyle name="Comma 2 29 3" xfId="17951" xr:uid="{00000000-0005-0000-0000-000086430000}"/>
    <cellStyle name="Comma 2 3" xfId="1344" xr:uid="{00000000-0005-0000-0000-000087430000}"/>
    <cellStyle name="Comma 2 3 10" xfId="58224" xr:uid="{00000000-0005-0000-0000-000088430000}"/>
    <cellStyle name="Comma 2 3 11" xfId="58259" xr:uid="{00000000-0005-0000-0000-000089430000}"/>
    <cellStyle name="Comma 2 3 12" xfId="58296" xr:uid="{00000000-0005-0000-0000-00008A430000}"/>
    <cellStyle name="Comma 2 3 2" xfId="1933" xr:uid="{00000000-0005-0000-0000-00008B430000}"/>
    <cellStyle name="Comma 2 3 2 2" xfId="58332" xr:uid="{00000000-0005-0000-0000-00008C430000}"/>
    <cellStyle name="Comma 2 3 3" xfId="1979" xr:uid="{00000000-0005-0000-0000-00008D430000}"/>
    <cellStyle name="Comma 2 3 3 2" xfId="58378" xr:uid="{00000000-0005-0000-0000-00008E430000}"/>
    <cellStyle name="Comma 2 3 4" xfId="17952" xr:uid="{00000000-0005-0000-0000-00008F430000}"/>
    <cellStyle name="Comma 2 3 5" xfId="17953" xr:uid="{00000000-0005-0000-0000-000090430000}"/>
    <cellStyle name="Comma 2 3 6" xfId="57473" xr:uid="{00000000-0005-0000-0000-000091430000}"/>
    <cellStyle name="Comma 2 3 7" xfId="58015" xr:uid="{00000000-0005-0000-0000-000092430000}"/>
    <cellStyle name="Comma 2 3 8" xfId="2044" xr:uid="{00000000-0005-0000-0000-000093430000}"/>
    <cellStyle name="Comma 2 3 9" xfId="58162" xr:uid="{00000000-0005-0000-0000-000094430000}"/>
    <cellStyle name="Comma 2 30" xfId="17954" xr:uid="{00000000-0005-0000-0000-000095430000}"/>
    <cellStyle name="Comma 2 30 2" xfId="17955" xr:uid="{00000000-0005-0000-0000-000096430000}"/>
    <cellStyle name="Comma 2 30 3" xfId="17956" xr:uid="{00000000-0005-0000-0000-000097430000}"/>
    <cellStyle name="Comma 2 31" xfId="17957" xr:uid="{00000000-0005-0000-0000-000098430000}"/>
    <cellStyle name="Comma 2 31 2" xfId="17958" xr:uid="{00000000-0005-0000-0000-000099430000}"/>
    <cellStyle name="Comma 2 31 3" xfId="17959" xr:uid="{00000000-0005-0000-0000-00009A430000}"/>
    <cellStyle name="Comma 2 32" xfId="17960" xr:uid="{00000000-0005-0000-0000-00009B430000}"/>
    <cellStyle name="Comma 2 32 2" xfId="17961" xr:uid="{00000000-0005-0000-0000-00009C430000}"/>
    <cellStyle name="Comma 2 32 3" xfId="17962" xr:uid="{00000000-0005-0000-0000-00009D430000}"/>
    <cellStyle name="Comma 2 33" xfId="17963" xr:uid="{00000000-0005-0000-0000-00009E430000}"/>
    <cellStyle name="Comma 2 33 2" xfId="17964" xr:uid="{00000000-0005-0000-0000-00009F430000}"/>
    <cellStyle name="Comma 2 33 3" xfId="17965" xr:uid="{00000000-0005-0000-0000-0000A0430000}"/>
    <cellStyle name="Comma 2 34" xfId="17966" xr:uid="{00000000-0005-0000-0000-0000A1430000}"/>
    <cellStyle name="Comma 2 34 2" xfId="17967" xr:uid="{00000000-0005-0000-0000-0000A2430000}"/>
    <cellStyle name="Comma 2 34 3" xfId="17968" xr:uid="{00000000-0005-0000-0000-0000A3430000}"/>
    <cellStyle name="Comma 2 35" xfId="17969" xr:uid="{00000000-0005-0000-0000-0000A4430000}"/>
    <cellStyle name="Comma 2 35 2" xfId="17970" xr:uid="{00000000-0005-0000-0000-0000A5430000}"/>
    <cellStyle name="Comma 2 35 3" xfId="17971" xr:uid="{00000000-0005-0000-0000-0000A6430000}"/>
    <cellStyle name="Comma 2 36" xfId="17972" xr:uid="{00000000-0005-0000-0000-0000A7430000}"/>
    <cellStyle name="Comma 2 36 2" xfId="17973" xr:uid="{00000000-0005-0000-0000-0000A8430000}"/>
    <cellStyle name="Comma 2 36 3" xfId="17974" xr:uid="{00000000-0005-0000-0000-0000A9430000}"/>
    <cellStyle name="Comma 2 37" xfId="17975" xr:uid="{00000000-0005-0000-0000-0000AA430000}"/>
    <cellStyle name="Comma 2 37 2" xfId="17976" xr:uid="{00000000-0005-0000-0000-0000AB430000}"/>
    <cellStyle name="Comma 2 37 3" xfId="17977" xr:uid="{00000000-0005-0000-0000-0000AC430000}"/>
    <cellStyle name="Comma 2 38" xfId="17978" xr:uid="{00000000-0005-0000-0000-0000AD430000}"/>
    <cellStyle name="Comma 2 38 2" xfId="17979" xr:uid="{00000000-0005-0000-0000-0000AE430000}"/>
    <cellStyle name="Comma 2 38 3" xfId="17980" xr:uid="{00000000-0005-0000-0000-0000AF430000}"/>
    <cellStyle name="Comma 2 39" xfId="17981" xr:uid="{00000000-0005-0000-0000-0000B0430000}"/>
    <cellStyle name="Comma 2 4" xfId="1929" xr:uid="{00000000-0005-0000-0000-0000B1430000}"/>
    <cellStyle name="Comma 2 4 2" xfId="17982" xr:uid="{00000000-0005-0000-0000-0000B2430000}"/>
    <cellStyle name="Comma 2 4 3" xfId="17983" xr:uid="{00000000-0005-0000-0000-0000B3430000}"/>
    <cellStyle name="Comma 2 4 4" xfId="57474" xr:uid="{00000000-0005-0000-0000-0000B4430000}"/>
    <cellStyle name="Comma 2 4 5" xfId="2045" xr:uid="{00000000-0005-0000-0000-0000B5430000}"/>
    <cellStyle name="Comma 2 4 6" xfId="58328" xr:uid="{00000000-0005-0000-0000-0000B6430000}"/>
    <cellStyle name="Comma 2 40" xfId="17984" xr:uid="{00000000-0005-0000-0000-0000B7430000}"/>
    <cellStyle name="Comma 2 41" xfId="17985" xr:uid="{00000000-0005-0000-0000-0000B8430000}"/>
    <cellStyle name="Comma 2 42" xfId="17986" xr:uid="{00000000-0005-0000-0000-0000B9430000}"/>
    <cellStyle name="Comma 2 43" xfId="57492" xr:uid="{00000000-0005-0000-0000-0000BA430000}"/>
    <cellStyle name="Comma 2 44" xfId="57536" xr:uid="{00000000-0005-0000-0000-0000BB430000}"/>
    <cellStyle name="Comma 2 45" xfId="57625" xr:uid="{00000000-0005-0000-0000-0000BC430000}"/>
    <cellStyle name="Comma 2 46" xfId="2010" xr:uid="{00000000-0005-0000-0000-0000BD430000}"/>
    <cellStyle name="Comma 2 47" xfId="58159" xr:uid="{00000000-0005-0000-0000-0000BE430000}"/>
    <cellStyle name="Comma 2 48" xfId="58221" xr:uid="{00000000-0005-0000-0000-0000BF430000}"/>
    <cellStyle name="Comma 2 49" xfId="58256" xr:uid="{00000000-0005-0000-0000-0000C0430000}"/>
    <cellStyle name="Comma 2 5" xfId="1976" xr:uid="{00000000-0005-0000-0000-0000C1430000}"/>
    <cellStyle name="Comma 2 5 2" xfId="17987" xr:uid="{00000000-0005-0000-0000-0000C2430000}"/>
    <cellStyle name="Comma 2 5 3" xfId="17988" xr:uid="{00000000-0005-0000-0000-0000C3430000}"/>
    <cellStyle name="Comma 2 5 4" xfId="57476" xr:uid="{00000000-0005-0000-0000-0000C4430000}"/>
    <cellStyle name="Comma 2 5 5" xfId="2046" xr:uid="{00000000-0005-0000-0000-0000C5430000}"/>
    <cellStyle name="Comma 2 5 6" xfId="58375" xr:uid="{00000000-0005-0000-0000-0000C6430000}"/>
    <cellStyle name="Comma 2 50" xfId="58287" xr:uid="{00000000-0005-0000-0000-0000C7430000}"/>
    <cellStyle name="Comma 2 6" xfId="2042" xr:uid="{00000000-0005-0000-0000-0000C8430000}"/>
    <cellStyle name="Comma 2 6 2" xfId="17989" xr:uid="{00000000-0005-0000-0000-0000C9430000}"/>
    <cellStyle name="Comma 2 6 3" xfId="17990" xr:uid="{00000000-0005-0000-0000-0000CA430000}"/>
    <cellStyle name="Comma 2 6 4" xfId="57478" xr:uid="{00000000-0005-0000-0000-0000CB430000}"/>
    <cellStyle name="Comma 2 7" xfId="17991" xr:uid="{00000000-0005-0000-0000-0000CC430000}"/>
    <cellStyle name="Comma 2 7 2" xfId="17992" xr:uid="{00000000-0005-0000-0000-0000CD430000}"/>
    <cellStyle name="Comma 2 7 3" xfId="17993" xr:uid="{00000000-0005-0000-0000-0000CE430000}"/>
    <cellStyle name="Comma 2 7 4" xfId="57480" xr:uid="{00000000-0005-0000-0000-0000CF430000}"/>
    <cellStyle name="Comma 2 8" xfId="17994" xr:uid="{00000000-0005-0000-0000-0000D0430000}"/>
    <cellStyle name="Comma 2 8 2" xfId="17995" xr:uid="{00000000-0005-0000-0000-0000D1430000}"/>
    <cellStyle name="Comma 2 8 3" xfId="17996" xr:uid="{00000000-0005-0000-0000-0000D2430000}"/>
    <cellStyle name="Comma 2 8 4" xfId="57482" xr:uid="{00000000-0005-0000-0000-0000D3430000}"/>
    <cellStyle name="Comma 2 9" xfId="17997" xr:uid="{00000000-0005-0000-0000-0000D4430000}"/>
    <cellStyle name="Comma 2 9 2" xfId="17998" xr:uid="{00000000-0005-0000-0000-0000D5430000}"/>
    <cellStyle name="Comma 2 9 3" xfId="17999" xr:uid="{00000000-0005-0000-0000-0000D6430000}"/>
    <cellStyle name="Comma 2 9 4" xfId="57484" xr:uid="{00000000-0005-0000-0000-0000D7430000}"/>
    <cellStyle name="Comma 2*" xfId="57627" xr:uid="{00000000-0005-0000-0000-0000D8430000}"/>
    <cellStyle name="Comma 2__MasterJRComps" xfId="57628" xr:uid="{00000000-0005-0000-0000-0000D9430000}"/>
    <cellStyle name="Comma 20" xfId="58144" xr:uid="{00000000-0005-0000-0000-0000DA430000}"/>
    <cellStyle name="Comma 21" xfId="57527" xr:uid="{00000000-0005-0000-0000-0000DB430000}"/>
    <cellStyle name="Comma 22" xfId="58286" xr:uid="{00000000-0005-0000-0000-0000DC430000}"/>
    <cellStyle name="Comma 23" xfId="58321" xr:uid="{00000000-0005-0000-0000-0000DD430000}"/>
    <cellStyle name="Comma 24" xfId="58403" xr:uid="{00000000-0005-0000-0000-0000DE430000}"/>
    <cellStyle name="Comma 3" xfId="1345" xr:uid="{00000000-0005-0000-0000-0000DF430000}"/>
    <cellStyle name="Comma 3 10" xfId="18000" xr:uid="{00000000-0005-0000-0000-0000E0430000}"/>
    <cellStyle name="Comma 3 10 2" xfId="18001" xr:uid="{00000000-0005-0000-0000-0000E1430000}"/>
    <cellStyle name="Comma 3 10 3" xfId="18002" xr:uid="{00000000-0005-0000-0000-0000E2430000}"/>
    <cellStyle name="Comma 3 11" xfId="18003" xr:uid="{00000000-0005-0000-0000-0000E3430000}"/>
    <cellStyle name="Comma 3 11 2" xfId="18004" xr:uid="{00000000-0005-0000-0000-0000E4430000}"/>
    <cellStyle name="Comma 3 11 3" xfId="18005" xr:uid="{00000000-0005-0000-0000-0000E5430000}"/>
    <cellStyle name="Comma 3 12" xfId="18006" xr:uid="{00000000-0005-0000-0000-0000E6430000}"/>
    <cellStyle name="Comma 3 12 2" xfId="18007" xr:uid="{00000000-0005-0000-0000-0000E7430000}"/>
    <cellStyle name="Comma 3 12 3" xfId="18008" xr:uid="{00000000-0005-0000-0000-0000E8430000}"/>
    <cellStyle name="Comma 3 13" xfId="18009" xr:uid="{00000000-0005-0000-0000-0000E9430000}"/>
    <cellStyle name="Comma 3 13 2" xfId="18010" xr:uid="{00000000-0005-0000-0000-0000EA430000}"/>
    <cellStyle name="Comma 3 13 3" xfId="18011" xr:uid="{00000000-0005-0000-0000-0000EB430000}"/>
    <cellStyle name="Comma 3 14" xfId="18012" xr:uid="{00000000-0005-0000-0000-0000EC430000}"/>
    <cellStyle name="Comma 3 14 2" xfId="18013" xr:uid="{00000000-0005-0000-0000-0000ED430000}"/>
    <cellStyle name="Comma 3 14 3" xfId="18014" xr:uid="{00000000-0005-0000-0000-0000EE430000}"/>
    <cellStyle name="Comma 3 15" xfId="18015" xr:uid="{00000000-0005-0000-0000-0000EF430000}"/>
    <cellStyle name="Comma 3 15 2" xfId="18016" xr:uid="{00000000-0005-0000-0000-0000F0430000}"/>
    <cellStyle name="Comma 3 15 3" xfId="18017" xr:uid="{00000000-0005-0000-0000-0000F1430000}"/>
    <cellStyle name="Comma 3 16" xfId="18018" xr:uid="{00000000-0005-0000-0000-0000F2430000}"/>
    <cellStyle name="Comma 3 16 2" xfId="18019" xr:uid="{00000000-0005-0000-0000-0000F3430000}"/>
    <cellStyle name="Comma 3 16 3" xfId="18020" xr:uid="{00000000-0005-0000-0000-0000F4430000}"/>
    <cellStyle name="Comma 3 17" xfId="18021" xr:uid="{00000000-0005-0000-0000-0000F5430000}"/>
    <cellStyle name="Comma 3 17 2" xfId="18022" xr:uid="{00000000-0005-0000-0000-0000F6430000}"/>
    <cellStyle name="Comma 3 17 3" xfId="18023" xr:uid="{00000000-0005-0000-0000-0000F7430000}"/>
    <cellStyle name="Comma 3 18" xfId="18024" xr:uid="{00000000-0005-0000-0000-0000F8430000}"/>
    <cellStyle name="Comma 3 18 2" xfId="18025" xr:uid="{00000000-0005-0000-0000-0000F9430000}"/>
    <cellStyle name="Comma 3 18 3" xfId="18026" xr:uid="{00000000-0005-0000-0000-0000FA430000}"/>
    <cellStyle name="Comma 3 19" xfId="18027" xr:uid="{00000000-0005-0000-0000-0000FB430000}"/>
    <cellStyle name="Comma 3 19 2" xfId="18028" xr:uid="{00000000-0005-0000-0000-0000FC430000}"/>
    <cellStyle name="Comma 3 19 3" xfId="18029" xr:uid="{00000000-0005-0000-0000-0000FD430000}"/>
    <cellStyle name="Comma 3 2" xfId="1346" xr:uid="{00000000-0005-0000-0000-0000FE430000}"/>
    <cellStyle name="Comma 3 2 10" xfId="18030" xr:uid="{00000000-0005-0000-0000-0000FF430000}"/>
    <cellStyle name="Comma 3 2 10 2" xfId="18031" xr:uid="{00000000-0005-0000-0000-000000440000}"/>
    <cellStyle name="Comma 3 2 10 3" xfId="18032" xr:uid="{00000000-0005-0000-0000-000001440000}"/>
    <cellStyle name="Comma 3 2 11" xfId="18033" xr:uid="{00000000-0005-0000-0000-000002440000}"/>
    <cellStyle name="Comma 3 2 11 2" xfId="18034" xr:uid="{00000000-0005-0000-0000-000003440000}"/>
    <cellStyle name="Comma 3 2 11 3" xfId="18035" xr:uid="{00000000-0005-0000-0000-000004440000}"/>
    <cellStyle name="Comma 3 2 12" xfId="18036" xr:uid="{00000000-0005-0000-0000-000005440000}"/>
    <cellStyle name="Comma 3 2 12 2" xfId="18037" xr:uid="{00000000-0005-0000-0000-000006440000}"/>
    <cellStyle name="Comma 3 2 12 3" xfId="18038" xr:uid="{00000000-0005-0000-0000-000007440000}"/>
    <cellStyle name="Comma 3 2 13" xfId="18039" xr:uid="{00000000-0005-0000-0000-000008440000}"/>
    <cellStyle name="Comma 3 2 14" xfId="57630" xr:uid="{00000000-0005-0000-0000-000009440000}"/>
    <cellStyle name="Comma 3 2 15" xfId="2217" xr:uid="{00000000-0005-0000-0000-00000A440000}"/>
    <cellStyle name="Comma 3 2 16" xfId="58164" xr:uid="{00000000-0005-0000-0000-00000B440000}"/>
    <cellStyle name="Comma 3 2 17" xfId="58226" xr:uid="{00000000-0005-0000-0000-00000C440000}"/>
    <cellStyle name="Comma 3 2 18" xfId="58261" xr:uid="{00000000-0005-0000-0000-00000D440000}"/>
    <cellStyle name="Comma 3 2 19" xfId="58298" xr:uid="{00000000-0005-0000-0000-00000E440000}"/>
    <cellStyle name="Comma 3 2 2" xfId="1347" xr:uid="{00000000-0005-0000-0000-00000F440000}"/>
    <cellStyle name="Comma 3 2 2 10" xfId="18040" xr:uid="{00000000-0005-0000-0000-000010440000}"/>
    <cellStyle name="Comma 3 2 2 10 2" xfId="18041" xr:uid="{00000000-0005-0000-0000-000011440000}"/>
    <cellStyle name="Comma 3 2 2 10 3" xfId="18042" xr:uid="{00000000-0005-0000-0000-000012440000}"/>
    <cellStyle name="Comma 3 2 2 11" xfId="18043" xr:uid="{00000000-0005-0000-0000-000013440000}"/>
    <cellStyle name="Comma 3 2 2 11 2" xfId="18044" xr:uid="{00000000-0005-0000-0000-000014440000}"/>
    <cellStyle name="Comma 3 2 2 11 3" xfId="18045" xr:uid="{00000000-0005-0000-0000-000015440000}"/>
    <cellStyle name="Comma 3 2 2 12" xfId="18046" xr:uid="{00000000-0005-0000-0000-000016440000}"/>
    <cellStyle name="Comma 3 2 2 12 2" xfId="18047" xr:uid="{00000000-0005-0000-0000-000017440000}"/>
    <cellStyle name="Comma 3 2 2 12 3" xfId="18048" xr:uid="{00000000-0005-0000-0000-000018440000}"/>
    <cellStyle name="Comma 3 2 2 13" xfId="18049" xr:uid="{00000000-0005-0000-0000-000019440000}"/>
    <cellStyle name="Comma 3 2 2 14" xfId="18050" xr:uid="{00000000-0005-0000-0000-00001A440000}"/>
    <cellStyle name="Comma 3 2 2 15" xfId="18051" xr:uid="{00000000-0005-0000-0000-00001B440000}"/>
    <cellStyle name="Comma 3 2 2 2" xfId="1936" xr:uid="{00000000-0005-0000-0000-00001C440000}"/>
    <cellStyle name="Comma 3 2 2 2 2" xfId="18052" xr:uid="{00000000-0005-0000-0000-00001D440000}"/>
    <cellStyle name="Comma 3 2 2 2 2 2" xfId="18053" xr:uid="{00000000-0005-0000-0000-00001E440000}"/>
    <cellStyle name="Comma 3 2 2 2 2 3" xfId="18054" xr:uid="{00000000-0005-0000-0000-00001F440000}"/>
    <cellStyle name="Comma 3 2 2 2 2 4" xfId="18055" xr:uid="{00000000-0005-0000-0000-000020440000}"/>
    <cellStyle name="Comma 3 2 2 2 3" xfId="58335" xr:uid="{00000000-0005-0000-0000-000021440000}"/>
    <cellStyle name="Comma 3 2 2 3" xfId="18056" xr:uid="{00000000-0005-0000-0000-000022440000}"/>
    <cellStyle name="Comma 3 2 2 3 2" xfId="18057" xr:uid="{00000000-0005-0000-0000-000023440000}"/>
    <cellStyle name="Comma 3 2 2 3 3" xfId="18058" xr:uid="{00000000-0005-0000-0000-000024440000}"/>
    <cellStyle name="Comma 3 2 2 4" xfId="18059" xr:uid="{00000000-0005-0000-0000-000025440000}"/>
    <cellStyle name="Comma 3 2 2 4 2" xfId="18060" xr:uid="{00000000-0005-0000-0000-000026440000}"/>
    <cellStyle name="Comma 3 2 2 4 3" xfId="18061" xr:uid="{00000000-0005-0000-0000-000027440000}"/>
    <cellStyle name="Comma 3 2 2 5" xfId="18062" xr:uid="{00000000-0005-0000-0000-000028440000}"/>
    <cellStyle name="Comma 3 2 2 5 2" xfId="18063" xr:uid="{00000000-0005-0000-0000-000029440000}"/>
    <cellStyle name="Comma 3 2 2 5 3" xfId="18064" xr:uid="{00000000-0005-0000-0000-00002A440000}"/>
    <cellStyle name="Comma 3 2 2 6" xfId="18065" xr:uid="{00000000-0005-0000-0000-00002B440000}"/>
    <cellStyle name="Comma 3 2 2 6 2" xfId="18066" xr:uid="{00000000-0005-0000-0000-00002C440000}"/>
    <cellStyle name="Comma 3 2 2 6 3" xfId="18067" xr:uid="{00000000-0005-0000-0000-00002D440000}"/>
    <cellStyle name="Comma 3 2 2 7" xfId="18068" xr:uid="{00000000-0005-0000-0000-00002E440000}"/>
    <cellStyle name="Comma 3 2 2 7 2" xfId="18069" xr:uid="{00000000-0005-0000-0000-00002F440000}"/>
    <cellStyle name="Comma 3 2 2 7 3" xfId="18070" xr:uid="{00000000-0005-0000-0000-000030440000}"/>
    <cellStyle name="Comma 3 2 2 8" xfId="18071" xr:uid="{00000000-0005-0000-0000-000031440000}"/>
    <cellStyle name="Comma 3 2 2 8 2" xfId="18072" xr:uid="{00000000-0005-0000-0000-000032440000}"/>
    <cellStyle name="Comma 3 2 2 8 3" xfId="18073" xr:uid="{00000000-0005-0000-0000-000033440000}"/>
    <cellStyle name="Comma 3 2 2 9" xfId="18074" xr:uid="{00000000-0005-0000-0000-000034440000}"/>
    <cellStyle name="Comma 3 2 2 9 2" xfId="18075" xr:uid="{00000000-0005-0000-0000-000035440000}"/>
    <cellStyle name="Comma 3 2 2 9 3" xfId="18076" xr:uid="{00000000-0005-0000-0000-000036440000}"/>
    <cellStyle name="Comma 3 2 3" xfId="1935" xr:uid="{00000000-0005-0000-0000-000037440000}"/>
    <cellStyle name="Comma 3 2 3 2" xfId="18077" xr:uid="{00000000-0005-0000-0000-000038440000}"/>
    <cellStyle name="Comma 3 2 3 2 2" xfId="18078" xr:uid="{00000000-0005-0000-0000-000039440000}"/>
    <cellStyle name="Comma 3 2 3 3" xfId="18079" xr:uid="{00000000-0005-0000-0000-00003A440000}"/>
    <cellStyle name="Comma 3 2 3 4" xfId="18080" xr:uid="{00000000-0005-0000-0000-00003B440000}"/>
    <cellStyle name="Comma 3 2 3 5" xfId="58334" xr:uid="{00000000-0005-0000-0000-00003C440000}"/>
    <cellStyle name="Comma 3 2 4" xfId="1981" xr:uid="{00000000-0005-0000-0000-00003D440000}"/>
    <cellStyle name="Comma 3 2 4 2" xfId="18081" xr:uid="{00000000-0005-0000-0000-00003E440000}"/>
    <cellStyle name="Comma 3 2 4 3" xfId="18082" xr:uid="{00000000-0005-0000-0000-00003F440000}"/>
    <cellStyle name="Comma 3 2 4 4" xfId="58380" xr:uid="{00000000-0005-0000-0000-000040440000}"/>
    <cellStyle name="Comma 3 2 5" xfId="18083" xr:uid="{00000000-0005-0000-0000-000041440000}"/>
    <cellStyle name="Comma 3 2 5 2" xfId="18084" xr:uid="{00000000-0005-0000-0000-000042440000}"/>
    <cellStyle name="Comma 3 2 5 3" xfId="18085" xr:uid="{00000000-0005-0000-0000-000043440000}"/>
    <cellStyle name="Comma 3 2 6" xfId="18086" xr:uid="{00000000-0005-0000-0000-000044440000}"/>
    <cellStyle name="Comma 3 2 6 2" xfId="18087" xr:uid="{00000000-0005-0000-0000-000045440000}"/>
    <cellStyle name="Comma 3 2 6 3" xfId="18088" xr:uid="{00000000-0005-0000-0000-000046440000}"/>
    <cellStyle name="Comma 3 2 7" xfId="18089" xr:uid="{00000000-0005-0000-0000-000047440000}"/>
    <cellStyle name="Comma 3 2 7 2" xfId="18090" xr:uid="{00000000-0005-0000-0000-000048440000}"/>
    <cellStyle name="Comma 3 2 7 3" xfId="18091" xr:uid="{00000000-0005-0000-0000-000049440000}"/>
    <cellStyle name="Comma 3 2 8" xfId="18092" xr:uid="{00000000-0005-0000-0000-00004A440000}"/>
    <cellStyle name="Comma 3 2 8 2" xfId="18093" xr:uid="{00000000-0005-0000-0000-00004B440000}"/>
    <cellStyle name="Comma 3 2 8 3" xfId="18094" xr:uid="{00000000-0005-0000-0000-00004C440000}"/>
    <cellStyle name="Comma 3 2 9" xfId="18095" xr:uid="{00000000-0005-0000-0000-00004D440000}"/>
    <cellStyle name="Comma 3 2 9 2" xfId="18096" xr:uid="{00000000-0005-0000-0000-00004E440000}"/>
    <cellStyle name="Comma 3 2 9 3" xfId="18097" xr:uid="{00000000-0005-0000-0000-00004F440000}"/>
    <cellStyle name="Comma 3 20" xfId="18098" xr:uid="{00000000-0005-0000-0000-000050440000}"/>
    <cellStyle name="Comma 3 20 2" xfId="18099" xr:uid="{00000000-0005-0000-0000-000051440000}"/>
    <cellStyle name="Comma 3 20 3" xfId="18100" xr:uid="{00000000-0005-0000-0000-000052440000}"/>
    <cellStyle name="Comma 3 21" xfId="18101" xr:uid="{00000000-0005-0000-0000-000053440000}"/>
    <cellStyle name="Comma 3 21 2" xfId="18102" xr:uid="{00000000-0005-0000-0000-000054440000}"/>
    <cellStyle name="Comma 3 21 3" xfId="18103" xr:uid="{00000000-0005-0000-0000-000055440000}"/>
    <cellStyle name="Comma 3 22" xfId="18104" xr:uid="{00000000-0005-0000-0000-000056440000}"/>
    <cellStyle name="Comma 3 22 2" xfId="18105" xr:uid="{00000000-0005-0000-0000-000057440000}"/>
    <cellStyle name="Comma 3 22 3" xfId="18106" xr:uid="{00000000-0005-0000-0000-000058440000}"/>
    <cellStyle name="Comma 3 23" xfId="18107" xr:uid="{00000000-0005-0000-0000-000059440000}"/>
    <cellStyle name="Comma 3 23 2" xfId="18108" xr:uid="{00000000-0005-0000-0000-00005A440000}"/>
    <cellStyle name="Comma 3 23 3" xfId="18109" xr:uid="{00000000-0005-0000-0000-00005B440000}"/>
    <cellStyle name="Comma 3 24" xfId="18110" xr:uid="{00000000-0005-0000-0000-00005C440000}"/>
    <cellStyle name="Comma 3 24 2" xfId="18111" xr:uid="{00000000-0005-0000-0000-00005D440000}"/>
    <cellStyle name="Comma 3 24 3" xfId="18112" xr:uid="{00000000-0005-0000-0000-00005E440000}"/>
    <cellStyle name="Comma 3 25" xfId="18113" xr:uid="{00000000-0005-0000-0000-00005F440000}"/>
    <cellStyle name="Comma 3 25 2" xfId="18114" xr:uid="{00000000-0005-0000-0000-000060440000}"/>
    <cellStyle name="Comma 3 25 3" xfId="18115" xr:uid="{00000000-0005-0000-0000-000061440000}"/>
    <cellStyle name="Comma 3 26" xfId="18116" xr:uid="{00000000-0005-0000-0000-000062440000}"/>
    <cellStyle name="Comma 3 26 2" xfId="18117" xr:uid="{00000000-0005-0000-0000-000063440000}"/>
    <cellStyle name="Comma 3 26 3" xfId="18118" xr:uid="{00000000-0005-0000-0000-000064440000}"/>
    <cellStyle name="Comma 3 27" xfId="18119" xr:uid="{00000000-0005-0000-0000-000065440000}"/>
    <cellStyle name="Comma 3 27 2" xfId="18120" xr:uid="{00000000-0005-0000-0000-000066440000}"/>
    <cellStyle name="Comma 3 27 3" xfId="18121" xr:uid="{00000000-0005-0000-0000-000067440000}"/>
    <cellStyle name="Comma 3 28" xfId="18122" xr:uid="{00000000-0005-0000-0000-000068440000}"/>
    <cellStyle name="Comma 3 28 2" xfId="18123" xr:uid="{00000000-0005-0000-0000-000069440000}"/>
    <cellStyle name="Comma 3 28 2 2" xfId="18124" xr:uid="{00000000-0005-0000-0000-00006A440000}"/>
    <cellStyle name="Comma 3 28 2 3" xfId="18125" xr:uid="{00000000-0005-0000-0000-00006B440000}"/>
    <cellStyle name="Comma 3 28 2 4" xfId="18126" xr:uid="{00000000-0005-0000-0000-00006C440000}"/>
    <cellStyle name="Comma 3 29" xfId="18127" xr:uid="{00000000-0005-0000-0000-00006D440000}"/>
    <cellStyle name="Comma 3 29 2" xfId="18128" xr:uid="{00000000-0005-0000-0000-00006E440000}"/>
    <cellStyle name="Comma 3 29 3" xfId="18129" xr:uid="{00000000-0005-0000-0000-00006F440000}"/>
    <cellStyle name="Comma 3 3" xfId="1348" xr:uid="{00000000-0005-0000-0000-000070440000}"/>
    <cellStyle name="Comma 3 3 2" xfId="1937" xr:uid="{00000000-0005-0000-0000-000071440000}"/>
    <cellStyle name="Comma 3 3 2 2" xfId="58336" xr:uid="{00000000-0005-0000-0000-000072440000}"/>
    <cellStyle name="Comma 3 3 3" xfId="1982" xr:uid="{00000000-0005-0000-0000-000073440000}"/>
    <cellStyle name="Comma 3 3 3 2" xfId="58381" xr:uid="{00000000-0005-0000-0000-000074440000}"/>
    <cellStyle name="Comma 3 3 4" xfId="57631" xr:uid="{00000000-0005-0000-0000-000075440000}"/>
    <cellStyle name="Comma 3 3 5" xfId="2047" xr:uid="{00000000-0005-0000-0000-000076440000}"/>
    <cellStyle name="Comma 3 3 6" xfId="58165" xr:uid="{00000000-0005-0000-0000-000077440000}"/>
    <cellStyle name="Comma 3 3 7" xfId="58227" xr:uid="{00000000-0005-0000-0000-000078440000}"/>
    <cellStyle name="Comma 3 3 8" xfId="58262" xr:uid="{00000000-0005-0000-0000-000079440000}"/>
    <cellStyle name="Comma 3 3 9" xfId="58299" xr:uid="{00000000-0005-0000-0000-00007A440000}"/>
    <cellStyle name="Comma 3 30" xfId="18130" xr:uid="{00000000-0005-0000-0000-00007B440000}"/>
    <cellStyle name="Comma 3 30 2" xfId="18131" xr:uid="{00000000-0005-0000-0000-00007C440000}"/>
    <cellStyle name="Comma 3 30 3" xfId="18132" xr:uid="{00000000-0005-0000-0000-00007D440000}"/>
    <cellStyle name="Comma 3 31" xfId="18133" xr:uid="{00000000-0005-0000-0000-00007E440000}"/>
    <cellStyle name="Comma 3 31 2" xfId="18134" xr:uid="{00000000-0005-0000-0000-00007F440000}"/>
    <cellStyle name="Comma 3 31 3" xfId="18135" xr:uid="{00000000-0005-0000-0000-000080440000}"/>
    <cellStyle name="Comma 3 32" xfId="18136" xr:uid="{00000000-0005-0000-0000-000081440000}"/>
    <cellStyle name="Comma 3 32 2" xfId="18137" xr:uid="{00000000-0005-0000-0000-000082440000}"/>
    <cellStyle name="Comma 3 32 3" xfId="18138" xr:uid="{00000000-0005-0000-0000-000083440000}"/>
    <cellStyle name="Comma 3 33" xfId="18139" xr:uid="{00000000-0005-0000-0000-000084440000}"/>
    <cellStyle name="Comma 3 33 2" xfId="18140" xr:uid="{00000000-0005-0000-0000-000085440000}"/>
    <cellStyle name="Comma 3 33 3" xfId="18141" xr:uid="{00000000-0005-0000-0000-000086440000}"/>
    <cellStyle name="Comma 3 34" xfId="18142" xr:uid="{00000000-0005-0000-0000-000087440000}"/>
    <cellStyle name="Comma 3 34 2" xfId="18143" xr:uid="{00000000-0005-0000-0000-000088440000}"/>
    <cellStyle name="Comma 3 34 3" xfId="18144" xr:uid="{00000000-0005-0000-0000-000089440000}"/>
    <cellStyle name="Comma 3 35" xfId="18145" xr:uid="{00000000-0005-0000-0000-00008A440000}"/>
    <cellStyle name="Comma 3 35 2" xfId="18146" xr:uid="{00000000-0005-0000-0000-00008B440000}"/>
    <cellStyle name="Comma 3 35 3" xfId="18147" xr:uid="{00000000-0005-0000-0000-00008C440000}"/>
    <cellStyle name="Comma 3 36" xfId="18148" xr:uid="{00000000-0005-0000-0000-00008D440000}"/>
    <cellStyle name="Comma 3 36 2" xfId="18149" xr:uid="{00000000-0005-0000-0000-00008E440000}"/>
    <cellStyle name="Comma 3 36 3" xfId="18150" xr:uid="{00000000-0005-0000-0000-00008F440000}"/>
    <cellStyle name="Comma 3 37" xfId="18151" xr:uid="{00000000-0005-0000-0000-000090440000}"/>
    <cellStyle name="Comma 3 37 2" xfId="18152" xr:uid="{00000000-0005-0000-0000-000091440000}"/>
    <cellStyle name="Comma 3 37 3" xfId="18153" xr:uid="{00000000-0005-0000-0000-000092440000}"/>
    <cellStyle name="Comma 3 38" xfId="18154" xr:uid="{00000000-0005-0000-0000-000093440000}"/>
    <cellStyle name="Comma 3 38 2" xfId="18155" xr:uid="{00000000-0005-0000-0000-000094440000}"/>
    <cellStyle name="Comma 3 38 3" xfId="18156" xr:uid="{00000000-0005-0000-0000-000095440000}"/>
    <cellStyle name="Comma 3 39" xfId="18157" xr:uid="{00000000-0005-0000-0000-000096440000}"/>
    <cellStyle name="Comma 3 4" xfId="1349" xr:uid="{00000000-0005-0000-0000-000097440000}"/>
    <cellStyle name="Comma 3 4 2" xfId="1938" xr:uid="{00000000-0005-0000-0000-000098440000}"/>
    <cellStyle name="Comma 3 4 2 2" xfId="58337" xr:uid="{00000000-0005-0000-0000-000099440000}"/>
    <cellStyle name="Comma 3 4 3" xfId="1983" xr:uid="{00000000-0005-0000-0000-00009A440000}"/>
    <cellStyle name="Comma 3 4 3 2" xfId="58382" xr:uid="{00000000-0005-0000-0000-00009B440000}"/>
    <cellStyle name="Comma 3 4 4" xfId="58166" xr:uid="{00000000-0005-0000-0000-00009C440000}"/>
    <cellStyle name="Comma 3 4 5" xfId="58228" xr:uid="{00000000-0005-0000-0000-00009D440000}"/>
    <cellStyle name="Comma 3 4 6" xfId="58263" xr:uid="{00000000-0005-0000-0000-00009E440000}"/>
    <cellStyle name="Comma 3 4 7" xfId="58300" xr:uid="{00000000-0005-0000-0000-00009F440000}"/>
    <cellStyle name="Comma 3 40" xfId="18158" xr:uid="{00000000-0005-0000-0000-0000A0440000}"/>
    <cellStyle name="Comma 3 41" xfId="18159" xr:uid="{00000000-0005-0000-0000-0000A1440000}"/>
    <cellStyle name="Comma 3 42" xfId="18160" xr:uid="{00000000-0005-0000-0000-0000A2440000}"/>
    <cellStyle name="Comma 3 43" xfId="57493" xr:uid="{00000000-0005-0000-0000-0000A3440000}"/>
    <cellStyle name="Comma 3 44" xfId="57629" xr:uid="{00000000-0005-0000-0000-0000A4440000}"/>
    <cellStyle name="Comma 3 45" xfId="2012" xr:uid="{00000000-0005-0000-0000-0000A5440000}"/>
    <cellStyle name="Comma 3 46" xfId="58163" xr:uid="{00000000-0005-0000-0000-0000A6440000}"/>
    <cellStyle name="Comma 3 47" xfId="58225" xr:uid="{00000000-0005-0000-0000-0000A7440000}"/>
    <cellStyle name="Comma 3 48" xfId="58260" xr:uid="{00000000-0005-0000-0000-0000A8440000}"/>
    <cellStyle name="Comma 3 49" xfId="58297" xr:uid="{00000000-0005-0000-0000-0000A9440000}"/>
    <cellStyle name="Comma 3 5" xfId="1350" xr:uid="{00000000-0005-0000-0000-0000AA440000}"/>
    <cellStyle name="Comma 3 5 2" xfId="1351" xr:uid="{00000000-0005-0000-0000-0000AB440000}"/>
    <cellStyle name="Comma 3 5 2 2" xfId="1940" xr:uid="{00000000-0005-0000-0000-0000AC440000}"/>
    <cellStyle name="Comma 3 5 2 2 2" xfId="58339" xr:uid="{00000000-0005-0000-0000-0000AD440000}"/>
    <cellStyle name="Comma 3 5 3" xfId="1939" xr:uid="{00000000-0005-0000-0000-0000AE440000}"/>
    <cellStyle name="Comma 3 5 3 2" xfId="58338" xr:uid="{00000000-0005-0000-0000-0000AF440000}"/>
    <cellStyle name="Comma 3 5 4" xfId="1984" xr:uid="{00000000-0005-0000-0000-0000B0440000}"/>
    <cellStyle name="Comma 3 5 4 2" xfId="58383" xr:uid="{00000000-0005-0000-0000-0000B1440000}"/>
    <cellStyle name="Comma 3 5 5" xfId="58167" xr:uid="{00000000-0005-0000-0000-0000B2440000}"/>
    <cellStyle name="Comma 3 5 6" xfId="58229" xr:uid="{00000000-0005-0000-0000-0000B3440000}"/>
    <cellStyle name="Comma 3 5 7" xfId="58264" xr:uid="{00000000-0005-0000-0000-0000B4440000}"/>
    <cellStyle name="Comma 3 5 8" xfId="58301" xr:uid="{00000000-0005-0000-0000-0000B5440000}"/>
    <cellStyle name="Comma 3 6" xfId="1934" xr:uid="{00000000-0005-0000-0000-0000B6440000}"/>
    <cellStyle name="Comma 3 6 2" xfId="18161" xr:uid="{00000000-0005-0000-0000-0000B7440000}"/>
    <cellStyle name="Comma 3 6 3" xfId="18162" xr:uid="{00000000-0005-0000-0000-0000B8440000}"/>
    <cellStyle name="Comma 3 6 4" xfId="58333" xr:uid="{00000000-0005-0000-0000-0000B9440000}"/>
    <cellStyle name="Comma 3 7" xfId="1980" xr:uid="{00000000-0005-0000-0000-0000BA440000}"/>
    <cellStyle name="Comma 3 7 2" xfId="18163" xr:uid="{00000000-0005-0000-0000-0000BB440000}"/>
    <cellStyle name="Comma 3 7 3" xfId="18164" xr:uid="{00000000-0005-0000-0000-0000BC440000}"/>
    <cellStyle name="Comma 3 7 4" xfId="58379" xr:uid="{00000000-0005-0000-0000-0000BD440000}"/>
    <cellStyle name="Comma 3 8" xfId="18165" xr:uid="{00000000-0005-0000-0000-0000BE440000}"/>
    <cellStyle name="Comma 3 8 2" xfId="18166" xr:uid="{00000000-0005-0000-0000-0000BF440000}"/>
    <cellStyle name="Comma 3 8 3" xfId="18167" xr:uid="{00000000-0005-0000-0000-0000C0440000}"/>
    <cellStyle name="Comma 3 9" xfId="18168" xr:uid="{00000000-0005-0000-0000-0000C1440000}"/>
    <cellStyle name="Comma 3 9 2" xfId="18169" xr:uid="{00000000-0005-0000-0000-0000C2440000}"/>
    <cellStyle name="Comma 3 9 3" xfId="18170" xr:uid="{00000000-0005-0000-0000-0000C3440000}"/>
    <cellStyle name="Comma 3*" xfId="57632" xr:uid="{00000000-0005-0000-0000-0000C4440000}"/>
    <cellStyle name="Comma 3_main" xfId="1352" xr:uid="{00000000-0005-0000-0000-0000C5440000}"/>
    <cellStyle name="Comma 4" xfId="1353" xr:uid="{00000000-0005-0000-0000-0000C6440000}"/>
    <cellStyle name="Comma 4 10" xfId="58230" xr:uid="{00000000-0005-0000-0000-0000C7440000}"/>
    <cellStyle name="Comma 4 11" xfId="58265" xr:uid="{00000000-0005-0000-0000-0000C8440000}"/>
    <cellStyle name="Comma 4 12" xfId="58302" xr:uid="{00000000-0005-0000-0000-0000C9440000}"/>
    <cellStyle name="Comma 4 2" xfId="1354" xr:uid="{00000000-0005-0000-0000-0000CA440000}"/>
    <cellStyle name="Comma 4 2 2" xfId="1942" xr:uid="{00000000-0005-0000-0000-0000CB440000}"/>
    <cellStyle name="Comma 4 2 2 2" xfId="58341" xr:uid="{00000000-0005-0000-0000-0000CC440000}"/>
    <cellStyle name="Comma 4 2 3" xfId="57497" xr:uid="{00000000-0005-0000-0000-0000CD440000}"/>
    <cellStyle name="Comma 4 2 4" xfId="58043" xr:uid="{00000000-0005-0000-0000-0000CE440000}"/>
    <cellStyle name="Comma 4 3" xfId="1355" xr:uid="{00000000-0005-0000-0000-0000CF440000}"/>
    <cellStyle name="Comma 4 3 2" xfId="1943" xr:uid="{00000000-0005-0000-0000-0000D0440000}"/>
    <cellStyle name="Comma 4 3 2 2" xfId="58342" xr:uid="{00000000-0005-0000-0000-0000D1440000}"/>
    <cellStyle name="Comma 4 3 3" xfId="1986" xr:uid="{00000000-0005-0000-0000-0000D2440000}"/>
    <cellStyle name="Comma 4 3 3 2" xfId="58385" xr:uid="{00000000-0005-0000-0000-0000D3440000}"/>
    <cellStyle name="Comma 4 3 4" xfId="58169" xr:uid="{00000000-0005-0000-0000-0000D4440000}"/>
    <cellStyle name="Comma 4 3 5" xfId="58231" xr:uid="{00000000-0005-0000-0000-0000D5440000}"/>
    <cellStyle name="Comma 4 3 6" xfId="58266" xr:uid="{00000000-0005-0000-0000-0000D6440000}"/>
    <cellStyle name="Comma 4 3 7" xfId="58303" xr:uid="{00000000-0005-0000-0000-0000D7440000}"/>
    <cellStyle name="Comma 4 4" xfId="1941" xr:uid="{00000000-0005-0000-0000-0000D8440000}"/>
    <cellStyle name="Comma 4 4 2" xfId="58340" xr:uid="{00000000-0005-0000-0000-0000D9440000}"/>
    <cellStyle name="Comma 4 5" xfId="1985" xr:uid="{00000000-0005-0000-0000-0000DA440000}"/>
    <cellStyle name="Comma 4 5 2" xfId="18171" xr:uid="{00000000-0005-0000-0000-0000DB440000}"/>
    <cellStyle name="Comma 4 5 3" xfId="58384" xr:uid="{00000000-0005-0000-0000-0000DC440000}"/>
    <cellStyle name="Comma 4 6" xfId="57494" xr:uid="{00000000-0005-0000-0000-0000DD440000}"/>
    <cellStyle name="Comma 4 7" xfId="57633" xr:uid="{00000000-0005-0000-0000-0000DE440000}"/>
    <cellStyle name="Comma 4 8" xfId="2013" xr:uid="{00000000-0005-0000-0000-0000DF440000}"/>
    <cellStyle name="Comma 4 9" xfId="58168" xr:uid="{00000000-0005-0000-0000-0000E0440000}"/>
    <cellStyle name="Comma 4_main" xfId="1356" xr:uid="{00000000-0005-0000-0000-0000E1440000}"/>
    <cellStyle name="Comma 5" xfId="1357" xr:uid="{00000000-0005-0000-0000-0000E2440000}"/>
    <cellStyle name="Comma 5 2" xfId="1358" xr:uid="{00000000-0005-0000-0000-0000E3440000}"/>
    <cellStyle name="Comma 5 2 2" xfId="1945" xr:uid="{00000000-0005-0000-0000-0000E4440000}"/>
    <cellStyle name="Comma 5 2 2 2" xfId="58344" xr:uid="{00000000-0005-0000-0000-0000E5440000}"/>
    <cellStyle name="Comma 5 3" xfId="1944" xr:uid="{00000000-0005-0000-0000-0000E6440000}"/>
    <cellStyle name="Comma 5 3 2" xfId="18172" xr:uid="{00000000-0005-0000-0000-0000E7440000}"/>
    <cellStyle name="Comma 5 3 3" xfId="58343" xr:uid="{00000000-0005-0000-0000-0000E8440000}"/>
    <cellStyle name="Comma 5 4" xfId="1987" xr:uid="{00000000-0005-0000-0000-0000E9440000}"/>
    <cellStyle name="Comma 5 4 2" xfId="57634" xr:uid="{00000000-0005-0000-0000-0000EA440000}"/>
    <cellStyle name="Comma 5 4 3" xfId="58386" xr:uid="{00000000-0005-0000-0000-0000EB440000}"/>
    <cellStyle name="Comma 5 5" xfId="58170" xr:uid="{00000000-0005-0000-0000-0000EC440000}"/>
    <cellStyle name="Comma 5 6" xfId="58232" xr:uid="{00000000-0005-0000-0000-0000ED440000}"/>
    <cellStyle name="Comma 5 7" xfId="58267" xr:uid="{00000000-0005-0000-0000-0000EE440000}"/>
    <cellStyle name="Comma 5 8" xfId="58304" xr:uid="{00000000-0005-0000-0000-0000EF440000}"/>
    <cellStyle name="Comma 6" xfId="1359" xr:uid="{00000000-0005-0000-0000-0000F0440000}"/>
    <cellStyle name="Comma 6 2" xfId="1360" xr:uid="{00000000-0005-0000-0000-0000F1440000}"/>
    <cellStyle name="Comma 6 2 2" xfId="1946" xr:uid="{00000000-0005-0000-0000-0000F2440000}"/>
    <cellStyle name="Comma 6 2 2 2" xfId="58044" xr:uid="{00000000-0005-0000-0000-0000F3440000}"/>
    <cellStyle name="Comma 6 2 2 3" xfId="58345" xr:uid="{00000000-0005-0000-0000-0000F4440000}"/>
    <cellStyle name="Comma 6 3" xfId="1361" xr:uid="{00000000-0005-0000-0000-0000F5440000}"/>
    <cellStyle name="Comma 6 3 2" xfId="1947" xr:uid="{00000000-0005-0000-0000-0000F6440000}"/>
    <cellStyle name="Comma 6 3 2 2" xfId="58346" xr:uid="{00000000-0005-0000-0000-0000F7440000}"/>
    <cellStyle name="Comma 6 3 3" xfId="1988" xr:uid="{00000000-0005-0000-0000-0000F8440000}"/>
    <cellStyle name="Comma 6 3 3 2" xfId="58387" xr:uid="{00000000-0005-0000-0000-0000F9440000}"/>
    <cellStyle name="Comma 6 3 4" xfId="58003" xr:uid="{00000000-0005-0000-0000-0000FA440000}"/>
    <cellStyle name="Comma 6 3 5" xfId="58171" xr:uid="{00000000-0005-0000-0000-0000FB440000}"/>
    <cellStyle name="Comma 6 3 6" xfId="58233" xr:uid="{00000000-0005-0000-0000-0000FC440000}"/>
    <cellStyle name="Comma 6 3 7" xfId="58268" xr:uid="{00000000-0005-0000-0000-0000FD440000}"/>
    <cellStyle name="Comma 6 3 8" xfId="58305" xr:uid="{00000000-0005-0000-0000-0000FE440000}"/>
    <cellStyle name="Comma 6_main" xfId="1362" xr:uid="{00000000-0005-0000-0000-0000FF440000}"/>
    <cellStyle name="Comma 7" xfId="1363" xr:uid="{00000000-0005-0000-0000-000000450000}"/>
    <cellStyle name="Comma 7 2" xfId="1364" xr:uid="{00000000-0005-0000-0000-000001450000}"/>
    <cellStyle name="Comma 7 2 2" xfId="1949" xr:uid="{00000000-0005-0000-0000-000002450000}"/>
    <cellStyle name="Comma 7 2 2 2" xfId="58348" xr:uid="{00000000-0005-0000-0000-000003450000}"/>
    <cellStyle name="Comma 7 3" xfId="1948" xr:uid="{00000000-0005-0000-0000-000004450000}"/>
    <cellStyle name="Comma 7 3 2" xfId="58009" xr:uid="{00000000-0005-0000-0000-000005450000}"/>
    <cellStyle name="Comma 7 3 3" xfId="58347" xr:uid="{00000000-0005-0000-0000-000006450000}"/>
    <cellStyle name="Comma 7 4" xfId="1989" xr:uid="{00000000-0005-0000-0000-000007450000}"/>
    <cellStyle name="Comma 7 4 2" xfId="58388" xr:uid="{00000000-0005-0000-0000-000008450000}"/>
    <cellStyle name="Comma 7 5" xfId="58172" xr:uid="{00000000-0005-0000-0000-000009450000}"/>
    <cellStyle name="Comma 7 6" xfId="58234" xr:uid="{00000000-0005-0000-0000-00000A450000}"/>
    <cellStyle name="Comma 7 7" xfId="58269" xr:uid="{00000000-0005-0000-0000-00000B450000}"/>
    <cellStyle name="Comma 7 8" xfId="58306" xr:uid="{00000000-0005-0000-0000-00000C450000}"/>
    <cellStyle name="Comma 8" xfId="1365" xr:uid="{00000000-0005-0000-0000-00000D450000}"/>
    <cellStyle name="Comma 8 2" xfId="1950" xr:uid="{00000000-0005-0000-0000-00000E450000}"/>
    <cellStyle name="Comma 8 2 2" xfId="57500" xr:uid="{00000000-0005-0000-0000-00000F450000}"/>
    <cellStyle name="Comma 8 2 3" xfId="58349" xr:uid="{00000000-0005-0000-0000-000010450000}"/>
    <cellStyle name="Comma 8 3" xfId="1990" xr:uid="{00000000-0005-0000-0000-000011450000}"/>
    <cellStyle name="Comma 8 3 2" xfId="58045" xr:uid="{00000000-0005-0000-0000-000012450000}"/>
    <cellStyle name="Comma 8 3 3" xfId="58389" xr:uid="{00000000-0005-0000-0000-000013450000}"/>
    <cellStyle name="Comma 8 4" xfId="18173" xr:uid="{00000000-0005-0000-0000-000014450000}"/>
    <cellStyle name="Comma 8 5" xfId="58173" xr:uid="{00000000-0005-0000-0000-000015450000}"/>
    <cellStyle name="Comma 8 6" xfId="58235" xr:uid="{00000000-0005-0000-0000-000016450000}"/>
    <cellStyle name="Comma 8 7" xfId="58270" xr:uid="{00000000-0005-0000-0000-000017450000}"/>
    <cellStyle name="Comma 8 8" xfId="58307" xr:uid="{00000000-0005-0000-0000-000018450000}"/>
    <cellStyle name="Comma 9" xfId="1366" xr:uid="{00000000-0005-0000-0000-000019450000}"/>
    <cellStyle name="Comma 9 2" xfId="1951" xr:uid="{00000000-0005-0000-0000-00001A450000}"/>
    <cellStyle name="Comma 9 2 2" xfId="18174" xr:uid="{00000000-0005-0000-0000-00001B450000}"/>
    <cellStyle name="Comma 9 2 3" xfId="58350" xr:uid="{00000000-0005-0000-0000-00001C450000}"/>
    <cellStyle name="Comma 9 3" xfId="1991" xr:uid="{00000000-0005-0000-0000-00001D450000}"/>
    <cellStyle name="Comma 9 3 2" xfId="58390" xr:uid="{00000000-0005-0000-0000-00001E450000}"/>
    <cellStyle name="Comma 9 4" xfId="58046" xr:uid="{00000000-0005-0000-0000-00001F450000}"/>
    <cellStyle name="Comma 9 5" xfId="57490" xr:uid="{00000000-0005-0000-0000-000020450000}"/>
    <cellStyle name="Comma 9 6" xfId="58174" xr:uid="{00000000-0005-0000-0000-000021450000}"/>
    <cellStyle name="Comma 9 7" xfId="58236" xr:uid="{00000000-0005-0000-0000-000022450000}"/>
    <cellStyle name="Comma 9 8" xfId="58271" xr:uid="{00000000-0005-0000-0000-000023450000}"/>
    <cellStyle name="Comma 9 9" xfId="58308" xr:uid="{00000000-0005-0000-0000-000024450000}"/>
    <cellStyle name="Comma*" xfId="57635" xr:uid="{00000000-0005-0000-0000-000025450000}"/>
    <cellStyle name="Comma0" xfId="57636" xr:uid="{00000000-0005-0000-0000-000026450000}"/>
    <cellStyle name="Comma0 - Modelo1" xfId="57637" xr:uid="{00000000-0005-0000-0000-000027450000}"/>
    <cellStyle name="Comma0 - Style1" xfId="57638" xr:uid="{00000000-0005-0000-0000-000028450000}"/>
    <cellStyle name="Comma1 - Modelo2" xfId="57639" xr:uid="{00000000-0005-0000-0000-000029450000}"/>
    <cellStyle name="Comma1 - Style2" xfId="57640" xr:uid="{00000000-0005-0000-0000-00002A450000}"/>
    <cellStyle name="Condition" xfId="57641" xr:uid="{00000000-0005-0000-0000-00002B450000}"/>
    <cellStyle name="CondMandatory" xfId="57642" xr:uid="{00000000-0005-0000-0000-00002C450000}"/>
    <cellStyle name="Content1" xfId="57643" xr:uid="{00000000-0005-0000-0000-00002D450000}"/>
    <cellStyle name="Content2" xfId="57644" xr:uid="{00000000-0005-0000-0000-00002E450000}"/>
    <cellStyle name="Content3" xfId="57645" xr:uid="{00000000-0005-0000-0000-00002F450000}"/>
    <cellStyle name="Cover Date" xfId="57646" xr:uid="{00000000-0005-0000-0000-000030450000}"/>
    <cellStyle name="Cover Subtitle" xfId="57647" xr:uid="{00000000-0005-0000-0000-000031450000}"/>
    <cellStyle name="Cover Title" xfId="57648" xr:uid="{00000000-0005-0000-0000-000032450000}"/>
    <cellStyle name="Currency 0" xfId="57649" xr:uid="{00000000-0005-0000-0000-000033450000}"/>
    <cellStyle name="Currency 2" xfId="1367" xr:uid="{00000000-0005-0000-0000-000034450000}"/>
    <cellStyle name="Currency 2 10" xfId="58175" xr:uid="{00000000-0005-0000-0000-000035450000}"/>
    <cellStyle name="Currency 2 11" xfId="58237" xr:uid="{00000000-0005-0000-0000-000036450000}"/>
    <cellStyle name="Currency 2 12" xfId="58272" xr:uid="{00000000-0005-0000-0000-000037450000}"/>
    <cellStyle name="Currency 2 13" xfId="58309" xr:uid="{00000000-0005-0000-0000-000038450000}"/>
    <cellStyle name="Currency 2 2" xfId="1368" xr:uid="{00000000-0005-0000-0000-000039450000}"/>
    <cellStyle name="Currency 2 2 2" xfId="1369" xr:uid="{00000000-0005-0000-0000-00003A450000}"/>
    <cellStyle name="Currency 2 2 2 2" xfId="1954" xr:uid="{00000000-0005-0000-0000-00003B450000}"/>
    <cellStyle name="Currency 2 2 2 2 2" xfId="58353" xr:uid="{00000000-0005-0000-0000-00003C450000}"/>
    <cellStyle name="Currency 2 2 2 3" xfId="1994" xr:uid="{00000000-0005-0000-0000-00003D450000}"/>
    <cellStyle name="Currency 2 2 2 3 2" xfId="58393" xr:uid="{00000000-0005-0000-0000-00003E450000}"/>
    <cellStyle name="Currency 2 2 2 4" xfId="2048" xr:uid="{00000000-0005-0000-0000-00003F450000}"/>
    <cellStyle name="Currency 2 2 2 5" xfId="58177" xr:uid="{00000000-0005-0000-0000-000040450000}"/>
    <cellStyle name="Currency 2 2 2 6" xfId="58239" xr:uid="{00000000-0005-0000-0000-000041450000}"/>
    <cellStyle name="Currency 2 2 2 7" xfId="58274" xr:uid="{00000000-0005-0000-0000-000042450000}"/>
    <cellStyle name="Currency 2 2 2 8" xfId="58311" xr:uid="{00000000-0005-0000-0000-000043450000}"/>
    <cellStyle name="Currency 2 2 3" xfId="1370" xr:uid="{00000000-0005-0000-0000-000044450000}"/>
    <cellStyle name="Currency 2 2 3 2" xfId="1955" xr:uid="{00000000-0005-0000-0000-000045450000}"/>
    <cellStyle name="Currency 2 2 3 2 2" xfId="58354" xr:uid="{00000000-0005-0000-0000-000046450000}"/>
    <cellStyle name="Currency 2 2 4" xfId="1953" xr:uid="{00000000-0005-0000-0000-000047450000}"/>
    <cellStyle name="Currency 2 2 4 2" xfId="57651" xr:uid="{00000000-0005-0000-0000-000048450000}"/>
    <cellStyle name="Currency 2 2 4 3" xfId="58352" xr:uid="{00000000-0005-0000-0000-000049450000}"/>
    <cellStyle name="Currency 2 2 5" xfId="1993" xr:uid="{00000000-0005-0000-0000-00004A450000}"/>
    <cellStyle name="Currency 2 2 5 2" xfId="58392" xr:uid="{00000000-0005-0000-0000-00004B450000}"/>
    <cellStyle name="Currency 2 2 6" xfId="58176" xr:uid="{00000000-0005-0000-0000-00004C450000}"/>
    <cellStyle name="Currency 2 2 7" xfId="58238" xr:uid="{00000000-0005-0000-0000-00004D450000}"/>
    <cellStyle name="Currency 2 2 8" xfId="58273" xr:uid="{00000000-0005-0000-0000-00004E450000}"/>
    <cellStyle name="Currency 2 2 9" xfId="58310" xr:uid="{00000000-0005-0000-0000-00004F450000}"/>
    <cellStyle name="Currency 2 3" xfId="1371" xr:uid="{00000000-0005-0000-0000-000050450000}"/>
    <cellStyle name="Currency 2 3 2" xfId="1956" xr:uid="{00000000-0005-0000-0000-000051450000}"/>
    <cellStyle name="Currency 2 3 2 2" xfId="57652" xr:uid="{00000000-0005-0000-0000-000052450000}"/>
    <cellStyle name="Currency 2 3 2 3" xfId="58355" xr:uid="{00000000-0005-0000-0000-000053450000}"/>
    <cellStyle name="Currency 2 3 3" xfId="1995" xr:uid="{00000000-0005-0000-0000-000054450000}"/>
    <cellStyle name="Currency 2 3 3 2" xfId="58394" xr:uid="{00000000-0005-0000-0000-000055450000}"/>
    <cellStyle name="Currency 2 3 4" xfId="2049" xr:uid="{00000000-0005-0000-0000-000056450000}"/>
    <cellStyle name="Currency 2 3 5" xfId="58178" xr:uid="{00000000-0005-0000-0000-000057450000}"/>
    <cellStyle name="Currency 2 3 6" xfId="58240" xr:uid="{00000000-0005-0000-0000-000058450000}"/>
    <cellStyle name="Currency 2 3 7" xfId="58275" xr:uid="{00000000-0005-0000-0000-000059450000}"/>
    <cellStyle name="Currency 2 3 8" xfId="58312" xr:uid="{00000000-0005-0000-0000-00005A450000}"/>
    <cellStyle name="Currency 2 4" xfId="1952" xr:uid="{00000000-0005-0000-0000-00005B450000}"/>
    <cellStyle name="Currency 2 4 2" xfId="2050" xr:uid="{00000000-0005-0000-0000-00005C450000}"/>
    <cellStyle name="Currency 2 4 3" xfId="58351" xr:uid="{00000000-0005-0000-0000-00005D450000}"/>
    <cellStyle name="Currency 2 5" xfId="1992" xr:uid="{00000000-0005-0000-0000-00005E450000}"/>
    <cellStyle name="Currency 2 5 2" xfId="2051" xr:uid="{00000000-0005-0000-0000-00005F450000}"/>
    <cellStyle name="Currency 2 5 3" xfId="58391" xr:uid="{00000000-0005-0000-0000-000060450000}"/>
    <cellStyle name="Currency 2 6" xfId="2052" xr:uid="{00000000-0005-0000-0000-000061450000}"/>
    <cellStyle name="Currency 2 7" xfId="57472" xr:uid="{00000000-0005-0000-0000-000062450000}"/>
    <cellStyle name="Currency 2 8" xfId="57650" xr:uid="{00000000-0005-0000-0000-000063450000}"/>
    <cellStyle name="Currency 2 9" xfId="2034" xr:uid="{00000000-0005-0000-0000-000064450000}"/>
    <cellStyle name="Currency 2*" xfId="57653" xr:uid="{00000000-0005-0000-0000-000065450000}"/>
    <cellStyle name="Currency 2_% Change" xfId="57654" xr:uid="{00000000-0005-0000-0000-000066450000}"/>
    <cellStyle name="Currency 3" xfId="1372" xr:uid="{00000000-0005-0000-0000-000067450000}"/>
    <cellStyle name="Currency 3 10" xfId="58276" xr:uid="{00000000-0005-0000-0000-000068450000}"/>
    <cellStyle name="Currency 3 11" xfId="58313" xr:uid="{00000000-0005-0000-0000-000069450000}"/>
    <cellStyle name="Currency 3 2" xfId="1373" xr:uid="{00000000-0005-0000-0000-00006A450000}"/>
    <cellStyle name="Currency 3 2 2" xfId="1958" xr:uid="{00000000-0005-0000-0000-00006B450000}"/>
    <cellStyle name="Currency 3 2 2 2" xfId="58357" xr:uid="{00000000-0005-0000-0000-00006C450000}"/>
    <cellStyle name="Currency 3 2 3" xfId="1997" xr:uid="{00000000-0005-0000-0000-00006D450000}"/>
    <cellStyle name="Currency 3 2 3 2" xfId="58396" xr:uid="{00000000-0005-0000-0000-00006E450000}"/>
    <cellStyle name="Currency 3 2 4" xfId="58180" xr:uid="{00000000-0005-0000-0000-00006F450000}"/>
    <cellStyle name="Currency 3 2 5" xfId="58242" xr:uid="{00000000-0005-0000-0000-000070450000}"/>
    <cellStyle name="Currency 3 2 6" xfId="58277" xr:uid="{00000000-0005-0000-0000-000071450000}"/>
    <cellStyle name="Currency 3 2 7" xfId="58314" xr:uid="{00000000-0005-0000-0000-000072450000}"/>
    <cellStyle name="Currency 3 3" xfId="1374" xr:uid="{00000000-0005-0000-0000-000073450000}"/>
    <cellStyle name="Currency 3 3 2" xfId="1959" xr:uid="{00000000-0005-0000-0000-000074450000}"/>
    <cellStyle name="Currency 3 3 2 2" xfId="58358" xr:uid="{00000000-0005-0000-0000-000075450000}"/>
    <cellStyle name="Currency 3 3 3" xfId="1998" xr:uid="{00000000-0005-0000-0000-000076450000}"/>
    <cellStyle name="Currency 3 3 3 2" xfId="58397" xr:uid="{00000000-0005-0000-0000-000077450000}"/>
    <cellStyle name="Currency 3 3 4" xfId="18175" xr:uid="{00000000-0005-0000-0000-000078450000}"/>
    <cellStyle name="Currency 3 3 5" xfId="58181" xr:uid="{00000000-0005-0000-0000-000079450000}"/>
    <cellStyle name="Currency 3 3 6" xfId="58243" xr:uid="{00000000-0005-0000-0000-00007A450000}"/>
    <cellStyle name="Currency 3 3 7" xfId="58278" xr:uid="{00000000-0005-0000-0000-00007B450000}"/>
    <cellStyle name="Currency 3 3 8" xfId="58315" xr:uid="{00000000-0005-0000-0000-00007C450000}"/>
    <cellStyle name="Currency 3 4" xfId="1375" xr:uid="{00000000-0005-0000-0000-00007D450000}"/>
    <cellStyle name="Currency 3 4 2" xfId="1960" xr:uid="{00000000-0005-0000-0000-00007E450000}"/>
    <cellStyle name="Currency 3 4 2 2" xfId="58359" xr:uid="{00000000-0005-0000-0000-00007F450000}"/>
    <cellStyle name="Currency 3 4 3" xfId="1999" xr:uid="{00000000-0005-0000-0000-000080450000}"/>
    <cellStyle name="Currency 3 4 3 2" xfId="58398" xr:uid="{00000000-0005-0000-0000-000081450000}"/>
    <cellStyle name="Currency 3 4 4" xfId="57495" xr:uid="{00000000-0005-0000-0000-000082450000}"/>
    <cellStyle name="Currency 3 4 5" xfId="58182" xr:uid="{00000000-0005-0000-0000-000083450000}"/>
    <cellStyle name="Currency 3 4 6" xfId="58244" xr:uid="{00000000-0005-0000-0000-000084450000}"/>
    <cellStyle name="Currency 3 4 7" xfId="58279" xr:uid="{00000000-0005-0000-0000-000085450000}"/>
    <cellStyle name="Currency 3 4 8" xfId="58316" xr:uid="{00000000-0005-0000-0000-000086450000}"/>
    <cellStyle name="Currency 3 5" xfId="1376" xr:uid="{00000000-0005-0000-0000-000087450000}"/>
    <cellStyle name="Currency 3 5 2" xfId="1377" xr:uid="{00000000-0005-0000-0000-000088450000}"/>
    <cellStyle name="Currency 3 5 2 2" xfId="1962" xr:uid="{00000000-0005-0000-0000-000089450000}"/>
    <cellStyle name="Currency 3 5 2 2 2" xfId="58361" xr:uid="{00000000-0005-0000-0000-00008A450000}"/>
    <cellStyle name="Currency 3 5 3" xfId="1961" xr:uid="{00000000-0005-0000-0000-00008B450000}"/>
    <cellStyle name="Currency 3 5 3 2" xfId="58360" xr:uid="{00000000-0005-0000-0000-00008C450000}"/>
    <cellStyle name="Currency 3 5 4" xfId="2000" xr:uid="{00000000-0005-0000-0000-00008D450000}"/>
    <cellStyle name="Currency 3 5 4 2" xfId="58399" xr:uid="{00000000-0005-0000-0000-00008E450000}"/>
    <cellStyle name="Currency 3 5 5" xfId="58047" xr:uid="{00000000-0005-0000-0000-00008F450000}"/>
    <cellStyle name="Currency 3 5 6" xfId="58183" xr:uid="{00000000-0005-0000-0000-000090450000}"/>
    <cellStyle name="Currency 3 5 7" xfId="58245" xr:uid="{00000000-0005-0000-0000-000091450000}"/>
    <cellStyle name="Currency 3 5 8" xfId="58280" xr:uid="{00000000-0005-0000-0000-000092450000}"/>
    <cellStyle name="Currency 3 5 9" xfId="58317" xr:uid="{00000000-0005-0000-0000-000093450000}"/>
    <cellStyle name="Currency 3 6" xfId="1957" xr:uid="{00000000-0005-0000-0000-000094450000}"/>
    <cellStyle name="Currency 3 6 2" xfId="58356" xr:uid="{00000000-0005-0000-0000-000095450000}"/>
    <cellStyle name="Currency 3 7" xfId="1996" xr:uid="{00000000-0005-0000-0000-000096450000}"/>
    <cellStyle name="Currency 3 7 2" xfId="58395" xr:uid="{00000000-0005-0000-0000-000097450000}"/>
    <cellStyle name="Currency 3 8" xfId="58179" xr:uid="{00000000-0005-0000-0000-000098450000}"/>
    <cellStyle name="Currency 3 9" xfId="58241" xr:uid="{00000000-0005-0000-0000-000099450000}"/>
    <cellStyle name="Currency 3*" xfId="57655" xr:uid="{00000000-0005-0000-0000-00009A450000}"/>
    <cellStyle name="Currency 4" xfId="1378" xr:uid="{00000000-0005-0000-0000-00009B450000}"/>
    <cellStyle name="Currency 4 2" xfId="1379" xr:uid="{00000000-0005-0000-0000-00009C450000}"/>
    <cellStyle name="Currency 4 2 2" xfId="1964" xr:uid="{00000000-0005-0000-0000-00009D450000}"/>
    <cellStyle name="Currency 4 2 2 2" xfId="58363" xr:uid="{00000000-0005-0000-0000-00009E450000}"/>
    <cellStyle name="Currency 4 3" xfId="1963" xr:uid="{00000000-0005-0000-0000-00009F450000}"/>
    <cellStyle name="Currency 4 3 2" xfId="58362" xr:uid="{00000000-0005-0000-0000-0000A0450000}"/>
    <cellStyle name="Currency 4 4" xfId="2001" xr:uid="{00000000-0005-0000-0000-0000A1450000}"/>
    <cellStyle name="Currency 4 4 2" xfId="58048" xr:uid="{00000000-0005-0000-0000-0000A2450000}"/>
    <cellStyle name="Currency 4 4 3" xfId="58400" xr:uid="{00000000-0005-0000-0000-0000A3450000}"/>
    <cellStyle name="Currency 4 5" xfId="58184" xr:uid="{00000000-0005-0000-0000-0000A4450000}"/>
    <cellStyle name="Currency 4 6" xfId="58246" xr:uid="{00000000-0005-0000-0000-0000A5450000}"/>
    <cellStyle name="Currency 4 7" xfId="58281" xr:uid="{00000000-0005-0000-0000-0000A6450000}"/>
    <cellStyle name="Currency 4 8" xfId="58318" xr:uid="{00000000-0005-0000-0000-0000A7450000}"/>
    <cellStyle name="Currency 5" xfId="1380" xr:uid="{00000000-0005-0000-0000-0000A8450000}"/>
    <cellStyle name="Currency 5 2" xfId="1965" xr:uid="{00000000-0005-0000-0000-0000A9450000}"/>
    <cellStyle name="Currency 5 2 2" xfId="58364" xr:uid="{00000000-0005-0000-0000-0000AA450000}"/>
    <cellStyle name="Currency 5 3" xfId="18176" xr:uid="{00000000-0005-0000-0000-0000AB450000}"/>
    <cellStyle name="Currency 6" xfId="1381" xr:uid="{00000000-0005-0000-0000-0000AC450000}"/>
    <cellStyle name="Currency 6 2" xfId="1966" xr:uid="{00000000-0005-0000-0000-0000AD450000}"/>
    <cellStyle name="Currency 6 2 2" xfId="58365" xr:uid="{00000000-0005-0000-0000-0000AE450000}"/>
    <cellStyle name="Currency 6 3" xfId="57491" xr:uid="{00000000-0005-0000-0000-0000AF450000}"/>
    <cellStyle name="Currency 7" xfId="1382" xr:uid="{00000000-0005-0000-0000-0000B0450000}"/>
    <cellStyle name="Currency 7 2" xfId="1383" xr:uid="{00000000-0005-0000-0000-0000B1450000}"/>
    <cellStyle name="Currency 7 2 2" xfId="1968" xr:uid="{00000000-0005-0000-0000-0000B2450000}"/>
    <cellStyle name="Currency 7 2 2 2" xfId="58367" xr:uid="{00000000-0005-0000-0000-0000B3450000}"/>
    <cellStyle name="Currency 7 3" xfId="1967" xr:uid="{00000000-0005-0000-0000-0000B4450000}"/>
    <cellStyle name="Currency 7 3 2" xfId="58366" xr:uid="{00000000-0005-0000-0000-0000B5450000}"/>
    <cellStyle name="Currency 7 4" xfId="2002" xr:uid="{00000000-0005-0000-0000-0000B6450000}"/>
    <cellStyle name="Currency 7 4 2" xfId="58401" xr:uid="{00000000-0005-0000-0000-0000B7450000}"/>
    <cellStyle name="Currency 7 5" xfId="58185" xr:uid="{00000000-0005-0000-0000-0000B8450000}"/>
    <cellStyle name="Currency 7 6" xfId="58247" xr:uid="{00000000-0005-0000-0000-0000B9450000}"/>
    <cellStyle name="Currency 7 7" xfId="58282" xr:uid="{00000000-0005-0000-0000-0000BA450000}"/>
    <cellStyle name="Currency 7 8" xfId="58319" xr:uid="{00000000-0005-0000-0000-0000BB450000}"/>
    <cellStyle name="Currency 8" xfId="1384" xr:uid="{00000000-0005-0000-0000-0000BC450000}"/>
    <cellStyle name="Currency 8 2" xfId="1969" xr:uid="{00000000-0005-0000-0000-0000BD450000}"/>
    <cellStyle name="Currency 8 2 2" xfId="58368" xr:uid="{00000000-0005-0000-0000-0000BE450000}"/>
    <cellStyle name="Currency 8 3" xfId="2003" xr:uid="{00000000-0005-0000-0000-0000BF450000}"/>
    <cellStyle name="Currency 8 3 2" xfId="58402" xr:uid="{00000000-0005-0000-0000-0000C0450000}"/>
    <cellStyle name="Currency 8 4" xfId="58186" xr:uid="{00000000-0005-0000-0000-0000C1450000}"/>
    <cellStyle name="Currency 8 5" xfId="58248" xr:uid="{00000000-0005-0000-0000-0000C2450000}"/>
    <cellStyle name="Currency 8 6" xfId="58283" xr:uid="{00000000-0005-0000-0000-0000C3450000}"/>
    <cellStyle name="Currency 8 7" xfId="58320" xr:uid="{00000000-0005-0000-0000-0000C4450000}"/>
    <cellStyle name="Currency 9" xfId="2008" xr:uid="{00000000-0005-0000-0000-0000C5450000}"/>
    <cellStyle name="Currency*" xfId="57656" xr:uid="{00000000-0005-0000-0000-0000C6450000}"/>
    <cellStyle name="Currency0" xfId="57657" xr:uid="{00000000-0005-0000-0000-0000C7450000}"/>
    <cellStyle name="Date" xfId="1385" xr:uid="{00000000-0005-0000-0000-0000C8450000}"/>
    <cellStyle name="Date 2" xfId="57658" xr:uid="{00000000-0005-0000-0000-0000C9450000}"/>
    <cellStyle name="Date Aligned" xfId="57659" xr:uid="{00000000-0005-0000-0000-0000CA450000}"/>
    <cellStyle name="Date Aligned*" xfId="57660" xr:uid="{00000000-0005-0000-0000-0000CB450000}"/>
    <cellStyle name="Date Aligned__MasterJRComps" xfId="57661" xr:uid="{00000000-0005-0000-0000-0000CC450000}"/>
    <cellStyle name="Description" xfId="57662" xr:uid="{00000000-0005-0000-0000-0000CD450000}"/>
    <cellStyle name="Dezimal [0]_Compiling Utility Macros" xfId="1386" xr:uid="{00000000-0005-0000-0000-0000CE450000}"/>
    <cellStyle name="Dezimal_Compiling Utility Macros" xfId="1387" xr:uid="{00000000-0005-0000-0000-0000CF450000}"/>
    <cellStyle name="Dia" xfId="57663" xr:uid="{00000000-0005-0000-0000-0000D0450000}"/>
    <cellStyle name="DistributionType" xfId="57664" xr:uid="{00000000-0005-0000-0000-0000D1450000}"/>
    <cellStyle name="Dotted Line" xfId="57665" xr:uid="{00000000-0005-0000-0000-0000D2450000}"/>
    <cellStyle name="Emphasis 1" xfId="18177" xr:uid="{00000000-0005-0000-0000-0000D3450000}"/>
    <cellStyle name="Emphasis 2" xfId="18178" xr:uid="{00000000-0005-0000-0000-0000D4450000}"/>
    <cellStyle name="Emphasis 3" xfId="18179" xr:uid="{00000000-0005-0000-0000-0000D5450000}"/>
    <cellStyle name="Encabez1" xfId="57666" xr:uid="{00000000-0005-0000-0000-0000D6450000}"/>
    <cellStyle name="Encabez2" xfId="57667" xr:uid="{00000000-0005-0000-0000-0000D7450000}"/>
    <cellStyle name="Euro" xfId="1388" xr:uid="{00000000-0005-0000-0000-0000D8450000}"/>
    <cellStyle name="Euro 2" xfId="18180" xr:uid="{00000000-0005-0000-0000-0000D9450000}"/>
    <cellStyle name="Euro 2 10" xfId="18181" xr:uid="{00000000-0005-0000-0000-0000DA450000}"/>
    <cellStyle name="Euro 2 11" xfId="57668" xr:uid="{00000000-0005-0000-0000-0000DB450000}"/>
    <cellStyle name="Euro 2 2" xfId="18182" xr:uid="{00000000-0005-0000-0000-0000DC450000}"/>
    <cellStyle name="Euro 2 3" xfId="18183" xr:uid="{00000000-0005-0000-0000-0000DD450000}"/>
    <cellStyle name="Euro 2 4" xfId="18184" xr:uid="{00000000-0005-0000-0000-0000DE450000}"/>
    <cellStyle name="Euro 2 5" xfId="18185" xr:uid="{00000000-0005-0000-0000-0000DF450000}"/>
    <cellStyle name="Euro 2 6" xfId="18186" xr:uid="{00000000-0005-0000-0000-0000E0450000}"/>
    <cellStyle name="Euro 2 7" xfId="18187" xr:uid="{00000000-0005-0000-0000-0000E1450000}"/>
    <cellStyle name="Euro 2 8" xfId="18188" xr:uid="{00000000-0005-0000-0000-0000E2450000}"/>
    <cellStyle name="Euro 2 9" xfId="18189" xr:uid="{00000000-0005-0000-0000-0000E3450000}"/>
    <cellStyle name="Explanatory Text" xfId="4" builtinId="53" customBuiltin="1"/>
    <cellStyle name="Explanatory Text 10" xfId="18190" xr:uid="{00000000-0005-0000-0000-0000E5450000}"/>
    <cellStyle name="Explanatory Text 10 2" xfId="18191" xr:uid="{00000000-0005-0000-0000-0000E6450000}"/>
    <cellStyle name="Explanatory Text 10 3" xfId="18192" xr:uid="{00000000-0005-0000-0000-0000E7450000}"/>
    <cellStyle name="Explanatory Text 11" xfId="18193" xr:uid="{00000000-0005-0000-0000-0000E8450000}"/>
    <cellStyle name="Explanatory Text 11 2" xfId="18194" xr:uid="{00000000-0005-0000-0000-0000E9450000}"/>
    <cellStyle name="Explanatory Text 11 3" xfId="18195" xr:uid="{00000000-0005-0000-0000-0000EA450000}"/>
    <cellStyle name="Explanatory Text 12" xfId="18196" xr:uid="{00000000-0005-0000-0000-0000EB450000}"/>
    <cellStyle name="Explanatory Text 12 10" xfId="18197" xr:uid="{00000000-0005-0000-0000-0000EC450000}"/>
    <cellStyle name="Explanatory Text 12 10 2" xfId="18198" xr:uid="{00000000-0005-0000-0000-0000ED450000}"/>
    <cellStyle name="Explanatory Text 12 11" xfId="18199" xr:uid="{00000000-0005-0000-0000-0000EE450000}"/>
    <cellStyle name="Explanatory Text 12 11 2" xfId="18200" xr:uid="{00000000-0005-0000-0000-0000EF450000}"/>
    <cellStyle name="Explanatory Text 12 12" xfId="18201" xr:uid="{00000000-0005-0000-0000-0000F0450000}"/>
    <cellStyle name="Explanatory Text 12 12 2" xfId="18202" xr:uid="{00000000-0005-0000-0000-0000F1450000}"/>
    <cellStyle name="Explanatory Text 12 13" xfId="18203" xr:uid="{00000000-0005-0000-0000-0000F2450000}"/>
    <cellStyle name="Explanatory Text 12 13 2" xfId="18204" xr:uid="{00000000-0005-0000-0000-0000F3450000}"/>
    <cellStyle name="Explanatory Text 12 14" xfId="18205" xr:uid="{00000000-0005-0000-0000-0000F4450000}"/>
    <cellStyle name="Explanatory Text 12 14 2" xfId="18206" xr:uid="{00000000-0005-0000-0000-0000F5450000}"/>
    <cellStyle name="Explanatory Text 12 15" xfId="18207" xr:uid="{00000000-0005-0000-0000-0000F6450000}"/>
    <cellStyle name="Explanatory Text 12 15 2" xfId="18208" xr:uid="{00000000-0005-0000-0000-0000F7450000}"/>
    <cellStyle name="Explanatory Text 12 16" xfId="18209" xr:uid="{00000000-0005-0000-0000-0000F8450000}"/>
    <cellStyle name="Explanatory Text 12 16 2" xfId="18210" xr:uid="{00000000-0005-0000-0000-0000F9450000}"/>
    <cellStyle name="Explanatory Text 12 17" xfId="18211" xr:uid="{00000000-0005-0000-0000-0000FA450000}"/>
    <cellStyle name="Explanatory Text 12 17 2" xfId="18212" xr:uid="{00000000-0005-0000-0000-0000FB450000}"/>
    <cellStyle name="Explanatory Text 12 18" xfId="18213" xr:uid="{00000000-0005-0000-0000-0000FC450000}"/>
    <cellStyle name="Explanatory Text 12 18 2" xfId="18214" xr:uid="{00000000-0005-0000-0000-0000FD450000}"/>
    <cellStyle name="Explanatory Text 12 19" xfId="18215" xr:uid="{00000000-0005-0000-0000-0000FE450000}"/>
    <cellStyle name="Explanatory Text 12 19 2" xfId="18216" xr:uid="{00000000-0005-0000-0000-0000FF450000}"/>
    <cellStyle name="Explanatory Text 12 2" xfId="18217" xr:uid="{00000000-0005-0000-0000-000000460000}"/>
    <cellStyle name="Explanatory Text 12 2 2" xfId="18218" xr:uid="{00000000-0005-0000-0000-000001460000}"/>
    <cellStyle name="Explanatory Text 12 20" xfId="18219" xr:uid="{00000000-0005-0000-0000-000002460000}"/>
    <cellStyle name="Explanatory Text 12 20 2" xfId="18220" xr:uid="{00000000-0005-0000-0000-000003460000}"/>
    <cellStyle name="Explanatory Text 12 21" xfId="18221" xr:uid="{00000000-0005-0000-0000-000004460000}"/>
    <cellStyle name="Explanatory Text 12 21 2" xfId="18222" xr:uid="{00000000-0005-0000-0000-000005460000}"/>
    <cellStyle name="Explanatory Text 12 22" xfId="18223" xr:uid="{00000000-0005-0000-0000-000006460000}"/>
    <cellStyle name="Explanatory Text 12 22 2" xfId="18224" xr:uid="{00000000-0005-0000-0000-000007460000}"/>
    <cellStyle name="Explanatory Text 12 23" xfId="18225" xr:uid="{00000000-0005-0000-0000-000008460000}"/>
    <cellStyle name="Explanatory Text 12 23 2" xfId="18226" xr:uid="{00000000-0005-0000-0000-000009460000}"/>
    <cellStyle name="Explanatory Text 12 24" xfId="18227" xr:uid="{00000000-0005-0000-0000-00000A460000}"/>
    <cellStyle name="Explanatory Text 12 24 2" xfId="18228" xr:uid="{00000000-0005-0000-0000-00000B460000}"/>
    <cellStyle name="Explanatory Text 12 25" xfId="18229" xr:uid="{00000000-0005-0000-0000-00000C460000}"/>
    <cellStyle name="Explanatory Text 12 25 2" xfId="18230" xr:uid="{00000000-0005-0000-0000-00000D460000}"/>
    <cellStyle name="Explanatory Text 12 26" xfId="18231" xr:uid="{00000000-0005-0000-0000-00000E460000}"/>
    <cellStyle name="Explanatory Text 12 26 2" xfId="18232" xr:uid="{00000000-0005-0000-0000-00000F460000}"/>
    <cellStyle name="Explanatory Text 12 27" xfId="18233" xr:uid="{00000000-0005-0000-0000-000010460000}"/>
    <cellStyle name="Explanatory Text 12 27 2" xfId="18234" xr:uid="{00000000-0005-0000-0000-000011460000}"/>
    <cellStyle name="Explanatory Text 12 28" xfId="18235" xr:uid="{00000000-0005-0000-0000-000012460000}"/>
    <cellStyle name="Explanatory Text 12 28 2" xfId="18236" xr:uid="{00000000-0005-0000-0000-000013460000}"/>
    <cellStyle name="Explanatory Text 12 29" xfId="18237" xr:uid="{00000000-0005-0000-0000-000014460000}"/>
    <cellStyle name="Explanatory Text 12 29 2" xfId="18238" xr:uid="{00000000-0005-0000-0000-000015460000}"/>
    <cellStyle name="Explanatory Text 12 3" xfId="18239" xr:uid="{00000000-0005-0000-0000-000016460000}"/>
    <cellStyle name="Explanatory Text 12 3 2" xfId="18240" xr:uid="{00000000-0005-0000-0000-000017460000}"/>
    <cellStyle name="Explanatory Text 12 30" xfId="18241" xr:uid="{00000000-0005-0000-0000-000018460000}"/>
    <cellStyle name="Explanatory Text 12 30 2" xfId="18242" xr:uid="{00000000-0005-0000-0000-000019460000}"/>
    <cellStyle name="Explanatory Text 12 31" xfId="18243" xr:uid="{00000000-0005-0000-0000-00001A460000}"/>
    <cellStyle name="Explanatory Text 12 4" xfId="18244" xr:uid="{00000000-0005-0000-0000-00001B460000}"/>
    <cellStyle name="Explanatory Text 12 4 2" xfId="18245" xr:uid="{00000000-0005-0000-0000-00001C460000}"/>
    <cellStyle name="Explanatory Text 12 5" xfId="18246" xr:uid="{00000000-0005-0000-0000-00001D460000}"/>
    <cellStyle name="Explanatory Text 12 5 2" xfId="18247" xr:uid="{00000000-0005-0000-0000-00001E460000}"/>
    <cellStyle name="Explanatory Text 12 6" xfId="18248" xr:uid="{00000000-0005-0000-0000-00001F460000}"/>
    <cellStyle name="Explanatory Text 12 6 2" xfId="18249" xr:uid="{00000000-0005-0000-0000-000020460000}"/>
    <cellStyle name="Explanatory Text 12 7" xfId="18250" xr:uid="{00000000-0005-0000-0000-000021460000}"/>
    <cellStyle name="Explanatory Text 12 7 2" xfId="18251" xr:uid="{00000000-0005-0000-0000-000022460000}"/>
    <cellStyle name="Explanatory Text 12 8" xfId="18252" xr:uid="{00000000-0005-0000-0000-000023460000}"/>
    <cellStyle name="Explanatory Text 12 8 2" xfId="18253" xr:uid="{00000000-0005-0000-0000-000024460000}"/>
    <cellStyle name="Explanatory Text 12 9" xfId="18254" xr:uid="{00000000-0005-0000-0000-000025460000}"/>
    <cellStyle name="Explanatory Text 12 9 2" xfId="18255" xr:uid="{00000000-0005-0000-0000-000026460000}"/>
    <cellStyle name="Explanatory Text 13" xfId="18256" xr:uid="{00000000-0005-0000-0000-000027460000}"/>
    <cellStyle name="Explanatory Text 13 2" xfId="18257" xr:uid="{00000000-0005-0000-0000-000028460000}"/>
    <cellStyle name="Explanatory Text 14" xfId="18258" xr:uid="{00000000-0005-0000-0000-000029460000}"/>
    <cellStyle name="Explanatory Text 14 2" xfId="18259" xr:uid="{00000000-0005-0000-0000-00002A460000}"/>
    <cellStyle name="Explanatory Text 15" xfId="18260" xr:uid="{00000000-0005-0000-0000-00002B460000}"/>
    <cellStyle name="Explanatory Text 15 2" xfId="18261" xr:uid="{00000000-0005-0000-0000-00002C460000}"/>
    <cellStyle name="Explanatory Text 16" xfId="18262" xr:uid="{00000000-0005-0000-0000-00002D460000}"/>
    <cellStyle name="Explanatory Text 16 2" xfId="18263" xr:uid="{00000000-0005-0000-0000-00002E460000}"/>
    <cellStyle name="Explanatory Text 17" xfId="18264" xr:uid="{00000000-0005-0000-0000-00002F460000}"/>
    <cellStyle name="Explanatory Text 18" xfId="18265" xr:uid="{00000000-0005-0000-0000-000030460000}"/>
    <cellStyle name="Explanatory Text 19" xfId="18266" xr:uid="{00000000-0005-0000-0000-000031460000}"/>
    <cellStyle name="Explanatory Text 2" xfId="1389" xr:uid="{00000000-0005-0000-0000-000032460000}"/>
    <cellStyle name="Explanatory Text 2 10" xfId="18267" xr:uid="{00000000-0005-0000-0000-000033460000}"/>
    <cellStyle name="Explanatory Text 2 10 2" xfId="18268" xr:uid="{00000000-0005-0000-0000-000034460000}"/>
    <cellStyle name="Explanatory Text 2 11" xfId="18269" xr:uid="{00000000-0005-0000-0000-000035460000}"/>
    <cellStyle name="Explanatory Text 2 11 2" xfId="18270" xr:uid="{00000000-0005-0000-0000-000036460000}"/>
    <cellStyle name="Explanatory Text 2 12" xfId="18271" xr:uid="{00000000-0005-0000-0000-000037460000}"/>
    <cellStyle name="Explanatory Text 2 13" xfId="18272" xr:uid="{00000000-0005-0000-0000-000038460000}"/>
    <cellStyle name="Explanatory Text 2 14" xfId="18273" xr:uid="{00000000-0005-0000-0000-000039460000}"/>
    <cellStyle name="Explanatory Text 2 15" xfId="18274" xr:uid="{00000000-0005-0000-0000-00003A460000}"/>
    <cellStyle name="Explanatory Text 2 16" xfId="18275" xr:uid="{00000000-0005-0000-0000-00003B460000}"/>
    <cellStyle name="Explanatory Text 2 17" xfId="18276" xr:uid="{00000000-0005-0000-0000-00003C460000}"/>
    <cellStyle name="Explanatory Text 2 18" xfId="18277" xr:uid="{00000000-0005-0000-0000-00003D460000}"/>
    <cellStyle name="Explanatory Text 2 19" xfId="18278" xr:uid="{00000000-0005-0000-0000-00003E460000}"/>
    <cellStyle name="Explanatory Text 2 2" xfId="1390" xr:uid="{00000000-0005-0000-0000-00003F460000}"/>
    <cellStyle name="Explanatory Text 2 2 2" xfId="18280" xr:uid="{00000000-0005-0000-0000-000040460000}"/>
    <cellStyle name="Explanatory Text 2 2 3" xfId="18281" xr:uid="{00000000-0005-0000-0000-000041460000}"/>
    <cellStyle name="Explanatory Text 2 2 4" xfId="18279" xr:uid="{00000000-0005-0000-0000-000042460000}"/>
    <cellStyle name="Explanatory Text 2 20" xfId="18282" xr:uid="{00000000-0005-0000-0000-000043460000}"/>
    <cellStyle name="Explanatory Text 2 21" xfId="18283" xr:uid="{00000000-0005-0000-0000-000044460000}"/>
    <cellStyle name="Explanatory Text 2 22" xfId="18284" xr:uid="{00000000-0005-0000-0000-000045460000}"/>
    <cellStyle name="Explanatory Text 2 23" xfId="18285" xr:uid="{00000000-0005-0000-0000-000046460000}"/>
    <cellStyle name="Explanatory Text 2 24" xfId="18286" xr:uid="{00000000-0005-0000-0000-000047460000}"/>
    <cellStyle name="Explanatory Text 2 3" xfId="18287" xr:uid="{00000000-0005-0000-0000-000048460000}"/>
    <cellStyle name="Explanatory Text 2 3 2" xfId="18288" xr:uid="{00000000-0005-0000-0000-000049460000}"/>
    <cellStyle name="Explanatory Text 2 3 3" xfId="18289" xr:uid="{00000000-0005-0000-0000-00004A460000}"/>
    <cellStyle name="Explanatory Text 2 4" xfId="18290" xr:uid="{00000000-0005-0000-0000-00004B460000}"/>
    <cellStyle name="Explanatory Text 2 4 2" xfId="18291" xr:uid="{00000000-0005-0000-0000-00004C460000}"/>
    <cellStyle name="Explanatory Text 2 4 3" xfId="18292" xr:uid="{00000000-0005-0000-0000-00004D460000}"/>
    <cellStyle name="Explanatory Text 2 5" xfId="18293" xr:uid="{00000000-0005-0000-0000-00004E460000}"/>
    <cellStyle name="Explanatory Text 2 5 2" xfId="18294" xr:uid="{00000000-0005-0000-0000-00004F460000}"/>
    <cellStyle name="Explanatory Text 2 5 3" xfId="18295" xr:uid="{00000000-0005-0000-0000-000050460000}"/>
    <cellStyle name="Explanatory Text 2 6" xfId="18296" xr:uid="{00000000-0005-0000-0000-000051460000}"/>
    <cellStyle name="Explanatory Text 2 6 2" xfId="18297" xr:uid="{00000000-0005-0000-0000-000052460000}"/>
    <cellStyle name="Explanatory Text 2 6 3" xfId="18298" xr:uid="{00000000-0005-0000-0000-000053460000}"/>
    <cellStyle name="Explanatory Text 2 7" xfId="18299" xr:uid="{00000000-0005-0000-0000-000054460000}"/>
    <cellStyle name="Explanatory Text 2 7 2" xfId="18300" xr:uid="{00000000-0005-0000-0000-000055460000}"/>
    <cellStyle name="Explanatory Text 2 7 3" xfId="18301" xr:uid="{00000000-0005-0000-0000-000056460000}"/>
    <cellStyle name="Explanatory Text 2 8" xfId="18302" xr:uid="{00000000-0005-0000-0000-000057460000}"/>
    <cellStyle name="Explanatory Text 2 8 2" xfId="18303" xr:uid="{00000000-0005-0000-0000-000058460000}"/>
    <cellStyle name="Explanatory Text 2 8 3" xfId="18304" xr:uid="{00000000-0005-0000-0000-000059460000}"/>
    <cellStyle name="Explanatory Text 2 9" xfId="18305" xr:uid="{00000000-0005-0000-0000-00005A460000}"/>
    <cellStyle name="Explanatory Text 20" xfId="18306" xr:uid="{00000000-0005-0000-0000-00005B460000}"/>
    <cellStyle name="Explanatory Text 21" xfId="18307" xr:uid="{00000000-0005-0000-0000-00005C460000}"/>
    <cellStyle name="Explanatory Text 22" xfId="18308" xr:uid="{00000000-0005-0000-0000-00005D460000}"/>
    <cellStyle name="Explanatory Text 23" xfId="18309" xr:uid="{00000000-0005-0000-0000-00005E460000}"/>
    <cellStyle name="Explanatory Text 24" xfId="18310" xr:uid="{00000000-0005-0000-0000-00005F460000}"/>
    <cellStyle name="Explanatory Text 25" xfId="18311" xr:uid="{00000000-0005-0000-0000-000060460000}"/>
    <cellStyle name="Explanatory Text 26" xfId="18312" xr:uid="{00000000-0005-0000-0000-000061460000}"/>
    <cellStyle name="Explanatory Text 27" xfId="18313" xr:uid="{00000000-0005-0000-0000-000062460000}"/>
    <cellStyle name="Explanatory Text 28" xfId="18314" xr:uid="{00000000-0005-0000-0000-000063460000}"/>
    <cellStyle name="Explanatory Text 29" xfId="18315" xr:uid="{00000000-0005-0000-0000-000064460000}"/>
    <cellStyle name="Explanatory Text 3" xfId="1391" xr:uid="{00000000-0005-0000-0000-000065460000}"/>
    <cellStyle name="Explanatory Text 3 2" xfId="18317" xr:uid="{00000000-0005-0000-0000-000066460000}"/>
    <cellStyle name="Explanatory Text 3 2 2" xfId="18318" xr:uid="{00000000-0005-0000-0000-000067460000}"/>
    <cellStyle name="Explanatory Text 3 3" xfId="18319" xr:uid="{00000000-0005-0000-0000-000068460000}"/>
    <cellStyle name="Explanatory Text 3 4" xfId="18320" xr:uid="{00000000-0005-0000-0000-000069460000}"/>
    <cellStyle name="Explanatory Text 3 5" xfId="58049" xr:uid="{00000000-0005-0000-0000-00006A460000}"/>
    <cellStyle name="Explanatory Text 3 6" xfId="18316" xr:uid="{00000000-0005-0000-0000-00006B460000}"/>
    <cellStyle name="Explanatory Text 4" xfId="1392" xr:uid="{00000000-0005-0000-0000-00006C460000}"/>
    <cellStyle name="Explanatory Text 4 2" xfId="18322" xr:uid="{00000000-0005-0000-0000-00006D460000}"/>
    <cellStyle name="Explanatory Text 4 2 2" xfId="18323" xr:uid="{00000000-0005-0000-0000-00006E460000}"/>
    <cellStyle name="Explanatory Text 4 3" xfId="18324" xr:uid="{00000000-0005-0000-0000-00006F460000}"/>
    <cellStyle name="Explanatory Text 4 4" xfId="18325" xr:uid="{00000000-0005-0000-0000-000070460000}"/>
    <cellStyle name="Explanatory Text 4 5" xfId="18321" xr:uid="{00000000-0005-0000-0000-000071460000}"/>
    <cellStyle name="Explanatory Text 5" xfId="18326" xr:uid="{00000000-0005-0000-0000-000072460000}"/>
    <cellStyle name="Explanatory Text 5 2" xfId="18327" xr:uid="{00000000-0005-0000-0000-000073460000}"/>
    <cellStyle name="Explanatory Text 5 2 2" xfId="18328" xr:uid="{00000000-0005-0000-0000-000074460000}"/>
    <cellStyle name="Explanatory Text 5 3" xfId="18329" xr:uid="{00000000-0005-0000-0000-000075460000}"/>
    <cellStyle name="Explanatory Text 5 4" xfId="18330" xr:uid="{00000000-0005-0000-0000-000076460000}"/>
    <cellStyle name="Explanatory Text 6" xfId="18331" xr:uid="{00000000-0005-0000-0000-000077460000}"/>
    <cellStyle name="Explanatory Text 6 2" xfId="18332" xr:uid="{00000000-0005-0000-0000-000078460000}"/>
    <cellStyle name="Explanatory Text 6 2 2" xfId="18333" xr:uid="{00000000-0005-0000-0000-000079460000}"/>
    <cellStyle name="Explanatory Text 6 3" xfId="18334" xr:uid="{00000000-0005-0000-0000-00007A460000}"/>
    <cellStyle name="Explanatory Text 6 3 2" xfId="18335" xr:uid="{00000000-0005-0000-0000-00007B460000}"/>
    <cellStyle name="Explanatory Text 6 4" xfId="18336" xr:uid="{00000000-0005-0000-0000-00007C460000}"/>
    <cellStyle name="Explanatory Text 6 5" xfId="18337" xr:uid="{00000000-0005-0000-0000-00007D460000}"/>
    <cellStyle name="Explanatory Text 6 6" xfId="18338" xr:uid="{00000000-0005-0000-0000-00007E460000}"/>
    <cellStyle name="Explanatory Text 7" xfId="18339" xr:uid="{00000000-0005-0000-0000-00007F460000}"/>
    <cellStyle name="Explanatory Text 7 10" xfId="18340" xr:uid="{00000000-0005-0000-0000-000080460000}"/>
    <cellStyle name="Explanatory Text 7 10 2" xfId="18341" xr:uid="{00000000-0005-0000-0000-000081460000}"/>
    <cellStyle name="Explanatory Text 7 11" xfId="18342" xr:uid="{00000000-0005-0000-0000-000082460000}"/>
    <cellStyle name="Explanatory Text 7 11 2" xfId="18343" xr:uid="{00000000-0005-0000-0000-000083460000}"/>
    <cellStyle name="Explanatory Text 7 12" xfId="18344" xr:uid="{00000000-0005-0000-0000-000084460000}"/>
    <cellStyle name="Explanatory Text 7 13" xfId="18345" xr:uid="{00000000-0005-0000-0000-000085460000}"/>
    <cellStyle name="Explanatory Text 7 2" xfId="18346" xr:uid="{00000000-0005-0000-0000-000086460000}"/>
    <cellStyle name="Explanatory Text 7 2 2" xfId="18347" xr:uid="{00000000-0005-0000-0000-000087460000}"/>
    <cellStyle name="Explanatory Text 7 3" xfId="18348" xr:uid="{00000000-0005-0000-0000-000088460000}"/>
    <cellStyle name="Explanatory Text 7 3 2" xfId="18349" xr:uid="{00000000-0005-0000-0000-000089460000}"/>
    <cellStyle name="Explanatory Text 7 4" xfId="18350" xr:uid="{00000000-0005-0000-0000-00008A460000}"/>
    <cellStyle name="Explanatory Text 7 4 2" xfId="18351" xr:uid="{00000000-0005-0000-0000-00008B460000}"/>
    <cellStyle name="Explanatory Text 7 5" xfId="18352" xr:uid="{00000000-0005-0000-0000-00008C460000}"/>
    <cellStyle name="Explanatory Text 7 5 2" xfId="18353" xr:uid="{00000000-0005-0000-0000-00008D460000}"/>
    <cellStyle name="Explanatory Text 7 6" xfId="18354" xr:uid="{00000000-0005-0000-0000-00008E460000}"/>
    <cellStyle name="Explanatory Text 7 6 2" xfId="18355" xr:uid="{00000000-0005-0000-0000-00008F460000}"/>
    <cellStyle name="Explanatory Text 7 7" xfId="18356" xr:uid="{00000000-0005-0000-0000-000090460000}"/>
    <cellStyle name="Explanatory Text 7 7 2" xfId="18357" xr:uid="{00000000-0005-0000-0000-000091460000}"/>
    <cellStyle name="Explanatory Text 7 8" xfId="18358" xr:uid="{00000000-0005-0000-0000-000092460000}"/>
    <cellStyle name="Explanatory Text 7 8 2" xfId="18359" xr:uid="{00000000-0005-0000-0000-000093460000}"/>
    <cellStyle name="Explanatory Text 7 9" xfId="18360" xr:uid="{00000000-0005-0000-0000-000094460000}"/>
    <cellStyle name="Explanatory Text 7 9 2" xfId="18361" xr:uid="{00000000-0005-0000-0000-000095460000}"/>
    <cellStyle name="Explanatory Text 8" xfId="18362" xr:uid="{00000000-0005-0000-0000-000096460000}"/>
    <cellStyle name="Explanatory Text 8 2" xfId="18363" xr:uid="{00000000-0005-0000-0000-000097460000}"/>
    <cellStyle name="Explanatory Text 8 3" xfId="18364" xr:uid="{00000000-0005-0000-0000-000098460000}"/>
    <cellStyle name="Explanatory Text 9" xfId="18365" xr:uid="{00000000-0005-0000-0000-000099460000}"/>
    <cellStyle name="Explanatory Text 9 2" xfId="18366" xr:uid="{00000000-0005-0000-0000-00009A460000}"/>
    <cellStyle name="Explanatory Text 9 3" xfId="18367" xr:uid="{00000000-0005-0000-0000-00009B460000}"/>
    <cellStyle name="F2" xfId="57669" xr:uid="{00000000-0005-0000-0000-00009C460000}"/>
    <cellStyle name="F3" xfId="57670" xr:uid="{00000000-0005-0000-0000-00009D460000}"/>
    <cellStyle name="F4" xfId="57671" xr:uid="{00000000-0005-0000-0000-00009E460000}"/>
    <cellStyle name="F5" xfId="57672" xr:uid="{00000000-0005-0000-0000-00009F460000}"/>
    <cellStyle name="F6" xfId="57673" xr:uid="{00000000-0005-0000-0000-0000A0460000}"/>
    <cellStyle name="F7" xfId="57674" xr:uid="{00000000-0005-0000-0000-0000A1460000}"/>
    <cellStyle name="F8" xfId="57675" xr:uid="{00000000-0005-0000-0000-0000A2460000}"/>
    <cellStyle name="Fijo" xfId="57676" xr:uid="{00000000-0005-0000-0000-0000A3460000}"/>
    <cellStyle name="Financiero" xfId="57677" xr:uid="{00000000-0005-0000-0000-0000A4460000}"/>
    <cellStyle name="Fixed" xfId="57678" xr:uid="{00000000-0005-0000-0000-0000A5460000}"/>
    <cellStyle name="Flag" xfId="57679" xr:uid="{00000000-0005-0000-0000-0000A6460000}"/>
    <cellStyle name="Flash" xfId="57680" xr:uid="{00000000-0005-0000-0000-0000A7460000}"/>
    <cellStyle name="Fonts" xfId="57681" xr:uid="{00000000-0005-0000-0000-0000A8460000}"/>
    <cellStyle name="Footer SBILogo1" xfId="57682" xr:uid="{00000000-0005-0000-0000-0000A9460000}"/>
    <cellStyle name="Footer SBILogo2" xfId="57683" xr:uid="{00000000-0005-0000-0000-0000AA460000}"/>
    <cellStyle name="Footnote" xfId="57684" xr:uid="{00000000-0005-0000-0000-0000AB460000}"/>
    <cellStyle name="footnote ref" xfId="57685" xr:uid="{00000000-0005-0000-0000-0000AC460000}"/>
    <cellStyle name="Footnote Reference" xfId="57686" xr:uid="{00000000-0005-0000-0000-0000AD460000}"/>
    <cellStyle name="footnote text" xfId="57687" xr:uid="{00000000-0005-0000-0000-0000AE460000}"/>
    <cellStyle name="Footnote_% Change" xfId="57688" xr:uid="{00000000-0005-0000-0000-0000AF460000}"/>
    <cellStyle name="General" xfId="57689" xr:uid="{00000000-0005-0000-0000-0000B0460000}"/>
    <cellStyle name="General 2" xfId="57690" xr:uid="{00000000-0005-0000-0000-0000B1460000}"/>
    <cellStyle name="Good" xfId="16" builtinId="26" customBuiltin="1"/>
    <cellStyle name="Good 10" xfId="18368" xr:uid="{00000000-0005-0000-0000-0000B3460000}"/>
    <cellStyle name="Good 10 2" xfId="18369" xr:uid="{00000000-0005-0000-0000-0000B4460000}"/>
    <cellStyle name="Good 10 3" xfId="18370" xr:uid="{00000000-0005-0000-0000-0000B5460000}"/>
    <cellStyle name="Good 11" xfId="18371" xr:uid="{00000000-0005-0000-0000-0000B6460000}"/>
    <cellStyle name="Good 11 2" xfId="18372" xr:uid="{00000000-0005-0000-0000-0000B7460000}"/>
    <cellStyle name="Good 11 3" xfId="18373" xr:uid="{00000000-0005-0000-0000-0000B8460000}"/>
    <cellStyle name="Good 12" xfId="18374" xr:uid="{00000000-0005-0000-0000-0000B9460000}"/>
    <cellStyle name="Good 12 10" xfId="18375" xr:uid="{00000000-0005-0000-0000-0000BA460000}"/>
    <cellStyle name="Good 12 10 2" xfId="18376" xr:uid="{00000000-0005-0000-0000-0000BB460000}"/>
    <cellStyle name="Good 12 11" xfId="18377" xr:uid="{00000000-0005-0000-0000-0000BC460000}"/>
    <cellStyle name="Good 12 11 2" xfId="18378" xr:uid="{00000000-0005-0000-0000-0000BD460000}"/>
    <cellStyle name="Good 12 12" xfId="18379" xr:uid="{00000000-0005-0000-0000-0000BE460000}"/>
    <cellStyle name="Good 12 12 2" xfId="18380" xr:uid="{00000000-0005-0000-0000-0000BF460000}"/>
    <cellStyle name="Good 12 13" xfId="18381" xr:uid="{00000000-0005-0000-0000-0000C0460000}"/>
    <cellStyle name="Good 12 13 2" xfId="18382" xr:uid="{00000000-0005-0000-0000-0000C1460000}"/>
    <cellStyle name="Good 12 14" xfId="18383" xr:uid="{00000000-0005-0000-0000-0000C2460000}"/>
    <cellStyle name="Good 12 14 2" xfId="18384" xr:uid="{00000000-0005-0000-0000-0000C3460000}"/>
    <cellStyle name="Good 12 15" xfId="18385" xr:uid="{00000000-0005-0000-0000-0000C4460000}"/>
    <cellStyle name="Good 12 15 2" xfId="18386" xr:uid="{00000000-0005-0000-0000-0000C5460000}"/>
    <cellStyle name="Good 12 16" xfId="18387" xr:uid="{00000000-0005-0000-0000-0000C6460000}"/>
    <cellStyle name="Good 12 16 2" xfId="18388" xr:uid="{00000000-0005-0000-0000-0000C7460000}"/>
    <cellStyle name="Good 12 17" xfId="18389" xr:uid="{00000000-0005-0000-0000-0000C8460000}"/>
    <cellStyle name="Good 12 17 2" xfId="18390" xr:uid="{00000000-0005-0000-0000-0000C9460000}"/>
    <cellStyle name="Good 12 18" xfId="18391" xr:uid="{00000000-0005-0000-0000-0000CA460000}"/>
    <cellStyle name="Good 12 18 2" xfId="18392" xr:uid="{00000000-0005-0000-0000-0000CB460000}"/>
    <cellStyle name="Good 12 19" xfId="18393" xr:uid="{00000000-0005-0000-0000-0000CC460000}"/>
    <cellStyle name="Good 12 19 2" xfId="18394" xr:uid="{00000000-0005-0000-0000-0000CD460000}"/>
    <cellStyle name="Good 12 2" xfId="18395" xr:uid="{00000000-0005-0000-0000-0000CE460000}"/>
    <cellStyle name="Good 12 2 2" xfId="18396" xr:uid="{00000000-0005-0000-0000-0000CF460000}"/>
    <cellStyle name="Good 12 20" xfId="18397" xr:uid="{00000000-0005-0000-0000-0000D0460000}"/>
    <cellStyle name="Good 12 20 2" xfId="18398" xr:uid="{00000000-0005-0000-0000-0000D1460000}"/>
    <cellStyle name="Good 12 21" xfId="18399" xr:uid="{00000000-0005-0000-0000-0000D2460000}"/>
    <cellStyle name="Good 12 21 2" xfId="18400" xr:uid="{00000000-0005-0000-0000-0000D3460000}"/>
    <cellStyle name="Good 12 22" xfId="18401" xr:uid="{00000000-0005-0000-0000-0000D4460000}"/>
    <cellStyle name="Good 12 22 2" xfId="18402" xr:uid="{00000000-0005-0000-0000-0000D5460000}"/>
    <cellStyle name="Good 12 23" xfId="18403" xr:uid="{00000000-0005-0000-0000-0000D6460000}"/>
    <cellStyle name="Good 12 23 2" xfId="18404" xr:uid="{00000000-0005-0000-0000-0000D7460000}"/>
    <cellStyle name="Good 12 24" xfId="18405" xr:uid="{00000000-0005-0000-0000-0000D8460000}"/>
    <cellStyle name="Good 12 24 2" xfId="18406" xr:uid="{00000000-0005-0000-0000-0000D9460000}"/>
    <cellStyle name="Good 12 25" xfId="18407" xr:uid="{00000000-0005-0000-0000-0000DA460000}"/>
    <cellStyle name="Good 12 25 2" xfId="18408" xr:uid="{00000000-0005-0000-0000-0000DB460000}"/>
    <cellStyle name="Good 12 26" xfId="18409" xr:uid="{00000000-0005-0000-0000-0000DC460000}"/>
    <cellStyle name="Good 12 26 2" xfId="18410" xr:uid="{00000000-0005-0000-0000-0000DD460000}"/>
    <cellStyle name="Good 12 27" xfId="18411" xr:uid="{00000000-0005-0000-0000-0000DE460000}"/>
    <cellStyle name="Good 12 27 2" xfId="18412" xr:uid="{00000000-0005-0000-0000-0000DF460000}"/>
    <cellStyle name="Good 12 28" xfId="18413" xr:uid="{00000000-0005-0000-0000-0000E0460000}"/>
    <cellStyle name="Good 12 28 2" xfId="18414" xr:uid="{00000000-0005-0000-0000-0000E1460000}"/>
    <cellStyle name="Good 12 29" xfId="18415" xr:uid="{00000000-0005-0000-0000-0000E2460000}"/>
    <cellStyle name="Good 12 29 2" xfId="18416" xr:uid="{00000000-0005-0000-0000-0000E3460000}"/>
    <cellStyle name="Good 12 3" xfId="18417" xr:uid="{00000000-0005-0000-0000-0000E4460000}"/>
    <cellStyle name="Good 12 3 2" xfId="18418" xr:uid="{00000000-0005-0000-0000-0000E5460000}"/>
    <cellStyle name="Good 12 30" xfId="18419" xr:uid="{00000000-0005-0000-0000-0000E6460000}"/>
    <cellStyle name="Good 12 30 2" xfId="18420" xr:uid="{00000000-0005-0000-0000-0000E7460000}"/>
    <cellStyle name="Good 12 31" xfId="18421" xr:uid="{00000000-0005-0000-0000-0000E8460000}"/>
    <cellStyle name="Good 12 4" xfId="18422" xr:uid="{00000000-0005-0000-0000-0000E9460000}"/>
    <cellStyle name="Good 12 4 2" xfId="18423" xr:uid="{00000000-0005-0000-0000-0000EA460000}"/>
    <cellStyle name="Good 12 5" xfId="18424" xr:uid="{00000000-0005-0000-0000-0000EB460000}"/>
    <cellStyle name="Good 12 5 2" xfId="18425" xr:uid="{00000000-0005-0000-0000-0000EC460000}"/>
    <cellStyle name="Good 12 6" xfId="18426" xr:uid="{00000000-0005-0000-0000-0000ED460000}"/>
    <cellStyle name="Good 12 6 2" xfId="18427" xr:uid="{00000000-0005-0000-0000-0000EE460000}"/>
    <cellStyle name="Good 12 7" xfId="18428" xr:uid="{00000000-0005-0000-0000-0000EF460000}"/>
    <cellStyle name="Good 12 7 2" xfId="18429" xr:uid="{00000000-0005-0000-0000-0000F0460000}"/>
    <cellStyle name="Good 12 8" xfId="18430" xr:uid="{00000000-0005-0000-0000-0000F1460000}"/>
    <cellStyle name="Good 12 8 2" xfId="18431" xr:uid="{00000000-0005-0000-0000-0000F2460000}"/>
    <cellStyle name="Good 12 9" xfId="18432" xr:uid="{00000000-0005-0000-0000-0000F3460000}"/>
    <cellStyle name="Good 12 9 2" xfId="18433" xr:uid="{00000000-0005-0000-0000-0000F4460000}"/>
    <cellStyle name="Good 13" xfId="18434" xr:uid="{00000000-0005-0000-0000-0000F5460000}"/>
    <cellStyle name="Good 13 2" xfId="18435" xr:uid="{00000000-0005-0000-0000-0000F6460000}"/>
    <cellStyle name="Good 14" xfId="18436" xr:uid="{00000000-0005-0000-0000-0000F7460000}"/>
    <cellStyle name="Good 14 2" xfId="18437" xr:uid="{00000000-0005-0000-0000-0000F8460000}"/>
    <cellStyle name="Good 15" xfId="18438" xr:uid="{00000000-0005-0000-0000-0000F9460000}"/>
    <cellStyle name="Good 15 2" xfId="18439" xr:uid="{00000000-0005-0000-0000-0000FA460000}"/>
    <cellStyle name="Good 16" xfId="18440" xr:uid="{00000000-0005-0000-0000-0000FB460000}"/>
    <cellStyle name="Good 16 2" xfId="18441" xr:uid="{00000000-0005-0000-0000-0000FC460000}"/>
    <cellStyle name="Good 17" xfId="18442" xr:uid="{00000000-0005-0000-0000-0000FD460000}"/>
    <cellStyle name="Good 18" xfId="18443" xr:uid="{00000000-0005-0000-0000-0000FE460000}"/>
    <cellStyle name="Good 19" xfId="18444" xr:uid="{00000000-0005-0000-0000-0000FF460000}"/>
    <cellStyle name="Good 2" xfId="1393" xr:uid="{00000000-0005-0000-0000-000000470000}"/>
    <cellStyle name="Good 2 10" xfId="18445" xr:uid="{00000000-0005-0000-0000-000001470000}"/>
    <cellStyle name="Good 2 10 2" xfId="18446" xr:uid="{00000000-0005-0000-0000-000002470000}"/>
    <cellStyle name="Good 2 11" xfId="18447" xr:uid="{00000000-0005-0000-0000-000003470000}"/>
    <cellStyle name="Good 2 11 2" xfId="18448" xr:uid="{00000000-0005-0000-0000-000004470000}"/>
    <cellStyle name="Good 2 12" xfId="18449" xr:uid="{00000000-0005-0000-0000-000005470000}"/>
    <cellStyle name="Good 2 13" xfId="18450" xr:uid="{00000000-0005-0000-0000-000006470000}"/>
    <cellStyle name="Good 2 14" xfId="18451" xr:uid="{00000000-0005-0000-0000-000007470000}"/>
    <cellStyle name="Good 2 15" xfId="18452" xr:uid="{00000000-0005-0000-0000-000008470000}"/>
    <cellStyle name="Good 2 16" xfId="18453" xr:uid="{00000000-0005-0000-0000-000009470000}"/>
    <cellStyle name="Good 2 17" xfId="18454" xr:uid="{00000000-0005-0000-0000-00000A470000}"/>
    <cellStyle name="Good 2 18" xfId="18455" xr:uid="{00000000-0005-0000-0000-00000B470000}"/>
    <cellStyle name="Good 2 19" xfId="18456" xr:uid="{00000000-0005-0000-0000-00000C470000}"/>
    <cellStyle name="Good 2 2" xfId="1394" xr:uid="{00000000-0005-0000-0000-00000D470000}"/>
    <cellStyle name="Good 2 2 2" xfId="18458" xr:uid="{00000000-0005-0000-0000-00000E470000}"/>
    <cellStyle name="Good 2 2 3" xfId="18459" xr:uid="{00000000-0005-0000-0000-00000F470000}"/>
    <cellStyle name="Good 2 2 4" xfId="18457" xr:uid="{00000000-0005-0000-0000-000010470000}"/>
    <cellStyle name="Good 2 20" xfId="18460" xr:uid="{00000000-0005-0000-0000-000011470000}"/>
    <cellStyle name="Good 2 21" xfId="18461" xr:uid="{00000000-0005-0000-0000-000012470000}"/>
    <cellStyle name="Good 2 22" xfId="18462" xr:uid="{00000000-0005-0000-0000-000013470000}"/>
    <cellStyle name="Good 2 23" xfId="18463" xr:uid="{00000000-0005-0000-0000-000014470000}"/>
    <cellStyle name="Good 2 24" xfId="18464" xr:uid="{00000000-0005-0000-0000-000015470000}"/>
    <cellStyle name="Good 2 25" xfId="18465" xr:uid="{00000000-0005-0000-0000-000016470000}"/>
    <cellStyle name="Good 2 3" xfId="18466" xr:uid="{00000000-0005-0000-0000-000017470000}"/>
    <cellStyle name="Good 2 3 2" xfId="18467" xr:uid="{00000000-0005-0000-0000-000018470000}"/>
    <cellStyle name="Good 2 3 3" xfId="18468" xr:uid="{00000000-0005-0000-0000-000019470000}"/>
    <cellStyle name="Good 2 4" xfId="18469" xr:uid="{00000000-0005-0000-0000-00001A470000}"/>
    <cellStyle name="Good 2 4 2" xfId="18470" xr:uid="{00000000-0005-0000-0000-00001B470000}"/>
    <cellStyle name="Good 2 4 3" xfId="18471" xr:uid="{00000000-0005-0000-0000-00001C470000}"/>
    <cellStyle name="Good 2 5" xfId="18472" xr:uid="{00000000-0005-0000-0000-00001D470000}"/>
    <cellStyle name="Good 2 5 2" xfId="18473" xr:uid="{00000000-0005-0000-0000-00001E470000}"/>
    <cellStyle name="Good 2 5 3" xfId="18474" xr:uid="{00000000-0005-0000-0000-00001F470000}"/>
    <cellStyle name="Good 2 6" xfId="18475" xr:uid="{00000000-0005-0000-0000-000020470000}"/>
    <cellStyle name="Good 2 6 2" xfId="18476" xr:uid="{00000000-0005-0000-0000-000021470000}"/>
    <cellStyle name="Good 2 6 3" xfId="18477" xr:uid="{00000000-0005-0000-0000-000022470000}"/>
    <cellStyle name="Good 2 7" xfId="18478" xr:uid="{00000000-0005-0000-0000-000023470000}"/>
    <cellStyle name="Good 2 7 2" xfId="18479" xr:uid="{00000000-0005-0000-0000-000024470000}"/>
    <cellStyle name="Good 2 7 3" xfId="18480" xr:uid="{00000000-0005-0000-0000-000025470000}"/>
    <cellStyle name="Good 2 8" xfId="18481" xr:uid="{00000000-0005-0000-0000-000026470000}"/>
    <cellStyle name="Good 2 8 2" xfId="18482" xr:uid="{00000000-0005-0000-0000-000027470000}"/>
    <cellStyle name="Good 2 8 3" xfId="18483" xr:uid="{00000000-0005-0000-0000-000028470000}"/>
    <cellStyle name="Good 2 9" xfId="18484" xr:uid="{00000000-0005-0000-0000-000029470000}"/>
    <cellStyle name="Good 20" xfId="18485" xr:uid="{00000000-0005-0000-0000-00002A470000}"/>
    <cellStyle name="Good 21" xfId="18486" xr:uid="{00000000-0005-0000-0000-00002B470000}"/>
    <cellStyle name="Good 22" xfId="18487" xr:uid="{00000000-0005-0000-0000-00002C470000}"/>
    <cellStyle name="Good 23" xfId="18488" xr:uid="{00000000-0005-0000-0000-00002D470000}"/>
    <cellStyle name="Good 24" xfId="18489" xr:uid="{00000000-0005-0000-0000-00002E470000}"/>
    <cellStyle name="Good 25" xfId="18490" xr:uid="{00000000-0005-0000-0000-00002F470000}"/>
    <cellStyle name="Good 26" xfId="18491" xr:uid="{00000000-0005-0000-0000-000030470000}"/>
    <cellStyle name="Good 27" xfId="18492" xr:uid="{00000000-0005-0000-0000-000031470000}"/>
    <cellStyle name="Good 28" xfId="18493" xr:uid="{00000000-0005-0000-0000-000032470000}"/>
    <cellStyle name="Good 29" xfId="18494" xr:uid="{00000000-0005-0000-0000-000033470000}"/>
    <cellStyle name="Good 3" xfId="1395" xr:uid="{00000000-0005-0000-0000-000034470000}"/>
    <cellStyle name="Good 3 2" xfId="18496" xr:uid="{00000000-0005-0000-0000-000035470000}"/>
    <cellStyle name="Good 3 2 2" xfId="18497" xr:uid="{00000000-0005-0000-0000-000036470000}"/>
    <cellStyle name="Good 3 3" xfId="18498" xr:uid="{00000000-0005-0000-0000-000037470000}"/>
    <cellStyle name="Good 3 4" xfId="18499" xr:uid="{00000000-0005-0000-0000-000038470000}"/>
    <cellStyle name="Good 3 5" xfId="58050" xr:uid="{00000000-0005-0000-0000-000039470000}"/>
    <cellStyle name="Good 3 6" xfId="18495" xr:uid="{00000000-0005-0000-0000-00003A470000}"/>
    <cellStyle name="Good 30" xfId="18500" xr:uid="{00000000-0005-0000-0000-00003B470000}"/>
    <cellStyle name="Good 4" xfId="1396" xr:uid="{00000000-0005-0000-0000-00003C470000}"/>
    <cellStyle name="Good 4 2" xfId="18502" xr:uid="{00000000-0005-0000-0000-00003D470000}"/>
    <cellStyle name="Good 4 2 2" xfId="18503" xr:uid="{00000000-0005-0000-0000-00003E470000}"/>
    <cellStyle name="Good 4 3" xfId="18504" xr:uid="{00000000-0005-0000-0000-00003F470000}"/>
    <cellStyle name="Good 4 4" xfId="18505" xr:uid="{00000000-0005-0000-0000-000040470000}"/>
    <cellStyle name="Good 4 5" xfId="18501" xr:uid="{00000000-0005-0000-0000-000041470000}"/>
    <cellStyle name="Good 5" xfId="18506" xr:uid="{00000000-0005-0000-0000-000042470000}"/>
    <cellStyle name="Good 5 2" xfId="18507" xr:uid="{00000000-0005-0000-0000-000043470000}"/>
    <cellStyle name="Good 5 2 2" xfId="18508" xr:uid="{00000000-0005-0000-0000-000044470000}"/>
    <cellStyle name="Good 5 3" xfId="18509" xr:uid="{00000000-0005-0000-0000-000045470000}"/>
    <cellStyle name="Good 5 4" xfId="18510" xr:uid="{00000000-0005-0000-0000-000046470000}"/>
    <cellStyle name="Good 6" xfId="18511" xr:uid="{00000000-0005-0000-0000-000047470000}"/>
    <cellStyle name="Good 6 2" xfId="18512" xr:uid="{00000000-0005-0000-0000-000048470000}"/>
    <cellStyle name="Good 6 2 2" xfId="18513" xr:uid="{00000000-0005-0000-0000-000049470000}"/>
    <cellStyle name="Good 6 3" xfId="18514" xr:uid="{00000000-0005-0000-0000-00004A470000}"/>
    <cellStyle name="Good 6 3 2" xfId="18515" xr:uid="{00000000-0005-0000-0000-00004B470000}"/>
    <cellStyle name="Good 6 4" xfId="18516" xr:uid="{00000000-0005-0000-0000-00004C470000}"/>
    <cellStyle name="Good 6 5" xfId="18517" xr:uid="{00000000-0005-0000-0000-00004D470000}"/>
    <cellStyle name="Good 6 6" xfId="18518" xr:uid="{00000000-0005-0000-0000-00004E470000}"/>
    <cellStyle name="Good 7" xfId="18519" xr:uid="{00000000-0005-0000-0000-00004F470000}"/>
    <cellStyle name="Good 7 10" xfId="18520" xr:uid="{00000000-0005-0000-0000-000050470000}"/>
    <cellStyle name="Good 7 10 2" xfId="18521" xr:uid="{00000000-0005-0000-0000-000051470000}"/>
    <cellStyle name="Good 7 11" xfId="18522" xr:uid="{00000000-0005-0000-0000-000052470000}"/>
    <cellStyle name="Good 7 11 2" xfId="18523" xr:uid="{00000000-0005-0000-0000-000053470000}"/>
    <cellStyle name="Good 7 12" xfId="18524" xr:uid="{00000000-0005-0000-0000-000054470000}"/>
    <cellStyle name="Good 7 13" xfId="18525" xr:uid="{00000000-0005-0000-0000-000055470000}"/>
    <cellStyle name="Good 7 2" xfId="18526" xr:uid="{00000000-0005-0000-0000-000056470000}"/>
    <cellStyle name="Good 7 2 2" xfId="18527" xr:uid="{00000000-0005-0000-0000-000057470000}"/>
    <cellStyle name="Good 7 3" xfId="18528" xr:uid="{00000000-0005-0000-0000-000058470000}"/>
    <cellStyle name="Good 7 3 2" xfId="18529" xr:uid="{00000000-0005-0000-0000-000059470000}"/>
    <cellStyle name="Good 7 4" xfId="18530" xr:uid="{00000000-0005-0000-0000-00005A470000}"/>
    <cellStyle name="Good 7 4 2" xfId="18531" xr:uid="{00000000-0005-0000-0000-00005B470000}"/>
    <cellStyle name="Good 7 5" xfId="18532" xr:uid="{00000000-0005-0000-0000-00005C470000}"/>
    <cellStyle name="Good 7 5 2" xfId="18533" xr:uid="{00000000-0005-0000-0000-00005D470000}"/>
    <cellStyle name="Good 7 6" xfId="18534" xr:uid="{00000000-0005-0000-0000-00005E470000}"/>
    <cellStyle name="Good 7 6 2" xfId="18535" xr:uid="{00000000-0005-0000-0000-00005F470000}"/>
    <cellStyle name="Good 7 7" xfId="18536" xr:uid="{00000000-0005-0000-0000-000060470000}"/>
    <cellStyle name="Good 7 7 2" xfId="18537" xr:uid="{00000000-0005-0000-0000-000061470000}"/>
    <cellStyle name="Good 7 8" xfId="18538" xr:uid="{00000000-0005-0000-0000-000062470000}"/>
    <cellStyle name="Good 7 8 2" xfId="18539" xr:uid="{00000000-0005-0000-0000-000063470000}"/>
    <cellStyle name="Good 7 9" xfId="18540" xr:uid="{00000000-0005-0000-0000-000064470000}"/>
    <cellStyle name="Good 7 9 2" xfId="18541" xr:uid="{00000000-0005-0000-0000-000065470000}"/>
    <cellStyle name="Good 8" xfId="18542" xr:uid="{00000000-0005-0000-0000-000066470000}"/>
    <cellStyle name="Good 8 2" xfId="18543" xr:uid="{00000000-0005-0000-0000-000067470000}"/>
    <cellStyle name="Good 8 3" xfId="18544" xr:uid="{00000000-0005-0000-0000-000068470000}"/>
    <cellStyle name="Good 9" xfId="18545" xr:uid="{00000000-0005-0000-0000-000069470000}"/>
    <cellStyle name="Good 9 2" xfId="18546" xr:uid="{00000000-0005-0000-0000-00006A470000}"/>
    <cellStyle name="Good 9 3" xfId="18547" xr:uid="{00000000-0005-0000-0000-00006B470000}"/>
    <cellStyle name="Grey" xfId="57691" xr:uid="{00000000-0005-0000-0000-00006C470000}"/>
    <cellStyle name="Group" xfId="57692" xr:uid="{00000000-0005-0000-0000-00006D470000}"/>
    <cellStyle name="GroupNote" xfId="57693" xr:uid="{00000000-0005-0000-0000-00006E470000}"/>
    <cellStyle name="Hard Percent" xfId="57694" xr:uid="{00000000-0005-0000-0000-00006F470000}"/>
    <cellStyle name="Header" xfId="57695" xr:uid="{00000000-0005-0000-0000-000070470000}"/>
    <cellStyle name="Header Draft Stamp" xfId="57696" xr:uid="{00000000-0005-0000-0000-000071470000}"/>
    <cellStyle name="Header_% Change" xfId="57697" xr:uid="{00000000-0005-0000-0000-000072470000}"/>
    <cellStyle name="Header1" xfId="57698" xr:uid="{00000000-0005-0000-0000-000073470000}"/>
    <cellStyle name="Header2" xfId="57699" xr:uid="{00000000-0005-0000-0000-000074470000}"/>
    <cellStyle name="HeaderLabel" xfId="57700" xr:uid="{00000000-0005-0000-0000-000075470000}"/>
    <cellStyle name="HeaderText" xfId="57701" xr:uid="{00000000-0005-0000-0000-000076470000}"/>
    <cellStyle name="Heading" xfId="57702" xr:uid="{00000000-0005-0000-0000-000077470000}"/>
    <cellStyle name="Heading 1" xfId="12" builtinId="16" customBuiltin="1"/>
    <cellStyle name="Heading 1 10" xfId="18548" xr:uid="{00000000-0005-0000-0000-000079470000}"/>
    <cellStyle name="Heading 1 10 2" xfId="18549" xr:uid="{00000000-0005-0000-0000-00007A470000}"/>
    <cellStyle name="Heading 1 10 3" xfId="18550" xr:uid="{00000000-0005-0000-0000-00007B470000}"/>
    <cellStyle name="Heading 1 11" xfId="18551" xr:uid="{00000000-0005-0000-0000-00007C470000}"/>
    <cellStyle name="Heading 1 11 2" xfId="18552" xr:uid="{00000000-0005-0000-0000-00007D470000}"/>
    <cellStyle name="Heading 1 11 3" xfId="18553" xr:uid="{00000000-0005-0000-0000-00007E470000}"/>
    <cellStyle name="Heading 1 12" xfId="18554" xr:uid="{00000000-0005-0000-0000-00007F470000}"/>
    <cellStyle name="Heading 1 12 10" xfId="18555" xr:uid="{00000000-0005-0000-0000-000080470000}"/>
    <cellStyle name="Heading 1 12 10 2" xfId="18556" xr:uid="{00000000-0005-0000-0000-000081470000}"/>
    <cellStyle name="Heading 1 12 11" xfId="18557" xr:uid="{00000000-0005-0000-0000-000082470000}"/>
    <cellStyle name="Heading 1 12 11 2" xfId="18558" xr:uid="{00000000-0005-0000-0000-000083470000}"/>
    <cellStyle name="Heading 1 12 12" xfId="18559" xr:uid="{00000000-0005-0000-0000-000084470000}"/>
    <cellStyle name="Heading 1 12 12 2" xfId="18560" xr:uid="{00000000-0005-0000-0000-000085470000}"/>
    <cellStyle name="Heading 1 12 13" xfId="18561" xr:uid="{00000000-0005-0000-0000-000086470000}"/>
    <cellStyle name="Heading 1 12 13 2" xfId="18562" xr:uid="{00000000-0005-0000-0000-000087470000}"/>
    <cellStyle name="Heading 1 12 14" xfId="18563" xr:uid="{00000000-0005-0000-0000-000088470000}"/>
    <cellStyle name="Heading 1 12 14 2" xfId="18564" xr:uid="{00000000-0005-0000-0000-000089470000}"/>
    <cellStyle name="Heading 1 12 15" xfId="18565" xr:uid="{00000000-0005-0000-0000-00008A470000}"/>
    <cellStyle name="Heading 1 12 15 2" xfId="18566" xr:uid="{00000000-0005-0000-0000-00008B470000}"/>
    <cellStyle name="Heading 1 12 16" xfId="18567" xr:uid="{00000000-0005-0000-0000-00008C470000}"/>
    <cellStyle name="Heading 1 12 16 2" xfId="18568" xr:uid="{00000000-0005-0000-0000-00008D470000}"/>
    <cellStyle name="Heading 1 12 17" xfId="18569" xr:uid="{00000000-0005-0000-0000-00008E470000}"/>
    <cellStyle name="Heading 1 12 17 2" xfId="18570" xr:uid="{00000000-0005-0000-0000-00008F470000}"/>
    <cellStyle name="Heading 1 12 18" xfId="18571" xr:uid="{00000000-0005-0000-0000-000090470000}"/>
    <cellStyle name="Heading 1 12 18 2" xfId="18572" xr:uid="{00000000-0005-0000-0000-000091470000}"/>
    <cellStyle name="Heading 1 12 19" xfId="18573" xr:uid="{00000000-0005-0000-0000-000092470000}"/>
    <cellStyle name="Heading 1 12 19 2" xfId="18574" xr:uid="{00000000-0005-0000-0000-000093470000}"/>
    <cellStyle name="Heading 1 12 2" xfId="18575" xr:uid="{00000000-0005-0000-0000-000094470000}"/>
    <cellStyle name="Heading 1 12 2 2" xfId="18576" xr:uid="{00000000-0005-0000-0000-000095470000}"/>
    <cellStyle name="Heading 1 12 20" xfId="18577" xr:uid="{00000000-0005-0000-0000-000096470000}"/>
    <cellStyle name="Heading 1 12 20 2" xfId="18578" xr:uid="{00000000-0005-0000-0000-000097470000}"/>
    <cellStyle name="Heading 1 12 21" xfId="18579" xr:uid="{00000000-0005-0000-0000-000098470000}"/>
    <cellStyle name="Heading 1 12 21 2" xfId="18580" xr:uid="{00000000-0005-0000-0000-000099470000}"/>
    <cellStyle name="Heading 1 12 22" xfId="18581" xr:uid="{00000000-0005-0000-0000-00009A470000}"/>
    <cellStyle name="Heading 1 12 22 2" xfId="18582" xr:uid="{00000000-0005-0000-0000-00009B470000}"/>
    <cellStyle name="Heading 1 12 23" xfId="18583" xr:uid="{00000000-0005-0000-0000-00009C470000}"/>
    <cellStyle name="Heading 1 12 23 2" xfId="18584" xr:uid="{00000000-0005-0000-0000-00009D470000}"/>
    <cellStyle name="Heading 1 12 24" xfId="18585" xr:uid="{00000000-0005-0000-0000-00009E470000}"/>
    <cellStyle name="Heading 1 12 24 2" xfId="18586" xr:uid="{00000000-0005-0000-0000-00009F470000}"/>
    <cellStyle name="Heading 1 12 25" xfId="18587" xr:uid="{00000000-0005-0000-0000-0000A0470000}"/>
    <cellStyle name="Heading 1 12 25 2" xfId="18588" xr:uid="{00000000-0005-0000-0000-0000A1470000}"/>
    <cellStyle name="Heading 1 12 26" xfId="18589" xr:uid="{00000000-0005-0000-0000-0000A2470000}"/>
    <cellStyle name="Heading 1 12 26 2" xfId="18590" xr:uid="{00000000-0005-0000-0000-0000A3470000}"/>
    <cellStyle name="Heading 1 12 27" xfId="18591" xr:uid="{00000000-0005-0000-0000-0000A4470000}"/>
    <cellStyle name="Heading 1 12 27 2" xfId="18592" xr:uid="{00000000-0005-0000-0000-0000A5470000}"/>
    <cellStyle name="Heading 1 12 28" xfId="18593" xr:uid="{00000000-0005-0000-0000-0000A6470000}"/>
    <cellStyle name="Heading 1 12 28 2" xfId="18594" xr:uid="{00000000-0005-0000-0000-0000A7470000}"/>
    <cellStyle name="Heading 1 12 29" xfId="18595" xr:uid="{00000000-0005-0000-0000-0000A8470000}"/>
    <cellStyle name="Heading 1 12 29 2" xfId="18596" xr:uid="{00000000-0005-0000-0000-0000A9470000}"/>
    <cellStyle name="Heading 1 12 3" xfId="18597" xr:uid="{00000000-0005-0000-0000-0000AA470000}"/>
    <cellStyle name="Heading 1 12 3 2" xfId="18598" xr:uid="{00000000-0005-0000-0000-0000AB470000}"/>
    <cellStyle name="Heading 1 12 30" xfId="18599" xr:uid="{00000000-0005-0000-0000-0000AC470000}"/>
    <cellStyle name="Heading 1 12 30 2" xfId="18600" xr:uid="{00000000-0005-0000-0000-0000AD470000}"/>
    <cellStyle name="Heading 1 12 31" xfId="18601" xr:uid="{00000000-0005-0000-0000-0000AE470000}"/>
    <cellStyle name="Heading 1 12 4" xfId="18602" xr:uid="{00000000-0005-0000-0000-0000AF470000}"/>
    <cellStyle name="Heading 1 12 4 2" xfId="18603" xr:uid="{00000000-0005-0000-0000-0000B0470000}"/>
    <cellStyle name="Heading 1 12 5" xfId="18604" xr:uid="{00000000-0005-0000-0000-0000B1470000}"/>
    <cellStyle name="Heading 1 12 5 2" xfId="18605" xr:uid="{00000000-0005-0000-0000-0000B2470000}"/>
    <cellStyle name="Heading 1 12 6" xfId="18606" xr:uid="{00000000-0005-0000-0000-0000B3470000}"/>
    <cellStyle name="Heading 1 12 6 2" xfId="18607" xr:uid="{00000000-0005-0000-0000-0000B4470000}"/>
    <cellStyle name="Heading 1 12 7" xfId="18608" xr:uid="{00000000-0005-0000-0000-0000B5470000}"/>
    <cellStyle name="Heading 1 12 7 2" xfId="18609" xr:uid="{00000000-0005-0000-0000-0000B6470000}"/>
    <cellStyle name="Heading 1 12 8" xfId="18610" xr:uid="{00000000-0005-0000-0000-0000B7470000}"/>
    <cellStyle name="Heading 1 12 8 2" xfId="18611" xr:uid="{00000000-0005-0000-0000-0000B8470000}"/>
    <cellStyle name="Heading 1 12 9" xfId="18612" xr:uid="{00000000-0005-0000-0000-0000B9470000}"/>
    <cellStyle name="Heading 1 12 9 2" xfId="18613" xr:uid="{00000000-0005-0000-0000-0000BA470000}"/>
    <cellStyle name="Heading 1 13" xfId="18614" xr:uid="{00000000-0005-0000-0000-0000BB470000}"/>
    <cellStyle name="Heading 1 13 2" xfId="18615" xr:uid="{00000000-0005-0000-0000-0000BC470000}"/>
    <cellStyle name="Heading 1 14" xfId="18616" xr:uid="{00000000-0005-0000-0000-0000BD470000}"/>
    <cellStyle name="Heading 1 14 2" xfId="18617" xr:uid="{00000000-0005-0000-0000-0000BE470000}"/>
    <cellStyle name="Heading 1 15" xfId="18618" xr:uid="{00000000-0005-0000-0000-0000BF470000}"/>
    <cellStyle name="Heading 1 15 2" xfId="18619" xr:uid="{00000000-0005-0000-0000-0000C0470000}"/>
    <cellStyle name="Heading 1 16" xfId="18620" xr:uid="{00000000-0005-0000-0000-0000C1470000}"/>
    <cellStyle name="Heading 1 16 2" xfId="18621" xr:uid="{00000000-0005-0000-0000-0000C2470000}"/>
    <cellStyle name="Heading 1 17" xfId="18622" xr:uid="{00000000-0005-0000-0000-0000C3470000}"/>
    <cellStyle name="Heading 1 18" xfId="18623" xr:uid="{00000000-0005-0000-0000-0000C4470000}"/>
    <cellStyle name="Heading 1 19" xfId="18624" xr:uid="{00000000-0005-0000-0000-0000C5470000}"/>
    <cellStyle name="Heading 1 2" xfId="1397" xr:uid="{00000000-0005-0000-0000-0000C6470000}"/>
    <cellStyle name="Heading 1 2 10" xfId="18626" xr:uid="{00000000-0005-0000-0000-0000C7470000}"/>
    <cellStyle name="Heading 1 2 10 2" xfId="18627" xr:uid="{00000000-0005-0000-0000-0000C8470000}"/>
    <cellStyle name="Heading 1 2 11" xfId="18628" xr:uid="{00000000-0005-0000-0000-0000C9470000}"/>
    <cellStyle name="Heading 1 2 11 2" xfId="18629" xr:uid="{00000000-0005-0000-0000-0000CA470000}"/>
    <cellStyle name="Heading 1 2 12" xfId="18630" xr:uid="{00000000-0005-0000-0000-0000CB470000}"/>
    <cellStyle name="Heading 1 2 13" xfId="18631" xr:uid="{00000000-0005-0000-0000-0000CC470000}"/>
    <cellStyle name="Heading 1 2 14" xfId="18632" xr:uid="{00000000-0005-0000-0000-0000CD470000}"/>
    <cellStyle name="Heading 1 2 15" xfId="18633" xr:uid="{00000000-0005-0000-0000-0000CE470000}"/>
    <cellStyle name="Heading 1 2 16" xfId="18634" xr:uid="{00000000-0005-0000-0000-0000CF470000}"/>
    <cellStyle name="Heading 1 2 17" xfId="18635" xr:uid="{00000000-0005-0000-0000-0000D0470000}"/>
    <cellStyle name="Heading 1 2 18" xfId="18636" xr:uid="{00000000-0005-0000-0000-0000D1470000}"/>
    <cellStyle name="Heading 1 2 19" xfId="18637" xr:uid="{00000000-0005-0000-0000-0000D2470000}"/>
    <cellStyle name="Heading 1 2 2" xfId="1398" xr:uid="{00000000-0005-0000-0000-0000D3470000}"/>
    <cellStyle name="Heading 1 2 2 2" xfId="18639" xr:uid="{00000000-0005-0000-0000-0000D4470000}"/>
    <cellStyle name="Heading 1 2 2 3" xfId="18640" xr:uid="{00000000-0005-0000-0000-0000D5470000}"/>
    <cellStyle name="Heading 1 2 2 4" xfId="57703" xr:uid="{00000000-0005-0000-0000-0000D6470000}"/>
    <cellStyle name="Heading 1 2 2 5" xfId="18638" xr:uid="{00000000-0005-0000-0000-0000D7470000}"/>
    <cellStyle name="Heading 1 2 20" xfId="18641" xr:uid="{00000000-0005-0000-0000-0000D8470000}"/>
    <cellStyle name="Heading 1 2 21" xfId="18642" xr:uid="{00000000-0005-0000-0000-0000D9470000}"/>
    <cellStyle name="Heading 1 2 22" xfId="18643" xr:uid="{00000000-0005-0000-0000-0000DA470000}"/>
    <cellStyle name="Heading 1 2 23" xfId="18644" xr:uid="{00000000-0005-0000-0000-0000DB470000}"/>
    <cellStyle name="Heading 1 2 24" xfId="18645" xr:uid="{00000000-0005-0000-0000-0000DC470000}"/>
    <cellStyle name="Heading 1 2 25" xfId="18646" xr:uid="{00000000-0005-0000-0000-0000DD470000}"/>
    <cellStyle name="Heading 1 2 26" xfId="18625" xr:uid="{00000000-0005-0000-0000-0000DE470000}"/>
    <cellStyle name="Heading 1 2 3" xfId="18647" xr:uid="{00000000-0005-0000-0000-0000DF470000}"/>
    <cellStyle name="Heading 1 2 3 2" xfId="18648" xr:uid="{00000000-0005-0000-0000-0000E0470000}"/>
    <cellStyle name="Heading 1 2 3 3" xfId="18649" xr:uid="{00000000-0005-0000-0000-0000E1470000}"/>
    <cellStyle name="Heading 1 2 4" xfId="18650" xr:uid="{00000000-0005-0000-0000-0000E2470000}"/>
    <cellStyle name="Heading 1 2 4 2" xfId="18651" xr:uid="{00000000-0005-0000-0000-0000E3470000}"/>
    <cellStyle name="Heading 1 2 4 3" xfId="18652" xr:uid="{00000000-0005-0000-0000-0000E4470000}"/>
    <cellStyle name="Heading 1 2 5" xfId="18653" xr:uid="{00000000-0005-0000-0000-0000E5470000}"/>
    <cellStyle name="Heading 1 2 5 2" xfId="18654" xr:uid="{00000000-0005-0000-0000-0000E6470000}"/>
    <cellStyle name="Heading 1 2 5 3" xfId="18655" xr:uid="{00000000-0005-0000-0000-0000E7470000}"/>
    <cellStyle name="Heading 1 2 6" xfId="18656" xr:uid="{00000000-0005-0000-0000-0000E8470000}"/>
    <cellStyle name="Heading 1 2 6 2" xfId="18657" xr:uid="{00000000-0005-0000-0000-0000E9470000}"/>
    <cellStyle name="Heading 1 2 6 3" xfId="18658" xr:uid="{00000000-0005-0000-0000-0000EA470000}"/>
    <cellStyle name="Heading 1 2 7" xfId="18659" xr:uid="{00000000-0005-0000-0000-0000EB470000}"/>
    <cellStyle name="Heading 1 2 7 2" xfId="18660" xr:uid="{00000000-0005-0000-0000-0000EC470000}"/>
    <cellStyle name="Heading 1 2 7 3" xfId="18661" xr:uid="{00000000-0005-0000-0000-0000ED470000}"/>
    <cellStyle name="Heading 1 2 8" xfId="18662" xr:uid="{00000000-0005-0000-0000-0000EE470000}"/>
    <cellStyle name="Heading 1 2 8 2" xfId="18663" xr:uid="{00000000-0005-0000-0000-0000EF470000}"/>
    <cellStyle name="Heading 1 2 8 3" xfId="18664" xr:uid="{00000000-0005-0000-0000-0000F0470000}"/>
    <cellStyle name="Heading 1 2 9" xfId="18665" xr:uid="{00000000-0005-0000-0000-0000F1470000}"/>
    <cellStyle name="Heading 1 2_asset sales" xfId="57704" xr:uid="{00000000-0005-0000-0000-0000F2470000}"/>
    <cellStyle name="Heading 1 20" xfId="18666" xr:uid="{00000000-0005-0000-0000-0000F3470000}"/>
    <cellStyle name="Heading 1 21" xfId="18667" xr:uid="{00000000-0005-0000-0000-0000F4470000}"/>
    <cellStyle name="Heading 1 22" xfId="18668" xr:uid="{00000000-0005-0000-0000-0000F5470000}"/>
    <cellStyle name="Heading 1 23" xfId="18669" xr:uid="{00000000-0005-0000-0000-0000F6470000}"/>
    <cellStyle name="Heading 1 24" xfId="18670" xr:uid="{00000000-0005-0000-0000-0000F7470000}"/>
    <cellStyle name="Heading 1 25" xfId="18671" xr:uid="{00000000-0005-0000-0000-0000F8470000}"/>
    <cellStyle name="Heading 1 26" xfId="18672" xr:uid="{00000000-0005-0000-0000-0000F9470000}"/>
    <cellStyle name="Heading 1 27" xfId="18673" xr:uid="{00000000-0005-0000-0000-0000FA470000}"/>
    <cellStyle name="Heading 1 28" xfId="18674" xr:uid="{00000000-0005-0000-0000-0000FB470000}"/>
    <cellStyle name="Heading 1 29" xfId="18675" xr:uid="{00000000-0005-0000-0000-0000FC470000}"/>
    <cellStyle name="Heading 1 3" xfId="1399" xr:uid="{00000000-0005-0000-0000-0000FD470000}"/>
    <cellStyle name="Heading 1 3 2" xfId="18677" xr:uid="{00000000-0005-0000-0000-0000FE470000}"/>
    <cellStyle name="Heading 1 3 2 2" xfId="18678" xr:uid="{00000000-0005-0000-0000-0000FF470000}"/>
    <cellStyle name="Heading 1 3 3" xfId="18679" xr:uid="{00000000-0005-0000-0000-000000480000}"/>
    <cellStyle name="Heading 1 3 4" xfId="18680" xr:uid="{00000000-0005-0000-0000-000001480000}"/>
    <cellStyle name="Heading 1 3 5" xfId="57705" xr:uid="{00000000-0005-0000-0000-000002480000}"/>
    <cellStyle name="Heading 1 3 6" xfId="18676" xr:uid="{00000000-0005-0000-0000-000003480000}"/>
    <cellStyle name="Heading 1 30" xfId="18681" xr:uid="{00000000-0005-0000-0000-000004480000}"/>
    <cellStyle name="Heading 1 4" xfId="1400" xr:uid="{00000000-0005-0000-0000-000005480000}"/>
    <cellStyle name="Heading 1 4 2" xfId="18683" xr:uid="{00000000-0005-0000-0000-000006480000}"/>
    <cellStyle name="Heading 1 4 2 2" xfId="18684" xr:uid="{00000000-0005-0000-0000-000007480000}"/>
    <cellStyle name="Heading 1 4 2 3" xfId="58051" xr:uid="{00000000-0005-0000-0000-000008480000}"/>
    <cellStyle name="Heading 1 4 3" xfId="18685" xr:uid="{00000000-0005-0000-0000-000009480000}"/>
    <cellStyle name="Heading 1 4 4" xfId="18686" xr:uid="{00000000-0005-0000-0000-00000A480000}"/>
    <cellStyle name="Heading 1 4 5" xfId="57706" xr:uid="{00000000-0005-0000-0000-00000B480000}"/>
    <cellStyle name="Heading 1 4 6" xfId="18682" xr:uid="{00000000-0005-0000-0000-00000C480000}"/>
    <cellStyle name="Heading 1 5" xfId="18687" xr:uid="{00000000-0005-0000-0000-00000D480000}"/>
    <cellStyle name="Heading 1 5 2" xfId="18688" xr:uid="{00000000-0005-0000-0000-00000E480000}"/>
    <cellStyle name="Heading 1 5 2 2" xfId="18689" xr:uid="{00000000-0005-0000-0000-00000F480000}"/>
    <cellStyle name="Heading 1 5 3" xfId="18690" xr:uid="{00000000-0005-0000-0000-000010480000}"/>
    <cellStyle name="Heading 1 5 4" xfId="18691" xr:uid="{00000000-0005-0000-0000-000011480000}"/>
    <cellStyle name="Heading 1 5 5" xfId="58052" xr:uid="{00000000-0005-0000-0000-000012480000}"/>
    <cellStyle name="Heading 1 6" xfId="18692" xr:uid="{00000000-0005-0000-0000-000013480000}"/>
    <cellStyle name="Heading 1 6 2" xfId="18693" xr:uid="{00000000-0005-0000-0000-000014480000}"/>
    <cellStyle name="Heading 1 6 2 2" xfId="18694" xr:uid="{00000000-0005-0000-0000-000015480000}"/>
    <cellStyle name="Heading 1 6 3" xfId="18695" xr:uid="{00000000-0005-0000-0000-000016480000}"/>
    <cellStyle name="Heading 1 6 3 2" xfId="18696" xr:uid="{00000000-0005-0000-0000-000017480000}"/>
    <cellStyle name="Heading 1 6 4" xfId="18697" xr:uid="{00000000-0005-0000-0000-000018480000}"/>
    <cellStyle name="Heading 1 6 5" xfId="18698" xr:uid="{00000000-0005-0000-0000-000019480000}"/>
    <cellStyle name="Heading 1 6 6" xfId="18699" xr:uid="{00000000-0005-0000-0000-00001A480000}"/>
    <cellStyle name="Heading 1 7" xfId="18700" xr:uid="{00000000-0005-0000-0000-00001B480000}"/>
    <cellStyle name="Heading 1 7 10" xfId="18701" xr:uid="{00000000-0005-0000-0000-00001C480000}"/>
    <cellStyle name="Heading 1 7 10 2" xfId="18702" xr:uid="{00000000-0005-0000-0000-00001D480000}"/>
    <cellStyle name="Heading 1 7 11" xfId="18703" xr:uid="{00000000-0005-0000-0000-00001E480000}"/>
    <cellStyle name="Heading 1 7 11 2" xfId="18704" xr:uid="{00000000-0005-0000-0000-00001F480000}"/>
    <cellStyle name="Heading 1 7 12" xfId="18705" xr:uid="{00000000-0005-0000-0000-000020480000}"/>
    <cellStyle name="Heading 1 7 13" xfId="18706" xr:uid="{00000000-0005-0000-0000-000021480000}"/>
    <cellStyle name="Heading 1 7 2" xfId="18707" xr:uid="{00000000-0005-0000-0000-000022480000}"/>
    <cellStyle name="Heading 1 7 2 2" xfId="18708" xr:uid="{00000000-0005-0000-0000-000023480000}"/>
    <cellStyle name="Heading 1 7 3" xfId="18709" xr:uid="{00000000-0005-0000-0000-000024480000}"/>
    <cellStyle name="Heading 1 7 3 2" xfId="18710" xr:uid="{00000000-0005-0000-0000-000025480000}"/>
    <cellStyle name="Heading 1 7 4" xfId="18711" xr:uid="{00000000-0005-0000-0000-000026480000}"/>
    <cellStyle name="Heading 1 7 4 2" xfId="18712" xr:uid="{00000000-0005-0000-0000-000027480000}"/>
    <cellStyle name="Heading 1 7 5" xfId="18713" xr:uid="{00000000-0005-0000-0000-000028480000}"/>
    <cellStyle name="Heading 1 7 5 2" xfId="18714" xr:uid="{00000000-0005-0000-0000-000029480000}"/>
    <cellStyle name="Heading 1 7 6" xfId="18715" xr:uid="{00000000-0005-0000-0000-00002A480000}"/>
    <cellStyle name="Heading 1 7 6 2" xfId="18716" xr:uid="{00000000-0005-0000-0000-00002B480000}"/>
    <cellStyle name="Heading 1 7 7" xfId="18717" xr:uid="{00000000-0005-0000-0000-00002C480000}"/>
    <cellStyle name="Heading 1 7 7 2" xfId="18718" xr:uid="{00000000-0005-0000-0000-00002D480000}"/>
    <cellStyle name="Heading 1 7 8" xfId="18719" xr:uid="{00000000-0005-0000-0000-00002E480000}"/>
    <cellStyle name="Heading 1 7 8 2" xfId="18720" xr:uid="{00000000-0005-0000-0000-00002F480000}"/>
    <cellStyle name="Heading 1 7 9" xfId="18721" xr:uid="{00000000-0005-0000-0000-000030480000}"/>
    <cellStyle name="Heading 1 7 9 2" xfId="18722" xr:uid="{00000000-0005-0000-0000-000031480000}"/>
    <cellStyle name="Heading 1 8" xfId="18723" xr:uid="{00000000-0005-0000-0000-000032480000}"/>
    <cellStyle name="Heading 1 8 2" xfId="18724" xr:uid="{00000000-0005-0000-0000-000033480000}"/>
    <cellStyle name="Heading 1 8 3" xfId="18725" xr:uid="{00000000-0005-0000-0000-000034480000}"/>
    <cellStyle name="Heading 1 9" xfId="18726" xr:uid="{00000000-0005-0000-0000-000035480000}"/>
    <cellStyle name="Heading 1 9 2" xfId="18727" xr:uid="{00000000-0005-0000-0000-000036480000}"/>
    <cellStyle name="Heading 1 9 3" xfId="18728" xr:uid="{00000000-0005-0000-0000-000037480000}"/>
    <cellStyle name="Heading 1 Above" xfId="57707" xr:uid="{00000000-0005-0000-0000-000038480000}"/>
    <cellStyle name="Heading 1+" xfId="57708" xr:uid="{00000000-0005-0000-0000-000039480000}"/>
    <cellStyle name="Heading 2" xfId="13" builtinId="17" customBuiltin="1"/>
    <cellStyle name="Heading 2 10" xfId="18729" xr:uid="{00000000-0005-0000-0000-00003B480000}"/>
    <cellStyle name="Heading 2 10 2" xfId="18730" xr:uid="{00000000-0005-0000-0000-00003C480000}"/>
    <cellStyle name="Heading 2 10 3" xfId="18731" xr:uid="{00000000-0005-0000-0000-00003D480000}"/>
    <cellStyle name="Heading 2 11" xfId="18732" xr:uid="{00000000-0005-0000-0000-00003E480000}"/>
    <cellStyle name="Heading 2 11 2" xfId="18733" xr:uid="{00000000-0005-0000-0000-00003F480000}"/>
    <cellStyle name="Heading 2 11 3" xfId="18734" xr:uid="{00000000-0005-0000-0000-000040480000}"/>
    <cellStyle name="Heading 2 12" xfId="18735" xr:uid="{00000000-0005-0000-0000-000041480000}"/>
    <cellStyle name="Heading 2 12 10" xfId="18736" xr:uid="{00000000-0005-0000-0000-000042480000}"/>
    <cellStyle name="Heading 2 12 10 2" xfId="18737" xr:uid="{00000000-0005-0000-0000-000043480000}"/>
    <cellStyle name="Heading 2 12 11" xfId="18738" xr:uid="{00000000-0005-0000-0000-000044480000}"/>
    <cellStyle name="Heading 2 12 11 2" xfId="18739" xr:uid="{00000000-0005-0000-0000-000045480000}"/>
    <cellStyle name="Heading 2 12 12" xfId="18740" xr:uid="{00000000-0005-0000-0000-000046480000}"/>
    <cellStyle name="Heading 2 12 12 2" xfId="18741" xr:uid="{00000000-0005-0000-0000-000047480000}"/>
    <cellStyle name="Heading 2 12 13" xfId="18742" xr:uid="{00000000-0005-0000-0000-000048480000}"/>
    <cellStyle name="Heading 2 12 13 2" xfId="18743" xr:uid="{00000000-0005-0000-0000-000049480000}"/>
    <cellStyle name="Heading 2 12 14" xfId="18744" xr:uid="{00000000-0005-0000-0000-00004A480000}"/>
    <cellStyle name="Heading 2 12 14 2" xfId="18745" xr:uid="{00000000-0005-0000-0000-00004B480000}"/>
    <cellStyle name="Heading 2 12 15" xfId="18746" xr:uid="{00000000-0005-0000-0000-00004C480000}"/>
    <cellStyle name="Heading 2 12 15 2" xfId="18747" xr:uid="{00000000-0005-0000-0000-00004D480000}"/>
    <cellStyle name="Heading 2 12 16" xfId="18748" xr:uid="{00000000-0005-0000-0000-00004E480000}"/>
    <cellStyle name="Heading 2 12 16 2" xfId="18749" xr:uid="{00000000-0005-0000-0000-00004F480000}"/>
    <cellStyle name="Heading 2 12 17" xfId="18750" xr:uid="{00000000-0005-0000-0000-000050480000}"/>
    <cellStyle name="Heading 2 12 17 2" xfId="18751" xr:uid="{00000000-0005-0000-0000-000051480000}"/>
    <cellStyle name="Heading 2 12 18" xfId="18752" xr:uid="{00000000-0005-0000-0000-000052480000}"/>
    <cellStyle name="Heading 2 12 18 2" xfId="18753" xr:uid="{00000000-0005-0000-0000-000053480000}"/>
    <cellStyle name="Heading 2 12 19" xfId="18754" xr:uid="{00000000-0005-0000-0000-000054480000}"/>
    <cellStyle name="Heading 2 12 19 2" xfId="18755" xr:uid="{00000000-0005-0000-0000-000055480000}"/>
    <cellStyle name="Heading 2 12 2" xfId="18756" xr:uid="{00000000-0005-0000-0000-000056480000}"/>
    <cellStyle name="Heading 2 12 2 2" xfId="18757" xr:uid="{00000000-0005-0000-0000-000057480000}"/>
    <cellStyle name="Heading 2 12 20" xfId="18758" xr:uid="{00000000-0005-0000-0000-000058480000}"/>
    <cellStyle name="Heading 2 12 20 2" xfId="18759" xr:uid="{00000000-0005-0000-0000-000059480000}"/>
    <cellStyle name="Heading 2 12 21" xfId="18760" xr:uid="{00000000-0005-0000-0000-00005A480000}"/>
    <cellStyle name="Heading 2 12 21 2" xfId="18761" xr:uid="{00000000-0005-0000-0000-00005B480000}"/>
    <cellStyle name="Heading 2 12 22" xfId="18762" xr:uid="{00000000-0005-0000-0000-00005C480000}"/>
    <cellStyle name="Heading 2 12 22 2" xfId="18763" xr:uid="{00000000-0005-0000-0000-00005D480000}"/>
    <cellStyle name="Heading 2 12 23" xfId="18764" xr:uid="{00000000-0005-0000-0000-00005E480000}"/>
    <cellStyle name="Heading 2 12 23 2" xfId="18765" xr:uid="{00000000-0005-0000-0000-00005F480000}"/>
    <cellStyle name="Heading 2 12 24" xfId="18766" xr:uid="{00000000-0005-0000-0000-000060480000}"/>
    <cellStyle name="Heading 2 12 24 2" xfId="18767" xr:uid="{00000000-0005-0000-0000-000061480000}"/>
    <cellStyle name="Heading 2 12 25" xfId="18768" xr:uid="{00000000-0005-0000-0000-000062480000}"/>
    <cellStyle name="Heading 2 12 25 2" xfId="18769" xr:uid="{00000000-0005-0000-0000-000063480000}"/>
    <cellStyle name="Heading 2 12 26" xfId="18770" xr:uid="{00000000-0005-0000-0000-000064480000}"/>
    <cellStyle name="Heading 2 12 26 2" xfId="18771" xr:uid="{00000000-0005-0000-0000-000065480000}"/>
    <cellStyle name="Heading 2 12 27" xfId="18772" xr:uid="{00000000-0005-0000-0000-000066480000}"/>
    <cellStyle name="Heading 2 12 27 2" xfId="18773" xr:uid="{00000000-0005-0000-0000-000067480000}"/>
    <cellStyle name="Heading 2 12 28" xfId="18774" xr:uid="{00000000-0005-0000-0000-000068480000}"/>
    <cellStyle name="Heading 2 12 28 2" xfId="18775" xr:uid="{00000000-0005-0000-0000-000069480000}"/>
    <cellStyle name="Heading 2 12 29" xfId="18776" xr:uid="{00000000-0005-0000-0000-00006A480000}"/>
    <cellStyle name="Heading 2 12 29 2" xfId="18777" xr:uid="{00000000-0005-0000-0000-00006B480000}"/>
    <cellStyle name="Heading 2 12 3" xfId="18778" xr:uid="{00000000-0005-0000-0000-00006C480000}"/>
    <cellStyle name="Heading 2 12 3 2" xfId="18779" xr:uid="{00000000-0005-0000-0000-00006D480000}"/>
    <cellStyle name="Heading 2 12 30" xfId="18780" xr:uid="{00000000-0005-0000-0000-00006E480000}"/>
    <cellStyle name="Heading 2 12 30 2" xfId="18781" xr:uid="{00000000-0005-0000-0000-00006F480000}"/>
    <cellStyle name="Heading 2 12 31" xfId="18782" xr:uid="{00000000-0005-0000-0000-000070480000}"/>
    <cellStyle name="Heading 2 12 4" xfId="18783" xr:uid="{00000000-0005-0000-0000-000071480000}"/>
    <cellStyle name="Heading 2 12 4 2" xfId="18784" xr:uid="{00000000-0005-0000-0000-000072480000}"/>
    <cellStyle name="Heading 2 12 5" xfId="18785" xr:uid="{00000000-0005-0000-0000-000073480000}"/>
    <cellStyle name="Heading 2 12 5 2" xfId="18786" xr:uid="{00000000-0005-0000-0000-000074480000}"/>
    <cellStyle name="Heading 2 12 6" xfId="18787" xr:uid="{00000000-0005-0000-0000-000075480000}"/>
    <cellStyle name="Heading 2 12 6 2" xfId="18788" xr:uid="{00000000-0005-0000-0000-000076480000}"/>
    <cellStyle name="Heading 2 12 7" xfId="18789" xr:uid="{00000000-0005-0000-0000-000077480000}"/>
    <cellStyle name="Heading 2 12 7 2" xfId="18790" xr:uid="{00000000-0005-0000-0000-000078480000}"/>
    <cellStyle name="Heading 2 12 8" xfId="18791" xr:uid="{00000000-0005-0000-0000-000079480000}"/>
    <cellStyle name="Heading 2 12 8 2" xfId="18792" xr:uid="{00000000-0005-0000-0000-00007A480000}"/>
    <cellStyle name="Heading 2 12 9" xfId="18793" xr:uid="{00000000-0005-0000-0000-00007B480000}"/>
    <cellStyle name="Heading 2 12 9 2" xfId="18794" xr:uid="{00000000-0005-0000-0000-00007C480000}"/>
    <cellStyle name="Heading 2 13" xfId="18795" xr:uid="{00000000-0005-0000-0000-00007D480000}"/>
    <cellStyle name="Heading 2 13 2" xfId="18796" xr:uid="{00000000-0005-0000-0000-00007E480000}"/>
    <cellStyle name="Heading 2 14" xfId="18797" xr:uid="{00000000-0005-0000-0000-00007F480000}"/>
    <cellStyle name="Heading 2 14 2" xfId="18798" xr:uid="{00000000-0005-0000-0000-000080480000}"/>
    <cellStyle name="Heading 2 15" xfId="18799" xr:uid="{00000000-0005-0000-0000-000081480000}"/>
    <cellStyle name="Heading 2 15 2" xfId="18800" xr:uid="{00000000-0005-0000-0000-000082480000}"/>
    <cellStyle name="Heading 2 16" xfId="18801" xr:uid="{00000000-0005-0000-0000-000083480000}"/>
    <cellStyle name="Heading 2 16 2" xfId="18802" xr:uid="{00000000-0005-0000-0000-000084480000}"/>
    <cellStyle name="Heading 2 17" xfId="18803" xr:uid="{00000000-0005-0000-0000-000085480000}"/>
    <cellStyle name="Heading 2 18" xfId="18804" xr:uid="{00000000-0005-0000-0000-000086480000}"/>
    <cellStyle name="Heading 2 19" xfId="18805" xr:uid="{00000000-0005-0000-0000-000087480000}"/>
    <cellStyle name="Heading 2 2" xfId="1401" xr:uid="{00000000-0005-0000-0000-000088480000}"/>
    <cellStyle name="Heading 2 2 10" xfId="18807" xr:uid="{00000000-0005-0000-0000-000089480000}"/>
    <cellStyle name="Heading 2 2 10 2" xfId="18808" xr:uid="{00000000-0005-0000-0000-00008A480000}"/>
    <cellStyle name="Heading 2 2 11" xfId="18809" xr:uid="{00000000-0005-0000-0000-00008B480000}"/>
    <cellStyle name="Heading 2 2 11 2" xfId="18810" xr:uid="{00000000-0005-0000-0000-00008C480000}"/>
    <cellStyle name="Heading 2 2 12" xfId="18811" xr:uid="{00000000-0005-0000-0000-00008D480000}"/>
    <cellStyle name="Heading 2 2 13" xfId="18812" xr:uid="{00000000-0005-0000-0000-00008E480000}"/>
    <cellStyle name="Heading 2 2 14" xfId="18813" xr:uid="{00000000-0005-0000-0000-00008F480000}"/>
    <cellStyle name="Heading 2 2 15" xfId="18814" xr:uid="{00000000-0005-0000-0000-000090480000}"/>
    <cellStyle name="Heading 2 2 16" xfId="18815" xr:uid="{00000000-0005-0000-0000-000091480000}"/>
    <cellStyle name="Heading 2 2 17" xfId="18816" xr:uid="{00000000-0005-0000-0000-000092480000}"/>
    <cellStyle name="Heading 2 2 18" xfId="18817" xr:uid="{00000000-0005-0000-0000-000093480000}"/>
    <cellStyle name="Heading 2 2 19" xfId="18818" xr:uid="{00000000-0005-0000-0000-000094480000}"/>
    <cellStyle name="Heading 2 2 2" xfId="1402" xr:uid="{00000000-0005-0000-0000-000095480000}"/>
    <cellStyle name="Heading 2 2 2 2" xfId="18820" xr:uid="{00000000-0005-0000-0000-000096480000}"/>
    <cellStyle name="Heading 2 2 2 3" xfId="18821" xr:uid="{00000000-0005-0000-0000-000097480000}"/>
    <cellStyle name="Heading 2 2 2 4" xfId="18819" xr:uid="{00000000-0005-0000-0000-000098480000}"/>
    <cellStyle name="Heading 2 2 20" xfId="18822" xr:uid="{00000000-0005-0000-0000-000099480000}"/>
    <cellStyle name="Heading 2 2 21" xfId="18823" xr:uid="{00000000-0005-0000-0000-00009A480000}"/>
    <cellStyle name="Heading 2 2 22" xfId="18824" xr:uid="{00000000-0005-0000-0000-00009B480000}"/>
    <cellStyle name="Heading 2 2 23" xfId="18825" xr:uid="{00000000-0005-0000-0000-00009C480000}"/>
    <cellStyle name="Heading 2 2 24" xfId="18826" xr:uid="{00000000-0005-0000-0000-00009D480000}"/>
    <cellStyle name="Heading 2 2 25" xfId="18827" xr:uid="{00000000-0005-0000-0000-00009E480000}"/>
    <cellStyle name="Heading 2 2 26" xfId="18806" xr:uid="{00000000-0005-0000-0000-00009F480000}"/>
    <cellStyle name="Heading 2 2 3" xfId="18828" xr:uid="{00000000-0005-0000-0000-0000A0480000}"/>
    <cellStyle name="Heading 2 2 3 2" xfId="18829" xr:uid="{00000000-0005-0000-0000-0000A1480000}"/>
    <cellStyle name="Heading 2 2 3 3" xfId="18830" xr:uid="{00000000-0005-0000-0000-0000A2480000}"/>
    <cellStyle name="Heading 2 2 4" xfId="18831" xr:uid="{00000000-0005-0000-0000-0000A3480000}"/>
    <cellStyle name="Heading 2 2 4 2" xfId="18832" xr:uid="{00000000-0005-0000-0000-0000A4480000}"/>
    <cellStyle name="Heading 2 2 4 3" xfId="18833" xr:uid="{00000000-0005-0000-0000-0000A5480000}"/>
    <cellStyle name="Heading 2 2 5" xfId="18834" xr:uid="{00000000-0005-0000-0000-0000A6480000}"/>
    <cellStyle name="Heading 2 2 5 2" xfId="18835" xr:uid="{00000000-0005-0000-0000-0000A7480000}"/>
    <cellStyle name="Heading 2 2 5 3" xfId="18836" xr:uid="{00000000-0005-0000-0000-0000A8480000}"/>
    <cellStyle name="Heading 2 2 6" xfId="18837" xr:uid="{00000000-0005-0000-0000-0000A9480000}"/>
    <cellStyle name="Heading 2 2 6 2" xfId="18838" xr:uid="{00000000-0005-0000-0000-0000AA480000}"/>
    <cellStyle name="Heading 2 2 6 3" xfId="18839" xr:uid="{00000000-0005-0000-0000-0000AB480000}"/>
    <cellStyle name="Heading 2 2 7" xfId="18840" xr:uid="{00000000-0005-0000-0000-0000AC480000}"/>
    <cellStyle name="Heading 2 2 7 2" xfId="18841" xr:uid="{00000000-0005-0000-0000-0000AD480000}"/>
    <cellStyle name="Heading 2 2 7 3" xfId="18842" xr:uid="{00000000-0005-0000-0000-0000AE480000}"/>
    <cellStyle name="Heading 2 2 8" xfId="18843" xr:uid="{00000000-0005-0000-0000-0000AF480000}"/>
    <cellStyle name="Heading 2 2 8 2" xfId="18844" xr:uid="{00000000-0005-0000-0000-0000B0480000}"/>
    <cellStyle name="Heading 2 2 8 3" xfId="18845" xr:uid="{00000000-0005-0000-0000-0000B1480000}"/>
    <cellStyle name="Heading 2 2 9" xfId="18846" xr:uid="{00000000-0005-0000-0000-0000B2480000}"/>
    <cellStyle name="Heading 2 20" xfId="18847" xr:uid="{00000000-0005-0000-0000-0000B3480000}"/>
    <cellStyle name="Heading 2 21" xfId="18848" xr:uid="{00000000-0005-0000-0000-0000B4480000}"/>
    <cellStyle name="Heading 2 22" xfId="18849" xr:uid="{00000000-0005-0000-0000-0000B5480000}"/>
    <cellStyle name="Heading 2 23" xfId="18850" xr:uid="{00000000-0005-0000-0000-0000B6480000}"/>
    <cellStyle name="Heading 2 24" xfId="18851" xr:uid="{00000000-0005-0000-0000-0000B7480000}"/>
    <cellStyle name="Heading 2 25" xfId="18852" xr:uid="{00000000-0005-0000-0000-0000B8480000}"/>
    <cellStyle name="Heading 2 26" xfId="18853" xr:uid="{00000000-0005-0000-0000-0000B9480000}"/>
    <cellStyle name="Heading 2 27" xfId="18854" xr:uid="{00000000-0005-0000-0000-0000BA480000}"/>
    <cellStyle name="Heading 2 28" xfId="18855" xr:uid="{00000000-0005-0000-0000-0000BB480000}"/>
    <cellStyle name="Heading 2 29" xfId="18856" xr:uid="{00000000-0005-0000-0000-0000BC480000}"/>
    <cellStyle name="Heading 2 3" xfId="1403" xr:uid="{00000000-0005-0000-0000-0000BD480000}"/>
    <cellStyle name="Heading 2 3 2" xfId="18858" xr:uid="{00000000-0005-0000-0000-0000BE480000}"/>
    <cellStyle name="Heading 2 3 2 2" xfId="18859" xr:uid="{00000000-0005-0000-0000-0000BF480000}"/>
    <cellStyle name="Heading 2 3 3" xfId="18860" xr:uid="{00000000-0005-0000-0000-0000C0480000}"/>
    <cellStyle name="Heading 2 3 4" xfId="18861" xr:uid="{00000000-0005-0000-0000-0000C1480000}"/>
    <cellStyle name="Heading 2 3 5" xfId="57709" xr:uid="{00000000-0005-0000-0000-0000C2480000}"/>
    <cellStyle name="Heading 2 3 6" xfId="18857" xr:uid="{00000000-0005-0000-0000-0000C3480000}"/>
    <cellStyle name="Heading 2 30" xfId="18862" xr:uid="{00000000-0005-0000-0000-0000C4480000}"/>
    <cellStyle name="Heading 2 4" xfId="1404" xr:uid="{00000000-0005-0000-0000-0000C5480000}"/>
    <cellStyle name="Heading 2 4 2" xfId="18864" xr:uid="{00000000-0005-0000-0000-0000C6480000}"/>
    <cellStyle name="Heading 2 4 2 2" xfId="18865" xr:uid="{00000000-0005-0000-0000-0000C7480000}"/>
    <cellStyle name="Heading 2 4 2 3" xfId="58054" xr:uid="{00000000-0005-0000-0000-0000C8480000}"/>
    <cellStyle name="Heading 2 4 3" xfId="18866" xr:uid="{00000000-0005-0000-0000-0000C9480000}"/>
    <cellStyle name="Heading 2 4 4" xfId="18867" xr:uid="{00000000-0005-0000-0000-0000CA480000}"/>
    <cellStyle name="Heading 2 4 5" xfId="58053" xr:uid="{00000000-0005-0000-0000-0000CB480000}"/>
    <cellStyle name="Heading 2 4 6" xfId="18863" xr:uid="{00000000-0005-0000-0000-0000CC480000}"/>
    <cellStyle name="Heading 2 5" xfId="1405" xr:uid="{00000000-0005-0000-0000-0000CD480000}"/>
    <cellStyle name="Heading 2 5 2" xfId="18869" xr:uid="{00000000-0005-0000-0000-0000CE480000}"/>
    <cellStyle name="Heading 2 5 2 2" xfId="18870" xr:uid="{00000000-0005-0000-0000-0000CF480000}"/>
    <cellStyle name="Heading 2 5 3" xfId="18871" xr:uid="{00000000-0005-0000-0000-0000D0480000}"/>
    <cellStyle name="Heading 2 5 4" xfId="18872" xr:uid="{00000000-0005-0000-0000-0000D1480000}"/>
    <cellStyle name="Heading 2 5 5" xfId="58055" xr:uid="{00000000-0005-0000-0000-0000D2480000}"/>
    <cellStyle name="Heading 2 5 6" xfId="18868" xr:uid="{00000000-0005-0000-0000-0000D3480000}"/>
    <cellStyle name="Heading 2 6" xfId="18873" xr:uid="{00000000-0005-0000-0000-0000D4480000}"/>
    <cellStyle name="Heading 2 6 2" xfId="18874" xr:uid="{00000000-0005-0000-0000-0000D5480000}"/>
    <cellStyle name="Heading 2 6 2 2" xfId="18875" xr:uid="{00000000-0005-0000-0000-0000D6480000}"/>
    <cellStyle name="Heading 2 6 3" xfId="18876" xr:uid="{00000000-0005-0000-0000-0000D7480000}"/>
    <cellStyle name="Heading 2 6 3 2" xfId="18877" xr:uid="{00000000-0005-0000-0000-0000D8480000}"/>
    <cellStyle name="Heading 2 6 4" xfId="18878" xr:uid="{00000000-0005-0000-0000-0000D9480000}"/>
    <cellStyle name="Heading 2 6 5" xfId="18879" xr:uid="{00000000-0005-0000-0000-0000DA480000}"/>
    <cellStyle name="Heading 2 6 6" xfId="18880" xr:uid="{00000000-0005-0000-0000-0000DB480000}"/>
    <cellStyle name="Heading 2 7" xfId="18881" xr:uid="{00000000-0005-0000-0000-0000DC480000}"/>
    <cellStyle name="Heading 2 7 10" xfId="18882" xr:uid="{00000000-0005-0000-0000-0000DD480000}"/>
    <cellStyle name="Heading 2 7 10 2" xfId="18883" xr:uid="{00000000-0005-0000-0000-0000DE480000}"/>
    <cellStyle name="Heading 2 7 11" xfId="18884" xr:uid="{00000000-0005-0000-0000-0000DF480000}"/>
    <cellStyle name="Heading 2 7 11 2" xfId="18885" xr:uid="{00000000-0005-0000-0000-0000E0480000}"/>
    <cellStyle name="Heading 2 7 12" xfId="18886" xr:uid="{00000000-0005-0000-0000-0000E1480000}"/>
    <cellStyle name="Heading 2 7 13" xfId="18887" xr:uid="{00000000-0005-0000-0000-0000E2480000}"/>
    <cellStyle name="Heading 2 7 2" xfId="18888" xr:uid="{00000000-0005-0000-0000-0000E3480000}"/>
    <cellStyle name="Heading 2 7 2 2" xfId="18889" xr:uid="{00000000-0005-0000-0000-0000E4480000}"/>
    <cellStyle name="Heading 2 7 3" xfId="18890" xr:uid="{00000000-0005-0000-0000-0000E5480000}"/>
    <cellStyle name="Heading 2 7 3 2" xfId="18891" xr:uid="{00000000-0005-0000-0000-0000E6480000}"/>
    <cellStyle name="Heading 2 7 4" xfId="18892" xr:uid="{00000000-0005-0000-0000-0000E7480000}"/>
    <cellStyle name="Heading 2 7 4 2" xfId="18893" xr:uid="{00000000-0005-0000-0000-0000E8480000}"/>
    <cellStyle name="Heading 2 7 5" xfId="18894" xr:uid="{00000000-0005-0000-0000-0000E9480000}"/>
    <cellStyle name="Heading 2 7 5 2" xfId="18895" xr:uid="{00000000-0005-0000-0000-0000EA480000}"/>
    <cellStyle name="Heading 2 7 6" xfId="18896" xr:uid="{00000000-0005-0000-0000-0000EB480000}"/>
    <cellStyle name="Heading 2 7 6 2" xfId="18897" xr:uid="{00000000-0005-0000-0000-0000EC480000}"/>
    <cellStyle name="Heading 2 7 7" xfId="18898" xr:uid="{00000000-0005-0000-0000-0000ED480000}"/>
    <cellStyle name="Heading 2 7 7 2" xfId="18899" xr:uid="{00000000-0005-0000-0000-0000EE480000}"/>
    <cellStyle name="Heading 2 7 8" xfId="18900" xr:uid="{00000000-0005-0000-0000-0000EF480000}"/>
    <cellStyle name="Heading 2 7 8 2" xfId="18901" xr:uid="{00000000-0005-0000-0000-0000F0480000}"/>
    <cellStyle name="Heading 2 7 9" xfId="18902" xr:uid="{00000000-0005-0000-0000-0000F1480000}"/>
    <cellStyle name="Heading 2 7 9 2" xfId="18903" xr:uid="{00000000-0005-0000-0000-0000F2480000}"/>
    <cellStyle name="Heading 2 8" xfId="18904" xr:uid="{00000000-0005-0000-0000-0000F3480000}"/>
    <cellStyle name="Heading 2 8 2" xfId="18905" xr:uid="{00000000-0005-0000-0000-0000F4480000}"/>
    <cellStyle name="Heading 2 8 3" xfId="18906" xr:uid="{00000000-0005-0000-0000-0000F5480000}"/>
    <cellStyle name="Heading 2 9" xfId="18907" xr:uid="{00000000-0005-0000-0000-0000F6480000}"/>
    <cellStyle name="Heading 2 9 2" xfId="18908" xr:uid="{00000000-0005-0000-0000-0000F7480000}"/>
    <cellStyle name="Heading 2 9 3" xfId="18909" xr:uid="{00000000-0005-0000-0000-0000F8480000}"/>
    <cellStyle name="Heading 2 Below" xfId="57710" xr:uid="{00000000-0005-0000-0000-0000F9480000}"/>
    <cellStyle name="Heading 2+" xfId="57711" xr:uid="{00000000-0005-0000-0000-0000FA480000}"/>
    <cellStyle name="Heading 3" xfId="14" builtinId="18" customBuiltin="1"/>
    <cellStyle name="Heading 3 10" xfId="18910" xr:uid="{00000000-0005-0000-0000-0000FC480000}"/>
    <cellStyle name="Heading 3 10 2" xfId="18911" xr:uid="{00000000-0005-0000-0000-0000FD480000}"/>
    <cellStyle name="Heading 3 10 3" xfId="18912" xr:uid="{00000000-0005-0000-0000-0000FE480000}"/>
    <cellStyle name="Heading 3 11" xfId="18913" xr:uid="{00000000-0005-0000-0000-0000FF480000}"/>
    <cellStyle name="Heading 3 11 2" xfId="18914" xr:uid="{00000000-0005-0000-0000-000000490000}"/>
    <cellStyle name="Heading 3 11 3" xfId="18915" xr:uid="{00000000-0005-0000-0000-000001490000}"/>
    <cellStyle name="Heading 3 12" xfId="18916" xr:uid="{00000000-0005-0000-0000-000002490000}"/>
    <cellStyle name="Heading 3 12 10" xfId="18917" xr:uid="{00000000-0005-0000-0000-000003490000}"/>
    <cellStyle name="Heading 3 12 10 2" xfId="18918" xr:uid="{00000000-0005-0000-0000-000004490000}"/>
    <cellStyle name="Heading 3 12 11" xfId="18919" xr:uid="{00000000-0005-0000-0000-000005490000}"/>
    <cellStyle name="Heading 3 12 11 2" xfId="18920" xr:uid="{00000000-0005-0000-0000-000006490000}"/>
    <cellStyle name="Heading 3 12 12" xfId="18921" xr:uid="{00000000-0005-0000-0000-000007490000}"/>
    <cellStyle name="Heading 3 12 12 2" xfId="18922" xr:uid="{00000000-0005-0000-0000-000008490000}"/>
    <cellStyle name="Heading 3 12 13" xfId="18923" xr:uid="{00000000-0005-0000-0000-000009490000}"/>
    <cellStyle name="Heading 3 12 13 2" xfId="18924" xr:uid="{00000000-0005-0000-0000-00000A490000}"/>
    <cellStyle name="Heading 3 12 14" xfId="18925" xr:uid="{00000000-0005-0000-0000-00000B490000}"/>
    <cellStyle name="Heading 3 12 14 2" xfId="18926" xr:uid="{00000000-0005-0000-0000-00000C490000}"/>
    <cellStyle name="Heading 3 12 15" xfId="18927" xr:uid="{00000000-0005-0000-0000-00000D490000}"/>
    <cellStyle name="Heading 3 12 15 2" xfId="18928" xr:uid="{00000000-0005-0000-0000-00000E490000}"/>
    <cellStyle name="Heading 3 12 16" xfId="18929" xr:uid="{00000000-0005-0000-0000-00000F490000}"/>
    <cellStyle name="Heading 3 12 16 2" xfId="18930" xr:uid="{00000000-0005-0000-0000-000010490000}"/>
    <cellStyle name="Heading 3 12 17" xfId="18931" xr:uid="{00000000-0005-0000-0000-000011490000}"/>
    <cellStyle name="Heading 3 12 17 2" xfId="18932" xr:uid="{00000000-0005-0000-0000-000012490000}"/>
    <cellStyle name="Heading 3 12 18" xfId="18933" xr:uid="{00000000-0005-0000-0000-000013490000}"/>
    <cellStyle name="Heading 3 12 18 2" xfId="18934" xr:uid="{00000000-0005-0000-0000-000014490000}"/>
    <cellStyle name="Heading 3 12 19" xfId="18935" xr:uid="{00000000-0005-0000-0000-000015490000}"/>
    <cellStyle name="Heading 3 12 19 2" xfId="18936" xr:uid="{00000000-0005-0000-0000-000016490000}"/>
    <cellStyle name="Heading 3 12 2" xfId="18937" xr:uid="{00000000-0005-0000-0000-000017490000}"/>
    <cellStyle name="Heading 3 12 2 2" xfId="18938" xr:uid="{00000000-0005-0000-0000-000018490000}"/>
    <cellStyle name="Heading 3 12 20" xfId="18939" xr:uid="{00000000-0005-0000-0000-000019490000}"/>
    <cellStyle name="Heading 3 12 20 2" xfId="18940" xr:uid="{00000000-0005-0000-0000-00001A490000}"/>
    <cellStyle name="Heading 3 12 21" xfId="18941" xr:uid="{00000000-0005-0000-0000-00001B490000}"/>
    <cellStyle name="Heading 3 12 21 2" xfId="18942" xr:uid="{00000000-0005-0000-0000-00001C490000}"/>
    <cellStyle name="Heading 3 12 22" xfId="18943" xr:uid="{00000000-0005-0000-0000-00001D490000}"/>
    <cellStyle name="Heading 3 12 22 2" xfId="18944" xr:uid="{00000000-0005-0000-0000-00001E490000}"/>
    <cellStyle name="Heading 3 12 23" xfId="18945" xr:uid="{00000000-0005-0000-0000-00001F490000}"/>
    <cellStyle name="Heading 3 12 23 2" xfId="18946" xr:uid="{00000000-0005-0000-0000-000020490000}"/>
    <cellStyle name="Heading 3 12 24" xfId="18947" xr:uid="{00000000-0005-0000-0000-000021490000}"/>
    <cellStyle name="Heading 3 12 24 2" xfId="18948" xr:uid="{00000000-0005-0000-0000-000022490000}"/>
    <cellStyle name="Heading 3 12 25" xfId="18949" xr:uid="{00000000-0005-0000-0000-000023490000}"/>
    <cellStyle name="Heading 3 12 25 2" xfId="18950" xr:uid="{00000000-0005-0000-0000-000024490000}"/>
    <cellStyle name="Heading 3 12 26" xfId="18951" xr:uid="{00000000-0005-0000-0000-000025490000}"/>
    <cellStyle name="Heading 3 12 26 2" xfId="18952" xr:uid="{00000000-0005-0000-0000-000026490000}"/>
    <cellStyle name="Heading 3 12 27" xfId="18953" xr:uid="{00000000-0005-0000-0000-000027490000}"/>
    <cellStyle name="Heading 3 12 27 2" xfId="18954" xr:uid="{00000000-0005-0000-0000-000028490000}"/>
    <cellStyle name="Heading 3 12 28" xfId="18955" xr:uid="{00000000-0005-0000-0000-000029490000}"/>
    <cellStyle name="Heading 3 12 28 2" xfId="18956" xr:uid="{00000000-0005-0000-0000-00002A490000}"/>
    <cellStyle name="Heading 3 12 29" xfId="18957" xr:uid="{00000000-0005-0000-0000-00002B490000}"/>
    <cellStyle name="Heading 3 12 29 2" xfId="18958" xr:uid="{00000000-0005-0000-0000-00002C490000}"/>
    <cellStyle name="Heading 3 12 3" xfId="18959" xr:uid="{00000000-0005-0000-0000-00002D490000}"/>
    <cellStyle name="Heading 3 12 3 2" xfId="18960" xr:uid="{00000000-0005-0000-0000-00002E490000}"/>
    <cellStyle name="Heading 3 12 30" xfId="18961" xr:uid="{00000000-0005-0000-0000-00002F490000}"/>
    <cellStyle name="Heading 3 12 30 2" xfId="18962" xr:uid="{00000000-0005-0000-0000-000030490000}"/>
    <cellStyle name="Heading 3 12 31" xfId="18963" xr:uid="{00000000-0005-0000-0000-000031490000}"/>
    <cellStyle name="Heading 3 12 4" xfId="18964" xr:uid="{00000000-0005-0000-0000-000032490000}"/>
    <cellStyle name="Heading 3 12 4 2" xfId="18965" xr:uid="{00000000-0005-0000-0000-000033490000}"/>
    <cellStyle name="Heading 3 12 5" xfId="18966" xr:uid="{00000000-0005-0000-0000-000034490000}"/>
    <cellStyle name="Heading 3 12 5 2" xfId="18967" xr:uid="{00000000-0005-0000-0000-000035490000}"/>
    <cellStyle name="Heading 3 12 6" xfId="18968" xr:uid="{00000000-0005-0000-0000-000036490000}"/>
    <cellStyle name="Heading 3 12 6 2" xfId="18969" xr:uid="{00000000-0005-0000-0000-000037490000}"/>
    <cellStyle name="Heading 3 12 7" xfId="18970" xr:uid="{00000000-0005-0000-0000-000038490000}"/>
    <cellStyle name="Heading 3 12 7 2" xfId="18971" xr:uid="{00000000-0005-0000-0000-000039490000}"/>
    <cellStyle name="Heading 3 12 8" xfId="18972" xr:uid="{00000000-0005-0000-0000-00003A490000}"/>
    <cellStyle name="Heading 3 12 8 2" xfId="18973" xr:uid="{00000000-0005-0000-0000-00003B490000}"/>
    <cellStyle name="Heading 3 12 9" xfId="18974" xr:uid="{00000000-0005-0000-0000-00003C490000}"/>
    <cellStyle name="Heading 3 12 9 2" xfId="18975" xr:uid="{00000000-0005-0000-0000-00003D490000}"/>
    <cellStyle name="Heading 3 13" xfId="18976" xr:uid="{00000000-0005-0000-0000-00003E490000}"/>
    <cellStyle name="Heading 3 13 2" xfId="18977" xr:uid="{00000000-0005-0000-0000-00003F490000}"/>
    <cellStyle name="Heading 3 14" xfId="18978" xr:uid="{00000000-0005-0000-0000-000040490000}"/>
    <cellStyle name="Heading 3 14 2" xfId="18979" xr:uid="{00000000-0005-0000-0000-000041490000}"/>
    <cellStyle name="Heading 3 15" xfId="18980" xr:uid="{00000000-0005-0000-0000-000042490000}"/>
    <cellStyle name="Heading 3 15 2" xfId="18981" xr:uid="{00000000-0005-0000-0000-000043490000}"/>
    <cellStyle name="Heading 3 16" xfId="18982" xr:uid="{00000000-0005-0000-0000-000044490000}"/>
    <cellStyle name="Heading 3 16 2" xfId="18983" xr:uid="{00000000-0005-0000-0000-000045490000}"/>
    <cellStyle name="Heading 3 17" xfId="18984" xr:uid="{00000000-0005-0000-0000-000046490000}"/>
    <cellStyle name="Heading 3 18" xfId="18985" xr:uid="{00000000-0005-0000-0000-000047490000}"/>
    <cellStyle name="Heading 3 19" xfId="18986" xr:uid="{00000000-0005-0000-0000-000048490000}"/>
    <cellStyle name="Heading 3 2" xfId="1406" xr:uid="{00000000-0005-0000-0000-000049490000}"/>
    <cellStyle name="Heading 3 2 10" xfId="18988" xr:uid="{00000000-0005-0000-0000-00004A490000}"/>
    <cellStyle name="Heading 3 2 10 2" xfId="18989" xr:uid="{00000000-0005-0000-0000-00004B490000}"/>
    <cellStyle name="Heading 3 2 11" xfId="18990" xr:uid="{00000000-0005-0000-0000-00004C490000}"/>
    <cellStyle name="Heading 3 2 11 2" xfId="18991" xr:uid="{00000000-0005-0000-0000-00004D490000}"/>
    <cellStyle name="Heading 3 2 12" xfId="18992" xr:uid="{00000000-0005-0000-0000-00004E490000}"/>
    <cellStyle name="Heading 3 2 13" xfId="18993" xr:uid="{00000000-0005-0000-0000-00004F490000}"/>
    <cellStyle name="Heading 3 2 14" xfId="18994" xr:uid="{00000000-0005-0000-0000-000050490000}"/>
    <cellStyle name="Heading 3 2 15" xfId="18995" xr:uid="{00000000-0005-0000-0000-000051490000}"/>
    <cellStyle name="Heading 3 2 16" xfId="18996" xr:uid="{00000000-0005-0000-0000-000052490000}"/>
    <cellStyle name="Heading 3 2 17" xfId="18997" xr:uid="{00000000-0005-0000-0000-000053490000}"/>
    <cellStyle name="Heading 3 2 18" xfId="18998" xr:uid="{00000000-0005-0000-0000-000054490000}"/>
    <cellStyle name="Heading 3 2 19" xfId="18999" xr:uid="{00000000-0005-0000-0000-000055490000}"/>
    <cellStyle name="Heading 3 2 2" xfId="1407" xr:uid="{00000000-0005-0000-0000-000056490000}"/>
    <cellStyle name="Heading 3 2 2 2" xfId="19001" xr:uid="{00000000-0005-0000-0000-000057490000}"/>
    <cellStyle name="Heading 3 2 2 3" xfId="19002" xr:uid="{00000000-0005-0000-0000-000058490000}"/>
    <cellStyle name="Heading 3 2 2 4" xfId="19000" xr:uid="{00000000-0005-0000-0000-000059490000}"/>
    <cellStyle name="Heading 3 2 20" xfId="19003" xr:uid="{00000000-0005-0000-0000-00005A490000}"/>
    <cellStyle name="Heading 3 2 21" xfId="19004" xr:uid="{00000000-0005-0000-0000-00005B490000}"/>
    <cellStyle name="Heading 3 2 22" xfId="19005" xr:uid="{00000000-0005-0000-0000-00005C490000}"/>
    <cellStyle name="Heading 3 2 23" xfId="19006" xr:uid="{00000000-0005-0000-0000-00005D490000}"/>
    <cellStyle name="Heading 3 2 24" xfId="19007" xr:uid="{00000000-0005-0000-0000-00005E490000}"/>
    <cellStyle name="Heading 3 2 25" xfId="19008" xr:uid="{00000000-0005-0000-0000-00005F490000}"/>
    <cellStyle name="Heading 3 2 26" xfId="18987" xr:uid="{00000000-0005-0000-0000-000060490000}"/>
    <cellStyle name="Heading 3 2 3" xfId="19009" xr:uid="{00000000-0005-0000-0000-000061490000}"/>
    <cellStyle name="Heading 3 2 3 2" xfId="19010" xr:uid="{00000000-0005-0000-0000-000062490000}"/>
    <cellStyle name="Heading 3 2 3 3" xfId="19011" xr:uid="{00000000-0005-0000-0000-000063490000}"/>
    <cellStyle name="Heading 3 2 4" xfId="19012" xr:uid="{00000000-0005-0000-0000-000064490000}"/>
    <cellStyle name="Heading 3 2 4 2" xfId="19013" xr:uid="{00000000-0005-0000-0000-000065490000}"/>
    <cellStyle name="Heading 3 2 4 3" xfId="19014" xr:uid="{00000000-0005-0000-0000-000066490000}"/>
    <cellStyle name="Heading 3 2 5" xfId="19015" xr:uid="{00000000-0005-0000-0000-000067490000}"/>
    <cellStyle name="Heading 3 2 5 2" xfId="19016" xr:uid="{00000000-0005-0000-0000-000068490000}"/>
    <cellStyle name="Heading 3 2 5 3" xfId="19017" xr:uid="{00000000-0005-0000-0000-000069490000}"/>
    <cellStyle name="Heading 3 2 6" xfId="19018" xr:uid="{00000000-0005-0000-0000-00006A490000}"/>
    <cellStyle name="Heading 3 2 6 2" xfId="19019" xr:uid="{00000000-0005-0000-0000-00006B490000}"/>
    <cellStyle name="Heading 3 2 6 3" xfId="19020" xr:uid="{00000000-0005-0000-0000-00006C490000}"/>
    <cellStyle name="Heading 3 2 7" xfId="19021" xr:uid="{00000000-0005-0000-0000-00006D490000}"/>
    <cellStyle name="Heading 3 2 7 2" xfId="19022" xr:uid="{00000000-0005-0000-0000-00006E490000}"/>
    <cellStyle name="Heading 3 2 7 3" xfId="19023" xr:uid="{00000000-0005-0000-0000-00006F490000}"/>
    <cellStyle name="Heading 3 2 8" xfId="19024" xr:uid="{00000000-0005-0000-0000-000070490000}"/>
    <cellStyle name="Heading 3 2 8 2" xfId="19025" xr:uid="{00000000-0005-0000-0000-000071490000}"/>
    <cellStyle name="Heading 3 2 8 3" xfId="19026" xr:uid="{00000000-0005-0000-0000-000072490000}"/>
    <cellStyle name="Heading 3 2 9" xfId="19027" xr:uid="{00000000-0005-0000-0000-000073490000}"/>
    <cellStyle name="Heading 3 20" xfId="19028" xr:uid="{00000000-0005-0000-0000-000074490000}"/>
    <cellStyle name="Heading 3 21" xfId="19029" xr:uid="{00000000-0005-0000-0000-000075490000}"/>
    <cellStyle name="Heading 3 22" xfId="19030" xr:uid="{00000000-0005-0000-0000-000076490000}"/>
    <cellStyle name="Heading 3 23" xfId="19031" xr:uid="{00000000-0005-0000-0000-000077490000}"/>
    <cellStyle name="Heading 3 24" xfId="19032" xr:uid="{00000000-0005-0000-0000-000078490000}"/>
    <cellStyle name="Heading 3 25" xfId="19033" xr:uid="{00000000-0005-0000-0000-000079490000}"/>
    <cellStyle name="Heading 3 26" xfId="19034" xr:uid="{00000000-0005-0000-0000-00007A490000}"/>
    <cellStyle name="Heading 3 27" xfId="19035" xr:uid="{00000000-0005-0000-0000-00007B490000}"/>
    <cellStyle name="Heading 3 28" xfId="19036" xr:uid="{00000000-0005-0000-0000-00007C490000}"/>
    <cellStyle name="Heading 3 29" xfId="19037" xr:uid="{00000000-0005-0000-0000-00007D490000}"/>
    <cellStyle name="Heading 3 3" xfId="1408" xr:uid="{00000000-0005-0000-0000-00007E490000}"/>
    <cellStyle name="Heading 3 3 2" xfId="19039" xr:uid="{00000000-0005-0000-0000-00007F490000}"/>
    <cellStyle name="Heading 3 3 2 2" xfId="19040" xr:uid="{00000000-0005-0000-0000-000080490000}"/>
    <cellStyle name="Heading 3 3 3" xfId="19041" xr:uid="{00000000-0005-0000-0000-000081490000}"/>
    <cellStyle name="Heading 3 3 4" xfId="19042" xr:uid="{00000000-0005-0000-0000-000082490000}"/>
    <cellStyle name="Heading 3 3 5" xfId="57712" xr:uid="{00000000-0005-0000-0000-000083490000}"/>
    <cellStyle name="Heading 3 3 6" xfId="19038" xr:uid="{00000000-0005-0000-0000-000084490000}"/>
    <cellStyle name="Heading 3 30" xfId="19043" xr:uid="{00000000-0005-0000-0000-000085490000}"/>
    <cellStyle name="Heading 3 4" xfId="1409" xr:uid="{00000000-0005-0000-0000-000086490000}"/>
    <cellStyle name="Heading 3 4 2" xfId="19045" xr:uid="{00000000-0005-0000-0000-000087490000}"/>
    <cellStyle name="Heading 3 4 2 2" xfId="19046" xr:uid="{00000000-0005-0000-0000-000088490000}"/>
    <cellStyle name="Heading 3 4 2 3" xfId="58057" xr:uid="{00000000-0005-0000-0000-000089490000}"/>
    <cellStyle name="Heading 3 4 3" xfId="19047" xr:uid="{00000000-0005-0000-0000-00008A490000}"/>
    <cellStyle name="Heading 3 4 4" xfId="19048" xr:uid="{00000000-0005-0000-0000-00008B490000}"/>
    <cellStyle name="Heading 3 4 5" xfId="58056" xr:uid="{00000000-0005-0000-0000-00008C490000}"/>
    <cellStyle name="Heading 3 4 6" xfId="19044" xr:uid="{00000000-0005-0000-0000-00008D490000}"/>
    <cellStyle name="Heading 3 5" xfId="1410" xr:uid="{00000000-0005-0000-0000-00008E490000}"/>
    <cellStyle name="Heading 3 5 2" xfId="19050" xr:uid="{00000000-0005-0000-0000-00008F490000}"/>
    <cellStyle name="Heading 3 5 2 2" xfId="19051" xr:uid="{00000000-0005-0000-0000-000090490000}"/>
    <cellStyle name="Heading 3 5 3" xfId="19052" xr:uid="{00000000-0005-0000-0000-000091490000}"/>
    <cellStyle name="Heading 3 5 4" xfId="19053" xr:uid="{00000000-0005-0000-0000-000092490000}"/>
    <cellStyle name="Heading 3 5 5" xfId="58058" xr:uid="{00000000-0005-0000-0000-000093490000}"/>
    <cellStyle name="Heading 3 5 6" xfId="19049" xr:uid="{00000000-0005-0000-0000-000094490000}"/>
    <cellStyle name="Heading 3 6" xfId="19054" xr:uid="{00000000-0005-0000-0000-000095490000}"/>
    <cellStyle name="Heading 3 6 2" xfId="19055" xr:uid="{00000000-0005-0000-0000-000096490000}"/>
    <cellStyle name="Heading 3 6 2 2" xfId="19056" xr:uid="{00000000-0005-0000-0000-000097490000}"/>
    <cellStyle name="Heading 3 6 3" xfId="19057" xr:uid="{00000000-0005-0000-0000-000098490000}"/>
    <cellStyle name="Heading 3 6 3 2" xfId="19058" xr:uid="{00000000-0005-0000-0000-000099490000}"/>
    <cellStyle name="Heading 3 6 4" xfId="19059" xr:uid="{00000000-0005-0000-0000-00009A490000}"/>
    <cellStyle name="Heading 3 6 5" xfId="19060" xr:uid="{00000000-0005-0000-0000-00009B490000}"/>
    <cellStyle name="Heading 3 6 6" xfId="19061" xr:uid="{00000000-0005-0000-0000-00009C490000}"/>
    <cellStyle name="Heading 3 7" xfId="19062" xr:uid="{00000000-0005-0000-0000-00009D490000}"/>
    <cellStyle name="Heading 3 7 10" xfId="19063" xr:uid="{00000000-0005-0000-0000-00009E490000}"/>
    <cellStyle name="Heading 3 7 10 2" xfId="19064" xr:uid="{00000000-0005-0000-0000-00009F490000}"/>
    <cellStyle name="Heading 3 7 11" xfId="19065" xr:uid="{00000000-0005-0000-0000-0000A0490000}"/>
    <cellStyle name="Heading 3 7 11 2" xfId="19066" xr:uid="{00000000-0005-0000-0000-0000A1490000}"/>
    <cellStyle name="Heading 3 7 12" xfId="19067" xr:uid="{00000000-0005-0000-0000-0000A2490000}"/>
    <cellStyle name="Heading 3 7 13" xfId="19068" xr:uid="{00000000-0005-0000-0000-0000A3490000}"/>
    <cellStyle name="Heading 3 7 2" xfId="19069" xr:uid="{00000000-0005-0000-0000-0000A4490000}"/>
    <cellStyle name="Heading 3 7 2 2" xfId="19070" xr:uid="{00000000-0005-0000-0000-0000A5490000}"/>
    <cellStyle name="Heading 3 7 3" xfId="19071" xr:uid="{00000000-0005-0000-0000-0000A6490000}"/>
    <cellStyle name="Heading 3 7 3 2" xfId="19072" xr:uid="{00000000-0005-0000-0000-0000A7490000}"/>
    <cellStyle name="Heading 3 7 4" xfId="19073" xr:uid="{00000000-0005-0000-0000-0000A8490000}"/>
    <cellStyle name="Heading 3 7 4 2" xfId="19074" xr:uid="{00000000-0005-0000-0000-0000A9490000}"/>
    <cellStyle name="Heading 3 7 5" xfId="19075" xr:uid="{00000000-0005-0000-0000-0000AA490000}"/>
    <cellStyle name="Heading 3 7 5 2" xfId="19076" xr:uid="{00000000-0005-0000-0000-0000AB490000}"/>
    <cellStyle name="Heading 3 7 6" xfId="19077" xr:uid="{00000000-0005-0000-0000-0000AC490000}"/>
    <cellStyle name="Heading 3 7 6 2" xfId="19078" xr:uid="{00000000-0005-0000-0000-0000AD490000}"/>
    <cellStyle name="Heading 3 7 7" xfId="19079" xr:uid="{00000000-0005-0000-0000-0000AE490000}"/>
    <cellStyle name="Heading 3 7 7 2" xfId="19080" xr:uid="{00000000-0005-0000-0000-0000AF490000}"/>
    <cellStyle name="Heading 3 7 8" xfId="19081" xr:uid="{00000000-0005-0000-0000-0000B0490000}"/>
    <cellStyle name="Heading 3 7 8 2" xfId="19082" xr:uid="{00000000-0005-0000-0000-0000B1490000}"/>
    <cellStyle name="Heading 3 7 9" xfId="19083" xr:uid="{00000000-0005-0000-0000-0000B2490000}"/>
    <cellStyle name="Heading 3 7 9 2" xfId="19084" xr:uid="{00000000-0005-0000-0000-0000B3490000}"/>
    <cellStyle name="Heading 3 8" xfId="19085" xr:uid="{00000000-0005-0000-0000-0000B4490000}"/>
    <cellStyle name="Heading 3 8 2" xfId="19086" xr:uid="{00000000-0005-0000-0000-0000B5490000}"/>
    <cellStyle name="Heading 3 8 3" xfId="19087" xr:uid="{00000000-0005-0000-0000-0000B6490000}"/>
    <cellStyle name="Heading 3 9" xfId="19088" xr:uid="{00000000-0005-0000-0000-0000B7490000}"/>
    <cellStyle name="Heading 3 9 2" xfId="19089" xr:uid="{00000000-0005-0000-0000-0000B8490000}"/>
    <cellStyle name="Heading 3 9 3" xfId="19090" xr:uid="{00000000-0005-0000-0000-0000B9490000}"/>
    <cellStyle name="Heading 3+" xfId="57713" xr:uid="{00000000-0005-0000-0000-0000BA490000}"/>
    <cellStyle name="Heading 4" xfId="15" builtinId="19" customBuiltin="1"/>
    <cellStyle name="Heading 4 10" xfId="19091" xr:uid="{00000000-0005-0000-0000-0000BC490000}"/>
    <cellStyle name="Heading 4 10 2" xfId="19092" xr:uid="{00000000-0005-0000-0000-0000BD490000}"/>
    <cellStyle name="Heading 4 10 3" xfId="19093" xr:uid="{00000000-0005-0000-0000-0000BE490000}"/>
    <cellStyle name="Heading 4 11" xfId="19094" xr:uid="{00000000-0005-0000-0000-0000BF490000}"/>
    <cellStyle name="Heading 4 11 2" xfId="19095" xr:uid="{00000000-0005-0000-0000-0000C0490000}"/>
    <cellStyle name="Heading 4 11 3" xfId="19096" xr:uid="{00000000-0005-0000-0000-0000C1490000}"/>
    <cellStyle name="Heading 4 12" xfId="19097" xr:uid="{00000000-0005-0000-0000-0000C2490000}"/>
    <cellStyle name="Heading 4 12 10" xfId="19098" xr:uid="{00000000-0005-0000-0000-0000C3490000}"/>
    <cellStyle name="Heading 4 12 10 2" xfId="19099" xr:uid="{00000000-0005-0000-0000-0000C4490000}"/>
    <cellStyle name="Heading 4 12 11" xfId="19100" xr:uid="{00000000-0005-0000-0000-0000C5490000}"/>
    <cellStyle name="Heading 4 12 11 2" xfId="19101" xr:uid="{00000000-0005-0000-0000-0000C6490000}"/>
    <cellStyle name="Heading 4 12 12" xfId="19102" xr:uid="{00000000-0005-0000-0000-0000C7490000}"/>
    <cellStyle name="Heading 4 12 12 2" xfId="19103" xr:uid="{00000000-0005-0000-0000-0000C8490000}"/>
    <cellStyle name="Heading 4 12 13" xfId="19104" xr:uid="{00000000-0005-0000-0000-0000C9490000}"/>
    <cellStyle name="Heading 4 12 13 2" xfId="19105" xr:uid="{00000000-0005-0000-0000-0000CA490000}"/>
    <cellStyle name="Heading 4 12 14" xfId="19106" xr:uid="{00000000-0005-0000-0000-0000CB490000}"/>
    <cellStyle name="Heading 4 12 14 2" xfId="19107" xr:uid="{00000000-0005-0000-0000-0000CC490000}"/>
    <cellStyle name="Heading 4 12 15" xfId="19108" xr:uid="{00000000-0005-0000-0000-0000CD490000}"/>
    <cellStyle name="Heading 4 12 15 2" xfId="19109" xr:uid="{00000000-0005-0000-0000-0000CE490000}"/>
    <cellStyle name="Heading 4 12 16" xfId="19110" xr:uid="{00000000-0005-0000-0000-0000CF490000}"/>
    <cellStyle name="Heading 4 12 16 2" xfId="19111" xr:uid="{00000000-0005-0000-0000-0000D0490000}"/>
    <cellStyle name="Heading 4 12 17" xfId="19112" xr:uid="{00000000-0005-0000-0000-0000D1490000}"/>
    <cellStyle name="Heading 4 12 17 2" xfId="19113" xr:uid="{00000000-0005-0000-0000-0000D2490000}"/>
    <cellStyle name="Heading 4 12 18" xfId="19114" xr:uid="{00000000-0005-0000-0000-0000D3490000}"/>
    <cellStyle name="Heading 4 12 18 2" xfId="19115" xr:uid="{00000000-0005-0000-0000-0000D4490000}"/>
    <cellStyle name="Heading 4 12 19" xfId="19116" xr:uid="{00000000-0005-0000-0000-0000D5490000}"/>
    <cellStyle name="Heading 4 12 19 2" xfId="19117" xr:uid="{00000000-0005-0000-0000-0000D6490000}"/>
    <cellStyle name="Heading 4 12 2" xfId="19118" xr:uid="{00000000-0005-0000-0000-0000D7490000}"/>
    <cellStyle name="Heading 4 12 2 2" xfId="19119" xr:uid="{00000000-0005-0000-0000-0000D8490000}"/>
    <cellStyle name="Heading 4 12 20" xfId="19120" xr:uid="{00000000-0005-0000-0000-0000D9490000}"/>
    <cellStyle name="Heading 4 12 20 2" xfId="19121" xr:uid="{00000000-0005-0000-0000-0000DA490000}"/>
    <cellStyle name="Heading 4 12 21" xfId="19122" xr:uid="{00000000-0005-0000-0000-0000DB490000}"/>
    <cellStyle name="Heading 4 12 21 2" xfId="19123" xr:uid="{00000000-0005-0000-0000-0000DC490000}"/>
    <cellStyle name="Heading 4 12 22" xfId="19124" xr:uid="{00000000-0005-0000-0000-0000DD490000}"/>
    <cellStyle name="Heading 4 12 22 2" xfId="19125" xr:uid="{00000000-0005-0000-0000-0000DE490000}"/>
    <cellStyle name="Heading 4 12 23" xfId="19126" xr:uid="{00000000-0005-0000-0000-0000DF490000}"/>
    <cellStyle name="Heading 4 12 23 2" xfId="19127" xr:uid="{00000000-0005-0000-0000-0000E0490000}"/>
    <cellStyle name="Heading 4 12 24" xfId="19128" xr:uid="{00000000-0005-0000-0000-0000E1490000}"/>
    <cellStyle name="Heading 4 12 24 2" xfId="19129" xr:uid="{00000000-0005-0000-0000-0000E2490000}"/>
    <cellStyle name="Heading 4 12 25" xfId="19130" xr:uid="{00000000-0005-0000-0000-0000E3490000}"/>
    <cellStyle name="Heading 4 12 25 2" xfId="19131" xr:uid="{00000000-0005-0000-0000-0000E4490000}"/>
    <cellStyle name="Heading 4 12 26" xfId="19132" xr:uid="{00000000-0005-0000-0000-0000E5490000}"/>
    <cellStyle name="Heading 4 12 26 2" xfId="19133" xr:uid="{00000000-0005-0000-0000-0000E6490000}"/>
    <cellStyle name="Heading 4 12 27" xfId="19134" xr:uid="{00000000-0005-0000-0000-0000E7490000}"/>
    <cellStyle name="Heading 4 12 27 2" xfId="19135" xr:uid="{00000000-0005-0000-0000-0000E8490000}"/>
    <cellStyle name="Heading 4 12 28" xfId="19136" xr:uid="{00000000-0005-0000-0000-0000E9490000}"/>
    <cellStyle name="Heading 4 12 28 2" xfId="19137" xr:uid="{00000000-0005-0000-0000-0000EA490000}"/>
    <cellStyle name="Heading 4 12 29" xfId="19138" xr:uid="{00000000-0005-0000-0000-0000EB490000}"/>
    <cellStyle name="Heading 4 12 29 2" xfId="19139" xr:uid="{00000000-0005-0000-0000-0000EC490000}"/>
    <cellStyle name="Heading 4 12 3" xfId="19140" xr:uid="{00000000-0005-0000-0000-0000ED490000}"/>
    <cellStyle name="Heading 4 12 3 2" xfId="19141" xr:uid="{00000000-0005-0000-0000-0000EE490000}"/>
    <cellStyle name="Heading 4 12 30" xfId="19142" xr:uid="{00000000-0005-0000-0000-0000EF490000}"/>
    <cellStyle name="Heading 4 12 30 2" xfId="19143" xr:uid="{00000000-0005-0000-0000-0000F0490000}"/>
    <cellStyle name="Heading 4 12 31" xfId="19144" xr:uid="{00000000-0005-0000-0000-0000F1490000}"/>
    <cellStyle name="Heading 4 12 4" xfId="19145" xr:uid="{00000000-0005-0000-0000-0000F2490000}"/>
    <cellStyle name="Heading 4 12 4 2" xfId="19146" xr:uid="{00000000-0005-0000-0000-0000F3490000}"/>
    <cellStyle name="Heading 4 12 5" xfId="19147" xr:uid="{00000000-0005-0000-0000-0000F4490000}"/>
    <cellStyle name="Heading 4 12 5 2" xfId="19148" xr:uid="{00000000-0005-0000-0000-0000F5490000}"/>
    <cellStyle name="Heading 4 12 6" xfId="19149" xr:uid="{00000000-0005-0000-0000-0000F6490000}"/>
    <cellStyle name="Heading 4 12 6 2" xfId="19150" xr:uid="{00000000-0005-0000-0000-0000F7490000}"/>
    <cellStyle name="Heading 4 12 7" xfId="19151" xr:uid="{00000000-0005-0000-0000-0000F8490000}"/>
    <cellStyle name="Heading 4 12 7 2" xfId="19152" xr:uid="{00000000-0005-0000-0000-0000F9490000}"/>
    <cellStyle name="Heading 4 12 8" xfId="19153" xr:uid="{00000000-0005-0000-0000-0000FA490000}"/>
    <cellStyle name="Heading 4 12 8 2" xfId="19154" xr:uid="{00000000-0005-0000-0000-0000FB490000}"/>
    <cellStyle name="Heading 4 12 9" xfId="19155" xr:uid="{00000000-0005-0000-0000-0000FC490000}"/>
    <cellStyle name="Heading 4 12 9 2" xfId="19156" xr:uid="{00000000-0005-0000-0000-0000FD490000}"/>
    <cellStyle name="Heading 4 13" xfId="19157" xr:uid="{00000000-0005-0000-0000-0000FE490000}"/>
    <cellStyle name="Heading 4 13 2" xfId="19158" xr:uid="{00000000-0005-0000-0000-0000FF490000}"/>
    <cellStyle name="Heading 4 14" xfId="19159" xr:uid="{00000000-0005-0000-0000-0000004A0000}"/>
    <cellStyle name="Heading 4 14 2" xfId="19160" xr:uid="{00000000-0005-0000-0000-0000014A0000}"/>
    <cellStyle name="Heading 4 15" xfId="19161" xr:uid="{00000000-0005-0000-0000-0000024A0000}"/>
    <cellStyle name="Heading 4 15 2" xfId="19162" xr:uid="{00000000-0005-0000-0000-0000034A0000}"/>
    <cellStyle name="Heading 4 16" xfId="19163" xr:uid="{00000000-0005-0000-0000-0000044A0000}"/>
    <cellStyle name="Heading 4 16 2" xfId="19164" xr:uid="{00000000-0005-0000-0000-0000054A0000}"/>
    <cellStyle name="Heading 4 17" xfId="19165" xr:uid="{00000000-0005-0000-0000-0000064A0000}"/>
    <cellStyle name="Heading 4 18" xfId="19166" xr:uid="{00000000-0005-0000-0000-0000074A0000}"/>
    <cellStyle name="Heading 4 19" xfId="19167" xr:uid="{00000000-0005-0000-0000-0000084A0000}"/>
    <cellStyle name="Heading 4 2" xfId="1411" xr:uid="{00000000-0005-0000-0000-0000094A0000}"/>
    <cellStyle name="Heading 4 2 10" xfId="19169" xr:uid="{00000000-0005-0000-0000-00000A4A0000}"/>
    <cellStyle name="Heading 4 2 10 2" xfId="19170" xr:uid="{00000000-0005-0000-0000-00000B4A0000}"/>
    <cellStyle name="Heading 4 2 11" xfId="19171" xr:uid="{00000000-0005-0000-0000-00000C4A0000}"/>
    <cellStyle name="Heading 4 2 11 2" xfId="19172" xr:uid="{00000000-0005-0000-0000-00000D4A0000}"/>
    <cellStyle name="Heading 4 2 12" xfId="19173" xr:uid="{00000000-0005-0000-0000-00000E4A0000}"/>
    <cellStyle name="Heading 4 2 13" xfId="19174" xr:uid="{00000000-0005-0000-0000-00000F4A0000}"/>
    <cellStyle name="Heading 4 2 14" xfId="19175" xr:uid="{00000000-0005-0000-0000-0000104A0000}"/>
    <cellStyle name="Heading 4 2 15" xfId="19176" xr:uid="{00000000-0005-0000-0000-0000114A0000}"/>
    <cellStyle name="Heading 4 2 16" xfId="19177" xr:uid="{00000000-0005-0000-0000-0000124A0000}"/>
    <cellStyle name="Heading 4 2 17" xfId="19178" xr:uid="{00000000-0005-0000-0000-0000134A0000}"/>
    <cellStyle name="Heading 4 2 18" xfId="19179" xr:uid="{00000000-0005-0000-0000-0000144A0000}"/>
    <cellStyle name="Heading 4 2 19" xfId="19180" xr:uid="{00000000-0005-0000-0000-0000154A0000}"/>
    <cellStyle name="Heading 4 2 2" xfId="1412" xr:uid="{00000000-0005-0000-0000-0000164A0000}"/>
    <cellStyle name="Heading 4 2 2 2" xfId="19182" xr:uid="{00000000-0005-0000-0000-0000174A0000}"/>
    <cellStyle name="Heading 4 2 2 3" xfId="19183" xr:uid="{00000000-0005-0000-0000-0000184A0000}"/>
    <cellStyle name="Heading 4 2 2 4" xfId="19181" xr:uid="{00000000-0005-0000-0000-0000194A0000}"/>
    <cellStyle name="Heading 4 2 20" xfId="19184" xr:uid="{00000000-0005-0000-0000-00001A4A0000}"/>
    <cellStyle name="Heading 4 2 21" xfId="19185" xr:uid="{00000000-0005-0000-0000-00001B4A0000}"/>
    <cellStyle name="Heading 4 2 22" xfId="19186" xr:uid="{00000000-0005-0000-0000-00001C4A0000}"/>
    <cellStyle name="Heading 4 2 23" xfId="19187" xr:uid="{00000000-0005-0000-0000-00001D4A0000}"/>
    <cellStyle name="Heading 4 2 24" xfId="19188" xr:uid="{00000000-0005-0000-0000-00001E4A0000}"/>
    <cellStyle name="Heading 4 2 25" xfId="19168" xr:uid="{00000000-0005-0000-0000-00001F4A0000}"/>
    <cellStyle name="Heading 4 2 3" xfId="19189" xr:uid="{00000000-0005-0000-0000-0000204A0000}"/>
    <cellStyle name="Heading 4 2 3 2" xfId="19190" xr:uid="{00000000-0005-0000-0000-0000214A0000}"/>
    <cellStyle name="Heading 4 2 3 3" xfId="19191" xr:uid="{00000000-0005-0000-0000-0000224A0000}"/>
    <cellStyle name="Heading 4 2 4" xfId="19192" xr:uid="{00000000-0005-0000-0000-0000234A0000}"/>
    <cellStyle name="Heading 4 2 4 2" xfId="19193" xr:uid="{00000000-0005-0000-0000-0000244A0000}"/>
    <cellStyle name="Heading 4 2 4 3" xfId="19194" xr:uid="{00000000-0005-0000-0000-0000254A0000}"/>
    <cellStyle name="Heading 4 2 5" xfId="19195" xr:uid="{00000000-0005-0000-0000-0000264A0000}"/>
    <cellStyle name="Heading 4 2 5 2" xfId="19196" xr:uid="{00000000-0005-0000-0000-0000274A0000}"/>
    <cellStyle name="Heading 4 2 5 3" xfId="19197" xr:uid="{00000000-0005-0000-0000-0000284A0000}"/>
    <cellStyle name="Heading 4 2 6" xfId="19198" xr:uid="{00000000-0005-0000-0000-0000294A0000}"/>
    <cellStyle name="Heading 4 2 6 2" xfId="19199" xr:uid="{00000000-0005-0000-0000-00002A4A0000}"/>
    <cellStyle name="Heading 4 2 6 3" xfId="19200" xr:uid="{00000000-0005-0000-0000-00002B4A0000}"/>
    <cellStyle name="Heading 4 2 7" xfId="19201" xr:uid="{00000000-0005-0000-0000-00002C4A0000}"/>
    <cellStyle name="Heading 4 2 7 2" xfId="19202" xr:uid="{00000000-0005-0000-0000-00002D4A0000}"/>
    <cellStyle name="Heading 4 2 7 3" xfId="19203" xr:uid="{00000000-0005-0000-0000-00002E4A0000}"/>
    <cellStyle name="Heading 4 2 8" xfId="19204" xr:uid="{00000000-0005-0000-0000-00002F4A0000}"/>
    <cellStyle name="Heading 4 2 8 2" xfId="19205" xr:uid="{00000000-0005-0000-0000-0000304A0000}"/>
    <cellStyle name="Heading 4 2 8 3" xfId="19206" xr:uid="{00000000-0005-0000-0000-0000314A0000}"/>
    <cellStyle name="Heading 4 2 9" xfId="19207" xr:uid="{00000000-0005-0000-0000-0000324A0000}"/>
    <cellStyle name="Heading 4 20" xfId="19208" xr:uid="{00000000-0005-0000-0000-0000334A0000}"/>
    <cellStyle name="Heading 4 21" xfId="19209" xr:uid="{00000000-0005-0000-0000-0000344A0000}"/>
    <cellStyle name="Heading 4 22" xfId="19210" xr:uid="{00000000-0005-0000-0000-0000354A0000}"/>
    <cellStyle name="Heading 4 23" xfId="19211" xr:uid="{00000000-0005-0000-0000-0000364A0000}"/>
    <cellStyle name="Heading 4 24" xfId="19212" xr:uid="{00000000-0005-0000-0000-0000374A0000}"/>
    <cellStyle name="Heading 4 25" xfId="19213" xr:uid="{00000000-0005-0000-0000-0000384A0000}"/>
    <cellStyle name="Heading 4 26" xfId="19214" xr:uid="{00000000-0005-0000-0000-0000394A0000}"/>
    <cellStyle name="Heading 4 27" xfId="19215" xr:uid="{00000000-0005-0000-0000-00003A4A0000}"/>
    <cellStyle name="Heading 4 28" xfId="19216" xr:uid="{00000000-0005-0000-0000-00003B4A0000}"/>
    <cellStyle name="Heading 4 29" xfId="19217" xr:uid="{00000000-0005-0000-0000-00003C4A0000}"/>
    <cellStyle name="Heading 4 3" xfId="1413" xr:uid="{00000000-0005-0000-0000-00003D4A0000}"/>
    <cellStyle name="Heading 4 3 2" xfId="19219" xr:uid="{00000000-0005-0000-0000-00003E4A0000}"/>
    <cellStyle name="Heading 4 3 2 2" xfId="19220" xr:uid="{00000000-0005-0000-0000-00003F4A0000}"/>
    <cellStyle name="Heading 4 3 3" xfId="19221" xr:uid="{00000000-0005-0000-0000-0000404A0000}"/>
    <cellStyle name="Heading 4 3 4" xfId="19222" xr:uid="{00000000-0005-0000-0000-0000414A0000}"/>
    <cellStyle name="Heading 4 3 5" xfId="57714" xr:uid="{00000000-0005-0000-0000-0000424A0000}"/>
    <cellStyle name="Heading 4 3 6" xfId="19218" xr:uid="{00000000-0005-0000-0000-0000434A0000}"/>
    <cellStyle name="Heading 4 30" xfId="19223" xr:uid="{00000000-0005-0000-0000-0000444A0000}"/>
    <cellStyle name="Heading 4 4" xfId="1414" xr:uid="{00000000-0005-0000-0000-0000454A0000}"/>
    <cellStyle name="Heading 4 4 2" xfId="19225" xr:uid="{00000000-0005-0000-0000-0000464A0000}"/>
    <cellStyle name="Heading 4 4 2 2" xfId="19226" xr:uid="{00000000-0005-0000-0000-0000474A0000}"/>
    <cellStyle name="Heading 4 4 2 3" xfId="58060" xr:uid="{00000000-0005-0000-0000-0000484A0000}"/>
    <cellStyle name="Heading 4 4 3" xfId="19227" xr:uid="{00000000-0005-0000-0000-0000494A0000}"/>
    <cellStyle name="Heading 4 4 4" xfId="19228" xr:uid="{00000000-0005-0000-0000-00004A4A0000}"/>
    <cellStyle name="Heading 4 4 5" xfId="58059" xr:uid="{00000000-0005-0000-0000-00004B4A0000}"/>
    <cellStyle name="Heading 4 4 6" xfId="19224" xr:uid="{00000000-0005-0000-0000-00004C4A0000}"/>
    <cellStyle name="Heading 4 5" xfId="19229" xr:uid="{00000000-0005-0000-0000-00004D4A0000}"/>
    <cellStyle name="Heading 4 5 2" xfId="19230" xr:uid="{00000000-0005-0000-0000-00004E4A0000}"/>
    <cellStyle name="Heading 4 5 2 2" xfId="19231" xr:uid="{00000000-0005-0000-0000-00004F4A0000}"/>
    <cellStyle name="Heading 4 5 3" xfId="19232" xr:uid="{00000000-0005-0000-0000-0000504A0000}"/>
    <cellStyle name="Heading 4 5 4" xfId="19233" xr:uid="{00000000-0005-0000-0000-0000514A0000}"/>
    <cellStyle name="Heading 4 5 5" xfId="58061" xr:uid="{00000000-0005-0000-0000-0000524A0000}"/>
    <cellStyle name="Heading 4 6" xfId="19234" xr:uid="{00000000-0005-0000-0000-0000534A0000}"/>
    <cellStyle name="Heading 4 6 2" xfId="19235" xr:uid="{00000000-0005-0000-0000-0000544A0000}"/>
    <cellStyle name="Heading 4 6 2 2" xfId="19236" xr:uid="{00000000-0005-0000-0000-0000554A0000}"/>
    <cellStyle name="Heading 4 6 3" xfId="19237" xr:uid="{00000000-0005-0000-0000-0000564A0000}"/>
    <cellStyle name="Heading 4 6 3 2" xfId="19238" xr:uid="{00000000-0005-0000-0000-0000574A0000}"/>
    <cellStyle name="Heading 4 6 4" xfId="19239" xr:uid="{00000000-0005-0000-0000-0000584A0000}"/>
    <cellStyle name="Heading 4 6 5" xfId="19240" xr:uid="{00000000-0005-0000-0000-0000594A0000}"/>
    <cellStyle name="Heading 4 6 6" xfId="19241" xr:uid="{00000000-0005-0000-0000-00005A4A0000}"/>
    <cellStyle name="Heading 4 7" xfId="19242" xr:uid="{00000000-0005-0000-0000-00005B4A0000}"/>
    <cellStyle name="Heading 4 7 10" xfId="19243" xr:uid="{00000000-0005-0000-0000-00005C4A0000}"/>
    <cellStyle name="Heading 4 7 10 2" xfId="19244" xr:uid="{00000000-0005-0000-0000-00005D4A0000}"/>
    <cellStyle name="Heading 4 7 11" xfId="19245" xr:uid="{00000000-0005-0000-0000-00005E4A0000}"/>
    <cellStyle name="Heading 4 7 11 2" xfId="19246" xr:uid="{00000000-0005-0000-0000-00005F4A0000}"/>
    <cellStyle name="Heading 4 7 12" xfId="19247" xr:uid="{00000000-0005-0000-0000-0000604A0000}"/>
    <cellStyle name="Heading 4 7 13" xfId="19248" xr:uid="{00000000-0005-0000-0000-0000614A0000}"/>
    <cellStyle name="Heading 4 7 2" xfId="19249" xr:uid="{00000000-0005-0000-0000-0000624A0000}"/>
    <cellStyle name="Heading 4 7 2 2" xfId="19250" xr:uid="{00000000-0005-0000-0000-0000634A0000}"/>
    <cellStyle name="Heading 4 7 3" xfId="19251" xr:uid="{00000000-0005-0000-0000-0000644A0000}"/>
    <cellStyle name="Heading 4 7 3 2" xfId="19252" xr:uid="{00000000-0005-0000-0000-0000654A0000}"/>
    <cellStyle name="Heading 4 7 4" xfId="19253" xr:uid="{00000000-0005-0000-0000-0000664A0000}"/>
    <cellStyle name="Heading 4 7 4 2" xfId="19254" xr:uid="{00000000-0005-0000-0000-0000674A0000}"/>
    <cellStyle name="Heading 4 7 5" xfId="19255" xr:uid="{00000000-0005-0000-0000-0000684A0000}"/>
    <cellStyle name="Heading 4 7 5 2" xfId="19256" xr:uid="{00000000-0005-0000-0000-0000694A0000}"/>
    <cellStyle name="Heading 4 7 6" xfId="19257" xr:uid="{00000000-0005-0000-0000-00006A4A0000}"/>
    <cellStyle name="Heading 4 7 6 2" xfId="19258" xr:uid="{00000000-0005-0000-0000-00006B4A0000}"/>
    <cellStyle name="Heading 4 7 7" xfId="19259" xr:uid="{00000000-0005-0000-0000-00006C4A0000}"/>
    <cellStyle name="Heading 4 7 7 2" xfId="19260" xr:uid="{00000000-0005-0000-0000-00006D4A0000}"/>
    <cellStyle name="Heading 4 7 8" xfId="19261" xr:uid="{00000000-0005-0000-0000-00006E4A0000}"/>
    <cellStyle name="Heading 4 7 8 2" xfId="19262" xr:uid="{00000000-0005-0000-0000-00006F4A0000}"/>
    <cellStyle name="Heading 4 7 9" xfId="19263" xr:uid="{00000000-0005-0000-0000-0000704A0000}"/>
    <cellStyle name="Heading 4 7 9 2" xfId="19264" xr:uid="{00000000-0005-0000-0000-0000714A0000}"/>
    <cellStyle name="Heading 4 8" xfId="19265" xr:uid="{00000000-0005-0000-0000-0000724A0000}"/>
    <cellStyle name="Heading 4 8 2" xfId="19266" xr:uid="{00000000-0005-0000-0000-0000734A0000}"/>
    <cellStyle name="Heading 4 8 3" xfId="19267" xr:uid="{00000000-0005-0000-0000-0000744A0000}"/>
    <cellStyle name="Heading 4 9" xfId="19268" xr:uid="{00000000-0005-0000-0000-0000754A0000}"/>
    <cellStyle name="Heading 4 9 2" xfId="19269" xr:uid="{00000000-0005-0000-0000-0000764A0000}"/>
    <cellStyle name="Heading 4 9 3" xfId="19270" xr:uid="{00000000-0005-0000-0000-0000774A0000}"/>
    <cellStyle name="Heading 5" xfId="57715" xr:uid="{00000000-0005-0000-0000-0000784A0000}"/>
    <cellStyle name="Heading 6" xfId="57716" xr:uid="{00000000-0005-0000-0000-0000794A0000}"/>
    <cellStyle name="Heading 7" xfId="57717" xr:uid="{00000000-0005-0000-0000-00007A4A0000}"/>
    <cellStyle name="Heading 8" xfId="57718" xr:uid="{00000000-0005-0000-0000-00007B4A0000}"/>
    <cellStyle name="Heading1" xfId="57719" xr:uid="{00000000-0005-0000-0000-00007C4A0000}"/>
    <cellStyle name="Heading2" xfId="57720" xr:uid="{00000000-0005-0000-0000-00007D4A0000}"/>
    <cellStyle name="Heading3" xfId="57721" xr:uid="{00000000-0005-0000-0000-00007E4A0000}"/>
    <cellStyle name="Heading4" xfId="57722" xr:uid="{00000000-0005-0000-0000-00007F4A0000}"/>
    <cellStyle name="Heading5" xfId="57723" xr:uid="{00000000-0005-0000-0000-0000804A0000}"/>
    <cellStyle name="Horizontal" xfId="57724" xr:uid="{00000000-0005-0000-0000-0000814A0000}"/>
    <cellStyle name="Hyperlink" xfId="58405" builtinId="8"/>
    <cellStyle name="Hyperlink 2" xfId="1415" xr:uid="{00000000-0005-0000-0000-0000834A0000}"/>
    <cellStyle name="Hyperlink 2 2" xfId="1416" xr:uid="{00000000-0005-0000-0000-0000844A0000}"/>
    <cellStyle name="Hyperlink 2 2 2" xfId="57726" xr:uid="{00000000-0005-0000-0000-0000854A0000}"/>
    <cellStyle name="Hyperlink 2 2 3" xfId="2014" xr:uid="{00000000-0005-0000-0000-0000864A0000}"/>
    <cellStyle name="Hyperlink 2 3" xfId="2053" xr:uid="{00000000-0005-0000-0000-0000874A0000}"/>
    <cellStyle name="Hyperlink 2 4" xfId="2007" xr:uid="{00000000-0005-0000-0000-0000884A0000}"/>
    <cellStyle name="Hyperlink 3" xfId="2015" xr:uid="{00000000-0005-0000-0000-0000894A0000}"/>
    <cellStyle name="Hyperlink 3 2" xfId="58004" xr:uid="{00000000-0005-0000-0000-00008A4A0000}"/>
    <cellStyle name="Hyperlink 4" xfId="10" xr:uid="{00000000-0005-0000-0000-00008B4A0000}"/>
    <cellStyle name="Hyperlink 5" xfId="57469" xr:uid="{00000000-0005-0000-0000-00008C4A0000}"/>
    <cellStyle name="Hyperlink 6" xfId="57725" xr:uid="{00000000-0005-0000-0000-00008D4A0000}"/>
    <cellStyle name="Hyperlink 7" xfId="2006" xr:uid="{00000000-0005-0000-0000-00008E4A0000}"/>
    <cellStyle name="Information" xfId="57727" xr:uid="{00000000-0005-0000-0000-00008F4A0000}"/>
    <cellStyle name="Input" xfId="2" builtinId="20" customBuiltin="1"/>
    <cellStyle name="Input [yellow]" xfId="57729" xr:uid="{00000000-0005-0000-0000-0000914A0000}"/>
    <cellStyle name="Input 10" xfId="19271" xr:uid="{00000000-0005-0000-0000-0000924A0000}"/>
    <cellStyle name="Input 10 10" xfId="19272" xr:uid="{00000000-0005-0000-0000-0000934A0000}"/>
    <cellStyle name="Input 10 10 2" xfId="19273" xr:uid="{00000000-0005-0000-0000-0000944A0000}"/>
    <cellStyle name="Input 10 10 2 2" xfId="19274" xr:uid="{00000000-0005-0000-0000-0000954A0000}"/>
    <cellStyle name="Input 10 10 2 3" xfId="19275" xr:uid="{00000000-0005-0000-0000-0000964A0000}"/>
    <cellStyle name="Input 10 10 3" xfId="19276" xr:uid="{00000000-0005-0000-0000-0000974A0000}"/>
    <cellStyle name="Input 10 10 4" xfId="19277" xr:uid="{00000000-0005-0000-0000-0000984A0000}"/>
    <cellStyle name="Input 10 10 5" xfId="19278" xr:uid="{00000000-0005-0000-0000-0000994A0000}"/>
    <cellStyle name="Input 10 11" xfId="19279" xr:uid="{00000000-0005-0000-0000-00009A4A0000}"/>
    <cellStyle name="Input 10 11 2" xfId="19280" xr:uid="{00000000-0005-0000-0000-00009B4A0000}"/>
    <cellStyle name="Input 10 11 2 2" xfId="19281" xr:uid="{00000000-0005-0000-0000-00009C4A0000}"/>
    <cellStyle name="Input 10 11 2 3" xfId="19282" xr:uid="{00000000-0005-0000-0000-00009D4A0000}"/>
    <cellStyle name="Input 10 11 3" xfId="19283" xr:uid="{00000000-0005-0000-0000-00009E4A0000}"/>
    <cellStyle name="Input 10 11 4" xfId="19284" xr:uid="{00000000-0005-0000-0000-00009F4A0000}"/>
    <cellStyle name="Input 10 11 5" xfId="19285" xr:uid="{00000000-0005-0000-0000-0000A04A0000}"/>
    <cellStyle name="Input 10 12" xfId="19286" xr:uid="{00000000-0005-0000-0000-0000A14A0000}"/>
    <cellStyle name="Input 10 12 2" xfId="19287" xr:uid="{00000000-0005-0000-0000-0000A24A0000}"/>
    <cellStyle name="Input 10 12 2 2" xfId="19288" xr:uid="{00000000-0005-0000-0000-0000A34A0000}"/>
    <cellStyle name="Input 10 12 2 3" xfId="19289" xr:uid="{00000000-0005-0000-0000-0000A44A0000}"/>
    <cellStyle name="Input 10 12 3" xfId="19290" xr:uid="{00000000-0005-0000-0000-0000A54A0000}"/>
    <cellStyle name="Input 10 12 4" xfId="19291" xr:uid="{00000000-0005-0000-0000-0000A64A0000}"/>
    <cellStyle name="Input 10 12 5" xfId="19292" xr:uid="{00000000-0005-0000-0000-0000A74A0000}"/>
    <cellStyle name="Input 10 13" xfId="19293" xr:uid="{00000000-0005-0000-0000-0000A84A0000}"/>
    <cellStyle name="Input 10 13 2" xfId="19294" xr:uid="{00000000-0005-0000-0000-0000A94A0000}"/>
    <cellStyle name="Input 10 13 2 2" xfId="19295" xr:uid="{00000000-0005-0000-0000-0000AA4A0000}"/>
    <cellStyle name="Input 10 13 2 3" xfId="19296" xr:uid="{00000000-0005-0000-0000-0000AB4A0000}"/>
    <cellStyle name="Input 10 13 3" xfId="19297" xr:uid="{00000000-0005-0000-0000-0000AC4A0000}"/>
    <cellStyle name="Input 10 13 4" xfId="19298" xr:uid="{00000000-0005-0000-0000-0000AD4A0000}"/>
    <cellStyle name="Input 10 13 5" xfId="19299" xr:uid="{00000000-0005-0000-0000-0000AE4A0000}"/>
    <cellStyle name="Input 10 14" xfId="19300" xr:uid="{00000000-0005-0000-0000-0000AF4A0000}"/>
    <cellStyle name="Input 10 14 2" xfId="19301" xr:uid="{00000000-0005-0000-0000-0000B04A0000}"/>
    <cellStyle name="Input 10 14 2 2" xfId="19302" xr:uid="{00000000-0005-0000-0000-0000B14A0000}"/>
    <cellStyle name="Input 10 14 2 3" xfId="19303" xr:uid="{00000000-0005-0000-0000-0000B24A0000}"/>
    <cellStyle name="Input 10 14 3" xfId="19304" xr:uid="{00000000-0005-0000-0000-0000B34A0000}"/>
    <cellStyle name="Input 10 14 4" xfId="19305" xr:uid="{00000000-0005-0000-0000-0000B44A0000}"/>
    <cellStyle name="Input 10 14 5" xfId="19306" xr:uid="{00000000-0005-0000-0000-0000B54A0000}"/>
    <cellStyle name="Input 10 15" xfId="19307" xr:uid="{00000000-0005-0000-0000-0000B64A0000}"/>
    <cellStyle name="Input 10 15 2" xfId="19308" xr:uid="{00000000-0005-0000-0000-0000B74A0000}"/>
    <cellStyle name="Input 10 15 2 2" xfId="19309" xr:uid="{00000000-0005-0000-0000-0000B84A0000}"/>
    <cellStyle name="Input 10 15 2 3" xfId="19310" xr:uid="{00000000-0005-0000-0000-0000B94A0000}"/>
    <cellStyle name="Input 10 15 3" xfId="19311" xr:uid="{00000000-0005-0000-0000-0000BA4A0000}"/>
    <cellStyle name="Input 10 15 4" xfId="19312" xr:uid="{00000000-0005-0000-0000-0000BB4A0000}"/>
    <cellStyle name="Input 10 15 5" xfId="19313" xr:uid="{00000000-0005-0000-0000-0000BC4A0000}"/>
    <cellStyle name="Input 10 16" xfId="19314" xr:uid="{00000000-0005-0000-0000-0000BD4A0000}"/>
    <cellStyle name="Input 10 16 2" xfId="19315" xr:uid="{00000000-0005-0000-0000-0000BE4A0000}"/>
    <cellStyle name="Input 10 16 2 2" xfId="19316" xr:uid="{00000000-0005-0000-0000-0000BF4A0000}"/>
    <cellStyle name="Input 10 16 2 3" xfId="19317" xr:uid="{00000000-0005-0000-0000-0000C04A0000}"/>
    <cellStyle name="Input 10 16 3" xfId="19318" xr:uid="{00000000-0005-0000-0000-0000C14A0000}"/>
    <cellStyle name="Input 10 16 4" xfId="19319" xr:uid="{00000000-0005-0000-0000-0000C24A0000}"/>
    <cellStyle name="Input 10 16 5" xfId="19320" xr:uid="{00000000-0005-0000-0000-0000C34A0000}"/>
    <cellStyle name="Input 10 17" xfId="19321" xr:uid="{00000000-0005-0000-0000-0000C44A0000}"/>
    <cellStyle name="Input 10 17 2" xfId="19322" xr:uid="{00000000-0005-0000-0000-0000C54A0000}"/>
    <cellStyle name="Input 10 17 2 2" xfId="19323" xr:uid="{00000000-0005-0000-0000-0000C64A0000}"/>
    <cellStyle name="Input 10 17 2 3" xfId="19324" xr:uid="{00000000-0005-0000-0000-0000C74A0000}"/>
    <cellStyle name="Input 10 17 3" xfId="19325" xr:uid="{00000000-0005-0000-0000-0000C84A0000}"/>
    <cellStyle name="Input 10 17 4" xfId="19326" xr:uid="{00000000-0005-0000-0000-0000C94A0000}"/>
    <cellStyle name="Input 10 17 5" xfId="19327" xr:uid="{00000000-0005-0000-0000-0000CA4A0000}"/>
    <cellStyle name="Input 10 18" xfId="19328" xr:uid="{00000000-0005-0000-0000-0000CB4A0000}"/>
    <cellStyle name="Input 10 18 2" xfId="19329" xr:uid="{00000000-0005-0000-0000-0000CC4A0000}"/>
    <cellStyle name="Input 10 18 2 2" xfId="19330" xr:uid="{00000000-0005-0000-0000-0000CD4A0000}"/>
    <cellStyle name="Input 10 18 2 3" xfId="19331" xr:uid="{00000000-0005-0000-0000-0000CE4A0000}"/>
    <cellStyle name="Input 10 18 3" xfId="19332" xr:uid="{00000000-0005-0000-0000-0000CF4A0000}"/>
    <cellStyle name="Input 10 18 4" xfId="19333" xr:uid="{00000000-0005-0000-0000-0000D04A0000}"/>
    <cellStyle name="Input 10 18 5" xfId="19334" xr:uid="{00000000-0005-0000-0000-0000D14A0000}"/>
    <cellStyle name="Input 10 19" xfId="19335" xr:uid="{00000000-0005-0000-0000-0000D24A0000}"/>
    <cellStyle name="Input 10 19 2" xfId="19336" xr:uid="{00000000-0005-0000-0000-0000D34A0000}"/>
    <cellStyle name="Input 10 19 2 2" xfId="19337" xr:uid="{00000000-0005-0000-0000-0000D44A0000}"/>
    <cellStyle name="Input 10 19 2 3" xfId="19338" xr:uid="{00000000-0005-0000-0000-0000D54A0000}"/>
    <cellStyle name="Input 10 19 3" xfId="19339" xr:uid="{00000000-0005-0000-0000-0000D64A0000}"/>
    <cellStyle name="Input 10 19 4" xfId="19340" xr:uid="{00000000-0005-0000-0000-0000D74A0000}"/>
    <cellStyle name="Input 10 19 5" xfId="19341" xr:uid="{00000000-0005-0000-0000-0000D84A0000}"/>
    <cellStyle name="Input 10 2" xfId="19342" xr:uid="{00000000-0005-0000-0000-0000D94A0000}"/>
    <cellStyle name="Input 10 2 2" xfId="19343" xr:uid="{00000000-0005-0000-0000-0000DA4A0000}"/>
    <cellStyle name="Input 10 2 2 2" xfId="19344" xr:uid="{00000000-0005-0000-0000-0000DB4A0000}"/>
    <cellStyle name="Input 10 2 2 3" xfId="19345" xr:uid="{00000000-0005-0000-0000-0000DC4A0000}"/>
    <cellStyle name="Input 10 2 3" xfId="19346" xr:uid="{00000000-0005-0000-0000-0000DD4A0000}"/>
    <cellStyle name="Input 10 2 4" xfId="19347" xr:uid="{00000000-0005-0000-0000-0000DE4A0000}"/>
    <cellStyle name="Input 10 2 5" xfId="19348" xr:uid="{00000000-0005-0000-0000-0000DF4A0000}"/>
    <cellStyle name="Input 10 20" xfId="19349" xr:uid="{00000000-0005-0000-0000-0000E04A0000}"/>
    <cellStyle name="Input 10 20 2" xfId="19350" xr:uid="{00000000-0005-0000-0000-0000E14A0000}"/>
    <cellStyle name="Input 10 20 2 2" xfId="19351" xr:uid="{00000000-0005-0000-0000-0000E24A0000}"/>
    <cellStyle name="Input 10 20 2 3" xfId="19352" xr:uid="{00000000-0005-0000-0000-0000E34A0000}"/>
    <cellStyle name="Input 10 20 3" xfId="19353" xr:uid="{00000000-0005-0000-0000-0000E44A0000}"/>
    <cellStyle name="Input 10 20 4" xfId="19354" xr:uid="{00000000-0005-0000-0000-0000E54A0000}"/>
    <cellStyle name="Input 10 20 5" xfId="19355" xr:uid="{00000000-0005-0000-0000-0000E64A0000}"/>
    <cellStyle name="Input 10 21" xfId="19356" xr:uid="{00000000-0005-0000-0000-0000E74A0000}"/>
    <cellStyle name="Input 10 22" xfId="19357" xr:uid="{00000000-0005-0000-0000-0000E84A0000}"/>
    <cellStyle name="Input 10 23" xfId="19358" xr:uid="{00000000-0005-0000-0000-0000E94A0000}"/>
    <cellStyle name="Input 10 24" xfId="57730" xr:uid="{00000000-0005-0000-0000-0000EA4A0000}"/>
    <cellStyle name="Input 10 3" xfId="19359" xr:uid="{00000000-0005-0000-0000-0000EB4A0000}"/>
    <cellStyle name="Input 10 3 2" xfId="19360" xr:uid="{00000000-0005-0000-0000-0000EC4A0000}"/>
    <cellStyle name="Input 10 3 2 2" xfId="19361" xr:uid="{00000000-0005-0000-0000-0000ED4A0000}"/>
    <cellStyle name="Input 10 3 2 3" xfId="19362" xr:uid="{00000000-0005-0000-0000-0000EE4A0000}"/>
    <cellStyle name="Input 10 3 3" xfId="19363" xr:uid="{00000000-0005-0000-0000-0000EF4A0000}"/>
    <cellStyle name="Input 10 3 4" xfId="19364" xr:uid="{00000000-0005-0000-0000-0000F04A0000}"/>
    <cellStyle name="Input 10 3 5" xfId="19365" xr:uid="{00000000-0005-0000-0000-0000F14A0000}"/>
    <cellStyle name="Input 10 4" xfId="19366" xr:uid="{00000000-0005-0000-0000-0000F24A0000}"/>
    <cellStyle name="Input 10 4 2" xfId="19367" xr:uid="{00000000-0005-0000-0000-0000F34A0000}"/>
    <cellStyle name="Input 10 4 2 2" xfId="19368" xr:uid="{00000000-0005-0000-0000-0000F44A0000}"/>
    <cellStyle name="Input 10 4 2 3" xfId="19369" xr:uid="{00000000-0005-0000-0000-0000F54A0000}"/>
    <cellStyle name="Input 10 4 3" xfId="19370" xr:uid="{00000000-0005-0000-0000-0000F64A0000}"/>
    <cellStyle name="Input 10 4 4" xfId="19371" xr:uid="{00000000-0005-0000-0000-0000F74A0000}"/>
    <cellStyle name="Input 10 4 5" xfId="19372" xr:uid="{00000000-0005-0000-0000-0000F84A0000}"/>
    <cellStyle name="Input 10 5" xfId="19373" xr:uid="{00000000-0005-0000-0000-0000F94A0000}"/>
    <cellStyle name="Input 10 5 2" xfId="19374" xr:uid="{00000000-0005-0000-0000-0000FA4A0000}"/>
    <cellStyle name="Input 10 5 2 2" xfId="19375" xr:uid="{00000000-0005-0000-0000-0000FB4A0000}"/>
    <cellStyle name="Input 10 5 2 3" xfId="19376" xr:uid="{00000000-0005-0000-0000-0000FC4A0000}"/>
    <cellStyle name="Input 10 5 3" xfId="19377" xr:uid="{00000000-0005-0000-0000-0000FD4A0000}"/>
    <cellStyle name="Input 10 5 4" xfId="19378" xr:uid="{00000000-0005-0000-0000-0000FE4A0000}"/>
    <cellStyle name="Input 10 5 5" xfId="19379" xr:uid="{00000000-0005-0000-0000-0000FF4A0000}"/>
    <cellStyle name="Input 10 6" xfId="19380" xr:uid="{00000000-0005-0000-0000-0000004B0000}"/>
    <cellStyle name="Input 10 6 2" xfId="19381" xr:uid="{00000000-0005-0000-0000-0000014B0000}"/>
    <cellStyle name="Input 10 6 2 2" xfId="19382" xr:uid="{00000000-0005-0000-0000-0000024B0000}"/>
    <cellStyle name="Input 10 6 2 3" xfId="19383" xr:uid="{00000000-0005-0000-0000-0000034B0000}"/>
    <cellStyle name="Input 10 6 3" xfId="19384" xr:uid="{00000000-0005-0000-0000-0000044B0000}"/>
    <cellStyle name="Input 10 6 4" xfId="19385" xr:uid="{00000000-0005-0000-0000-0000054B0000}"/>
    <cellStyle name="Input 10 6 5" xfId="19386" xr:uid="{00000000-0005-0000-0000-0000064B0000}"/>
    <cellStyle name="Input 10 7" xfId="19387" xr:uid="{00000000-0005-0000-0000-0000074B0000}"/>
    <cellStyle name="Input 10 7 2" xfId="19388" xr:uid="{00000000-0005-0000-0000-0000084B0000}"/>
    <cellStyle name="Input 10 7 2 2" xfId="19389" xr:uid="{00000000-0005-0000-0000-0000094B0000}"/>
    <cellStyle name="Input 10 7 2 3" xfId="19390" xr:uid="{00000000-0005-0000-0000-00000A4B0000}"/>
    <cellStyle name="Input 10 7 3" xfId="19391" xr:uid="{00000000-0005-0000-0000-00000B4B0000}"/>
    <cellStyle name="Input 10 7 4" xfId="19392" xr:uid="{00000000-0005-0000-0000-00000C4B0000}"/>
    <cellStyle name="Input 10 7 5" xfId="19393" xr:uid="{00000000-0005-0000-0000-00000D4B0000}"/>
    <cellStyle name="Input 10 8" xfId="19394" xr:uid="{00000000-0005-0000-0000-00000E4B0000}"/>
    <cellStyle name="Input 10 8 2" xfId="19395" xr:uid="{00000000-0005-0000-0000-00000F4B0000}"/>
    <cellStyle name="Input 10 8 2 2" xfId="19396" xr:uid="{00000000-0005-0000-0000-0000104B0000}"/>
    <cellStyle name="Input 10 8 2 3" xfId="19397" xr:uid="{00000000-0005-0000-0000-0000114B0000}"/>
    <cellStyle name="Input 10 8 3" xfId="19398" xr:uid="{00000000-0005-0000-0000-0000124B0000}"/>
    <cellStyle name="Input 10 8 4" xfId="19399" xr:uid="{00000000-0005-0000-0000-0000134B0000}"/>
    <cellStyle name="Input 10 8 5" xfId="19400" xr:uid="{00000000-0005-0000-0000-0000144B0000}"/>
    <cellStyle name="Input 10 9" xfId="19401" xr:uid="{00000000-0005-0000-0000-0000154B0000}"/>
    <cellStyle name="Input 10 9 2" xfId="19402" xr:uid="{00000000-0005-0000-0000-0000164B0000}"/>
    <cellStyle name="Input 10 9 2 2" xfId="19403" xr:uid="{00000000-0005-0000-0000-0000174B0000}"/>
    <cellStyle name="Input 10 9 2 3" xfId="19404" xr:uid="{00000000-0005-0000-0000-0000184B0000}"/>
    <cellStyle name="Input 10 9 3" xfId="19405" xr:uid="{00000000-0005-0000-0000-0000194B0000}"/>
    <cellStyle name="Input 10 9 4" xfId="19406" xr:uid="{00000000-0005-0000-0000-00001A4B0000}"/>
    <cellStyle name="Input 10 9 5" xfId="19407" xr:uid="{00000000-0005-0000-0000-00001B4B0000}"/>
    <cellStyle name="Input 11" xfId="19408" xr:uid="{00000000-0005-0000-0000-00001C4B0000}"/>
    <cellStyle name="Input 11 10" xfId="19409" xr:uid="{00000000-0005-0000-0000-00001D4B0000}"/>
    <cellStyle name="Input 11 10 2" xfId="19410" xr:uid="{00000000-0005-0000-0000-00001E4B0000}"/>
    <cellStyle name="Input 11 10 2 2" xfId="19411" xr:uid="{00000000-0005-0000-0000-00001F4B0000}"/>
    <cellStyle name="Input 11 10 2 3" xfId="19412" xr:uid="{00000000-0005-0000-0000-0000204B0000}"/>
    <cellStyle name="Input 11 10 3" xfId="19413" xr:uid="{00000000-0005-0000-0000-0000214B0000}"/>
    <cellStyle name="Input 11 10 4" xfId="19414" xr:uid="{00000000-0005-0000-0000-0000224B0000}"/>
    <cellStyle name="Input 11 10 5" xfId="19415" xr:uid="{00000000-0005-0000-0000-0000234B0000}"/>
    <cellStyle name="Input 11 11" xfId="19416" xr:uid="{00000000-0005-0000-0000-0000244B0000}"/>
    <cellStyle name="Input 11 11 2" xfId="19417" xr:uid="{00000000-0005-0000-0000-0000254B0000}"/>
    <cellStyle name="Input 11 11 2 2" xfId="19418" xr:uid="{00000000-0005-0000-0000-0000264B0000}"/>
    <cellStyle name="Input 11 11 2 3" xfId="19419" xr:uid="{00000000-0005-0000-0000-0000274B0000}"/>
    <cellStyle name="Input 11 11 3" xfId="19420" xr:uid="{00000000-0005-0000-0000-0000284B0000}"/>
    <cellStyle name="Input 11 11 4" xfId="19421" xr:uid="{00000000-0005-0000-0000-0000294B0000}"/>
    <cellStyle name="Input 11 11 5" xfId="19422" xr:uid="{00000000-0005-0000-0000-00002A4B0000}"/>
    <cellStyle name="Input 11 12" xfId="19423" xr:uid="{00000000-0005-0000-0000-00002B4B0000}"/>
    <cellStyle name="Input 11 12 2" xfId="19424" xr:uid="{00000000-0005-0000-0000-00002C4B0000}"/>
    <cellStyle name="Input 11 12 2 2" xfId="19425" xr:uid="{00000000-0005-0000-0000-00002D4B0000}"/>
    <cellStyle name="Input 11 12 2 3" xfId="19426" xr:uid="{00000000-0005-0000-0000-00002E4B0000}"/>
    <cellStyle name="Input 11 12 3" xfId="19427" xr:uid="{00000000-0005-0000-0000-00002F4B0000}"/>
    <cellStyle name="Input 11 12 4" xfId="19428" xr:uid="{00000000-0005-0000-0000-0000304B0000}"/>
    <cellStyle name="Input 11 12 5" xfId="19429" xr:uid="{00000000-0005-0000-0000-0000314B0000}"/>
    <cellStyle name="Input 11 13" xfId="19430" xr:uid="{00000000-0005-0000-0000-0000324B0000}"/>
    <cellStyle name="Input 11 13 2" xfId="19431" xr:uid="{00000000-0005-0000-0000-0000334B0000}"/>
    <cellStyle name="Input 11 13 2 2" xfId="19432" xr:uid="{00000000-0005-0000-0000-0000344B0000}"/>
    <cellStyle name="Input 11 13 2 3" xfId="19433" xr:uid="{00000000-0005-0000-0000-0000354B0000}"/>
    <cellStyle name="Input 11 13 3" xfId="19434" xr:uid="{00000000-0005-0000-0000-0000364B0000}"/>
    <cellStyle name="Input 11 13 4" xfId="19435" xr:uid="{00000000-0005-0000-0000-0000374B0000}"/>
    <cellStyle name="Input 11 13 5" xfId="19436" xr:uid="{00000000-0005-0000-0000-0000384B0000}"/>
    <cellStyle name="Input 11 14" xfId="19437" xr:uid="{00000000-0005-0000-0000-0000394B0000}"/>
    <cellStyle name="Input 11 14 2" xfId="19438" xr:uid="{00000000-0005-0000-0000-00003A4B0000}"/>
    <cellStyle name="Input 11 14 2 2" xfId="19439" xr:uid="{00000000-0005-0000-0000-00003B4B0000}"/>
    <cellStyle name="Input 11 14 2 3" xfId="19440" xr:uid="{00000000-0005-0000-0000-00003C4B0000}"/>
    <cellStyle name="Input 11 14 3" xfId="19441" xr:uid="{00000000-0005-0000-0000-00003D4B0000}"/>
    <cellStyle name="Input 11 14 4" xfId="19442" xr:uid="{00000000-0005-0000-0000-00003E4B0000}"/>
    <cellStyle name="Input 11 14 5" xfId="19443" xr:uid="{00000000-0005-0000-0000-00003F4B0000}"/>
    <cellStyle name="Input 11 15" xfId="19444" xr:uid="{00000000-0005-0000-0000-0000404B0000}"/>
    <cellStyle name="Input 11 15 2" xfId="19445" xr:uid="{00000000-0005-0000-0000-0000414B0000}"/>
    <cellStyle name="Input 11 15 2 2" xfId="19446" xr:uid="{00000000-0005-0000-0000-0000424B0000}"/>
    <cellStyle name="Input 11 15 2 3" xfId="19447" xr:uid="{00000000-0005-0000-0000-0000434B0000}"/>
    <cellStyle name="Input 11 15 3" xfId="19448" xr:uid="{00000000-0005-0000-0000-0000444B0000}"/>
    <cellStyle name="Input 11 15 4" xfId="19449" xr:uid="{00000000-0005-0000-0000-0000454B0000}"/>
    <cellStyle name="Input 11 15 5" xfId="19450" xr:uid="{00000000-0005-0000-0000-0000464B0000}"/>
    <cellStyle name="Input 11 16" xfId="19451" xr:uid="{00000000-0005-0000-0000-0000474B0000}"/>
    <cellStyle name="Input 11 16 2" xfId="19452" xr:uid="{00000000-0005-0000-0000-0000484B0000}"/>
    <cellStyle name="Input 11 16 2 2" xfId="19453" xr:uid="{00000000-0005-0000-0000-0000494B0000}"/>
    <cellStyle name="Input 11 16 2 3" xfId="19454" xr:uid="{00000000-0005-0000-0000-00004A4B0000}"/>
    <cellStyle name="Input 11 16 3" xfId="19455" xr:uid="{00000000-0005-0000-0000-00004B4B0000}"/>
    <cellStyle name="Input 11 16 4" xfId="19456" xr:uid="{00000000-0005-0000-0000-00004C4B0000}"/>
    <cellStyle name="Input 11 16 5" xfId="19457" xr:uid="{00000000-0005-0000-0000-00004D4B0000}"/>
    <cellStyle name="Input 11 17" xfId="19458" xr:uid="{00000000-0005-0000-0000-00004E4B0000}"/>
    <cellStyle name="Input 11 17 2" xfId="19459" xr:uid="{00000000-0005-0000-0000-00004F4B0000}"/>
    <cellStyle name="Input 11 17 2 2" xfId="19460" xr:uid="{00000000-0005-0000-0000-0000504B0000}"/>
    <cellStyle name="Input 11 17 2 3" xfId="19461" xr:uid="{00000000-0005-0000-0000-0000514B0000}"/>
    <cellStyle name="Input 11 17 3" xfId="19462" xr:uid="{00000000-0005-0000-0000-0000524B0000}"/>
    <cellStyle name="Input 11 17 4" xfId="19463" xr:uid="{00000000-0005-0000-0000-0000534B0000}"/>
    <cellStyle name="Input 11 17 5" xfId="19464" xr:uid="{00000000-0005-0000-0000-0000544B0000}"/>
    <cellStyle name="Input 11 18" xfId="19465" xr:uid="{00000000-0005-0000-0000-0000554B0000}"/>
    <cellStyle name="Input 11 18 2" xfId="19466" xr:uid="{00000000-0005-0000-0000-0000564B0000}"/>
    <cellStyle name="Input 11 18 2 2" xfId="19467" xr:uid="{00000000-0005-0000-0000-0000574B0000}"/>
    <cellStyle name="Input 11 18 2 3" xfId="19468" xr:uid="{00000000-0005-0000-0000-0000584B0000}"/>
    <cellStyle name="Input 11 18 3" xfId="19469" xr:uid="{00000000-0005-0000-0000-0000594B0000}"/>
    <cellStyle name="Input 11 18 4" xfId="19470" xr:uid="{00000000-0005-0000-0000-00005A4B0000}"/>
    <cellStyle name="Input 11 18 5" xfId="19471" xr:uid="{00000000-0005-0000-0000-00005B4B0000}"/>
    <cellStyle name="Input 11 19" xfId="19472" xr:uid="{00000000-0005-0000-0000-00005C4B0000}"/>
    <cellStyle name="Input 11 19 2" xfId="19473" xr:uid="{00000000-0005-0000-0000-00005D4B0000}"/>
    <cellStyle name="Input 11 19 2 2" xfId="19474" xr:uid="{00000000-0005-0000-0000-00005E4B0000}"/>
    <cellStyle name="Input 11 19 2 3" xfId="19475" xr:uid="{00000000-0005-0000-0000-00005F4B0000}"/>
    <cellStyle name="Input 11 19 3" xfId="19476" xr:uid="{00000000-0005-0000-0000-0000604B0000}"/>
    <cellStyle name="Input 11 19 4" xfId="19477" xr:uid="{00000000-0005-0000-0000-0000614B0000}"/>
    <cellStyle name="Input 11 19 5" xfId="19478" xr:uid="{00000000-0005-0000-0000-0000624B0000}"/>
    <cellStyle name="Input 11 2" xfId="19479" xr:uid="{00000000-0005-0000-0000-0000634B0000}"/>
    <cellStyle name="Input 11 2 2" xfId="19480" xr:uid="{00000000-0005-0000-0000-0000644B0000}"/>
    <cellStyle name="Input 11 2 2 2" xfId="19481" xr:uid="{00000000-0005-0000-0000-0000654B0000}"/>
    <cellStyle name="Input 11 2 2 3" xfId="19482" xr:uid="{00000000-0005-0000-0000-0000664B0000}"/>
    <cellStyle name="Input 11 2 3" xfId="19483" xr:uid="{00000000-0005-0000-0000-0000674B0000}"/>
    <cellStyle name="Input 11 2 4" xfId="19484" xr:uid="{00000000-0005-0000-0000-0000684B0000}"/>
    <cellStyle name="Input 11 2 5" xfId="19485" xr:uid="{00000000-0005-0000-0000-0000694B0000}"/>
    <cellStyle name="Input 11 20" xfId="19486" xr:uid="{00000000-0005-0000-0000-00006A4B0000}"/>
    <cellStyle name="Input 11 20 2" xfId="19487" xr:uid="{00000000-0005-0000-0000-00006B4B0000}"/>
    <cellStyle name="Input 11 20 2 2" xfId="19488" xr:uid="{00000000-0005-0000-0000-00006C4B0000}"/>
    <cellStyle name="Input 11 20 2 3" xfId="19489" xr:uid="{00000000-0005-0000-0000-00006D4B0000}"/>
    <cellStyle name="Input 11 20 3" xfId="19490" xr:uid="{00000000-0005-0000-0000-00006E4B0000}"/>
    <cellStyle name="Input 11 20 4" xfId="19491" xr:uid="{00000000-0005-0000-0000-00006F4B0000}"/>
    <cellStyle name="Input 11 20 5" xfId="19492" xr:uid="{00000000-0005-0000-0000-0000704B0000}"/>
    <cellStyle name="Input 11 21" xfId="19493" xr:uid="{00000000-0005-0000-0000-0000714B0000}"/>
    <cellStyle name="Input 11 22" xfId="19494" xr:uid="{00000000-0005-0000-0000-0000724B0000}"/>
    <cellStyle name="Input 11 23" xfId="19495" xr:uid="{00000000-0005-0000-0000-0000734B0000}"/>
    <cellStyle name="Input 11 24" xfId="57731" xr:uid="{00000000-0005-0000-0000-0000744B0000}"/>
    <cellStyle name="Input 11 3" xfId="19496" xr:uid="{00000000-0005-0000-0000-0000754B0000}"/>
    <cellStyle name="Input 11 3 2" xfId="19497" xr:uid="{00000000-0005-0000-0000-0000764B0000}"/>
    <cellStyle name="Input 11 3 2 2" xfId="19498" xr:uid="{00000000-0005-0000-0000-0000774B0000}"/>
    <cellStyle name="Input 11 3 2 3" xfId="19499" xr:uid="{00000000-0005-0000-0000-0000784B0000}"/>
    <cellStyle name="Input 11 3 3" xfId="19500" xr:uid="{00000000-0005-0000-0000-0000794B0000}"/>
    <cellStyle name="Input 11 3 4" xfId="19501" xr:uid="{00000000-0005-0000-0000-00007A4B0000}"/>
    <cellStyle name="Input 11 3 5" xfId="19502" xr:uid="{00000000-0005-0000-0000-00007B4B0000}"/>
    <cellStyle name="Input 11 4" xfId="19503" xr:uid="{00000000-0005-0000-0000-00007C4B0000}"/>
    <cellStyle name="Input 11 4 2" xfId="19504" xr:uid="{00000000-0005-0000-0000-00007D4B0000}"/>
    <cellStyle name="Input 11 4 2 2" xfId="19505" xr:uid="{00000000-0005-0000-0000-00007E4B0000}"/>
    <cellStyle name="Input 11 4 2 3" xfId="19506" xr:uid="{00000000-0005-0000-0000-00007F4B0000}"/>
    <cellStyle name="Input 11 4 3" xfId="19507" xr:uid="{00000000-0005-0000-0000-0000804B0000}"/>
    <cellStyle name="Input 11 4 4" xfId="19508" xr:uid="{00000000-0005-0000-0000-0000814B0000}"/>
    <cellStyle name="Input 11 4 5" xfId="19509" xr:uid="{00000000-0005-0000-0000-0000824B0000}"/>
    <cellStyle name="Input 11 5" xfId="19510" xr:uid="{00000000-0005-0000-0000-0000834B0000}"/>
    <cellStyle name="Input 11 5 2" xfId="19511" xr:uid="{00000000-0005-0000-0000-0000844B0000}"/>
    <cellStyle name="Input 11 5 2 2" xfId="19512" xr:uid="{00000000-0005-0000-0000-0000854B0000}"/>
    <cellStyle name="Input 11 5 2 3" xfId="19513" xr:uid="{00000000-0005-0000-0000-0000864B0000}"/>
    <cellStyle name="Input 11 5 3" xfId="19514" xr:uid="{00000000-0005-0000-0000-0000874B0000}"/>
    <cellStyle name="Input 11 5 4" xfId="19515" xr:uid="{00000000-0005-0000-0000-0000884B0000}"/>
    <cellStyle name="Input 11 5 5" xfId="19516" xr:uid="{00000000-0005-0000-0000-0000894B0000}"/>
    <cellStyle name="Input 11 6" xfId="19517" xr:uid="{00000000-0005-0000-0000-00008A4B0000}"/>
    <cellStyle name="Input 11 6 2" xfId="19518" xr:uid="{00000000-0005-0000-0000-00008B4B0000}"/>
    <cellStyle name="Input 11 6 2 2" xfId="19519" xr:uid="{00000000-0005-0000-0000-00008C4B0000}"/>
    <cellStyle name="Input 11 6 2 3" xfId="19520" xr:uid="{00000000-0005-0000-0000-00008D4B0000}"/>
    <cellStyle name="Input 11 6 3" xfId="19521" xr:uid="{00000000-0005-0000-0000-00008E4B0000}"/>
    <cellStyle name="Input 11 6 4" xfId="19522" xr:uid="{00000000-0005-0000-0000-00008F4B0000}"/>
    <cellStyle name="Input 11 6 5" xfId="19523" xr:uid="{00000000-0005-0000-0000-0000904B0000}"/>
    <cellStyle name="Input 11 7" xfId="19524" xr:uid="{00000000-0005-0000-0000-0000914B0000}"/>
    <cellStyle name="Input 11 7 2" xfId="19525" xr:uid="{00000000-0005-0000-0000-0000924B0000}"/>
    <cellStyle name="Input 11 7 2 2" xfId="19526" xr:uid="{00000000-0005-0000-0000-0000934B0000}"/>
    <cellStyle name="Input 11 7 2 3" xfId="19527" xr:uid="{00000000-0005-0000-0000-0000944B0000}"/>
    <cellStyle name="Input 11 7 3" xfId="19528" xr:uid="{00000000-0005-0000-0000-0000954B0000}"/>
    <cellStyle name="Input 11 7 4" xfId="19529" xr:uid="{00000000-0005-0000-0000-0000964B0000}"/>
    <cellStyle name="Input 11 7 5" xfId="19530" xr:uid="{00000000-0005-0000-0000-0000974B0000}"/>
    <cellStyle name="Input 11 8" xfId="19531" xr:uid="{00000000-0005-0000-0000-0000984B0000}"/>
    <cellStyle name="Input 11 8 2" xfId="19532" xr:uid="{00000000-0005-0000-0000-0000994B0000}"/>
    <cellStyle name="Input 11 8 2 2" xfId="19533" xr:uid="{00000000-0005-0000-0000-00009A4B0000}"/>
    <cellStyle name="Input 11 8 2 3" xfId="19534" xr:uid="{00000000-0005-0000-0000-00009B4B0000}"/>
    <cellStyle name="Input 11 8 3" xfId="19535" xr:uid="{00000000-0005-0000-0000-00009C4B0000}"/>
    <cellStyle name="Input 11 8 4" xfId="19536" xr:uid="{00000000-0005-0000-0000-00009D4B0000}"/>
    <cellStyle name="Input 11 8 5" xfId="19537" xr:uid="{00000000-0005-0000-0000-00009E4B0000}"/>
    <cellStyle name="Input 11 9" xfId="19538" xr:uid="{00000000-0005-0000-0000-00009F4B0000}"/>
    <cellStyle name="Input 11 9 2" xfId="19539" xr:uid="{00000000-0005-0000-0000-0000A04B0000}"/>
    <cellStyle name="Input 11 9 2 2" xfId="19540" xr:uid="{00000000-0005-0000-0000-0000A14B0000}"/>
    <cellStyle name="Input 11 9 2 3" xfId="19541" xr:uid="{00000000-0005-0000-0000-0000A24B0000}"/>
    <cellStyle name="Input 11 9 3" xfId="19542" xr:uid="{00000000-0005-0000-0000-0000A34B0000}"/>
    <cellStyle name="Input 11 9 4" xfId="19543" xr:uid="{00000000-0005-0000-0000-0000A44B0000}"/>
    <cellStyle name="Input 11 9 5" xfId="19544" xr:uid="{00000000-0005-0000-0000-0000A54B0000}"/>
    <cellStyle name="Input 12" xfId="19545" xr:uid="{00000000-0005-0000-0000-0000A64B0000}"/>
    <cellStyle name="Input 12 10" xfId="19546" xr:uid="{00000000-0005-0000-0000-0000A74B0000}"/>
    <cellStyle name="Input 12 10 10" xfId="19547" xr:uid="{00000000-0005-0000-0000-0000A84B0000}"/>
    <cellStyle name="Input 12 10 10 2" xfId="19548" xr:uid="{00000000-0005-0000-0000-0000A94B0000}"/>
    <cellStyle name="Input 12 10 10 2 2" xfId="19549" xr:uid="{00000000-0005-0000-0000-0000AA4B0000}"/>
    <cellStyle name="Input 12 10 10 2 3" xfId="19550" xr:uid="{00000000-0005-0000-0000-0000AB4B0000}"/>
    <cellStyle name="Input 12 10 10 3" xfId="19551" xr:uid="{00000000-0005-0000-0000-0000AC4B0000}"/>
    <cellStyle name="Input 12 10 10 4" xfId="19552" xr:uid="{00000000-0005-0000-0000-0000AD4B0000}"/>
    <cellStyle name="Input 12 10 10 5" xfId="19553" xr:uid="{00000000-0005-0000-0000-0000AE4B0000}"/>
    <cellStyle name="Input 12 10 11" xfId="19554" xr:uid="{00000000-0005-0000-0000-0000AF4B0000}"/>
    <cellStyle name="Input 12 10 11 2" xfId="19555" xr:uid="{00000000-0005-0000-0000-0000B04B0000}"/>
    <cellStyle name="Input 12 10 11 2 2" xfId="19556" xr:uid="{00000000-0005-0000-0000-0000B14B0000}"/>
    <cellStyle name="Input 12 10 11 2 3" xfId="19557" xr:uid="{00000000-0005-0000-0000-0000B24B0000}"/>
    <cellStyle name="Input 12 10 11 3" xfId="19558" xr:uid="{00000000-0005-0000-0000-0000B34B0000}"/>
    <cellStyle name="Input 12 10 11 4" xfId="19559" xr:uid="{00000000-0005-0000-0000-0000B44B0000}"/>
    <cellStyle name="Input 12 10 11 5" xfId="19560" xr:uid="{00000000-0005-0000-0000-0000B54B0000}"/>
    <cellStyle name="Input 12 10 12" xfId="19561" xr:uid="{00000000-0005-0000-0000-0000B64B0000}"/>
    <cellStyle name="Input 12 10 12 2" xfId="19562" xr:uid="{00000000-0005-0000-0000-0000B74B0000}"/>
    <cellStyle name="Input 12 10 12 2 2" xfId="19563" xr:uid="{00000000-0005-0000-0000-0000B84B0000}"/>
    <cellStyle name="Input 12 10 12 2 3" xfId="19564" xr:uid="{00000000-0005-0000-0000-0000B94B0000}"/>
    <cellStyle name="Input 12 10 12 3" xfId="19565" xr:uid="{00000000-0005-0000-0000-0000BA4B0000}"/>
    <cellStyle name="Input 12 10 12 4" xfId="19566" xr:uid="{00000000-0005-0000-0000-0000BB4B0000}"/>
    <cellStyle name="Input 12 10 12 5" xfId="19567" xr:uid="{00000000-0005-0000-0000-0000BC4B0000}"/>
    <cellStyle name="Input 12 10 13" xfId="19568" xr:uid="{00000000-0005-0000-0000-0000BD4B0000}"/>
    <cellStyle name="Input 12 10 13 2" xfId="19569" xr:uid="{00000000-0005-0000-0000-0000BE4B0000}"/>
    <cellStyle name="Input 12 10 13 2 2" xfId="19570" xr:uid="{00000000-0005-0000-0000-0000BF4B0000}"/>
    <cellStyle name="Input 12 10 13 2 3" xfId="19571" xr:uid="{00000000-0005-0000-0000-0000C04B0000}"/>
    <cellStyle name="Input 12 10 13 3" xfId="19572" xr:uid="{00000000-0005-0000-0000-0000C14B0000}"/>
    <cellStyle name="Input 12 10 13 4" xfId="19573" xr:uid="{00000000-0005-0000-0000-0000C24B0000}"/>
    <cellStyle name="Input 12 10 13 5" xfId="19574" xr:uid="{00000000-0005-0000-0000-0000C34B0000}"/>
    <cellStyle name="Input 12 10 14" xfId="19575" xr:uid="{00000000-0005-0000-0000-0000C44B0000}"/>
    <cellStyle name="Input 12 10 14 2" xfId="19576" xr:uid="{00000000-0005-0000-0000-0000C54B0000}"/>
    <cellStyle name="Input 12 10 14 2 2" xfId="19577" xr:uid="{00000000-0005-0000-0000-0000C64B0000}"/>
    <cellStyle name="Input 12 10 14 2 3" xfId="19578" xr:uid="{00000000-0005-0000-0000-0000C74B0000}"/>
    <cellStyle name="Input 12 10 14 3" xfId="19579" xr:uid="{00000000-0005-0000-0000-0000C84B0000}"/>
    <cellStyle name="Input 12 10 14 4" xfId="19580" xr:uid="{00000000-0005-0000-0000-0000C94B0000}"/>
    <cellStyle name="Input 12 10 14 5" xfId="19581" xr:uid="{00000000-0005-0000-0000-0000CA4B0000}"/>
    <cellStyle name="Input 12 10 15" xfId="19582" xr:uid="{00000000-0005-0000-0000-0000CB4B0000}"/>
    <cellStyle name="Input 12 10 15 2" xfId="19583" xr:uid="{00000000-0005-0000-0000-0000CC4B0000}"/>
    <cellStyle name="Input 12 10 15 2 2" xfId="19584" xr:uid="{00000000-0005-0000-0000-0000CD4B0000}"/>
    <cellStyle name="Input 12 10 15 2 3" xfId="19585" xr:uid="{00000000-0005-0000-0000-0000CE4B0000}"/>
    <cellStyle name="Input 12 10 15 3" xfId="19586" xr:uid="{00000000-0005-0000-0000-0000CF4B0000}"/>
    <cellStyle name="Input 12 10 15 4" xfId="19587" xr:uid="{00000000-0005-0000-0000-0000D04B0000}"/>
    <cellStyle name="Input 12 10 15 5" xfId="19588" xr:uid="{00000000-0005-0000-0000-0000D14B0000}"/>
    <cellStyle name="Input 12 10 16" xfId="19589" xr:uid="{00000000-0005-0000-0000-0000D24B0000}"/>
    <cellStyle name="Input 12 10 16 2" xfId="19590" xr:uid="{00000000-0005-0000-0000-0000D34B0000}"/>
    <cellStyle name="Input 12 10 16 2 2" xfId="19591" xr:uid="{00000000-0005-0000-0000-0000D44B0000}"/>
    <cellStyle name="Input 12 10 16 2 3" xfId="19592" xr:uid="{00000000-0005-0000-0000-0000D54B0000}"/>
    <cellStyle name="Input 12 10 16 3" xfId="19593" xr:uid="{00000000-0005-0000-0000-0000D64B0000}"/>
    <cellStyle name="Input 12 10 16 4" xfId="19594" xr:uid="{00000000-0005-0000-0000-0000D74B0000}"/>
    <cellStyle name="Input 12 10 16 5" xfId="19595" xr:uid="{00000000-0005-0000-0000-0000D84B0000}"/>
    <cellStyle name="Input 12 10 17" xfId="19596" xr:uid="{00000000-0005-0000-0000-0000D94B0000}"/>
    <cellStyle name="Input 12 10 17 2" xfId="19597" xr:uid="{00000000-0005-0000-0000-0000DA4B0000}"/>
    <cellStyle name="Input 12 10 17 2 2" xfId="19598" xr:uid="{00000000-0005-0000-0000-0000DB4B0000}"/>
    <cellStyle name="Input 12 10 17 2 3" xfId="19599" xr:uid="{00000000-0005-0000-0000-0000DC4B0000}"/>
    <cellStyle name="Input 12 10 17 3" xfId="19600" xr:uid="{00000000-0005-0000-0000-0000DD4B0000}"/>
    <cellStyle name="Input 12 10 17 4" xfId="19601" xr:uid="{00000000-0005-0000-0000-0000DE4B0000}"/>
    <cellStyle name="Input 12 10 17 5" xfId="19602" xr:uid="{00000000-0005-0000-0000-0000DF4B0000}"/>
    <cellStyle name="Input 12 10 18" xfId="19603" xr:uid="{00000000-0005-0000-0000-0000E04B0000}"/>
    <cellStyle name="Input 12 10 18 2" xfId="19604" xr:uid="{00000000-0005-0000-0000-0000E14B0000}"/>
    <cellStyle name="Input 12 10 18 2 2" xfId="19605" xr:uid="{00000000-0005-0000-0000-0000E24B0000}"/>
    <cellStyle name="Input 12 10 18 2 3" xfId="19606" xr:uid="{00000000-0005-0000-0000-0000E34B0000}"/>
    <cellStyle name="Input 12 10 18 3" xfId="19607" xr:uid="{00000000-0005-0000-0000-0000E44B0000}"/>
    <cellStyle name="Input 12 10 18 4" xfId="19608" xr:uid="{00000000-0005-0000-0000-0000E54B0000}"/>
    <cellStyle name="Input 12 10 18 5" xfId="19609" xr:uid="{00000000-0005-0000-0000-0000E64B0000}"/>
    <cellStyle name="Input 12 10 19" xfId="19610" xr:uid="{00000000-0005-0000-0000-0000E74B0000}"/>
    <cellStyle name="Input 12 10 19 2" xfId="19611" xr:uid="{00000000-0005-0000-0000-0000E84B0000}"/>
    <cellStyle name="Input 12 10 19 2 2" xfId="19612" xr:uid="{00000000-0005-0000-0000-0000E94B0000}"/>
    <cellStyle name="Input 12 10 19 2 3" xfId="19613" xr:uid="{00000000-0005-0000-0000-0000EA4B0000}"/>
    <cellStyle name="Input 12 10 19 3" xfId="19614" xr:uid="{00000000-0005-0000-0000-0000EB4B0000}"/>
    <cellStyle name="Input 12 10 19 4" xfId="19615" xr:uid="{00000000-0005-0000-0000-0000EC4B0000}"/>
    <cellStyle name="Input 12 10 19 5" xfId="19616" xr:uid="{00000000-0005-0000-0000-0000ED4B0000}"/>
    <cellStyle name="Input 12 10 2" xfId="19617" xr:uid="{00000000-0005-0000-0000-0000EE4B0000}"/>
    <cellStyle name="Input 12 10 2 2" xfId="19618" xr:uid="{00000000-0005-0000-0000-0000EF4B0000}"/>
    <cellStyle name="Input 12 10 2 2 2" xfId="19619" xr:uid="{00000000-0005-0000-0000-0000F04B0000}"/>
    <cellStyle name="Input 12 10 2 2 3" xfId="19620" xr:uid="{00000000-0005-0000-0000-0000F14B0000}"/>
    <cellStyle name="Input 12 10 2 3" xfId="19621" xr:uid="{00000000-0005-0000-0000-0000F24B0000}"/>
    <cellStyle name="Input 12 10 2 4" xfId="19622" xr:uid="{00000000-0005-0000-0000-0000F34B0000}"/>
    <cellStyle name="Input 12 10 2 5" xfId="19623" xr:uid="{00000000-0005-0000-0000-0000F44B0000}"/>
    <cellStyle name="Input 12 10 20" xfId="19624" xr:uid="{00000000-0005-0000-0000-0000F54B0000}"/>
    <cellStyle name="Input 12 10 20 2" xfId="19625" xr:uid="{00000000-0005-0000-0000-0000F64B0000}"/>
    <cellStyle name="Input 12 10 20 2 2" xfId="19626" xr:uid="{00000000-0005-0000-0000-0000F74B0000}"/>
    <cellStyle name="Input 12 10 20 2 3" xfId="19627" xr:uid="{00000000-0005-0000-0000-0000F84B0000}"/>
    <cellStyle name="Input 12 10 20 3" xfId="19628" xr:uid="{00000000-0005-0000-0000-0000F94B0000}"/>
    <cellStyle name="Input 12 10 20 4" xfId="19629" xr:uid="{00000000-0005-0000-0000-0000FA4B0000}"/>
    <cellStyle name="Input 12 10 20 5" xfId="19630" xr:uid="{00000000-0005-0000-0000-0000FB4B0000}"/>
    <cellStyle name="Input 12 10 21" xfId="19631" xr:uid="{00000000-0005-0000-0000-0000FC4B0000}"/>
    <cellStyle name="Input 12 10 22" xfId="19632" xr:uid="{00000000-0005-0000-0000-0000FD4B0000}"/>
    <cellStyle name="Input 12 10 3" xfId="19633" xr:uid="{00000000-0005-0000-0000-0000FE4B0000}"/>
    <cellStyle name="Input 12 10 3 2" xfId="19634" xr:uid="{00000000-0005-0000-0000-0000FF4B0000}"/>
    <cellStyle name="Input 12 10 3 2 2" xfId="19635" xr:uid="{00000000-0005-0000-0000-0000004C0000}"/>
    <cellStyle name="Input 12 10 3 2 3" xfId="19636" xr:uid="{00000000-0005-0000-0000-0000014C0000}"/>
    <cellStyle name="Input 12 10 3 3" xfId="19637" xr:uid="{00000000-0005-0000-0000-0000024C0000}"/>
    <cellStyle name="Input 12 10 3 4" xfId="19638" xr:uid="{00000000-0005-0000-0000-0000034C0000}"/>
    <cellStyle name="Input 12 10 3 5" xfId="19639" xr:uid="{00000000-0005-0000-0000-0000044C0000}"/>
    <cellStyle name="Input 12 10 4" xfId="19640" xr:uid="{00000000-0005-0000-0000-0000054C0000}"/>
    <cellStyle name="Input 12 10 4 2" xfId="19641" xr:uid="{00000000-0005-0000-0000-0000064C0000}"/>
    <cellStyle name="Input 12 10 4 2 2" xfId="19642" xr:uid="{00000000-0005-0000-0000-0000074C0000}"/>
    <cellStyle name="Input 12 10 4 2 3" xfId="19643" xr:uid="{00000000-0005-0000-0000-0000084C0000}"/>
    <cellStyle name="Input 12 10 4 3" xfId="19644" xr:uid="{00000000-0005-0000-0000-0000094C0000}"/>
    <cellStyle name="Input 12 10 4 4" xfId="19645" xr:uid="{00000000-0005-0000-0000-00000A4C0000}"/>
    <cellStyle name="Input 12 10 4 5" xfId="19646" xr:uid="{00000000-0005-0000-0000-00000B4C0000}"/>
    <cellStyle name="Input 12 10 5" xfId="19647" xr:uid="{00000000-0005-0000-0000-00000C4C0000}"/>
    <cellStyle name="Input 12 10 5 2" xfId="19648" xr:uid="{00000000-0005-0000-0000-00000D4C0000}"/>
    <cellStyle name="Input 12 10 5 2 2" xfId="19649" xr:uid="{00000000-0005-0000-0000-00000E4C0000}"/>
    <cellStyle name="Input 12 10 5 2 3" xfId="19650" xr:uid="{00000000-0005-0000-0000-00000F4C0000}"/>
    <cellStyle name="Input 12 10 5 3" xfId="19651" xr:uid="{00000000-0005-0000-0000-0000104C0000}"/>
    <cellStyle name="Input 12 10 5 4" xfId="19652" xr:uid="{00000000-0005-0000-0000-0000114C0000}"/>
    <cellStyle name="Input 12 10 5 5" xfId="19653" xr:uid="{00000000-0005-0000-0000-0000124C0000}"/>
    <cellStyle name="Input 12 10 6" xfId="19654" xr:uid="{00000000-0005-0000-0000-0000134C0000}"/>
    <cellStyle name="Input 12 10 6 2" xfId="19655" xr:uid="{00000000-0005-0000-0000-0000144C0000}"/>
    <cellStyle name="Input 12 10 6 2 2" xfId="19656" xr:uid="{00000000-0005-0000-0000-0000154C0000}"/>
    <cellStyle name="Input 12 10 6 2 3" xfId="19657" xr:uid="{00000000-0005-0000-0000-0000164C0000}"/>
    <cellStyle name="Input 12 10 6 3" xfId="19658" xr:uid="{00000000-0005-0000-0000-0000174C0000}"/>
    <cellStyle name="Input 12 10 6 4" xfId="19659" xr:uid="{00000000-0005-0000-0000-0000184C0000}"/>
    <cellStyle name="Input 12 10 6 5" xfId="19660" xr:uid="{00000000-0005-0000-0000-0000194C0000}"/>
    <cellStyle name="Input 12 10 7" xfId="19661" xr:uid="{00000000-0005-0000-0000-00001A4C0000}"/>
    <cellStyle name="Input 12 10 7 2" xfId="19662" xr:uid="{00000000-0005-0000-0000-00001B4C0000}"/>
    <cellStyle name="Input 12 10 7 2 2" xfId="19663" xr:uid="{00000000-0005-0000-0000-00001C4C0000}"/>
    <cellStyle name="Input 12 10 7 2 3" xfId="19664" xr:uid="{00000000-0005-0000-0000-00001D4C0000}"/>
    <cellStyle name="Input 12 10 7 3" xfId="19665" xr:uid="{00000000-0005-0000-0000-00001E4C0000}"/>
    <cellStyle name="Input 12 10 7 4" xfId="19666" xr:uid="{00000000-0005-0000-0000-00001F4C0000}"/>
    <cellStyle name="Input 12 10 7 5" xfId="19667" xr:uid="{00000000-0005-0000-0000-0000204C0000}"/>
    <cellStyle name="Input 12 10 8" xfId="19668" xr:uid="{00000000-0005-0000-0000-0000214C0000}"/>
    <cellStyle name="Input 12 10 8 2" xfId="19669" xr:uid="{00000000-0005-0000-0000-0000224C0000}"/>
    <cellStyle name="Input 12 10 8 2 2" xfId="19670" xr:uid="{00000000-0005-0000-0000-0000234C0000}"/>
    <cellStyle name="Input 12 10 8 2 3" xfId="19671" xr:uid="{00000000-0005-0000-0000-0000244C0000}"/>
    <cellStyle name="Input 12 10 8 3" xfId="19672" xr:uid="{00000000-0005-0000-0000-0000254C0000}"/>
    <cellStyle name="Input 12 10 8 4" xfId="19673" xr:uid="{00000000-0005-0000-0000-0000264C0000}"/>
    <cellStyle name="Input 12 10 8 5" xfId="19674" xr:uid="{00000000-0005-0000-0000-0000274C0000}"/>
    <cellStyle name="Input 12 10 9" xfId="19675" xr:uid="{00000000-0005-0000-0000-0000284C0000}"/>
    <cellStyle name="Input 12 10 9 2" xfId="19676" xr:uid="{00000000-0005-0000-0000-0000294C0000}"/>
    <cellStyle name="Input 12 10 9 2 2" xfId="19677" xr:uid="{00000000-0005-0000-0000-00002A4C0000}"/>
    <cellStyle name="Input 12 10 9 2 3" xfId="19678" xr:uid="{00000000-0005-0000-0000-00002B4C0000}"/>
    <cellStyle name="Input 12 10 9 3" xfId="19679" xr:uid="{00000000-0005-0000-0000-00002C4C0000}"/>
    <cellStyle name="Input 12 10 9 4" xfId="19680" xr:uid="{00000000-0005-0000-0000-00002D4C0000}"/>
    <cellStyle name="Input 12 10 9 5" xfId="19681" xr:uid="{00000000-0005-0000-0000-00002E4C0000}"/>
    <cellStyle name="Input 12 11" xfId="19682" xr:uid="{00000000-0005-0000-0000-00002F4C0000}"/>
    <cellStyle name="Input 12 11 10" xfId="19683" xr:uid="{00000000-0005-0000-0000-0000304C0000}"/>
    <cellStyle name="Input 12 11 10 2" xfId="19684" xr:uid="{00000000-0005-0000-0000-0000314C0000}"/>
    <cellStyle name="Input 12 11 10 2 2" xfId="19685" xr:uid="{00000000-0005-0000-0000-0000324C0000}"/>
    <cellStyle name="Input 12 11 10 2 3" xfId="19686" xr:uid="{00000000-0005-0000-0000-0000334C0000}"/>
    <cellStyle name="Input 12 11 10 3" xfId="19687" xr:uid="{00000000-0005-0000-0000-0000344C0000}"/>
    <cellStyle name="Input 12 11 10 4" xfId="19688" xr:uid="{00000000-0005-0000-0000-0000354C0000}"/>
    <cellStyle name="Input 12 11 10 5" xfId="19689" xr:uid="{00000000-0005-0000-0000-0000364C0000}"/>
    <cellStyle name="Input 12 11 11" xfId="19690" xr:uid="{00000000-0005-0000-0000-0000374C0000}"/>
    <cellStyle name="Input 12 11 11 2" xfId="19691" xr:uid="{00000000-0005-0000-0000-0000384C0000}"/>
    <cellStyle name="Input 12 11 11 2 2" xfId="19692" xr:uid="{00000000-0005-0000-0000-0000394C0000}"/>
    <cellStyle name="Input 12 11 11 2 3" xfId="19693" xr:uid="{00000000-0005-0000-0000-00003A4C0000}"/>
    <cellStyle name="Input 12 11 11 3" xfId="19694" xr:uid="{00000000-0005-0000-0000-00003B4C0000}"/>
    <cellStyle name="Input 12 11 11 4" xfId="19695" xr:uid="{00000000-0005-0000-0000-00003C4C0000}"/>
    <cellStyle name="Input 12 11 11 5" xfId="19696" xr:uid="{00000000-0005-0000-0000-00003D4C0000}"/>
    <cellStyle name="Input 12 11 12" xfId="19697" xr:uid="{00000000-0005-0000-0000-00003E4C0000}"/>
    <cellStyle name="Input 12 11 12 2" xfId="19698" xr:uid="{00000000-0005-0000-0000-00003F4C0000}"/>
    <cellStyle name="Input 12 11 12 2 2" xfId="19699" xr:uid="{00000000-0005-0000-0000-0000404C0000}"/>
    <cellStyle name="Input 12 11 12 2 3" xfId="19700" xr:uid="{00000000-0005-0000-0000-0000414C0000}"/>
    <cellStyle name="Input 12 11 12 3" xfId="19701" xr:uid="{00000000-0005-0000-0000-0000424C0000}"/>
    <cellStyle name="Input 12 11 12 4" xfId="19702" xr:uid="{00000000-0005-0000-0000-0000434C0000}"/>
    <cellStyle name="Input 12 11 12 5" xfId="19703" xr:uid="{00000000-0005-0000-0000-0000444C0000}"/>
    <cellStyle name="Input 12 11 13" xfId="19704" xr:uid="{00000000-0005-0000-0000-0000454C0000}"/>
    <cellStyle name="Input 12 11 13 2" xfId="19705" xr:uid="{00000000-0005-0000-0000-0000464C0000}"/>
    <cellStyle name="Input 12 11 13 2 2" xfId="19706" xr:uid="{00000000-0005-0000-0000-0000474C0000}"/>
    <cellStyle name="Input 12 11 13 2 3" xfId="19707" xr:uid="{00000000-0005-0000-0000-0000484C0000}"/>
    <cellStyle name="Input 12 11 13 3" xfId="19708" xr:uid="{00000000-0005-0000-0000-0000494C0000}"/>
    <cellStyle name="Input 12 11 13 4" xfId="19709" xr:uid="{00000000-0005-0000-0000-00004A4C0000}"/>
    <cellStyle name="Input 12 11 13 5" xfId="19710" xr:uid="{00000000-0005-0000-0000-00004B4C0000}"/>
    <cellStyle name="Input 12 11 14" xfId="19711" xr:uid="{00000000-0005-0000-0000-00004C4C0000}"/>
    <cellStyle name="Input 12 11 14 2" xfId="19712" xr:uid="{00000000-0005-0000-0000-00004D4C0000}"/>
    <cellStyle name="Input 12 11 14 2 2" xfId="19713" xr:uid="{00000000-0005-0000-0000-00004E4C0000}"/>
    <cellStyle name="Input 12 11 14 2 3" xfId="19714" xr:uid="{00000000-0005-0000-0000-00004F4C0000}"/>
    <cellStyle name="Input 12 11 14 3" xfId="19715" xr:uid="{00000000-0005-0000-0000-0000504C0000}"/>
    <cellStyle name="Input 12 11 14 4" xfId="19716" xr:uid="{00000000-0005-0000-0000-0000514C0000}"/>
    <cellStyle name="Input 12 11 14 5" xfId="19717" xr:uid="{00000000-0005-0000-0000-0000524C0000}"/>
    <cellStyle name="Input 12 11 15" xfId="19718" xr:uid="{00000000-0005-0000-0000-0000534C0000}"/>
    <cellStyle name="Input 12 11 15 2" xfId="19719" xr:uid="{00000000-0005-0000-0000-0000544C0000}"/>
    <cellStyle name="Input 12 11 15 2 2" xfId="19720" xr:uid="{00000000-0005-0000-0000-0000554C0000}"/>
    <cellStyle name="Input 12 11 15 2 3" xfId="19721" xr:uid="{00000000-0005-0000-0000-0000564C0000}"/>
    <cellStyle name="Input 12 11 15 3" xfId="19722" xr:uid="{00000000-0005-0000-0000-0000574C0000}"/>
    <cellStyle name="Input 12 11 15 4" xfId="19723" xr:uid="{00000000-0005-0000-0000-0000584C0000}"/>
    <cellStyle name="Input 12 11 15 5" xfId="19724" xr:uid="{00000000-0005-0000-0000-0000594C0000}"/>
    <cellStyle name="Input 12 11 16" xfId="19725" xr:uid="{00000000-0005-0000-0000-00005A4C0000}"/>
    <cellStyle name="Input 12 11 16 2" xfId="19726" xr:uid="{00000000-0005-0000-0000-00005B4C0000}"/>
    <cellStyle name="Input 12 11 16 2 2" xfId="19727" xr:uid="{00000000-0005-0000-0000-00005C4C0000}"/>
    <cellStyle name="Input 12 11 16 2 3" xfId="19728" xr:uid="{00000000-0005-0000-0000-00005D4C0000}"/>
    <cellStyle name="Input 12 11 16 3" xfId="19729" xr:uid="{00000000-0005-0000-0000-00005E4C0000}"/>
    <cellStyle name="Input 12 11 16 4" xfId="19730" xr:uid="{00000000-0005-0000-0000-00005F4C0000}"/>
    <cellStyle name="Input 12 11 16 5" xfId="19731" xr:uid="{00000000-0005-0000-0000-0000604C0000}"/>
    <cellStyle name="Input 12 11 17" xfId="19732" xr:uid="{00000000-0005-0000-0000-0000614C0000}"/>
    <cellStyle name="Input 12 11 17 2" xfId="19733" xr:uid="{00000000-0005-0000-0000-0000624C0000}"/>
    <cellStyle name="Input 12 11 17 2 2" xfId="19734" xr:uid="{00000000-0005-0000-0000-0000634C0000}"/>
    <cellStyle name="Input 12 11 17 2 3" xfId="19735" xr:uid="{00000000-0005-0000-0000-0000644C0000}"/>
    <cellStyle name="Input 12 11 17 3" xfId="19736" xr:uid="{00000000-0005-0000-0000-0000654C0000}"/>
    <cellStyle name="Input 12 11 17 4" xfId="19737" xr:uid="{00000000-0005-0000-0000-0000664C0000}"/>
    <cellStyle name="Input 12 11 17 5" xfId="19738" xr:uid="{00000000-0005-0000-0000-0000674C0000}"/>
    <cellStyle name="Input 12 11 18" xfId="19739" xr:uid="{00000000-0005-0000-0000-0000684C0000}"/>
    <cellStyle name="Input 12 11 18 2" xfId="19740" xr:uid="{00000000-0005-0000-0000-0000694C0000}"/>
    <cellStyle name="Input 12 11 18 2 2" xfId="19741" xr:uid="{00000000-0005-0000-0000-00006A4C0000}"/>
    <cellStyle name="Input 12 11 18 2 3" xfId="19742" xr:uid="{00000000-0005-0000-0000-00006B4C0000}"/>
    <cellStyle name="Input 12 11 18 3" xfId="19743" xr:uid="{00000000-0005-0000-0000-00006C4C0000}"/>
    <cellStyle name="Input 12 11 18 4" xfId="19744" xr:uid="{00000000-0005-0000-0000-00006D4C0000}"/>
    <cellStyle name="Input 12 11 18 5" xfId="19745" xr:uid="{00000000-0005-0000-0000-00006E4C0000}"/>
    <cellStyle name="Input 12 11 19" xfId="19746" xr:uid="{00000000-0005-0000-0000-00006F4C0000}"/>
    <cellStyle name="Input 12 11 19 2" xfId="19747" xr:uid="{00000000-0005-0000-0000-0000704C0000}"/>
    <cellStyle name="Input 12 11 19 2 2" xfId="19748" xr:uid="{00000000-0005-0000-0000-0000714C0000}"/>
    <cellStyle name="Input 12 11 19 2 3" xfId="19749" xr:uid="{00000000-0005-0000-0000-0000724C0000}"/>
    <cellStyle name="Input 12 11 19 3" xfId="19750" xr:uid="{00000000-0005-0000-0000-0000734C0000}"/>
    <cellStyle name="Input 12 11 19 4" xfId="19751" xr:uid="{00000000-0005-0000-0000-0000744C0000}"/>
    <cellStyle name="Input 12 11 19 5" xfId="19752" xr:uid="{00000000-0005-0000-0000-0000754C0000}"/>
    <cellStyle name="Input 12 11 2" xfId="19753" xr:uid="{00000000-0005-0000-0000-0000764C0000}"/>
    <cellStyle name="Input 12 11 2 2" xfId="19754" xr:uid="{00000000-0005-0000-0000-0000774C0000}"/>
    <cellStyle name="Input 12 11 2 2 2" xfId="19755" xr:uid="{00000000-0005-0000-0000-0000784C0000}"/>
    <cellStyle name="Input 12 11 2 2 3" xfId="19756" xr:uid="{00000000-0005-0000-0000-0000794C0000}"/>
    <cellStyle name="Input 12 11 2 3" xfId="19757" xr:uid="{00000000-0005-0000-0000-00007A4C0000}"/>
    <cellStyle name="Input 12 11 2 4" xfId="19758" xr:uid="{00000000-0005-0000-0000-00007B4C0000}"/>
    <cellStyle name="Input 12 11 2 5" xfId="19759" xr:uid="{00000000-0005-0000-0000-00007C4C0000}"/>
    <cellStyle name="Input 12 11 20" xfId="19760" xr:uid="{00000000-0005-0000-0000-00007D4C0000}"/>
    <cellStyle name="Input 12 11 20 2" xfId="19761" xr:uid="{00000000-0005-0000-0000-00007E4C0000}"/>
    <cellStyle name="Input 12 11 20 2 2" xfId="19762" xr:uid="{00000000-0005-0000-0000-00007F4C0000}"/>
    <cellStyle name="Input 12 11 20 2 3" xfId="19763" xr:uid="{00000000-0005-0000-0000-0000804C0000}"/>
    <cellStyle name="Input 12 11 20 3" xfId="19764" xr:uid="{00000000-0005-0000-0000-0000814C0000}"/>
    <cellStyle name="Input 12 11 20 4" xfId="19765" xr:uid="{00000000-0005-0000-0000-0000824C0000}"/>
    <cellStyle name="Input 12 11 20 5" xfId="19766" xr:uid="{00000000-0005-0000-0000-0000834C0000}"/>
    <cellStyle name="Input 12 11 21" xfId="19767" xr:uid="{00000000-0005-0000-0000-0000844C0000}"/>
    <cellStyle name="Input 12 11 22" xfId="19768" xr:uid="{00000000-0005-0000-0000-0000854C0000}"/>
    <cellStyle name="Input 12 11 3" xfId="19769" xr:uid="{00000000-0005-0000-0000-0000864C0000}"/>
    <cellStyle name="Input 12 11 3 2" xfId="19770" xr:uid="{00000000-0005-0000-0000-0000874C0000}"/>
    <cellStyle name="Input 12 11 3 2 2" xfId="19771" xr:uid="{00000000-0005-0000-0000-0000884C0000}"/>
    <cellStyle name="Input 12 11 3 2 3" xfId="19772" xr:uid="{00000000-0005-0000-0000-0000894C0000}"/>
    <cellStyle name="Input 12 11 3 3" xfId="19773" xr:uid="{00000000-0005-0000-0000-00008A4C0000}"/>
    <cellStyle name="Input 12 11 3 4" xfId="19774" xr:uid="{00000000-0005-0000-0000-00008B4C0000}"/>
    <cellStyle name="Input 12 11 3 5" xfId="19775" xr:uid="{00000000-0005-0000-0000-00008C4C0000}"/>
    <cellStyle name="Input 12 11 4" xfId="19776" xr:uid="{00000000-0005-0000-0000-00008D4C0000}"/>
    <cellStyle name="Input 12 11 4 2" xfId="19777" xr:uid="{00000000-0005-0000-0000-00008E4C0000}"/>
    <cellStyle name="Input 12 11 4 2 2" xfId="19778" xr:uid="{00000000-0005-0000-0000-00008F4C0000}"/>
    <cellStyle name="Input 12 11 4 2 3" xfId="19779" xr:uid="{00000000-0005-0000-0000-0000904C0000}"/>
    <cellStyle name="Input 12 11 4 3" xfId="19780" xr:uid="{00000000-0005-0000-0000-0000914C0000}"/>
    <cellStyle name="Input 12 11 4 4" xfId="19781" xr:uid="{00000000-0005-0000-0000-0000924C0000}"/>
    <cellStyle name="Input 12 11 4 5" xfId="19782" xr:uid="{00000000-0005-0000-0000-0000934C0000}"/>
    <cellStyle name="Input 12 11 5" xfId="19783" xr:uid="{00000000-0005-0000-0000-0000944C0000}"/>
    <cellStyle name="Input 12 11 5 2" xfId="19784" xr:uid="{00000000-0005-0000-0000-0000954C0000}"/>
    <cellStyle name="Input 12 11 5 2 2" xfId="19785" xr:uid="{00000000-0005-0000-0000-0000964C0000}"/>
    <cellStyle name="Input 12 11 5 2 3" xfId="19786" xr:uid="{00000000-0005-0000-0000-0000974C0000}"/>
    <cellStyle name="Input 12 11 5 3" xfId="19787" xr:uid="{00000000-0005-0000-0000-0000984C0000}"/>
    <cellStyle name="Input 12 11 5 4" xfId="19788" xr:uid="{00000000-0005-0000-0000-0000994C0000}"/>
    <cellStyle name="Input 12 11 5 5" xfId="19789" xr:uid="{00000000-0005-0000-0000-00009A4C0000}"/>
    <cellStyle name="Input 12 11 6" xfId="19790" xr:uid="{00000000-0005-0000-0000-00009B4C0000}"/>
    <cellStyle name="Input 12 11 6 2" xfId="19791" xr:uid="{00000000-0005-0000-0000-00009C4C0000}"/>
    <cellStyle name="Input 12 11 6 2 2" xfId="19792" xr:uid="{00000000-0005-0000-0000-00009D4C0000}"/>
    <cellStyle name="Input 12 11 6 2 3" xfId="19793" xr:uid="{00000000-0005-0000-0000-00009E4C0000}"/>
    <cellStyle name="Input 12 11 6 3" xfId="19794" xr:uid="{00000000-0005-0000-0000-00009F4C0000}"/>
    <cellStyle name="Input 12 11 6 4" xfId="19795" xr:uid="{00000000-0005-0000-0000-0000A04C0000}"/>
    <cellStyle name="Input 12 11 6 5" xfId="19796" xr:uid="{00000000-0005-0000-0000-0000A14C0000}"/>
    <cellStyle name="Input 12 11 7" xfId="19797" xr:uid="{00000000-0005-0000-0000-0000A24C0000}"/>
    <cellStyle name="Input 12 11 7 2" xfId="19798" xr:uid="{00000000-0005-0000-0000-0000A34C0000}"/>
    <cellStyle name="Input 12 11 7 2 2" xfId="19799" xr:uid="{00000000-0005-0000-0000-0000A44C0000}"/>
    <cellStyle name="Input 12 11 7 2 3" xfId="19800" xr:uid="{00000000-0005-0000-0000-0000A54C0000}"/>
    <cellStyle name="Input 12 11 7 3" xfId="19801" xr:uid="{00000000-0005-0000-0000-0000A64C0000}"/>
    <cellStyle name="Input 12 11 7 4" xfId="19802" xr:uid="{00000000-0005-0000-0000-0000A74C0000}"/>
    <cellStyle name="Input 12 11 7 5" xfId="19803" xr:uid="{00000000-0005-0000-0000-0000A84C0000}"/>
    <cellStyle name="Input 12 11 8" xfId="19804" xr:uid="{00000000-0005-0000-0000-0000A94C0000}"/>
    <cellStyle name="Input 12 11 8 2" xfId="19805" xr:uid="{00000000-0005-0000-0000-0000AA4C0000}"/>
    <cellStyle name="Input 12 11 8 2 2" xfId="19806" xr:uid="{00000000-0005-0000-0000-0000AB4C0000}"/>
    <cellStyle name="Input 12 11 8 2 3" xfId="19807" xr:uid="{00000000-0005-0000-0000-0000AC4C0000}"/>
    <cellStyle name="Input 12 11 8 3" xfId="19808" xr:uid="{00000000-0005-0000-0000-0000AD4C0000}"/>
    <cellStyle name="Input 12 11 8 4" xfId="19809" xr:uid="{00000000-0005-0000-0000-0000AE4C0000}"/>
    <cellStyle name="Input 12 11 8 5" xfId="19810" xr:uid="{00000000-0005-0000-0000-0000AF4C0000}"/>
    <cellStyle name="Input 12 11 9" xfId="19811" xr:uid="{00000000-0005-0000-0000-0000B04C0000}"/>
    <cellStyle name="Input 12 11 9 2" xfId="19812" xr:uid="{00000000-0005-0000-0000-0000B14C0000}"/>
    <cellStyle name="Input 12 11 9 2 2" xfId="19813" xr:uid="{00000000-0005-0000-0000-0000B24C0000}"/>
    <cellStyle name="Input 12 11 9 2 3" xfId="19814" xr:uid="{00000000-0005-0000-0000-0000B34C0000}"/>
    <cellStyle name="Input 12 11 9 3" xfId="19815" xr:uid="{00000000-0005-0000-0000-0000B44C0000}"/>
    <cellStyle name="Input 12 11 9 4" xfId="19816" xr:uid="{00000000-0005-0000-0000-0000B54C0000}"/>
    <cellStyle name="Input 12 11 9 5" xfId="19817" xr:uid="{00000000-0005-0000-0000-0000B64C0000}"/>
    <cellStyle name="Input 12 12" xfId="19818" xr:uid="{00000000-0005-0000-0000-0000B74C0000}"/>
    <cellStyle name="Input 12 12 10" xfId="19819" xr:uid="{00000000-0005-0000-0000-0000B84C0000}"/>
    <cellStyle name="Input 12 12 10 2" xfId="19820" xr:uid="{00000000-0005-0000-0000-0000B94C0000}"/>
    <cellStyle name="Input 12 12 10 2 2" xfId="19821" xr:uid="{00000000-0005-0000-0000-0000BA4C0000}"/>
    <cellStyle name="Input 12 12 10 2 3" xfId="19822" xr:uid="{00000000-0005-0000-0000-0000BB4C0000}"/>
    <cellStyle name="Input 12 12 10 3" xfId="19823" xr:uid="{00000000-0005-0000-0000-0000BC4C0000}"/>
    <cellStyle name="Input 12 12 10 4" xfId="19824" xr:uid="{00000000-0005-0000-0000-0000BD4C0000}"/>
    <cellStyle name="Input 12 12 10 5" xfId="19825" xr:uid="{00000000-0005-0000-0000-0000BE4C0000}"/>
    <cellStyle name="Input 12 12 11" xfId="19826" xr:uid="{00000000-0005-0000-0000-0000BF4C0000}"/>
    <cellStyle name="Input 12 12 11 2" xfId="19827" xr:uid="{00000000-0005-0000-0000-0000C04C0000}"/>
    <cellStyle name="Input 12 12 11 2 2" xfId="19828" xr:uid="{00000000-0005-0000-0000-0000C14C0000}"/>
    <cellStyle name="Input 12 12 11 2 3" xfId="19829" xr:uid="{00000000-0005-0000-0000-0000C24C0000}"/>
    <cellStyle name="Input 12 12 11 3" xfId="19830" xr:uid="{00000000-0005-0000-0000-0000C34C0000}"/>
    <cellStyle name="Input 12 12 11 4" xfId="19831" xr:uid="{00000000-0005-0000-0000-0000C44C0000}"/>
    <cellStyle name="Input 12 12 11 5" xfId="19832" xr:uid="{00000000-0005-0000-0000-0000C54C0000}"/>
    <cellStyle name="Input 12 12 12" xfId="19833" xr:uid="{00000000-0005-0000-0000-0000C64C0000}"/>
    <cellStyle name="Input 12 12 12 2" xfId="19834" xr:uid="{00000000-0005-0000-0000-0000C74C0000}"/>
    <cellStyle name="Input 12 12 12 2 2" xfId="19835" xr:uid="{00000000-0005-0000-0000-0000C84C0000}"/>
    <cellStyle name="Input 12 12 12 2 3" xfId="19836" xr:uid="{00000000-0005-0000-0000-0000C94C0000}"/>
    <cellStyle name="Input 12 12 12 3" xfId="19837" xr:uid="{00000000-0005-0000-0000-0000CA4C0000}"/>
    <cellStyle name="Input 12 12 12 4" xfId="19838" xr:uid="{00000000-0005-0000-0000-0000CB4C0000}"/>
    <cellStyle name="Input 12 12 12 5" xfId="19839" xr:uid="{00000000-0005-0000-0000-0000CC4C0000}"/>
    <cellStyle name="Input 12 12 13" xfId="19840" xr:uid="{00000000-0005-0000-0000-0000CD4C0000}"/>
    <cellStyle name="Input 12 12 13 2" xfId="19841" xr:uid="{00000000-0005-0000-0000-0000CE4C0000}"/>
    <cellStyle name="Input 12 12 13 2 2" xfId="19842" xr:uid="{00000000-0005-0000-0000-0000CF4C0000}"/>
    <cellStyle name="Input 12 12 13 2 3" xfId="19843" xr:uid="{00000000-0005-0000-0000-0000D04C0000}"/>
    <cellStyle name="Input 12 12 13 3" xfId="19844" xr:uid="{00000000-0005-0000-0000-0000D14C0000}"/>
    <cellStyle name="Input 12 12 13 4" xfId="19845" xr:uid="{00000000-0005-0000-0000-0000D24C0000}"/>
    <cellStyle name="Input 12 12 13 5" xfId="19846" xr:uid="{00000000-0005-0000-0000-0000D34C0000}"/>
    <cellStyle name="Input 12 12 14" xfId="19847" xr:uid="{00000000-0005-0000-0000-0000D44C0000}"/>
    <cellStyle name="Input 12 12 14 2" xfId="19848" xr:uid="{00000000-0005-0000-0000-0000D54C0000}"/>
    <cellStyle name="Input 12 12 14 2 2" xfId="19849" xr:uid="{00000000-0005-0000-0000-0000D64C0000}"/>
    <cellStyle name="Input 12 12 14 2 3" xfId="19850" xr:uid="{00000000-0005-0000-0000-0000D74C0000}"/>
    <cellStyle name="Input 12 12 14 3" xfId="19851" xr:uid="{00000000-0005-0000-0000-0000D84C0000}"/>
    <cellStyle name="Input 12 12 14 4" xfId="19852" xr:uid="{00000000-0005-0000-0000-0000D94C0000}"/>
    <cellStyle name="Input 12 12 14 5" xfId="19853" xr:uid="{00000000-0005-0000-0000-0000DA4C0000}"/>
    <cellStyle name="Input 12 12 15" xfId="19854" xr:uid="{00000000-0005-0000-0000-0000DB4C0000}"/>
    <cellStyle name="Input 12 12 15 2" xfId="19855" xr:uid="{00000000-0005-0000-0000-0000DC4C0000}"/>
    <cellStyle name="Input 12 12 15 2 2" xfId="19856" xr:uid="{00000000-0005-0000-0000-0000DD4C0000}"/>
    <cellStyle name="Input 12 12 15 2 3" xfId="19857" xr:uid="{00000000-0005-0000-0000-0000DE4C0000}"/>
    <cellStyle name="Input 12 12 15 3" xfId="19858" xr:uid="{00000000-0005-0000-0000-0000DF4C0000}"/>
    <cellStyle name="Input 12 12 15 4" xfId="19859" xr:uid="{00000000-0005-0000-0000-0000E04C0000}"/>
    <cellStyle name="Input 12 12 15 5" xfId="19860" xr:uid="{00000000-0005-0000-0000-0000E14C0000}"/>
    <cellStyle name="Input 12 12 16" xfId="19861" xr:uid="{00000000-0005-0000-0000-0000E24C0000}"/>
    <cellStyle name="Input 12 12 16 2" xfId="19862" xr:uid="{00000000-0005-0000-0000-0000E34C0000}"/>
    <cellStyle name="Input 12 12 16 2 2" xfId="19863" xr:uid="{00000000-0005-0000-0000-0000E44C0000}"/>
    <cellStyle name="Input 12 12 16 2 3" xfId="19864" xr:uid="{00000000-0005-0000-0000-0000E54C0000}"/>
    <cellStyle name="Input 12 12 16 3" xfId="19865" xr:uid="{00000000-0005-0000-0000-0000E64C0000}"/>
    <cellStyle name="Input 12 12 16 4" xfId="19866" xr:uid="{00000000-0005-0000-0000-0000E74C0000}"/>
    <cellStyle name="Input 12 12 16 5" xfId="19867" xr:uid="{00000000-0005-0000-0000-0000E84C0000}"/>
    <cellStyle name="Input 12 12 17" xfId="19868" xr:uid="{00000000-0005-0000-0000-0000E94C0000}"/>
    <cellStyle name="Input 12 12 17 2" xfId="19869" xr:uid="{00000000-0005-0000-0000-0000EA4C0000}"/>
    <cellStyle name="Input 12 12 17 2 2" xfId="19870" xr:uid="{00000000-0005-0000-0000-0000EB4C0000}"/>
    <cellStyle name="Input 12 12 17 2 3" xfId="19871" xr:uid="{00000000-0005-0000-0000-0000EC4C0000}"/>
    <cellStyle name="Input 12 12 17 3" xfId="19872" xr:uid="{00000000-0005-0000-0000-0000ED4C0000}"/>
    <cellStyle name="Input 12 12 17 4" xfId="19873" xr:uid="{00000000-0005-0000-0000-0000EE4C0000}"/>
    <cellStyle name="Input 12 12 17 5" xfId="19874" xr:uid="{00000000-0005-0000-0000-0000EF4C0000}"/>
    <cellStyle name="Input 12 12 18" xfId="19875" xr:uid="{00000000-0005-0000-0000-0000F04C0000}"/>
    <cellStyle name="Input 12 12 18 2" xfId="19876" xr:uid="{00000000-0005-0000-0000-0000F14C0000}"/>
    <cellStyle name="Input 12 12 18 2 2" xfId="19877" xr:uid="{00000000-0005-0000-0000-0000F24C0000}"/>
    <cellStyle name="Input 12 12 18 2 3" xfId="19878" xr:uid="{00000000-0005-0000-0000-0000F34C0000}"/>
    <cellStyle name="Input 12 12 18 3" xfId="19879" xr:uid="{00000000-0005-0000-0000-0000F44C0000}"/>
    <cellStyle name="Input 12 12 18 4" xfId="19880" xr:uid="{00000000-0005-0000-0000-0000F54C0000}"/>
    <cellStyle name="Input 12 12 18 5" xfId="19881" xr:uid="{00000000-0005-0000-0000-0000F64C0000}"/>
    <cellStyle name="Input 12 12 19" xfId="19882" xr:uid="{00000000-0005-0000-0000-0000F74C0000}"/>
    <cellStyle name="Input 12 12 19 2" xfId="19883" xr:uid="{00000000-0005-0000-0000-0000F84C0000}"/>
    <cellStyle name="Input 12 12 19 2 2" xfId="19884" xr:uid="{00000000-0005-0000-0000-0000F94C0000}"/>
    <cellStyle name="Input 12 12 19 2 3" xfId="19885" xr:uid="{00000000-0005-0000-0000-0000FA4C0000}"/>
    <cellStyle name="Input 12 12 19 3" xfId="19886" xr:uid="{00000000-0005-0000-0000-0000FB4C0000}"/>
    <cellStyle name="Input 12 12 19 4" xfId="19887" xr:uid="{00000000-0005-0000-0000-0000FC4C0000}"/>
    <cellStyle name="Input 12 12 19 5" xfId="19888" xr:uid="{00000000-0005-0000-0000-0000FD4C0000}"/>
    <cellStyle name="Input 12 12 2" xfId="19889" xr:uid="{00000000-0005-0000-0000-0000FE4C0000}"/>
    <cellStyle name="Input 12 12 2 2" xfId="19890" xr:uid="{00000000-0005-0000-0000-0000FF4C0000}"/>
    <cellStyle name="Input 12 12 2 2 2" xfId="19891" xr:uid="{00000000-0005-0000-0000-0000004D0000}"/>
    <cellStyle name="Input 12 12 2 2 3" xfId="19892" xr:uid="{00000000-0005-0000-0000-0000014D0000}"/>
    <cellStyle name="Input 12 12 2 3" xfId="19893" xr:uid="{00000000-0005-0000-0000-0000024D0000}"/>
    <cellStyle name="Input 12 12 2 4" xfId="19894" xr:uid="{00000000-0005-0000-0000-0000034D0000}"/>
    <cellStyle name="Input 12 12 2 5" xfId="19895" xr:uid="{00000000-0005-0000-0000-0000044D0000}"/>
    <cellStyle name="Input 12 12 20" xfId="19896" xr:uid="{00000000-0005-0000-0000-0000054D0000}"/>
    <cellStyle name="Input 12 12 20 2" xfId="19897" xr:uid="{00000000-0005-0000-0000-0000064D0000}"/>
    <cellStyle name="Input 12 12 20 2 2" xfId="19898" xr:uid="{00000000-0005-0000-0000-0000074D0000}"/>
    <cellStyle name="Input 12 12 20 2 3" xfId="19899" xr:uid="{00000000-0005-0000-0000-0000084D0000}"/>
    <cellStyle name="Input 12 12 20 3" xfId="19900" xr:uid="{00000000-0005-0000-0000-0000094D0000}"/>
    <cellStyle name="Input 12 12 20 4" xfId="19901" xr:uid="{00000000-0005-0000-0000-00000A4D0000}"/>
    <cellStyle name="Input 12 12 20 5" xfId="19902" xr:uid="{00000000-0005-0000-0000-00000B4D0000}"/>
    <cellStyle name="Input 12 12 21" xfId="19903" xr:uid="{00000000-0005-0000-0000-00000C4D0000}"/>
    <cellStyle name="Input 12 12 22" xfId="19904" xr:uid="{00000000-0005-0000-0000-00000D4D0000}"/>
    <cellStyle name="Input 12 12 3" xfId="19905" xr:uid="{00000000-0005-0000-0000-00000E4D0000}"/>
    <cellStyle name="Input 12 12 3 2" xfId="19906" xr:uid="{00000000-0005-0000-0000-00000F4D0000}"/>
    <cellStyle name="Input 12 12 3 2 2" xfId="19907" xr:uid="{00000000-0005-0000-0000-0000104D0000}"/>
    <cellStyle name="Input 12 12 3 2 3" xfId="19908" xr:uid="{00000000-0005-0000-0000-0000114D0000}"/>
    <cellStyle name="Input 12 12 3 3" xfId="19909" xr:uid="{00000000-0005-0000-0000-0000124D0000}"/>
    <cellStyle name="Input 12 12 3 4" xfId="19910" xr:uid="{00000000-0005-0000-0000-0000134D0000}"/>
    <cellStyle name="Input 12 12 3 5" xfId="19911" xr:uid="{00000000-0005-0000-0000-0000144D0000}"/>
    <cellStyle name="Input 12 12 4" xfId="19912" xr:uid="{00000000-0005-0000-0000-0000154D0000}"/>
    <cellStyle name="Input 12 12 4 2" xfId="19913" xr:uid="{00000000-0005-0000-0000-0000164D0000}"/>
    <cellStyle name="Input 12 12 4 2 2" xfId="19914" xr:uid="{00000000-0005-0000-0000-0000174D0000}"/>
    <cellStyle name="Input 12 12 4 2 3" xfId="19915" xr:uid="{00000000-0005-0000-0000-0000184D0000}"/>
    <cellStyle name="Input 12 12 4 3" xfId="19916" xr:uid="{00000000-0005-0000-0000-0000194D0000}"/>
    <cellStyle name="Input 12 12 4 4" xfId="19917" xr:uid="{00000000-0005-0000-0000-00001A4D0000}"/>
    <cellStyle name="Input 12 12 4 5" xfId="19918" xr:uid="{00000000-0005-0000-0000-00001B4D0000}"/>
    <cellStyle name="Input 12 12 5" xfId="19919" xr:uid="{00000000-0005-0000-0000-00001C4D0000}"/>
    <cellStyle name="Input 12 12 5 2" xfId="19920" xr:uid="{00000000-0005-0000-0000-00001D4D0000}"/>
    <cellStyle name="Input 12 12 5 2 2" xfId="19921" xr:uid="{00000000-0005-0000-0000-00001E4D0000}"/>
    <cellStyle name="Input 12 12 5 2 3" xfId="19922" xr:uid="{00000000-0005-0000-0000-00001F4D0000}"/>
    <cellStyle name="Input 12 12 5 3" xfId="19923" xr:uid="{00000000-0005-0000-0000-0000204D0000}"/>
    <cellStyle name="Input 12 12 5 4" xfId="19924" xr:uid="{00000000-0005-0000-0000-0000214D0000}"/>
    <cellStyle name="Input 12 12 5 5" xfId="19925" xr:uid="{00000000-0005-0000-0000-0000224D0000}"/>
    <cellStyle name="Input 12 12 6" xfId="19926" xr:uid="{00000000-0005-0000-0000-0000234D0000}"/>
    <cellStyle name="Input 12 12 6 2" xfId="19927" xr:uid="{00000000-0005-0000-0000-0000244D0000}"/>
    <cellStyle name="Input 12 12 6 2 2" xfId="19928" xr:uid="{00000000-0005-0000-0000-0000254D0000}"/>
    <cellStyle name="Input 12 12 6 2 3" xfId="19929" xr:uid="{00000000-0005-0000-0000-0000264D0000}"/>
    <cellStyle name="Input 12 12 6 3" xfId="19930" xr:uid="{00000000-0005-0000-0000-0000274D0000}"/>
    <cellStyle name="Input 12 12 6 4" xfId="19931" xr:uid="{00000000-0005-0000-0000-0000284D0000}"/>
    <cellStyle name="Input 12 12 6 5" xfId="19932" xr:uid="{00000000-0005-0000-0000-0000294D0000}"/>
    <cellStyle name="Input 12 12 7" xfId="19933" xr:uid="{00000000-0005-0000-0000-00002A4D0000}"/>
    <cellStyle name="Input 12 12 7 2" xfId="19934" xr:uid="{00000000-0005-0000-0000-00002B4D0000}"/>
    <cellStyle name="Input 12 12 7 2 2" xfId="19935" xr:uid="{00000000-0005-0000-0000-00002C4D0000}"/>
    <cellStyle name="Input 12 12 7 2 3" xfId="19936" xr:uid="{00000000-0005-0000-0000-00002D4D0000}"/>
    <cellStyle name="Input 12 12 7 3" xfId="19937" xr:uid="{00000000-0005-0000-0000-00002E4D0000}"/>
    <cellStyle name="Input 12 12 7 4" xfId="19938" xr:uid="{00000000-0005-0000-0000-00002F4D0000}"/>
    <cellStyle name="Input 12 12 7 5" xfId="19939" xr:uid="{00000000-0005-0000-0000-0000304D0000}"/>
    <cellStyle name="Input 12 12 8" xfId="19940" xr:uid="{00000000-0005-0000-0000-0000314D0000}"/>
    <cellStyle name="Input 12 12 8 2" xfId="19941" xr:uid="{00000000-0005-0000-0000-0000324D0000}"/>
    <cellStyle name="Input 12 12 8 2 2" xfId="19942" xr:uid="{00000000-0005-0000-0000-0000334D0000}"/>
    <cellStyle name="Input 12 12 8 2 3" xfId="19943" xr:uid="{00000000-0005-0000-0000-0000344D0000}"/>
    <cellStyle name="Input 12 12 8 3" xfId="19944" xr:uid="{00000000-0005-0000-0000-0000354D0000}"/>
    <cellStyle name="Input 12 12 8 4" xfId="19945" xr:uid="{00000000-0005-0000-0000-0000364D0000}"/>
    <cellStyle name="Input 12 12 8 5" xfId="19946" xr:uid="{00000000-0005-0000-0000-0000374D0000}"/>
    <cellStyle name="Input 12 12 9" xfId="19947" xr:uid="{00000000-0005-0000-0000-0000384D0000}"/>
    <cellStyle name="Input 12 12 9 2" xfId="19948" xr:uid="{00000000-0005-0000-0000-0000394D0000}"/>
    <cellStyle name="Input 12 12 9 2 2" xfId="19949" xr:uid="{00000000-0005-0000-0000-00003A4D0000}"/>
    <cellStyle name="Input 12 12 9 2 3" xfId="19950" xr:uid="{00000000-0005-0000-0000-00003B4D0000}"/>
    <cellStyle name="Input 12 12 9 3" xfId="19951" xr:uid="{00000000-0005-0000-0000-00003C4D0000}"/>
    <cellStyle name="Input 12 12 9 4" xfId="19952" xr:uid="{00000000-0005-0000-0000-00003D4D0000}"/>
    <cellStyle name="Input 12 12 9 5" xfId="19953" xr:uid="{00000000-0005-0000-0000-00003E4D0000}"/>
    <cellStyle name="Input 12 13" xfId="19954" xr:uid="{00000000-0005-0000-0000-00003F4D0000}"/>
    <cellStyle name="Input 12 13 10" xfId="19955" xr:uid="{00000000-0005-0000-0000-0000404D0000}"/>
    <cellStyle name="Input 12 13 10 2" xfId="19956" xr:uid="{00000000-0005-0000-0000-0000414D0000}"/>
    <cellStyle name="Input 12 13 10 2 2" xfId="19957" xr:uid="{00000000-0005-0000-0000-0000424D0000}"/>
    <cellStyle name="Input 12 13 10 2 3" xfId="19958" xr:uid="{00000000-0005-0000-0000-0000434D0000}"/>
    <cellStyle name="Input 12 13 10 3" xfId="19959" xr:uid="{00000000-0005-0000-0000-0000444D0000}"/>
    <cellStyle name="Input 12 13 10 4" xfId="19960" xr:uid="{00000000-0005-0000-0000-0000454D0000}"/>
    <cellStyle name="Input 12 13 10 5" xfId="19961" xr:uid="{00000000-0005-0000-0000-0000464D0000}"/>
    <cellStyle name="Input 12 13 11" xfId="19962" xr:uid="{00000000-0005-0000-0000-0000474D0000}"/>
    <cellStyle name="Input 12 13 11 2" xfId="19963" xr:uid="{00000000-0005-0000-0000-0000484D0000}"/>
    <cellStyle name="Input 12 13 11 2 2" xfId="19964" xr:uid="{00000000-0005-0000-0000-0000494D0000}"/>
    <cellStyle name="Input 12 13 11 2 3" xfId="19965" xr:uid="{00000000-0005-0000-0000-00004A4D0000}"/>
    <cellStyle name="Input 12 13 11 3" xfId="19966" xr:uid="{00000000-0005-0000-0000-00004B4D0000}"/>
    <cellStyle name="Input 12 13 11 4" xfId="19967" xr:uid="{00000000-0005-0000-0000-00004C4D0000}"/>
    <cellStyle name="Input 12 13 11 5" xfId="19968" xr:uid="{00000000-0005-0000-0000-00004D4D0000}"/>
    <cellStyle name="Input 12 13 12" xfId="19969" xr:uid="{00000000-0005-0000-0000-00004E4D0000}"/>
    <cellStyle name="Input 12 13 12 2" xfId="19970" xr:uid="{00000000-0005-0000-0000-00004F4D0000}"/>
    <cellStyle name="Input 12 13 12 2 2" xfId="19971" xr:uid="{00000000-0005-0000-0000-0000504D0000}"/>
    <cellStyle name="Input 12 13 12 2 3" xfId="19972" xr:uid="{00000000-0005-0000-0000-0000514D0000}"/>
    <cellStyle name="Input 12 13 12 3" xfId="19973" xr:uid="{00000000-0005-0000-0000-0000524D0000}"/>
    <cellStyle name="Input 12 13 12 4" xfId="19974" xr:uid="{00000000-0005-0000-0000-0000534D0000}"/>
    <cellStyle name="Input 12 13 12 5" xfId="19975" xr:uid="{00000000-0005-0000-0000-0000544D0000}"/>
    <cellStyle name="Input 12 13 13" xfId="19976" xr:uid="{00000000-0005-0000-0000-0000554D0000}"/>
    <cellStyle name="Input 12 13 13 2" xfId="19977" xr:uid="{00000000-0005-0000-0000-0000564D0000}"/>
    <cellStyle name="Input 12 13 13 2 2" xfId="19978" xr:uid="{00000000-0005-0000-0000-0000574D0000}"/>
    <cellStyle name="Input 12 13 13 2 3" xfId="19979" xr:uid="{00000000-0005-0000-0000-0000584D0000}"/>
    <cellStyle name="Input 12 13 13 3" xfId="19980" xr:uid="{00000000-0005-0000-0000-0000594D0000}"/>
    <cellStyle name="Input 12 13 13 4" xfId="19981" xr:uid="{00000000-0005-0000-0000-00005A4D0000}"/>
    <cellStyle name="Input 12 13 13 5" xfId="19982" xr:uid="{00000000-0005-0000-0000-00005B4D0000}"/>
    <cellStyle name="Input 12 13 14" xfId="19983" xr:uid="{00000000-0005-0000-0000-00005C4D0000}"/>
    <cellStyle name="Input 12 13 14 2" xfId="19984" xr:uid="{00000000-0005-0000-0000-00005D4D0000}"/>
    <cellStyle name="Input 12 13 14 2 2" xfId="19985" xr:uid="{00000000-0005-0000-0000-00005E4D0000}"/>
    <cellStyle name="Input 12 13 14 2 3" xfId="19986" xr:uid="{00000000-0005-0000-0000-00005F4D0000}"/>
    <cellStyle name="Input 12 13 14 3" xfId="19987" xr:uid="{00000000-0005-0000-0000-0000604D0000}"/>
    <cellStyle name="Input 12 13 14 4" xfId="19988" xr:uid="{00000000-0005-0000-0000-0000614D0000}"/>
    <cellStyle name="Input 12 13 14 5" xfId="19989" xr:uid="{00000000-0005-0000-0000-0000624D0000}"/>
    <cellStyle name="Input 12 13 15" xfId="19990" xr:uid="{00000000-0005-0000-0000-0000634D0000}"/>
    <cellStyle name="Input 12 13 15 2" xfId="19991" xr:uid="{00000000-0005-0000-0000-0000644D0000}"/>
    <cellStyle name="Input 12 13 15 2 2" xfId="19992" xr:uid="{00000000-0005-0000-0000-0000654D0000}"/>
    <cellStyle name="Input 12 13 15 2 3" xfId="19993" xr:uid="{00000000-0005-0000-0000-0000664D0000}"/>
    <cellStyle name="Input 12 13 15 3" xfId="19994" xr:uid="{00000000-0005-0000-0000-0000674D0000}"/>
    <cellStyle name="Input 12 13 15 4" xfId="19995" xr:uid="{00000000-0005-0000-0000-0000684D0000}"/>
    <cellStyle name="Input 12 13 15 5" xfId="19996" xr:uid="{00000000-0005-0000-0000-0000694D0000}"/>
    <cellStyle name="Input 12 13 16" xfId="19997" xr:uid="{00000000-0005-0000-0000-00006A4D0000}"/>
    <cellStyle name="Input 12 13 16 2" xfId="19998" xr:uid="{00000000-0005-0000-0000-00006B4D0000}"/>
    <cellStyle name="Input 12 13 16 2 2" xfId="19999" xr:uid="{00000000-0005-0000-0000-00006C4D0000}"/>
    <cellStyle name="Input 12 13 16 2 3" xfId="20000" xr:uid="{00000000-0005-0000-0000-00006D4D0000}"/>
    <cellStyle name="Input 12 13 16 3" xfId="20001" xr:uid="{00000000-0005-0000-0000-00006E4D0000}"/>
    <cellStyle name="Input 12 13 16 4" xfId="20002" xr:uid="{00000000-0005-0000-0000-00006F4D0000}"/>
    <cellStyle name="Input 12 13 16 5" xfId="20003" xr:uid="{00000000-0005-0000-0000-0000704D0000}"/>
    <cellStyle name="Input 12 13 17" xfId="20004" xr:uid="{00000000-0005-0000-0000-0000714D0000}"/>
    <cellStyle name="Input 12 13 17 2" xfId="20005" xr:uid="{00000000-0005-0000-0000-0000724D0000}"/>
    <cellStyle name="Input 12 13 17 2 2" xfId="20006" xr:uid="{00000000-0005-0000-0000-0000734D0000}"/>
    <cellStyle name="Input 12 13 17 2 3" xfId="20007" xr:uid="{00000000-0005-0000-0000-0000744D0000}"/>
    <cellStyle name="Input 12 13 17 3" xfId="20008" xr:uid="{00000000-0005-0000-0000-0000754D0000}"/>
    <cellStyle name="Input 12 13 17 4" xfId="20009" xr:uid="{00000000-0005-0000-0000-0000764D0000}"/>
    <cellStyle name="Input 12 13 17 5" xfId="20010" xr:uid="{00000000-0005-0000-0000-0000774D0000}"/>
    <cellStyle name="Input 12 13 18" xfId="20011" xr:uid="{00000000-0005-0000-0000-0000784D0000}"/>
    <cellStyle name="Input 12 13 18 2" xfId="20012" xr:uid="{00000000-0005-0000-0000-0000794D0000}"/>
    <cellStyle name="Input 12 13 18 2 2" xfId="20013" xr:uid="{00000000-0005-0000-0000-00007A4D0000}"/>
    <cellStyle name="Input 12 13 18 2 3" xfId="20014" xr:uid="{00000000-0005-0000-0000-00007B4D0000}"/>
    <cellStyle name="Input 12 13 18 3" xfId="20015" xr:uid="{00000000-0005-0000-0000-00007C4D0000}"/>
    <cellStyle name="Input 12 13 18 4" xfId="20016" xr:uid="{00000000-0005-0000-0000-00007D4D0000}"/>
    <cellStyle name="Input 12 13 18 5" xfId="20017" xr:uid="{00000000-0005-0000-0000-00007E4D0000}"/>
    <cellStyle name="Input 12 13 19" xfId="20018" xr:uid="{00000000-0005-0000-0000-00007F4D0000}"/>
    <cellStyle name="Input 12 13 19 2" xfId="20019" xr:uid="{00000000-0005-0000-0000-0000804D0000}"/>
    <cellStyle name="Input 12 13 19 2 2" xfId="20020" xr:uid="{00000000-0005-0000-0000-0000814D0000}"/>
    <cellStyle name="Input 12 13 19 2 3" xfId="20021" xr:uid="{00000000-0005-0000-0000-0000824D0000}"/>
    <cellStyle name="Input 12 13 19 3" xfId="20022" xr:uid="{00000000-0005-0000-0000-0000834D0000}"/>
    <cellStyle name="Input 12 13 19 4" xfId="20023" xr:uid="{00000000-0005-0000-0000-0000844D0000}"/>
    <cellStyle name="Input 12 13 19 5" xfId="20024" xr:uid="{00000000-0005-0000-0000-0000854D0000}"/>
    <cellStyle name="Input 12 13 2" xfId="20025" xr:uid="{00000000-0005-0000-0000-0000864D0000}"/>
    <cellStyle name="Input 12 13 2 2" xfId="20026" xr:uid="{00000000-0005-0000-0000-0000874D0000}"/>
    <cellStyle name="Input 12 13 2 2 2" xfId="20027" xr:uid="{00000000-0005-0000-0000-0000884D0000}"/>
    <cellStyle name="Input 12 13 2 2 3" xfId="20028" xr:uid="{00000000-0005-0000-0000-0000894D0000}"/>
    <cellStyle name="Input 12 13 2 3" xfId="20029" xr:uid="{00000000-0005-0000-0000-00008A4D0000}"/>
    <cellStyle name="Input 12 13 2 4" xfId="20030" xr:uid="{00000000-0005-0000-0000-00008B4D0000}"/>
    <cellStyle name="Input 12 13 2 5" xfId="20031" xr:uid="{00000000-0005-0000-0000-00008C4D0000}"/>
    <cellStyle name="Input 12 13 20" xfId="20032" xr:uid="{00000000-0005-0000-0000-00008D4D0000}"/>
    <cellStyle name="Input 12 13 20 2" xfId="20033" xr:uid="{00000000-0005-0000-0000-00008E4D0000}"/>
    <cellStyle name="Input 12 13 20 2 2" xfId="20034" xr:uid="{00000000-0005-0000-0000-00008F4D0000}"/>
    <cellStyle name="Input 12 13 20 2 3" xfId="20035" xr:uid="{00000000-0005-0000-0000-0000904D0000}"/>
    <cellStyle name="Input 12 13 20 3" xfId="20036" xr:uid="{00000000-0005-0000-0000-0000914D0000}"/>
    <cellStyle name="Input 12 13 20 4" xfId="20037" xr:uid="{00000000-0005-0000-0000-0000924D0000}"/>
    <cellStyle name="Input 12 13 20 5" xfId="20038" xr:uid="{00000000-0005-0000-0000-0000934D0000}"/>
    <cellStyle name="Input 12 13 21" xfId="20039" xr:uid="{00000000-0005-0000-0000-0000944D0000}"/>
    <cellStyle name="Input 12 13 22" xfId="20040" xr:uid="{00000000-0005-0000-0000-0000954D0000}"/>
    <cellStyle name="Input 12 13 3" xfId="20041" xr:uid="{00000000-0005-0000-0000-0000964D0000}"/>
    <cellStyle name="Input 12 13 3 2" xfId="20042" xr:uid="{00000000-0005-0000-0000-0000974D0000}"/>
    <cellStyle name="Input 12 13 3 2 2" xfId="20043" xr:uid="{00000000-0005-0000-0000-0000984D0000}"/>
    <cellStyle name="Input 12 13 3 2 3" xfId="20044" xr:uid="{00000000-0005-0000-0000-0000994D0000}"/>
    <cellStyle name="Input 12 13 3 3" xfId="20045" xr:uid="{00000000-0005-0000-0000-00009A4D0000}"/>
    <cellStyle name="Input 12 13 3 4" xfId="20046" xr:uid="{00000000-0005-0000-0000-00009B4D0000}"/>
    <cellStyle name="Input 12 13 3 5" xfId="20047" xr:uid="{00000000-0005-0000-0000-00009C4D0000}"/>
    <cellStyle name="Input 12 13 4" xfId="20048" xr:uid="{00000000-0005-0000-0000-00009D4D0000}"/>
    <cellStyle name="Input 12 13 4 2" xfId="20049" xr:uid="{00000000-0005-0000-0000-00009E4D0000}"/>
    <cellStyle name="Input 12 13 4 2 2" xfId="20050" xr:uid="{00000000-0005-0000-0000-00009F4D0000}"/>
    <cellStyle name="Input 12 13 4 2 3" xfId="20051" xr:uid="{00000000-0005-0000-0000-0000A04D0000}"/>
    <cellStyle name="Input 12 13 4 3" xfId="20052" xr:uid="{00000000-0005-0000-0000-0000A14D0000}"/>
    <cellStyle name="Input 12 13 4 4" xfId="20053" xr:uid="{00000000-0005-0000-0000-0000A24D0000}"/>
    <cellStyle name="Input 12 13 4 5" xfId="20054" xr:uid="{00000000-0005-0000-0000-0000A34D0000}"/>
    <cellStyle name="Input 12 13 5" xfId="20055" xr:uid="{00000000-0005-0000-0000-0000A44D0000}"/>
    <cellStyle name="Input 12 13 5 2" xfId="20056" xr:uid="{00000000-0005-0000-0000-0000A54D0000}"/>
    <cellStyle name="Input 12 13 5 2 2" xfId="20057" xr:uid="{00000000-0005-0000-0000-0000A64D0000}"/>
    <cellStyle name="Input 12 13 5 2 3" xfId="20058" xr:uid="{00000000-0005-0000-0000-0000A74D0000}"/>
    <cellStyle name="Input 12 13 5 3" xfId="20059" xr:uid="{00000000-0005-0000-0000-0000A84D0000}"/>
    <cellStyle name="Input 12 13 5 4" xfId="20060" xr:uid="{00000000-0005-0000-0000-0000A94D0000}"/>
    <cellStyle name="Input 12 13 5 5" xfId="20061" xr:uid="{00000000-0005-0000-0000-0000AA4D0000}"/>
    <cellStyle name="Input 12 13 6" xfId="20062" xr:uid="{00000000-0005-0000-0000-0000AB4D0000}"/>
    <cellStyle name="Input 12 13 6 2" xfId="20063" xr:uid="{00000000-0005-0000-0000-0000AC4D0000}"/>
    <cellStyle name="Input 12 13 6 2 2" xfId="20064" xr:uid="{00000000-0005-0000-0000-0000AD4D0000}"/>
    <cellStyle name="Input 12 13 6 2 3" xfId="20065" xr:uid="{00000000-0005-0000-0000-0000AE4D0000}"/>
    <cellStyle name="Input 12 13 6 3" xfId="20066" xr:uid="{00000000-0005-0000-0000-0000AF4D0000}"/>
    <cellStyle name="Input 12 13 6 4" xfId="20067" xr:uid="{00000000-0005-0000-0000-0000B04D0000}"/>
    <cellStyle name="Input 12 13 6 5" xfId="20068" xr:uid="{00000000-0005-0000-0000-0000B14D0000}"/>
    <cellStyle name="Input 12 13 7" xfId="20069" xr:uid="{00000000-0005-0000-0000-0000B24D0000}"/>
    <cellStyle name="Input 12 13 7 2" xfId="20070" xr:uid="{00000000-0005-0000-0000-0000B34D0000}"/>
    <cellStyle name="Input 12 13 7 2 2" xfId="20071" xr:uid="{00000000-0005-0000-0000-0000B44D0000}"/>
    <cellStyle name="Input 12 13 7 2 3" xfId="20072" xr:uid="{00000000-0005-0000-0000-0000B54D0000}"/>
    <cellStyle name="Input 12 13 7 3" xfId="20073" xr:uid="{00000000-0005-0000-0000-0000B64D0000}"/>
    <cellStyle name="Input 12 13 7 4" xfId="20074" xr:uid="{00000000-0005-0000-0000-0000B74D0000}"/>
    <cellStyle name="Input 12 13 7 5" xfId="20075" xr:uid="{00000000-0005-0000-0000-0000B84D0000}"/>
    <cellStyle name="Input 12 13 8" xfId="20076" xr:uid="{00000000-0005-0000-0000-0000B94D0000}"/>
    <cellStyle name="Input 12 13 8 2" xfId="20077" xr:uid="{00000000-0005-0000-0000-0000BA4D0000}"/>
    <cellStyle name="Input 12 13 8 2 2" xfId="20078" xr:uid="{00000000-0005-0000-0000-0000BB4D0000}"/>
    <cellStyle name="Input 12 13 8 2 3" xfId="20079" xr:uid="{00000000-0005-0000-0000-0000BC4D0000}"/>
    <cellStyle name="Input 12 13 8 3" xfId="20080" xr:uid="{00000000-0005-0000-0000-0000BD4D0000}"/>
    <cellStyle name="Input 12 13 8 4" xfId="20081" xr:uid="{00000000-0005-0000-0000-0000BE4D0000}"/>
    <cellStyle name="Input 12 13 8 5" xfId="20082" xr:uid="{00000000-0005-0000-0000-0000BF4D0000}"/>
    <cellStyle name="Input 12 13 9" xfId="20083" xr:uid="{00000000-0005-0000-0000-0000C04D0000}"/>
    <cellStyle name="Input 12 13 9 2" xfId="20084" xr:uid="{00000000-0005-0000-0000-0000C14D0000}"/>
    <cellStyle name="Input 12 13 9 2 2" xfId="20085" xr:uid="{00000000-0005-0000-0000-0000C24D0000}"/>
    <cellStyle name="Input 12 13 9 2 3" xfId="20086" xr:uid="{00000000-0005-0000-0000-0000C34D0000}"/>
    <cellStyle name="Input 12 13 9 3" xfId="20087" xr:uid="{00000000-0005-0000-0000-0000C44D0000}"/>
    <cellStyle name="Input 12 13 9 4" xfId="20088" xr:uid="{00000000-0005-0000-0000-0000C54D0000}"/>
    <cellStyle name="Input 12 13 9 5" xfId="20089" xr:uid="{00000000-0005-0000-0000-0000C64D0000}"/>
    <cellStyle name="Input 12 14" xfId="20090" xr:uid="{00000000-0005-0000-0000-0000C74D0000}"/>
    <cellStyle name="Input 12 14 10" xfId="20091" xr:uid="{00000000-0005-0000-0000-0000C84D0000}"/>
    <cellStyle name="Input 12 14 10 2" xfId="20092" xr:uid="{00000000-0005-0000-0000-0000C94D0000}"/>
    <cellStyle name="Input 12 14 10 2 2" xfId="20093" xr:uid="{00000000-0005-0000-0000-0000CA4D0000}"/>
    <cellStyle name="Input 12 14 10 2 3" xfId="20094" xr:uid="{00000000-0005-0000-0000-0000CB4D0000}"/>
    <cellStyle name="Input 12 14 10 3" xfId="20095" xr:uid="{00000000-0005-0000-0000-0000CC4D0000}"/>
    <cellStyle name="Input 12 14 10 4" xfId="20096" xr:uid="{00000000-0005-0000-0000-0000CD4D0000}"/>
    <cellStyle name="Input 12 14 10 5" xfId="20097" xr:uid="{00000000-0005-0000-0000-0000CE4D0000}"/>
    <cellStyle name="Input 12 14 11" xfId="20098" xr:uid="{00000000-0005-0000-0000-0000CF4D0000}"/>
    <cellStyle name="Input 12 14 11 2" xfId="20099" xr:uid="{00000000-0005-0000-0000-0000D04D0000}"/>
    <cellStyle name="Input 12 14 11 2 2" xfId="20100" xr:uid="{00000000-0005-0000-0000-0000D14D0000}"/>
    <cellStyle name="Input 12 14 11 2 3" xfId="20101" xr:uid="{00000000-0005-0000-0000-0000D24D0000}"/>
    <cellStyle name="Input 12 14 11 3" xfId="20102" xr:uid="{00000000-0005-0000-0000-0000D34D0000}"/>
    <cellStyle name="Input 12 14 11 4" xfId="20103" xr:uid="{00000000-0005-0000-0000-0000D44D0000}"/>
    <cellStyle name="Input 12 14 11 5" xfId="20104" xr:uid="{00000000-0005-0000-0000-0000D54D0000}"/>
    <cellStyle name="Input 12 14 12" xfId="20105" xr:uid="{00000000-0005-0000-0000-0000D64D0000}"/>
    <cellStyle name="Input 12 14 12 2" xfId="20106" xr:uid="{00000000-0005-0000-0000-0000D74D0000}"/>
    <cellStyle name="Input 12 14 12 2 2" xfId="20107" xr:uid="{00000000-0005-0000-0000-0000D84D0000}"/>
    <cellStyle name="Input 12 14 12 2 3" xfId="20108" xr:uid="{00000000-0005-0000-0000-0000D94D0000}"/>
    <cellStyle name="Input 12 14 12 3" xfId="20109" xr:uid="{00000000-0005-0000-0000-0000DA4D0000}"/>
    <cellStyle name="Input 12 14 12 4" xfId="20110" xr:uid="{00000000-0005-0000-0000-0000DB4D0000}"/>
    <cellStyle name="Input 12 14 12 5" xfId="20111" xr:uid="{00000000-0005-0000-0000-0000DC4D0000}"/>
    <cellStyle name="Input 12 14 13" xfId="20112" xr:uid="{00000000-0005-0000-0000-0000DD4D0000}"/>
    <cellStyle name="Input 12 14 13 2" xfId="20113" xr:uid="{00000000-0005-0000-0000-0000DE4D0000}"/>
    <cellStyle name="Input 12 14 13 2 2" xfId="20114" xr:uid="{00000000-0005-0000-0000-0000DF4D0000}"/>
    <cellStyle name="Input 12 14 13 2 3" xfId="20115" xr:uid="{00000000-0005-0000-0000-0000E04D0000}"/>
    <cellStyle name="Input 12 14 13 3" xfId="20116" xr:uid="{00000000-0005-0000-0000-0000E14D0000}"/>
    <cellStyle name="Input 12 14 13 4" xfId="20117" xr:uid="{00000000-0005-0000-0000-0000E24D0000}"/>
    <cellStyle name="Input 12 14 13 5" xfId="20118" xr:uid="{00000000-0005-0000-0000-0000E34D0000}"/>
    <cellStyle name="Input 12 14 14" xfId="20119" xr:uid="{00000000-0005-0000-0000-0000E44D0000}"/>
    <cellStyle name="Input 12 14 14 2" xfId="20120" xr:uid="{00000000-0005-0000-0000-0000E54D0000}"/>
    <cellStyle name="Input 12 14 14 2 2" xfId="20121" xr:uid="{00000000-0005-0000-0000-0000E64D0000}"/>
    <cellStyle name="Input 12 14 14 2 3" xfId="20122" xr:uid="{00000000-0005-0000-0000-0000E74D0000}"/>
    <cellStyle name="Input 12 14 14 3" xfId="20123" xr:uid="{00000000-0005-0000-0000-0000E84D0000}"/>
    <cellStyle name="Input 12 14 14 4" xfId="20124" xr:uid="{00000000-0005-0000-0000-0000E94D0000}"/>
    <cellStyle name="Input 12 14 14 5" xfId="20125" xr:uid="{00000000-0005-0000-0000-0000EA4D0000}"/>
    <cellStyle name="Input 12 14 15" xfId="20126" xr:uid="{00000000-0005-0000-0000-0000EB4D0000}"/>
    <cellStyle name="Input 12 14 15 2" xfId="20127" xr:uid="{00000000-0005-0000-0000-0000EC4D0000}"/>
    <cellStyle name="Input 12 14 15 2 2" xfId="20128" xr:uid="{00000000-0005-0000-0000-0000ED4D0000}"/>
    <cellStyle name="Input 12 14 15 2 3" xfId="20129" xr:uid="{00000000-0005-0000-0000-0000EE4D0000}"/>
    <cellStyle name="Input 12 14 15 3" xfId="20130" xr:uid="{00000000-0005-0000-0000-0000EF4D0000}"/>
    <cellStyle name="Input 12 14 15 4" xfId="20131" xr:uid="{00000000-0005-0000-0000-0000F04D0000}"/>
    <cellStyle name="Input 12 14 15 5" xfId="20132" xr:uid="{00000000-0005-0000-0000-0000F14D0000}"/>
    <cellStyle name="Input 12 14 16" xfId="20133" xr:uid="{00000000-0005-0000-0000-0000F24D0000}"/>
    <cellStyle name="Input 12 14 16 2" xfId="20134" xr:uid="{00000000-0005-0000-0000-0000F34D0000}"/>
    <cellStyle name="Input 12 14 16 2 2" xfId="20135" xr:uid="{00000000-0005-0000-0000-0000F44D0000}"/>
    <cellStyle name="Input 12 14 16 2 3" xfId="20136" xr:uid="{00000000-0005-0000-0000-0000F54D0000}"/>
    <cellStyle name="Input 12 14 16 3" xfId="20137" xr:uid="{00000000-0005-0000-0000-0000F64D0000}"/>
    <cellStyle name="Input 12 14 16 4" xfId="20138" xr:uid="{00000000-0005-0000-0000-0000F74D0000}"/>
    <cellStyle name="Input 12 14 16 5" xfId="20139" xr:uid="{00000000-0005-0000-0000-0000F84D0000}"/>
    <cellStyle name="Input 12 14 17" xfId="20140" xr:uid="{00000000-0005-0000-0000-0000F94D0000}"/>
    <cellStyle name="Input 12 14 17 2" xfId="20141" xr:uid="{00000000-0005-0000-0000-0000FA4D0000}"/>
    <cellStyle name="Input 12 14 17 2 2" xfId="20142" xr:uid="{00000000-0005-0000-0000-0000FB4D0000}"/>
    <cellStyle name="Input 12 14 17 2 3" xfId="20143" xr:uid="{00000000-0005-0000-0000-0000FC4D0000}"/>
    <cellStyle name="Input 12 14 17 3" xfId="20144" xr:uid="{00000000-0005-0000-0000-0000FD4D0000}"/>
    <cellStyle name="Input 12 14 17 4" xfId="20145" xr:uid="{00000000-0005-0000-0000-0000FE4D0000}"/>
    <cellStyle name="Input 12 14 17 5" xfId="20146" xr:uid="{00000000-0005-0000-0000-0000FF4D0000}"/>
    <cellStyle name="Input 12 14 18" xfId="20147" xr:uid="{00000000-0005-0000-0000-0000004E0000}"/>
    <cellStyle name="Input 12 14 18 2" xfId="20148" xr:uid="{00000000-0005-0000-0000-0000014E0000}"/>
    <cellStyle name="Input 12 14 18 2 2" xfId="20149" xr:uid="{00000000-0005-0000-0000-0000024E0000}"/>
    <cellStyle name="Input 12 14 18 2 3" xfId="20150" xr:uid="{00000000-0005-0000-0000-0000034E0000}"/>
    <cellStyle name="Input 12 14 18 3" xfId="20151" xr:uid="{00000000-0005-0000-0000-0000044E0000}"/>
    <cellStyle name="Input 12 14 18 4" xfId="20152" xr:uid="{00000000-0005-0000-0000-0000054E0000}"/>
    <cellStyle name="Input 12 14 18 5" xfId="20153" xr:uid="{00000000-0005-0000-0000-0000064E0000}"/>
    <cellStyle name="Input 12 14 19" xfId="20154" xr:uid="{00000000-0005-0000-0000-0000074E0000}"/>
    <cellStyle name="Input 12 14 19 2" xfId="20155" xr:uid="{00000000-0005-0000-0000-0000084E0000}"/>
    <cellStyle name="Input 12 14 19 2 2" xfId="20156" xr:uid="{00000000-0005-0000-0000-0000094E0000}"/>
    <cellStyle name="Input 12 14 19 2 3" xfId="20157" xr:uid="{00000000-0005-0000-0000-00000A4E0000}"/>
    <cellStyle name="Input 12 14 19 3" xfId="20158" xr:uid="{00000000-0005-0000-0000-00000B4E0000}"/>
    <cellStyle name="Input 12 14 19 4" xfId="20159" xr:uid="{00000000-0005-0000-0000-00000C4E0000}"/>
    <cellStyle name="Input 12 14 19 5" xfId="20160" xr:uid="{00000000-0005-0000-0000-00000D4E0000}"/>
    <cellStyle name="Input 12 14 2" xfId="20161" xr:uid="{00000000-0005-0000-0000-00000E4E0000}"/>
    <cellStyle name="Input 12 14 2 2" xfId="20162" xr:uid="{00000000-0005-0000-0000-00000F4E0000}"/>
    <cellStyle name="Input 12 14 2 2 2" xfId="20163" xr:uid="{00000000-0005-0000-0000-0000104E0000}"/>
    <cellStyle name="Input 12 14 2 2 3" xfId="20164" xr:uid="{00000000-0005-0000-0000-0000114E0000}"/>
    <cellStyle name="Input 12 14 2 3" xfId="20165" xr:uid="{00000000-0005-0000-0000-0000124E0000}"/>
    <cellStyle name="Input 12 14 2 4" xfId="20166" xr:uid="{00000000-0005-0000-0000-0000134E0000}"/>
    <cellStyle name="Input 12 14 2 5" xfId="20167" xr:uid="{00000000-0005-0000-0000-0000144E0000}"/>
    <cellStyle name="Input 12 14 20" xfId="20168" xr:uid="{00000000-0005-0000-0000-0000154E0000}"/>
    <cellStyle name="Input 12 14 20 2" xfId="20169" xr:uid="{00000000-0005-0000-0000-0000164E0000}"/>
    <cellStyle name="Input 12 14 20 2 2" xfId="20170" xr:uid="{00000000-0005-0000-0000-0000174E0000}"/>
    <cellStyle name="Input 12 14 20 2 3" xfId="20171" xr:uid="{00000000-0005-0000-0000-0000184E0000}"/>
    <cellStyle name="Input 12 14 20 3" xfId="20172" xr:uid="{00000000-0005-0000-0000-0000194E0000}"/>
    <cellStyle name="Input 12 14 20 4" xfId="20173" xr:uid="{00000000-0005-0000-0000-00001A4E0000}"/>
    <cellStyle name="Input 12 14 20 5" xfId="20174" xr:uid="{00000000-0005-0000-0000-00001B4E0000}"/>
    <cellStyle name="Input 12 14 21" xfId="20175" xr:uid="{00000000-0005-0000-0000-00001C4E0000}"/>
    <cellStyle name="Input 12 14 22" xfId="20176" xr:uid="{00000000-0005-0000-0000-00001D4E0000}"/>
    <cellStyle name="Input 12 14 3" xfId="20177" xr:uid="{00000000-0005-0000-0000-00001E4E0000}"/>
    <cellStyle name="Input 12 14 3 2" xfId="20178" xr:uid="{00000000-0005-0000-0000-00001F4E0000}"/>
    <cellStyle name="Input 12 14 3 2 2" xfId="20179" xr:uid="{00000000-0005-0000-0000-0000204E0000}"/>
    <cellStyle name="Input 12 14 3 2 3" xfId="20180" xr:uid="{00000000-0005-0000-0000-0000214E0000}"/>
    <cellStyle name="Input 12 14 3 3" xfId="20181" xr:uid="{00000000-0005-0000-0000-0000224E0000}"/>
    <cellStyle name="Input 12 14 3 4" xfId="20182" xr:uid="{00000000-0005-0000-0000-0000234E0000}"/>
    <cellStyle name="Input 12 14 3 5" xfId="20183" xr:uid="{00000000-0005-0000-0000-0000244E0000}"/>
    <cellStyle name="Input 12 14 4" xfId="20184" xr:uid="{00000000-0005-0000-0000-0000254E0000}"/>
    <cellStyle name="Input 12 14 4 2" xfId="20185" xr:uid="{00000000-0005-0000-0000-0000264E0000}"/>
    <cellStyle name="Input 12 14 4 2 2" xfId="20186" xr:uid="{00000000-0005-0000-0000-0000274E0000}"/>
    <cellStyle name="Input 12 14 4 2 3" xfId="20187" xr:uid="{00000000-0005-0000-0000-0000284E0000}"/>
    <cellStyle name="Input 12 14 4 3" xfId="20188" xr:uid="{00000000-0005-0000-0000-0000294E0000}"/>
    <cellStyle name="Input 12 14 4 4" xfId="20189" xr:uid="{00000000-0005-0000-0000-00002A4E0000}"/>
    <cellStyle name="Input 12 14 4 5" xfId="20190" xr:uid="{00000000-0005-0000-0000-00002B4E0000}"/>
    <cellStyle name="Input 12 14 5" xfId="20191" xr:uid="{00000000-0005-0000-0000-00002C4E0000}"/>
    <cellStyle name="Input 12 14 5 2" xfId="20192" xr:uid="{00000000-0005-0000-0000-00002D4E0000}"/>
    <cellStyle name="Input 12 14 5 2 2" xfId="20193" xr:uid="{00000000-0005-0000-0000-00002E4E0000}"/>
    <cellStyle name="Input 12 14 5 2 3" xfId="20194" xr:uid="{00000000-0005-0000-0000-00002F4E0000}"/>
    <cellStyle name="Input 12 14 5 3" xfId="20195" xr:uid="{00000000-0005-0000-0000-0000304E0000}"/>
    <cellStyle name="Input 12 14 5 4" xfId="20196" xr:uid="{00000000-0005-0000-0000-0000314E0000}"/>
    <cellStyle name="Input 12 14 5 5" xfId="20197" xr:uid="{00000000-0005-0000-0000-0000324E0000}"/>
    <cellStyle name="Input 12 14 6" xfId="20198" xr:uid="{00000000-0005-0000-0000-0000334E0000}"/>
    <cellStyle name="Input 12 14 6 2" xfId="20199" xr:uid="{00000000-0005-0000-0000-0000344E0000}"/>
    <cellStyle name="Input 12 14 6 2 2" xfId="20200" xr:uid="{00000000-0005-0000-0000-0000354E0000}"/>
    <cellStyle name="Input 12 14 6 2 3" xfId="20201" xr:uid="{00000000-0005-0000-0000-0000364E0000}"/>
    <cellStyle name="Input 12 14 6 3" xfId="20202" xr:uid="{00000000-0005-0000-0000-0000374E0000}"/>
    <cellStyle name="Input 12 14 6 4" xfId="20203" xr:uid="{00000000-0005-0000-0000-0000384E0000}"/>
    <cellStyle name="Input 12 14 6 5" xfId="20204" xr:uid="{00000000-0005-0000-0000-0000394E0000}"/>
    <cellStyle name="Input 12 14 7" xfId="20205" xr:uid="{00000000-0005-0000-0000-00003A4E0000}"/>
    <cellStyle name="Input 12 14 7 2" xfId="20206" xr:uid="{00000000-0005-0000-0000-00003B4E0000}"/>
    <cellStyle name="Input 12 14 7 2 2" xfId="20207" xr:uid="{00000000-0005-0000-0000-00003C4E0000}"/>
    <cellStyle name="Input 12 14 7 2 3" xfId="20208" xr:uid="{00000000-0005-0000-0000-00003D4E0000}"/>
    <cellStyle name="Input 12 14 7 3" xfId="20209" xr:uid="{00000000-0005-0000-0000-00003E4E0000}"/>
    <cellStyle name="Input 12 14 7 4" xfId="20210" xr:uid="{00000000-0005-0000-0000-00003F4E0000}"/>
    <cellStyle name="Input 12 14 7 5" xfId="20211" xr:uid="{00000000-0005-0000-0000-0000404E0000}"/>
    <cellStyle name="Input 12 14 8" xfId="20212" xr:uid="{00000000-0005-0000-0000-0000414E0000}"/>
    <cellStyle name="Input 12 14 8 2" xfId="20213" xr:uid="{00000000-0005-0000-0000-0000424E0000}"/>
    <cellStyle name="Input 12 14 8 2 2" xfId="20214" xr:uid="{00000000-0005-0000-0000-0000434E0000}"/>
    <cellStyle name="Input 12 14 8 2 3" xfId="20215" xr:uid="{00000000-0005-0000-0000-0000444E0000}"/>
    <cellStyle name="Input 12 14 8 3" xfId="20216" xr:uid="{00000000-0005-0000-0000-0000454E0000}"/>
    <cellStyle name="Input 12 14 8 4" xfId="20217" xr:uid="{00000000-0005-0000-0000-0000464E0000}"/>
    <cellStyle name="Input 12 14 8 5" xfId="20218" xr:uid="{00000000-0005-0000-0000-0000474E0000}"/>
    <cellStyle name="Input 12 14 9" xfId="20219" xr:uid="{00000000-0005-0000-0000-0000484E0000}"/>
    <cellStyle name="Input 12 14 9 2" xfId="20220" xr:uid="{00000000-0005-0000-0000-0000494E0000}"/>
    <cellStyle name="Input 12 14 9 2 2" xfId="20221" xr:uid="{00000000-0005-0000-0000-00004A4E0000}"/>
    <cellStyle name="Input 12 14 9 2 3" xfId="20222" xr:uid="{00000000-0005-0000-0000-00004B4E0000}"/>
    <cellStyle name="Input 12 14 9 3" xfId="20223" xr:uid="{00000000-0005-0000-0000-00004C4E0000}"/>
    <cellStyle name="Input 12 14 9 4" xfId="20224" xr:uid="{00000000-0005-0000-0000-00004D4E0000}"/>
    <cellStyle name="Input 12 14 9 5" xfId="20225" xr:uid="{00000000-0005-0000-0000-00004E4E0000}"/>
    <cellStyle name="Input 12 15" xfId="20226" xr:uid="{00000000-0005-0000-0000-00004F4E0000}"/>
    <cellStyle name="Input 12 15 10" xfId="20227" xr:uid="{00000000-0005-0000-0000-0000504E0000}"/>
    <cellStyle name="Input 12 15 10 2" xfId="20228" xr:uid="{00000000-0005-0000-0000-0000514E0000}"/>
    <cellStyle name="Input 12 15 10 2 2" xfId="20229" xr:uid="{00000000-0005-0000-0000-0000524E0000}"/>
    <cellStyle name="Input 12 15 10 2 3" xfId="20230" xr:uid="{00000000-0005-0000-0000-0000534E0000}"/>
    <cellStyle name="Input 12 15 10 3" xfId="20231" xr:uid="{00000000-0005-0000-0000-0000544E0000}"/>
    <cellStyle name="Input 12 15 10 4" xfId="20232" xr:uid="{00000000-0005-0000-0000-0000554E0000}"/>
    <cellStyle name="Input 12 15 10 5" xfId="20233" xr:uid="{00000000-0005-0000-0000-0000564E0000}"/>
    <cellStyle name="Input 12 15 11" xfId="20234" xr:uid="{00000000-0005-0000-0000-0000574E0000}"/>
    <cellStyle name="Input 12 15 11 2" xfId="20235" xr:uid="{00000000-0005-0000-0000-0000584E0000}"/>
    <cellStyle name="Input 12 15 11 2 2" xfId="20236" xr:uid="{00000000-0005-0000-0000-0000594E0000}"/>
    <cellStyle name="Input 12 15 11 2 3" xfId="20237" xr:uid="{00000000-0005-0000-0000-00005A4E0000}"/>
    <cellStyle name="Input 12 15 11 3" xfId="20238" xr:uid="{00000000-0005-0000-0000-00005B4E0000}"/>
    <cellStyle name="Input 12 15 11 4" xfId="20239" xr:uid="{00000000-0005-0000-0000-00005C4E0000}"/>
    <cellStyle name="Input 12 15 11 5" xfId="20240" xr:uid="{00000000-0005-0000-0000-00005D4E0000}"/>
    <cellStyle name="Input 12 15 12" xfId="20241" xr:uid="{00000000-0005-0000-0000-00005E4E0000}"/>
    <cellStyle name="Input 12 15 12 2" xfId="20242" xr:uid="{00000000-0005-0000-0000-00005F4E0000}"/>
    <cellStyle name="Input 12 15 12 2 2" xfId="20243" xr:uid="{00000000-0005-0000-0000-0000604E0000}"/>
    <cellStyle name="Input 12 15 12 2 3" xfId="20244" xr:uid="{00000000-0005-0000-0000-0000614E0000}"/>
    <cellStyle name="Input 12 15 12 3" xfId="20245" xr:uid="{00000000-0005-0000-0000-0000624E0000}"/>
    <cellStyle name="Input 12 15 12 4" xfId="20246" xr:uid="{00000000-0005-0000-0000-0000634E0000}"/>
    <cellStyle name="Input 12 15 12 5" xfId="20247" xr:uid="{00000000-0005-0000-0000-0000644E0000}"/>
    <cellStyle name="Input 12 15 13" xfId="20248" xr:uid="{00000000-0005-0000-0000-0000654E0000}"/>
    <cellStyle name="Input 12 15 13 2" xfId="20249" xr:uid="{00000000-0005-0000-0000-0000664E0000}"/>
    <cellStyle name="Input 12 15 13 2 2" xfId="20250" xr:uid="{00000000-0005-0000-0000-0000674E0000}"/>
    <cellStyle name="Input 12 15 13 2 3" xfId="20251" xr:uid="{00000000-0005-0000-0000-0000684E0000}"/>
    <cellStyle name="Input 12 15 13 3" xfId="20252" xr:uid="{00000000-0005-0000-0000-0000694E0000}"/>
    <cellStyle name="Input 12 15 13 4" xfId="20253" xr:uid="{00000000-0005-0000-0000-00006A4E0000}"/>
    <cellStyle name="Input 12 15 13 5" xfId="20254" xr:uid="{00000000-0005-0000-0000-00006B4E0000}"/>
    <cellStyle name="Input 12 15 14" xfId="20255" xr:uid="{00000000-0005-0000-0000-00006C4E0000}"/>
    <cellStyle name="Input 12 15 14 2" xfId="20256" xr:uid="{00000000-0005-0000-0000-00006D4E0000}"/>
    <cellStyle name="Input 12 15 14 2 2" xfId="20257" xr:uid="{00000000-0005-0000-0000-00006E4E0000}"/>
    <cellStyle name="Input 12 15 14 2 3" xfId="20258" xr:uid="{00000000-0005-0000-0000-00006F4E0000}"/>
    <cellStyle name="Input 12 15 14 3" xfId="20259" xr:uid="{00000000-0005-0000-0000-0000704E0000}"/>
    <cellStyle name="Input 12 15 14 4" xfId="20260" xr:uid="{00000000-0005-0000-0000-0000714E0000}"/>
    <cellStyle name="Input 12 15 14 5" xfId="20261" xr:uid="{00000000-0005-0000-0000-0000724E0000}"/>
    <cellStyle name="Input 12 15 15" xfId="20262" xr:uid="{00000000-0005-0000-0000-0000734E0000}"/>
    <cellStyle name="Input 12 15 15 2" xfId="20263" xr:uid="{00000000-0005-0000-0000-0000744E0000}"/>
    <cellStyle name="Input 12 15 15 2 2" xfId="20264" xr:uid="{00000000-0005-0000-0000-0000754E0000}"/>
    <cellStyle name="Input 12 15 15 2 3" xfId="20265" xr:uid="{00000000-0005-0000-0000-0000764E0000}"/>
    <cellStyle name="Input 12 15 15 3" xfId="20266" xr:uid="{00000000-0005-0000-0000-0000774E0000}"/>
    <cellStyle name="Input 12 15 15 4" xfId="20267" xr:uid="{00000000-0005-0000-0000-0000784E0000}"/>
    <cellStyle name="Input 12 15 15 5" xfId="20268" xr:uid="{00000000-0005-0000-0000-0000794E0000}"/>
    <cellStyle name="Input 12 15 16" xfId="20269" xr:uid="{00000000-0005-0000-0000-00007A4E0000}"/>
    <cellStyle name="Input 12 15 16 2" xfId="20270" xr:uid="{00000000-0005-0000-0000-00007B4E0000}"/>
    <cellStyle name="Input 12 15 16 3" xfId="20271" xr:uid="{00000000-0005-0000-0000-00007C4E0000}"/>
    <cellStyle name="Input 12 15 16 4" xfId="20272" xr:uid="{00000000-0005-0000-0000-00007D4E0000}"/>
    <cellStyle name="Input 12 15 17" xfId="20273" xr:uid="{00000000-0005-0000-0000-00007E4E0000}"/>
    <cellStyle name="Input 12 15 17 2" xfId="20274" xr:uid="{00000000-0005-0000-0000-00007F4E0000}"/>
    <cellStyle name="Input 12 15 17 3" xfId="20275" xr:uid="{00000000-0005-0000-0000-0000804E0000}"/>
    <cellStyle name="Input 12 15 17 4" xfId="20276" xr:uid="{00000000-0005-0000-0000-0000814E0000}"/>
    <cellStyle name="Input 12 15 18" xfId="20277" xr:uid="{00000000-0005-0000-0000-0000824E0000}"/>
    <cellStyle name="Input 12 15 18 2" xfId="20278" xr:uid="{00000000-0005-0000-0000-0000834E0000}"/>
    <cellStyle name="Input 12 15 18 3" xfId="20279" xr:uid="{00000000-0005-0000-0000-0000844E0000}"/>
    <cellStyle name="Input 12 15 18 4" xfId="20280" xr:uid="{00000000-0005-0000-0000-0000854E0000}"/>
    <cellStyle name="Input 12 15 19" xfId="20281" xr:uid="{00000000-0005-0000-0000-0000864E0000}"/>
    <cellStyle name="Input 12 15 19 2" xfId="20282" xr:uid="{00000000-0005-0000-0000-0000874E0000}"/>
    <cellStyle name="Input 12 15 19 3" xfId="20283" xr:uid="{00000000-0005-0000-0000-0000884E0000}"/>
    <cellStyle name="Input 12 15 19 4" xfId="20284" xr:uid="{00000000-0005-0000-0000-0000894E0000}"/>
    <cellStyle name="Input 12 15 2" xfId="20285" xr:uid="{00000000-0005-0000-0000-00008A4E0000}"/>
    <cellStyle name="Input 12 15 2 2" xfId="20286" xr:uid="{00000000-0005-0000-0000-00008B4E0000}"/>
    <cellStyle name="Input 12 15 2 3" xfId="20287" xr:uid="{00000000-0005-0000-0000-00008C4E0000}"/>
    <cellStyle name="Input 12 15 2 4" xfId="20288" xr:uid="{00000000-0005-0000-0000-00008D4E0000}"/>
    <cellStyle name="Input 12 15 20" xfId="20289" xr:uid="{00000000-0005-0000-0000-00008E4E0000}"/>
    <cellStyle name="Input 12 15 20 2" xfId="20290" xr:uid="{00000000-0005-0000-0000-00008F4E0000}"/>
    <cellStyle name="Input 12 15 20 3" xfId="20291" xr:uid="{00000000-0005-0000-0000-0000904E0000}"/>
    <cellStyle name="Input 12 15 20 4" xfId="20292" xr:uid="{00000000-0005-0000-0000-0000914E0000}"/>
    <cellStyle name="Input 12 15 21" xfId="20293" xr:uid="{00000000-0005-0000-0000-0000924E0000}"/>
    <cellStyle name="Input 12 15 22" xfId="20294" xr:uid="{00000000-0005-0000-0000-0000934E0000}"/>
    <cellStyle name="Input 12 15 3" xfId="20295" xr:uid="{00000000-0005-0000-0000-0000944E0000}"/>
    <cellStyle name="Input 12 15 3 2" xfId="20296" xr:uid="{00000000-0005-0000-0000-0000954E0000}"/>
    <cellStyle name="Input 12 15 3 3" xfId="20297" xr:uid="{00000000-0005-0000-0000-0000964E0000}"/>
    <cellStyle name="Input 12 15 3 4" xfId="20298" xr:uid="{00000000-0005-0000-0000-0000974E0000}"/>
    <cellStyle name="Input 12 15 4" xfId="20299" xr:uid="{00000000-0005-0000-0000-0000984E0000}"/>
    <cellStyle name="Input 12 15 4 2" xfId="20300" xr:uid="{00000000-0005-0000-0000-0000994E0000}"/>
    <cellStyle name="Input 12 15 4 3" xfId="20301" xr:uid="{00000000-0005-0000-0000-00009A4E0000}"/>
    <cellStyle name="Input 12 15 4 4" xfId="20302" xr:uid="{00000000-0005-0000-0000-00009B4E0000}"/>
    <cellStyle name="Input 12 15 5" xfId="20303" xr:uid="{00000000-0005-0000-0000-00009C4E0000}"/>
    <cellStyle name="Input 12 15 5 2" xfId="20304" xr:uid="{00000000-0005-0000-0000-00009D4E0000}"/>
    <cellStyle name="Input 12 15 5 3" xfId="20305" xr:uid="{00000000-0005-0000-0000-00009E4E0000}"/>
    <cellStyle name="Input 12 15 5 4" xfId="20306" xr:uid="{00000000-0005-0000-0000-00009F4E0000}"/>
    <cellStyle name="Input 12 15 6" xfId="20307" xr:uid="{00000000-0005-0000-0000-0000A04E0000}"/>
    <cellStyle name="Input 12 15 6 2" xfId="20308" xr:uid="{00000000-0005-0000-0000-0000A14E0000}"/>
    <cellStyle name="Input 12 15 6 3" xfId="20309" xr:uid="{00000000-0005-0000-0000-0000A24E0000}"/>
    <cellStyle name="Input 12 15 6 4" xfId="20310" xr:uid="{00000000-0005-0000-0000-0000A34E0000}"/>
    <cellStyle name="Input 12 15 7" xfId="20311" xr:uid="{00000000-0005-0000-0000-0000A44E0000}"/>
    <cellStyle name="Input 12 15 7 2" xfId="20312" xr:uid="{00000000-0005-0000-0000-0000A54E0000}"/>
    <cellStyle name="Input 12 15 7 3" xfId="20313" xr:uid="{00000000-0005-0000-0000-0000A64E0000}"/>
    <cellStyle name="Input 12 15 7 4" xfId="20314" xr:uid="{00000000-0005-0000-0000-0000A74E0000}"/>
    <cellStyle name="Input 12 15 8" xfId="20315" xr:uid="{00000000-0005-0000-0000-0000A84E0000}"/>
    <cellStyle name="Input 12 15 8 2" xfId="20316" xr:uid="{00000000-0005-0000-0000-0000A94E0000}"/>
    <cellStyle name="Input 12 15 8 3" xfId="20317" xr:uid="{00000000-0005-0000-0000-0000AA4E0000}"/>
    <cellStyle name="Input 12 15 8 4" xfId="20318" xr:uid="{00000000-0005-0000-0000-0000AB4E0000}"/>
    <cellStyle name="Input 12 15 9" xfId="20319" xr:uid="{00000000-0005-0000-0000-0000AC4E0000}"/>
    <cellStyle name="Input 12 15 9 2" xfId="20320" xr:uid="{00000000-0005-0000-0000-0000AD4E0000}"/>
    <cellStyle name="Input 12 15 9 3" xfId="20321" xr:uid="{00000000-0005-0000-0000-0000AE4E0000}"/>
    <cellStyle name="Input 12 15 9 4" xfId="20322" xr:uid="{00000000-0005-0000-0000-0000AF4E0000}"/>
    <cellStyle name="Input 12 16" xfId="20323" xr:uid="{00000000-0005-0000-0000-0000B04E0000}"/>
    <cellStyle name="Input 12 16 10" xfId="20324" xr:uid="{00000000-0005-0000-0000-0000B14E0000}"/>
    <cellStyle name="Input 12 16 10 2" xfId="20325" xr:uid="{00000000-0005-0000-0000-0000B24E0000}"/>
    <cellStyle name="Input 12 16 10 3" xfId="20326" xr:uid="{00000000-0005-0000-0000-0000B34E0000}"/>
    <cellStyle name="Input 12 16 10 4" xfId="20327" xr:uid="{00000000-0005-0000-0000-0000B44E0000}"/>
    <cellStyle name="Input 12 16 11" xfId="20328" xr:uid="{00000000-0005-0000-0000-0000B54E0000}"/>
    <cellStyle name="Input 12 16 11 2" xfId="20329" xr:uid="{00000000-0005-0000-0000-0000B64E0000}"/>
    <cellStyle name="Input 12 16 11 3" xfId="20330" xr:uid="{00000000-0005-0000-0000-0000B74E0000}"/>
    <cellStyle name="Input 12 16 11 4" xfId="20331" xr:uid="{00000000-0005-0000-0000-0000B84E0000}"/>
    <cellStyle name="Input 12 16 12" xfId="20332" xr:uid="{00000000-0005-0000-0000-0000B94E0000}"/>
    <cellStyle name="Input 12 16 12 2" xfId="20333" xr:uid="{00000000-0005-0000-0000-0000BA4E0000}"/>
    <cellStyle name="Input 12 16 12 3" xfId="20334" xr:uid="{00000000-0005-0000-0000-0000BB4E0000}"/>
    <cellStyle name="Input 12 16 12 4" xfId="20335" xr:uid="{00000000-0005-0000-0000-0000BC4E0000}"/>
    <cellStyle name="Input 12 16 13" xfId="20336" xr:uid="{00000000-0005-0000-0000-0000BD4E0000}"/>
    <cellStyle name="Input 12 16 13 2" xfId="20337" xr:uid="{00000000-0005-0000-0000-0000BE4E0000}"/>
    <cellStyle name="Input 12 16 13 3" xfId="20338" xr:uid="{00000000-0005-0000-0000-0000BF4E0000}"/>
    <cellStyle name="Input 12 16 13 4" xfId="20339" xr:uid="{00000000-0005-0000-0000-0000C04E0000}"/>
    <cellStyle name="Input 12 16 14" xfId="20340" xr:uid="{00000000-0005-0000-0000-0000C14E0000}"/>
    <cellStyle name="Input 12 16 14 2" xfId="20341" xr:uid="{00000000-0005-0000-0000-0000C24E0000}"/>
    <cellStyle name="Input 12 16 14 3" xfId="20342" xr:uid="{00000000-0005-0000-0000-0000C34E0000}"/>
    <cellStyle name="Input 12 16 14 4" xfId="20343" xr:uid="{00000000-0005-0000-0000-0000C44E0000}"/>
    <cellStyle name="Input 12 16 15" xfId="20344" xr:uid="{00000000-0005-0000-0000-0000C54E0000}"/>
    <cellStyle name="Input 12 16 15 2" xfId="20345" xr:uid="{00000000-0005-0000-0000-0000C64E0000}"/>
    <cellStyle name="Input 12 16 15 3" xfId="20346" xr:uid="{00000000-0005-0000-0000-0000C74E0000}"/>
    <cellStyle name="Input 12 16 15 4" xfId="20347" xr:uid="{00000000-0005-0000-0000-0000C84E0000}"/>
    <cellStyle name="Input 12 16 16" xfId="20348" xr:uid="{00000000-0005-0000-0000-0000C94E0000}"/>
    <cellStyle name="Input 12 16 16 2" xfId="20349" xr:uid="{00000000-0005-0000-0000-0000CA4E0000}"/>
    <cellStyle name="Input 12 16 16 3" xfId="20350" xr:uid="{00000000-0005-0000-0000-0000CB4E0000}"/>
    <cellStyle name="Input 12 16 16 4" xfId="20351" xr:uid="{00000000-0005-0000-0000-0000CC4E0000}"/>
    <cellStyle name="Input 12 16 17" xfId="20352" xr:uid="{00000000-0005-0000-0000-0000CD4E0000}"/>
    <cellStyle name="Input 12 16 17 2" xfId="20353" xr:uid="{00000000-0005-0000-0000-0000CE4E0000}"/>
    <cellStyle name="Input 12 16 17 3" xfId="20354" xr:uid="{00000000-0005-0000-0000-0000CF4E0000}"/>
    <cellStyle name="Input 12 16 17 4" xfId="20355" xr:uid="{00000000-0005-0000-0000-0000D04E0000}"/>
    <cellStyle name="Input 12 16 18" xfId="20356" xr:uid="{00000000-0005-0000-0000-0000D14E0000}"/>
    <cellStyle name="Input 12 16 18 2" xfId="20357" xr:uid="{00000000-0005-0000-0000-0000D24E0000}"/>
    <cellStyle name="Input 12 16 18 3" xfId="20358" xr:uid="{00000000-0005-0000-0000-0000D34E0000}"/>
    <cellStyle name="Input 12 16 18 4" xfId="20359" xr:uid="{00000000-0005-0000-0000-0000D44E0000}"/>
    <cellStyle name="Input 12 16 19" xfId="20360" xr:uid="{00000000-0005-0000-0000-0000D54E0000}"/>
    <cellStyle name="Input 12 16 19 2" xfId="20361" xr:uid="{00000000-0005-0000-0000-0000D64E0000}"/>
    <cellStyle name="Input 12 16 19 3" xfId="20362" xr:uid="{00000000-0005-0000-0000-0000D74E0000}"/>
    <cellStyle name="Input 12 16 19 4" xfId="20363" xr:uid="{00000000-0005-0000-0000-0000D84E0000}"/>
    <cellStyle name="Input 12 16 2" xfId="20364" xr:uid="{00000000-0005-0000-0000-0000D94E0000}"/>
    <cellStyle name="Input 12 16 2 2" xfId="20365" xr:uid="{00000000-0005-0000-0000-0000DA4E0000}"/>
    <cellStyle name="Input 12 16 2 3" xfId="20366" xr:uid="{00000000-0005-0000-0000-0000DB4E0000}"/>
    <cellStyle name="Input 12 16 2 4" xfId="20367" xr:uid="{00000000-0005-0000-0000-0000DC4E0000}"/>
    <cellStyle name="Input 12 16 20" xfId="20368" xr:uid="{00000000-0005-0000-0000-0000DD4E0000}"/>
    <cellStyle name="Input 12 16 20 2" xfId="20369" xr:uid="{00000000-0005-0000-0000-0000DE4E0000}"/>
    <cellStyle name="Input 12 16 20 3" xfId="20370" xr:uid="{00000000-0005-0000-0000-0000DF4E0000}"/>
    <cellStyle name="Input 12 16 20 4" xfId="20371" xr:uid="{00000000-0005-0000-0000-0000E04E0000}"/>
    <cellStyle name="Input 12 16 21" xfId="20372" xr:uid="{00000000-0005-0000-0000-0000E14E0000}"/>
    <cellStyle name="Input 12 16 22" xfId="20373" xr:uid="{00000000-0005-0000-0000-0000E24E0000}"/>
    <cellStyle name="Input 12 16 3" xfId="20374" xr:uid="{00000000-0005-0000-0000-0000E34E0000}"/>
    <cellStyle name="Input 12 16 3 2" xfId="20375" xr:uid="{00000000-0005-0000-0000-0000E44E0000}"/>
    <cellStyle name="Input 12 16 3 3" xfId="20376" xr:uid="{00000000-0005-0000-0000-0000E54E0000}"/>
    <cellStyle name="Input 12 16 3 4" xfId="20377" xr:uid="{00000000-0005-0000-0000-0000E64E0000}"/>
    <cellStyle name="Input 12 16 4" xfId="20378" xr:uid="{00000000-0005-0000-0000-0000E74E0000}"/>
    <cellStyle name="Input 12 16 4 2" xfId="20379" xr:uid="{00000000-0005-0000-0000-0000E84E0000}"/>
    <cellStyle name="Input 12 16 4 3" xfId="20380" xr:uid="{00000000-0005-0000-0000-0000E94E0000}"/>
    <cellStyle name="Input 12 16 4 4" xfId="20381" xr:uid="{00000000-0005-0000-0000-0000EA4E0000}"/>
    <cellStyle name="Input 12 16 5" xfId="20382" xr:uid="{00000000-0005-0000-0000-0000EB4E0000}"/>
    <cellStyle name="Input 12 16 5 2" xfId="20383" xr:uid="{00000000-0005-0000-0000-0000EC4E0000}"/>
    <cellStyle name="Input 12 16 5 3" xfId="20384" xr:uid="{00000000-0005-0000-0000-0000ED4E0000}"/>
    <cellStyle name="Input 12 16 5 4" xfId="20385" xr:uid="{00000000-0005-0000-0000-0000EE4E0000}"/>
    <cellStyle name="Input 12 16 6" xfId="20386" xr:uid="{00000000-0005-0000-0000-0000EF4E0000}"/>
    <cellStyle name="Input 12 16 6 2" xfId="20387" xr:uid="{00000000-0005-0000-0000-0000F04E0000}"/>
    <cellStyle name="Input 12 16 6 3" xfId="20388" xr:uid="{00000000-0005-0000-0000-0000F14E0000}"/>
    <cellStyle name="Input 12 16 6 4" xfId="20389" xr:uid="{00000000-0005-0000-0000-0000F24E0000}"/>
    <cellStyle name="Input 12 16 7" xfId="20390" xr:uid="{00000000-0005-0000-0000-0000F34E0000}"/>
    <cellStyle name="Input 12 16 7 2" xfId="20391" xr:uid="{00000000-0005-0000-0000-0000F44E0000}"/>
    <cellStyle name="Input 12 16 7 3" xfId="20392" xr:uid="{00000000-0005-0000-0000-0000F54E0000}"/>
    <cellStyle name="Input 12 16 7 4" xfId="20393" xr:uid="{00000000-0005-0000-0000-0000F64E0000}"/>
    <cellStyle name="Input 12 16 8" xfId="20394" xr:uid="{00000000-0005-0000-0000-0000F74E0000}"/>
    <cellStyle name="Input 12 16 8 2" xfId="20395" xr:uid="{00000000-0005-0000-0000-0000F84E0000}"/>
    <cellStyle name="Input 12 16 8 3" xfId="20396" xr:uid="{00000000-0005-0000-0000-0000F94E0000}"/>
    <cellStyle name="Input 12 16 8 4" xfId="20397" xr:uid="{00000000-0005-0000-0000-0000FA4E0000}"/>
    <cellStyle name="Input 12 16 9" xfId="20398" xr:uid="{00000000-0005-0000-0000-0000FB4E0000}"/>
    <cellStyle name="Input 12 16 9 2" xfId="20399" xr:uid="{00000000-0005-0000-0000-0000FC4E0000}"/>
    <cellStyle name="Input 12 16 9 3" xfId="20400" xr:uid="{00000000-0005-0000-0000-0000FD4E0000}"/>
    <cellStyle name="Input 12 16 9 4" xfId="20401" xr:uid="{00000000-0005-0000-0000-0000FE4E0000}"/>
    <cellStyle name="Input 12 17" xfId="20402" xr:uid="{00000000-0005-0000-0000-0000FF4E0000}"/>
    <cellStyle name="Input 12 17 10" xfId="20403" xr:uid="{00000000-0005-0000-0000-0000004F0000}"/>
    <cellStyle name="Input 12 17 10 2" xfId="20404" xr:uid="{00000000-0005-0000-0000-0000014F0000}"/>
    <cellStyle name="Input 12 17 10 3" xfId="20405" xr:uid="{00000000-0005-0000-0000-0000024F0000}"/>
    <cellStyle name="Input 12 17 10 4" xfId="20406" xr:uid="{00000000-0005-0000-0000-0000034F0000}"/>
    <cellStyle name="Input 12 17 11" xfId="20407" xr:uid="{00000000-0005-0000-0000-0000044F0000}"/>
    <cellStyle name="Input 12 17 11 2" xfId="20408" xr:uid="{00000000-0005-0000-0000-0000054F0000}"/>
    <cellStyle name="Input 12 17 11 3" xfId="20409" xr:uid="{00000000-0005-0000-0000-0000064F0000}"/>
    <cellStyle name="Input 12 17 11 4" xfId="20410" xr:uid="{00000000-0005-0000-0000-0000074F0000}"/>
    <cellStyle name="Input 12 17 12" xfId="20411" xr:uid="{00000000-0005-0000-0000-0000084F0000}"/>
    <cellStyle name="Input 12 17 12 2" xfId="20412" xr:uid="{00000000-0005-0000-0000-0000094F0000}"/>
    <cellStyle name="Input 12 17 12 3" xfId="20413" xr:uid="{00000000-0005-0000-0000-00000A4F0000}"/>
    <cellStyle name="Input 12 17 12 4" xfId="20414" xr:uid="{00000000-0005-0000-0000-00000B4F0000}"/>
    <cellStyle name="Input 12 17 13" xfId="20415" xr:uid="{00000000-0005-0000-0000-00000C4F0000}"/>
    <cellStyle name="Input 12 17 13 2" xfId="20416" xr:uid="{00000000-0005-0000-0000-00000D4F0000}"/>
    <cellStyle name="Input 12 17 13 3" xfId="20417" xr:uid="{00000000-0005-0000-0000-00000E4F0000}"/>
    <cellStyle name="Input 12 17 13 4" xfId="20418" xr:uid="{00000000-0005-0000-0000-00000F4F0000}"/>
    <cellStyle name="Input 12 17 14" xfId="20419" xr:uid="{00000000-0005-0000-0000-0000104F0000}"/>
    <cellStyle name="Input 12 17 14 2" xfId="20420" xr:uid="{00000000-0005-0000-0000-0000114F0000}"/>
    <cellStyle name="Input 12 17 14 3" xfId="20421" xr:uid="{00000000-0005-0000-0000-0000124F0000}"/>
    <cellStyle name="Input 12 17 14 4" xfId="20422" xr:uid="{00000000-0005-0000-0000-0000134F0000}"/>
    <cellStyle name="Input 12 17 15" xfId="20423" xr:uid="{00000000-0005-0000-0000-0000144F0000}"/>
    <cellStyle name="Input 12 17 15 2" xfId="20424" xr:uid="{00000000-0005-0000-0000-0000154F0000}"/>
    <cellStyle name="Input 12 17 15 3" xfId="20425" xr:uid="{00000000-0005-0000-0000-0000164F0000}"/>
    <cellStyle name="Input 12 17 15 4" xfId="20426" xr:uid="{00000000-0005-0000-0000-0000174F0000}"/>
    <cellStyle name="Input 12 17 16" xfId="20427" xr:uid="{00000000-0005-0000-0000-0000184F0000}"/>
    <cellStyle name="Input 12 17 16 2" xfId="20428" xr:uid="{00000000-0005-0000-0000-0000194F0000}"/>
    <cellStyle name="Input 12 17 16 3" xfId="20429" xr:uid="{00000000-0005-0000-0000-00001A4F0000}"/>
    <cellStyle name="Input 12 17 16 4" xfId="20430" xr:uid="{00000000-0005-0000-0000-00001B4F0000}"/>
    <cellStyle name="Input 12 17 17" xfId="20431" xr:uid="{00000000-0005-0000-0000-00001C4F0000}"/>
    <cellStyle name="Input 12 17 17 2" xfId="20432" xr:uid="{00000000-0005-0000-0000-00001D4F0000}"/>
    <cellStyle name="Input 12 17 17 3" xfId="20433" xr:uid="{00000000-0005-0000-0000-00001E4F0000}"/>
    <cellStyle name="Input 12 17 17 4" xfId="20434" xr:uid="{00000000-0005-0000-0000-00001F4F0000}"/>
    <cellStyle name="Input 12 17 18" xfId="20435" xr:uid="{00000000-0005-0000-0000-0000204F0000}"/>
    <cellStyle name="Input 12 17 18 2" xfId="20436" xr:uid="{00000000-0005-0000-0000-0000214F0000}"/>
    <cellStyle name="Input 12 17 18 3" xfId="20437" xr:uid="{00000000-0005-0000-0000-0000224F0000}"/>
    <cellStyle name="Input 12 17 18 4" xfId="20438" xr:uid="{00000000-0005-0000-0000-0000234F0000}"/>
    <cellStyle name="Input 12 17 19" xfId="20439" xr:uid="{00000000-0005-0000-0000-0000244F0000}"/>
    <cellStyle name="Input 12 17 19 2" xfId="20440" xr:uid="{00000000-0005-0000-0000-0000254F0000}"/>
    <cellStyle name="Input 12 17 19 3" xfId="20441" xr:uid="{00000000-0005-0000-0000-0000264F0000}"/>
    <cellStyle name="Input 12 17 19 4" xfId="20442" xr:uid="{00000000-0005-0000-0000-0000274F0000}"/>
    <cellStyle name="Input 12 17 2" xfId="20443" xr:uid="{00000000-0005-0000-0000-0000284F0000}"/>
    <cellStyle name="Input 12 17 2 2" xfId="20444" xr:uid="{00000000-0005-0000-0000-0000294F0000}"/>
    <cellStyle name="Input 12 17 2 3" xfId="20445" xr:uid="{00000000-0005-0000-0000-00002A4F0000}"/>
    <cellStyle name="Input 12 17 2 4" xfId="20446" xr:uid="{00000000-0005-0000-0000-00002B4F0000}"/>
    <cellStyle name="Input 12 17 20" xfId="20447" xr:uid="{00000000-0005-0000-0000-00002C4F0000}"/>
    <cellStyle name="Input 12 17 20 2" xfId="20448" xr:uid="{00000000-0005-0000-0000-00002D4F0000}"/>
    <cellStyle name="Input 12 17 20 3" xfId="20449" xr:uid="{00000000-0005-0000-0000-00002E4F0000}"/>
    <cellStyle name="Input 12 17 20 4" xfId="20450" xr:uid="{00000000-0005-0000-0000-00002F4F0000}"/>
    <cellStyle name="Input 12 17 21" xfId="20451" xr:uid="{00000000-0005-0000-0000-0000304F0000}"/>
    <cellStyle name="Input 12 17 22" xfId="20452" xr:uid="{00000000-0005-0000-0000-0000314F0000}"/>
    <cellStyle name="Input 12 17 3" xfId="20453" xr:uid="{00000000-0005-0000-0000-0000324F0000}"/>
    <cellStyle name="Input 12 17 3 2" xfId="20454" xr:uid="{00000000-0005-0000-0000-0000334F0000}"/>
    <cellStyle name="Input 12 17 3 3" xfId="20455" xr:uid="{00000000-0005-0000-0000-0000344F0000}"/>
    <cellStyle name="Input 12 17 3 4" xfId="20456" xr:uid="{00000000-0005-0000-0000-0000354F0000}"/>
    <cellStyle name="Input 12 17 4" xfId="20457" xr:uid="{00000000-0005-0000-0000-0000364F0000}"/>
    <cellStyle name="Input 12 17 4 2" xfId="20458" xr:uid="{00000000-0005-0000-0000-0000374F0000}"/>
    <cellStyle name="Input 12 17 4 3" xfId="20459" xr:uid="{00000000-0005-0000-0000-0000384F0000}"/>
    <cellStyle name="Input 12 17 4 4" xfId="20460" xr:uid="{00000000-0005-0000-0000-0000394F0000}"/>
    <cellStyle name="Input 12 17 5" xfId="20461" xr:uid="{00000000-0005-0000-0000-00003A4F0000}"/>
    <cellStyle name="Input 12 17 5 2" xfId="20462" xr:uid="{00000000-0005-0000-0000-00003B4F0000}"/>
    <cellStyle name="Input 12 17 5 3" xfId="20463" xr:uid="{00000000-0005-0000-0000-00003C4F0000}"/>
    <cellStyle name="Input 12 17 5 4" xfId="20464" xr:uid="{00000000-0005-0000-0000-00003D4F0000}"/>
    <cellStyle name="Input 12 17 6" xfId="20465" xr:uid="{00000000-0005-0000-0000-00003E4F0000}"/>
    <cellStyle name="Input 12 17 6 2" xfId="20466" xr:uid="{00000000-0005-0000-0000-00003F4F0000}"/>
    <cellStyle name="Input 12 17 6 3" xfId="20467" xr:uid="{00000000-0005-0000-0000-0000404F0000}"/>
    <cellStyle name="Input 12 17 6 4" xfId="20468" xr:uid="{00000000-0005-0000-0000-0000414F0000}"/>
    <cellStyle name="Input 12 17 7" xfId="20469" xr:uid="{00000000-0005-0000-0000-0000424F0000}"/>
    <cellStyle name="Input 12 17 7 2" xfId="20470" xr:uid="{00000000-0005-0000-0000-0000434F0000}"/>
    <cellStyle name="Input 12 17 7 3" xfId="20471" xr:uid="{00000000-0005-0000-0000-0000444F0000}"/>
    <cellStyle name="Input 12 17 7 4" xfId="20472" xr:uid="{00000000-0005-0000-0000-0000454F0000}"/>
    <cellStyle name="Input 12 17 8" xfId="20473" xr:uid="{00000000-0005-0000-0000-0000464F0000}"/>
    <cellStyle name="Input 12 17 8 2" xfId="20474" xr:uid="{00000000-0005-0000-0000-0000474F0000}"/>
    <cellStyle name="Input 12 17 8 3" xfId="20475" xr:uid="{00000000-0005-0000-0000-0000484F0000}"/>
    <cellStyle name="Input 12 17 8 4" xfId="20476" xr:uid="{00000000-0005-0000-0000-0000494F0000}"/>
    <cellStyle name="Input 12 17 9" xfId="20477" xr:uid="{00000000-0005-0000-0000-00004A4F0000}"/>
    <cellStyle name="Input 12 17 9 2" xfId="20478" xr:uid="{00000000-0005-0000-0000-00004B4F0000}"/>
    <cellStyle name="Input 12 17 9 3" xfId="20479" xr:uid="{00000000-0005-0000-0000-00004C4F0000}"/>
    <cellStyle name="Input 12 17 9 4" xfId="20480" xr:uid="{00000000-0005-0000-0000-00004D4F0000}"/>
    <cellStyle name="Input 12 18" xfId="20481" xr:uid="{00000000-0005-0000-0000-00004E4F0000}"/>
    <cellStyle name="Input 12 18 10" xfId="20482" xr:uid="{00000000-0005-0000-0000-00004F4F0000}"/>
    <cellStyle name="Input 12 18 10 2" xfId="20483" xr:uid="{00000000-0005-0000-0000-0000504F0000}"/>
    <cellStyle name="Input 12 18 10 3" xfId="20484" xr:uid="{00000000-0005-0000-0000-0000514F0000}"/>
    <cellStyle name="Input 12 18 10 4" xfId="20485" xr:uid="{00000000-0005-0000-0000-0000524F0000}"/>
    <cellStyle name="Input 12 18 11" xfId="20486" xr:uid="{00000000-0005-0000-0000-0000534F0000}"/>
    <cellStyle name="Input 12 18 11 2" xfId="20487" xr:uid="{00000000-0005-0000-0000-0000544F0000}"/>
    <cellStyle name="Input 12 18 11 3" xfId="20488" xr:uid="{00000000-0005-0000-0000-0000554F0000}"/>
    <cellStyle name="Input 12 18 11 4" xfId="20489" xr:uid="{00000000-0005-0000-0000-0000564F0000}"/>
    <cellStyle name="Input 12 18 12" xfId="20490" xr:uid="{00000000-0005-0000-0000-0000574F0000}"/>
    <cellStyle name="Input 12 18 12 2" xfId="20491" xr:uid="{00000000-0005-0000-0000-0000584F0000}"/>
    <cellStyle name="Input 12 18 12 3" xfId="20492" xr:uid="{00000000-0005-0000-0000-0000594F0000}"/>
    <cellStyle name="Input 12 18 12 4" xfId="20493" xr:uid="{00000000-0005-0000-0000-00005A4F0000}"/>
    <cellStyle name="Input 12 18 13" xfId="20494" xr:uid="{00000000-0005-0000-0000-00005B4F0000}"/>
    <cellStyle name="Input 12 18 13 2" xfId="20495" xr:uid="{00000000-0005-0000-0000-00005C4F0000}"/>
    <cellStyle name="Input 12 18 13 3" xfId="20496" xr:uid="{00000000-0005-0000-0000-00005D4F0000}"/>
    <cellStyle name="Input 12 18 13 4" xfId="20497" xr:uid="{00000000-0005-0000-0000-00005E4F0000}"/>
    <cellStyle name="Input 12 18 14" xfId="20498" xr:uid="{00000000-0005-0000-0000-00005F4F0000}"/>
    <cellStyle name="Input 12 18 14 2" xfId="20499" xr:uid="{00000000-0005-0000-0000-0000604F0000}"/>
    <cellStyle name="Input 12 18 14 3" xfId="20500" xr:uid="{00000000-0005-0000-0000-0000614F0000}"/>
    <cellStyle name="Input 12 18 14 4" xfId="20501" xr:uid="{00000000-0005-0000-0000-0000624F0000}"/>
    <cellStyle name="Input 12 18 15" xfId="20502" xr:uid="{00000000-0005-0000-0000-0000634F0000}"/>
    <cellStyle name="Input 12 18 15 2" xfId="20503" xr:uid="{00000000-0005-0000-0000-0000644F0000}"/>
    <cellStyle name="Input 12 18 15 3" xfId="20504" xr:uid="{00000000-0005-0000-0000-0000654F0000}"/>
    <cellStyle name="Input 12 18 15 4" xfId="20505" xr:uid="{00000000-0005-0000-0000-0000664F0000}"/>
    <cellStyle name="Input 12 18 16" xfId="20506" xr:uid="{00000000-0005-0000-0000-0000674F0000}"/>
    <cellStyle name="Input 12 18 16 2" xfId="20507" xr:uid="{00000000-0005-0000-0000-0000684F0000}"/>
    <cellStyle name="Input 12 18 16 3" xfId="20508" xr:uid="{00000000-0005-0000-0000-0000694F0000}"/>
    <cellStyle name="Input 12 18 16 4" xfId="20509" xr:uid="{00000000-0005-0000-0000-00006A4F0000}"/>
    <cellStyle name="Input 12 18 17" xfId="20510" xr:uid="{00000000-0005-0000-0000-00006B4F0000}"/>
    <cellStyle name="Input 12 18 17 2" xfId="20511" xr:uid="{00000000-0005-0000-0000-00006C4F0000}"/>
    <cellStyle name="Input 12 18 17 3" xfId="20512" xr:uid="{00000000-0005-0000-0000-00006D4F0000}"/>
    <cellStyle name="Input 12 18 17 4" xfId="20513" xr:uid="{00000000-0005-0000-0000-00006E4F0000}"/>
    <cellStyle name="Input 12 18 18" xfId="20514" xr:uid="{00000000-0005-0000-0000-00006F4F0000}"/>
    <cellStyle name="Input 12 18 18 2" xfId="20515" xr:uid="{00000000-0005-0000-0000-0000704F0000}"/>
    <cellStyle name="Input 12 18 18 3" xfId="20516" xr:uid="{00000000-0005-0000-0000-0000714F0000}"/>
    <cellStyle name="Input 12 18 18 4" xfId="20517" xr:uid="{00000000-0005-0000-0000-0000724F0000}"/>
    <cellStyle name="Input 12 18 19" xfId="20518" xr:uid="{00000000-0005-0000-0000-0000734F0000}"/>
    <cellStyle name="Input 12 18 19 2" xfId="20519" xr:uid="{00000000-0005-0000-0000-0000744F0000}"/>
    <cellStyle name="Input 12 18 19 3" xfId="20520" xr:uid="{00000000-0005-0000-0000-0000754F0000}"/>
    <cellStyle name="Input 12 18 19 4" xfId="20521" xr:uid="{00000000-0005-0000-0000-0000764F0000}"/>
    <cellStyle name="Input 12 18 2" xfId="20522" xr:uid="{00000000-0005-0000-0000-0000774F0000}"/>
    <cellStyle name="Input 12 18 2 2" xfId="20523" xr:uid="{00000000-0005-0000-0000-0000784F0000}"/>
    <cellStyle name="Input 12 18 2 3" xfId="20524" xr:uid="{00000000-0005-0000-0000-0000794F0000}"/>
    <cellStyle name="Input 12 18 2 4" xfId="20525" xr:uid="{00000000-0005-0000-0000-00007A4F0000}"/>
    <cellStyle name="Input 12 18 20" xfId="20526" xr:uid="{00000000-0005-0000-0000-00007B4F0000}"/>
    <cellStyle name="Input 12 18 20 2" xfId="20527" xr:uid="{00000000-0005-0000-0000-00007C4F0000}"/>
    <cellStyle name="Input 12 18 20 3" xfId="20528" xr:uid="{00000000-0005-0000-0000-00007D4F0000}"/>
    <cellStyle name="Input 12 18 20 4" xfId="20529" xr:uid="{00000000-0005-0000-0000-00007E4F0000}"/>
    <cellStyle name="Input 12 18 21" xfId="20530" xr:uid="{00000000-0005-0000-0000-00007F4F0000}"/>
    <cellStyle name="Input 12 18 22" xfId="20531" xr:uid="{00000000-0005-0000-0000-0000804F0000}"/>
    <cellStyle name="Input 12 18 3" xfId="20532" xr:uid="{00000000-0005-0000-0000-0000814F0000}"/>
    <cellStyle name="Input 12 18 3 2" xfId="20533" xr:uid="{00000000-0005-0000-0000-0000824F0000}"/>
    <cellStyle name="Input 12 18 3 3" xfId="20534" xr:uid="{00000000-0005-0000-0000-0000834F0000}"/>
    <cellStyle name="Input 12 18 3 4" xfId="20535" xr:uid="{00000000-0005-0000-0000-0000844F0000}"/>
    <cellStyle name="Input 12 18 4" xfId="20536" xr:uid="{00000000-0005-0000-0000-0000854F0000}"/>
    <cellStyle name="Input 12 18 4 2" xfId="20537" xr:uid="{00000000-0005-0000-0000-0000864F0000}"/>
    <cellStyle name="Input 12 18 4 3" xfId="20538" xr:uid="{00000000-0005-0000-0000-0000874F0000}"/>
    <cellStyle name="Input 12 18 4 4" xfId="20539" xr:uid="{00000000-0005-0000-0000-0000884F0000}"/>
    <cellStyle name="Input 12 18 5" xfId="20540" xr:uid="{00000000-0005-0000-0000-0000894F0000}"/>
    <cellStyle name="Input 12 18 5 2" xfId="20541" xr:uid="{00000000-0005-0000-0000-00008A4F0000}"/>
    <cellStyle name="Input 12 18 5 3" xfId="20542" xr:uid="{00000000-0005-0000-0000-00008B4F0000}"/>
    <cellStyle name="Input 12 18 5 4" xfId="20543" xr:uid="{00000000-0005-0000-0000-00008C4F0000}"/>
    <cellStyle name="Input 12 18 6" xfId="20544" xr:uid="{00000000-0005-0000-0000-00008D4F0000}"/>
    <cellStyle name="Input 12 18 6 2" xfId="20545" xr:uid="{00000000-0005-0000-0000-00008E4F0000}"/>
    <cellStyle name="Input 12 18 6 3" xfId="20546" xr:uid="{00000000-0005-0000-0000-00008F4F0000}"/>
    <cellStyle name="Input 12 18 6 4" xfId="20547" xr:uid="{00000000-0005-0000-0000-0000904F0000}"/>
    <cellStyle name="Input 12 18 7" xfId="20548" xr:uid="{00000000-0005-0000-0000-0000914F0000}"/>
    <cellStyle name="Input 12 18 7 2" xfId="20549" xr:uid="{00000000-0005-0000-0000-0000924F0000}"/>
    <cellStyle name="Input 12 18 7 3" xfId="20550" xr:uid="{00000000-0005-0000-0000-0000934F0000}"/>
    <cellStyle name="Input 12 18 7 4" xfId="20551" xr:uid="{00000000-0005-0000-0000-0000944F0000}"/>
    <cellStyle name="Input 12 18 8" xfId="20552" xr:uid="{00000000-0005-0000-0000-0000954F0000}"/>
    <cellStyle name="Input 12 18 8 2" xfId="20553" xr:uid="{00000000-0005-0000-0000-0000964F0000}"/>
    <cellStyle name="Input 12 18 8 3" xfId="20554" xr:uid="{00000000-0005-0000-0000-0000974F0000}"/>
    <cellStyle name="Input 12 18 8 4" xfId="20555" xr:uid="{00000000-0005-0000-0000-0000984F0000}"/>
    <cellStyle name="Input 12 18 9" xfId="20556" xr:uid="{00000000-0005-0000-0000-0000994F0000}"/>
    <cellStyle name="Input 12 18 9 2" xfId="20557" xr:uid="{00000000-0005-0000-0000-00009A4F0000}"/>
    <cellStyle name="Input 12 18 9 3" xfId="20558" xr:uid="{00000000-0005-0000-0000-00009B4F0000}"/>
    <cellStyle name="Input 12 18 9 4" xfId="20559" xr:uid="{00000000-0005-0000-0000-00009C4F0000}"/>
    <cellStyle name="Input 12 19" xfId="20560" xr:uid="{00000000-0005-0000-0000-00009D4F0000}"/>
    <cellStyle name="Input 12 19 10" xfId="20561" xr:uid="{00000000-0005-0000-0000-00009E4F0000}"/>
    <cellStyle name="Input 12 19 10 2" xfId="20562" xr:uid="{00000000-0005-0000-0000-00009F4F0000}"/>
    <cellStyle name="Input 12 19 10 3" xfId="20563" xr:uid="{00000000-0005-0000-0000-0000A04F0000}"/>
    <cellStyle name="Input 12 19 10 4" xfId="20564" xr:uid="{00000000-0005-0000-0000-0000A14F0000}"/>
    <cellStyle name="Input 12 19 11" xfId="20565" xr:uid="{00000000-0005-0000-0000-0000A24F0000}"/>
    <cellStyle name="Input 12 19 11 2" xfId="20566" xr:uid="{00000000-0005-0000-0000-0000A34F0000}"/>
    <cellStyle name="Input 12 19 11 3" xfId="20567" xr:uid="{00000000-0005-0000-0000-0000A44F0000}"/>
    <cellStyle name="Input 12 19 11 4" xfId="20568" xr:uid="{00000000-0005-0000-0000-0000A54F0000}"/>
    <cellStyle name="Input 12 19 12" xfId="20569" xr:uid="{00000000-0005-0000-0000-0000A64F0000}"/>
    <cellStyle name="Input 12 19 12 2" xfId="20570" xr:uid="{00000000-0005-0000-0000-0000A74F0000}"/>
    <cellStyle name="Input 12 19 12 3" xfId="20571" xr:uid="{00000000-0005-0000-0000-0000A84F0000}"/>
    <cellStyle name="Input 12 19 12 4" xfId="20572" xr:uid="{00000000-0005-0000-0000-0000A94F0000}"/>
    <cellStyle name="Input 12 19 13" xfId="20573" xr:uid="{00000000-0005-0000-0000-0000AA4F0000}"/>
    <cellStyle name="Input 12 19 13 2" xfId="20574" xr:uid="{00000000-0005-0000-0000-0000AB4F0000}"/>
    <cellStyle name="Input 12 19 13 3" xfId="20575" xr:uid="{00000000-0005-0000-0000-0000AC4F0000}"/>
    <cellStyle name="Input 12 19 13 4" xfId="20576" xr:uid="{00000000-0005-0000-0000-0000AD4F0000}"/>
    <cellStyle name="Input 12 19 14" xfId="20577" xr:uid="{00000000-0005-0000-0000-0000AE4F0000}"/>
    <cellStyle name="Input 12 19 14 2" xfId="20578" xr:uid="{00000000-0005-0000-0000-0000AF4F0000}"/>
    <cellStyle name="Input 12 19 14 3" xfId="20579" xr:uid="{00000000-0005-0000-0000-0000B04F0000}"/>
    <cellStyle name="Input 12 19 14 4" xfId="20580" xr:uid="{00000000-0005-0000-0000-0000B14F0000}"/>
    <cellStyle name="Input 12 19 15" xfId="20581" xr:uid="{00000000-0005-0000-0000-0000B24F0000}"/>
    <cellStyle name="Input 12 19 15 2" xfId="20582" xr:uid="{00000000-0005-0000-0000-0000B34F0000}"/>
    <cellStyle name="Input 12 19 15 3" xfId="20583" xr:uid="{00000000-0005-0000-0000-0000B44F0000}"/>
    <cellStyle name="Input 12 19 15 4" xfId="20584" xr:uid="{00000000-0005-0000-0000-0000B54F0000}"/>
    <cellStyle name="Input 12 19 16" xfId="20585" xr:uid="{00000000-0005-0000-0000-0000B64F0000}"/>
    <cellStyle name="Input 12 19 16 2" xfId="20586" xr:uid="{00000000-0005-0000-0000-0000B74F0000}"/>
    <cellStyle name="Input 12 19 16 3" xfId="20587" xr:uid="{00000000-0005-0000-0000-0000B84F0000}"/>
    <cellStyle name="Input 12 19 16 4" xfId="20588" xr:uid="{00000000-0005-0000-0000-0000B94F0000}"/>
    <cellStyle name="Input 12 19 17" xfId="20589" xr:uid="{00000000-0005-0000-0000-0000BA4F0000}"/>
    <cellStyle name="Input 12 19 17 2" xfId="20590" xr:uid="{00000000-0005-0000-0000-0000BB4F0000}"/>
    <cellStyle name="Input 12 19 17 3" xfId="20591" xr:uid="{00000000-0005-0000-0000-0000BC4F0000}"/>
    <cellStyle name="Input 12 19 17 4" xfId="20592" xr:uid="{00000000-0005-0000-0000-0000BD4F0000}"/>
    <cellStyle name="Input 12 19 18" xfId="20593" xr:uid="{00000000-0005-0000-0000-0000BE4F0000}"/>
    <cellStyle name="Input 12 19 18 2" xfId="20594" xr:uid="{00000000-0005-0000-0000-0000BF4F0000}"/>
    <cellStyle name="Input 12 19 18 3" xfId="20595" xr:uid="{00000000-0005-0000-0000-0000C04F0000}"/>
    <cellStyle name="Input 12 19 18 4" xfId="20596" xr:uid="{00000000-0005-0000-0000-0000C14F0000}"/>
    <cellStyle name="Input 12 19 19" xfId="20597" xr:uid="{00000000-0005-0000-0000-0000C24F0000}"/>
    <cellStyle name="Input 12 19 19 2" xfId="20598" xr:uid="{00000000-0005-0000-0000-0000C34F0000}"/>
    <cellStyle name="Input 12 19 19 3" xfId="20599" xr:uid="{00000000-0005-0000-0000-0000C44F0000}"/>
    <cellStyle name="Input 12 19 19 4" xfId="20600" xr:uid="{00000000-0005-0000-0000-0000C54F0000}"/>
    <cellStyle name="Input 12 19 2" xfId="20601" xr:uid="{00000000-0005-0000-0000-0000C64F0000}"/>
    <cellStyle name="Input 12 19 2 2" xfId="20602" xr:uid="{00000000-0005-0000-0000-0000C74F0000}"/>
    <cellStyle name="Input 12 19 2 3" xfId="20603" xr:uid="{00000000-0005-0000-0000-0000C84F0000}"/>
    <cellStyle name="Input 12 19 2 4" xfId="20604" xr:uid="{00000000-0005-0000-0000-0000C94F0000}"/>
    <cellStyle name="Input 12 19 20" xfId="20605" xr:uid="{00000000-0005-0000-0000-0000CA4F0000}"/>
    <cellStyle name="Input 12 19 20 2" xfId="20606" xr:uid="{00000000-0005-0000-0000-0000CB4F0000}"/>
    <cellStyle name="Input 12 19 20 3" xfId="20607" xr:uid="{00000000-0005-0000-0000-0000CC4F0000}"/>
    <cellStyle name="Input 12 19 20 4" xfId="20608" xr:uid="{00000000-0005-0000-0000-0000CD4F0000}"/>
    <cellStyle name="Input 12 19 21" xfId="20609" xr:uid="{00000000-0005-0000-0000-0000CE4F0000}"/>
    <cellStyle name="Input 12 19 22" xfId="20610" xr:uid="{00000000-0005-0000-0000-0000CF4F0000}"/>
    <cellStyle name="Input 12 19 3" xfId="20611" xr:uid="{00000000-0005-0000-0000-0000D04F0000}"/>
    <cellStyle name="Input 12 19 3 2" xfId="20612" xr:uid="{00000000-0005-0000-0000-0000D14F0000}"/>
    <cellStyle name="Input 12 19 3 3" xfId="20613" xr:uid="{00000000-0005-0000-0000-0000D24F0000}"/>
    <cellStyle name="Input 12 19 3 4" xfId="20614" xr:uid="{00000000-0005-0000-0000-0000D34F0000}"/>
    <cellStyle name="Input 12 19 4" xfId="20615" xr:uid="{00000000-0005-0000-0000-0000D44F0000}"/>
    <cellStyle name="Input 12 19 4 2" xfId="20616" xr:uid="{00000000-0005-0000-0000-0000D54F0000}"/>
    <cellStyle name="Input 12 19 4 3" xfId="20617" xr:uid="{00000000-0005-0000-0000-0000D64F0000}"/>
    <cellStyle name="Input 12 19 4 4" xfId="20618" xr:uid="{00000000-0005-0000-0000-0000D74F0000}"/>
    <cellStyle name="Input 12 19 5" xfId="20619" xr:uid="{00000000-0005-0000-0000-0000D84F0000}"/>
    <cellStyle name="Input 12 19 5 2" xfId="20620" xr:uid="{00000000-0005-0000-0000-0000D94F0000}"/>
    <cellStyle name="Input 12 19 5 3" xfId="20621" xr:uid="{00000000-0005-0000-0000-0000DA4F0000}"/>
    <cellStyle name="Input 12 19 5 4" xfId="20622" xr:uid="{00000000-0005-0000-0000-0000DB4F0000}"/>
    <cellStyle name="Input 12 19 6" xfId="20623" xr:uid="{00000000-0005-0000-0000-0000DC4F0000}"/>
    <cellStyle name="Input 12 19 6 2" xfId="20624" xr:uid="{00000000-0005-0000-0000-0000DD4F0000}"/>
    <cellStyle name="Input 12 19 6 3" xfId="20625" xr:uid="{00000000-0005-0000-0000-0000DE4F0000}"/>
    <cellStyle name="Input 12 19 6 4" xfId="20626" xr:uid="{00000000-0005-0000-0000-0000DF4F0000}"/>
    <cellStyle name="Input 12 19 7" xfId="20627" xr:uid="{00000000-0005-0000-0000-0000E04F0000}"/>
    <cellStyle name="Input 12 19 7 2" xfId="20628" xr:uid="{00000000-0005-0000-0000-0000E14F0000}"/>
    <cellStyle name="Input 12 19 7 3" xfId="20629" xr:uid="{00000000-0005-0000-0000-0000E24F0000}"/>
    <cellStyle name="Input 12 19 7 4" xfId="20630" xr:uid="{00000000-0005-0000-0000-0000E34F0000}"/>
    <cellStyle name="Input 12 19 8" xfId="20631" xr:uid="{00000000-0005-0000-0000-0000E44F0000}"/>
    <cellStyle name="Input 12 19 8 2" xfId="20632" xr:uid="{00000000-0005-0000-0000-0000E54F0000}"/>
    <cellStyle name="Input 12 19 8 3" xfId="20633" xr:uid="{00000000-0005-0000-0000-0000E64F0000}"/>
    <cellStyle name="Input 12 19 8 4" xfId="20634" xr:uid="{00000000-0005-0000-0000-0000E74F0000}"/>
    <cellStyle name="Input 12 19 9" xfId="20635" xr:uid="{00000000-0005-0000-0000-0000E84F0000}"/>
    <cellStyle name="Input 12 19 9 2" xfId="20636" xr:uid="{00000000-0005-0000-0000-0000E94F0000}"/>
    <cellStyle name="Input 12 19 9 3" xfId="20637" xr:uid="{00000000-0005-0000-0000-0000EA4F0000}"/>
    <cellStyle name="Input 12 19 9 4" xfId="20638" xr:uid="{00000000-0005-0000-0000-0000EB4F0000}"/>
    <cellStyle name="Input 12 2" xfId="20639" xr:uid="{00000000-0005-0000-0000-0000EC4F0000}"/>
    <cellStyle name="Input 12 2 10" xfId="20640" xr:uid="{00000000-0005-0000-0000-0000ED4F0000}"/>
    <cellStyle name="Input 12 2 10 2" xfId="20641" xr:uid="{00000000-0005-0000-0000-0000EE4F0000}"/>
    <cellStyle name="Input 12 2 10 3" xfId="20642" xr:uid="{00000000-0005-0000-0000-0000EF4F0000}"/>
    <cellStyle name="Input 12 2 10 4" xfId="20643" xr:uid="{00000000-0005-0000-0000-0000F04F0000}"/>
    <cellStyle name="Input 12 2 11" xfId="20644" xr:uid="{00000000-0005-0000-0000-0000F14F0000}"/>
    <cellStyle name="Input 12 2 11 2" xfId="20645" xr:uid="{00000000-0005-0000-0000-0000F24F0000}"/>
    <cellStyle name="Input 12 2 11 3" xfId="20646" xr:uid="{00000000-0005-0000-0000-0000F34F0000}"/>
    <cellStyle name="Input 12 2 11 4" xfId="20647" xr:uid="{00000000-0005-0000-0000-0000F44F0000}"/>
    <cellStyle name="Input 12 2 12" xfId="20648" xr:uid="{00000000-0005-0000-0000-0000F54F0000}"/>
    <cellStyle name="Input 12 2 12 2" xfId="20649" xr:uid="{00000000-0005-0000-0000-0000F64F0000}"/>
    <cellStyle name="Input 12 2 12 3" xfId="20650" xr:uid="{00000000-0005-0000-0000-0000F74F0000}"/>
    <cellStyle name="Input 12 2 12 4" xfId="20651" xr:uid="{00000000-0005-0000-0000-0000F84F0000}"/>
    <cellStyle name="Input 12 2 13" xfId="20652" xr:uid="{00000000-0005-0000-0000-0000F94F0000}"/>
    <cellStyle name="Input 12 2 13 2" xfId="20653" xr:uid="{00000000-0005-0000-0000-0000FA4F0000}"/>
    <cellStyle name="Input 12 2 13 3" xfId="20654" xr:uid="{00000000-0005-0000-0000-0000FB4F0000}"/>
    <cellStyle name="Input 12 2 13 4" xfId="20655" xr:uid="{00000000-0005-0000-0000-0000FC4F0000}"/>
    <cellStyle name="Input 12 2 14" xfId="20656" xr:uid="{00000000-0005-0000-0000-0000FD4F0000}"/>
    <cellStyle name="Input 12 2 14 2" xfId="20657" xr:uid="{00000000-0005-0000-0000-0000FE4F0000}"/>
    <cellStyle name="Input 12 2 14 3" xfId="20658" xr:uid="{00000000-0005-0000-0000-0000FF4F0000}"/>
    <cellStyle name="Input 12 2 14 4" xfId="20659" xr:uid="{00000000-0005-0000-0000-000000500000}"/>
    <cellStyle name="Input 12 2 15" xfId="20660" xr:uid="{00000000-0005-0000-0000-000001500000}"/>
    <cellStyle name="Input 12 2 15 2" xfId="20661" xr:uid="{00000000-0005-0000-0000-000002500000}"/>
    <cellStyle name="Input 12 2 15 3" xfId="20662" xr:uid="{00000000-0005-0000-0000-000003500000}"/>
    <cellStyle name="Input 12 2 15 4" xfId="20663" xr:uid="{00000000-0005-0000-0000-000004500000}"/>
    <cellStyle name="Input 12 2 16" xfId="20664" xr:uid="{00000000-0005-0000-0000-000005500000}"/>
    <cellStyle name="Input 12 2 16 2" xfId="20665" xr:uid="{00000000-0005-0000-0000-000006500000}"/>
    <cellStyle name="Input 12 2 16 3" xfId="20666" xr:uid="{00000000-0005-0000-0000-000007500000}"/>
    <cellStyle name="Input 12 2 16 4" xfId="20667" xr:uid="{00000000-0005-0000-0000-000008500000}"/>
    <cellStyle name="Input 12 2 17" xfId="20668" xr:uid="{00000000-0005-0000-0000-000009500000}"/>
    <cellStyle name="Input 12 2 17 2" xfId="20669" xr:uid="{00000000-0005-0000-0000-00000A500000}"/>
    <cellStyle name="Input 12 2 17 3" xfId="20670" xr:uid="{00000000-0005-0000-0000-00000B500000}"/>
    <cellStyle name="Input 12 2 17 4" xfId="20671" xr:uid="{00000000-0005-0000-0000-00000C500000}"/>
    <cellStyle name="Input 12 2 18" xfId="20672" xr:uid="{00000000-0005-0000-0000-00000D500000}"/>
    <cellStyle name="Input 12 2 18 2" xfId="20673" xr:uid="{00000000-0005-0000-0000-00000E500000}"/>
    <cellStyle name="Input 12 2 18 3" xfId="20674" xr:uid="{00000000-0005-0000-0000-00000F500000}"/>
    <cellStyle name="Input 12 2 18 4" xfId="20675" xr:uid="{00000000-0005-0000-0000-000010500000}"/>
    <cellStyle name="Input 12 2 19" xfId="20676" xr:uid="{00000000-0005-0000-0000-000011500000}"/>
    <cellStyle name="Input 12 2 19 2" xfId="20677" xr:uid="{00000000-0005-0000-0000-000012500000}"/>
    <cellStyle name="Input 12 2 19 3" xfId="20678" xr:uid="{00000000-0005-0000-0000-000013500000}"/>
    <cellStyle name="Input 12 2 19 4" xfId="20679" xr:uid="{00000000-0005-0000-0000-000014500000}"/>
    <cellStyle name="Input 12 2 2" xfId="20680" xr:uid="{00000000-0005-0000-0000-000015500000}"/>
    <cellStyle name="Input 12 2 2 2" xfId="20681" xr:uid="{00000000-0005-0000-0000-000016500000}"/>
    <cellStyle name="Input 12 2 2 3" xfId="20682" xr:uid="{00000000-0005-0000-0000-000017500000}"/>
    <cellStyle name="Input 12 2 2 4" xfId="20683" xr:uid="{00000000-0005-0000-0000-000018500000}"/>
    <cellStyle name="Input 12 2 20" xfId="20684" xr:uid="{00000000-0005-0000-0000-000019500000}"/>
    <cellStyle name="Input 12 2 20 2" xfId="20685" xr:uid="{00000000-0005-0000-0000-00001A500000}"/>
    <cellStyle name="Input 12 2 20 3" xfId="20686" xr:uid="{00000000-0005-0000-0000-00001B500000}"/>
    <cellStyle name="Input 12 2 20 4" xfId="20687" xr:uid="{00000000-0005-0000-0000-00001C500000}"/>
    <cellStyle name="Input 12 2 21" xfId="20688" xr:uid="{00000000-0005-0000-0000-00001D500000}"/>
    <cellStyle name="Input 12 2 22" xfId="20689" xr:uid="{00000000-0005-0000-0000-00001E500000}"/>
    <cellStyle name="Input 12 2 3" xfId="20690" xr:uid="{00000000-0005-0000-0000-00001F500000}"/>
    <cellStyle name="Input 12 2 3 2" xfId="20691" xr:uid="{00000000-0005-0000-0000-000020500000}"/>
    <cellStyle name="Input 12 2 3 3" xfId="20692" xr:uid="{00000000-0005-0000-0000-000021500000}"/>
    <cellStyle name="Input 12 2 3 4" xfId="20693" xr:uid="{00000000-0005-0000-0000-000022500000}"/>
    <cellStyle name="Input 12 2 4" xfId="20694" xr:uid="{00000000-0005-0000-0000-000023500000}"/>
    <cellStyle name="Input 12 2 4 2" xfId="20695" xr:uid="{00000000-0005-0000-0000-000024500000}"/>
    <cellStyle name="Input 12 2 4 3" xfId="20696" xr:uid="{00000000-0005-0000-0000-000025500000}"/>
    <cellStyle name="Input 12 2 4 4" xfId="20697" xr:uid="{00000000-0005-0000-0000-000026500000}"/>
    <cellStyle name="Input 12 2 5" xfId="20698" xr:uid="{00000000-0005-0000-0000-000027500000}"/>
    <cellStyle name="Input 12 2 5 2" xfId="20699" xr:uid="{00000000-0005-0000-0000-000028500000}"/>
    <cellStyle name="Input 12 2 5 3" xfId="20700" xr:uid="{00000000-0005-0000-0000-000029500000}"/>
    <cellStyle name="Input 12 2 5 4" xfId="20701" xr:uid="{00000000-0005-0000-0000-00002A500000}"/>
    <cellStyle name="Input 12 2 6" xfId="20702" xr:uid="{00000000-0005-0000-0000-00002B500000}"/>
    <cellStyle name="Input 12 2 6 2" xfId="20703" xr:uid="{00000000-0005-0000-0000-00002C500000}"/>
    <cellStyle name="Input 12 2 6 3" xfId="20704" xr:uid="{00000000-0005-0000-0000-00002D500000}"/>
    <cellStyle name="Input 12 2 6 4" xfId="20705" xr:uid="{00000000-0005-0000-0000-00002E500000}"/>
    <cellStyle name="Input 12 2 7" xfId="20706" xr:uid="{00000000-0005-0000-0000-00002F500000}"/>
    <cellStyle name="Input 12 2 7 2" xfId="20707" xr:uid="{00000000-0005-0000-0000-000030500000}"/>
    <cellStyle name="Input 12 2 7 3" xfId="20708" xr:uid="{00000000-0005-0000-0000-000031500000}"/>
    <cellStyle name="Input 12 2 7 4" xfId="20709" xr:uid="{00000000-0005-0000-0000-000032500000}"/>
    <cellStyle name="Input 12 2 8" xfId="20710" xr:uid="{00000000-0005-0000-0000-000033500000}"/>
    <cellStyle name="Input 12 2 8 2" xfId="20711" xr:uid="{00000000-0005-0000-0000-000034500000}"/>
    <cellStyle name="Input 12 2 8 3" xfId="20712" xr:uid="{00000000-0005-0000-0000-000035500000}"/>
    <cellStyle name="Input 12 2 8 4" xfId="20713" xr:uid="{00000000-0005-0000-0000-000036500000}"/>
    <cellStyle name="Input 12 2 9" xfId="20714" xr:uid="{00000000-0005-0000-0000-000037500000}"/>
    <cellStyle name="Input 12 2 9 2" xfId="20715" xr:uid="{00000000-0005-0000-0000-000038500000}"/>
    <cellStyle name="Input 12 2 9 3" xfId="20716" xr:uid="{00000000-0005-0000-0000-000039500000}"/>
    <cellStyle name="Input 12 2 9 4" xfId="20717" xr:uid="{00000000-0005-0000-0000-00003A500000}"/>
    <cellStyle name="Input 12 20" xfId="20718" xr:uid="{00000000-0005-0000-0000-00003B500000}"/>
    <cellStyle name="Input 12 20 10" xfId="20719" xr:uid="{00000000-0005-0000-0000-00003C500000}"/>
    <cellStyle name="Input 12 20 10 2" xfId="20720" xr:uid="{00000000-0005-0000-0000-00003D500000}"/>
    <cellStyle name="Input 12 20 10 3" xfId="20721" xr:uid="{00000000-0005-0000-0000-00003E500000}"/>
    <cellStyle name="Input 12 20 10 4" xfId="20722" xr:uid="{00000000-0005-0000-0000-00003F500000}"/>
    <cellStyle name="Input 12 20 11" xfId="20723" xr:uid="{00000000-0005-0000-0000-000040500000}"/>
    <cellStyle name="Input 12 20 11 2" xfId="20724" xr:uid="{00000000-0005-0000-0000-000041500000}"/>
    <cellStyle name="Input 12 20 11 3" xfId="20725" xr:uid="{00000000-0005-0000-0000-000042500000}"/>
    <cellStyle name="Input 12 20 11 4" xfId="20726" xr:uid="{00000000-0005-0000-0000-000043500000}"/>
    <cellStyle name="Input 12 20 12" xfId="20727" xr:uid="{00000000-0005-0000-0000-000044500000}"/>
    <cellStyle name="Input 12 20 12 2" xfId="20728" xr:uid="{00000000-0005-0000-0000-000045500000}"/>
    <cellStyle name="Input 12 20 12 3" xfId="20729" xr:uid="{00000000-0005-0000-0000-000046500000}"/>
    <cellStyle name="Input 12 20 12 4" xfId="20730" xr:uid="{00000000-0005-0000-0000-000047500000}"/>
    <cellStyle name="Input 12 20 13" xfId="20731" xr:uid="{00000000-0005-0000-0000-000048500000}"/>
    <cellStyle name="Input 12 20 13 2" xfId="20732" xr:uid="{00000000-0005-0000-0000-000049500000}"/>
    <cellStyle name="Input 12 20 13 3" xfId="20733" xr:uid="{00000000-0005-0000-0000-00004A500000}"/>
    <cellStyle name="Input 12 20 13 4" xfId="20734" xr:uid="{00000000-0005-0000-0000-00004B500000}"/>
    <cellStyle name="Input 12 20 14" xfId="20735" xr:uid="{00000000-0005-0000-0000-00004C500000}"/>
    <cellStyle name="Input 12 20 14 2" xfId="20736" xr:uid="{00000000-0005-0000-0000-00004D500000}"/>
    <cellStyle name="Input 12 20 14 3" xfId="20737" xr:uid="{00000000-0005-0000-0000-00004E500000}"/>
    <cellStyle name="Input 12 20 14 4" xfId="20738" xr:uid="{00000000-0005-0000-0000-00004F500000}"/>
    <cellStyle name="Input 12 20 15" xfId="20739" xr:uid="{00000000-0005-0000-0000-000050500000}"/>
    <cellStyle name="Input 12 20 15 2" xfId="20740" xr:uid="{00000000-0005-0000-0000-000051500000}"/>
    <cellStyle name="Input 12 20 15 3" xfId="20741" xr:uid="{00000000-0005-0000-0000-000052500000}"/>
    <cellStyle name="Input 12 20 15 4" xfId="20742" xr:uid="{00000000-0005-0000-0000-000053500000}"/>
    <cellStyle name="Input 12 20 16" xfId="20743" xr:uid="{00000000-0005-0000-0000-000054500000}"/>
    <cellStyle name="Input 12 20 16 2" xfId="20744" xr:uid="{00000000-0005-0000-0000-000055500000}"/>
    <cellStyle name="Input 12 20 16 3" xfId="20745" xr:uid="{00000000-0005-0000-0000-000056500000}"/>
    <cellStyle name="Input 12 20 16 4" xfId="20746" xr:uid="{00000000-0005-0000-0000-000057500000}"/>
    <cellStyle name="Input 12 20 17" xfId="20747" xr:uid="{00000000-0005-0000-0000-000058500000}"/>
    <cellStyle name="Input 12 20 17 2" xfId="20748" xr:uid="{00000000-0005-0000-0000-000059500000}"/>
    <cellStyle name="Input 12 20 17 3" xfId="20749" xr:uid="{00000000-0005-0000-0000-00005A500000}"/>
    <cellStyle name="Input 12 20 17 4" xfId="20750" xr:uid="{00000000-0005-0000-0000-00005B500000}"/>
    <cellStyle name="Input 12 20 18" xfId="20751" xr:uid="{00000000-0005-0000-0000-00005C500000}"/>
    <cellStyle name="Input 12 20 18 2" xfId="20752" xr:uid="{00000000-0005-0000-0000-00005D500000}"/>
    <cellStyle name="Input 12 20 18 3" xfId="20753" xr:uid="{00000000-0005-0000-0000-00005E500000}"/>
    <cellStyle name="Input 12 20 18 4" xfId="20754" xr:uid="{00000000-0005-0000-0000-00005F500000}"/>
    <cellStyle name="Input 12 20 19" xfId="20755" xr:uid="{00000000-0005-0000-0000-000060500000}"/>
    <cellStyle name="Input 12 20 19 2" xfId="20756" xr:uid="{00000000-0005-0000-0000-000061500000}"/>
    <cellStyle name="Input 12 20 19 3" xfId="20757" xr:uid="{00000000-0005-0000-0000-000062500000}"/>
    <cellStyle name="Input 12 20 19 4" xfId="20758" xr:uid="{00000000-0005-0000-0000-000063500000}"/>
    <cellStyle name="Input 12 20 2" xfId="20759" xr:uid="{00000000-0005-0000-0000-000064500000}"/>
    <cellStyle name="Input 12 20 2 2" xfId="20760" xr:uid="{00000000-0005-0000-0000-000065500000}"/>
    <cellStyle name="Input 12 20 2 3" xfId="20761" xr:uid="{00000000-0005-0000-0000-000066500000}"/>
    <cellStyle name="Input 12 20 2 4" xfId="20762" xr:uid="{00000000-0005-0000-0000-000067500000}"/>
    <cellStyle name="Input 12 20 20" xfId="20763" xr:uid="{00000000-0005-0000-0000-000068500000}"/>
    <cellStyle name="Input 12 20 20 2" xfId="20764" xr:uid="{00000000-0005-0000-0000-000069500000}"/>
    <cellStyle name="Input 12 20 20 3" xfId="20765" xr:uid="{00000000-0005-0000-0000-00006A500000}"/>
    <cellStyle name="Input 12 20 20 4" xfId="20766" xr:uid="{00000000-0005-0000-0000-00006B500000}"/>
    <cellStyle name="Input 12 20 21" xfId="20767" xr:uid="{00000000-0005-0000-0000-00006C500000}"/>
    <cellStyle name="Input 12 20 22" xfId="20768" xr:uid="{00000000-0005-0000-0000-00006D500000}"/>
    <cellStyle name="Input 12 20 3" xfId="20769" xr:uid="{00000000-0005-0000-0000-00006E500000}"/>
    <cellStyle name="Input 12 20 3 2" xfId="20770" xr:uid="{00000000-0005-0000-0000-00006F500000}"/>
    <cellStyle name="Input 12 20 3 3" xfId="20771" xr:uid="{00000000-0005-0000-0000-000070500000}"/>
    <cellStyle name="Input 12 20 3 4" xfId="20772" xr:uid="{00000000-0005-0000-0000-000071500000}"/>
    <cellStyle name="Input 12 20 4" xfId="20773" xr:uid="{00000000-0005-0000-0000-000072500000}"/>
    <cellStyle name="Input 12 20 4 2" xfId="20774" xr:uid="{00000000-0005-0000-0000-000073500000}"/>
    <cellStyle name="Input 12 20 4 3" xfId="20775" xr:uid="{00000000-0005-0000-0000-000074500000}"/>
    <cellStyle name="Input 12 20 4 4" xfId="20776" xr:uid="{00000000-0005-0000-0000-000075500000}"/>
    <cellStyle name="Input 12 20 5" xfId="20777" xr:uid="{00000000-0005-0000-0000-000076500000}"/>
    <cellStyle name="Input 12 20 5 2" xfId="20778" xr:uid="{00000000-0005-0000-0000-000077500000}"/>
    <cellStyle name="Input 12 20 5 3" xfId="20779" xr:uid="{00000000-0005-0000-0000-000078500000}"/>
    <cellStyle name="Input 12 20 5 4" xfId="20780" xr:uid="{00000000-0005-0000-0000-000079500000}"/>
    <cellStyle name="Input 12 20 6" xfId="20781" xr:uid="{00000000-0005-0000-0000-00007A500000}"/>
    <cellStyle name="Input 12 20 6 2" xfId="20782" xr:uid="{00000000-0005-0000-0000-00007B500000}"/>
    <cellStyle name="Input 12 20 6 3" xfId="20783" xr:uid="{00000000-0005-0000-0000-00007C500000}"/>
    <cellStyle name="Input 12 20 6 4" xfId="20784" xr:uid="{00000000-0005-0000-0000-00007D500000}"/>
    <cellStyle name="Input 12 20 7" xfId="20785" xr:uid="{00000000-0005-0000-0000-00007E500000}"/>
    <cellStyle name="Input 12 20 7 2" xfId="20786" xr:uid="{00000000-0005-0000-0000-00007F500000}"/>
    <cellStyle name="Input 12 20 7 3" xfId="20787" xr:uid="{00000000-0005-0000-0000-000080500000}"/>
    <cellStyle name="Input 12 20 7 4" xfId="20788" xr:uid="{00000000-0005-0000-0000-000081500000}"/>
    <cellStyle name="Input 12 20 8" xfId="20789" xr:uid="{00000000-0005-0000-0000-000082500000}"/>
    <cellStyle name="Input 12 20 8 2" xfId="20790" xr:uid="{00000000-0005-0000-0000-000083500000}"/>
    <cellStyle name="Input 12 20 8 3" xfId="20791" xr:uid="{00000000-0005-0000-0000-000084500000}"/>
    <cellStyle name="Input 12 20 8 4" xfId="20792" xr:uid="{00000000-0005-0000-0000-000085500000}"/>
    <cellStyle name="Input 12 20 9" xfId="20793" xr:uid="{00000000-0005-0000-0000-000086500000}"/>
    <cellStyle name="Input 12 20 9 2" xfId="20794" xr:uid="{00000000-0005-0000-0000-000087500000}"/>
    <cellStyle name="Input 12 20 9 3" xfId="20795" xr:uid="{00000000-0005-0000-0000-000088500000}"/>
    <cellStyle name="Input 12 20 9 4" xfId="20796" xr:uid="{00000000-0005-0000-0000-000089500000}"/>
    <cellStyle name="Input 12 21" xfId="20797" xr:uid="{00000000-0005-0000-0000-00008A500000}"/>
    <cellStyle name="Input 12 21 10" xfId="20798" xr:uid="{00000000-0005-0000-0000-00008B500000}"/>
    <cellStyle name="Input 12 21 10 2" xfId="20799" xr:uid="{00000000-0005-0000-0000-00008C500000}"/>
    <cellStyle name="Input 12 21 10 3" xfId="20800" xr:uid="{00000000-0005-0000-0000-00008D500000}"/>
    <cellStyle name="Input 12 21 10 4" xfId="20801" xr:uid="{00000000-0005-0000-0000-00008E500000}"/>
    <cellStyle name="Input 12 21 11" xfId="20802" xr:uid="{00000000-0005-0000-0000-00008F500000}"/>
    <cellStyle name="Input 12 21 11 2" xfId="20803" xr:uid="{00000000-0005-0000-0000-000090500000}"/>
    <cellStyle name="Input 12 21 11 3" xfId="20804" xr:uid="{00000000-0005-0000-0000-000091500000}"/>
    <cellStyle name="Input 12 21 11 4" xfId="20805" xr:uid="{00000000-0005-0000-0000-000092500000}"/>
    <cellStyle name="Input 12 21 12" xfId="20806" xr:uid="{00000000-0005-0000-0000-000093500000}"/>
    <cellStyle name="Input 12 21 12 2" xfId="20807" xr:uid="{00000000-0005-0000-0000-000094500000}"/>
    <cellStyle name="Input 12 21 12 3" xfId="20808" xr:uid="{00000000-0005-0000-0000-000095500000}"/>
    <cellStyle name="Input 12 21 12 4" xfId="20809" xr:uid="{00000000-0005-0000-0000-000096500000}"/>
    <cellStyle name="Input 12 21 13" xfId="20810" xr:uid="{00000000-0005-0000-0000-000097500000}"/>
    <cellStyle name="Input 12 21 13 2" xfId="20811" xr:uid="{00000000-0005-0000-0000-000098500000}"/>
    <cellStyle name="Input 12 21 13 3" xfId="20812" xr:uid="{00000000-0005-0000-0000-000099500000}"/>
    <cellStyle name="Input 12 21 13 4" xfId="20813" xr:uid="{00000000-0005-0000-0000-00009A500000}"/>
    <cellStyle name="Input 12 21 14" xfId="20814" xr:uid="{00000000-0005-0000-0000-00009B500000}"/>
    <cellStyle name="Input 12 21 14 2" xfId="20815" xr:uid="{00000000-0005-0000-0000-00009C500000}"/>
    <cellStyle name="Input 12 21 14 3" xfId="20816" xr:uid="{00000000-0005-0000-0000-00009D500000}"/>
    <cellStyle name="Input 12 21 14 4" xfId="20817" xr:uid="{00000000-0005-0000-0000-00009E500000}"/>
    <cellStyle name="Input 12 21 15" xfId="20818" xr:uid="{00000000-0005-0000-0000-00009F500000}"/>
    <cellStyle name="Input 12 21 15 2" xfId="20819" xr:uid="{00000000-0005-0000-0000-0000A0500000}"/>
    <cellStyle name="Input 12 21 15 3" xfId="20820" xr:uid="{00000000-0005-0000-0000-0000A1500000}"/>
    <cellStyle name="Input 12 21 15 4" xfId="20821" xr:uid="{00000000-0005-0000-0000-0000A2500000}"/>
    <cellStyle name="Input 12 21 16" xfId="20822" xr:uid="{00000000-0005-0000-0000-0000A3500000}"/>
    <cellStyle name="Input 12 21 16 2" xfId="20823" xr:uid="{00000000-0005-0000-0000-0000A4500000}"/>
    <cellStyle name="Input 12 21 16 3" xfId="20824" xr:uid="{00000000-0005-0000-0000-0000A5500000}"/>
    <cellStyle name="Input 12 21 16 4" xfId="20825" xr:uid="{00000000-0005-0000-0000-0000A6500000}"/>
    <cellStyle name="Input 12 21 17" xfId="20826" xr:uid="{00000000-0005-0000-0000-0000A7500000}"/>
    <cellStyle name="Input 12 21 17 2" xfId="20827" xr:uid="{00000000-0005-0000-0000-0000A8500000}"/>
    <cellStyle name="Input 12 21 17 3" xfId="20828" xr:uid="{00000000-0005-0000-0000-0000A9500000}"/>
    <cellStyle name="Input 12 21 17 4" xfId="20829" xr:uid="{00000000-0005-0000-0000-0000AA500000}"/>
    <cellStyle name="Input 12 21 18" xfId="20830" xr:uid="{00000000-0005-0000-0000-0000AB500000}"/>
    <cellStyle name="Input 12 21 18 2" xfId="20831" xr:uid="{00000000-0005-0000-0000-0000AC500000}"/>
    <cellStyle name="Input 12 21 18 3" xfId="20832" xr:uid="{00000000-0005-0000-0000-0000AD500000}"/>
    <cellStyle name="Input 12 21 18 4" xfId="20833" xr:uid="{00000000-0005-0000-0000-0000AE500000}"/>
    <cellStyle name="Input 12 21 19" xfId="20834" xr:uid="{00000000-0005-0000-0000-0000AF500000}"/>
    <cellStyle name="Input 12 21 19 2" xfId="20835" xr:uid="{00000000-0005-0000-0000-0000B0500000}"/>
    <cellStyle name="Input 12 21 19 3" xfId="20836" xr:uid="{00000000-0005-0000-0000-0000B1500000}"/>
    <cellStyle name="Input 12 21 19 4" xfId="20837" xr:uid="{00000000-0005-0000-0000-0000B2500000}"/>
    <cellStyle name="Input 12 21 2" xfId="20838" xr:uid="{00000000-0005-0000-0000-0000B3500000}"/>
    <cellStyle name="Input 12 21 2 2" xfId="20839" xr:uid="{00000000-0005-0000-0000-0000B4500000}"/>
    <cellStyle name="Input 12 21 2 3" xfId="20840" xr:uid="{00000000-0005-0000-0000-0000B5500000}"/>
    <cellStyle name="Input 12 21 2 4" xfId="20841" xr:uid="{00000000-0005-0000-0000-0000B6500000}"/>
    <cellStyle name="Input 12 21 20" xfId="20842" xr:uid="{00000000-0005-0000-0000-0000B7500000}"/>
    <cellStyle name="Input 12 21 20 2" xfId="20843" xr:uid="{00000000-0005-0000-0000-0000B8500000}"/>
    <cellStyle name="Input 12 21 20 3" xfId="20844" xr:uid="{00000000-0005-0000-0000-0000B9500000}"/>
    <cellStyle name="Input 12 21 20 4" xfId="20845" xr:uid="{00000000-0005-0000-0000-0000BA500000}"/>
    <cellStyle name="Input 12 21 21" xfId="20846" xr:uid="{00000000-0005-0000-0000-0000BB500000}"/>
    <cellStyle name="Input 12 21 22" xfId="20847" xr:uid="{00000000-0005-0000-0000-0000BC500000}"/>
    <cellStyle name="Input 12 21 3" xfId="20848" xr:uid="{00000000-0005-0000-0000-0000BD500000}"/>
    <cellStyle name="Input 12 21 3 2" xfId="20849" xr:uid="{00000000-0005-0000-0000-0000BE500000}"/>
    <cellStyle name="Input 12 21 3 3" xfId="20850" xr:uid="{00000000-0005-0000-0000-0000BF500000}"/>
    <cellStyle name="Input 12 21 3 4" xfId="20851" xr:uid="{00000000-0005-0000-0000-0000C0500000}"/>
    <cellStyle name="Input 12 21 4" xfId="20852" xr:uid="{00000000-0005-0000-0000-0000C1500000}"/>
    <cellStyle name="Input 12 21 4 2" xfId="20853" xr:uid="{00000000-0005-0000-0000-0000C2500000}"/>
    <cellStyle name="Input 12 21 4 3" xfId="20854" xr:uid="{00000000-0005-0000-0000-0000C3500000}"/>
    <cellStyle name="Input 12 21 4 4" xfId="20855" xr:uid="{00000000-0005-0000-0000-0000C4500000}"/>
    <cellStyle name="Input 12 21 5" xfId="20856" xr:uid="{00000000-0005-0000-0000-0000C5500000}"/>
    <cellStyle name="Input 12 21 5 2" xfId="20857" xr:uid="{00000000-0005-0000-0000-0000C6500000}"/>
    <cellStyle name="Input 12 21 5 3" xfId="20858" xr:uid="{00000000-0005-0000-0000-0000C7500000}"/>
    <cellStyle name="Input 12 21 5 4" xfId="20859" xr:uid="{00000000-0005-0000-0000-0000C8500000}"/>
    <cellStyle name="Input 12 21 6" xfId="20860" xr:uid="{00000000-0005-0000-0000-0000C9500000}"/>
    <cellStyle name="Input 12 21 6 2" xfId="20861" xr:uid="{00000000-0005-0000-0000-0000CA500000}"/>
    <cellStyle name="Input 12 21 6 3" xfId="20862" xr:uid="{00000000-0005-0000-0000-0000CB500000}"/>
    <cellStyle name="Input 12 21 6 4" xfId="20863" xr:uid="{00000000-0005-0000-0000-0000CC500000}"/>
    <cellStyle name="Input 12 21 7" xfId="20864" xr:uid="{00000000-0005-0000-0000-0000CD500000}"/>
    <cellStyle name="Input 12 21 7 2" xfId="20865" xr:uid="{00000000-0005-0000-0000-0000CE500000}"/>
    <cellStyle name="Input 12 21 7 3" xfId="20866" xr:uid="{00000000-0005-0000-0000-0000CF500000}"/>
    <cellStyle name="Input 12 21 7 4" xfId="20867" xr:uid="{00000000-0005-0000-0000-0000D0500000}"/>
    <cellStyle name="Input 12 21 8" xfId="20868" xr:uid="{00000000-0005-0000-0000-0000D1500000}"/>
    <cellStyle name="Input 12 21 8 2" xfId="20869" xr:uid="{00000000-0005-0000-0000-0000D2500000}"/>
    <cellStyle name="Input 12 21 8 3" xfId="20870" xr:uid="{00000000-0005-0000-0000-0000D3500000}"/>
    <cellStyle name="Input 12 21 8 4" xfId="20871" xr:uid="{00000000-0005-0000-0000-0000D4500000}"/>
    <cellStyle name="Input 12 21 9" xfId="20872" xr:uid="{00000000-0005-0000-0000-0000D5500000}"/>
    <cellStyle name="Input 12 21 9 2" xfId="20873" xr:uid="{00000000-0005-0000-0000-0000D6500000}"/>
    <cellStyle name="Input 12 21 9 3" xfId="20874" xr:uid="{00000000-0005-0000-0000-0000D7500000}"/>
    <cellStyle name="Input 12 21 9 4" xfId="20875" xr:uid="{00000000-0005-0000-0000-0000D8500000}"/>
    <cellStyle name="Input 12 22" xfId="20876" xr:uid="{00000000-0005-0000-0000-0000D9500000}"/>
    <cellStyle name="Input 12 22 10" xfId="20877" xr:uid="{00000000-0005-0000-0000-0000DA500000}"/>
    <cellStyle name="Input 12 22 10 2" xfId="20878" xr:uid="{00000000-0005-0000-0000-0000DB500000}"/>
    <cellStyle name="Input 12 22 10 3" xfId="20879" xr:uid="{00000000-0005-0000-0000-0000DC500000}"/>
    <cellStyle name="Input 12 22 10 4" xfId="20880" xr:uid="{00000000-0005-0000-0000-0000DD500000}"/>
    <cellStyle name="Input 12 22 11" xfId="20881" xr:uid="{00000000-0005-0000-0000-0000DE500000}"/>
    <cellStyle name="Input 12 22 11 2" xfId="20882" xr:uid="{00000000-0005-0000-0000-0000DF500000}"/>
    <cellStyle name="Input 12 22 11 3" xfId="20883" xr:uid="{00000000-0005-0000-0000-0000E0500000}"/>
    <cellStyle name="Input 12 22 11 4" xfId="20884" xr:uid="{00000000-0005-0000-0000-0000E1500000}"/>
    <cellStyle name="Input 12 22 12" xfId="20885" xr:uid="{00000000-0005-0000-0000-0000E2500000}"/>
    <cellStyle name="Input 12 22 12 2" xfId="20886" xr:uid="{00000000-0005-0000-0000-0000E3500000}"/>
    <cellStyle name="Input 12 22 12 3" xfId="20887" xr:uid="{00000000-0005-0000-0000-0000E4500000}"/>
    <cellStyle name="Input 12 22 12 4" xfId="20888" xr:uid="{00000000-0005-0000-0000-0000E5500000}"/>
    <cellStyle name="Input 12 22 13" xfId="20889" xr:uid="{00000000-0005-0000-0000-0000E6500000}"/>
    <cellStyle name="Input 12 22 13 2" xfId="20890" xr:uid="{00000000-0005-0000-0000-0000E7500000}"/>
    <cellStyle name="Input 12 22 13 3" xfId="20891" xr:uid="{00000000-0005-0000-0000-0000E8500000}"/>
    <cellStyle name="Input 12 22 13 4" xfId="20892" xr:uid="{00000000-0005-0000-0000-0000E9500000}"/>
    <cellStyle name="Input 12 22 14" xfId="20893" xr:uid="{00000000-0005-0000-0000-0000EA500000}"/>
    <cellStyle name="Input 12 22 14 2" xfId="20894" xr:uid="{00000000-0005-0000-0000-0000EB500000}"/>
    <cellStyle name="Input 12 22 14 3" xfId="20895" xr:uid="{00000000-0005-0000-0000-0000EC500000}"/>
    <cellStyle name="Input 12 22 14 4" xfId="20896" xr:uid="{00000000-0005-0000-0000-0000ED500000}"/>
    <cellStyle name="Input 12 22 15" xfId="20897" xr:uid="{00000000-0005-0000-0000-0000EE500000}"/>
    <cellStyle name="Input 12 22 15 2" xfId="20898" xr:uid="{00000000-0005-0000-0000-0000EF500000}"/>
    <cellStyle name="Input 12 22 15 3" xfId="20899" xr:uid="{00000000-0005-0000-0000-0000F0500000}"/>
    <cellStyle name="Input 12 22 15 4" xfId="20900" xr:uid="{00000000-0005-0000-0000-0000F1500000}"/>
    <cellStyle name="Input 12 22 16" xfId="20901" xr:uid="{00000000-0005-0000-0000-0000F2500000}"/>
    <cellStyle name="Input 12 22 16 2" xfId="20902" xr:uid="{00000000-0005-0000-0000-0000F3500000}"/>
    <cellStyle name="Input 12 22 16 3" xfId="20903" xr:uid="{00000000-0005-0000-0000-0000F4500000}"/>
    <cellStyle name="Input 12 22 16 4" xfId="20904" xr:uid="{00000000-0005-0000-0000-0000F5500000}"/>
    <cellStyle name="Input 12 22 17" xfId="20905" xr:uid="{00000000-0005-0000-0000-0000F6500000}"/>
    <cellStyle name="Input 12 22 17 2" xfId="20906" xr:uid="{00000000-0005-0000-0000-0000F7500000}"/>
    <cellStyle name="Input 12 22 17 3" xfId="20907" xr:uid="{00000000-0005-0000-0000-0000F8500000}"/>
    <cellStyle name="Input 12 22 17 4" xfId="20908" xr:uid="{00000000-0005-0000-0000-0000F9500000}"/>
    <cellStyle name="Input 12 22 18" xfId="20909" xr:uid="{00000000-0005-0000-0000-0000FA500000}"/>
    <cellStyle name="Input 12 22 18 2" xfId="20910" xr:uid="{00000000-0005-0000-0000-0000FB500000}"/>
    <cellStyle name="Input 12 22 18 3" xfId="20911" xr:uid="{00000000-0005-0000-0000-0000FC500000}"/>
    <cellStyle name="Input 12 22 18 4" xfId="20912" xr:uid="{00000000-0005-0000-0000-0000FD500000}"/>
    <cellStyle name="Input 12 22 19" xfId="20913" xr:uid="{00000000-0005-0000-0000-0000FE500000}"/>
    <cellStyle name="Input 12 22 19 2" xfId="20914" xr:uid="{00000000-0005-0000-0000-0000FF500000}"/>
    <cellStyle name="Input 12 22 19 3" xfId="20915" xr:uid="{00000000-0005-0000-0000-000000510000}"/>
    <cellStyle name="Input 12 22 19 4" xfId="20916" xr:uid="{00000000-0005-0000-0000-000001510000}"/>
    <cellStyle name="Input 12 22 2" xfId="20917" xr:uid="{00000000-0005-0000-0000-000002510000}"/>
    <cellStyle name="Input 12 22 2 2" xfId="20918" xr:uid="{00000000-0005-0000-0000-000003510000}"/>
    <cellStyle name="Input 12 22 2 3" xfId="20919" xr:uid="{00000000-0005-0000-0000-000004510000}"/>
    <cellStyle name="Input 12 22 2 4" xfId="20920" xr:uid="{00000000-0005-0000-0000-000005510000}"/>
    <cellStyle name="Input 12 22 20" xfId="20921" xr:uid="{00000000-0005-0000-0000-000006510000}"/>
    <cellStyle name="Input 12 22 20 2" xfId="20922" xr:uid="{00000000-0005-0000-0000-000007510000}"/>
    <cellStyle name="Input 12 22 20 3" xfId="20923" xr:uid="{00000000-0005-0000-0000-000008510000}"/>
    <cellStyle name="Input 12 22 20 4" xfId="20924" xr:uid="{00000000-0005-0000-0000-000009510000}"/>
    <cellStyle name="Input 12 22 21" xfId="20925" xr:uid="{00000000-0005-0000-0000-00000A510000}"/>
    <cellStyle name="Input 12 22 22" xfId="20926" xr:uid="{00000000-0005-0000-0000-00000B510000}"/>
    <cellStyle name="Input 12 22 3" xfId="20927" xr:uid="{00000000-0005-0000-0000-00000C510000}"/>
    <cellStyle name="Input 12 22 3 2" xfId="20928" xr:uid="{00000000-0005-0000-0000-00000D510000}"/>
    <cellStyle name="Input 12 22 3 3" xfId="20929" xr:uid="{00000000-0005-0000-0000-00000E510000}"/>
    <cellStyle name="Input 12 22 3 4" xfId="20930" xr:uid="{00000000-0005-0000-0000-00000F510000}"/>
    <cellStyle name="Input 12 22 4" xfId="20931" xr:uid="{00000000-0005-0000-0000-000010510000}"/>
    <cellStyle name="Input 12 22 4 2" xfId="20932" xr:uid="{00000000-0005-0000-0000-000011510000}"/>
    <cellStyle name="Input 12 22 4 3" xfId="20933" xr:uid="{00000000-0005-0000-0000-000012510000}"/>
    <cellStyle name="Input 12 22 4 4" xfId="20934" xr:uid="{00000000-0005-0000-0000-000013510000}"/>
    <cellStyle name="Input 12 22 5" xfId="20935" xr:uid="{00000000-0005-0000-0000-000014510000}"/>
    <cellStyle name="Input 12 22 5 2" xfId="20936" xr:uid="{00000000-0005-0000-0000-000015510000}"/>
    <cellStyle name="Input 12 22 5 3" xfId="20937" xr:uid="{00000000-0005-0000-0000-000016510000}"/>
    <cellStyle name="Input 12 22 5 4" xfId="20938" xr:uid="{00000000-0005-0000-0000-000017510000}"/>
    <cellStyle name="Input 12 22 6" xfId="20939" xr:uid="{00000000-0005-0000-0000-000018510000}"/>
    <cellStyle name="Input 12 22 6 2" xfId="20940" xr:uid="{00000000-0005-0000-0000-000019510000}"/>
    <cellStyle name="Input 12 22 6 3" xfId="20941" xr:uid="{00000000-0005-0000-0000-00001A510000}"/>
    <cellStyle name="Input 12 22 6 4" xfId="20942" xr:uid="{00000000-0005-0000-0000-00001B510000}"/>
    <cellStyle name="Input 12 22 7" xfId="20943" xr:uid="{00000000-0005-0000-0000-00001C510000}"/>
    <cellStyle name="Input 12 22 7 2" xfId="20944" xr:uid="{00000000-0005-0000-0000-00001D510000}"/>
    <cellStyle name="Input 12 22 7 3" xfId="20945" xr:uid="{00000000-0005-0000-0000-00001E510000}"/>
    <cellStyle name="Input 12 22 7 4" xfId="20946" xr:uid="{00000000-0005-0000-0000-00001F510000}"/>
    <cellStyle name="Input 12 22 8" xfId="20947" xr:uid="{00000000-0005-0000-0000-000020510000}"/>
    <cellStyle name="Input 12 22 8 2" xfId="20948" xr:uid="{00000000-0005-0000-0000-000021510000}"/>
    <cellStyle name="Input 12 22 8 3" xfId="20949" xr:uid="{00000000-0005-0000-0000-000022510000}"/>
    <cellStyle name="Input 12 22 8 4" xfId="20950" xr:uid="{00000000-0005-0000-0000-000023510000}"/>
    <cellStyle name="Input 12 22 9" xfId="20951" xr:uid="{00000000-0005-0000-0000-000024510000}"/>
    <cellStyle name="Input 12 22 9 2" xfId="20952" xr:uid="{00000000-0005-0000-0000-000025510000}"/>
    <cellStyle name="Input 12 22 9 3" xfId="20953" xr:uid="{00000000-0005-0000-0000-000026510000}"/>
    <cellStyle name="Input 12 22 9 4" xfId="20954" xr:uid="{00000000-0005-0000-0000-000027510000}"/>
    <cellStyle name="Input 12 23" xfId="20955" xr:uid="{00000000-0005-0000-0000-000028510000}"/>
    <cellStyle name="Input 12 23 10" xfId="20956" xr:uid="{00000000-0005-0000-0000-000029510000}"/>
    <cellStyle name="Input 12 23 10 2" xfId="20957" xr:uid="{00000000-0005-0000-0000-00002A510000}"/>
    <cellStyle name="Input 12 23 10 3" xfId="20958" xr:uid="{00000000-0005-0000-0000-00002B510000}"/>
    <cellStyle name="Input 12 23 10 4" xfId="20959" xr:uid="{00000000-0005-0000-0000-00002C510000}"/>
    <cellStyle name="Input 12 23 11" xfId="20960" xr:uid="{00000000-0005-0000-0000-00002D510000}"/>
    <cellStyle name="Input 12 23 11 2" xfId="20961" xr:uid="{00000000-0005-0000-0000-00002E510000}"/>
    <cellStyle name="Input 12 23 11 3" xfId="20962" xr:uid="{00000000-0005-0000-0000-00002F510000}"/>
    <cellStyle name="Input 12 23 11 4" xfId="20963" xr:uid="{00000000-0005-0000-0000-000030510000}"/>
    <cellStyle name="Input 12 23 12" xfId="20964" xr:uid="{00000000-0005-0000-0000-000031510000}"/>
    <cellStyle name="Input 12 23 12 2" xfId="20965" xr:uid="{00000000-0005-0000-0000-000032510000}"/>
    <cellStyle name="Input 12 23 12 3" xfId="20966" xr:uid="{00000000-0005-0000-0000-000033510000}"/>
    <cellStyle name="Input 12 23 12 4" xfId="20967" xr:uid="{00000000-0005-0000-0000-000034510000}"/>
    <cellStyle name="Input 12 23 13" xfId="20968" xr:uid="{00000000-0005-0000-0000-000035510000}"/>
    <cellStyle name="Input 12 23 13 2" xfId="20969" xr:uid="{00000000-0005-0000-0000-000036510000}"/>
    <cellStyle name="Input 12 23 13 3" xfId="20970" xr:uid="{00000000-0005-0000-0000-000037510000}"/>
    <cellStyle name="Input 12 23 13 4" xfId="20971" xr:uid="{00000000-0005-0000-0000-000038510000}"/>
    <cellStyle name="Input 12 23 14" xfId="20972" xr:uid="{00000000-0005-0000-0000-000039510000}"/>
    <cellStyle name="Input 12 23 14 2" xfId="20973" xr:uid="{00000000-0005-0000-0000-00003A510000}"/>
    <cellStyle name="Input 12 23 14 3" xfId="20974" xr:uid="{00000000-0005-0000-0000-00003B510000}"/>
    <cellStyle name="Input 12 23 14 4" xfId="20975" xr:uid="{00000000-0005-0000-0000-00003C510000}"/>
    <cellStyle name="Input 12 23 15" xfId="20976" xr:uid="{00000000-0005-0000-0000-00003D510000}"/>
    <cellStyle name="Input 12 23 15 2" xfId="20977" xr:uid="{00000000-0005-0000-0000-00003E510000}"/>
    <cellStyle name="Input 12 23 15 3" xfId="20978" xr:uid="{00000000-0005-0000-0000-00003F510000}"/>
    <cellStyle name="Input 12 23 15 4" xfId="20979" xr:uid="{00000000-0005-0000-0000-000040510000}"/>
    <cellStyle name="Input 12 23 16" xfId="20980" xr:uid="{00000000-0005-0000-0000-000041510000}"/>
    <cellStyle name="Input 12 23 16 2" xfId="20981" xr:uid="{00000000-0005-0000-0000-000042510000}"/>
    <cellStyle name="Input 12 23 16 3" xfId="20982" xr:uid="{00000000-0005-0000-0000-000043510000}"/>
    <cellStyle name="Input 12 23 16 4" xfId="20983" xr:uid="{00000000-0005-0000-0000-000044510000}"/>
    <cellStyle name="Input 12 23 17" xfId="20984" xr:uid="{00000000-0005-0000-0000-000045510000}"/>
    <cellStyle name="Input 12 23 17 2" xfId="20985" xr:uid="{00000000-0005-0000-0000-000046510000}"/>
    <cellStyle name="Input 12 23 17 3" xfId="20986" xr:uid="{00000000-0005-0000-0000-000047510000}"/>
    <cellStyle name="Input 12 23 17 4" xfId="20987" xr:uid="{00000000-0005-0000-0000-000048510000}"/>
    <cellStyle name="Input 12 23 18" xfId="20988" xr:uid="{00000000-0005-0000-0000-000049510000}"/>
    <cellStyle name="Input 12 23 18 2" xfId="20989" xr:uid="{00000000-0005-0000-0000-00004A510000}"/>
    <cellStyle name="Input 12 23 18 3" xfId="20990" xr:uid="{00000000-0005-0000-0000-00004B510000}"/>
    <cellStyle name="Input 12 23 18 4" xfId="20991" xr:uid="{00000000-0005-0000-0000-00004C510000}"/>
    <cellStyle name="Input 12 23 19" xfId="20992" xr:uid="{00000000-0005-0000-0000-00004D510000}"/>
    <cellStyle name="Input 12 23 19 2" xfId="20993" xr:uid="{00000000-0005-0000-0000-00004E510000}"/>
    <cellStyle name="Input 12 23 19 3" xfId="20994" xr:uid="{00000000-0005-0000-0000-00004F510000}"/>
    <cellStyle name="Input 12 23 19 4" xfId="20995" xr:uid="{00000000-0005-0000-0000-000050510000}"/>
    <cellStyle name="Input 12 23 2" xfId="20996" xr:uid="{00000000-0005-0000-0000-000051510000}"/>
    <cellStyle name="Input 12 23 2 2" xfId="20997" xr:uid="{00000000-0005-0000-0000-000052510000}"/>
    <cellStyle name="Input 12 23 2 3" xfId="20998" xr:uid="{00000000-0005-0000-0000-000053510000}"/>
    <cellStyle name="Input 12 23 2 4" xfId="20999" xr:uid="{00000000-0005-0000-0000-000054510000}"/>
    <cellStyle name="Input 12 23 20" xfId="21000" xr:uid="{00000000-0005-0000-0000-000055510000}"/>
    <cellStyle name="Input 12 23 20 2" xfId="21001" xr:uid="{00000000-0005-0000-0000-000056510000}"/>
    <cellStyle name="Input 12 23 20 3" xfId="21002" xr:uid="{00000000-0005-0000-0000-000057510000}"/>
    <cellStyle name="Input 12 23 20 4" xfId="21003" xr:uid="{00000000-0005-0000-0000-000058510000}"/>
    <cellStyle name="Input 12 23 21" xfId="21004" xr:uid="{00000000-0005-0000-0000-000059510000}"/>
    <cellStyle name="Input 12 23 22" xfId="21005" xr:uid="{00000000-0005-0000-0000-00005A510000}"/>
    <cellStyle name="Input 12 23 3" xfId="21006" xr:uid="{00000000-0005-0000-0000-00005B510000}"/>
    <cellStyle name="Input 12 23 3 2" xfId="21007" xr:uid="{00000000-0005-0000-0000-00005C510000}"/>
    <cellStyle name="Input 12 23 3 3" xfId="21008" xr:uid="{00000000-0005-0000-0000-00005D510000}"/>
    <cellStyle name="Input 12 23 3 4" xfId="21009" xr:uid="{00000000-0005-0000-0000-00005E510000}"/>
    <cellStyle name="Input 12 23 4" xfId="21010" xr:uid="{00000000-0005-0000-0000-00005F510000}"/>
    <cellStyle name="Input 12 23 4 2" xfId="21011" xr:uid="{00000000-0005-0000-0000-000060510000}"/>
    <cellStyle name="Input 12 23 4 3" xfId="21012" xr:uid="{00000000-0005-0000-0000-000061510000}"/>
    <cellStyle name="Input 12 23 4 4" xfId="21013" xr:uid="{00000000-0005-0000-0000-000062510000}"/>
    <cellStyle name="Input 12 23 5" xfId="21014" xr:uid="{00000000-0005-0000-0000-000063510000}"/>
    <cellStyle name="Input 12 23 5 2" xfId="21015" xr:uid="{00000000-0005-0000-0000-000064510000}"/>
    <cellStyle name="Input 12 23 5 3" xfId="21016" xr:uid="{00000000-0005-0000-0000-000065510000}"/>
    <cellStyle name="Input 12 23 5 4" xfId="21017" xr:uid="{00000000-0005-0000-0000-000066510000}"/>
    <cellStyle name="Input 12 23 6" xfId="21018" xr:uid="{00000000-0005-0000-0000-000067510000}"/>
    <cellStyle name="Input 12 23 6 2" xfId="21019" xr:uid="{00000000-0005-0000-0000-000068510000}"/>
    <cellStyle name="Input 12 23 6 3" xfId="21020" xr:uid="{00000000-0005-0000-0000-000069510000}"/>
    <cellStyle name="Input 12 23 6 4" xfId="21021" xr:uid="{00000000-0005-0000-0000-00006A510000}"/>
    <cellStyle name="Input 12 23 7" xfId="21022" xr:uid="{00000000-0005-0000-0000-00006B510000}"/>
    <cellStyle name="Input 12 23 7 2" xfId="21023" xr:uid="{00000000-0005-0000-0000-00006C510000}"/>
    <cellStyle name="Input 12 23 7 3" xfId="21024" xr:uid="{00000000-0005-0000-0000-00006D510000}"/>
    <cellStyle name="Input 12 23 7 4" xfId="21025" xr:uid="{00000000-0005-0000-0000-00006E510000}"/>
    <cellStyle name="Input 12 23 8" xfId="21026" xr:uid="{00000000-0005-0000-0000-00006F510000}"/>
    <cellStyle name="Input 12 23 8 2" xfId="21027" xr:uid="{00000000-0005-0000-0000-000070510000}"/>
    <cellStyle name="Input 12 23 8 3" xfId="21028" xr:uid="{00000000-0005-0000-0000-000071510000}"/>
    <cellStyle name="Input 12 23 8 4" xfId="21029" xr:uid="{00000000-0005-0000-0000-000072510000}"/>
    <cellStyle name="Input 12 23 9" xfId="21030" xr:uid="{00000000-0005-0000-0000-000073510000}"/>
    <cellStyle name="Input 12 23 9 2" xfId="21031" xr:uid="{00000000-0005-0000-0000-000074510000}"/>
    <cellStyle name="Input 12 23 9 3" xfId="21032" xr:uid="{00000000-0005-0000-0000-000075510000}"/>
    <cellStyle name="Input 12 23 9 4" xfId="21033" xr:uid="{00000000-0005-0000-0000-000076510000}"/>
    <cellStyle name="Input 12 24" xfId="21034" xr:uid="{00000000-0005-0000-0000-000077510000}"/>
    <cellStyle name="Input 12 24 10" xfId="21035" xr:uid="{00000000-0005-0000-0000-000078510000}"/>
    <cellStyle name="Input 12 24 10 2" xfId="21036" xr:uid="{00000000-0005-0000-0000-000079510000}"/>
    <cellStyle name="Input 12 24 10 3" xfId="21037" xr:uid="{00000000-0005-0000-0000-00007A510000}"/>
    <cellStyle name="Input 12 24 10 4" xfId="21038" xr:uid="{00000000-0005-0000-0000-00007B510000}"/>
    <cellStyle name="Input 12 24 11" xfId="21039" xr:uid="{00000000-0005-0000-0000-00007C510000}"/>
    <cellStyle name="Input 12 24 11 2" xfId="21040" xr:uid="{00000000-0005-0000-0000-00007D510000}"/>
    <cellStyle name="Input 12 24 11 3" xfId="21041" xr:uid="{00000000-0005-0000-0000-00007E510000}"/>
    <cellStyle name="Input 12 24 11 4" xfId="21042" xr:uid="{00000000-0005-0000-0000-00007F510000}"/>
    <cellStyle name="Input 12 24 12" xfId="21043" xr:uid="{00000000-0005-0000-0000-000080510000}"/>
    <cellStyle name="Input 12 24 12 2" xfId="21044" xr:uid="{00000000-0005-0000-0000-000081510000}"/>
    <cellStyle name="Input 12 24 12 3" xfId="21045" xr:uid="{00000000-0005-0000-0000-000082510000}"/>
    <cellStyle name="Input 12 24 12 4" xfId="21046" xr:uid="{00000000-0005-0000-0000-000083510000}"/>
    <cellStyle name="Input 12 24 13" xfId="21047" xr:uid="{00000000-0005-0000-0000-000084510000}"/>
    <cellStyle name="Input 12 24 13 2" xfId="21048" xr:uid="{00000000-0005-0000-0000-000085510000}"/>
    <cellStyle name="Input 12 24 13 3" xfId="21049" xr:uid="{00000000-0005-0000-0000-000086510000}"/>
    <cellStyle name="Input 12 24 13 4" xfId="21050" xr:uid="{00000000-0005-0000-0000-000087510000}"/>
    <cellStyle name="Input 12 24 14" xfId="21051" xr:uid="{00000000-0005-0000-0000-000088510000}"/>
    <cellStyle name="Input 12 24 14 2" xfId="21052" xr:uid="{00000000-0005-0000-0000-000089510000}"/>
    <cellStyle name="Input 12 24 14 3" xfId="21053" xr:uid="{00000000-0005-0000-0000-00008A510000}"/>
    <cellStyle name="Input 12 24 14 4" xfId="21054" xr:uid="{00000000-0005-0000-0000-00008B510000}"/>
    <cellStyle name="Input 12 24 15" xfId="21055" xr:uid="{00000000-0005-0000-0000-00008C510000}"/>
    <cellStyle name="Input 12 24 15 2" xfId="21056" xr:uid="{00000000-0005-0000-0000-00008D510000}"/>
    <cellStyle name="Input 12 24 15 3" xfId="21057" xr:uid="{00000000-0005-0000-0000-00008E510000}"/>
    <cellStyle name="Input 12 24 15 4" xfId="21058" xr:uid="{00000000-0005-0000-0000-00008F510000}"/>
    <cellStyle name="Input 12 24 16" xfId="21059" xr:uid="{00000000-0005-0000-0000-000090510000}"/>
    <cellStyle name="Input 12 24 16 2" xfId="21060" xr:uid="{00000000-0005-0000-0000-000091510000}"/>
    <cellStyle name="Input 12 24 16 3" xfId="21061" xr:uid="{00000000-0005-0000-0000-000092510000}"/>
    <cellStyle name="Input 12 24 16 4" xfId="21062" xr:uid="{00000000-0005-0000-0000-000093510000}"/>
    <cellStyle name="Input 12 24 17" xfId="21063" xr:uid="{00000000-0005-0000-0000-000094510000}"/>
    <cellStyle name="Input 12 24 17 2" xfId="21064" xr:uid="{00000000-0005-0000-0000-000095510000}"/>
    <cellStyle name="Input 12 24 17 3" xfId="21065" xr:uid="{00000000-0005-0000-0000-000096510000}"/>
    <cellStyle name="Input 12 24 17 4" xfId="21066" xr:uid="{00000000-0005-0000-0000-000097510000}"/>
    <cellStyle name="Input 12 24 18" xfId="21067" xr:uid="{00000000-0005-0000-0000-000098510000}"/>
    <cellStyle name="Input 12 24 18 2" xfId="21068" xr:uid="{00000000-0005-0000-0000-000099510000}"/>
    <cellStyle name="Input 12 24 18 3" xfId="21069" xr:uid="{00000000-0005-0000-0000-00009A510000}"/>
    <cellStyle name="Input 12 24 18 4" xfId="21070" xr:uid="{00000000-0005-0000-0000-00009B510000}"/>
    <cellStyle name="Input 12 24 19" xfId="21071" xr:uid="{00000000-0005-0000-0000-00009C510000}"/>
    <cellStyle name="Input 12 24 19 2" xfId="21072" xr:uid="{00000000-0005-0000-0000-00009D510000}"/>
    <cellStyle name="Input 12 24 19 3" xfId="21073" xr:uid="{00000000-0005-0000-0000-00009E510000}"/>
    <cellStyle name="Input 12 24 19 4" xfId="21074" xr:uid="{00000000-0005-0000-0000-00009F510000}"/>
    <cellStyle name="Input 12 24 2" xfId="21075" xr:uid="{00000000-0005-0000-0000-0000A0510000}"/>
    <cellStyle name="Input 12 24 2 2" xfId="21076" xr:uid="{00000000-0005-0000-0000-0000A1510000}"/>
    <cellStyle name="Input 12 24 2 3" xfId="21077" xr:uid="{00000000-0005-0000-0000-0000A2510000}"/>
    <cellStyle name="Input 12 24 2 4" xfId="21078" xr:uid="{00000000-0005-0000-0000-0000A3510000}"/>
    <cellStyle name="Input 12 24 20" xfId="21079" xr:uid="{00000000-0005-0000-0000-0000A4510000}"/>
    <cellStyle name="Input 12 24 20 2" xfId="21080" xr:uid="{00000000-0005-0000-0000-0000A5510000}"/>
    <cellStyle name="Input 12 24 20 3" xfId="21081" xr:uid="{00000000-0005-0000-0000-0000A6510000}"/>
    <cellStyle name="Input 12 24 20 4" xfId="21082" xr:uid="{00000000-0005-0000-0000-0000A7510000}"/>
    <cellStyle name="Input 12 24 21" xfId="21083" xr:uid="{00000000-0005-0000-0000-0000A8510000}"/>
    <cellStyle name="Input 12 24 22" xfId="21084" xr:uid="{00000000-0005-0000-0000-0000A9510000}"/>
    <cellStyle name="Input 12 24 3" xfId="21085" xr:uid="{00000000-0005-0000-0000-0000AA510000}"/>
    <cellStyle name="Input 12 24 3 2" xfId="21086" xr:uid="{00000000-0005-0000-0000-0000AB510000}"/>
    <cellStyle name="Input 12 24 3 3" xfId="21087" xr:uid="{00000000-0005-0000-0000-0000AC510000}"/>
    <cellStyle name="Input 12 24 3 4" xfId="21088" xr:uid="{00000000-0005-0000-0000-0000AD510000}"/>
    <cellStyle name="Input 12 24 4" xfId="21089" xr:uid="{00000000-0005-0000-0000-0000AE510000}"/>
    <cellStyle name="Input 12 24 4 2" xfId="21090" xr:uid="{00000000-0005-0000-0000-0000AF510000}"/>
    <cellStyle name="Input 12 24 4 3" xfId="21091" xr:uid="{00000000-0005-0000-0000-0000B0510000}"/>
    <cellStyle name="Input 12 24 4 4" xfId="21092" xr:uid="{00000000-0005-0000-0000-0000B1510000}"/>
    <cellStyle name="Input 12 24 5" xfId="21093" xr:uid="{00000000-0005-0000-0000-0000B2510000}"/>
    <cellStyle name="Input 12 24 5 2" xfId="21094" xr:uid="{00000000-0005-0000-0000-0000B3510000}"/>
    <cellStyle name="Input 12 24 5 3" xfId="21095" xr:uid="{00000000-0005-0000-0000-0000B4510000}"/>
    <cellStyle name="Input 12 24 5 4" xfId="21096" xr:uid="{00000000-0005-0000-0000-0000B5510000}"/>
    <cellStyle name="Input 12 24 6" xfId="21097" xr:uid="{00000000-0005-0000-0000-0000B6510000}"/>
    <cellStyle name="Input 12 24 6 2" xfId="21098" xr:uid="{00000000-0005-0000-0000-0000B7510000}"/>
    <cellStyle name="Input 12 24 6 3" xfId="21099" xr:uid="{00000000-0005-0000-0000-0000B8510000}"/>
    <cellStyle name="Input 12 24 6 4" xfId="21100" xr:uid="{00000000-0005-0000-0000-0000B9510000}"/>
    <cellStyle name="Input 12 24 7" xfId="21101" xr:uid="{00000000-0005-0000-0000-0000BA510000}"/>
    <cellStyle name="Input 12 24 7 2" xfId="21102" xr:uid="{00000000-0005-0000-0000-0000BB510000}"/>
    <cellStyle name="Input 12 24 7 3" xfId="21103" xr:uid="{00000000-0005-0000-0000-0000BC510000}"/>
    <cellStyle name="Input 12 24 7 4" xfId="21104" xr:uid="{00000000-0005-0000-0000-0000BD510000}"/>
    <cellStyle name="Input 12 24 8" xfId="21105" xr:uid="{00000000-0005-0000-0000-0000BE510000}"/>
    <cellStyle name="Input 12 24 8 2" xfId="21106" xr:uid="{00000000-0005-0000-0000-0000BF510000}"/>
    <cellStyle name="Input 12 24 8 3" xfId="21107" xr:uid="{00000000-0005-0000-0000-0000C0510000}"/>
    <cellStyle name="Input 12 24 8 4" xfId="21108" xr:uid="{00000000-0005-0000-0000-0000C1510000}"/>
    <cellStyle name="Input 12 24 9" xfId="21109" xr:uid="{00000000-0005-0000-0000-0000C2510000}"/>
    <cellStyle name="Input 12 24 9 2" xfId="21110" xr:uid="{00000000-0005-0000-0000-0000C3510000}"/>
    <cellStyle name="Input 12 24 9 3" xfId="21111" xr:uid="{00000000-0005-0000-0000-0000C4510000}"/>
    <cellStyle name="Input 12 24 9 4" xfId="21112" xr:uid="{00000000-0005-0000-0000-0000C5510000}"/>
    <cellStyle name="Input 12 25" xfId="21113" xr:uid="{00000000-0005-0000-0000-0000C6510000}"/>
    <cellStyle name="Input 12 25 10" xfId="21114" xr:uid="{00000000-0005-0000-0000-0000C7510000}"/>
    <cellStyle name="Input 12 25 10 2" xfId="21115" xr:uid="{00000000-0005-0000-0000-0000C8510000}"/>
    <cellStyle name="Input 12 25 10 3" xfId="21116" xr:uid="{00000000-0005-0000-0000-0000C9510000}"/>
    <cellStyle name="Input 12 25 10 4" xfId="21117" xr:uid="{00000000-0005-0000-0000-0000CA510000}"/>
    <cellStyle name="Input 12 25 11" xfId="21118" xr:uid="{00000000-0005-0000-0000-0000CB510000}"/>
    <cellStyle name="Input 12 25 11 2" xfId="21119" xr:uid="{00000000-0005-0000-0000-0000CC510000}"/>
    <cellStyle name="Input 12 25 11 3" xfId="21120" xr:uid="{00000000-0005-0000-0000-0000CD510000}"/>
    <cellStyle name="Input 12 25 11 4" xfId="21121" xr:uid="{00000000-0005-0000-0000-0000CE510000}"/>
    <cellStyle name="Input 12 25 12" xfId="21122" xr:uid="{00000000-0005-0000-0000-0000CF510000}"/>
    <cellStyle name="Input 12 25 12 2" xfId="21123" xr:uid="{00000000-0005-0000-0000-0000D0510000}"/>
    <cellStyle name="Input 12 25 12 3" xfId="21124" xr:uid="{00000000-0005-0000-0000-0000D1510000}"/>
    <cellStyle name="Input 12 25 12 4" xfId="21125" xr:uid="{00000000-0005-0000-0000-0000D2510000}"/>
    <cellStyle name="Input 12 25 13" xfId="21126" xr:uid="{00000000-0005-0000-0000-0000D3510000}"/>
    <cellStyle name="Input 12 25 13 2" xfId="21127" xr:uid="{00000000-0005-0000-0000-0000D4510000}"/>
    <cellStyle name="Input 12 25 13 3" xfId="21128" xr:uid="{00000000-0005-0000-0000-0000D5510000}"/>
    <cellStyle name="Input 12 25 13 4" xfId="21129" xr:uid="{00000000-0005-0000-0000-0000D6510000}"/>
    <cellStyle name="Input 12 25 14" xfId="21130" xr:uid="{00000000-0005-0000-0000-0000D7510000}"/>
    <cellStyle name="Input 12 25 14 2" xfId="21131" xr:uid="{00000000-0005-0000-0000-0000D8510000}"/>
    <cellStyle name="Input 12 25 14 3" xfId="21132" xr:uid="{00000000-0005-0000-0000-0000D9510000}"/>
    <cellStyle name="Input 12 25 14 4" xfId="21133" xr:uid="{00000000-0005-0000-0000-0000DA510000}"/>
    <cellStyle name="Input 12 25 15" xfId="21134" xr:uid="{00000000-0005-0000-0000-0000DB510000}"/>
    <cellStyle name="Input 12 25 15 2" xfId="21135" xr:uid="{00000000-0005-0000-0000-0000DC510000}"/>
    <cellStyle name="Input 12 25 15 3" xfId="21136" xr:uid="{00000000-0005-0000-0000-0000DD510000}"/>
    <cellStyle name="Input 12 25 15 4" xfId="21137" xr:uid="{00000000-0005-0000-0000-0000DE510000}"/>
    <cellStyle name="Input 12 25 16" xfId="21138" xr:uid="{00000000-0005-0000-0000-0000DF510000}"/>
    <cellStyle name="Input 12 25 16 2" xfId="21139" xr:uid="{00000000-0005-0000-0000-0000E0510000}"/>
    <cellStyle name="Input 12 25 16 3" xfId="21140" xr:uid="{00000000-0005-0000-0000-0000E1510000}"/>
    <cellStyle name="Input 12 25 16 4" xfId="21141" xr:uid="{00000000-0005-0000-0000-0000E2510000}"/>
    <cellStyle name="Input 12 25 17" xfId="21142" xr:uid="{00000000-0005-0000-0000-0000E3510000}"/>
    <cellStyle name="Input 12 25 17 2" xfId="21143" xr:uid="{00000000-0005-0000-0000-0000E4510000}"/>
    <cellStyle name="Input 12 25 17 3" xfId="21144" xr:uid="{00000000-0005-0000-0000-0000E5510000}"/>
    <cellStyle name="Input 12 25 17 4" xfId="21145" xr:uid="{00000000-0005-0000-0000-0000E6510000}"/>
    <cellStyle name="Input 12 25 18" xfId="21146" xr:uid="{00000000-0005-0000-0000-0000E7510000}"/>
    <cellStyle name="Input 12 25 18 2" xfId="21147" xr:uid="{00000000-0005-0000-0000-0000E8510000}"/>
    <cellStyle name="Input 12 25 18 3" xfId="21148" xr:uid="{00000000-0005-0000-0000-0000E9510000}"/>
    <cellStyle name="Input 12 25 18 4" xfId="21149" xr:uid="{00000000-0005-0000-0000-0000EA510000}"/>
    <cellStyle name="Input 12 25 19" xfId="21150" xr:uid="{00000000-0005-0000-0000-0000EB510000}"/>
    <cellStyle name="Input 12 25 19 2" xfId="21151" xr:uid="{00000000-0005-0000-0000-0000EC510000}"/>
    <cellStyle name="Input 12 25 19 3" xfId="21152" xr:uid="{00000000-0005-0000-0000-0000ED510000}"/>
    <cellStyle name="Input 12 25 19 4" xfId="21153" xr:uid="{00000000-0005-0000-0000-0000EE510000}"/>
    <cellStyle name="Input 12 25 2" xfId="21154" xr:uid="{00000000-0005-0000-0000-0000EF510000}"/>
    <cellStyle name="Input 12 25 2 2" xfId="21155" xr:uid="{00000000-0005-0000-0000-0000F0510000}"/>
    <cellStyle name="Input 12 25 2 3" xfId="21156" xr:uid="{00000000-0005-0000-0000-0000F1510000}"/>
    <cellStyle name="Input 12 25 2 4" xfId="21157" xr:uid="{00000000-0005-0000-0000-0000F2510000}"/>
    <cellStyle name="Input 12 25 20" xfId="21158" xr:uid="{00000000-0005-0000-0000-0000F3510000}"/>
    <cellStyle name="Input 12 25 20 2" xfId="21159" xr:uid="{00000000-0005-0000-0000-0000F4510000}"/>
    <cellStyle name="Input 12 25 20 3" xfId="21160" xr:uid="{00000000-0005-0000-0000-0000F5510000}"/>
    <cellStyle name="Input 12 25 20 4" xfId="21161" xr:uid="{00000000-0005-0000-0000-0000F6510000}"/>
    <cellStyle name="Input 12 25 21" xfId="21162" xr:uid="{00000000-0005-0000-0000-0000F7510000}"/>
    <cellStyle name="Input 12 25 22" xfId="21163" xr:uid="{00000000-0005-0000-0000-0000F8510000}"/>
    <cellStyle name="Input 12 25 3" xfId="21164" xr:uid="{00000000-0005-0000-0000-0000F9510000}"/>
    <cellStyle name="Input 12 25 3 2" xfId="21165" xr:uid="{00000000-0005-0000-0000-0000FA510000}"/>
    <cellStyle name="Input 12 25 3 3" xfId="21166" xr:uid="{00000000-0005-0000-0000-0000FB510000}"/>
    <cellStyle name="Input 12 25 3 4" xfId="21167" xr:uid="{00000000-0005-0000-0000-0000FC510000}"/>
    <cellStyle name="Input 12 25 4" xfId="21168" xr:uid="{00000000-0005-0000-0000-0000FD510000}"/>
    <cellStyle name="Input 12 25 4 2" xfId="21169" xr:uid="{00000000-0005-0000-0000-0000FE510000}"/>
    <cellStyle name="Input 12 25 4 3" xfId="21170" xr:uid="{00000000-0005-0000-0000-0000FF510000}"/>
    <cellStyle name="Input 12 25 4 4" xfId="21171" xr:uid="{00000000-0005-0000-0000-000000520000}"/>
    <cellStyle name="Input 12 25 5" xfId="21172" xr:uid="{00000000-0005-0000-0000-000001520000}"/>
    <cellStyle name="Input 12 25 5 2" xfId="21173" xr:uid="{00000000-0005-0000-0000-000002520000}"/>
    <cellStyle name="Input 12 25 5 3" xfId="21174" xr:uid="{00000000-0005-0000-0000-000003520000}"/>
    <cellStyle name="Input 12 25 5 4" xfId="21175" xr:uid="{00000000-0005-0000-0000-000004520000}"/>
    <cellStyle name="Input 12 25 6" xfId="21176" xr:uid="{00000000-0005-0000-0000-000005520000}"/>
    <cellStyle name="Input 12 25 6 2" xfId="21177" xr:uid="{00000000-0005-0000-0000-000006520000}"/>
    <cellStyle name="Input 12 25 6 3" xfId="21178" xr:uid="{00000000-0005-0000-0000-000007520000}"/>
    <cellStyle name="Input 12 25 6 4" xfId="21179" xr:uid="{00000000-0005-0000-0000-000008520000}"/>
    <cellStyle name="Input 12 25 7" xfId="21180" xr:uid="{00000000-0005-0000-0000-000009520000}"/>
    <cellStyle name="Input 12 25 7 2" xfId="21181" xr:uid="{00000000-0005-0000-0000-00000A520000}"/>
    <cellStyle name="Input 12 25 7 3" xfId="21182" xr:uid="{00000000-0005-0000-0000-00000B520000}"/>
    <cellStyle name="Input 12 25 7 4" xfId="21183" xr:uid="{00000000-0005-0000-0000-00000C520000}"/>
    <cellStyle name="Input 12 25 8" xfId="21184" xr:uid="{00000000-0005-0000-0000-00000D520000}"/>
    <cellStyle name="Input 12 25 8 2" xfId="21185" xr:uid="{00000000-0005-0000-0000-00000E520000}"/>
    <cellStyle name="Input 12 25 8 3" xfId="21186" xr:uid="{00000000-0005-0000-0000-00000F520000}"/>
    <cellStyle name="Input 12 25 8 4" xfId="21187" xr:uid="{00000000-0005-0000-0000-000010520000}"/>
    <cellStyle name="Input 12 25 9" xfId="21188" xr:uid="{00000000-0005-0000-0000-000011520000}"/>
    <cellStyle name="Input 12 25 9 2" xfId="21189" xr:uid="{00000000-0005-0000-0000-000012520000}"/>
    <cellStyle name="Input 12 25 9 3" xfId="21190" xr:uid="{00000000-0005-0000-0000-000013520000}"/>
    <cellStyle name="Input 12 25 9 4" xfId="21191" xr:uid="{00000000-0005-0000-0000-000014520000}"/>
    <cellStyle name="Input 12 26" xfId="21192" xr:uid="{00000000-0005-0000-0000-000015520000}"/>
    <cellStyle name="Input 12 26 10" xfId="21193" xr:uid="{00000000-0005-0000-0000-000016520000}"/>
    <cellStyle name="Input 12 26 10 2" xfId="21194" xr:uid="{00000000-0005-0000-0000-000017520000}"/>
    <cellStyle name="Input 12 26 10 3" xfId="21195" xr:uid="{00000000-0005-0000-0000-000018520000}"/>
    <cellStyle name="Input 12 26 10 4" xfId="21196" xr:uid="{00000000-0005-0000-0000-000019520000}"/>
    <cellStyle name="Input 12 26 11" xfId="21197" xr:uid="{00000000-0005-0000-0000-00001A520000}"/>
    <cellStyle name="Input 12 26 11 2" xfId="21198" xr:uid="{00000000-0005-0000-0000-00001B520000}"/>
    <cellStyle name="Input 12 26 11 3" xfId="21199" xr:uid="{00000000-0005-0000-0000-00001C520000}"/>
    <cellStyle name="Input 12 26 11 4" xfId="21200" xr:uid="{00000000-0005-0000-0000-00001D520000}"/>
    <cellStyle name="Input 12 26 12" xfId="21201" xr:uid="{00000000-0005-0000-0000-00001E520000}"/>
    <cellStyle name="Input 12 26 12 2" xfId="21202" xr:uid="{00000000-0005-0000-0000-00001F520000}"/>
    <cellStyle name="Input 12 26 12 3" xfId="21203" xr:uid="{00000000-0005-0000-0000-000020520000}"/>
    <cellStyle name="Input 12 26 12 4" xfId="21204" xr:uid="{00000000-0005-0000-0000-000021520000}"/>
    <cellStyle name="Input 12 26 13" xfId="21205" xr:uid="{00000000-0005-0000-0000-000022520000}"/>
    <cellStyle name="Input 12 26 13 2" xfId="21206" xr:uid="{00000000-0005-0000-0000-000023520000}"/>
    <cellStyle name="Input 12 26 13 3" xfId="21207" xr:uid="{00000000-0005-0000-0000-000024520000}"/>
    <cellStyle name="Input 12 26 13 4" xfId="21208" xr:uid="{00000000-0005-0000-0000-000025520000}"/>
    <cellStyle name="Input 12 26 14" xfId="21209" xr:uid="{00000000-0005-0000-0000-000026520000}"/>
    <cellStyle name="Input 12 26 14 2" xfId="21210" xr:uid="{00000000-0005-0000-0000-000027520000}"/>
    <cellStyle name="Input 12 26 14 3" xfId="21211" xr:uid="{00000000-0005-0000-0000-000028520000}"/>
    <cellStyle name="Input 12 26 14 4" xfId="21212" xr:uid="{00000000-0005-0000-0000-000029520000}"/>
    <cellStyle name="Input 12 26 15" xfId="21213" xr:uid="{00000000-0005-0000-0000-00002A520000}"/>
    <cellStyle name="Input 12 26 15 2" xfId="21214" xr:uid="{00000000-0005-0000-0000-00002B520000}"/>
    <cellStyle name="Input 12 26 15 3" xfId="21215" xr:uid="{00000000-0005-0000-0000-00002C520000}"/>
    <cellStyle name="Input 12 26 15 4" xfId="21216" xr:uid="{00000000-0005-0000-0000-00002D520000}"/>
    <cellStyle name="Input 12 26 16" xfId="21217" xr:uid="{00000000-0005-0000-0000-00002E520000}"/>
    <cellStyle name="Input 12 26 16 2" xfId="21218" xr:uid="{00000000-0005-0000-0000-00002F520000}"/>
    <cellStyle name="Input 12 26 16 3" xfId="21219" xr:uid="{00000000-0005-0000-0000-000030520000}"/>
    <cellStyle name="Input 12 26 16 4" xfId="21220" xr:uid="{00000000-0005-0000-0000-000031520000}"/>
    <cellStyle name="Input 12 26 17" xfId="21221" xr:uid="{00000000-0005-0000-0000-000032520000}"/>
    <cellStyle name="Input 12 26 17 2" xfId="21222" xr:uid="{00000000-0005-0000-0000-000033520000}"/>
    <cellStyle name="Input 12 26 17 3" xfId="21223" xr:uid="{00000000-0005-0000-0000-000034520000}"/>
    <cellStyle name="Input 12 26 17 4" xfId="21224" xr:uid="{00000000-0005-0000-0000-000035520000}"/>
    <cellStyle name="Input 12 26 18" xfId="21225" xr:uid="{00000000-0005-0000-0000-000036520000}"/>
    <cellStyle name="Input 12 26 18 2" xfId="21226" xr:uid="{00000000-0005-0000-0000-000037520000}"/>
    <cellStyle name="Input 12 26 18 3" xfId="21227" xr:uid="{00000000-0005-0000-0000-000038520000}"/>
    <cellStyle name="Input 12 26 18 4" xfId="21228" xr:uid="{00000000-0005-0000-0000-000039520000}"/>
    <cellStyle name="Input 12 26 19" xfId="21229" xr:uid="{00000000-0005-0000-0000-00003A520000}"/>
    <cellStyle name="Input 12 26 19 2" xfId="21230" xr:uid="{00000000-0005-0000-0000-00003B520000}"/>
    <cellStyle name="Input 12 26 19 3" xfId="21231" xr:uid="{00000000-0005-0000-0000-00003C520000}"/>
    <cellStyle name="Input 12 26 19 4" xfId="21232" xr:uid="{00000000-0005-0000-0000-00003D520000}"/>
    <cellStyle name="Input 12 26 2" xfId="21233" xr:uid="{00000000-0005-0000-0000-00003E520000}"/>
    <cellStyle name="Input 12 26 2 2" xfId="21234" xr:uid="{00000000-0005-0000-0000-00003F520000}"/>
    <cellStyle name="Input 12 26 2 3" xfId="21235" xr:uid="{00000000-0005-0000-0000-000040520000}"/>
    <cellStyle name="Input 12 26 2 4" xfId="21236" xr:uid="{00000000-0005-0000-0000-000041520000}"/>
    <cellStyle name="Input 12 26 20" xfId="21237" xr:uid="{00000000-0005-0000-0000-000042520000}"/>
    <cellStyle name="Input 12 26 20 2" xfId="21238" xr:uid="{00000000-0005-0000-0000-000043520000}"/>
    <cellStyle name="Input 12 26 20 3" xfId="21239" xr:uid="{00000000-0005-0000-0000-000044520000}"/>
    <cellStyle name="Input 12 26 20 4" xfId="21240" xr:uid="{00000000-0005-0000-0000-000045520000}"/>
    <cellStyle name="Input 12 26 21" xfId="21241" xr:uid="{00000000-0005-0000-0000-000046520000}"/>
    <cellStyle name="Input 12 26 22" xfId="21242" xr:uid="{00000000-0005-0000-0000-000047520000}"/>
    <cellStyle name="Input 12 26 3" xfId="21243" xr:uid="{00000000-0005-0000-0000-000048520000}"/>
    <cellStyle name="Input 12 26 3 2" xfId="21244" xr:uid="{00000000-0005-0000-0000-000049520000}"/>
    <cellStyle name="Input 12 26 3 3" xfId="21245" xr:uid="{00000000-0005-0000-0000-00004A520000}"/>
    <cellStyle name="Input 12 26 3 4" xfId="21246" xr:uid="{00000000-0005-0000-0000-00004B520000}"/>
    <cellStyle name="Input 12 26 4" xfId="21247" xr:uid="{00000000-0005-0000-0000-00004C520000}"/>
    <cellStyle name="Input 12 26 4 2" xfId="21248" xr:uid="{00000000-0005-0000-0000-00004D520000}"/>
    <cellStyle name="Input 12 26 4 3" xfId="21249" xr:uid="{00000000-0005-0000-0000-00004E520000}"/>
    <cellStyle name="Input 12 26 4 4" xfId="21250" xr:uid="{00000000-0005-0000-0000-00004F520000}"/>
    <cellStyle name="Input 12 26 5" xfId="21251" xr:uid="{00000000-0005-0000-0000-000050520000}"/>
    <cellStyle name="Input 12 26 5 2" xfId="21252" xr:uid="{00000000-0005-0000-0000-000051520000}"/>
    <cellStyle name="Input 12 26 5 3" xfId="21253" xr:uid="{00000000-0005-0000-0000-000052520000}"/>
    <cellStyle name="Input 12 26 5 4" xfId="21254" xr:uid="{00000000-0005-0000-0000-000053520000}"/>
    <cellStyle name="Input 12 26 6" xfId="21255" xr:uid="{00000000-0005-0000-0000-000054520000}"/>
    <cellStyle name="Input 12 26 6 2" xfId="21256" xr:uid="{00000000-0005-0000-0000-000055520000}"/>
    <cellStyle name="Input 12 26 6 3" xfId="21257" xr:uid="{00000000-0005-0000-0000-000056520000}"/>
    <cellStyle name="Input 12 26 6 4" xfId="21258" xr:uid="{00000000-0005-0000-0000-000057520000}"/>
    <cellStyle name="Input 12 26 7" xfId="21259" xr:uid="{00000000-0005-0000-0000-000058520000}"/>
    <cellStyle name="Input 12 26 7 2" xfId="21260" xr:uid="{00000000-0005-0000-0000-000059520000}"/>
    <cellStyle name="Input 12 26 7 3" xfId="21261" xr:uid="{00000000-0005-0000-0000-00005A520000}"/>
    <cellStyle name="Input 12 26 7 4" xfId="21262" xr:uid="{00000000-0005-0000-0000-00005B520000}"/>
    <cellStyle name="Input 12 26 8" xfId="21263" xr:uid="{00000000-0005-0000-0000-00005C520000}"/>
    <cellStyle name="Input 12 26 8 2" xfId="21264" xr:uid="{00000000-0005-0000-0000-00005D520000}"/>
    <cellStyle name="Input 12 26 8 3" xfId="21265" xr:uid="{00000000-0005-0000-0000-00005E520000}"/>
    <cellStyle name="Input 12 26 8 4" xfId="21266" xr:uid="{00000000-0005-0000-0000-00005F520000}"/>
    <cellStyle name="Input 12 26 9" xfId="21267" xr:uid="{00000000-0005-0000-0000-000060520000}"/>
    <cellStyle name="Input 12 26 9 2" xfId="21268" xr:uid="{00000000-0005-0000-0000-000061520000}"/>
    <cellStyle name="Input 12 26 9 3" xfId="21269" xr:uid="{00000000-0005-0000-0000-000062520000}"/>
    <cellStyle name="Input 12 26 9 4" xfId="21270" xr:uid="{00000000-0005-0000-0000-000063520000}"/>
    <cellStyle name="Input 12 27" xfId="21271" xr:uid="{00000000-0005-0000-0000-000064520000}"/>
    <cellStyle name="Input 12 27 10" xfId="21272" xr:uid="{00000000-0005-0000-0000-000065520000}"/>
    <cellStyle name="Input 12 27 10 2" xfId="21273" xr:uid="{00000000-0005-0000-0000-000066520000}"/>
    <cellStyle name="Input 12 27 10 3" xfId="21274" xr:uid="{00000000-0005-0000-0000-000067520000}"/>
    <cellStyle name="Input 12 27 10 4" xfId="21275" xr:uid="{00000000-0005-0000-0000-000068520000}"/>
    <cellStyle name="Input 12 27 11" xfId="21276" xr:uid="{00000000-0005-0000-0000-000069520000}"/>
    <cellStyle name="Input 12 27 11 2" xfId="21277" xr:uid="{00000000-0005-0000-0000-00006A520000}"/>
    <cellStyle name="Input 12 27 11 3" xfId="21278" xr:uid="{00000000-0005-0000-0000-00006B520000}"/>
    <cellStyle name="Input 12 27 11 4" xfId="21279" xr:uid="{00000000-0005-0000-0000-00006C520000}"/>
    <cellStyle name="Input 12 27 12" xfId="21280" xr:uid="{00000000-0005-0000-0000-00006D520000}"/>
    <cellStyle name="Input 12 27 12 2" xfId="21281" xr:uid="{00000000-0005-0000-0000-00006E520000}"/>
    <cellStyle name="Input 12 27 12 3" xfId="21282" xr:uid="{00000000-0005-0000-0000-00006F520000}"/>
    <cellStyle name="Input 12 27 12 4" xfId="21283" xr:uid="{00000000-0005-0000-0000-000070520000}"/>
    <cellStyle name="Input 12 27 13" xfId="21284" xr:uid="{00000000-0005-0000-0000-000071520000}"/>
    <cellStyle name="Input 12 27 13 2" xfId="21285" xr:uid="{00000000-0005-0000-0000-000072520000}"/>
    <cellStyle name="Input 12 27 13 3" xfId="21286" xr:uid="{00000000-0005-0000-0000-000073520000}"/>
    <cellStyle name="Input 12 27 13 4" xfId="21287" xr:uid="{00000000-0005-0000-0000-000074520000}"/>
    <cellStyle name="Input 12 27 14" xfId="21288" xr:uid="{00000000-0005-0000-0000-000075520000}"/>
    <cellStyle name="Input 12 27 14 2" xfId="21289" xr:uid="{00000000-0005-0000-0000-000076520000}"/>
    <cellStyle name="Input 12 27 14 3" xfId="21290" xr:uid="{00000000-0005-0000-0000-000077520000}"/>
    <cellStyle name="Input 12 27 14 4" xfId="21291" xr:uid="{00000000-0005-0000-0000-000078520000}"/>
    <cellStyle name="Input 12 27 15" xfId="21292" xr:uid="{00000000-0005-0000-0000-000079520000}"/>
    <cellStyle name="Input 12 27 15 2" xfId="21293" xr:uid="{00000000-0005-0000-0000-00007A520000}"/>
    <cellStyle name="Input 12 27 15 3" xfId="21294" xr:uid="{00000000-0005-0000-0000-00007B520000}"/>
    <cellStyle name="Input 12 27 15 4" xfId="21295" xr:uid="{00000000-0005-0000-0000-00007C520000}"/>
    <cellStyle name="Input 12 27 16" xfId="21296" xr:uid="{00000000-0005-0000-0000-00007D520000}"/>
    <cellStyle name="Input 12 27 16 2" xfId="21297" xr:uid="{00000000-0005-0000-0000-00007E520000}"/>
    <cellStyle name="Input 12 27 16 3" xfId="21298" xr:uid="{00000000-0005-0000-0000-00007F520000}"/>
    <cellStyle name="Input 12 27 16 4" xfId="21299" xr:uid="{00000000-0005-0000-0000-000080520000}"/>
    <cellStyle name="Input 12 27 17" xfId="21300" xr:uid="{00000000-0005-0000-0000-000081520000}"/>
    <cellStyle name="Input 12 27 17 2" xfId="21301" xr:uid="{00000000-0005-0000-0000-000082520000}"/>
    <cellStyle name="Input 12 27 17 3" xfId="21302" xr:uid="{00000000-0005-0000-0000-000083520000}"/>
    <cellStyle name="Input 12 27 17 4" xfId="21303" xr:uid="{00000000-0005-0000-0000-000084520000}"/>
    <cellStyle name="Input 12 27 18" xfId="21304" xr:uid="{00000000-0005-0000-0000-000085520000}"/>
    <cellStyle name="Input 12 27 18 2" xfId="21305" xr:uid="{00000000-0005-0000-0000-000086520000}"/>
    <cellStyle name="Input 12 27 18 3" xfId="21306" xr:uid="{00000000-0005-0000-0000-000087520000}"/>
    <cellStyle name="Input 12 27 18 4" xfId="21307" xr:uid="{00000000-0005-0000-0000-000088520000}"/>
    <cellStyle name="Input 12 27 19" xfId="21308" xr:uid="{00000000-0005-0000-0000-000089520000}"/>
    <cellStyle name="Input 12 27 19 2" xfId="21309" xr:uid="{00000000-0005-0000-0000-00008A520000}"/>
    <cellStyle name="Input 12 27 19 3" xfId="21310" xr:uid="{00000000-0005-0000-0000-00008B520000}"/>
    <cellStyle name="Input 12 27 19 4" xfId="21311" xr:uid="{00000000-0005-0000-0000-00008C520000}"/>
    <cellStyle name="Input 12 27 2" xfId="21312" xr:uid="{00000000-0005-0000-0000-00008D520000}"/>
    <cellStyle name="Input 12 27 2 2" xfId="21313" xr:uid="{00000000-0005-0000-0000-00008E520000}"/>
    <cellStyle name="Input 12 27 2 3" xfId="21314" xr:uid="{00000000-0005-0000-0000-00008F520000}"/>
    <cellStyle name="Input 12 27 2 4" xfId="21315" xr:uid="{00000000-0005-0000-0000-000090520000}"/>
    <cellStyle name="Input 12 27 20" xfId="21316" xr:uid="{00000000-0005-0000-0000-000091520000}"/>
    <cellStyle name="Input 12 27 20 2" xfId="21317" xr:uid="{00000000-0005-0000-0000-000092520000}"/>
    <cellStyle name="Input 12 27 20 3" xfId="21318" xr:uid="{00000000-0005-0000-0000-000093520000}"/>
    <cellStyle name="Input 12 27 20 4" xfId="21319" xr:uid="{00000000-0005-0000-0000-000094520000}"/>
    <cellStyle name="Input 12 27 21" xfId="21320" xr:uid="{00000000-0005-0000-0000-000095520000}"/>
    <cellStyle name="Input 12 27 22" xfId="21321" xr:uid="{00000000-0005-0000-0000-000096520000}"/>
    <cellStyle name="Input 12 27 3" xfId="21322" xr:uid="{00000000-0005-0000-0000-000097520000}"/>
    <cellStyle name="Input 12 27 3 2" xfId="21323" xr:uid="{00000000-0005-0000-0000-000098520000}"/>
    <cellStyle name="Input 12 27 3 3" xfId="21324" xr:uid="{00000000-0005-0000-0000-000099520000}"/>
    <cellStyle name="Input 12 27 3 4" xfId="21325" xr:uid="{00000000-0005-0000-0000-00009A520000}"/>
    <cellStyle name="Input 12 27 4" xfId="21326" xr:uid="{00000000-0005-0000-0000-00009B520000}"/>
    <cellStyle name="Input 12 27 4 2" xfId="21327" xr:uid="{00000000-0005-0000-0000-00009C520000}"/>
    <cellStyle name="Input 12 27 4 3" xfId="21328" xr:uid="{00000000-0005-0000-0000-00009D520000}"/>
    <cellStyle name="Input 12 27 4 4" xfId="21329" xr:uid="{00000000-0005-0000-0000-00009E520000}"/>
    <cellStyle name="Input 12 27 5" xfId="21330" xr:uid="{00000000-0005-0000-0000-00009F520000}"/>
    <cellStyle name="Input 12 27 5 2" xfId="21331" xr:uid="{00000000-0005-0000-0000-0000A0520000}"/>
    <cellStyle name="Input 12 27 5 3" xfId="21332" xr:uid="{00000000-0005-0000-0000-0000A1520000}"/>
    <cellStyle name="Input 12 27 5 4" xfId="21333" xr:uid="{00000000-0005-0000-0000-0000A2520000}"/>
    <cellStyle name="Input 12 27 6" xfId="21334" xr:uid="{00000000-0005-0000-0000-0000A3520000}"/>
    <cellStyle name="Input 12 27 6 2" xfId="21335" xr:uid="{00000000-0005-0000-0000-0000A4520000}"/>
    <cellStyle name="Input 12 27 6 3" xfId="21336" xr:uid="{00000000-0005-0000-0000-0000A5520000}"/>
    <cellStyle name="Input 12 27 6 4" xfId="21337" xr:uid="{00000000-0005-0000-0000-0000A6520000}"/>
    <cellStyle name="Input 12 27 7" xfId="21338" xr:uid="{00000000-0005-0000-0000-0000A7520000}"/>
    <cellStyle name="Input 12 27 7 2" xfId="21339" xr:uid="{00000000-0005-0000-0000-0000A8520000}"/>
    <cellStyle name="Input 12 27 7 3" xfId="21340" xr:uid="{00000000-0005-0000-0000-0000A9520000}"/>
    <cellStyle name="Input 12 27 7 4" xfId="21341" xr:uid="{00000000-0005-0000-0000-0000AA520000}"/>
    <cellStyle name="Input 12 27 8" xfId="21342" xr:uid="{00000000-0005-0000-0000-0000AB520000}"/>
    <cellStyle name="Input 12 27 8 2" xfId="21343" xr:uid="{00000000-0005-0000-0000-0000AC520000}"/>
    <cellStyle name="Input 12 27 8 3" xfId="21344" xr:uid="{00000000-0005-0000-0000-0000AD520000}"/>
    <cellStyle name="Input 12 27 8 4" xfId="21345" xr:uid="{00000000-0005-0000-0000-0000AE520000}"/>
    <cellStyle name="Input 12 27 9" xfId="21346" xr:uid="{00000000-0005-0000-0000-0000AF520000}"/>
    <cellStyle name="Input 12 27 9 2" xfId="21347" xr:uid="{00000000-0005-0000-0000-0000B0520000}"/>
    <cellStyle name="Input 12 27 9 3" xfId="21348" xr:uid="{00000000-0005-0000-0000-0000B1520000}"/>
    <cellStyle name="Input 12 27 9 4" xfId="21349" xr:uid="{00000000-0005-0000-0000-0000B2520000}"/>
    <cellStyle name="Input 12 28" xfId="21350" xr:uid="{00000000-0005-0000-0000-0000B3520000}"/>
    <cellStyle name="Input 12 28 10" xfId="21351" xr:uid="{00000000-0005-0000-0000-0000B4520000}"/>
    <cellStyle name="Input 12 28 10 2" xfId="21352" xr:uid="{00000000-0005-0000-0000-0000B5520000}"/>
    <cellStyle name="Input 12 28 10 3" xfId="21353" xr:uid="{00000000-0005-0000-0000-0000B6520000}"/>
    <cellStyle name="Input 12 28 10 4" xfId="21354" xr:uid="{00000000-0005-0000-0000-0000B7520000}"/>
    <cellStyle name="Input 12 28 11" xfId="21355" xr:uid="{00000000-0005-0000-0000-0000B8520000}"/>
    <cellStyle name="Input 12 28 11 2" xfId="21356" xr:uid="{00000000-0005-0000-0000-0000B9520000}"/>
    <cellStyle name="Input 12 28 11 3" xfId="21357" xr:uid="{00000000-0005-0000-0000-0000BA520000}"/>
    <cellStyle name="Input 12 28 11 4" xfId="21358" xr:uid="{00000000-0005-0000-0000-0000BB520000}"/>
    <cellStyle name="Input 12 28 12" xfId="21359" xr:uid="{00000000-0005-0000-0000-0000BC520000}"/>
    <cellStyle name="Input 12 28 12 2" xfId="21360" xr:uid="{00000000-0005-0000-0000-0000BD520000}"/>
    <cellStyle name="Input 12 28 12 3" xfId="21361" xr:uid="{00000000-0005-0000-0000-0000BE520000}"/>
    <cellStyle name="Input 12 28 12 4" xfId="21362" xr:uid="{00000000-0005-0000-0000-0000BF520000}"/>
    <cellStyle name="Input 12 28 13" xfId="21363" xr:uid="{00000000-0005-0000-0000-0000C0520000}"/>
    <cellStyle name="Input 12 28 13 2" xfId="21364" xr:uid="{00000000-0005-0000-0000-0000C1520000}"/>
    <cellStyle name="Input 12 28 13 3" xfId="21365" xr:uid="{00000000-0005-0000-0000-0000C2520000}"/>
    <cellStyle name="Input 12 28 13 4" xfId="21366" xr:uid="{00000000-0005-0000-0000-0000C3520000}"/>
    <cellStyle name="Input 12 28 14" xfId="21367" xr:uid="{00000000-0005-0000-0000-0000C4520000}"/>
    <cellStyle name="Input 12 28 14 2" xfId="21368" xr:uid="{00000000-0005-0000-0000-0000C5520000}"/>
    <cellStyle name="Input 12 28 14 3" xfId="21369" xr:uid="{00000000-0005-0000-0000-0000C6520000}"/>
    <cellStyle name="Input 12 28 14 4" xfId="21370" xr:uid="{00000000-0005-0000-0000-0000C7520000}"/>
    <cellStyle name="Input 12 28 15" xfId="21371" xr:uid="{00000000-0005-0000-0000-0000C8520000}"/>
    <cellStyle name="Input 12 28 15 2" xfId="21372" xr:uid="{00000000-0005-0000-0000-0000C9520000}"/>
    <cellStyle name="Input 12 28 15 3" xfId="21373" xr:uid="{00000000-0005-0000-0000-0000CA520000}"/>
    <cellStyle name="Input 12 28 15 4" xfId="21374" xr:uid="{00000000-0005-0000-0000-0000CB520000}"/>
    <cellStyle name="Input 12 28 16" xfId="21375" xr:uid="{00000000-0005-0000-0000-0000CC520000}"/>
    <cellStyle name="Input 12 28 16 2" xfId="21376" xr:uid="{00000000-0005-0000-0000-0000CD520000}"/>
    <cellStyle name="Input 12 28 16 3" xfId="21377" xr:uid="{00000000-0005-0000-0000-0000CE520000}"/>
    <cellStyle name="Input 12 28 16 4" xfId="21378" xr:uid="{00000000-0005-0000-0000-0000CF520000}"/>
    <cellStyle name="Input 12 28 17" xfId="21379" xr:uid="{00000000-0005-0000-0000-0000D0520000}"/>
    <cellStyle name="Input 12 28 17 2" xfId="21380" xr:uid="{00000000-0005-0000-0000-0000D1520000}"/>
    <cellStyle name="Input 12 28 17 3" xfId="21381" xr:uid="{00000000-0005-0000-0000-0000D2520000}"/>
    <cellStyle name="Input 12 28 17 4" xfId="21382" xr:uid="{00000000-0005-0000-0000-0000D3520000}"/>
    <cellStyle name="Input 12 28 18" xfId="21383" xr:uid="{00000000-0005-0000-0000-0000D4520000}"/>
    <cellStyle name="Input 12 28 18 2" xfId="21384" xr:uid="{00000000-0005-0000-0000-0000D5520000}"/>
    <cellStyle name="Input 12 28 18 3" xfId="21385" xr:uid="{00000000-0005-0000-0000-0000D6520000}"/>
    <cellStyle name="Input 12 28 18 4" xfId="21386" xr:uid="{00000000-0005-0000-0000-0000D7520000}"/>
    <cellStyle name="Input 12 28 19" xfId="21387" xr:uid="{00000000-0005-0000-0000-0000D8520000}"/>
    <cellStyle name="Input 12 28 19 2" xfId="21388" xr:uid="{00000000-0005-0000-0000-0000D9520000}"/>
    <cellStyle name="Input 12 28 19 3" xfId="21389" xr:uid="{00000000-0005-0000-0000-0000DA520000}"/>
    <cellStyle name="Input 12 28 19 4" xfId="21390" xr:uid="{00000000-0005-0000-0000-0000DB520000}"/>
    <cellStyle name="Input 12 28 2" xfId="21391" xr:uid="{00000000-0005-0000-0000-0000DC520000}"/>
    <cellStyle name="Input 12 28 2 2" xfId="21392" xr:uid="{00000000-0005-0000-0000-0000DD520000}"/>
    <cellStyle name="Input 12 28 2 3" xfId="21393" xr:uid="{00000000-0005-0000-0000-0000DE520000}"/>
    <cellStyle name="Input 12 28 2 4" xfId="21394" xr:uid="{00000000-0005-0000-0000-0000DF520000}"/>
    <cellStyle name="Input 12 28 20" xfId="21395" xr:uid="{00000000-0005-0000-0000-0000E0520000}"/>
    <cellStyle name="Input 12 28 20 2" xfId="21396" xr:uid="{00000000-0005-0000-0000-0000E1520000}"/>
    <cellStyle name="Input 12 28 20 3" xfId="21397" xr:uid="{00000000-0005-0000-0000-0000E2520000}"/>
    <cellStyle name="Input 12 28 20 4" xfId="21398" xr:uid="{00000000-0005-0000-0000-0000E3520000}"/>
    <cellStyle name="Input 12 28 21" xfId="21399" xr:uid="{00000000-0005-0000-0000-0000E4520000}"/>
    <cellStyle name="Input 12 28 22" xfId="21400" xr:uid="{00000000-0005-0000-0000-0000E5520000}"/>
    <cellStyle name="Input 12 28 3" xfId="21401" xr:uid="{00000000-0005-0000-0000-0000E6520000}"/>
    <cellStyle name="Input 12 28 3 2" xfId="21402" xr:uid="{00000000-0005-0000-0000-0000E7520000}"/>
    <cellStyle name="Input 12 28 3 3" xfId="21403" xr:uid="{00000000-0005-0000-0000-0000E8520000}"/>
    <cellStyle name="Input 12 28 3 4" xfId="21404" xr:uid="{00000000-0005-0000-0000-0000E9520000}"/>
    <cellStyle name="Input 12 28 4" xfId="21405" xr:uid="{00000000-0005-0000-0000-0000EA520000}"/>
    <cellStyle name="Input 12 28 4 2" xfId="21406" xr:uid="{00000000-0005-0000-0000-0000EB520000}"/>
    <cellStyle name="Input 12 28 4 3" xfId="21407" xr:uid="{00000000-0005-0000-0000-0000EC520000}"/>
    <cellStyle name="Input 12 28 4 4" xfId="21408" xr:uid="{00000000-0005-0000-0000-0000ED520000}"/>
    <cellStyle name="Input 12 28 5" xfId="21409" xr:uid="{00000000-0005-0000-0000-0000EE520000}"/>
    <cellStyle name="Input 12 28 5 2" xfId="21410" xr:uid="{00000000-0005-0000-0000-0000EF520000}"/>
    <cellStyle name="Input 12 28 5 3" xfId="21411" xr:uid="{00000000-0005-0000-0000-0000F0520000}"/>
    <cellStyle name="Input 12 28 5 4" xfId="21412" xr:uid="{00000000-0005-0000-0000-0000F1520000}"/>
    <cellStyle name="Input 12 28 6" xfId="21413" xr:uid="{00000000-0005-0000-0000-0000F2520000}"/>
    <cellStyle name="Input 12 28 6 2" xfId="21414" xr:uid="{00000000-0005-0000-0000-0000F3520000}"/>
    <cellStyle name="Input 12 28 6 3" xfId="21415" xr:uid="{00000000-0005-0000-0000-0000F4520000}"/>
    <cellStyle name="Input 12 28 6 4" xfId="21416" xr:uid="{00000000-0005-0000-0000-0000F5520000}"/>
    <cellStyle name="Input 12 28 7" xfId="21417" xr:uid="{00000000-0005-0000-0000-0000F6520000}"/>
    <cellStyle name="Input 12 28 7 2" xfId="21418" xr:uid="{00000000-0005-0000-0000-0000F7520000}"/>
    <cellStyle name="Input 12 28 7 3" xfId="21419" xr:uid="{00000000-0005-0000-0000-0000F8520000}"/>
    <cellStyle name="Input 12 28 7 4" xfId="21420" xr:uid="{00000000-0005-0000-0000-0000F9520000}"/>
    <cellStyle name="Input 12 28 8" xfId="21421" xr:uid="{00000000-0005-0000-0000-0000FA520000}"/>
    <cellStyle name="Input 12 28 8 2" xfId="21422" xr:uid="{00000000-0005-0000-0000-0000FB520000}"/>
    <cellStyle name="Input 12 28 8 3" xfId="21423" xr:uid="{00000000-0005-0000-0000-0000FC520000}"/>
    <cellStyle name="Input 12 28 8 4" xfId="21424" xr:uid="{00000000-0005-0000-0000-0000FD520000}"/>
    <cellStyle name="Input 12 28 9" xfId="21425" xr:uid="{00000000-0005-0000-0000-0000FE520000}"/>
    <cellStyle name="Input 12 28 9 2" xfId="21426" xr:uid="{00000000-0005-0000-0000-0000FF520000}"/>
    <cellStyle name="Input 12 28 9 3" xfId="21427" xr:uid="{00000000-0005-0000-0000-000000530000}"/>
    <cellStyle name="Input 12 28 9 4" xfId="21428" xr:uid="{00000000-0005-0000-0000-000001530000}"/>
    <cellStyle name="Input 12 29" xfId="21429" xr:uid="{00000000-0005-0000-0000-000002530000}"/>
    <cellStyle name="Input 12 29 10" xfId="21430" xr:uid="{00000000-0005-0000-0000-000003530000}"/>
    <cellStyle name="Input 12 29 10 2" xfId="21431" xr:uid="{00000000-0005-0000-0000-000004530000}"/>
    <cellStyle name="Input 12 29 10 3" xfId="21432" xr:uid="{00000000-0005-0000-0000-000005530000}"/>
    <cellStyle name="Input 12 29 10 4" xfId="21433" xr:uid="{00000000-0005-0000-0000-000006530000}"/>
    <cellStyle name="Input 12 29 11" xfId="21434" xr:uid="{00000000-0005-0000-0000-000007530000}"/>
    <cellStyle name="Input 12 29 11 2" xfId="21435" xr:uid="{00000000-0005-0000-0000-000008530000}"/>
    <cellStyle name="Input 12 29 11 3" xfId="21436" xr:uid="{00000000-0005-0000-0000-000009530000}"/>
    <cellStyle name="Input 12 29 11 4" xfId="21437" xr:uid="{00000000-0005-0000-0000-00000A530000}"/>
    <cellStyle name="Input 12 29 12" xfId="21438" xr:uid="{00000000-0005-0000-0000-00000B530000}"/>
    <cellStyle name="Input 12 29 12 2" xfId="21439" xr:uid="{00000000-0005-0000-0000-00000C530000}"/>
    <cellStyle name="Input 12 29 12 3" xfId="21440" xr:uid="{00000000-0005-0000-0000-00000D530000}"/>
    <cellStyle name="Input 12 29 12 4" xfId="21441" xr:uid="{00000000-0005-0000-0000-00000E530000}"/>
    <cellStyle name="Input 12 29 13" xfId="21442" xr:uid="{00000000-0005-0000-0000-00000F530000}"/>
    <cellStyle name="Input 12 29 13 2" xfId="21443" xr:uid="{00000000-0005-0000-0000-000010530000}"/>
    <cellStyle name="Input 12 29 13 3" xfId="21444" xr:uid="{00000000-0005-0000-0000-000011530000}"/>
    <cellStyle name="Input 12 29 13 4" xfId="21445" xr:uid="{00000000-0005-0000-0000-000012530000}"/>
    <cellStyle name="Input 12 29 14" xfId="21446" xr:uid="{00000000-0005-0000-0000-000013530000}"/>
    <cellStyle name="Input 12 29 14 2" xfId="21447" xr:uid="{00000000-0005-0000-0000-000014530000}"/>
    <cellStyle name="Input 12 29 14 3" xfId="21448" xr:uid="{00000000-0005-0000-0000-000015530000}"/>
    <cellStyle name="Input 12 29 14 4" xfId="21449" xr:uid="{00000000-0005-0000-0000-000016530000}"/>
    <cellStyle name="Input 12 29 15" xfId="21450" xr:uid="{00000000-0005-0000-0000-000017530000}"/>
    <cellStyle name="Input 12 29 15 2" xfId="21451" xr:uid="{00000000-0005-0000-0000-000018530000}"/>
    <cellStyle name="Input 12 29 15 3" xfId="21452" xr:uid="{00000000-0005-0000-0000-000019530000}"/>
    <cellStyle name="Input 12 29 15 4" xfId="21453" xr:uid="{00000000-0005-0000-0000-00001A530000}"/>
    <cellStyle name="Input 12 29 16" xfId="21454" xr:uid="{00000000-0005-0000-0000-00001B530000}"/>
    <cellStyle name="Input 12 29 16 2" xfId="21455" xr:uid="{00000000-0005-0000-0000-00001C530000}"/>
    <cellStyle name="Input 12 29 16 3" xfId="21456" xr:uid="{00000000-0005-0000-0000-00001D530000}"/>
    <cellStyle name="Input 12 29 16 4" xfId="21457" xr:uid="{00000000-0005-0000-0000-00001E530000}"/>
    <cellStyle name="Input 12 29 17" xfId="21458" xr:uid="{00000000-0005-0000-0000-00001F530000}"/>
    <cellStyle name="Input 12 29 17 2" xfId="21459" xr:uid="{00000000-0005-0000-0000-000020530000}"/>
    <cellStyle name="Input 12 29 17 3" xfId="21460" xr:uid="{00000000-0005-0000-0000-000021530000}"/>
    <cellStyle name="Input 12 29 17 4" xfId="21461" xr:uid="{00000000-0005-0000-0000-000022530000}"/>
    <cellStyle name="Input 12 29 18" xfId="21462" xr:uid="{00000000-0005-0000-0000-000023530000}"/>
    <cellStyle name="Input 12 29 18 2" xfId="21463" xr:uid="{00000000-0005-0000-0000-000024530000}"/>
    <cellStyle name="Input 12 29 18 3" xfId="21464" xr:uid="{00000000-0005-0000-0000-000025530000}"/>
    <cellStyle name="Input 12 29 18 4" xfId="21465" xr:uid="{00000000-0005-0000-0000-000026530000}"/>
    <cellStyle name="Input 12 29 19" xfId="21466" xr:uid="{00000000-0005-0000-0000-000027530000}"/>
    <cellStyle name="Input 12 29 19 2" xfId="21467" xr:uid="{00000000-0005-0000-0000-000028530000}"/>
    <cellStyle name="Input 12 29 19 3" xfId="21468" xr:uid="{00000000-0005-0000-0000-000029530000}"/>
    <cellStyle name="Input 12 29 19 4" xfId="21469" xr:uid="{00000000-0005-0000-0000-00002A530000}"/>
    <cellStyle name="Input 12 29 2" xfId="21470" xr:uid="{00000000-0005-0000-0000-00002B530000}"/>
    <cellStyle name="Input 12 29 2 2" xfId="21471" xr:uid="{00000000-0005-0000-0000-00002C530000}"/>
    <cellStyle name="Input 12 29 2 3" xfId="21472" xr:uid="{00000000-0005-0000-0000-00002D530000}"/>
    <cellStyle name="Input 12 29 2 4" xfId="21473" xr:uid="{00000000-0005-0000-0000-00002E530000}"/>
    <cellStyle name="Input 12 29 20" xfId="21474" xr:uid="{00000000-0005-0000-0000-00002F530000}"/>
    <cellStyle name="Input 12 29 20 2" xfId="21475" xr:uid="{00000000-0005-0000-0000-000030530000}"/>
    <cellStyle name="Input 12 29 20 3" xfId="21476" xr:uid="{00000000-0005-0000-0000-000031530000}"/>
    <cellStyle name="Input 12 29 20 4" xfId="21477" xr:uid="{00000000-0005-0000-0000-000032530000}"/>
    <cellStyle name="Input 12 29 21" xfId="21478" xr:uid="{00000000-0005-0000-0000-000033530000}"/>
    <cellStyle name="Input 12 29 22" xfId="21479" xr:uid="{00000000-0005-0000-0000-000034530000}"/>
    <cellStyle name="Input 12 29 3" xfId="21480" xr:uid="{00000000-0005-0000-0000-000035530000}"/>
    <cellStyle name="Input 12 29 3 2" xfId="21481" xr:uid="{00000000-0005-0000-0000-000036530000}"/>
    <cellStyle name="Input 12 29 3 3" xfId="21482" xr:uid="{00000000-0005-0000-0000-000037530000}"/>
    <cellStyle name="Input 12 29 3 4" xfId="21483" xr:uid="{00000000-0005-0000-0000-000038530000}"/>
    <cellStyle name="Input 12 29 4" xfId="21484" xr:uid="{00000000-0005-0000-0000-000039530000}"/>
    <cellStyle name="Input 12 29 4 2" xfId="21485" xr:uid="{00000000-0005-0000-0000-00003A530000}"/>
    <cellStyle name="Input 12 29 4 3" xfId="21486" xr:uid="{00000000-0005-0000-0000-00003B530000}"/>
    <cellStyle name="Input 12 29 4 4" xfId="21487" xr:uid="{00000000-0005-0000-0000-00003C530000}"/>
    <cellStyle name="Input 12 29 5" xfId="21488" xr:uid="{00000000-0005-0000-0000-00003D530000}"/>
    <cellStyle name="Input 12 29 5 2" xfId="21489" xr:uid="{00000000-0005-0000-0000-00003E530000}"/>
    <cellStyle name="Input 12 29 5 3" xfId="21490" xr:uid="{00000000-0005-0000-0000-00003F530000}"/>
    <cellStyle name="Input 12 29 5 4" xfId="21491" xr:uid="{00000000-0005-0000-0000-000040530000}"/>
    <cellStyle name="Input 12 29 6" xfId="21492" xr:uid="{00000000-0005-0000-0000-000041530000}"/>
    <cellStyle name="Input 12 29 6 2" xfId="21493" xr:uid="{00000000-0005-0000-0000-000042530000}"/>
    <cellStyle name="Input 12 29 6 3" xfId="21494" xr:uid="{00000000-0005-0000-0000-000043530000}"/>
    <cellStyle name="Input 12 29 6 4" xfId="21495" xr:uid="{00000000-0005-0000-0000-000044530000}"/>
    <cellStyle name="Input 12 29 7" xfId="21496" xr:uid="{00000000-0005-0000-0000-000045530000}"/>
    <cellStyle name="Input 12 29 7 2" xfId="21497" xr:uid="{00000000-0005-0000-0000-000046530000}"/>
    <cellStyle name="Input 12 29 7 3" xfId="21498" xr:uid="{00000000-0005-0000-0000-000047530000}"/>
    <cellStyle name="Input 12 29 7 4" xfId="21499" xr:uid="{00000000-0005-0000-0000-000048530000}"/>
    <cellStyle name="Input 12 29 8" xfId="21500" xr:uid="{00000000-0005-0000-0000-000049530000}"/>
    <cellStyle name="Input 12 29 8 2" xfId="21501" xr:uid="{00000000-0005-0000-0000-00004A530000}"/>
    <cellStyle name="Input 12 29 8 3" xfId="21502" xr:uid="{00000000-0005-0000-0000-00004B530000}"/>
    <cellStyle name="Input 12 29 8 4" xfId="21503" xr:uid="{00000000-0005-0000-0000-00004C530000}"/>
    <cellStyle name="Input 12 29 9" xfId="21504" xr:uid="{00000000-0005-0000-0000-00004D530000}"/>
    <cellStyle name="Input 12 29 9 2" xfId="21505" xr:uid="{00000000-0005-0000-0000-00004E530000}"/>
    <cellStyle name="Input 12 29 9 3" xfId="21506" xr:uid="{00000000-0005-0000-0000-00004F530000}"/>
    <cellStyle name="Input 12 29 9 4" xfId="21507" xr:uid="{00000000-0005-0000-0000-000050530000}"/>
    <cellStyle name="Input 12 3" xfId="21508" xr:uid="{00000000-0005-0000-0000-000051530000}"/>
    <cellStyle name="Input 12 3 10" xfId="21509" xr:uid="{00000000-0005-0000-0000-000052530000}"/>
    <cellStyle name="Input 12 3 10 2" xfId="21510" xr:uid="{00000000-0005-0000-0000-000053530000}"/>
    <cellStyle name="Input 12 3 10 3" xfId="21511" xr:uid="{00000000-0005-0000-0000-000054530000}"/>
    <cellStyle name="Input 12 3 10 4" xfId="21512" xr:uid="{00000000-0005-0000-0000-000055530000}"/>
    <cellStyle name="Input 12 3 11" xfId="21513" xr:uid="{00000000-0005-0000-0000-000056530000}"/>
    <cellStyle name="Input 12 3 11 2" xfId="21514" xr:uid="{00000000-0005-0000-0000-000057530000}"/>
    <cellStyle name="Input 12 3 11 3" xfId="21515" xr:uid="{00000000-0005-0000-0000-000058530000}"/>
    <cellStyle name="Input 12 3 11 4" xfId="21516" xr:uid="{00000000-0005-0000-0000-000059530000}"/>
    <cellStyle name="Input 12 3 12" xfId="21517" xr:uid="{00000000-0005-0000-0000-00005A530000}"/>
    <cellStyle name="Input 12 3 12 2" xfId="21518" xr:uid="{00000000-0005-0000-0000-00005B530000}"/>
    <cellStyle name="Input 12 3 12 3" xfId="21519" xr:uid="{00000000-0005-0000-0000-00005C530000}"/>
    <cellStyle name="Input 12 3 12 4" xfId="21520" xr:uid="{00000000-0005-0000-0000-00005D530000}"/>
    <cellStyle name="Input 12 3 13" xfId="21521" xr:uid="{00000000-0005-0000-0000-00005E530000}"/>
    <cellStyle name="Input 12 3 13 2" xfId="21522" xr:uid="{00000000-0005-0000-0000-00005F530000}"/>
    <cellStyle name="Input 12 3 13 3" xfId="21523" xr:uid="{00000000-0005-0000-0000-000060530000}"/>
    <cellStyle name="Input 12 3 13 4" xfId="21524" xr:uid="{00000000-0005-0000-0000-000061530000}"/>
    <cellStyle name="Input 12 3 14" xfId="21525" xr:uid="{00000000-0005-0000-0000-000062530000}"/>
    <cellStyle name="Input 12 3 14 2" xfId="21526" xr:uid="{00000000-0005-0000-0000-000063530000}"/>
    <cellStyle name="Input 12 3 14 3" xfId="21527" xr:uid="{00000000-0005-0000-0000-000064530000}"/>
    <cellStyle name="Input 12 3 14 4" xfId="21528" xr:uid="{00000000-0005-0000-0000-000065530000}"/>
    <cellStyle name="Input 12 3 15" xfId="21529" xr:uid="{00000000-0005-0000-0000-000066530000}"/>
    <cellStyle name="Input 12 3 15 2" xfId="21530" xr:uid="{00000000-0005-0000-0000-000067530000}"/>
    <cellStyle name="Input 12 3 15 3" xfId="21531" xr:uid="{00000000-0005-0000-0000-000068530000}"/>
    <cellStyle name="Input 12 3 15 4" xfId="21532" xr:uid="{00000000-0005-0000-0000-000069530000}"/>
    <cellStyle name="Input 12 3 16" xfId="21533" xr:uid="{00000000-0005-0000-0000-00006A530000}"/>
    <cellStyle name="Input 12 3 16 2" xfId="21534" xr:uid="{00000000-0005-0000-0000-00006B530000}"/>
    <cellStyle name="Input 12 3 16 3" xfId="21535" xr:uid="{00000000-0005-0000-0000-00006C530000}"/>
    <cellStyle name="Input 12 3 16 4" xfId="21536" xr:uid="{00000000-0005-0000-0000-00006D530000}"/>
    <cellStyle name="Input 12 3 17" xfId="21537" xr:uid="{00000000-0005-0000-0000-00006E530000}"/>
    <cellStyle name="Input 12 3 17 2" xfId="21538" xr:uid="{00000000-0005-0000-0000-00006F530000}"/>
    <cellStyle name="Input 12 3 17 3" xfId="21539" xr:uid="{00000000-0005-0000-0000-000070530000}"/>
    <cellStyle name="Input 12 3 17 4" xfId="21540" xr:uid="{00000000-0005-0000-0000-000071530000}"/>
    <cellStyle name="Input 12 3 18" xfId="21541" xr:uid="{00000000-0005-0000-0000-000072530000}"/>
    <cellStyle name="Input 12 3 18 2" xfId="21542" xr:uid="{00000000-0005-0000-0000-000073530000}"/>
    <cellStyle name="Input 12 3 18 3" xfId="21543" xr:uid="{00000000-0005-0000-0000-000074530000}"/>
    <cellStyle name="Input 12 3 18 4" xfId="21544" xr:uid="{00000000-0005-0000-0000-000075530000}"/>
    <cellStyle name="Input 12 3 19" xfId="21545" xr:uid="{00000000-0005-0000-0000-000076530000}"/>
    <cellStyle name="Input 12 3 19 2" xfId="21546" xr:uid="{00000000-0005-0000-0000-000077530000}"/>
    <cellStyle name="Input 12 3 19 3" xfId="21547" xr:uid="{00000000-0005-0000-0000-000078530000}"/>
    <cellStyle name="Input 12 3 19 4" xfId="21548" xr:uid="{00000000-0005-0000-0000-000079530000}"/>
    <cellStyle name="Input 12 3 2" xfId="21549" xr:uid="{00000000-0005-0000-0000-00007A530000}"/>
    <cellStyle name="Input 12 3 2 2" xfId="21550" xr:uid="{00000000-0005-0000-0000-00007B530000}"/>
    <cellStyle name="Input 12 3 2 3" xfId="21551" xr:uid="{00000000-0005-0000-0000-00007C530000}"/>
    <cellStyle name="Input 12 3 2 4" xfId="21552" xr:uid="{00000000-0005-0000-0000-00007D530000}"/>
    <cellStyle name="Input 12 3 20" xfId="21553" xr:uid="{00000000-0005-0000-0000-00007E530000}"/>
    <cellStyle name="Input 12 3 20 2" xfId="21554" xr:uid="{00000000-0005-0000-0000-00007F530000}"/>
    <cellStyle name="Input 12 3 20 3" xfId="21555" xr:uid="{00000000-0005-0000-0000-000080530000}"/>
    <cellStyle name="Input 12 3 20 4" xfId="21556" xr:uid="{00000000-0005-0000-0000-000081530000}"/>
    <cellStyle name="Input 12 3 21" xfId="21557" xr:uid="{00000000-0005-0000-0000-000082530000}"/>
    <cellStyle name="Input 12 3 22" xfId="21558" xr:uid="{00000000-0005-0000-0000-000083530000}"/>
    <cellStyle name="Input 12 3 3" xfId="21559" xr:uid="{00000000-0005-0000-0000-000084530000}"/>
    <cellStyle name="Input 12 3 3 2" xfId="21560" xr:uid="{00000000-0005-0000-0000-000085530000}"/>
    <cellStyle name="Input 12 3 3 3" xfId="21561" xr:uid="{00000000-0005-0000-0000-000086530000}"/>
    <cellStyle name="Input 12 3 3 4" xfId="21562" xr:uid="{00000000-0005-0000-0000-000087530000}"/>
    <cellStyle name="Input 12 3 4" xfId="21563" xr:uid="{00000000-0005-0000-0000-000088530000}"/>
    <cellStyle name="Input 12 3 4 2" xfId="21564" xr:uid="{00000000-0005-0000-0000-000089530000}"/>
    <cellStyle name="Input 12 3 4 3" xfId="21565" xr:uid="{00000000-0005-0000-0000-00008A530000}"/>
    <cellStyle name="Input 12 3 4 4" xfId="21566" xr:uid="{00000000-0005-0000-0000-00008B530000}"/>
    <cellStyle name="Input 12 3 5" xfId="21567" xr:uid="{00000000-0005-0000-0000-00008C530000}"/>
    <cellStyle name="Input 12 3 5 2" xfId="21568" xr:uid="{00000000-0005-0000-0000-00008D530000}"/>
    <cellStyle name="Input 12 3 5 3" xfId="21569" xr:uid="{00000000-0005-0000-0000-00008E530000}"/>
    <cellStyle name="Input 12 3 5 4" xfId="21570" xr:uid="{00000000-0005-0000-0000-00008F530000}"/>
    <cellStyle name="Input 12 3 6" xfId="21571" xr:uid="{00000000-0005-0000-0000-000090530000}"/>
    <cellStyle name="Input 12 3 6 2" xfId="21572" xr:uid="{00000000-0005-0000-0000-000091530000}"/>
    <cellStyle name="Input 12 3 6 3" xfId="21573" xr:uid="{00000000-0005-0000-0000-000092530000}"/>
    <cellStyle name="Input 12 3 6 4" xfId="21574" xr:uid="{00000000-0005-0000-0000-000093530000}"/>
    <cellStyle name="Input 12 3 7" xfId="21575" xr:uid="{00000000-0005-0000-0000-000094530000}"/>
    <cellStyle name="Input 12 3 7 2" xfId="21576" xr:uid="{00000000-0005-0000-0000-000095530000}"/>
    <cellStyle name="Input 12 3 7 3" xfId="21577" xr:uid="{00000000-0005-0000-0000-000096530000}"/>
    <cellStyle name="Input 12 3 7 4" xfId="21578" xr:uid="{00000000-0005-0000-0000-000097530000}"/>
    <cellStyle name="Input 12 3 8" xfId="21579" xr:uid="{00000000-0005-0000-0000-000098530000}"/>
    <cellStyle name="Input 12 3 8 2" xfId="21580" xr:uid="{00000000-0005-0000-0000-000099530000}"/>
    <cellStyle name="Input 12 3 8 3" xfId="21581" xr:uid="{00000000-0005-0000-0000-00009A530000}"/>
    <cellStyle name="Input 12 3 8 4" xfId="21582" xr:uid="{00000000-0005-0000-0000-00009B530000}"/>
    <cellStyle name="Input 12 3 9" xfId="21583" xr:uid="{00000000-0005-0000-0000-00009C530000}"/>
    <cellStyle name="Input 12 3 9 2" xfId="21584" xr:uid="{00000000-0005-0000-0000-00009D530000}"/>
    <cellStyle name="Input 12 3 9 3" xfId="21585" xr:uid="{00000000-0005-0000-0000-00009E530000}"/>
    <cellStyle name="Input 12 3 9 4" xfId="21586" xr:uid="{00000000-0005-0000-0000-00009F530000}"/>
    <cellStyle name="Input 12 30" xfId="21587" xr:uid="{00000000-0005-0000-0000-0000A0530000}"/>
    <cellStyle name="Input 12 30 10" xfId="21588" xr:uid="{00000000-0005-0000-0000-0000A1530000}"/>
    <cellStyle name="Input 12 30 10 2" xfId="21589" xr:uid="{00000000-0005-0000-0000-0000A2530000}"/>
    <cellStyle name="Input 12 30 10 3" xfId="21590" xr:uid="{00000000-0005-0000-0000-0000A3530000}"/>
    <cellStyle name="Input 12 30 10 4" xfId="21591" xr:uid="{00000000-0005-0000-0000-0000A4530000}"/>
    <cellStyle name="Input 12 30 11" xfId="21592" xr:uid="{00000000-0005-0000-0000-0000A5530000}"/>
    <cellStyle name="Input 12 30 11 2" xfId="21593" xr:uid="{00000000-0005-0000-0000-0000A6530000}"/>
    <cellStyle name="Input 12 30 11 3" xfId="21594" xr:uid="{00000000-0005-0000-0000-0000A7530000}"/>
    <cellStyle name="Input 12 30 11 4" xfId="21595" xr:uid="{00000000-0005-0000-0000-0000A8530000}"/>
    <cellStyle name="Input 12 30 12" xfId="21596" xr:uid="{00000000-0005-0000-0000-0000A9530000}"/>
    <cellStyle name="Input 12 30 12 2" xfId="21597" xr:uid="{00000000-0005-0000-0000-0000AA530000}"/>
    <cellStyle name="Input 12 30 12 3" xfId="21598" xr:uid="{00000000-0005-0000-0000-0000AB530000}"/>
    <cellStyle name="Input 12 30 12 4" xfId="21599" xr:uid="{00000000-0005-0000-0000-0000AC530000}"/>
    <cellStyle name="Input 12 30 13" xfId="21600" xr:uid="{00000000-0005-0000-0000-0000AD530000}"/>
    <cellStyle name="Input 12 30 13 2" xfId="21601" xr:uid="{00000000-0005-0000-0000-0000AE530000}"/>
    <cellStyle name="Input 12 30 13 3" xfId="21602" xr:uid="{00000000-0005-0000-0000-0000AF530000}"/>
    <cellStyle name="Input 12 30 13 4" xfId="21603" xr:uid="{00000000-0005-0000-0000-0000B0530000}"/>
    <cellStyle name="Input 12 30 14" xfId="21604" xr:uid="{00000000-0005-0000-0000-0000B1530000}"/>
    <cellStyle name="Input 12 30 14 2" xfId="21605" xr:uid="{00000000-0005-0000-0000-0000B2530000}"/>
    <cellStyle name="Input 12 30 14 3" xfId="21606" xr:uid="{00000000-0005-0000-0000-0000B3530000}"/>
    <cellStyle name="Input 12 30 14 4" xfId="21607" xr:uid="{00000000-0005-0000-0000-0000B4530000}"/>
    <cellStyle name="Input 12 30 15" xfId="21608" xr:uid="{00000000-0005-0000-0000-0000B5530000}"/>
    <cellStyle name="Input 12 30 15 2" xfId="21609" xr:uid="{00000000-0005-0000-0000-0000B6530000}"/>
    <cellStyle name="Input 12 30 15 3" xfId="21610" xr:uid="{00000000-0005-0000-0000-0000B7530000}"/>
    <cellStyle name="Input 12 30 15 4" xfId="21611" xr:uid="{00000000-0005-0000-0000-0000B8530000}"/>
    <cellStyle name="Input 12 30 16" xfId="21612" xr:uid="{00000000-0005-0000-0000-0000B9530000}"/>
    <cellStyle name="Input 12 30 16 2" xfId="21613" xr:uid="{00000000-0005-0000-0000-0000BA530000}"/>
    <cellStyle name="Input 12 30 16 3" xfId="21614" xr:uid="{00000000-0005-0000-0000-0000BB530000}"/>
    <cellStyle name="Input 12 30 16 4" xfId="21615" xr:uid="{00000000-0005-0000-0000-0000BC530000}"/>
    <cellStyle name="Input 12 30 17" xfId="21616" xr:uid="{00000000-0005-0000-0000-0000BD530000}"/>
    <cellStyle name="Input 12 30 17 2" xfId="21617" xr:uid="{00000000-0005-0000-0000-0000BE530000}"/>
    <cellStyle name="Input 12 30 17 3" xfId="21618" xr:uid="{00000000-0005-0000-0000-0000BF530000}"/>
    <cellStyle name="Input 12 30 17 4" xfId="21619" xr:uid="{00000000-0005-0000-0000-0000C0530000}"/>
    <cellStyle name="Input 12 30 18" xfId="21620" xr:uid="{00000000-0005-0000-0000-0000C1530000}"/>
    <cellStyle name="Input 12 30 18 2" xfId="21621" xr:uid="{00000000-0005-0000-0000-0000C2530000}"/>
    <cellStyle name="Input 12 30 18 3" xfId="21622" xr:uid="{00000000-0005-0000-0000-0000C3530000}"/>
    <cellStyle name="Input 12 30 18 4" xfId="21623" xr:uid="{00000000-0005-0000-0000-0000C4530000}"/>
    <cellStyle name="Input 12 30 19" xfId="21624" xr:uid="{00000000-0005-0000-0000-0000C5530000}"/>
    <cellStyle name="Input 12 30 19 2" xfId="21625" xr:uid="{00000000-0005-0000-0000-0000C6530000}"/>
    <cellStyle name="Input 12 30 19 3" xfId="21626" xr:uid="{00000000-0005-0000-0000-0000C7530000}"/>
    <cellStyle name="Input 12 30 19 4" xfId="21627" xr:uid="{00000000-0005-0000-0000-0000C8530000}"/>
    <cellStyle name="Input 12 30 2" xfId="21628" xr:uid="{00000000-0005-0000-0000-0000C9530000}"/>
    <cellStyle name="Input 12 30 2 2" xfId="21629" xr:uid="{00000000-0005-0000-0000-0000CA530000}"/>
    <cellStyle name="Input 12 30 2 3" xfId="21630" xr:uid="{00000000-0005-0000-0000-0000CB530000}"/>
    <cellStyle name="Input 12 30 2 4" xfId="21631" xr:uid="{00000000-0005-0000-0000-0000CC530000}"/>
    <cellStyle name="Input 12 30 20" xfId="21632" xr:uid="{00000000-0005-0000-0000-0000CD530000}"/>
    <cellStyle name="Input 12 30 20 2" xfId="21633" xr:uid="{00000000-0005-0000-0000-0000CE530000}"/>
    <cellStyle name="Input 12 30 20 3" xfId="21634" xr:uid="{00000000-0005-0000-0000-0000CF530000}"/>
    <cellStyle name="Input 12 30 20 4" xfId="21635" xr:uid="{00000000-0005-0000-0000-0000D0530000}"/>
    <cellStyle name="Input 12 30 21" xfId="21636" xr:uid="{00000000-0005-0000-0000-0000D1530000}"/>
    <cellStyle name="Input 12 30 22" xfId="21637" xr:uid="{00000000-0005-0000-0000-0000D2530000}"/>
    <cellStyle name="Input 12 30 3" xfId="21638" xr:uid="{00000000-0005-0000-0000-0000D3530000}"/>
    <cellStyle name="Input 12 30 3 2" xfId="21639" xr:uid="{00000000-0005-0000-0000-0000D4530000}"/>
    <cellStyle name="Input 12 30 3 3" xfId="21640" xr:uid="{00000000-0005-0000-0000-0000D5530000}"/>
    <cellStyle name="Input 12 30 3 4" xfId="21641" xr:uid="{00000000-0005-0000-0000-0000D6530000}"/>
    <cellStyle name="Input 12 30 4" xfId="21642" xr:uid="{00000000-0005-0000-0000-0000D7530000}"/>
    <cellStyle name="Input 12 30 4 2" xfId="21643" xr:uid="{00000000-0005-0000-0000-0000D8530000}"/>
    <cellStyle name="Input 12 30 4 3" xfId="21644" xr:uid="{00000000-0005-0000-0000-0000D9530000}"/>
    <cellStyle name="Input 12 30 4 4" xfId="21645" xr:uid="{00000000-0005-0000-0000-0000DA530000}"/>
    <cellStyle name="Input 12 30 5" xfId="21646" xr:uid="{00000000-0005-0000-0000-0000DB530000}"/>
    <cellStyle name="Input 12 30 5 2" xfId="21647" xr:uid="{00000000-0005-0000-0000-0000DC530000}"/>
    <cellStyle name="Input 12 30 5 3" xfId="21648" xr:uid="{00000000-0005-0000-0000-0000DD530000}"/>
    <cellStyle name="Input 12 30 5 4" xfId="21649" xr:uid="{00000000-0005-0000-0000-0000DE530000}"/>
    <cellStyle name="Input 12 30 6" xfId="21650" xr:uid="{00000000-0005-0000-0000-0000DF530000}"/>
    <cellStyle name="Input 12 30 6 2" xfId="21651" xr:uid="{00000000-0005-0000-0000-0000E0530000}"/>
    <cellStyle name="Input 12 30 6 3" xfId="21652" xr:uid="{00000000-0005-0000-0000-0000E1530000}"/>
    <cellStyle name="Input 12 30 6 4" xfId="21653" xr:uid="{00000000-0005-0000-0000-0000E2530000}"/>
    <cellStyle name="Input 12 30 7" xfId="21654" xr:uid="{00000000-0005-0000-0000-0000E3530000}"/>
    <cellStyle name="Input 12 30 7 2" xfId="21655" xr:uid="{00000000-0005-0000-0000-0000E4530000}"/>
    <cellStyle name="Input 12 30 7 3" xfId="21656" xr:uid="{00000000-0005-0000-0000-0000E5530000}"/>
    <cellStyle name="Input 12 30 7 4" xfId="21657" xr:uid="{00000000-0005-0000-0000-0000E6530000}"/>
    <cellStyle name="Input 12 30 8" xfId="21658" xr:uid="{00000000-0005-0000-0000-0000E7530000}"/>
    <cellStyle name="Input 12 30 8 2" xfId="21659" xr:uid="{00000000-0005-0000-0000-0000E8530000}"/>
    <cellStyle name="Input 12 30 8 3" xfId="21660" xr:uid="{00000000-0005-0000-0000-0000E9530000}"/>
    <cellStyle name="Input 12 30 8 4" xfId="21661" xr:uid="{00000000-0005-0000-0000-0000EA530000}"/>
    <cellStyle name="Input 12 30 9" xfId="21662" xr:uid="{00000000-0005-0000-0000-0000EB530000}"/>
    <cellStyle name="Input 12 30 9 2" xfId="21663" xr:uid="{00000000-0005-0000-0000-0000EC530000}"/>
    <cellStyle name="Input 12 30 9 3" xfId="21664" xr:uid="{00000000-0005-0000-0000-0000ED530000}"/>
    <cellStyle name="Input 12 30 9 4" xfId="21665" xr:uid="{00000000-0005-0000-0000-0000EE530000}"/>
    <cellStyle name="Input 12 31" xfId="21666" xr:uid="{00000000-0005-0000-0000-0000EF530000}"/>
    <cellStyle name="Input 12 31 2" xfId="21667" xr:uid="{00000000-0005-0000-0000-0000F0530000}"/>
    <cellStyle name="Input 12 31 3" xfId="21668" xr:uid="{00000000-0005-0000-0000-0000F1530000}"/>
    <cellStyle name="Input 12 31 4" xfId="21669" xr:uid="{00000000-0005-0000-0000-0000F2530000}"/>
    <cellStyle name="Input 12 32" xfId="21670" xr:uid="{00000000-0005-0000-0000-0000F3530000}"/>
    <cellStyle name="Input 12 32 2" xfId="21671" xr:uid="{00000000-0005-0000-0000-0000F4530000}"/>
    <cellStyle name="Input 12 32 3" xfId="21672" xr:uid="{00000000-0005-0000-0000-0000F5530000}"/>
    <cellStyle name="Input 12 32 4" xfId="21673" xr:uid="{00000000-0005-0000-0000-0000F6530000}"/>
    <cellStyle name="Input 12 33" xfId="21674" xr:uid="{00000000-0005-0000-0000-0000F7530000}"/>
    <cellStyle name="Input 12 33 2" xfId="21675" xr:uid="{00000000-0005-0000-0000-0000F8530000}"/>
    <cellStyle name="Input 12 33 3" xfId="21676" xr:uid="{00000000-0005-0000-0000-0000F9530000}"/>
    <cellStyle name="Input 12 33 4" xfId="21677" xr:uid="{00000000-0005-0000-0000-0000FA530000}"/>
    <cellStyle name="Input 12 34" xfId="21678" xr:uid="{00000000-0005-0000-0000-0000FB530000}"/>
    <cellStyle name="Input 12 34 2" xfId="21679" xr:uid="{00000000-0005-0000-0000-0000FC530000}"/>
    <cellStyle name="Input 12 34 3" xfId="21680" xr:uid="{00000000-0005-0000-0000-0000FD530000}"/>
    <cellStyle name="Input 12 34 4" xfId="21681" xr:uid="{00000000-0005-0000-0000-0000FE530000}"/>
    <cellStyle name="Input 12 35" xfId="21682" xr:uid="{00000000-0005-0000-0000-0000FF530000}"/>
    <cellStyle name="Input 12 35 2" xfId="21683" xr:uid="{00000000-0005-0000-0000-000000540000}"/>
    <cellStyle name="Input 12 35 3" xfId="21684" xr:uid="{00000000-0005-0000-0000-000001540000}"/>
    <cellStyle name="Input 12 35 4" xfId="21685" xr:uid="{00000000-0005-0000-0000-000002540000}"/>
    <cellStyle name="Input 12 36" xfId="21686" xr:uid="{00000000-0005-0000-0000-000003540000}"/>
    <cellStyle name="Input 12 36 2" xfId="21687" xr:uid="{00000000-0005-0000-0000-000004540000}"/>
    <cellStyle name="Input 12 36 3" xfId="21688" xr:uid="{00000000-0005-0000-0000-000005540000}"/>
    <cellStyle name="Input 12 36 4" xfId="21689" xr:uid="{00000000-0005-0000-0000-000006540000}"/>
    <cellStyle name="Input 12 37" xfId="21690" xr:uid="{00000000-0005-0000-0000-000007540000}"/>
    <cellStyle name="Input 12 37 2" xfId="21691" xr:uid="{00000000-0005-0000-0000-000008540000}"/>
    <cellStyle name="Input 12 37 3" xfId="21692" xr:uid="{00000000-0005-0000-0000-000009540000}"/>
    <cellStyle name="Input 12 37 4" xfId="21693" xr:uid="{00000000-0005-0000-0000-00000A540000}"/>
    <cellStyle name="Input 12 38" xfId="21694" xr:uid="{00000000-0005-0000-0000-00000B540000}"/>
    <cellStyle name="Input 12 38 2" xfId="21695" xr:uid="{00000000-0005-0000-0000-00000C540000}"/>
    <cellStyle name="Input 12 38 3" xfId="21696" xr:uid="{00000000-0005-0000-0000-00000D540000}"/>
    <cellStyle name="Input 12 38 4" xfId="21697" xr:uid="{00000000-0005-0000-0000-00000E540000}"/>
    <cellStyle name="Input 12 39" xfId="21698" xr:uid="{00000000-0005-0000-0000-00000F540000}"/>
    <cellStyle name="Input 12 39 2" xfId="21699" xr:uid="{00000000-0005-0000-0000-000010540000}"/>
    <cellStyle name="Input 12 39 3" xfId="21700" xr:uid="{00000000-0005-0000-0000-000011540000}"/>
    <cellStyle name="Input 12 39 4" xfId="21701" xr:uid="{00000000-0005-0000-0000-000012540000}"/>
    <cellStyle name="Input 12 4" xfId="21702" xr:uid="{00000000-0005-0000-0000-000013540000}"/>
    <cellStyle name="Input 12 4 10" xfId="21703" xr:uid="{00000000-0005-0000-0000-000014540000}"/>
    <cellStyle name="Input 12 4 10 2" xfId="21704" xr:uid="{00000000-0005-0000-0000-000015540000}"/>
    <cellStyle name="Input 12 4 10 3" xfId="21705" xr:uid="{00000000-0005-0000-0000-000016540000}"/>
    <cellStyle name="Input 12 4 10 4" xfId="21706" xr:uid="{00000000-0005-0000-0000-000017540000}"/>
    <cellStyle name="Input 12 4 11" xfId="21707" xr:uid="{00000000-0005-0000-0000-000018540000}"/>
    <cellStyle name="Input 12 4 11 2" xfId="21708" xr:uid="{00000000-0005-0000-0000-000019540000}"/>
    <cellStyle name="Input 12 4 11 3" xfId="21709" xr:uid="{00000000-0005-0000-0000-00001A540000}"/>
    <cellStyle name="Input 12 4 11 4" xfId="21710" xr:uid="{00000000-0005-0000-0000-00001B540000}"/>
    <cellStyle name="Input 12 4 12" xfId="21711" xr:uid="{00000000-0005-0000-0000-00001C540000}"/>
    <cellStyle name="Input 12 4 12 2" xfId="21712" xr:uid="{00000000-0005-0000-0000-00001D540000}"/>
    <cellStyle name="Input 12 4 12 3" xfId="21713" xr:uid="{00000000-0005-0000-0000-00001E540000}"/>
    <cellStyle name="Input 12 4 12 4" xfId="21714" xr:uid="{00000000-0005-0000-0000-00001F540000}"/>
    <cellStyle name="Input 12 4 13" xfId="21715" xr:uid="{00000000-0005-0000-0000-000020540000}"/>
    <cellStyle name="Input 12 4 13 2" xfId="21716" xr:uid="{00000000-0005-0000-0000-000021540000}"/>
    <cellStyle name="Input 12 4 13 3" xfId="21717" xr:uid="{00000000-0005-0000-0000-000022540000}"/>
    <cellStyle name="Input 12 4 13 4" xfId="21718" xr:uid="{00000000-0005-0000-0000-000023540000}"/>
    <cellStyle name="Input 12 4 14" xfId="21719" xr:uid="{00000000-0005-0000-0000-000024540000}"/>
    <cellStyle name="Input 12 4 14 2" xfId="21720" xr:uid="{00000000-0005-0000-0000-000025540000}"/>
    <cellStyle name="Input 12 4 14 3" xfId="21721" xr:uid="{00000000-0005-0000-0000-000026540000}"/>
    <cellStyle name="Input 12 4 14 4" xfId="21722" xr:uid="{00000000-0005-0000-0000-000027540000}"/>
    <cellStyle name="Input 12 4 15" xfId="21723" xr:uid="{00000000-0005-0000-0000-000028540000}"/>
    <cellStyle name="Input 12 4 15 2" xfId="21724" xr:uid="{00000000-0005-0000-0000-000029540000}"/>
    <cellStyle name="Input 12 4 15 3" xfId="21725" xr:uid="{00000000-0005-0000-0000-00002A540000}"/>
    <cellStyle name="Input 12 4 15 4" xfId="21726" xr:uid="{00000000-0005-0000-0000-00002B540000}"/>
    <cellStyle name="Input 12 4 16" xfId="21727" xr:uid="{00000000-0005-0000-0000-00002C540000}"/>
    <cellStyle name="Input 12 4 16 2" xfId="21728" xr:uid="{00000000-0005-0000-0000-00002D540000}"/>
    <cellStyle name="Input 12 4 16 3" xfId="21729" xr:uid="{00000000-0005-0000-0000-00002E540000}"/>
    <cellStyle name="Input 12 4 16 4" xfId="21730" xr:uid="{00000000-0005-0000-0000-00002F540000}"/>
    <cellStyle name="Input 12 4 17" xfId="21731" xr:uid="{00000000-0005-0000-0000-000030540000}"/>
    <cellStyle name="Input 12 4 17 2" xfId="21732" xr:uid="{00000000-0005-0000-0000-000031540000}"/>
    <cellStyle name="Input 12 4 17 3" xfId="21733" xr:uid="{00000000-0005-0000-0000-000032540000}"/>
    <cellStyle name="Input 12 4 17 4" xfId="21734" xr:uid="{00000000-0005-0000-0000-000033540000}"/>
    <cellStyle name="Input 12 4 18" xfId="21735" xr:uid="{00000000-0005-0000-0000-000034540000}"/>
    <cellStyle name="Input 12 4 18 2" xfId="21736" xr:uid="{00000000-0005-0000-0000-000035540000}"/>
    <cellStyle name="Input 12 4 18 3" xfId="21737" xr:uid="{00000000-0005-0000-0000-000036540000}"/>
    <cellStyle name="Input 12 4 18 4" xfId="21738" xr:uid="{00000000-0005-0000-0000-000037540000}"/>
    <cellStyle name="Input 12 4 19" xfId="21739" xr:uid="{00000000-0005-0000-0000-000038540000}"/>
    <cellStyle name="Input 12 4 19 2" xfId="21740" xr:uid="{00000000-0005-0000-0000-000039540000}"/>
    <cellStyle name="Input 12 4 19 3" xfId="21741" xr:uid="{00000000-0005-0000-0000-00003A540000}"/>
    <cellStyle name="Input 12 4 19 4" xfId="21742" xr:uid="{00000000-0005-0000-0000-00003B540000}"/>
    <cellStyle name="Input 12 4 2" xfId="21743" xr:uid="{00000000-0005-0000-0000-00003C540000}"/>
    <cellStyle name="Input 12 4 2 2" xfId="21744" xr:uid="{00000000-0005-0000-0000-00003D540000}"/>
    <cellStyle name="Input 12 4 2 3" xfId="21745" xr:uid="{00000000-0005-0000-0000-00003E540000}"/>
    <cellStyle name="Input 12 4 2 4" xfId="21746" xr:uid="{00000000-0005-0000-0000-00003F540000}"/>
    <cellStyle name="Input 12 4 20" xfId="21747" xr:uid="{00000000-0005-0000-0000-000040540000}"/>
    <cellStyle name="Input 12 4 20 2" xfId="21748" xr:uid="{00000000-0005-0000-0000-000041540000}"/>
    <cellStyle name="Input 12 4 20 3" xfId="21749" xr:uid="{00000000-0005-0000-0000-000042540000}"/>
    <cellStyle name="Input 12 4 20 4" xfId="21750" xr:uid="{00000000-0005-0000-0000-000043540000}"/>
    <cellStyle name="Input 12 4 21" xfId="21751" xr:uid="{00000000-0005-0000-0000-000044540000}"/>
    <cellStyle name="Input 12 4 22" xfId="21752" xr:uid="{00000000-0005-0000-0000-000045540000}"/>
    <cellStyle name="Input 12 4 3" xfId="21753" xr:uid="{00000000-0005-0000-0000-000046540000}"/>
    <cellStyle name="Input 12 4 3 2" xfId="21754" xr:uid="{00000000-0005-0000-0000-000047540000}"/>
    <cellStyle name="Input 12 4 3 3" xfId="21755" xr:uid="{00000000-0005-0000-0000-000048540000}"/>
    <cellStyle name="Input 12 4 3 4" xfId="21756" xr:uid="{00000000-0005-0000-0000-000049540000}"/>
    <cellStyle name="Input 12 4 4" xfId="21757" xr:uid="{00000000-0005-0000-0000-00004A540000}"/>
    <cellStyle name="Input 12 4 4 2" xfId="21758" xr:uid="{00000000-0005-0000-0000-00004B540000}"/>
    <cellStyle name="Input 12 4 4 3" xfId="21759" xr:uid="{00000000-0005-0000-0000-00004C540000}"/>
    <cellStyle name="Input 12 4 4 4" xfId="21760" xr:uid="{00000000-0005-0000-0000-00004D540000}"/>
    <cellStyle name="Input 12 4 5" xfId="21761" xr:uid="{00000000-0005-0000-0000-00004E540000}"/>
    <cellStyle name="Input 12 4 5 2" xfId="21762" xr:uid="{00000000-0005-0000-0000-00004F540000}"/>
    <cellStyle name="Input 12 4 5 3" xfId="21763" xr:uid="{00000000-0005-0000-0000-000050540000}"/>
    <cellStyle name="Input 12 4 5 4" xfId="21764" xr:uid="{00000000-0005-0000-0000-000051540000}"/>
    <cellStyle name="Input 12 4 6" xfId="21765" xr:uid="{00000000-0005-0000-0000-000052540000}"/>
    <cellStyle name="Input 12 4 6 2" xfId="21766" xr:uid="{00000000-0005-0000-0000-000053540000}"/>
    <cellStyle name="Input 12 4 6 3" xfId="21767" xr:uid="{00000000-0005-0000-0000-000054540000}"/>
    <cellStyle name="Input 12 4 6 4" xfId="21768" xr:uid="{00000000-0005-0000-0000-000055540000}"/>
    <cellStyle name="Input 12 4 7" xfId="21769" xr:uid="{00000000-0005-0000-0000-000056540000}"/>
    <cellStyle name="Input 12 4 7 2" xfId="21770" xr:uid="{00000000-0005-0000-0000-000057540000}"/>
    <cellStyle name="Input 12 4 7 3" xfId="21771" xr:uid="{00000000-0005-0000-0000-000058540000}"/>
    <cellStyle name="Input 12 4 7 4" xfId="21772" xr:uid="{00000000-0005-0000-0000-000059540000}"/>
    <cellStyle name="Input 12 4 8" xfId="21773" xr:uid="{00000000-0005-0000-0000-00005A540000}"/>
    <cellStyle name="Input 12 4 8 2" xfId="21774" xr:uid="{00000000-0005-0000-0000-00005B540000}"/>
    <cellStyle name="Input 12 4 8 3" xfId="21775" xr:uid="{00000000-0005-0000-0000-00005C540000}"/>
    <cellStyle name="Input 12 4 8 4" xfId="21776" xr:uid="{00000000-0005-0000-0000-00005D540000}"/>
    <cellStyle name="Input 12 4 9" xfId="21777" xr:uid="{00000000-0005-0000-0000-00005E540000}"/>
    <cellStyle name="Input 12 4 9 2" xfId="21778" xr:uid="{00000000-0005-0000-0000-00005F540000}"/>
    <cellStyle name="Input 12 4 9 3" xfId="21779" xr:uid="{00000000-0005-0000-0000-000060540000}"/>
    <cellStyle name="Input 12 4 9 4" xfId="21780" xr:uid="{00000000-0005-0000-0000-000061540000}"/>
    <cellStyle name="Input 12 40" xfId="21781" xr:uid="{00000000-0005-0000-0000-000062540000}"/>
    <cellStyle name="Input 12 40 2" xfId="21782" xr:uid="{00000000-0005-0000-0000-000063540000}"/>
    <cellStyle name="Input 12 40 3" xfId="21783" xr:uid="{00000000-0005-0000-0000-000064540000}"/>
    <cellStyle name="Input 12 40 4" xfId="21784" xr:uid="{00000000-0005-0000-0000-000065540000}"/>
    <cellStyle name="Input 12 41" xfId="21785" xr:uid="{00000000-0005-0000-0000-000066540000}"/>
    <cellStyle name="Input 12 41 2" xfId="21786" xr:uid="{00000000-0005-0000-0000-000067540000}"/>
    <cellStyle name="Input 12 41 3" xfId="21787" xr:uid="{00000000-0005-0000-0000-000068540000}"/>
    <cellStyle name="Input 12 41 4" xfId="21788" xr:uid="{00000000-0005-0000-0000-000069540000}"/>
    <cellStyle name="Input 12 42" xfId="21789" xr:uid="{00000000-0005-0000-0000-00006A540000}"/>
    <cellStyle name="Input 12 42 2" xfId="21790" xr:uid="{00000000-0005-0000-0000-00006B540000}"/>
    <cellStyle name="Input 12 42 3" xfId="21791" xr:uid="{00000000-0005-0000-0000-00006C540000}"/>
    <cellStyle name="Input 12 42 4" xfId="21792" xr:uid="{00000000-0005-0000-0000-00006D540000}"/>
    <cellStyle name="Input 12 43" xfId="21793" xr:uid="{00000000-0005-0000-0000-00006E540000}"/>
    <cellStyle name="Input 12 43 2" xfId="21794" xr:uid="{00000000-0005-0000-0000-00006F540000}"/>
    <cellStyle name="Input 12 43 3" xfId="21795" xr:uid="{00000000-0005-0000-0000-000070540000}"/>
    <cellStyle name="Input 12 43 4" xfId="21796" xr:uid="{00000000-0005-0000-0000-000071540000}"/>
    <cellStyle name="Input 12 44" xfId="21797" xr:uid="{00000000-0005-0000-0000-000072540000}"/>
    <cellStyle name="Input 12 44 2" xfId="21798" xr:uid="{00000000-0005-0000-0000-000073540000}"/>
    <cellStyle name="Input 12 44 3" xfId="21799" xr:uid="{00000000-0005-0000-0000-000074540000}"/>
    <cellStyle name="Input 12 44 4" xfId="21800" xr:uid="{00000000-0005-0000-0000-000075540000}"/>
    <cellStyle name="Input 12 45" xfId="21801" xr:uid="{00000000-0005-0000-0000-000076540000}"/>
    <cellStyle name="Input 12 45 2" xfId="21802" xr:uid="{00000000-0005-0000-0000-000077540000}"/>
    <cellStyle name="Input 12 45 3" xfId="21803" xr:uid="{00000000-0005-0000-0000-000078540000}"/>
    <cellStyle name="Input 12 45 4" xfId="21804" xr:uid="{00000000-0005-0000-0000-000079540000}"/>
    <cellStyle name="Input 12 46" xfId="21805" xr:uid="{00000000-0005-0000-0000-00007A540000}"/>
    <cellStyle name="Input 12 46 2" xfId="21806" xr:uid="{00000000-0005-0000-0000-00007B540000}"/>
    <cellStyle name="Input 12 46 3" xfId="21807" xr:uid="{00000000-0005-0000-0000-00007C540000}"/>
    <cellStyle name="Input 12 46 4" xfId="21808" xr:uid="{00000000-0005-0000-0000-00007D540000}"/>
    <cellStyle name="Input 12 47" xfId="21809" xr:uid="{00000000-0005-0000-0000-00007E540000}"/>
    <cellStyle name="Input 12 47 2" xfId="21810" xr:uid="{00000000-0005-0000-0000-00007F540000}"/>
    <cellStyle name="Input 12 47 3" xfId="21811" xr:uid="{00000000-0005-0000-0000-000080540000}"/>
    <cellStyle name="Input 12 47 4" xfId="21812" xr:uid="{00000000-0005-0000-0000-000081540000}"/>
    <cellStyle name="Input 12 48" xfId="21813" xr:uid="{00000000-0005-0000-0000-000082540000}"/>
    <cellStyle name="Input 12 48 2" xfId="21814" xr:uid="{00000000-0005-0000-0000-000083540000}"/>
    <cellStyle name="Input 12 48 3" xfId="21815" xr:uid="{00000000-0005-0000-0000-000084540000}"/>
    <cellStyle name="Input 12 48 4" xfId="21816" xr:uid="{00000000-0005-0000-0000-000085540000}"/>
    <cellStyle name="Input 12 49" xfId="21817" xr:uid="{00000000-0005-0000-0000-000086540000}"/>
    <cellStyle name="Input 12 49 2" xfId="21818" xr:uid="{00000000-0005-0000-0000-000087540000}"/>
    <cellStyle name="Input 12 49 3" xfId="21819" xr:uid="{00000000-0005-0000-0000-000088540000}"/>
    <cellStyle name="Input 12 49 4" xfId="21820" xr:uid="{00000000-0005-0000-0000-000089540000}"/>
    <cellStyle name="Input 12 5" xfId="21821" xr:uid="{00000000-0005-0000-0000-00008A540000}"/>
    <cellStyle name="Input 12 5 10" xfId="21822" xr:uid="{00000000-0005-0000-0000-00008B540000}"/>
    <cellStyle name="Input 12 5 10 2" xfId="21823" xr:uid="{00000000-0005-0000-0000-00008C540000}"/>
    <cellStyle name="Input 12 5 10 3" xfId="21824" xr:uid="{00000000-0005-0000-0000-00008D540000}"/>
    <cellStyle name="Input 12 5 10 4" xfId="21825" xr:uid="{00000000-0005-0000-0000-00008E540000}"/>
    <cellStyle name="Input 12 5 11" xfId="21826" xr:uid="{00000000-0005-0000-0000-00008F540000}"/>
    <cellStyle name="Input 12 5 11 2" xfId="21827" xr:uid="{00000000-0005-0000-0000-000090540000}"/>
    <cellStyle name="Input 12 5 11 3" xfId="21828" xr:uid="{00000000-0005-0000-0000-000091540000}"/>
    <cellStyle name="Input 12 5 11 4" xfId="21829" xr:uid="{00000000-0005-0000-0000-000092540000}"/>
    <cellStyle name="Input 12 5 12" xfId="21830" xr:uid="{00000000-0005-0000-0000-000093540000}"/>
    <cellStyle name="Input 12 5 12 2" xfId="21831" xr:uid="{00000000-0005-0000-0000-000094540000}"/>
    <cellStyle name="Input 12 5 12 3" xfId="21832" xr:uid="{00000000-0005-0000-0000-000095540000}"/>
    <cellStyle name="Input 12 5 12 4" xfId="21833" xr:uid="{00000000-0005-0000-0000-000096540000}"/>
    <cellStyle name="Input 12 5 13" xfId="21834" xr:uid="{00000000-0005-0000-0000-000097540000}"/>
    <cellStyle name="Input 12 5 13 2" xfId="21835" xr:uid="{00000000-0005-0000-0000-000098540000}"/>
    <cellStyle name="Input 12 5 13 3" xfId="21836" xr:uid="{00000000-0005-0000-0000-000099540000}"/>
    <cellStyle name="Input 12 5 13 4" xfId="21837" xr:uid="{00000000-0005-0000-0000-00009A540000}"/>
    <cellStyle name="Input 12 5 14" xfId="21838" xr:uid="{00000000-0005-0000-0000-00009B540000}"/>
    <cellStyle name="Input 12 5 14 2" xfId="21839" xr:uid="{00000000-0005-0000-0000-00009C540000}"/>
    <cellStyle name="Input 12 5 14 3" xfId="21840" xr:uid="{00000000-0005-0000-0000-00009D540000}"/>
    <cellStyle name="Input 12 5 14 4" xfId="21841" xr:uid="{00000000-0005-0000-0000-00009E540000}"/>
    <cellStyle name="Input 12 5 15" xfId="21842" xr:uid="{00000000-0005-0000-0000-00009F540000}"/>
    <cellStyle name="Input 12 5 15 2" xfId="21843" xr:uid="{00000000-0005-0000-0000-0000A0540000}"/>
    <cellStyle name="Input 12 5 15 3" xfId="21844" xr:uid="{00000000-0005-0000-0000-0000A1540000}"/>
    <cellStyle name="Input 12 5 15 4" xfId="21845" xr:uid="{00000000-0005-0000-0000-0000A2540000}"/>
    <cellStyle name="Input 12 5 16" xfId="21846" xr:uid="{00000000-0005-0000-0000-0000A3540000}"/>
    <cellStyle name="Input 12 5 16 2" xfId="21847" xr:uid="{00000000-0005-0000-0000-0000A4540000}"/>
    <cellStyle name="Input 12 5 16 3" xfId="21848" xr:uid="{00000000-0005-0000-0000-0000A5540000}"/>
    <cellStyle name="Input 12 5 16 4" xfId="21849" xr:uid="{00000000-0005-0000-0000-0000A6540000}"/>
    <cellStyle name="Input 12 5 17" xfId="21850" xr:uid="{00000000-0005-0000-0000-0000A7540000}"/>
    <cellStyle name="Input 12 5 17 2" xfId="21851" xr:uid="{00000000-0005-0000-0000-0000A8540000}"/>
    <cellStyle name="Input 12 5 17 3" xfId="21852" xr:uid="{00000000-0005-0000-0000-0000A9540000}"/>
    <cellStyle name="Input 12 5 17 4" xfId="21853" xr:uid="{00000000-0005-0000-0000-0000AA540000}"/>
    <cellStyle name="Input 12 5 18" xfId="21854" xr:uid="{00000000-0005-0000-0000-0000AB540000}"/>
    <cellStyle name="Input 12 5 18 2" xfId="21855" xr:uid="{00000000-0005-0000-0000-0000AC540000}"/>
    <cellStyle name="Input 12 5 18 3" xfId="21856" xr:uid="{00000000-0005-0000-0000-0000AD540000}"/>
    <cellStyle name="Input 12 5 18 4" xfId="21857" xr:uid="{00000000-0005-0000-0000-0000AE540000}"/>
    <cellStyle name="Input 12 5 19" xfId="21858" xr:uid="{00000000-0005-0000-0000-0000AF540000}"/>
    <cellStyle name="Input 12 5 19 2" xfId="21859" xr:uid="{00000000-0005-0000-0000-0000B0540000}"/>
    <cellStyle name="Input 12 5 19 3" xfId="21860" xr:uid="{00000000-0005-0000-0000-0000B1540000}"/>
    <cellStyle name="Input 12 5 19 4" xfId="21861" xr:uid="{00000000-0005-0000-0000-0000B2540000}"/>
    <cellStyle name="Input 12 5 2" xfId="21862" xr:uid="{00000000-0005-0000-0000-0000B3540000}"/>
    <cellStyle name="Input 12 5 2 2" xfId="21863" xr:uid="{00000000-0005-0000-0000-0000B4540000}"/>
    <cellStyle name="Input 12 5 2 3" xfId="21864" xr:uid="{00000000-0005-0000-0000-0000B5540000}"/>
    <cellStyle name="Input 12 5 2 4" xfId="21865" xr:uid="{00000000-0005-0000-0000-0000B6540000}"/>
    <cellStyle name="Input 12 5 20" xfId="21866" xr:uid="{00000000-0005-0000-0000-0000B7540000}"/>
    <cellStyle name="Input 12 5 20 2" xfId="21867" xr:uid="{00000000-0005-0000-0000-0000B8540000}"/>
    <cellStyle name="Input 12 5 20 3" xfId="21868" xr:uid="{00000000-0005-0000-0000-0000B9540000}"/>
    <cellStyle name="Input 12 5 20 4" xfId="21869" xr:uid="{00000000-0005-0000-0000-0000BA540000}"/>
    <cellStyle name="Input 12 5 21" xfId="21870" xr:uid="{00000000-0005-0000-0000-0000BB540000}"/>
    <cellStyle name="Input 12 5 22" xfId="21871" xr:uid="{00000000-0005-0000-0000-0000BC540000}"/>
    <cellStyle name="Input 12 5 3" xfId="21872" xr:uid="{00000000-0005-0000-0000-0000BD540000}"/>
    <cellStyle name="Input 12 5 3 2" xfId="21873" xr:uid="{00000000-0005-0000-0000-0000BE540000}"/>
    <cellStyle name="Input 12 5 3 3" xfId="21874" xr:uid="{00000000-0005-0000-0000-0000BF540000}"/>
    <cellStyle name="Input 12 5 3 4" xfId="21875" xr:uid="{00000000-0005-0000-0000-0000C0540000}"/>
    <cellStyle name="Input 12 5 4" xfId="21876" xr:uid="{00000000-0005-0000-0000-0000C1540000}"/>
    <cellStyle name="Input 12 5 4 2" xfId="21877" xr:uid="{00000000-0005-0000-0000-0000C2540000}"/>
    <cellStyle name="Input 12 5 4 3" xfId="21878" xr:uid="{00000000-0005-0000-0000-0000C3540000}"/>
    <cellStyle name="Input 12 5 4 4" xfId="21879" xr:uid="{00000000-0005-0000-0000-0000C4540000}"/>
    <cellStyle name="Input 12 5 5" xfId="21880" xr:uid="{00000000-0005-0000-0000-0000C5540000}"/>
    <cellStyle name="Input 12 5 5 2" xfId="21881" xr:uid="{00000000-0005-0000-0000-0000C6540000}"/>
    <cellStyle name="Input 12 5 5 3" xfId="21882" xr:uid="{00000000-0005-0000-0000-0000C7540000}"/>
    <cellStyle name="Input 12 5 5 4" xfId="21883" xr:uid="{00000000-0005-0000-0000-0000C8540000}"/>
    <cellStyle name="Input 12 5 6" xfId="21884" xr:uid="{00000000-0005-0000-0000-0000C9540000}"/>
    <cellStyle name="Input 12 5 6 2" xfId="21885" xr:uid="{00000000-0005-0000-0000-0000CA540000}"/>
    <cellStyle name="Input 12 5 6 3" xfId="21886" xr:uid="{00000000-0005-0000-0000-0000CB540000}"/>
    <cellStyle name="Input 12 5 6 4" xfId="21887" xr:uid="{00000000-0005-0000-0000-0000CC540000}"/>
    <cellStyle name="Input 12 5 7" xfId="21888" xr:uid="{00000000-0005-0000-0000-0000CD540000}"/>
    <cellStyle name="Input 12 5 7 2" xfId="21889" xr:uid="{00000000-0005-0000-0000-0000CE540000}"/>
    <cellStyle name="Input 12 5 7 3" xfId="21890" xr:uid="{00000000-0005-0000-0000-0000CF540000}"/>
    <cellStyle name="Input 12 5 7 4" xfId="21891" xr:uid="{00000000-0005-0000-0000-0000D0540000}"/>
    <cellStyle name="Input 12 5 8" xfId="21892" xr:uid="{00000000-0005-0000-0000-0000D1540000}"/>
    <cellStyle name="Input 12 5 8 2" xfId="21893" xr:uid="{00000000-0005-0000-0000-0000D2540000}"/>
    <cellStyle name="Input 12 5 8 3" xfId="21894" xr:uid="{00000000-0005-0000-0000-0000D3540000}"/>
    <cellStyle name="Input 12 5 8 4" xfId="21895" xr:uid="{00000000-0005-0000-0000-0000D4540000}"/>
    <cellStyle name="Input 12 5 9" xfId="21896" xr:uid="{00000000-0005-0000-0000-0000D5540000}"/>
    <cellStyle name="Input 12 5 9 2" xfId="21897" xr:uid="{00000000-0005-0000-0000-0000D6540000}"/>
    <cellStyle name="Input 12 5 9 3" xfId="21898" xr:uid="{00000000-0005-0000-0000-0000D7540000}"/>
    <cellStyle name="Input 12 5 9 4" xfId="21899" xr:uid="{00000000-0005-0000-0000-0000D8540000}"/>
    <cellStyle name="Input 12 50" xfId="21900" xr:uid="{00000000-0005-0000-0000-0000D9540000}"/>
    <cellStyle name="Input 12 51" xfId="21901" xr:uid="{00000000-0005-0000-0000-0000DA540000}"/>
    <cellStyle name="Input 12 52" xfId="21902" xr:uid="{00000000-0005-0000-0000-0000DB540000}"/>
    <cellStyle name="Input 12 53" xfId="57732" xr:uid="{00000000-0005-0000-0000-0000DC540000}"/>
    <cellStyle name="Input 12 6" xfId="21903" xr:uid="{00000000-0005-0000-0000-0000DD540000}"/>
    <cellStyle name="Input 12 6 10" xfId="21904" xr:uid="{00000000-0005-0000-0000-0000DE540000}"/>
    <cellStyle name="Input 12 6 10 2" xfId="21905" xr:uid="{00000000-0005-0000-0000-0000DF540000}"/>
    <cellStyle name="Input 12 6 10 3" xfId="21906" xr:uid="{00000000-0005-0000-0000-0000E0540000}"/>
    <cellStyle name="Input 12 6 10 4" xfId="21907" xr:uid="{00000000-0005-0000-0000-0000E1540000}"/>
    <cellStyle name="Input 12 6 11" xfId="21908" xr:uid="{00000000-0005-0000-0000-0000E2540000}"/>
    <cellStyle name="Input 12 6 11 2" xfId="21909" xr:uid="{00000000-0005-0000-0000-0000E3540000}"/>
    <cellStyle name="Input 12 6 11 3" xfId="21910" xr:uid="{00000000-0005-0000-0000-0000E4540000}"/>
    <cellStyle name="Input 12 6 11 4" xfId="21911" xr:uid="{00000000-0005-0000-0000-0000E5540000}"/>
    <cellStyle name="Input 12 6 12" xfId="21912" xr:uid="{00000000-0005-0000-0000-0000E6540000}"/>
    <cellStyle name="Input 12 6 12 2" xfId="21913" xr:uid="{00000000-0005-0000-0000-0000E7540000}"/>
    <cellStyle name="Input 12 6 12 3" xfId="21914" xr:uid="{00000000-0005-0000-0000-0000E8540000}"/>
    <cellStyle name="Input 12 6 12 4" xfId="21915" xr:uid="{00000000-0005-0000-0000-0000E9540000}"/>
    <cellStyle name="Input 12 6 13" xfId="21916" xr:uid="{00000000-0005-0000-0000-0000EA540000}"/>
    <cellStyle name="Input 12 6 13 2" xfId="21917" xr:uid="{00000000-0005-0000-0000-0000EB540000}"/>
    <cellStyle name="Input 12 6 13 3" xfId="21918" xr:uid="{00000000-0005-0000-0000-0000EC540000}"/>
    <cellStyle name="Input 12 6 13 4" xfId="21919" xr:uid="{00000000-0005-0000-0000-0000ED540000}"/>
    <cellStyle name="Input 12 6 14" xfId="21920" xr:uid="{00000000-0005-0000-0000-0000EE540000}"/>
    <cellStyle name="Input 12 6 14 2" xfId="21921" xr:uid="{00000000-0005-0000-0000-0000EF540000}"/>
    <cellStyle name="Input 12 6 14 3" xfId="21922" xr:uid="{00000000-0005-0000-0000-0000F0540000}"/>
    <cellStyle name="Input 12 6 14 4" xfId="21923" xr:uid="{00000000-0005-0000-0000-0000F1540000}"/>
    <cellStyle name="Input 12 6 15" xfId="21924" xr:uid="{00000000-0005-0000-0000-0000F2540000}"/>
    <cellStyle name="Input 12 6 15 2" xfId="21925" xr:uid="{00000000-0005-0000-0000-0000F3540000}"/>
    <cellStyle name="Input 12 6 15 3" xfId="21926" xr:uid="{00000000-0005-0000-0000-0000F4540000}"/>
    <cellStyle name="Input 12 6 15 4" xfId="21927" xr:uid="{00000000-0005-0000-0000-0000F5540000}"/>
    <cellStyle name="Input 12 6 16" xfId="21928" xr:uid="{00000000-0005-0000-0000-0000F6540000}"/>
    <cellStyle name="Input 12 6 16 2" xfId="21929" xr:uid="{00000000-0005-0000-0000-0000F7540000}"/>
    <cellStyle name="Input 12 6 16 3" xfId="21930" xr:uid="{00000000-0005-0000-0000-0000F8540000}"/>
    <cellStyle name="Input 12 6 16 4" xfId="21931" xr:uid="{00000000-0005-0000-0000-0000F9540000}"/>
    <cellStyle name="Input 12 6 17" xfId="21932" xr:uid="{00000000-0005-0000-0000-0000FA540000}"/>
    <cellStyle name="Input 12 6 17 2" xfId="21933" xr:uid="{00000000-0005-0000-0000-0000FB540000}"/>
    <cellStyle name="Input 12 6 17 3" xfId="21934" xr:uid="{00000000-0005-0000-0000-0000FC540000}"/>
    <cellStyle name="Input 12 6 17 4" xfId="21935" xr:uid="{00000000-0005-0000-0000-0000FD540000}"/>
    <cellStyle name="Input 12 6 18" xfId="21936" xr:uid="{00000000-0005-0000-0000-0000FE540000}"/>
    <cellStyle name="Input 12 6 18 2" xfId="21937" xr:uid="{00000000-0005-0000-0000-0000FF540000}"/>
    <cellStyle name="Input 12 6 18 3" xfId="21938" xr:uid="{00000000-0005-0000-0000-000000550000}"/>
    <cellStyle name="Input 12 6 18 4" xfId="21939" xr:uid="{00000000-0005-0000-0000-000001550000}"/>
    <cellStyle name="Input 12 6 19" xfId="21940" xr:uid="{00000000-0005-0000-0000-000002550000}"/>
    <cellStyle name="Input 12 6 19 2" xfId="21941" xr:uid="{00000000-0005-0000-0000-000003550000}"/>
    <cellStyle name="Input 12 6 19 3" xfId="21942" xr:uid="{00000000-0005-0000-0000-000004550000}"/>
    <cellStyle name="Input 12 6 19 4" xfId="21943" xr:uid="{00000000-0005-0000-0000-000005550000}"/>
    <cellStyle name="Input 12 6 2" xfId="21944" xr:uid="{00000000-0005-0000-0000-000006550000}"/>
    <cellStyle name="Input 12 6 2 2" xfId="21945" xr:uid="{00000000-0005-0000-0000-000007550000}"/>
    <cellStyle name="Input 12 6 2 3" xfId="21946" xr:uid="{00000000-0005-0000-0000-000008550000}"/>
    <cellStyle name="Input 12 6 2 4" xfId="21947" xr:uid="{00000000-0005-0000-0000-000009550000}"/>
    <cellStyle name="Input 12 6 20" xfId="21948" xr:uid="{00000000-0005-0000-0000-00000A550000}"/>
    <cellStyle name="Input 12 6 20 2" xfId="21949" xr:uid="{00000000-0005-0000-0000-00000B550000}"/>
    <cellStyle name="Input 12 6 20 3" xfId="21950" xr:uid="{00000000-0005-0000-0000-00000C550000}"/>
    <cellStyle name="Input 12 6 20 4" xfId="21951" xr:uid="{00000000-0005-0000-0000-00000D550000}"/>
    <cellStyle name="Input 12 6 21" xfId="21952" xr:uid="{00000000-0005-0000-0000-00000E550000}"/>
    <cellStyle name="Input 12 6 22" xfId="21953" xr:uid="{00000000-0005-0000-0000-00000F550000}"/>
    <cellStyle name="Input 12 6 3" xfId="21954" xr:uid="{00000000-0005-0000-0000-000010550000}"/>
    <cellStyle name="Input 12 6 3 2" xfId="21955" xr:uid="{00000000-0005-0000-0000-000011550000}"/>
    <cellStyle name="Input 12 6 3 3" xfId="21956" xr:uid="{00000000-0005-0000-0000-000012550000}"/>
    <cellStyle name="Input 12 6 3 4" xfId="21957" xr:uid="{00000000-0005-0000-0000-000013550000}"/>
    <cellStyle name="Input 12 6 4" xfId="21958" xr:uid="{00000000-0005-0000-0000-000014550000}"/>
    <cellStyle name="Input 12 6 4 2" xfId="21959" xr:uid="{00000000-0005-0000-0000-000015550000}"/>
    <cellStyle name="Input 12 6 4 3" xfId="21960" xr:uid="{00000000-0005-0000-0000-000016550000}"/>
    <cellStyle name="Input 12 6 4 4" xfId="21961" xr:uid="{00000000-0005-0000-0000-000017550000}"/>
    <cellStyle name="Input 12 6 5" xfId="21962" xr:uid="{00000000-0005-0000-0000-000018550000}"/>
    <cellStyle name="Input 12 6 5 2" xfId="21963" xr:uid="{00000000-0005-0000-0000-000019550000}"/>
    <cellStyle name="Input 12 6 5 3" xfId="21964" xr:uid="{00000000-0005-0000-0000-00001A550000}"/>
    <cellStyle name="Input 12 6 5 4" xfId="21965" xr:uid="{00000000-0005-0000-0000-00001B550000}"/>
    <cellStyle name="Input 12 6 6" xfId="21966" xr:uid="{00000000-0005-0000-0000-00001C550000}"/>
    <cellStyle name="Input 12 6 6 2" xfId="21967" xr:uid="{00000000-0005-0000-0000-00001D550000}"/>
    <cellStyle name="Input 12 6 6 3" xfId="21968" xr:uid="{00000000-0005-0000-0000-00001E550000}"/>
    <cellStyle name="Input 12 6 6 4" xfId="21969" xr:uid="{00000000-0005-0000-0000-00001F550000}"/>
    <cellStyle name="Input 12 6 7" xfId="21970" xr:uid="{00000000-0005-0000-0000-000020550000}"/>
    <cellStyle name="Input 12 6 7 2" xfId="21971" xr:uid="{00000000-0005-0000-0000-000021550000}"/>
    <cellStyle name="Input 12 6 7 3" xfId="21972" xr:uid="{00000000-0005-0000-0000-000022550000}"/>
    <cellStyle name="Input 12 6 7 4" xfId="21973" xr:uid="{00000000-0005-0000-0000-000023550000}"/>
    <cellStyle name="Input 12 6 8" xfId="21974" xr:uid="{00000000-0005-0000-0000-000024550000}"/>
    <cellStyle name="Input 12 6 8 2" xfId="21975" xr:uid="{00000000-0005-0000-0000-000025550000}"/>
    <cellStyle name="Input 12 6 8 3" xfId="21976" xr:uid="{00000000-0005-0000-0000-000026550000}"/>
    <cellStyle name="Input 12 6 8 4" xfId="21977" xr:uid="{00000000-0005-0000-0000-000027550000}"/>
    <cellStyle name="Input 12 6 9" xfId="21978" xr:uid="{00000000-0005-0000-0000-000028550000}"/>
    <cellStyle name="Input 12 6 9 2" xfId="21979" xr:uid="{00000000-0005-0000-0000-000029550000}"/>
    <cellStyle name="Input 12 6 9 3" xfId="21980" xr:uid="{00000000-0005-0000-0000-00002A550000}"/>
    <cellStyle name="Input 12 6 9 4" xfId="21981" xr:uid="{00000000-0005-0000-0000-00002B550000}"/>
    <cellStyle name="Input 12 7" xfId="21982" xr:uid="{00000000-0005-0000-0000-00002C550000}"/>
    <cellStyle name="Input 12 7 10" xfId="21983" xr:uid="{00000000-0005-0000-0000-00002D550000}"/>
    <cellStyle name="Input 12 7 10 2" xfId="21984" xr:uid="{00000000-0005-0000-0000-00002E550000}"/>
    <cellStyle name="Input 12 7 10 3" xfId="21985" xr:uid="{00000000-0005-0000-0000-00002F550000}"/>
    <cellStyle name="Input 12 7 10 4" xfId="21986" xr:uid="{00000000-0005-0000-0000-000030550000}"/>
    <cellStyle name="Input 12 7 11" xfId="21987" xr:uid="{00000000-0005-0000-0000-000031550000}"/>
    <cellStyle name="Input 12 7 11 2" xfId="21988" xr:uid="{00000000-0005-0000-0000-000032550000}"/>
    <cellStyle name="Input 12 7 11 3" xfId="21989" xr:uid="{00000000-0005-0000-0000-000033550000}"/>
    <cellStyle name="Input 12 7 11 4" xfId="21990" xr:uid="{00000000-0005-0000-0000-000034550000}"/>
    <cellStyle name="Input 12 7 12" xfId="21991" xr:uid="{00000000-0005-0000-0000-000035550000}"/>
    <cellStyle name="Input 12 7 12 2" xfId="21992" xr:uid="{00000000-0005-0000-0000-000036550000}"/>
    <cellStyle name="Input 12 7 12 3" xfId="21993" xr:uid="{00000000-0005-0000-0000-000037550000}"/>
    <cellStyle name="Input 12 7 12 4" xfId="21994" xr:uid="{00000000-0005-0000-0000-000038550000}"/>
    <cellStyle name="Input 12 7 13" xfId="21995" xr:uid="{00000000-0005-0000-0000-000039550000}"/>
    <cellStyle name="Input 12 7 13 2" xfId="21996" xr:uid="{00000000-0005-0000-0000-00003A550000}"/>
    <cellStyle name="Input 12 7 13 3" xfId="21997" xr:uid="{00000000-0005-0000-0000-00003B550000}"/>
    <cellStyle name="Input 12 7 13 4" xfId="21998" xr:uid="{00000000-0005-0000-0000-00003C550000}"/>
    <cellStyle name="Input 12 7 14" xfId="21999" xr:uid="{00000000-0005-0000-0000-00003D550000}"/>
    <cellStyle name="Input 12 7 14 2" xfId="22000" xr:uid="{00000000-0005-0000-0000-00003E550000}"/>
    <cellStyle name="Input 12 7 14 3" xfId="22001" xr:uid="{00000000-0005-0000-0000-00003F550000}"/>
    <cellStyle name="Input 12 7 14 4" xfId="22002" xr:uid="{00000000-0005-0000-0000-000040550000}"/>
    <cellStyle name="Input 12 7 15" xfId="22003" xr:uid="{00000000-0005-0000-0000-000041550000}"/>
    <cellStyle name="Input 12 7 15 2" xfId="22004" xr:uid="{00000000-0005-0000-0000-000042550000}"/>
    <cellStyle name="Input 12 7 15 3" xfId="22005" xr:uid="{00000000-0005-0000-0000-000043550000}"/>
    <cellStyle name="Input 12 7 15 4" xfId="22006" xr:uid="{00000000-0005-0000-0000-000044550000}"/>
    <cellStyle name="Input 12 7 16" xfId="22007" xr:uid="{00000000-0005-0000-0000-000045550000}"/>
    <cellStyle name="Input 12 7 16 2" xfId="22008" xr:uid="{00000000-0005-0000-0000-000046550000}"/>
    <cellStyle name="Input 12 7 16 3" xfId="22009" xr:uid="{00000000-0005-0000-0000-000047550000}"/>
    <cellStyle name="Input 12 7 16 4" xfId="22010" xr:uid="{00000000-0005-0000-0000-000048550000}"/>
    <cellStyle name="Input 12 7 17" xfId="22011" xr:uid="{00000000-0005-0000-0000-000049550000}"/>
    <cellStyle name="Input 12 7 17 2" xfId="22012" xr:uid="{00000000-0005-0000-0000-00004A550000}"/>
    <cellStyle name="Input 12 7 17 3" xfId="22013" xr:uid="{00000000-0005-0000-0000-00004B550000}"/>
    <cellStyle name="Input 12 7 17 4" xfId="22014" xr:uid="{00000000-0005-0000-0000-00004C550000}"/>
    <cellStyle name="Input 12 7 18" xfId="22015" xr:uid="{00000000-0005-0000-0000-00004D550000}"/>
    <cellStyle name="Input 12 7 18 2" xfId="22016" xr:uid="{00000000-0005-0000-0000-00004E550000}"/>
    <cellStyle name="Input 12 7 18 3" xfId="22017" xr:uid="{00000000-0005-0000-0000-00004F550000}"/>
    <cellStyle name="Input 12 7 18 4" xfId="22018" xr:uid="{00000000-0005-0000-0000-000050550000}"/>
    <cellStyle name="Input 12 7 19" xfId="22019" xr:uid="{00000000-0005-0000-0000-000051550000}"/>
    <cellStyle name="Input 12 7 19 2" xfId="22020" xr:uid="{00000000-0005-0000-0000-000052550000}"/>
    <cellStyle name="Input 12 7 19 3" xfId="22021" xr:uid="{00000000-0005-0000-0000-000053550000}"/>
    <cellStyle name="Input 12 7 19 4" xfId="22022" xr:uid="{00000000-0005-0000-0000-000054550000}"/>
    <cellStyle name="Input 12 7 2" xfId="22023" xr:uid="{00000000-0005-0000-0000-000055550000}"/>
    <cellStyle name="Input 12 7 2 2" xfId="22024" xr:uid="{00000000-0005-0000-0000-000056550000}"/>
    <cellStyle name="Input 12 7 2 3" xfId="22025" xr:uid="{00000000-0005-0000-0000-000057550000}"/>
    <cellStyle name="Input 12 7 2 4" xfId="22026" xr:uid="{00000000-0005-0000-0000-000058550000}"/>
    <cellStyle name="Input 12 7 20" xfId="22027" xr:uid="{00000000-0005-0000-0000-000059550000}"/>
    <cellStyle name="Input 12 7 20 2" xfId="22028" xr:uid="{00000000-0005-0000-0000-00005A550000}"/>
    <cellStyle name="Input 12 7 20 3" xfId="22029" xr:uid="{00000000-0005-0000-0000-00005B550000}"/>
    <cellStyle name="Input 12 7 20 4" xfId="22030" xr:uid="{00000000-0005-0000-0000-00005C550000}"/>
    <cellStyle name="Input 12 7 21" xfId="22031" xr:uid="{00000000-0005-0000-0000-00005D550000}"/>
    <cellStyle name="Input 12 7 22" xfId="22032" xr:uid="{00000000-0005-0000-0000-00005E550000}"/>
    <cellStyle name="Input 12 7 3" xfId="22033" xr:uid="{00000000-0005-0000-0000-00005F550000}"/>
    <cellStyle name="Input 12 7 3 2" xfId="22034" xr:uid="{00000000-0005-0000-0000-000060550000}"/>
    <cellStyle name="Input 12 7 3 3" xfId="22035" xr:uid="{00000000-0005-0000-0000-000061550000}"/>
    <cellStyle name="Input 12 7 3 4" xfId="22036" xr:uid="{00000000-0005-0000-0000-000062550000}"/>
    <cellStyle name="Input 12 7 4" xfId="22037" xr:uid="{00000000-0005-0000-0000-000063550000}"/>
    <cellStyle name="Input 12 7 4 2" xfId="22038" xr:uid="{00000000-0005-0000-0000-000064550000}"/>
    <cellStyle name="Input 12 7 4 3" xfId="22039" xr:uid="{00000000-0005-0000-0000-000065550000}"/>
    <cellStyle name="Input 12 7 4 4" xfId="22040" xr:uid="{00000000-0005-0000-0000-000066550000}"/>
    <cellStyle name="Input 12 7 5" xfId="22041" xr:uid="{00000000-0005-0000-0000-000067550000}"/>
    <cellStyle name="Input 12 7 5 2" xfId="22042" xr:uid="{00000000-0005-0000-0000-000068550000}"/>
    <cellStyle name="Input 12 7 5 3" xfId="22043" xr:uid="{00000000-0005-0000-0000-000069550000}"/>
    <cellStyle name="Input 12 7 5 4" xfId="22044" xr:uid="{00000000-0005-0000-0000-00006A550000}"/>
    <cellStyle name="Input 12 7 6" xfId="22045" xr:uid="{00000000-0005-0000-0000-00006B550000}"/>
    <cellStyle name="Input 12 7 6 2" xfId="22046" xr:uid="{00000000-0005-0000-0000-00006C550000}"/>
    <cellStyle name="Input 12 7 6 3" xfId="22047" xr:uid="{00000000-0005-0000-0000-00006D550000}"/>
    <cellStyle name="Input 12 7 6 4" xfId="22048" xr:uid="{00000000-0005-0000-0000-00006E550000}"/>
    <cellStyle name="Input 12 7 7" xfId="22049" xr:uid="{00000000-0005-0000-0000-00006F550000}"/>
    <cellStyle name="Input 12 7 7 2" xfId="22050" xr:uid="{00000000-0005-0000-0000-000070550000}"/>
    <cellStyle name="Input 12 7 7 3" xfId="22051" xr:uid="{00000000-0005-0000-0000-000071550000}"/>
    <cellStyle name="Input 12 7 7 4" xfId="22052" xr:uid="{00000000-0005-0000-0000-000072550000}"/>
    <cellStyle name="Input 12 7 8" xfId="22053" xr:uid="{00000000-0005-0000-0000-000073550000}"/>
    <cellStyle name="Input 12 7 8 2" xfId="22054" xr:uid="{00000000-0005-0000-0000-000074550000}"/>
    <cellStyle name="Input 12 7 8 3" xfId="22055" xr:uid="{00000000-0005-0000-0000-000075550000}"/>
    <cellStyle name="Input 12 7 8 4" xfId="22056" xr:uid="{00000000-0005-0000-0000-000076550000}"/>
    <cellStyle name="Input 12 7 9" xfId="22057" xr:uid="{00000000-0005-0000-0000-000077550000}"/>
    <cellStyle name="Input 12 7 9 2" xfId="22058" xr:uid="{00000000-0005-0000-0000-000078550000}"/>
    <cellStyle name="Input 12 7 9 3" xfId="22059" xr:uid="{00000000-0005-0000-0000-000079550000}"/>
    <cellStyle name="Input 12 7 9 4" xfId="22060" xr:uid="{00000000-0005-0000-0000-00007A550000}"/>
    <cellStyle name="Input 12 8" xfId="22061" xr:uid="{00000000-0005-0000-0000-00007B550000}"/>
    <cellStyle name="Input 12 8 10" xfId="22062" xr:uid="{00000000-0005-0000-0000-00007C550000}"/>
    <cellStyle name="Input 12 8 10 2" xfId="22063" xr:uid="{00000000-0005-0000-0000-00007D550000}"/>
    <cellStyle name="Input 12 8 10 3" xfId="22064" xr:uid="{00000000-0005-0000-0000-00007E550000}"/>
    <cellStyle name="Input 12 8 10 4" xfId="22065" xr:uid="{00000000-0005-0000-0000-00007F550000}"/>
    <cellStyle name="Input 12 8 11" xfId="22066" xr:uid="{00000000-0005-0000-0000-000080550000}"/>
    <cellStyle name="Input 12 8 11 2" xfId="22067" xr:uid="{00000000-0005-0000-0000-000081550000}"/>
    <cellStyle name="Input 12 8 11 3" xfId="22068" xr:uid="{00000000-0005-0000-0000-000082550000}"/>
    <cellStyle name="Input 12 8 11 4" xfId="22069" xr:uid="{00000000-0005-0000-0000-000083550000}"/>
    <cellStyle name="Input 12 8 12" xfId="22070" xr:uid="{00000000-0005-0000-0000-000084550000}"/>
    <cellStyle name="Input 12 8 12 2" xfId="22071" xr:uid="{00000000-0005-0000-0000-000085550000}"/>
    <cellStyle name="Input 12 8 12 3" xfId="22072" xr:uid="{00000000-0005-0000-0000-000086550000}"/>
    <cellStyle name="Input 12 8 12 4" xfId="22073" xr:uid="{00000000-0005-0000-0000-000087550000}"/>
    <cellStyle name="Input 12 8 13" xfId="22074" xr:uid="{00000000-0005-0000-0000-000088550000}"/>
    <cellStyle name="Input 12 8 13 2" xfId="22075" xr:uid="{00000000-0005-0000-0000-000089550000}"/>
    <cellStyle name="Input 12 8 13 3" xfId="22076" xr:uid="{00000000-0005-0000-0000-00008A550000}"/>
    <cellStyle name="Input 12 8 13 4" xfId="22077" xr:uid="{00000000-0005-0000-0000-00008B550000}"/>
    <cellStyle name="Input 12 8 14" xfId="22078" xr:uid="{00000000-0005-0000-0000-00008C550000}"/>
    <cellStyle name="Input 12 8 14 2" xfId="22079" xr:uid="{00000000-0005-0000-0000-00008D550000}"/>
    <cellStyle name="Input 12 8 14 3" xfId="22080" xr:uid="{00000000-0005-0000-0000-00008E550000}"/>
    <cellStyle name="Input 12 8 14 4" xfId="22081" xr:uid="{00000000-0005-0000-0000-00008F550000}"/>
    <cellStyle name="Input 12 8 15" xfId="22082" xr:uid="{00000000-0005-0000-0000-000090550000}"/>
    <cellStyle name="Input 12 8 15 2" xfId="22083" xr:uid="{00000000-0005-0000-0000-000091550000}"/>
    <cellStyle name="Input 12 8 15 3" xfId="22084" xr:uid="{00000000-0005-0000-0000-000092550000}"/>
    <cellStyle name="Input 12 8 15 4" xfId="22085" xr:uid="{00000000-0005-0000-0000-000093550000}"/>
    <cellStyle name="Input 12 8 16" xfId="22086" xr:uid="{00000000-0005-0000-0000-000094550000}"/>
    <cellStyle name="Input 12 8 16 2" xfId="22087" xr:uid="{00000000-0005-0000-0000-000095550000}"/>
    <cellStyle name="Input 12 8 16 3" xfId="22088" xr:uid="{00000000-0005-0000-0000-000096550000}"/>
    <cellStyle name="Input 12 8 16 4" xfId="22089" xr:uid="{00000000-0005-0000-0000-000097550000}"/>
    <cellStyle name="Input 12 8 17" xfId="22090" xr:uid="{00000000-0005-0000-0000-000098550000}"/>
    <cellStyle name="Input 12 8 17 2" xfId="22091" xr:uid="{00000000-0005-0000-0000-000099550000}"/>
    <cellStyle name="Input 12 8 17 3" xfId="22092" xr:uid="{00000000-0005-0000-0000-00009A550000}"/>
    <cellStyle name="Input 12 8 17 4" xfId="22093" xr:uid="{00000000-0005-0000-0000-00009B550000}"/>
    <cellStyle name="Input 12 8 18" xfId="22094" xr:uid="{00000000-0005-0000-0000-00009C550000}"/>
    <cellStyle name="Input 12 8 18 2" xfId="22095" xr:uid="{00000000-0005-0000-0000-00009D550000}"/>
    <cellStyle name="Input 12 8 18 3" xfId="22096" xr:uid="{00000000-0005-0000-0000-00009E550000}"/>
    <cellStyle name="Input 12 8 18 4" xfId="22097" xr:uid="{00000000-0005-0000-0000-00009F550000}"/>
    <cellStyle name="Input 12 8 19" xfId="22098" xr:uid="{00000000-0005-0000-0000-0000A0550000}"/>
    <cellStyle name="Input 12 8 19 2" xfId="22099" xr:uid="{00000000-0005-0000-0000-0000A1550000}"/>
    <cellStyle name="Input 12 8 19 3" xfId="22100" xr:uid="{00000000-0005-0000-0000-0000A2550000}"/>
    <cellStyle name="Input 12 8 19 4" xfId="22101" xr:uid="{00000000-0005-0000-0000-0000A3550000}"/>
    <cellStyle name="Input 12 8 2" xfId="22102" xr:uid="{00000000-0005-0000-0000-0000A4550000}"/>
    <cellStyle name="Input 12 8 2 2" xfId="22103" xr:uid="{00000000-0005-0000-0000-0000A5550000}"/>
    <cellStyle name="Input 12 8 2 3" xfId="22104" xr:uid="{00000000-0005-0000-0000-0000A6550000}"/>
    <cellStyle name="Input 12 8 2 4" xfId="22105" xr:uid="{00000000-0005-0000-0000-0000A7550000}"/>
    <cellStyle name="Input 12 8 20" xfId="22106" xr:uid="{00000000-0005-0000-0000-0000A8550000}"/>
    <cellStyle name="Input 12 8 20 2" xfId="22107" xr:uid="{00000000-0005-0000-0000-0000A9550000}"/>
    <cellStyle name="Input 12 8 20 3" xfId="22108" xr:uid="{00000000-0005-0000-0000-0000AA550000}"/>
    <cellStyle name="Input 12 8 20 4" xfId="22109" xr:uid="{00000000-0005-0000-0000-0000AB550000}"/>
    <cellStyle name="Input 12 8 21" xfId="22110" xr:uid="{00000000-0005-0000-0000-0000AC550000}"/>
    <cellStyle name="Input 12 8 22" xfId="22111" xr:uid="{00000000-0005-0000-0000-0000AD550000}"/>
    <cellStyle name="Input 12 8 3" xfId="22112" xr:uid="{00000000-0005-0000-0000-0000AE550000}"/>
    <cellStyle name="Input 12 8 3 2" xfId="22113" xr:uid="{00000000-0005-0000-0000-0000AF550000}"/>
    <cellStyle name="Input 12 8 3 3" xfId="22114" xr:uid="{00000000-0005-0000-0000-0000B0550000}"/>
    <cellStyle name="Input 12 8 3 4" xfId="22115" xr:uid="{00000000-0005-0000-0000-0000B1550000}"/>
    <cellStyle name="Input 12 8 4" xfId="22116" xr:uid="{00000000-0005-0000-0000-0000B2550000}"/>
    <cellStyle name="Input 12 8 4 2" xfId="22117" xr:uid="{00000000-0005-0000-0000-0000B3550000}"/>
    <cellStyle name="Input 12 8 4 3" xfId="22118" xr:uid="{00000000-0005-0000-0000-0000B4550000}"/>
    <cellStyle name="Input 12 8 4 4" xfId="22119" xr:uid="{00000000-0005-0000-0000-0000B5550000}"/>
    <cellStyle name="Input 12 8 5" xfId="22120" xr:uid="{00000000-0005-0000-0000-0000B6550000}"/>
    <cellStyle name="Input 12 8 5 2" xfId="22121" xr:uid="{00000000-0005-0000-0000-0000B7550000}"/>
    <cellStyle name="Input 12 8 5 3" xfId="22122" xr:uid="{00000000-0005-0000-0000-0000B8550000}"/>
    <cellStyle name="Input 12 8 5 4" xfId="22123" xr:uid="{00000000-0005-0000-0000-0000B9550000}"/>
    <cellStyle name="Input 12 8 6" xfId="22124" xr:uid="{00000000-0005-0000-0000-0000BA550000}"/>
    <cellStyle name="Input 12 8 6 2" xfId="22125" xr:uid="{00000000-0005-0000-0000-0000BB550000}"/>
    <cellStyle name="Input 12 8 6 3" xfId="22126" xr:uid="{00000000-0005-0000-0000-0000BC550000}"/>
    <cellStyle name="Input 12 8 6 4" xfId="22127" xr:uid="{00000000-0005-0000-0000-0000BD550000}"/>
    <cellStyle name="Input 12 8 7" xfId="22128" xr:uid="{00000000-0005-0000-0000-0000BE550000}"/>
    <cellStyle name="Input 12 8 7 2" xfId="22129" xr:uid="{00000000-0005-0000-0000-0000BF550000}"/>
    <cellStyle name="Input 12 8 7 3" xfId="22130" xr:uid="{00000000-0005-0000-0000-0000C0550000}"/>
    <cellStyle name="Input 12 8 7 4" xfId="22131" xr:uid="{00000000-0005-0000-0000-0000C1550000}"/>
    <cellStyle name="Input 12 8 8" xfId="22132" xr:uid="{00000000-0005-0000-0000-0000C2550000}"/>
    <cellStyle name="Input 12 8 8 2" xfId="22133" xr:uid="{00000000-0005-0000-0000-0000C3550000}"/>
    <cellStyle name="Input 12 8 8 3" xfId="22134" xr:uid="{00000000-0005-0000-0000-0000C4550000}"/>
    <cellStyle name="Input 12 8 8 4" xfId="22135" xr:uid="{00000000-0005-0000-0000-0000C5550000}"/>
    <cellStyle name="Input 12 8 9" xfId="22136" xr:uid="{00000000-0005-0000-0000-0000C6550000}"/>
    <cellStyle name="Input 12 8 9 2" xfId="22137" xr:uid="{00000000-0005-0000-0000-0000C7550000}"/>
    <cellStyle name="Input 12 8 9 3" xfId="22138" xr:uid="{00000000-0005-0000-0000-0000C8550000}"/>
    <cellStyle name="Input 12 8 9 4" xfId="22139" xr:uid="{00000000-0005-0000-0000-0000C9550000}"/>
    <cellStyle name="Input 12 9" xfId="22140" xr:uid="{00000000-0005-0000-0000-0000CA550000}"/>
    <cellStyle name="Input 12 9 10" xfId="22141" xr:uid="{00000000-0005-0000-0000-0000CB550000}"/>
    <cellStyle name="Input 12 9 10 2" xfId="22142" xr:uid="{00000000-0005-0000-0000-0000CC550000}"/>
    <cellStyle name="Input 12 9 10 3" xfId="22143" xr:uid="{00000000-0005-0000-0000-0000CD550000}"/>
    <cellStyle name="Input 12 9 10 4" xfId="22144" xr:uid="{00000000-0005-0000-0000-0000CE550000}"/>
    <cellStyle name="Input 12 9 11" xfId="22145" xr:uid="{00000000-0005-0000-0000-0000CF550000}"/>
    <cellStyle name="Input 12 9 11 2" xfId="22146" xr:uid="{00000000-0005-0000-0000-0000D0550000}"/>
    <cellStyle name="Input 12 9 11 3" xfId="22147" xr:uid="{00000000-0005-0000-0000-0000D1550000}"/>
    <cellStyle name="Input 12 9 11 4" xfId="22148" xr:uid="{00000000-0005-0000-0000-0000D2550000}"/>
    <cellStyle name="Input 12 9 12" xfId="22149" xr:uid="{00000000-0005-0000-0000-0000D3550000}"/>
    <cellStyle name="Input 12 9 12 2" xfId="22150" xr:uid="{00000000-0005-0000-0000-0000D4550000}"/>
    <cellStyle name="Input 12 9 12 3" xfId="22151" xr:uid="{00000000-0005-0000-0000-0000D5550000}"/>
    <cellStyle name="Input 12 9 12 4" xfId="22152" xr:uid="{00000000-0005-0000-0000-0000D6550000}"/>
    <cellStyle name="Input 12 9 13" xfId="22153" xr:uid="{00000000-0005-0000-0000-0000D7550000}"/>
    <cellStyle name="Input 12 9 13 2" xfId="22154" xr:uid="{00000000-0005-0000-0000-0000D8550000}"/>
    <cellStyle name="Input 12 9 13 3" xfId="22155" xr:uid="{00000000-0005-0000-0000-0000D9550000}"/>
    <cellStyle name="Input 12 9 13 4" xfId="22156" xr:uid="{00000000-0005-0000-0000-0000DA550000}"/>
    <cellStyle name="Input 12 9 14" xfId="22157" xr:uid="{00000000-0005-0000-0000-0000DB550000}"/>
    <cellStyle name="Input 12 9 14 2" xfId="22158" xr:uid="{00000000-0005-0000-0000-0000DC550000}"/>
    <cellStyle name="Input 12 9 14 3" xfId="22159" xr:uid="{00000000-0005-0000-0000-0000DD550000}"/>
    <cellStyle name="Input 12 9 14 4" xfId="22160" xr:uid="{00000000-0005-0000-0000-0000DE550000}"/>
    <cellStyle name="Input 12 9 15" xfId="22161" xr:uid="{00000000-0005-0000-0000-0000DF550000}"/>
    <cellStyle name="Input 12 9 15 2" xfId="22162" xr:uid="{00000000-0005-0000-0000-0000E0550000}"/>
    <cellStyle name="Input 12 9 15 3" xfId="22163" xr:uid="{00000000-0005-0000-0000-0000E1550000}"/>
    <cellStyle name="Input 12 9 15 4" xfId="22164" xr:uid="{00000000-0005-0000-0000-0000E2550000}"/>
    <cellStyle name="Input 12 9 16" xfId="22165" xr:uid="{00000000-0005-0000-0000-0000E3550000}"/>
    <cellStyle name="Input 12 9 16 2" xfId="22166" xr:uid="{00000000-0005-0000-0000-0000E4550000}"/>
    <cellStyle name="Input 12 9 16 3" xfId="22167" xr:uid="{00000000-0005-0000-0000-0000E5550000}"/>
    <cellStyle name="Input 12 9 16 4" xfId="22168" xr:uid="{00000000-0005-0000-0000-0000E6550000}"/>
    <cellStyle name="Input 12 9 17" xfId="22169" xr:uid="{00000000-0005-0000-0000-0000E7550000}"/>
    <cellStyle name="Input 12 9 17 2" xfId="22170" xr:uid="{00000000-0005-0000-0000-0000E8550000}"/>
    <cellStyle name="Input 12 9 17 3" xfId="22171" xr:uid="{00000000-0005-0000-0000-0000E9550000}"/>
    <cellStyle name="Input 12 9 17 4" xfId="22172" xr:uid="{00000000-0005-0000-0000-0000EA550000}"/>
    <cellStyle name="Input 12 9 18" xfId="22173" xr:uid="{00000000-0005-0000-0000-0000EB550000}"/>
    <cellStyle name="Input 12 9 18 2" xfId="22174" xr:uid="{00000000-0005-0000-0000-0000EC550000}"/>
    <cellStyle name="Input 12 9 18 3" xfId="22175" xr:uid="{00000000-0005-0000-0000-0000ED550000}"/>
    <cellStyle name="Input 12 9 18 4" xfId="22176" xr:uid="{00000000-0005-0000-0000-0000EE550000}"/>
    <cellStyle name="Input 12 9 19" xfId="22177" xr:uid="{00000000-0005-0000-0000-0000EF550000}"/>
    <cellStyle name="Input 12 9 19 2" xfId="22178" xr:uid="{00000000-0005-0000-0000-0000F0550000}"/>
    <cellStyle name="Input 12 9 19 3" xfId="22179" xr:uid="{00000000-0005-0000-0000-0000F1550000}"/>
    <cellStyle name="Input 12 9 19 4" xfId="22180" xr:uid="{00000000-0005-0000-0000-0000F2550000}"/>
    <cellStyle name="Input 12 9 2" xfId="22181" xr:uid="{00000000-0005-0000-0000-0000F3550000}"/>
    <cellStyle name="Input 12 9 2 2" xfId="22182" xr:uid="{00000000-0005-0000-0000-0000F4550000}"/>
    <cellStyle name="Input 12 9 2 3" xfId="22183" xr:uid="{00000000-0005-0000-0000-0000F5550000}"/>
    <cellStyle name="Input 12 9 2 4" xfId="22184" xr:uid="{00000000-0005-0000-0000-0000F6550000}"/>
    <cellStyle name="Input 12 9 20" xfId="22185" xr:uid="{00000000-0005-0000-0000-0000F7550000}"/>
    <cellStyle name="Input 12 9 20 2" xfId="22186" xr:uid="{00000000-0005-0000-0000-0000F8550000}"/>
    <cellStyle name="Input 12 9 20 3" xfId="22187" xr:uid="{00000000-0005-0000-0000-0000F9550000}"/>
    <cellStyle name="Input 12 9 20 4" xfId="22188" xr:uid="{00000000-0005-0000-0000-0000FA550000}"/>
    <cellStyle name="Input 12 9 21" xfId="22189" xr:uid="{00000000-0005-0000-0000-0000FB550000}"/>
    <cellStyle name="Input 12 9 22" xfId="22190" xr:uid="{00000000-0005-0000-0000-0000FC550000}"/>
    <cellStyle name="Input 12 9 3" xfId="22191" xr:uid="{00000000-0005-0000-0000-0000FD550000}"/>
    <cellStyle name="Input 12 9 3 2" xfId="22192" xr:uid="{00000000-0005-0000-0000-0000FE550000}"/>
    <cellStyle name="Input 12 9 3 3" xfId="22193" xr:uid="{00000000-0005-0000-0000-0000FF550000}"/>
    <cellStyle name="Input 12 9 3 4" xfId="22194" xr:uid="{00000000-0005-0000-0000-000000560000}"/>
    <cellStyle name="Input 12 9 4" xfId="22195" xr:uid="{00000000-0005-0000-0000-000001560000}"/>
    <cellStyle name="Input 12 9 4 2" xfId="22196" xr:uid="{00000000-0005-0000-0000-000002560000}"/>
    <cellStyle name="Input 12 9 4 3" xfId="22197" xr:uid="{00000000-0005-0000-0000-000003560000}"/>
    <cellStyle name="Input 12 9 4 4" xfId="22198" xr:uid="{00000000-0005-0000-0000-000004560000}"/>
    <cellStyle name="Input 12 9 5" xfId="22199" xr:uid="{00000000-0005-0000-0000-000005560000}"/>
    <cellStyle name="Input 12 9 5 2" xfId="22200" xr:uid="{00000000-0005-0000-0000-000006560000}"/>
    <cellStyle name="Input 12 9 5 3" xfId="22201" xr:uid="{00000000-0005-0000-0000-000007560000}"/>
    <cellStyle name="Input 12 9 5 4" xfId="22202" xr:uid="{00000000-0005-0000-0000-000008560000}"/>
    <cellStyle name="Input 12 9 6" xfId="22203" xr:uid="{00000000-0005-0000-0000-000009560000}"/>
    <cellStyle name="Input 12 9 6 2" xfId="22204" xr:uid="{00000000-0005-0000-0000-00000A560000}"/>
    <cellStyle name="Input 12 9 6 3" xfId="22205" xr:uid="{00000000-0005-0000-0000-00000B560000}"/>
    <cellStyle name="Input 12 9 6 4" xfId="22206" xr:uid="{00000000-0005-0000-0000-00000C560000}"/>
    <cellStyle name="Input 12 9 7" xfId="22207" xr:uid="{00000000-0005-0000-0000-00000D560000}"/>
    <cellStyle name="Input 12 9 7 2" xfId="22208" xr:uid="{00000000-0005-0000-0000-00000E560000}"/>
    <cellStyle name="Input 12 9 7 3" xfId="22209" xr:uid="{00000000-0005-0000-0000-00000F560000}"/>
    <cellStyle name="Input 12 9 7 4" xfId="22210" xr:uid="{00000000-0005-0000-0000-000010560000}"/>
    <cellStyle name="Input 12 9 8" xfId="22211" xr:uid="{00000000-0005-0000-0000-000011560000}"/>
    <cellStyle name="Input 12 9 8 2" xfId="22212" xr:uid="{00000000-0005-0000-0000-000012560000}"/>
    <cellStyle name="Input 12 9 8 3" xfId="22213" xr:uid="{00000000-0005-0000-0000-000013560000}"/>
    <cellStyle name="Input 12 9 8 4" xfId="22214" xr:uid="{00000000-0005-0000-0000-000014560000}"/>
    <cellStyle name="Input 12 9 9" xfId="22215" xr:uid="{00000000-0005-0000-0000-000015560000}"/>
    <cellStyle name="Input 12 9 9 2" xfId="22216" xr:uid="{00000000-0005-0000-0000-000016560000}"/>
    <cellStyle name="Input 12 9 9 3" xfId="22217" xr:uid="{00000000-0005-0000-0000-000017560000}"/>
    <cellStyle name="Input 12 9 9 4" xfId="22218" xr:uid="{00000000-0005-0000-0000-000018560000}"/>
    <cellStyle name="Input 13" xfId="22219" xr:uid="{00000000-0005-0000-0000-000019560000}"/>
    <cellStyle name="Input 13 10" xfId="22220" xr:uid="{00000000-0005-0000-0000-00001A560000}"/>
    <cellStyle name="Input 13 10 2" xfId="22221" xr:uid="{00000000-0005-0000-0000-00001B560000}"/>
    <cellStyle name="Input 13 10 3" xfId="22222" xr:uid="{00000000-0005-0000-0000-00001C560000}"/>
    <cellStyle name="Input 13 10 4" xfId="22223" xr:uid="{00000000-0005-0000-0000-00001D560000}"/>
    <cellStyle name="Input 13 11" xfId="22224" xr:uid="{00000000-0005-0000-0000-00001E560000}"/>
    <cellStyle name="Input 13 11 2" xfId="22225" xr:uid="{00000000-0005-0000-0000-00001F560000}"/>
    <cellStyle name="Input 13 11 3" xfId="22226" xr:uid="{00000000-0005-0000-0000-000020560000}"/>
    <cellStyle name="Input 13 11 4" xfId="22227" xr:uid="{00000000-0005-0000-0000-000021560000}"/>
    <cellStyle name="Input 13 12" xfId="22228" xr:uid="{00000000-0005-0000-0000-000022560000}"/>
    <cellStyle name="Input 13 12 2" xfId="22229" xr:uid="{00000000-0005-0000-0000-000023560000}"/>
    <cellStyle name="Input 13 12 3" xfId="22230" xr:uid="{00000000-0005-0000-0000-000024560000}"/>
    <cellStyle name="Input 13 12 4" xfId="22231" xr:uid="{00000000-0005-0000-0000-000025560000}"/>
    <cellStyle name="Input 13 13" xfId="22232" xr:uid="{00000000-0005-0000-0000-000026560000}"/>
    <cellStyle name="Input 13 13 2" xfId="22233" xr:uid="{00000000-0005-0000-0000-000027560000}"/>
    <cellStyle name="Input 13 13 3" xfId="22234" xr:uid="{00000000-0005-0000-0000-000028560000}"/>
    <cellStyle name="Input 13 13 4" xfId="22235" xr:uid="{00000000-0005-0000-0000-000029560000}"/>
    <cellStyle name="Input 13 14" xfId="22236" xr:uid="{00000000-0005-0000-0000-00002A560000}"/>
    <cellStyle name="Input 13 14 2" xfId="22237" xr:uid="{00000000-0005-0000-0000-00002B560000}"/>
    <cellStyle name="Input 13 14 3" xfId="22238" xr:uid="{00000000-0005-0000-0000-00002C560000}"/>
    <cellStyle name="Input 13 14 4" xfId="22239" xr:uid="{00000000-0005-0000-0000-00002D560000}"/>
    <cellStyle name="Input 13 15" xfId="22240" xr:uid="{00000000-0005-0000-0000-00002E560000}"/>
    <cellStyle name="Input 13 15 2" xfId="22241" xr:uid="{00000000-0005-0000-0000-00002F560000}"/>
    <cellStyle name="Input 13 15 3" xfId="22242" xr:uid="{00000000-0005-0000-0000-000030560000}"/>
    <cellStyle name="Input 13 15 4" xfId="22243" xr:uid="{00000000-0005-0000-0000-000031560000}"/>
    <cellStyle name="Input 13 16" xfId="22244" xr:uid="{00000000-0005-0000-0000-000032560000}"/>
    <cellStyle name="Input 13 16 2" xfId="22245" xr:uid="{00000000-0005-0000-0000-000033560000}"/>
    <cellStyle name="Input 13 16 3" xfId="22246" xr:uid="{00000000-0005-0000-0000-000034560000}"/>
    <cellStyle name="Input 13 16 4" xfId="22247" xr:uid="{00000000-0005-0000-0000-000035560000}"/>
    <cellStyle name="Input 13 17" xfId="22248" xr:uid="{00000000-0005-0000-0000-000036560000}"/>
    <cellStyle name="Input 13 17 2" xfId="22249" xr:uid="{00000000-0005-0000-0000-000037560000}"/>
    <cellStyle name="Input 13 17 3" xfId="22250" xr:uid="{00000000-0005-0000-0000-000038560000}"/>
    <cellStyle name="Input 13 17 4" xfId="22251" xr:uid="{00000000-0005-0000-0000-000039560000}"/>
    <cellStyle name="Input 13 18" xfId="22252" xr:uid="{00000000-0005-0000-0000-00003A560000}"/>
    <cellStyle name="Input 13 18 2" xfId="22253" xr:uid="{00000000-0005-0000-0000-00003B560000}"/>
    <cellStyle name="Input 13 18 3" xfId="22254" xr:uid="{00000000-0005-0000-0000-00003C560000}"/>
    <cellStyle name="Input 13 18 4" xfId="22255" xr:uid="{00000000-0005-0000-0000-00003D560000}"/>
    <cellStyle name="Input 13 19" xfId="22256" xr:uid="{00000000-0005-0000-0000-00003E560000}"/>
    <cellStyle name="Input 13 19 2" xfId="22257" xr:uid="{00000000-0005-0000-0000-00003F560000}"/>
    <cellStyle name="Input 13 19 3" xfId="22258" xr:uid="{00000000-0005-0000-0000-000040560000}"/>
    <cellStyle name="Input 13 19 4" xfId="22259" xr:uid="{00000000-0005-0000-0000-000041560000}"/>
    <cellStyle name="Input 13 2" xfId="22260" xr:uid="{00000000-0005-0000-0000-000042560000}"/>
    <cellStyle name="Input 13 2 2" xfId="22261" xr:uid="{00000000-0005-0000-0000-000043560000}"/>
    <cellStyle name="Input 13 2 3" xfId="22262" xr:uid="{00000000-0005-0000-0000-000044560000}"/>
    <cellStyle name="Input 13 2 4" xfId="22263" xr:uid="{00000000-0005-0000-0000-000045560000}"/>
    <cellStyle name="Input 13 20" xfId="22264" xr:uid="{00000000-0005-0000-0000-000046560000}"/>
    <cellStyle name="Input 13 20 2" xfId="22265" xr:uid="{00000000-0005-0000-0000-000047560000}"/>
    <cellStyle name="Input 13 20 3" xfId="22266" xr:uid="{00000000-0005-0000-0000-000048560000}"/>
    <cellStyle name="Input 13 20 4" xfId="22267" xr:uid="{00000000-0005-0000-0000-000049560000}"/>
    <cellStyle name="Input 13 21" xfId="22268" xr:uid="{00000000-0005-0000-0000-00004A560000}"/>
    <cellStyle name="Input 13 22" xfId="22269" xr:uid="{00000000-0005-0000-0000-00004B560000}"/>
    <cellStyle name="Input 13 23" xfId="57733" xr:uid="{00000000-0005-0000-0000-00004C560000}"/>
    <cellStyle name="Input 13 3" xfId="22270" xr:uid="{00000000-0005-0000-0000-00004D560000}"/>
    <cellStyle name="Input 13 3 2" xfId="22271" xr:uid="{00000000-0005-0000-0000-00004E560000}"/>
    <cellStyle name="Input 13 3 3" xfId="22272" xr:uid="{00000000-0005-0000-0000-00004F560000}"/>
    <cellStyle name="Input 13 3 4" xfId="22273" xr:uid="{00000000-0005-0000-0000-000050560000}"/>
    <cellStyle name="Input 13 4" xfId="22274" xr:uid="{00000000-0005-0000-0000-000051560000}"/>
    <cellStyle name="Input 13 4 2" xfId="22275" xr:uid="{00000000-0005-0000-0000-000052560000}"/>
    <cellStyle name="Input 13 4 3" xfId="22276" xr:uid="{00000000-0005-0000-0000-000053560000}"/>
    <cellStyle name="Input 13 4 4" xfId="22277" xr:uid="{00000000-0005-0000-0000-000054560000}"/>
    <cellStyle name="Input 13 5" xfId="22278" xr:uid="{00000000-0005-0000-0000-000055560000}"/>
    <cellStyle name="Input 13 5 2" xfId="22279" xr:uid="{00000000-0005-0000-0000-000056560000}"/>
    <cellStyle name="Input 13 5 3" xfId="22280" xr:uid="{00000000-0005-0000-0000-000057560000}"/>
    <cellStyle name="Input 13 5 4" xfId="22281" xr:uid="{00000000-0005-0000-0000-000058560000}"/>
    <cellStyle name="Input 13 6" xfId="22282" xr:uid="{00000000-0005-0000-0000-000059560000}"/>
    <cellStyle name="Input 13 6 2" xfId="22283" xr:uid="{00000000-0005-0000-0000-00005A560000}"/>
    <cellStyle name="Input 13 6 3" xfId="22284" xr:uid="{00000000-0005-0000-0000-00005B560000}"/>
    <cellStyle name="Input 13 6 4" xfId="22285" xr:uid="{00000000-0005-0000-0000-00005C560000}"/>
    <cellStyle name="Input 13 7" xfId="22286" xr:uid="{00000000-0005-0000-0000-00005D560000}"/>
    <cellStyle name="Input 13 7 2" xfId="22287" xr:uid="{00000000-0005-0000-0000-00005E560000}"/>
    <cellStyle name="Input 13 7 3" xfId="22288" xr:uid="{00000000-0005-0000-0000-00005F560000}"/>
    <cellStyle name="Input 13 7 4" xfId="22289" xr:uid="{00000000-0005-0000-0000-000060560000}"/>
    <cellStyle name="Input 13 8" xfId="22290" xr:uid="{00000000-0005-0000-0000-000061560000}"/>
    <cellStyle name="Input 13 8 2" xfId="22291" xr:uid="{00000000-0005-0000-0000-000062560000}"/>
    <cellStyle name="Input 13 8 3" xfId="22292" xr:uid="{00000000-0005-0000-0000-000063560000}"/>
    <cellStyle name="Input 13 8 4" xfId="22293" xr:uid="{00000000-0005-0000-0000-000064560000}"/>
    <cellStyle name="Input 13 9" xfId="22294" xr:uid="{00000000-0005-0000-0000-000065560000}"/>
    <cellStyle name="Input 13 9 2" xfId="22295" xr:uid="{00000000-0005-0000-0000-000066560000}"/>
    <cellStyle name="Input 13 9 3" xfId="22296" xr:uid="{00000000-0005-0000-0000-000067560000}"/>
    <cellStyle name="Input 13 9 4" xfId="22297" xr:uid="{00000000-0005-0000-0000-000068560000}"/>
    <cellStyle name="Input 14" xfId="22298" xr:uid="{00000000-0005-0000-0000-000069560000}"/>
    <cellStyle name="Input 14 10" xfId="22299" xr:uid="{00000000-0005-0000-0000-00006A560000}"/>
    <cellStyle name="Input 14 10 2" xfId="22300" xr:uid="{00000000-0005-0000-0000-00006B560000}"/>
    <cellStyle name="Input 14 10 3" xfId="22301" xr:uid="{00000000-0005-0000-0000-00006C560000}"/>
    <cellStyle name="Input 14 10 4" xfId="22302" xr:uid="{00000000-0005-0000-0000-00006D560000}"/>
    <cellStyle name="Input 14 11" xfId="22303" xr:uid="{00000000-0005-0000-0000-00006E560000}"/>
    <cellStyle name="Input 14 11 2" xfId="22304" xr:uid="{00000000-0005-0000-0000-00006F560000}"/>
    <cellStyle name="Input 14 11 3" xfId="22305" xr:uid="{00000000-0005-0000-0000-000070560000}"/>
    <cellStyle name="Input 14 11 4" xfId="22306" xr:uid="{00000000-0005-0000-0000-000071560000}"/>
    <cellStyle name="Input 14 12" xfId="22307" xr:uid="{00000000-0005-0000-0000-000072560000}"/>
    <cellStyle name="Input 14 12 2" xfId="22308" xr:uid="{00000000-0005-0000-0000-000073560000}"/>
    <cellStyle name="Input 14 12 3" xfId="22309" xr:uid="{00000000-0005-0000-0000-000074560000}"/>
    <cellStyle name="Input 14 12 4" xfId="22310" xr:uid="{00000000-0005-0000-0000-000075560000}"/>
    <cellStyle name="Input 14 13" xfId="22311" xr:uid="{00000000-0005-0000-0000-000076560000}"/>
    <cellStyle name="Input 14 13 2" xfId="22312" xr:uid="{00000000-0005-0000-0000-000077560000}"/>
    <cellStyle name="Input 14 13 3" xfId="22313" xr:uid="{00000000-0005-0000-0000-000078560000}"/>
    <cellStyle name="Input 14 13 4" xfId="22314" xr:uid="{00000000-0005-0000-0000-000079560000}"/>
    <cellStyle name="Input 14 14" xfId="22315" xr:uid="{00000000-0005-0000-0000-00007A560000}"/>
    <cellStyle name="Input 14 14 2" xfId="22316" xr:uid="{00000000-0005-0000-0000-00007B560000}"/>
    <cellStyle name="Input 14 14 3" xfId="22317" xr:uid="{00000000-0005-0000-0000-00007C560000}"/>
    <cellStyle name="Input 14 14 4" xfId="22318" xr:uid="{00000000-0005-0000-0000-00007D560000}"/>
    <cellStyle name="Input 14 15" xfId="22319" xr:uid="{00000000-0005-0000-0000-00007E560000}"/>
    <cellStyle name="Input 14 15 2" xfId="22320" xr:uid="{00000000-0005-0000-0000-00007F560000}"/>
    <cellStyle name="Input 14 15 3" xfId="22321" xr:uid="{00000000-0005-0000-0000-000080560000}"/>
    <cellStyle name="Input 14 15 4" xfId="22322" xr:uid="{00000000-0005-0000-0000-000081560000}"/>
    <cellStyle name="Input 14 16" xfId="22323" xr:uid="{00000000-0005-0000-0000-000082560000}"/>
    <cellStyle name="Input 14 16 2" xfId="22324" xr:uid="{00000000-0005-0000-0000-000083560000}"/>
    <cellStyle name="Input 14 16 3" xfId="22325" xr:uid="{00000000-0005-0000-0000-000084560000}"/>
    <cellStyle name="Input 14 16 4" xfId="22326" xr:uid="{00000000-0005-0000-0000-000085560000}"/>
    <cellStyle name="Input 14 17" xfId="22327" xr:uid="{00000000-0005-0000-0000-000086560000}"/>
    <cellStyle name="Input 14 17 2" xfId="22328" xr:uid="{00000000-0005-0000-0000-000087560000}"/>
    <cellStyle name="Input 14 17 3" xfId="22329" xr:uid="{00000000-0005-0000-0000-000088560000}"/>
    <cellStyle name="Input 14 17 4" xfId="22330" xr:uid="{00000000-0005-0000-0000-000089560000}"/>
    <cellStyle name="Input 14 18" xfId="22331" xr:uid="{00000000-0005-0000-0000-00008A560000}"/>
    <cellStyle name="Input 14 18 2" xfId="22332" xr:uid="{00000000-0005-0000-0000-00008B560000}"/>
    <cellStyle name="Input 14 18 3" xfId="22333" xr:uid="{00000000-0005-0000-0000-00008C560000}"/>
    <cellStyle name="Input 14 18 4" xfId="22334" xr:uid="{00000000-0005-0000-0000-00008D560000}"/>
    <cellStyle name="Input 14 19" xfId="22335" xr:uid="{00000000-0005-0000-0000-00008E560000}"/>
    <cellStyle name="Input 14 19 2" xfId="22336" xr:uid="{00000000-0005-0000-0000-00008F560000}"/>
    <cellStyle name="Input 14 19 3" xfId="22337" xr:uid="{00000000-0005-0000-0000-000090560000}"/>
    <cellStyle name="Input 14 19 4" xfId="22338" xr:uid="{00000000-0005-0000-0000-000091560000}"/>
    <cellStyle name="Input 14 2" xfId="22339" xr:uid="{00000000-0005-0000-0000-000092560000}"/>
    <cellStyle name="Input 14 2 2" xfId="22340" xr:uid="{00000000-0005-0000-0000-000093560000}"/>
    <cellStyle name="Input 14 2 3" xfId="22341" xr:uid="{00000000-0005-0000-0000-000094560000}"/>
    <cellStyle name="Input 14 2 4" xfId="22342" xr:uid="{00000000-0005-0000-0000-000095560000}"/>
    <cellStyle name="Input 14 20" xfId="22343" xr:uid="{00000000-0005-0000-0000-000096560000}"/>
    <cellStyle name="Input 14 20 2" xfId="22344" xr:uid="{00000000-0005-0000-0000-000097560000}"/>
    <cellStyle name="Input 14 20 3" xfId="22345" xr:uid="{00000000-0005-0000-0000-000098560000}"/>
    <cellStyle name="Input 14 20 4" xfId="22346" xr:uid="{00000000-0005-0000-0000-000099560000}"/>
    <cellStyle name="Input 14 21" xfId="22347" xr:uid="{00000000-0005-0000-0000-00009A560000}"/>
    <cellStyle name="Input 14 22" xfId="22348" xr:uid="{00000000-0005-0000-0000-00009B560000}"/>
    <cellStyle name="Input 14 23" xfId="57734" xr:uid="{00000000-0005-0000-0000-00009C560000}"/>
    <cellStyle name="Input 14 3" xfId="22349" xr:uid="{00000000-0005-0000-0000-00009D560000}"/>
    <cellStyle name="Input 14 3 2" xfId="22350" xr:uid="{00000000-0005-0000-0000-00009E560000}"/>
    <cellStyle name="Input 14 3 3" xfId="22351" xr:uid="{00000000-0005-0000-0000-00009F560000}"/>
    <cellStyle name="Input 14 3 4" xfId="22352" xr:uid="{00000000-0005-0000-0000-0000A0560000}"/>
    <cellStyle name="Input 14 4" xfId="22353" xr:uid="{00000000-0005-0000-0000-0000A1560000}"/>
    <cellStyle name="Input 14 4 2" xfId="22354" xr:uid="{00000000-0005-0000-0000-0000A2560000}"/>
    <cellStyle name="Input 14 4 3" xfId="22355" xr:uid="{00000000-0005-0000-0000-0000A3560000}"/>
    <cellStyle name="Input 14 4 4" xfId="22356" xr:uid="{00000000-0005-0000-0000-0000A4560000}"/>
    <cellStyle name="Input 14 5" xfId="22357" xr:uid="{00000000-0005-0000-0000-0000A5560000}"/>
    <cellStyle name="Input 14 5 2" xfId="22358" xr:uid="{00000000-0005-0000-0000-0000A6560000}"/>
    <cellStyle name="Input 14 5 3" xfId="22359" xr:uid="{00000000-0005-0000-0000-0000A7560000}"/>
    <cellStyle name="Input 14 5 4" xfId="22360" xr:uid="{00000000-0005-0000-0000-0000A8560000}"/>
    <cellStyle name="Input 14 6" xfId="22361" xr:uid="{00000000-0005-0000-0000-0000A9560000}"/>
    <cellStyle name="Input 14 6 2" xfId="22362" xr:uid="{00000000-0005-0000-0000-0000AA560000}"/>
    <cellStyle name="Input 14 6 3" xfId="22363" xr:uid="{00000000-0005-0000-0000-0000AB560000}"/>
    <cellStyle name="Input 14 6 4" xfId="22364" xr:uid="{00000000-0005-0000-0000-0000AC560000}"/>
    <cellStyle name="Input 14 7" xfId="22365" xr:uid="{00000000-0005-0000-0000-0000AD560000}"/>
    <cellStyle name="Input 14 7 2" xfId="22366" xr:uid="{00000000-0005-0000-0000-0000AE560000}"/>
    <cellStyle name="Input 14 7 3" xfId="22367" xr:uid="{00000000-0005-0000-0000-0000AF560000}"/>
    <cellStyle name="Input 14 7 4" xfId="22368" xr:uid="{00000000-0005-0000-0000-0000B0560000}"/>
    <cellStyle name="Input 14 8" xfId="22369" xr:uid="{00000000-0005-0000-0000-0000B1560000}"/>
    <cellStyle name="Input 14 8 2" xfId="22370" xr:uid="{00000000-0005-0000-0000-0000B2560000}"/>
    <cellStyle name="Input 14 8 3" xfId="22371" xr:uid="{00000000-0005-0000-0000-0000B3560000}"/>
    <cellStyle name="Input 14 8 4" xfId="22372" xr:uid="{00000000-0005-0000-0000-0000B4560000}"/>
    <cellStyle name="Input 14 9" xfId="22373" xr:uid="{00000000-0005-0000-0000-0000B5560000}"/>
    <cellStyle name="Input 14 9 2" xfId="22374" xr:uid="{00000000-0005-0000-0000-0000B6560000}"/>
    <cellStyle name="Input 14 9 3" xfId="22375" xr:uid="{00000000-0005-0000-0000-0000B7560000}"/>
    <cellStyle name="Input 14 9 4" xfId="22376" xr:uid="{00000000-0005-0000-0000-0000B8560000}"/>
    <cellStyle name="Input 15" xfId="22377" xr:uid="{00000000-0005-0000-0000-0000B9560000}"/>
    <cellStyle name="Input 15 10" xfId="22378" xr:uid="{00000000-0005-0000-0000-0000BA560000}"/>
    <cellStyle name="Input 15 10 2" xfId="22379" xr:uid="{00000000-0005-0000-0000-0000BB560000}"/>
    <cellStyle name="Input 15 10 3" xfId="22380" xr:uid="{00000000-0005-0000-0000-0000BC560000}"/>
    <cellStyle name="Input 15 10 4" xfId="22381" xr:uid="{00000000-0005-0000-0000-0000BD560000}"/>
    <cellStyle name="Input 15 11" xfId="22382" xr:uid="{00000000-0005-0000-0000-0000BE560000}"/>
    <cellStyle name="Input 15 11 2" xfId="22383" xr:uid="{00000000-0005-0000-0000-0000BF560000}"/>
    <cellStyle name="Input 15 11 3" xfId="22384" xr:uid="{00000000-0005-0000-0000-0000C0560000}"/>
    <cellStyle name="Input 15 11 4" xfId="22385" xr:uid="{00000000-0005-0000-0000-0000C1560000}"/>
    <cellStyle name="Input 15 12" xfId="22386" xr:uid="{00000000-0005-0000-0000-0000C2560000}"/>
    <cellStyle name="Input 15 12 2" xfId="22387" xr:uid="{00000000-0005-0000-0000-0000C3560000}"/>
    <cellStyle name="Input 15 12 3" xfId="22388" xr:uid="{00000000-0005-0000-0000-0000C4560000}"/>
    <cellStyle name="Input 15 12 4" xfId="22389" xr:uid="{00000000-0005-0000-0000-0000C5560000}"/>
    <cellStyle name="Input 15 13" xfId="22390" xr:uid="{00000000-0005-0000-0000-0000C6560000}"/>
    <cellStyle name="Input 15 13 2" xfId="22391" xr:uid="{00000000-0005-0000-0000-0000C7560000}"/>
    <cellStyle name="Input 15 13 3" xfId="22392" xr:uid="{00000000-0005-0000-0000-0000C8560000}"/>
    <cellStyle name="Input 15 13 4" xfId="22393" xr:uid="{00000000-0005-0000-0000-0000C9560000}"/>
    <cellStyle name="Input 15 14" xfId="22394" xr:uid="{00000000-0005-0000-0000-0000CA560000}"/>
    <cellStyle name="Input 15 14 2" xfId="22395" xr:uid="{00000000-0005-0000-0000-0000CB560000}"/>
    <cellStyle name="Input 15 14 3" xfId="22396" xr:uid="{00000000-0005-0000-0000-0000CC560000}"/>
    <cellStyle name="Input 15 14 4" xfId="22397" xr:uid="{00000000-0005-0000-0000-0000CD560000}"/>
    <cellStyle name="Input 15 15" xfId="22398" xr:uid="{00000000-0005-0000-0000-0000CE560000}"/>
    <cellStyle name="Input 15 15 2" xfId="22399" xr:uid="{00000000-0005-0000-0000-0000CF560000}"/>
    <cellStyle name="Input 15 15 3" xfId="22400" xr:uid="{00000000-0005-0000-0000-0000D0560000}"/>
    <cellStyle name="Input 15 15 4" xfId="22401" xr:uid="{00000000-0005-0000-0000-0000D1560000}"/>
    <cellStyle name="Input 15 16" xfId="22402" xr:uid="{00000000-0005-0000-0000-0000D2560000}"/>
    <cellStyle name="Input 15 16 2" xfId="22403" xr:uid="{00000000-0005-0000-0000-0000D3560000}"/>
    <cellStyle name="Input 15 16 3" xfId="22404" xr:uid="{00000000-0005-0000-0000-0000D4560000}"/>
    <cellStyle name="Input 15 16 4" xfId="22405" xr:uid="{00000000-0005-0000-0000-0000D5560000}"/>
    <cellStyle name="Input 15 17" xfId="22406" xr:uid="{00000000-0005-0000-0000-0000D6560000}"/>
    <cellStyle name="Input 15 17 2" xfId="22407" xr:uid="{00000000-0005-0000-0000-0000D7560000}"/>
    <cellStyle name="Input 15 17 3" xfId="22408" xr:uid="{00000000-0005-0000-0000-0000D8560000}"/>
    <cellStyle name="Input 15 17 4" xfId="22409" xr:uid="{00000000-0005-0000-0000-0000D9560000}"/>
    <cellStyle name="Input 15 18" xfId="22410" xr:uid="{00000000-0005-0000-0000-0000DA560000}"/>
    <cellStyle name="Input 15 18 2" xfId="22411" xr:uid="{00000000-0005-0000-0000-0000DB560000}"/>
    <cellStyle name="Input 15 18 3" xfId="22412" xr:uid="{00000000-0005-0000-0000-0000DC560000}"/>
    <cellStyle name="Input 15 18 4" xfId="22413" xr:uid="{00000000-0005-0000-0000-0000DD560000}"/>
    <cellStyle name="Input 15 19" xfId="22414" xr:uid="{00000000-0005-0000-0000-0000DE560000}"/>
    <cellStyle name="Input 15 19 2" xfId="22415" xr:uid="{00000000-0005-0000-0000-0000DF560000}"/>
    <cellStyle name="Input 15 19 3" xfId="22416" xr:uid="{00000000-0005-0000-0000-0000E0560000}"/>
    <cellStyle name="Input 15 19 4" xfId="22417" xr:uid="{00000000-0005-0000-0000-0000E1560000}"/>
    <cellStyle name="Input 15 2" xfId="22418" xr:uid="{00000000-0005-0000-0000-0000E2560000}"/>
    <cellStyle name="Input 15 2 2" xfId="22419" xr:uid="{00000000-0005-0000-0000-0000E3560000}"/>
    <cellStyle name="Input 15 2 3" xfId="22420" xr:uid="{00000000-0005-0000-0000-0000E4560000}"/>
    <cellStyle name="Input 15 2 4" xfId="22421" xr:uid="{00000000-0005-0000-0000-0000E5560000}"/>
    <cellStyle name="Input 15 20" xfId="22422" xr:uid="{00000000-0005-0000-0000-0000E6560000}"/>
    <cellStyle name="Input 15 20 2" xfId="22423" xr:uid="{00000000-0005-0000-0000-0000E7560000}"/>
    <cellStyle name="Input 15 20 3" xfId="22424" xr:uid="{00000000-0005-0000-0000-0000E8560000}"/>
    <cellStyle name="Input 15 20 4" xfId="22425" xr:uid="{00000000-0005-0000-0000-0000E9560000}"/>
    <cellStyle name="Input 15 21" xfId="22426" xr:uid="{00000000-0005-0000-0000-0000EA560000}"/>
    <cellStyle name="Input 15 22" xfId="22427" xr:uid="{00000000-0005-0000-0000-0000EB560000}"/>
    <cellStyle name="Input 15 23" xfId="57735" xr:uid="{00000000-0005-0000-0000-0000EC560000}"/>
    <cellStyle name="Input 15 3" xfId="22428" xr:uid="{00000000-0005-0000-0000-0000ED560000}"/>
    <cellStyle name="Input 15 3 2" xfId="22429" xr:uid="{00000000-0005-0000-0000-0000EE560000}"/>
    <cellStyle name="Input 15 3 3" xfId="22430" xr:uid="{00000000-0005-0000-0000-0000EF560000}"/>
    <cellStyle name="Input 15 3 4" xfId="22431" xr:uid="{00000000-0005-0000-0000-0000F0560000}"/>
    <cellStyle name="Input 15 4" xfId="22432" xr:uid="{00000000-0005-0000-0000-0000F1560000}"/>
    <cellStyle name="Input 15 4 2" xfId="22433" xr:uid="{00000000-0005-0000-0000-0000F2560000}"/>
    <cellStyle name="Input 15 4 3" xfId="22434" xr:uid="{00000000-0005-0000-0000-0000F3560000}"/>
    <cellStyle name="Input 15 4 4" xfId="22435" xr:uid="{00000000-0005-0000-0000-0000F4560000}"/>
    <cellStyle name="Input 15 5" xfId="22436" xr:uid="{00000000-0005-0000-0000-0000F5560000}"/>
    <cellStyle name="Input 15 5 2" xfId="22437" xr:uid="{00000000-0005-0000-0000-0000F6560000}"/>
    <cellStyle name="Input 15 5 3" xfId="22438" xr:uid="{00000000-0005-0000-0000-0000F7560000}"/>
    <cellStyle name="Input 15 5 4" xfId="22439" xr:uid="{00000000-0005-0000-0000-0000F8560000}"/>
    <cellStyle name="Input 15 6" xfId="22440" xr:uid="{00000000-0005-0000-0000-0000F9560000}"/>
    <cellStyle name="Input 15 6 2" xfId="22441" xr:uid="{00000000-0005-0000-0000-0000FA560000}"/>
    <cellStyle name="Input 15 6 3" xfId="22442" xr:uid="{00000000-0005-0000-0000-0000FB560000}"/>
    <cellStyle name="Input 15 6 4" xfId="22443" xr:uid="{00000000-0005-0000-0000-0000FC560000}"/>
    <cellStyle name="Input 15 7" xfId="22444" xr:uid="{00000000-0005-0000-0000-0000FD560000}"/>
    <cellStyle name="Input 15 7 2" xfId="22445" xr:uid="{00000000-0005-0000-0000-0000FE560000}"/>
    <cellStyle name="Input 15 7 3" xfId="22446" xr:uid="{00000000-0005-0000-0000-0000FF560000}"/>
    <cellStyle name="Input 15 7 4" xfId="22447" xr:uid="{00000000-0005-0000-0000-000000570000}"/>
    <cellStyle name="Input 15 8" xfId="22448" xr:uid="{00000000-0005-0000-0000-000001570000}"/>
    <cellStyle name="Input 15 8 2" xfId="22449" xr:uid="{00000000-0005-0000-0000-000002570000}"/>
    <cellStyle name="Input 15 8 3" xfId="22450" xr:uid="{00000000-0005-0000-0000-000003570000}"/>
    <cellStyle name="Input 15 8 4" xfId="22451" xr:uid="{00000000-0005-0000-0000-000004570000}"/>
    <cellStyle name="Input 15 9" xfId="22452" xr:uid="{00000000-0005-0000-0000-000005570000}"/>
    <cellStyle name="Input 15 9 2" xfId="22453" xr:uid="{00000000-0005-0000-0000-000006570000}"/>
    <cellStyle name="Input 15 9 3" xfId="22454" xr:uid="{00000000-0005-0000-0000-000007570000}"/>
    <cellStyle name="Input 15 9 4" xfId="22455" xr:uid="{00000000-0005-0000-0000-000008570000}"/>
    <cellStyle name="Input 16" xfId="22456" xr:uid="{00000000-0005-0000-0000-000009570000}"/>
    <cellStyle name="Input 16 2" xfId="22457" xr:uid="{00000000-0005-0000-0000-00000A570000}"/>
    <cellStyle name="Input 16 3" xfId="22458" xr:uid="{00000000-0005-0000-0000-00000B570000}"/>
    <cellStyle name="Input 16 4" xfId="57736" xr:uid="{00000000-0005-0000-0000-00000C570000}"/>
    <cellStyle name="Input 17" xfId="22459" xr:uid="{00000000-0005-0000-0000-00000D570000}"/>
    <cellStyle name="Input 17 2" xfId="22460" xr:uid="{00000000-0005-0000-0000-00000E570000}"/>
    <cellStyle name="Input 17 3" xfId="22461" xr:uid="{00000000-0005-0000-0000-00000F570000}"/>
    <cellStyle name="Input 17 4" xfId="22462" xr:uid="{00000000-0005-0000-0000-000010570000}"/>
    <cellStyle name="Input 17 5" xfId="57737" xr:uid="{00000000-0005-0000-0000-000011570000}"/>
    <cellStyle name="Input 18" xfId="22463" xr:uid="{00000000-0005-0000-0000-000012570000}"/>
    <cellStyle name="Input 18 2" xfId="22464" xr:uid="{00000000-0005-0000-0000-000013570000}"/>
    <cellStyle name="Input 18 3" xfId="22465" xr:uid="{00000000-0005-0000-0000-000014570000}"/>
    <cellStyle name="Input 18 4" xfId="22466" xr:uid="{00000000-0005-0000-0000-000015570000}"/>
    <cellStyle name="Input 18 5" xfId="57738" xr:uid="{00000000-0005-0000-0000-000016570000}"/>
    <cellStyle name="Input 19" xfId="22467" xr:uid="{00000000-0005-0000-0000-000017570000}"/>
    <cellStyle name="Input 19 2" xfId="22468" xr:uid="{00000000-0005-0000-0000-000018570000}"/>
    <cellStyle name="Input 19 3" xfId="22469" xr:uid="{00000000-0005-0000-0000-000019570000}"/>
    <cellStyle name="Input 19 4" xfId="22470" xr:uid="{00000000-0005-0000-0000-00001A570000}"/>
    <cellStyle name="Input 19 5" xfId="57739" xr:uid="{00000000-0005-0000-0000-00001B570000}"/>
    <cellStyle name="Input 2" xfId="1417" xr:uid="{00000000-0005-0000-0000-00001C570000}"/>
    <cellStyle name="Input 2 10" xfId="22472" xr:uid="{00000000-0005-0000-0000-00001D570000}"/>
    <cellStyle name="Input 2 10 2" xfId="22473" xr:uid="{00000000-0005-0000-0000-00001E570000}"/>
    <cellStyle name="Input 2 10 3" xfId="22474" xr:uid="{00000000-0005-0000-0000-00001F570000}"/>
    <cellStyle name="Input 2 10 4" xfId="22475" xr:uid="{00000000-0005-0000-0000-000020570000}"/>
    <cellStyle name="Input 2 10 5" xfId="22476" xr:uid="{00000000-0005-0000-0000-000021570000}"/>
    <cellStyle name="Input 2 11" xfId="22477" xr:uid="{00000000-0005-0000-0000-000022570000}"/>
    <cellStyle name="Input 2 11 2" xfId="22478" xr:uid="{00000000-0005-0000-0000-000023570000}"/>
    <cellStyle name="Input 2 11 3" xfId="22479" xr:uid="{00000000-0005-0000-0000-000024570000}"/>
    <cellStyle name="Input 2 11 4" xfId="22480" xr:uid="{00000000-0005-0000-0000-000025570000}"/>
    <cellStyle name="Input 2 11 5" xfId="22481" xr:uid="{00000000-0005-0000-0000-000026570000}"/>
    <cellStyle name="Input 2 12" xfId="22482" xr:uid="{00000000-0005-0000-0000-000027570000}"/>
    <cellStyle name="Input 2 12 2" xfId="22483" xr:uid="{00000000-0005-0000-0000-000028570000}"/>
    <cellStyle name="Input 2 12 3" xfId="22484" xr:uid="{00000000-0005-0000-0000-000029570000}"/>
    <cellStyle name="Input 2 12 4" xfId="22485" xr:uid="{00000000-0005-0000-0000-00002A570000}"/>
    <cellStyle name="Input 2 12 5" xfId="22486" xr:uid="{00000000-0005-0000-0000-00002B570000}"/>
    <cellStyle name="Input 2 13" xfId="22487" xr:uid="{00000000-0005-0000-0000-00002C570000}"/>
    <cellStyle name="Input 2 13 2" xfId="22488" xr:uid="{00000000-0005-0000-0000-00002D570000}"/>
    <cellStyle name="Input 2 13 3" xfId="22489" xr:uid="{00000000-0005-0000-0000-00002E570000}"/>
    <cellStyle name="Input 2 13 4" xfId="22490" xr:uid="{00000000-0005-0000-0000-00002F570000}"/>
    <cellStyle name="Input 2 14" xfId="22491" xr:uid="{00000000-0005-0000-0000-000030570000}"/>
    <cellStyle name="Input 2 14 2" xfId="22492" xr:uid="{00000000-0005-0000-0000-000031570000}"/>
    <cellStyle name="Input 2 14 3" xfId="22493" xr:uid="{00000000-0005-0000-0000-000032570000}"/>
    <cellStyle name="Input 2 14 4" xfId="22494" xr:uid="{00000000-0005-0000-0000-000033570000}"/>
    <cellStyle name="Input 2 15" xfId="22495" xr:uid="{00000000-0005-0000-0000-000034570000}"/>
    <cellStyle name="Input 2 15 2" xfId="22496" xr:uid="{00000000-0005-0000-0000-000035570000}"/>
    <cellStyle name="Input 2 15 3" xfId="22497" xr:uid="{00000000-0005-0000-0000-000036570000}"/>
    <cellStyle name="Input 2 15 4" xfId="22498" xr:uid="{00000000-0005-0000-0000-000037570000}"/>
    <cellStyle name="Input 2 16" xfId="22499" xr:uid="{00000000-0005-0000-0000-000038570000}"/>
    <cellStyle name="Input 2 16 2" xfId="22500" xr:uid="{00000000-0005-0000-0000-000039570000}"/>
    <cellStyle name="Input 2 16 3" xfId="22501" xr:uid="{00000000-0005-0000-0000-00003A570000}"/>
    <cellStyle name="Input 2 16 4" xfId="22502" xr:uid="{00000000-0005-0000-0000-00003B570000}"/>
    <cellStyle name="Input 2 17" xfId="22503" xr:uid="{00000000-0005-0000-0000-00003C570000}"/>
    <cellStyle name="Input 2 17 2" xfId="22504" xr:uid="{00000000-0005-0000-0000-00003D570000}"/>
    <cellStyle name="Input 2 17 3" xfId="22505" xr:uid="{00000000-0005-0000-0000-00003E570000}"/>
    <cellStyle name="Input 2 17 4" xfId="22506" xr:uid="{00000000-0005-0000-0000-00003F570000}"/>
    <cellStyle name="Input 2 18" xfId="22507" xr:uid="{00000000-0005-0000-0000-000040570000}"/>
    <cellStyle name="Input 2 18 2" xfId="22508" xr:uid="{00000000-0005-0000-0000-000041570000}"/>
    <cellStyle name="Input 2 18 3" xfId="22509" xr:uid="{00000000-0005-0000-0000-000042570000}"/>
    <cellStyle name="Input 2 18 4" xfId="22510" xr:uid="{00000000-0005-0000-0000-000043570000}"/>
    <cellStyle name="Input 2 19" xfId="22511" xr:uid="{00000000-0005-0000-0000-000044570000}"/>
    <cellStyle name="Input 2 19 2" xfId="22512" xr:uid="{00000000-0005-0000-0000-000045570000}"/>
    <cellStyle name="Input 2 19 3" xfId="22513" xr:uid="{00000000-0005-0000-0000-000046570000}"/>
    <cellStyle name="Input 2 19 4" xfId="22514" xr:uid="{00000000-0005-0000-0000-000047570000}"/>
    <cellStyle name="Input 2 2" xfId="1418" xr:uid="{00000000-0005-0000-0000-000048570000}"/>
    <cellStyle name="Input 2 2 10" xfId="22516" xr:uid="{00000000-0005-0000-0000-000049570000}"/>
    <cellStyle name="Input 2 2 10 2" xfId="22517" xr:uid="{00000000-0005-0000-0000-00004A570000}"/>
    <cellStyle name="Input 2 2 10 3" xfId="22518" xr:uid="{00000000-0005-0000-0000-00004B570000}"/>
    <cellStyle name="Input 2 2 10 4" xfId="22519" xr:uid="{00000000-0005-0000-0000-00004C570000}"/>
    <cellStyle name="Input 2 2 11" xfId="22520" xr:uid="{00000000-0005-0000-0000-00004D570000}"/>
    <cellStyle name="Input 2 2 11 2" xfId="22521" xr:uid="{00000000-0005-0000-0000-00004E570000}"/>
    <cellStyle name="Input 2 2 11 3" xfId="22522" xr:uid="{00000000-0005-0000-0000-00004F570000}"/>
    <cellStyle name="Input 2 2 11 4" xfId="22523" xr:uid="{00000000-0005-0000-0000-000050570000}"/>
    <cellStyle name="Input 2 2 12" xfId="22524" xr:uid="{00000000-0005-0000-0000-000051570000}"/>
    <cellStyle name="Input 2 2 12 2" xfId="22525" xr:uid="{00000000-0005-0000-0000-000052570000}"/>
    <cellStyle name="Input 2 2 12 3" xfId="22526" xr:uid="{00000000-0005-0000-0000-000053570000}"/>
    <cellStyle name="Input 2 2 12 4" xfId="22527" xr:uid="{00000000-0005-0000-0000-000054570000}"/>
    <cellStyle name="Input 2 2 13" xfId="22528" xr:uid="{00000000-0005-0000-0000-000055570000}"/>
    <cellStyle name="Input 2 2 13 2" xfId="22529" xr:uid="{00000000-0005-0000-0000-000056570000}"/>
    <cellStyle name="Input 2 2 13 3" xfId="22530" xr:uid="{00000000-0005-0000-0000-000057570000}"/>
    <cellStyle name="Input 2 2 13 4" xfId="22531" xr:uid="{00000000-0005-0000-0000-000058570000}"/>
    <cellStyle name="Input 2 2 14" xfId="22532" xr:uid="{00000000-0005-0000-0000-000059570000}"/>
    <cellStyle name="Input 2 2 14 2" xfId="22533" xr:uid="{00000000-0005-0000-0000-00005A570000}"/>
    <cellStyle name="Input 2 2 14 3" xfId="22534" xr:uid="{00000000-0005-0000-0000-00005B570000}"/>
    <cellStyle name="Input 2 2 14 4" xfId="22535" xr:uid="{00000000-0005-0000-0000-00005C570000}"/>
    <cellStyle name="Input 2 2 15" xfId="22536" xr:uid="{00000000-0005-0000-0000-00005D570000}"/>
    <cellStyle name="Input 2 2 15 2" xfId="22537" xr:uid="{00000000-0005-0000-0000-00005E570000}"/>
    <cellStyle name="Input 2 2 15 3" xfId="22538" xr:uid="{00000000-0005-0000-0000-00005F570000}"/>
    <cellStyle name="Input 2 2 15 4" xfId="22539" xr:uid="{00000000-0005-0000-0000-000060570000}"/>
    <cellStyle name="Input 2 2 16" xfId="22540" xr:uid="{00000000-0005-0000-0000-000061570000}"/>
    <cellStyle name="Input 2 2 16 2" xfId="22541" xr:uid="{00000000-0005-0000-0000-000062570000}"/>
    <cellStyle name="Input 2 2 16 3" xfId="22542" xr:uid="{00000000-0005-0000-0000-000063570000}"/>
    <cellStyle name="Input 2 2 16 4" xfId="22543" xr:uid="{00000000-0005-0000-0000-000064570000}"/>
    <cellStyle name="Input 2 2 17" xfId="22544" xr:uid="{00000000-0005-0000-0000-000065570000}"/>
    <cellStyle name="Input 2 2 17 2" xfId="22545" xr:uid="{00000000-0005-0000-0000-000066570000}"/>
    <cellStyle name="Input 2 2 17 3" xfId="22546" xr:uid="{00000000-0005-0000-0000-000067570000}"/>
    <cellStyle name="Input 2 2 17 4" xfId="22547" xr:uid="{00000000-0005-0000-0000-000068570000}"/>
    <cellStyle name="Input 2 2 18" xfId="22548" xr:uid="{00000000-0005-0000-0000-000069570000}"/>
    <cellStyle name="Input 2 2 18 2" xfId="22549" xr:uid="{00000000-0005-0000-0000-00006A570000}"/>
    <cellStyle name="Input 2 2 18 3" xfId="22550" xr:uid="{00000000-0005-0000-0000-00006B570000}"/>
    <cellStyle name="Input 2 2 18 4" xfId="22551" xr:uid="{00000000-0005-0000-0000-00006C570000}"/>
    <cellStyle name="Input 2 2 19" xfId="22552" xr:uid="{00000000-0005-0000-0000-00006D570000}"/>
    <cellStyle name="Input 2 2 19 2" xfId="22553" xr:uid="{00000000-0005-0000-0000-00006E570000}"/>
    <cellStyle name="Input 2 2 19 3" xfId="22554" xr:uid="{00000000-0005-0000-0000-00006F570000}"/>
    <cellStyle name="Input 2 2 19 4" xfId="22555" xr:uid="{00000000-0005-0000-0000-000070570000}"/>
    <cellStyle name="Input 2 2 2" xfId="22556" xr:uid="{00000000-0005-0000-0000-000071570000}"/>
    <cellStyle name="Input 2 2 2 2" xfId="22557" xr:uid="{00000000-0005-0000-0000-000072570000}"/>
    <cellStyle name="Input 2 2 2 3" xfId="22558" xr:uid="{00000000-0005-0000-0000-000073570000}"/>
    <cellStyle name="Input 2 2 2 4" xfId="22559" xr:uid="{00000000-0005-0000-0000-000074570000}"/>
    <cellStyle name="Input 2 2 20" xfId="22560" xr:uid="{00000000-0005-0000-0000-000075570000}"/>
    <cellStyle name="Input 2 2 20 2" xfId="22561" xr:uid="{00000000-0005-0000-0000-000076570000}"/>
    <cellStyle name="Input 2 2 20 3" xfId="22562" xr:uid="{00000000-0005-0000-0000-000077570000}"/>
    <cellStyle name="Input 2 2 20 4" xfId="22563" xr:uid="{00000000-0005-0000-0000-000078570000}"/>
    <cellStyle name="Input 2 2 21" xfId="22564" xr:uid="{00000000-0005-0000-0000-000079570000}"/>
    <cellStyle name="Input 2 2 22" xfId="22565" xr:uid="{00000000-0005-0000-0000-00007A570000}"/>
    <cellStyle name="Input 2 2 23" xfId="22566" xr:uid="{00000000-0005-0000-0000-00007B570000}"/>
    <cellStyle name="Input 2 2 24" xfId="22515" xr:uid="{00000000-0005-0000-0000-00007C570000}"/>
    <cellStyle name="Input 2 2 25" xfId="58187" xr:uid="{00000000-0005-0000-0000-00007D570000}"/>
    <cellStyle name="Input 2 2 3" xfId="22567" xr:uid="{00000000-0005-0000-0000-00007E570000}"/>
    <cellStyle name="Input 2 2 3 2" xfId="22568" xr:uid="{00000000-0005-0000-0000-00007F570000}"/>
    <cellStyle name="Input 2 2 3 3" xfId="22569" xr:uid="{00000000-0005-0000-0000-000080570000}"/>
    <cellStyle name="Input 2 2 3 4" xfId="22570" xr:uid="{00000000-0005-0000-0000-000081570000}"/>
    <cellStyle name="Input 2 2 4" xfId="22571" xr:uid="{00000000-0005-0000-0000-000082570000}"/>
    <cellStyle name="Input 2 2 4 2" xfId="22572" xr:uid="{00000000-0005-0000-0000-000083570000}"/>
    <cellStyle name="Input 2 2 4 3" xfId="22573" xr:uid="{00000000-0005-0000-0000-000084570000}"/>
    <cellStyle name="Input 2 2 4 4" xfId="22574" xr:uid="{00000000-0005-0000-0000-000085570000}"/>
    <cellStyle name="Input 2 2 5" xfId="22575" xr:uid="{00000000-0005-0000-0000-000086570000}"/>
    <cellStyle name="Input 2 2 5 2" xfId="22576" xr:uid="{00000000-0005-0000-0000-000087570000}"/>
    <cellStyle name="Input 2 2 5 3" xfId="22577" xr:uid="{00000000-0005-0000-0000-000088570000}"/>
    <cellStyle name="Input 2 2 5 4" xfId="22578" xr:uid="{00000000-0005-0000-0000-000089570000}"/>
    <cellStyle name="Input 2 2 6" xfId="22579" xr:uid="{00000000-0005-0000-0000-00008A570000}"/>
    <cellStyle name="Input 2 2 6 2" xfId="22580" xr:uid="{00000000-0005-0000-0000-00008B570000}"/>
    <cellStyle name="Input 2 2 6 3" xfId="22581" xr:uid="{00000000-0005-0000-0000-00008C570000}"/>
    <cellStyle name="Input 2 2 6 4" xfId="22582" xr:uid="{00000000-0005-0000-0000-00008D570000}"/>
    <cellStyle name="Input 2 2 7" xfId="22583" xr:uid="{00000000-0005-0000-0000-00008E570000}"/>
    <cellStyle name="Input 2 2 7 2" xfId="22584" xr:uid="{00000000-0005-0000-0000-00008F570000}"/>
    <cellStyle name="Input 2 2 7 3" xfId="22585" xr:uid="{00000000-0005-0000-0000-000090570000}"/>
    <cellStyle name="Input 2 2 7 4" xfId="22586" xr:uid="{00000000-0005-0000-0000-000091570000}"/>
    <cellStyle name="Input 2 2 8" xfId="22587" xr:uid="{00000000-0005-0000-0000-000092570000}"/>
    <cellStyle name="Input 2 2 8 2" xfId="22588" xr:uid="{00000000-0005-0000-0000-000093570000}"/>
    <cellStyle name="Input 2 2 8 3" xfId="22589" xr:uid="{00000000-0005-0000-0000-000094570000}"/>
    <cellStyle name="Input 2 2 8 4" xfId="22590" xr:uid="{00000000-0005-0000-0000-000095570000}"/>
    <cellStyle name="Input 2 2 9" xfId="22591" xr:uid="{00000000-0005-0000-0000-000096570000}"/>
    <cellStyle name="Input 2 2 9 2" xfId="22592" xr:uid="{00000000-0005-0000-0000-000097570000}"/>
    <cellStyle name="Input 2 2 9 3" xfId="22593" xr:uid="{00000000-0005-0000-0000-000098570000}"/>
    <cellStyle name="Input 2 2 9 4" xfId="22594" xr:uid="{00000000-0005-0000-0000-000099570000}"/>
    <cellStyle name="Input 2 20" xfId="22595" xr:uid="{00000000-0005-0000-0000-00009A570000}"/>
    <cellStyle name="Input 2 20 2" xfId="22596" xr:uid="{00000000-0005-0000-0000-00009B570000}"/>
    <cellStyle name="Input 2 20 3" xfId="22597" xr:uid="{00000000-0005-0000-0000-00009C570000}"/>
    <cellStyle name="Input 2 20 4" xfId="22598" xr:uid="{00000000-0005-0000-0000-00009D570000}"/>
    <cellStyle name="Input 2 21" xfId="22599" xr:uid="{00000000-0005-0000-0000-00009E570000}"/>
    <cellStyle name="Input 2 21 2" xfId="22600" xr:uid="{00000000-0005-0000-0000-00009F570000}"/>
    <cellStyle name="Input 2 21 3" xfId="22601" xr:uid="{00000000-0005-0000-0000-0000A0570000}"/>
    <cellStyle name="Input 2 21 4" xfId="22602" xr:uid="{00000000-0005-0000-0000-0000A1570000}"/>
    <cellStyle name="Input 2 22" xfId="22603" xr:uid="{00000000-0005-0000-0000-0000A2570000}"/>
    <cellStyle name="Input 2 22 2" xfId="22604" xr:uid="{00000000-0005-0000-0000-0000A3570000}"/>
    <cellStyle name="Input 2 22 3" xfId="22605" xr:uid="{00000000-0005-0000-0000-0000A4570000}"/>
    <cellStyle name="Input 2 22 4" xfId="22606" xr:uid="{00000000-0005-0000-0000-0000A5570000}"/>
    <cellStyle name="Input 2 23" xfId="22607" xr:uid="{00000000-0005-0000-0000-0000A6570000}"/>
    <cellStyle name="Input 2 23 2" xfId="22608" xr:uid="{00000000-0005-0000-0000-0000A7570000}"/>
    <cellStyle name="Input 2 23 3" xfId="22609" xr:uid="{00000000-0005-0000-0000-0000A8570000}"/>
    <cellStyle name="Input 2 23 4" xfId="22610" xr:uid="{00000000-0005-0000-0000-0000A9570000}"/>
    <cellStyle name="Input 2 24" xfId="22611" xr:uid="{00000000-0005-0000-0000-0000AA570000}"/>
    <cellStyle name="Input 2 24 2" xfId="22612" xr:uid="{00000000-0005-0000-0000-0000AB570000}"/>
    <cellStyle name="Input 2 24 3" xfId="22613" xr:uid="{00000000-0005-0000-0000-0000AC570000}"/>
    <cellStyle name="Input 2 24 4" xfId="22614" xr:uid="{00000000-0005-0000-0000-0000AD570000}"/>
    <cellStyle name="Input 2 25" xfId="22615" xr:uid="{00000000-0005-0000-0000-0000AE570000}"/>
    <cellStyle name="Input 2 25 2" xfId="22616" xr:uid="{00000000-0005-0000-0000-0000AF570000}"/>
    <cellStyle name="Input 2 25 3" xfId="22617" xr:uid="{00000000-0005-0000-0000-0000B0570000}"/>
    <cellStyle name="Input 2 25 4" xfId="22618" xr:uid="{00000000-0005-0000-0000-0000B1570000}"/>
    <cellStyle name="Input 2 26" xfId="22619" xr:uid="{00000000-0005-0000-0000-0000B2570000}"/>
    <cellStyle name="Input 2 26 2" xfId="22620" xr:uid="{00000000-0005-0000-0000-0000B3570000}"/>
    <cellStyle name="Input 2 26 3" xfId="22621" xr:uid="{00000000-0005-0000-0000-0000B4570000}"/>
    <cellStyle name="Input 2 26 4" xfId="22622" xr:uid="{00000000-0005-0000-0000-0000B5570000}"/>
    <cellStyle name="Input 2 27" xfId="22623" xr:uid="{00000000-0005-0000-0000-0000B6570000}"/>
    <cellStyle name="Input 2 27 2" xfId="22624" xr:uid="{00000000-0005-0000-0000-0000B7570000}"/>
    <cellStyle name="Input 2 27 3" xfId="22625" xr:uid="{00000000-0005-0000-0000-0000B8570000}"/>
    <cellStyle name="Input 2 27 4" xfId="22626" xr:uid="{00000000-0005-0000-0000-0000B9570000}"/>
    <cellStyle name="Input 2 28" xfId="22627" xr:uid="{00000000-0005-0000-0000-0000BA570000}"/>
    <cellStyle name="Input 2 29" xfId="22628" xr:uid="{00000000-0005-0000-0000-0000BB570000}"/>
    <cellStyle name="Input 2 3" xfId="22629" xr:uid="{00000000-0005-0000-0000-0000BC570000}"/>
    <cellStyle name="Input 2 3 10" xfId="22630" xr:uid="{00000000-0005-0000-0000-0000BD570000}"/>
    <cellStyle name="Input 2 3 10 2" xfId="22631" xr:uid="{00000000-0005-0000-0000-0000BE570000}"/>
    <cellStyle name="Input 2 3 10 3" xfId="22632" xr:uid="{00000000-0005-0000-0000-0000BF570000}"/>
    <cellStyle name="Input 2 3 10 4" xfId="22633" xr:uid="{00000000-0005-0000-0000-0000C0570000}"/>
    <cellStyle name="Input 2 3 11" xfId="22634" xr:uid="{00000000-0005-0000-0000-0000C1570000}"/>
    <cellStyle name="Input 2 3 11 2" xfId="22635" xr:uid="{00000000-0005-0000-0000-0000C2570000}"/>
    <cellStyle name="Input 2 3 11 3" xfId="22636" xr:uid="{00000000-0005-0000-0000-0000C3570000}"/>
    <cellStyle name="Input 2 3 11 4" xfId="22637" xr:uid="{00000000-0005-0000-0000-0000C4570000}"/>
    <cellStyle name="Input 2 3 12" xfId="22638" xr:uid="{00000000-0005-0000-0000-0000C5570000}"/>
    <cellStyle name="Input 2 3 12 2" xfId="22639" xr:uid="{00000000-0005-0000-0000-0000C6570000}"/>
    <cellStyle name="Input 2 3 12 3" xfId="22640" xr:uid="{00000000-0005-0000-0000-0000C7570000}"/>
    <cellStyle name="Input 2 3 12 4" xfId="22641" xr:uid="{00000000-0005-0000-0000-0000C8570000}"/>
    <cellStyle name="Input 2 3 13" xfId="22642" xr:uid="{00000000-0005-0000-0000-0000C9570000}"/>
    <cellStyle name="Input 2 3 13 2" xfId="22643" xr:uid="{00000000-0005-0000-0000-0000CA570000}"/>
    <cellStyle name="Input 2 3 13 3" xfId="22644" xr:uid="{00000000-0005-0000-0000-0000CB570000}"/>
    <cellStyle name="Input 2 3 13 4" xfId="22645" xr:uid="{00000000-0005-0000-0000-0000CC570000}"/>
    <cellStyle name="Input 2 3 14" xfId="22646" xr:uid="{00000000-0005-0000-0000-0000CD570000}"/>
    <cellStyle name="Input 2 3 14 2" xfId="22647" xr:uid="{00000000-0005-0000-0000-0000CE570000}"/>
    <cellStyle name="Input 2 3 14 3" xfId="22648" xr:uid="{00000000-0005-0000-0000-0000CF570000}"/>
    <cellStyle name="Input 2 3 14 4" xfId="22649" xr:uid="{00000000-0005-0000-0000-0000D0570000}"/>
    <cellStyle name="Input 2 3 15" xfId="22650" xr:uid="{00000000-0005-0000-0000-0000D1570000}"/>
    <cellStyle name="Input 2 3 15 2" xfId="22651" xr:uid="{00000000-0005-0000-0000-0000D2570000}"/>
    <cellStyle name="Input 2 3 15 3" xfId="22652" xr:uid="{00000000-0005-0000-0000-0000D3570000}"/>
    <cellStyle name="Input 2 3 15 4" xfId="22653" xr:uid="{00000000-0005-0000-0000-0000D4570000}"/>
    <cellStyle name="Input 2 3 16" xfId="22654" xr:uid="{00000000-0005-0000-0000-0000D5570000}"/>
    <cellStyle name="Input 2 3 16 2" xfId="22655" xr:uid="{00000000-0005-0000-0000-0000D6570000}"/>
    <cellStyle name="Input 2 3 16 3" xfId="22656" xr:uid="{00000000-0005-0000-0000-0000D7570000}"/>
    <cellStyle name="Input 2 3 16 4" xfId="22657" xr:uid="{00000000-0005-0000-0000-0000D8570000}"/>
    <cellStyle name="Input 2 3 17" xfId="22658" xr:uid="{00000000-0005-0000-0000-0000D9570000}"/>
    <cellStyle name="Input 2 3 17 2" xfId="22659" xr:uid="{00000000-0005-0000-0000-0000DA570000}"/>
    <cellStyle name="Input 2 3 17 3" xfId="22660" xr:uid="{00000000-0005-0000-0000-0000DB570000}"/>
    <cellStyle name="Input 2 3 17 4" xfId="22661" xr:uid="{00000000-0005-0000-0000-0000DC570000}"/>
    <cellStyle name="Input 2 3 18" xfId="22662" xr:uid="{00000000-0005-0000-0000-0000DD570000}"/>
    <cellStyle name="Input 2 3 18 2" xfId="22663" xr:uid="{00000000-0005-0000-0000-0000DE570000}"/>
    <cellStyle name="Input 2 3 18 3" xfId="22664" xr:uid="{00000000-0005-0000-0000-0000DF570000}"/>
    <cellStyle name="Input 2 3 18 4" xfId="22665" xr:uid="{00000000-0005-0000-0000-0000E0570000}"/>
    <cellStyle name="Input 2 3 19" xfId="22666" xr:uid="{00000000-0005-0000-0000-0000E1570000}"/>
    <cellStyle name="Input 2 3 19 2" xfId="22667" xr:uid="{00000000-0005-0000-0000-0000E2570000}"/>
    <cellStyle name="Input 2 3 19 3" xfId="22668" xr:uid="{00000000-0005-0000-0000-0000E3570000}"/>
    <cellStyle name="Input 2 3 19 4" xfId="22669" xr:uid="{00000000-0005-0000-0000-0000E4570000}"/>
    <cellStyle name="Input 2 3 2" xfId="22670" xr:uid="{00000000-0005-0000-0000-0000E5570000}"/>
    <cellStyle name="Input 2 3 2 2" xfId="22671" xr:uid="{00000000-0005-0000-0000-0000E6570000}"/>
    <cellStyle name="Input 2 3 2 3" xfId="22672" xr:uid="{00000000-0005-0000-0000-0000E7570000}"/>
    <cellStyle name="Input 2 3 2 4" xfId="22673" xr:uid="{00000000-0005-0000-0000-0000E8570000}"/>
    <cellStyle name="Input 2 3 20" xfId="22674" xr:uid="{00000000-0005-0000-0000-0000E9570000}"/>
    <cellStyle name="Input 2 3 20 2" xfId="22675" xr:uid="{00000000-0005-0000-0000-0000EA570000}"/>
    <cellStyle name="Input 2 3 20 3" xfId="22676" xr:uid="{00000000-0005-0000-0000-0000EB570000}"/>
    <cellStyle name="Input 2 3 20 4" xfId="22677" xr:uid="{00000000-0005-0000-0000-0000EC570000}"/>
    <cellStyle name="Input 2 3 21" xfId="22678" xr:uid="{00000000-0005-0000-0000-0000ED570000}"/>
    <cellStyle name="Input 2 3 22" xfId="22679" xr:uid="{00000000-0005-0000-0000-0000EE570000}"/>
    <cellStyle name="Input 2 3 23" xfId="22680" xr:uid="{00000000-0005-0000-0000-0000EF570000}"/>
    <cellStyle name="Input 2 3 3" xfId="22681" xr:uid="{00000000-0005-0000-0000-0000F0570000}"/>
    <cellStyle name="Input 2 3 3 2" xfId="22682" xr:uid="{00000000-0005-0000-0000-0000F1570000}"/>
    <cellStyle name="Input 2 3 3 3" xfId="22683" xr:uid="{00000000-0005-0000-0000-0000F2570000}"/>
    <cellStyle name="Input 2 3 3 4" xfId="22684" xr:uid="{00000000-0005-0000-0000-0000F3570000}"/>
    <cellStyle name="Input 2 3 4" xfId="22685" xr:uid="{00000000-0005-0000-0000-0000F4570000}"/>
    <cellStyle name="Input 2 3 4 2" xfId="22686" xr:uid="{00000000-0005-0000-0000-0000F5570000}"/>
    <cellStyle name="Input 2 3 4 3" xfId="22687" xr:uid="{00000000-0005-0000-0000-0000F6570000}"/>
    <cellStyle name="Input 2 3 4 4" xfId="22688" xr:uid="{00000000-0005-0000-0000-0000F7570000}"/>
    <cellStyle name="Input 2 3 5" xfId="22689" xr:uid="{00000000-0005-0000-0000-0000F8570000}"/>
    <cellStyle name="Input 2 3 5 2" xfId="22690" xr:uid="{00000000-0005-0000-0000-0000F9570000}"/>
    <cellStyle name="Input 2 3 5 3" xfId="22691" xr:uid="{00000000-0005-0000-0000-0000FA570000}"/>
    <cellStyle name="Input 2 3 5 4" xfId="22692" xr:uid="{00000000-0005-0000-0000-0000FB570000}"/>
    <cellStyle name="Input 2 3 6" xfId="22693" xr:uid="{00000000-0005-0000-0000-0000FC570000}"/>
    <cellStyle name="Input 2 3 6 2" xfId="22694" xr:uid="{00000000-0005-0000-0000-0000FD570000}"/>
    <cellStyle name="Input 2 3 6 3" xfId="22695" xr:uid="{00000000-0005-0000-0000-0000FE570000}"/>
    <cellStyle name="Input 2 3 6 4" xfId="22696" xr:uid="{00000000-0005-0000-0000-0000FF570000}"/>
    <cellStyle name="Input 2 3 7" xfId="22697" xr:uid="{00000000-0005-0000-0000-000000580000}"/>
    <cellStyle name="Input 2 3 7 2" xfId="22698" xr:uid="{00000000-0005-0000-0000-000001580000}"/>
    <cellStyle name="Input 2 3 7 3" xfId="22699" xr:uid="{00000000-0005-0000-0000-000002580000}"/>
    <cellStyle name="Input 2 3 7 4" xfId="22700" xr:uid="{00000000-0005-0000-0000-000003580000}"/>
    <cellStyle name="Input 2 3 8" xfId="22701" xr:uid="{00000000-0005-0000-0000-000004580000}"/>
    <cellStyle name="Input 2 3 8 2" xfId="22702" xr:uid="{00000000-0005-0000-0000-000005580000}"/>
    <cellStyle name="Input 2 3 8 3" xfId="22703" xr:uid="{00000000-0005-0000-0000-000006580000}"/>
    <cellStyle name="Input 2 3 8 4" xfId="22704" xr:uid="{00000000-0005-0000-0000-000007580000}"/>
    <cellStyle name="Input 2 3 9" xfId="22705" xr:uid="{00000000-0005-0000-0000-000008580000}"/>
    <cellStyle name="Input 2 3 9 2" xfId="22706" xr:uid="{00000000-0005-0000-0000-000009580000}"/>
    <cellStyle name="Input 2 3 9 3" xfId="22707" xr:uid="{00000000-0005-0000-0000-00000A580000}"/>
    <cellStyle name="Input 2 3 9 4" xfId="22708" xr:uid="{00000000-0005-0000-0000-00000B580000}"/>
    <cellStyle name="Input 2 30" xfId="22709" xr:uid="{00000000-0005-0000-0000-00000C580000}"/>
    <cellStyle name="Input 2 31" xfId="22710" xr:uid="{00000000-0005-0000-0000-00000D580000}"/>
    <cellStyle name="Input 2 32" xfId="22711" xr:uid="{00000000-0005-0000-0000-00000E580000}"/>
    <cellStyle name="Input 2 33" xfId="22712" xr:uid="{00000000-0005-0000-0000-00000F580000}"/>
    <cellStyle name="Input 2 34" xfId="22713" xr:uid="{00000000-0005-0000-0000-000010580000}"/>
    <cellStyle name="Input 2 35" xfId="22714" xr:uid="{00000000-0005-0000-0000-000011580000}"/>
    <cellStyle name="Input 2 36" xfId="22715" xr:uid="{00000000-0005-0000-0000-000012580000}"/>
    <cellStyle name="Input 2 37" xfId="22716" xr:uid="{00000000-0005-0000-0000-000013580000}"/>
    <cellStyle name="Input 2 38" xfId="22717" xr:uid="{00000000-0005-0000-0000-000014580000}"/>
    <cellStyle name="Input 2 39" xfId="22718" xr:uid="{00000000-0005-0000-0000-000015580000}"/>
    <cellStyle name="Input 2 4" xfId="22719" xr:uid="{00000000-0005-0000-0000-000016580000}"/>
    <cellStyle name="Input 2 4 10" xfId="22720" xr:uid="{00000000-0005-0000-0000-000017580000}"/>
    <cellStyle name="Input 2 4 10 2" xfId="22721" xr:uid="{00000000-0005-0000-0000-000018580000}"/>
    <cellStyle name="Input 2 4 10 3" xfId="22722" xr:uid="{00000000-0005-0000-0000-000019580000}"/>
    <cellStyle name="Input 2 4 10 4" xfId="22723" xr:uid="{00000000-0005-0000-0000-00001A580000}"/>
    <cellStyle name="Input 2 4 11" xfId="22724" xr:uid="{00000000-0005-0000-0000-00001B580000}"/>
    <cellStyle name="Input 2 4 11 2" xfId="22725" xr:uid="{00000000-0005-0000-0000-00001C580000}"/>
    <cellStyle name="Input 2 4 11 3" xfId="22726" xr:uid="{00000000-0005-0000-0000-00001D580000}"/>
    <cellStyle name="Input 2 4 11 4" xfId="22727" xr:uid="{00000000-0005-0000-0000-00001E580000}"/>
    <cellStyle name="Input 2 4 12" xfId="22728" xr:uid="{00000000-0005-0000-0000-00001F580000}"/>
    <cellStyle name="Input 2 4 12 2" xfId="22729" xr:uid="{00000000-0005-0000-0000-000020580000}"/>
    <cellStyle name="Input 2 4 12 3" xfId="22730" xr:uid="{00000000-0005-0000-0000-000021580000}"/>
    <cellStyle name="Input 2 4 12 4" xfId="22731" xr:uid="{00000000-0005-0000-0000-000022580000}"/>
    <cellStyle name="Input 2 4 13" xfId="22732" xr:uid="{00000000-0005-0000-0000-000023580000}"/>
    <cellStyle name="Input 2 4 13 2" xfId="22733" xr:uid="{00000000-0005-0000-0000-000024580000}"/>
    <cellStyle name="Input 2 4 13 3" xfId="22734" xr:uid="{00000000-0005-0000-0000-000025580000}"/>
    <cellStyle name="Input 2 4 13 4" xfId="22735" xr:uid="{00000000-0005-0000-0000-000026580000}"/>
    <cellStyle name="Input 2 4 14" xfId="22736" xr:uid="{00000000-0005-0000-0000-000027580000}"/>
    <cellStyle name="Input 2 4 14 2" xfId="22737" xr:uid="{00000000-0005-0000-0000-000028580000}"/>
    <cellStyle name="Input 2 4 14 3" xfId="22738" xr:uid="{00000000-0005-0000-0000-000029580000}"/>
    <cellStyle name="Input 2 4 14 4" xfId="22739" xr:uid="{00000000-0005-0000-0000-00002A580000}"/>
    <cellStyle name="Input 2 4 15" xfId="22740" xr:uid="{00000000-0005-0000-0000-00002B580000}"/>
    <cellStyle name="Input 2 4 15 2" xfId="22741" xr:uid="{00000000-0005-0000-0000-00002C580000}"/>
    <cellStyle name="Input 2 4 15 3" xfId="22742" xr:uid="{00000000-0005-0000-0000-00002D580000}"/>
    <cellStyle name="Input 2 4 15 4" xfId="22743" xr:uid="{00000000-0005-0000-0000-00002E580000}"/>
    <cellStyle name="Input 2 4 16" xfId="22744" xr:uid="{00000000-0005-0000-0000-00002F580000}"/>
    <cellStyle name="Input 2 4 16 2" xfId="22745" xr:uid="{00000000-0005-0000-0000-000030580000}"/>
    <cellStyle name="Input 2 4 16 3" xfId="22746" xr:uid="{00000000-0005-0000-0000-000031580000}"/>
    <cellStyle name="Input 2 4 16 4" xfId="22747" xr:uid="{00000000-0005-0000-0000-000032580000}"/>
    <cellStyle name="Input 2 4 17" xfId="22748" xr:uid="{00000000-0005-0000-0000-000033580000}"/>
    <cellStyle name="Input 2 4 17 2" xfId="22749" xr:uid="{00000000-0005-0000-0000-000034580000}"/>
    <cellStyle name="Input 2 4 17 3" xfId="22750" xr:uid="{00000000-0005-0000-0000-000035580000}"/>
    <cellStyle name="Input 2 4 17 4" xfId="22751" xr:uid="{00000000-0005-0000-0000-000036580000}"/>
    <cellStyle name="Input 2 4 18" xfId="22752" xr:uid="{00000000-0005-0000-0000-000037580000}"/>
    <cellStyle name="Input 2 4 18 2" xfId="22753" xr:uid="{00000000-0005-0000-0000-000038580000}"/>
    <cellStyle name="Input 2 4 18 3" xfId="22754" xr:uid="{00000000-0005-0000-0000-000039580000}"/>
    <cellStyle name="Input 2 4 18 4" xfId="22755" xr:uid="{00000000-0005-0000-0000-00003A580000}"/>
    <cellStyle name="Input 2 4 19" xfId="22756" xr:uid="{00000000-0005-0000-0000-00003B580000}"/>
    <cellStyle name="Input 2 4 19 2" xfId="22757" xr:uid="{00000000-0005-0000-0000-00003C580000}"/>
    <cellStyle name="Input 2 4 19 3" xfId="22758" xr:uid="{00000000-0005-0000-0000-00003D580000}"/>
    <cellStyle name="Input 2 4 19 4" xfId="22759" xr:uid="{00000000-0005-0000-0000-00003E580000}"/>
    <cellStyle name="Input 2 4 2" xfId="22760" xr:uid="{00000000-0005-0000-0000-00003F580000}"/>
    <cellStyle name="Input 2 4 2 2" xfId="22761" xr:uid="{00000000-0005-0000-0000-000040580000}"/>
    <cellStyle name="Input 2 4 2 3" xfId="22762" xr:uid="{00000000-0005-0000-0000-000041580000}"/>
    <cellStyle name="Input 2 4 2 4" xfId="22763" xr:uid="{00000000-0005-0000-0000-000042580000}"/>
    <cellStyle name="Input 2 4 20" xfId="22764" xr:uid="{00000000-0005-0000-0000-000043580000}"/>
    <cellStyle name="Input 2 4 20 2" xfId="22765" xr:uid="{00000000-0005-0000-0000-000044580000}"/>
    <cellStyle name="Input 2 4 20 3" xfId="22766" xr:uid="{00000000-0005-0000-0000-000045580000}"/>
    <cellStyle name="Input 2 4 20 4" xfId="22767" xr:uid="{00000000-0005-0000-0000-000046580000}"/>
    <cellStyle name="Input 2 4 21" xfId="22768" xr:uid="{00000000-0005-0000-0000-000047580000}"/>
    <cellStyle name="Input 2 4 22" xfId="22769" xr:uid="{00000000-0005-0000-0000-000048580000}"/>
    <cellStyle name="Input 2 4 23" xfId="22770" xr:uid="{00000000-0005-0000-0000-000049580000}"/>
    <cellStyle name="Input 2 4 3" xfId="22771" xr:uid="{00000000-0005-0000-0000-00004A580000}"/>
    <cellStyle name="Input 2 4 3 2" xfId="22772" xr:uid="{00000000-0005-0000-0000-00004B580000}"/>
    <cellStyle name="Input 2 4 3 3" xfId="22773" xr:uid="{00000000-0005-0000-0000-00004C580000}"/>
    <cellStyle name="Input 2 4 3 4" xfId="22774" xr:uid="{00000000-0005-0000-0000-00004D580000}"/>
    <cellStyle name="Input 2 4 4" xfId="22775" xr:uid="{00000000-0005-0000-0000-00004E580000}"/>
    <cellStyle name="Input 2 4 4 2" xfId="22776" xr:uid="{00000000-0005-0000-0000-00004F580000}"/>
    <cellStyle name="Input 2 4 4 3" xfId="22777" xr:uid="{00000000-0005-0000-0000-000050580000}"/>
    <cellStyle name="Input 2 4 4 4" xfId="22778" xr:uid="{00000000-0005-0000-0000-000051580000}"/>
    <cellStyle name="Input 2 4 5" xfId="22779" xr:uid="{00000000-0005-0000-0000-000052580000}"/>
    <cellStyle name="Input 2 4 5 2" xfId="22780" xr:uid="{00000000-0005-0000-0000-000053580000}"/>
    <cellStyle name="Input 2 4 5 3" xfId="22781" xr:uid="{00000000-0005-0000-0000-000054580000}"/>
    <cellStyle name="Input 2 4 5 4" xfId="22782" xr:uid="{00000000-0005-0000-0000-000055580000}"/>
    <cellStyle name="Input 2 4 6" xfId="22783" xr:uid="{00000000-0005-0000-0000-000056580000}"/>
    <cellStyle name="Input 2 4 6 2" xfId="22784" xr:uid="{00000000-0005-0000-0000-000057580000}"/>
    <cellStyle name="Input 2 4 6 3" xfId="22785" xr:uid="{00000000-0005-0000-0000-000058580000}"/>
    <cellStyle name="Input 2 4 6 4" xfId="22786" xr:uid="{00000000-0005-0000-0000-000059580000}"/>
    <cellStyle name="Input 2 4 7" xfId="22787" xr:uid="{00000000-0005-0000-0000-00005A580000}"/>
    <cellStyle name="Input 2 4 7 2" xfId="22788" xr:uid="{00000000-0005-0000-0000-00005B580000}"/>
    <cellStyle name="Input 2 4 7 3" xfId="22789" xr:uid="{00000000-0005-0000-0000-00005C580000}"/>
    <cellStyle name="Input 2 4 7 4" xfId="22790" xr:uid="{00000000-0005-0000-0000-00005D580000}"/>
    <cellStyle name="Input 2 4 8" xfId="22791" xr:uid="{00000000-0005-0000-0000-00005E580000}"/>
    <cellStyle name="Input 2 4 8 2" xfId="22792" xr:uid="{00000000-0005-0000-0000-00005F580000}"/>
    <cellStyle name="Input 2 4 8 3" xfId="22793" xr:uid="{00000000-0005-0000-0000-000060580000}"/>
    <cellStyle name="Input 2 4 8 4" xfId="22794" xr:uid="{00000000-0005-0000-0000-000061580000}"/>
    <cellStyle name="Input 2 4 9" xfId="22795" xr:uid="{00000000-0005-0000-0000-000062580000}"/>
    <cellStyle name="Input 2 4 9 2" xfId="22796" xr:uid="{00000000-0005-0000-0000-000063580000}"/>
    <cellStyle name="Input 2 4 9 3" xfId="22797" xr:uid="{00000000-0005-0000-0000-000064580000}"/>
    <cellStyle name="Input 2 4 9 4" xfId="22798" xr:uid="{00000000-0005-0000-0000-000065580000}"/>
    <cellStyle name="Input 2 40" xfId="22799" xr:uid="{00000000-0005-0000-0000-000066580000}"/>
    <cellStyle name="Input 2 41" xfId="22800" xr:uid="{00000000-0005-0000-0000-000067580000}"/>
    <cellStyle name="Input 2 42" xfId="22801" xr:uid="{00000000-0005-0000-0000-000068580000}"/>
    <cellStyle name="Input 2 43" xfId="22802" xr:uid="{00000000-0005-0000-0000-000069580000}"/>
    <cellStyle name="Input 2 44" xfId="22803" xr:uid="{00000000-0005-0000-0000-00006A580000}"/>
    <cellStyle name="Input 2 45" xfId="57522" xr:uid="{00000000-0005-0000-0000-00006B580000}"/>
    <cellStyle name="Input 2 46" xfId="57740" xr:uid="{00000000-0005-0000-0000-00006C580000}"/>
    <cellStyle name="Input 2 47" xfId="22471" xr:uid="{00000000-0005-0000-0000-00006D580000}"/>
    <cellStyle name="Input 2 5" xfId="22804" xr:uid="{00000000-0005-0000-0000-00006E580000}"/>
    <cellStyle name="Input 2 5 10" xfId="22805" xr:uid="{00000000-0005-0000-0000-00006F580000}"/>
    <cellStyle name="Input 2 5 10 2" xfId="22806" xr:uid="{00000000-0005-0000-0000-000070580000}"/>
    <cellStyle name="Input 2 5 10 3" xfId="22807" xr:uid="{00000000-0005-0000-0000-000071580000}"/>
    <cellStyle name="Input 2 5 10 4" xfId="22808" xr:uid="{00000000-0005-0000-0000-000072580000}"/>
    <cellStyle name="Input 2 5 11" xfId="22809" xr:uid="{00000000-0005-0000-0000-000073580000}"/>
    <cellStyle name="Input 2 5 11 2" xfId="22810" xr:uid="{00000000-0005-0000-0000-000074580000}"/>
    <cellStyle name="Input 2 5 11 3" xfId="22811" xr:uid="{00000000-0005-0000-0000-000075580000}"/>
    <cellStyle name="Input 2 5 11 4" xfId="22812" xr:uid="{00000000-0005-0000-0000-000076580000}"/>
    <cellStyle name="Input 2 5 12" xfId="22813" xr:uid="{00000000-0005-0000-0000-000077580000}"/>
    <cellStyle name="Input 2 5 12 2" xfId="22814" xr:uid="{00000000-0005-0000-0000-000078580000}"/>
    <cellStyle name="Input 2 5 12 3" xfId="22815" xr:uid="{00000000-0005-0000-0000-000079580000}"/>
    <cellStyle name="Input 2 5 12 4" xfId="22816" xr:uid="{00000000-0005-0000-0000-00007A580000}"/>
    <cellStyle name="Input 2 5 13" xfId="22817" xr:uid="{00000000-0005-0000-0000-00007B580000}"/>
    <cellStyle name="Input 2 5 13 2" xfId="22818" xr:uid="{00000000-0005-0000-0000-00007C580000}"/>
    <cellStyle name="Input 2 5 13 3" xfId="22819" xr:uid="{00000000-0005-0000-0000-00007D580000}"/>
    <cellStyle name="Input 2 5 13 4" xfId="22820" xr:uid="{00000000-0005-0000-0000-00007E580000}"/>
    <cellStyle name="Input 2 5 14" xfId="22821" xr:uid="{00000000-0005-0000-0000-00007F580000}"/>
    <cellStyle name="Input 2 5 14 2" xfId="22822" xr:uid="{00000000-0005-0000-0000-000080580000}"/>
    <cellStyle name="Input 2 5 14 3" xfId="22823" xr:uid="{00000000-0005-0000-0000-000081580000}"/>
    <cellStyle name="Input 2 5 14 4" xfId="22824" xr:uid="{00000000-0005-0000-0000-000082580000}"/>
    <cellStyle name="Input 2 5 15" xfId="22825" xr:uid="{00000000-0005-0000-0000-000083580000}"/>
    <cellStyle name="Input 2 5 15 2" xfId="22826" xr:uid="{00000000-0005-0000-0000-000084580000}"/>
    <cellStyle name="Input 2 5 15 3" xfId="22827" xr:uid="{00000000-0005-0000-0000-000085580000}"/>
    <cellStyle name="Input 2 5 15 4" xfId="22828" xr:uid="{00000000-0005-0000-0000-000086580000}"/>
    <cellStyle name="Input 2 5 16" xfId="22829" xr:uid="{00000000-0005-0000-0000-000087580000}"/>
    <cellStyle name="Input 2 5 16 2" xfId="22830" xr:uid="{00000000-0005-0000-0000-000088580000}"/>
    <cellStyle name="Input 2 5 16 3" xfId="22831" xr:uid="{00000000-0005-0000-0000-000089580000}"/>
    <cellStyle name="Input 2 5 16 4" xfId="22832" xr:uid="{00000000-0005-0000-0000-00008A580000}"/>
    <cellStyle name="Input 2 5 17" xfId="22833" xr:uid="{00000000-0005-0000-0000-00008B580000}"/>
    <cellStyle name="Input 2 5 17 2" xfId="22834" xr:uid="{00000000-0005-0000-0000-00008C580000}"/>
    <cellStyle name="Input 2 5 17 3" xfId="22835" xr:uid="{00000000-0005-0000-0000-00008D580000}"/>
    <cellStyle name="Input 2 5 17 4" xfId="22836" xr:uid="{00000000-0005-0000-0000-00008E580000}"/>
    <cellStyle name="Input 2 5 18" xfId="22837" xr:uid="{00000000-0005-0000-0000-00008F580000}"/>
    <cellStyle name="Input 2 5 18 2" xfId="22838" xr:uid="{00000000-0005-0000-0000-000090580000}"/>
    <cellStyle name="Input 2 5 18 3" xfId="22839" xr:uid="{00000000-0005-0000-0000-000091580000}"/>
    <cellStyle name="Input 2 5 18 4" xfId="22840" xr:uid="{00000000-0005-0000-0000-000092580000}"/>
    <cellStyle name="Input 2 5 19" xfId="22841" xr:uid="{00000000-0005-0000-0000-000093580000}"/>
    <cellStyle name="Input 2 5 19 2" xfId="22842" xr:uid="{00000000-0005-0000-0000-000094580000}"/>
    <cellStyle name="Input 2 5 19 3" xfId="22843" xr:uid="{00000000-0005-0000-0000-000095580000}"/>
    <cellStyle name="Input 2 5 19 4" xfId="22844" xr:uid="{00000000-0005-0000-0000-000096580000}"/>
    <cellStyle name="Input 2 5 2" xfId="22845" xr:uid="{00000000-0005-0000-0000-000097580000}"/>
    <cellStyle name="Input 2 5 2 2" xfId="22846" xr:uid="{00000000-0005-0000-0000-000098580000}"/>
    <cellStyle name="Input 2 5 2 3" xfId="22847" xr:uid="{00000000-0005-0000-0000-000099580000}"/>
    <cellStyle name="Input 2 5 2 4" xfId="22848" xr:uid="{00000000-0005-0000-0000-00009A580000}"/>
    <cellStyle name="Input 2 5 20" xfId="22849" xr:uid="{00000000-0005-0000-0000-00009B580000}"/>
    <cellStyle name="Input 2 5 20 2" xfId="22850" xr:uid="{00000000-0005-0000-0000-00009C580000}"/>
    <cellStyle name="Input 2 5 20 3" xfId="22851" xr:uid="{00000000-0005-0000-0000-00009D580000}"/>
    <cellStyle name="Input 2 5 20 4" xfId="22852" xr:uid="{00000000-0005-0000-0000-00009E580000}"/>
    <cellStyle name="Input 2 5 21" xfId="22853" xr:uid="{00000000-0005-0000-0000-00009F580000}"/>
    <cellStyle name="Input 2 5 22" xfId="22854" xr:uid="{00000000-0005-0000-0000-0000A0580000}"/>
    <cellStyle name="Input 2 5 23" xfId="22855" xr:uid="{00000000-0005-0000-0000-0000A1580000}"/>
    <cellStyle name="Input 2 5 3" xfId="22856" xr:uid="{00000000-0005-0000-0000-0000A2580000}"/>
    <cellStyle name="Input 2 5 3 2" xfId="22857" xr:uid="{00000000-0005-0000-0000-0000A3580000}"/>
    <cellStyle name="Input 2 5 3 3" xfId="22858" xr:uid="{00000000-0005-0000-0000-0000A4580000}"/>
    <cellStyle name="Input 2 5 3 4" xfId="22859" xr:uid="{00000000-0005-0000-0000-0000A5580000}"/>
    <cellStyle name="Input 2 5 4" xfId="22860" xr:uid="{00000000-0005-0000-0000-0000A6580000}"/>
    <cellStyle name="Input 2 5 4 2" xfId="22861" xr:uid="{00000000-0005-0000-0000-0000A7580000}"/>
    <cellStyle name="Input 2 5 4 3" xfId="22862" xr:uid="{00000000-0005-0000-0000-0000A8580000}"/>
    <cellStyle name="Input 2 5 4 4" xfId="22863" xr:uid="{00000000-0005-0000-0000-0000A9580000}"/>
    <cellStyle name="Input 2 5 5" xfId="22864" xr:uid="{00000000-0005-0000-0000-0000AA580000}"/>
    <cellStyle name="Input 2 5 5 2" xfId="22865" xr:uid="{00000000-0005-0000-0000-0000AB580000}"/>
    <cellStyle name="Input 2 5 5 3" xfId="22866" xr:uid="{00000000-0005-0000-0000-0000AC580000}"/>
    <cellStyle name="Input 2 5 5 4" xfId="22867" xr:uid="{00000000-0005-0000-0000-0000AD580000}"/>
    <cellStyle name="Input 2 5 6" xfId="22868" xr:uid="{00000000-0005-0000-0000-0000AE580000}"/>
    <cellStyle name="Input 2 5 6 2" xfId="22869" xr:uid="{00000000-0005-0000-0000-0000AF580000}"/>
    <cellStyle name="Input 2 5 6 3" xfId="22870" xr:uid="{00000000-0005-0000-0000-0000B0580000}"/>
    <cellStyle name="Input 2 5 6 4" xfId="22871" xr:uid="{00000000-0005-0000-0000-0000B1580000}"/>
    <cellStyle name="Input 2 5 7" xfId="22872" xr:uid="{00000000-0005-0000-0000-0000B2580000}"/>
    <cellStyle name="Input 2 5 7 2" xfId="22873" xr:uid="{00000000-0005-0000-0000-0000B3580000}"/>
    <cellStyle name="Input 2 5 7 3" xfId="22874" xr:uid="{00000000-0005-0000-0000-0000B4580000}"/>
    <cellStyle name="Input 2 5 7 4" xfId="22875" xr:uid="{00000000-0005-0000-0000-0000B5580000}"/>
    <cellStyle name="Input 2 5 8" xfId="22876" xr:uid="{00000000-0005-0000-0000-0000B6580000}"/>
    <cellStyle name="Input 2 5 8 2" xfId="22877" xr:uid="{00000000-0005-0000-0000-0000B7580000}"/>
    <cellStyle name="Input 2 5 8 3" xfId="22878" xr:uid="{00000000-0005-0000-0000-0000B8580000}"/>
    <cellStyle name="Input 2 5 8 4" xfId="22879" xr:uid="{00000000-0005-0000-0000-0000B9580000}"/>
    <cellStyle name="Input 2 5 9" xfId="22880" xr:uid="{00000000-0005-0000-0000-0000BA580000}"/>
    <cellStyle name="Input 2 5 9 2" xfId="22881" xr:uid="{00000000-0005-0000-0000-0000BB580000}"/>
    <cellStyle name="Input 2 5 9 3" xfId="22882" xr:uid="{00000000-0005-0000-0000-0000BC580000}"/>
    <cellStyle name="Input 2 5 9 4" xfId="22883" xr:uid="{00000000-0005-0000-0000-0000BD580000}"/>
    <cellStyle name="Input 2 6" xfId="22884" xr:uid="{00000000-0005-0000-0000-0000BE580000}"/>
    <cellStyle name="Input 2 6 10" xfId="22885" xr:uid="{00000000-0005-0000-0000-0000BF580000}"/>
    <cellStyle name="Input 2 6 10 2" xfId="22886" xr:uid="{00000000-0005-0000-0000-0000C0580000}"/>
    <cellStyle name="Input 2 6 10 3" xfId="22887" xr:uid="{00000000-0005-0000-0000-0000C1580000}"/>
    <cellStyle name="Input 2 6 10 4" xfId="22888" xr:uid="{00000000-0005-0000-0000-0000C2580000}"/>
    <cellStyle name="Input 2 6 11" xfId="22889" xr:uid="{00000000-0005-0000-0000-0000C3580000}"/>
    <cellStyle name="Input 2 6 11 2" xfId="22890" xr:uid="{00000000-0005-0000-0000-0000C4580000}"/>
    <cellStyle name="Input 2 6 11 3" xfId="22891" xr:uid="{00000000-0005-0000-0000-0000C5580000}"/>
    <cellStyle name="Input 2 6 11 4" xfId="22892" xr:uid="{00000000-0005-0000-0000-0000C6580000}"/>
    <cellStyle name="Input 2 6 12" xfId="22893" xr:uid="{00000000-0005-0000-0000-0000C7580000}"/>
    <cellStyle name="Input 2 6 12 2" xfId="22894" xr:uid="{00000000-0005-0000-0000-0000C8580000}"/>
    <cellStyle name="Input 2 6 12 3" xfId="22895" xr:uid="{00000000-0005-0000-0000-0000C9580000}"/>
    <cellStyle name="Input 2 6 12 4" xfId="22896" xr:uid="{00000000-0005-0000-0000-0000CA580000}"/>
    <cellStyle name="Input 2 6 13" xfId="22897" xr:uid="{00000000-0005-0000-0000-0000CB580000}"/>
    <cellStyle name="Input 2 6 13 2" xfId="22898" xr:uid="{00000000-0005-0000-0000-0000CC580000}"/>
    <cellStyle name="Input 2 6 13 3" xfId="22899" xr:uid="{00000000-0005-0000-0000-0000CD580000}"/>
    <cellStyle name="Input 2 6 13 4" xfId="22900" xr:uid="{00000000-0005-0000-0000-0000CE580000}"/>
    <cellStyle name="Input 2 6 14" xfId="22901" xr:uid="{00000000-0005-0000-0000-0000CF580000}"/>
    <cellStyle name="Input 2 6 14 2" xfId="22902" xr:uid="{00000000-0005-0000-0000-0000D0580000}"/>
    <cellStyle name="Input 2 6 14 3" xfId="22903" xr:uid="{00000000-0005-0000-0000-0000D1580000}"/>
    <cellStyle name="Input 2 6 14 4" xfId="22904" xr:uid="{00000000-0005-0000-0000-0000D2580000}"/>
    <cellStyle name="Input 2 6 15" xfId="22905" xr:uid="{00000000-0005-0000-0000-0000D3580000}"/>
    <cellStyle name="Input 2 6 15 2" xfId="22906" xr:uid="{00000000-0005-0000-0000-0000D4580000}"/>
    <cellStyle name="Input 2 6 15 3" xfId="22907" xr:uid="{00000000-0005-0000-0000-0000D5580000}"/>
    <cellStyle name="Input 2 6 15 4" xfId="22908" xr:uid="{00000000-0005-0000-0000-0000D6580000}"/>
    <cellStyle name="Input 2 6 16" xfId="22909" xr:uid="{00000000-0005-0000-0000-0000D7580000}"/>
    <cellStyle name="Input 2 6 16 2" xfId="22910" xr:uid="{00000000-0005-0000-0000-0000D8580000}"/>
    <cellStyle name="Input 2 6 16 3" xfId="22911" xr:uid="{00000000-0005-0000-0000-0000D9580000}"/>
    <cellStyle name="Input 2 6 16 4" xfId="22912" xr:uid="{00000000-0005-0000-0000-0000DA580000}"/>
    <cellStyle name="Input 2 6 17" xfId="22913" xr:uid="{00000000-0005-0000-0000-0000DB580000}"/>
    <cellStyle name="Input 2 6 17 2" xfId="22914" xr:uid="{00000000-0005-0000-0000-0000DC580000}"/>
    <cellStyle name="Input 2 6 17 3" xfId="22915" xr:uid="{00000000-0005-0000-0000-0000DD580000}"/>
    <cellStyle name="Input 2 6 17 4" xfId="22916" xr:uid="{00000000-0005-0000-0000-0000DE580000}"/>
    <cellStyle name="Input 2 6 18" xfId="22917" xr:uid="{00000000-0005-0000-0000-0000DF580000}"/>
    <cellStyle name="Input 2 6 18 2" xfId="22918" xr:uid="{00000000-0005-0000-0000-0000E0580000}"/>
    <cellStyle name="Input 2 6 18 3" xfId="22919" xr:uid="{00000000-0005-0000-0000-0000E1580000}"/>
    <cellStyle name="Input 2 6 18 4" xfId="22920" xr:uid="{00000000-0005-0000-0000-0000E2580000}"/>
    <cellStyle name="Input 2 6 19" xfId="22921" xr:uid="{00000000-0005-0000-0000-0000E3580000}"/>
    <cellStyle name="Input 2 6 19 2" xfId="22922" xr:uid="{00000000-0005-0000-0000-0000E4580000}"/>
    <cellStyle name="Input 2 6 19 3" xfId="22923" xr:uid="{00000000-0005-0000-0000-0000E5580000}"/>
    <cellStyle name="Input 2 6 19 4" xfId="22924" xr:uid="{00000000-0005-0000-0000-0000E6580000}"/>
    <cellStyle name="Input 2 6 2" xfId="22925" xr:uid="{00000000-0005-0000-0000-0000E7580000}"/>
    <cellStyle name="Input 2 6 2 2" xfId="22926" xr:uid="{00000000-0005-0000-0000-0000E8580000}"/>
    <cellStyle name="Input 2 6 2 3" xfId="22927" xr:uid="{00000000-0005-0000-0000-0000E9580000}"/>
    <cellStyle name="Input 2 6 2 4" xfId="22928" xr:uid="{00000000-0005-0000-0000-0000EA580000}"/>
    <cellStyle name="Input 2 6 20" xfId="22929" xr:uid="{00000000-0005-0000-0000-0000EB580000}"/>
    <cellStyle name="Input 2 6 20 2" xfId="22930" xr:uid="{00000000-0005-0000-0000-0000EC580000}"/>
    <cellStyle name="Input 2 6 20 3" xfId="22931" xr:uid="{00000000-0005-0000-0000-0000ED580000}"/>
    <cellStyle name="Input 2 6 20 4" xfId="22932" xr:uid="{00000000-0005-0000-0000-0000EE580000}"/>
    <cellStyle name="Input 2 6 21" xfId="22933" xr:uid="{00000000-0005-0000-0000-0000EF580000}"/>
    <cellStyle name="Input 2 6 22" xfId="22934" xr:uid="{00000000-0005-0000-0000-0000F0580000}"/>
    <cellStyle name="Input 2 6 23" xfId="22935" xr:uid="{00000000-0005-0000-0000-0000F1580000}"/>
    <cellStyle name="Input 2 6 3" xfId="22936" xr:uid="{00000000-0005-0000-0000-0000F2580000}"/>
    <cellStyle name="Input 2 6 3 2" xfId="22937" xr:uid="{00000000-0005-0000-0000-0000F3580000}"/>
    <cellStyle name="Input 2 6 3 3" xfId="22938" xr:uid="{00000000-0005-0000-0000-0000F4580000}"/>
    <cellStyle name="Input 2 6 3 4" xfId="22939" xr:uid="{00000000-0005-0000-0000-0000F5580000}"/>
    <cellStyle name="Input 2 6 4" xfId="22940" xr:uid="{00000000-0005-0000-0000-0000F6580000}"/>
    <cellStyle name="Input 2 6 4 2" xfId="22941" xr:uid="{00000000-0005-0000-0000-0000F7580000}"/>
    <cellStyle name="Input 2 6 4 3" xfId="22942" xr:uid="{00000000-0005-0000-0000-0000F8580000}"/>
    <cellStyle name="Input 2 6 4 4" xfId="22943" xr:uid="{00000000-0005-0000-0000-0000F9580000}"/>
    <cellStyle name="Input 2 6 5" xfId="22944" xr:uid="{00000000-0005-0000-0000-0000FA580000}"/>
    <cellStyle name="Input 2 6 5 2" xfId="22945" xr:uid="{00000000-0005-0000-0000-0000FB580000}"/>
    <cellStyle name="Input 2 6 5 3" xfId="22946" xr:uid="{00000000-0005-0000-0000-0000FC580000}"/>
    <cellStyle name="Input 2 6 5 4" xfId="22947" xr:uid="{00000000-0005-0000-0000-0000FD580000}"/>
    <cellStyle name="Input 2 6 6" xfId="22948" xr:uid="{00000000-0005-0000-0000-0000FE580000}"/>
    <cellStyle name="Input 2 6 6 2" xfId="22949" xr:uid="{00000000-0005-0000-0000-0000FF580000}"/>
    <cellStyle name="Input 2 6 6 3" xfId="22950" xr:uid="{00000000-0005-0000-0000-000000590000}"/>
    <cellStyle name="Input 2 6 6 4" xfId="22951" xr:uid="{00000000-0005-0000-0000-000001590000}"/>
    <cellStyle name="Input 2 6 7" xfId="22952" xr:uid="{00000000-0005-0000-0000-000002590000}"/>
    <cellStyle name="Input 2 6 7 2" xfId="22953" xr:uid="{00000000-0005-0000-0000-000003590000}"/>
    <cellStyle name="Input 2 6 7 3" xfId="22954" xr:uid="{00000000-0005-0000-0000-000004590000}"/>
    <cellStyle name="Input 2 6 7 4" xfId="22955" xr:uid="{00000000-0005-0000-0000-000005590000}"/>
    <cellStyle name="Input 2 6 8" xfId="22956" xr:uid="{00000000-0005-0000-0000-000006590000}"/>
    <cellStyle name="Input 2 6 8 2" xfId="22957" xr:uid="{00000000-0005-0000-0000-000007590000}"/>
    <cellStyle name="Input 2 6 8 3" xfId="22958" xr:uid="{00000000-0005-0000-0000-000008590000}"/>
    <cellStyle name="Input 2 6 8 4" xfId="22959" xr:uid="{00000000-0005-0000-0000-000009590000}"/>
    <cellStyle name="Input 2 6 9" xfId="22960" xr:uid="{00000000-0005-0000-0000-00000A590000}"/>
    <cellStyle name="Input 2 6 9 2" xfId="22961" xr:uid="{00000000-0005-0000-0000-00000B590000}"/>
    <cellStyle name="Input 2 6 9 3" xfId="22962" xr:uid="{00000000-0005-0000-0000-00000C590000}"/>
    <cellStyle name="Input 2 6 9 4" xfId="22963" xr:uid="{00000000-0005-0000-0000-00000D590000}"/>
    <cellStyle name="Input 2 7" xfId="22964" xr:uid="{00000000-0005-0000-0000-00000E590000}"/>
    <cellStyle name="Input 2 7 10" xfId="22965" xr:uid="{00000000-0005-0000-0000-00000F590000}"/>
    <cellStyle name="Input 2 7 10 2" xfId="22966" xr:uid="{00000000-0005-0000-0000-000010590000}"/>
    <cellStyle name="Input 2 7 10 3" xfId="22967" xr:uid="{00000000-0005-0000-0000-000011590000}"/>
    <cellStyle name="Input 2 7 10 4" xfId="22968" xr:uid="{00000000-0005-0000-0000-000012590000}"/>
    <cellStyle name="Input 2 7 11" xfId="22969" xr:uid="{00000000-0005-0000-0000-000013590000}"/>
    <cellStyle name="Input 2 7 11 2" xfId="22970" xr:uid="{00000000-0005-0000-0000-000014590000}"/>
    <cellStyle name="Input 2 7 11 3" xfId="22971" xr:uid="{00000000-0005-0000-0000-000015590000}"/>
    <cellStyle name="Input 2 7 11 4" xfId="22972" xr:uid="{00000000-0005-0000-0000-000016590000}"/>
    <cellStyle name="Input 2 7 12" xfId="22973" xr:uid="{00000000-0005-0000-0000-000017590000}"/>
    <cellStyle name="Input 2 7 12 2" xfId="22974" xr:uid="{00000000-0005-0000-0000-000018590000}"/>
    <cellStyle name="Input 2 7 12 3" xfId="22975" xr:uid="{00000000-0005-0000-0000-000019590000}"/>
    <cellStyle name="Input 2 7 12 4" xfId="22976" xr:uid="{00000000-0005-0000-0000-00001A590000}"/>
    <cellStyle name="Input 2 7 13" xfId="22977" xr:uid="{00000000-0005-0000-0000-00001B590000}"/>
    <cellStyle name="Input 2 7 13 2" xfId="22978" xr:uid="{00000000-0005-0000-0000-00001C590000}"/>
    <cellStyle name="Input 2 7 13 3" xfId="22979" xr:uid="{00000000-0005-0000-0000-00001D590000}"/>
    <cellStyle name="Input 2 7 13 4" xfId="22980" xr:uid="{00000000-0005-0000-0000-00001E590000}"/>
    <cellStyle name="Input 2 7 14" xfId="22981" xr:uid="{00000000-0005-0000-0000-00001F590000}"/>
    <cellStyle name="Input 2 7 14 2" xfId="22982" xr:uid="{00000000-0005-0000-0000-000020590000}"/>
    <cellStyle name="Input 2 7 14 3" xfId="22983" xr:uid="{00000000-0005-0000-0000-000021590000}"/>
    <cellStyle name="Input 2 7 14 4" xfId="22984" xr:uid="{00000000-0005-0000-0000-000022590000}"/>
    <cellStyle name="Input 2 7 15" xfId="22985" xr:uid="{00000000-0005-0000-0000-000023590000}"/>
    <cellStyle name="Input 2 7 15 2" xfId="22986" xr:uid="{00000000-0005-0000-0000-000024590000}"/>
    <cellStyle name="Input 2 7 15 3" xfId="22987" xr:uid="{00000000-0005-0000-0000-000025590000}"/>
    <cellStyle name="Input 2 7 15 4" xfId="22988" xr:uid="{00000000-0005-0000-0000-000026590000}"/>
    <cellStyle name="Input 2 7 16" xfId="22989" xr:uid="{00000000-0005-0000-0000-000027590000}"/>
    <cellStyle name="Input 2 7 16 2" xfId="22990" xr:uid="{00000000-0005-0000-0000-000028590000}"/>
    <cellStyle name="Input 2 7 16 3" xfId="22991" xr:uid="{00000000-0005-0000-0000-000029590000}"/>
    <cellStyle name="Input 2 7 16 4" xfId="22992" xr:uid="{00000000-0005-0000-0000-00002A590000}"/>
    <cellStyle name="Input 2 7 17" xfId="22993" xr:uid="{00000000-0005-0000-0000-00002B590000}"/>
    <cellStyle name="Input 2 7 17 2" xfId="22994" xr:uid="{00000000-0005-0000-0000-00002C590000}"/>
    <cellStyle name="Input 2 7 17 3" xfId="22995" xr:uid="{00000000-0005-0000-0000-00002D590000}"/>
    <cellStyle name="Input 2 7 17 4" xfId="22996" xr:uid="{00000000-0005-0000-0000-00002E590000}"/>
    <cellStyle name="Input 2 7 18" xfId="22997" xr:uid="{00000000-0005-0000-0000-00002F590000}"/>
    <cellStyle name="Input 2 7 18 2" xfId="22998" xr:uid="{00000000-0005-0000-0000-000030590000}"/>
    <cellStyle name="Input 2 7 18 3" xfId="22999" xr:uid="{00000000-0005-0000-0000-000031590000}"/>
    <cellStyle name="Input 2 7 18 4" xfId="23000" xr:uid="{00000000-0005-0000-0000-000032590000}"/>
    <cellStyle name="Input 2 7 19" xfId="23001" xr:uid="{00000000-0005-0000-0000-000033590000}"/>
    <cellStyle name="Input 2 7 19 2" xfId="23002" xr:uid="{00000000-0005-0000-0000-000034590000}"/>
    <cellStyle name="Input 2 7 19 3" xfId="23003" xr:uid="{00000000-0005-0000-0000-000035590000}"/>
    <cellStyle name="Input 2 7 19 4" xfId="23004" xr:uid="{00000000-0005-0000-0000-000036590000}"/>
    <cellStyle name="Input 2 7 2" xfId="23005" xr:uid="{00000000-0005-0000-0000-000037590000}"/>
    <cellStyle name="Input 2 7 2 2" xfId="23006" xr:uid="{00000000-0005-0000-0000-000038590000}"/>
    <cellStyle name="Input 2 7 2 3" xfId="23007" xr:uid="{00000000-0005-0000-0000-000039590000}"/>
    <cellStyle name="Input 2 7 2 4" xfId="23008" xr:uid="{00000000-0005-0000-0000-00003A590000}"/>
    <cellStyle name="Input 2 7 20" xfId="23009" xr:uid="{00000000-0005-0000-0000-00003B590000}"/>
    <cellStyle name="Input 2 7 20 2" xfId="23010" xr:uid="{00000000-0005-0000-0000-00003C590000}"/>
    <cellStyle name="Input 2 7 20 3" xfId="23011" xr:uid="{00000000-0005-0000-0000-00003D590000}"/>
    <cellStyle name="Input 2 7 20 4" xfId="23012" xr:uid="{00000000-0005-0000-0000-00003E590000}"/>
    <cellStyle name="Input 2 7 21" xfId="23013" xr:uid="{00000000-0005-0000-0000-00003F590000}"/>
    <cellStyle name="Input 2 7 22" xfId="23014" xr:uid="{00000000-0005-0000-0000-000040590000}"/>
    <cellStyle name="Input 2 7 23" xfId="23015" xr:uid="{00000000-0005-0000-0000-000041590000}"/>
    <cellStyle name="Input 2 7 3" xfId="23016" xr:uid="{00000000-0005-0000-0000-000042590000}"/>
    <cellStyle name="Input 2 7 3 2" xfId="23017" xr:uid="{00000000-0005-0000-0000-000043590000}"/>
    <cellStyle name="Input 2 7 3 3" xfId="23018" xr:uid="{00000000-0005-0000-0000-000044590000}"/>
    <cellStyle name="Input 2 7 3 4" xfId="23019" xr:uid="{00000000-0005-0000-0000-000045590000}"/>
    <cellStyle name="Input 2 7 4" xfId="23020" xr:uid="{00000000-0005-0000-0000-000046590000}"/>
    <cellStyle name="Input 2 7 4 2" xfId="23021" xr:uid="{00000000-0005-0000-0000-000047590000}"/>
    <cellStyle name="Input 2 7 4 3" xfId="23022" xr:uid="{00000000-0005-0000-0000-000048590000}"/>
    <cellStyle name="Input 2 7 4 4" xfId="23023" xr:uid="{00000000-0005-0000-0000-000049590000}"/>
    <cellStyle name="Input 2 7 5" xfId="23024" xr:uid="{00000000-0005-0000-0000-00004A590000}"/>
    <cellStyle name="Input 2 7 5 2" xfId="23025" xr:uid="{00000000-0005-0000-0000-00004B590000}"/>
    <cellStyle name="Input 2 7 5 3" xfId="23026" xr:uid="{00000000-0005-0000-0000-00004C590000}"/>
    <cellStyle name="Input 2 7 5 4" xfId="23027" xr:uid="{00000000-0005-0000-0000-00004D590000}"/>
    <cellStyle name="Input 2 7 6" xfId="23028" xr:uid="{00000000-0005-0000-0000-00004E590000}"/>
    <cellStyle name="Input 2 7 6 2" xfId="23029" xr:uid="{00000000-0005-0000-0000-00004F590000}"/>
    <cellStyle name="Input 2 7 6 3" xfId="23030" xr:uid="{00000000-0005-0000-0000-000050590000}"/>
    <cellStyle name="Input 2 7 6 4" xfId="23031" xr:uid="{00000000-0005-0000-0000-000051590000}"/>
    <cellStyle name="Input 2 7 7" xfId="23032" xr:uid="{00000000-0005-0000-0000-000052590000}"/>
    <cellStyle name="Input 2 7 7 2" xfId="23033" xr:uid="{00000000-0005-0000-0000-000053590000}"/>
    <cellStyle name="Input 2 7 7 3" xfId="23034" xr:uid="{00000000-0005-0000-0000-000054590000}"/>
    <cellStyle name="Input 2 7 7 4" xfId="23035" xr:uid="{00000000-0005-0000-0000-000055590000}"/>
    <cellStyle name="Input 2 7 8" xfId="23036" xr:uid="{00000000-0005-0000-0000-000056590000}"/>
    <cellStyle name="Input 2 7 8 2" xfId="23037" xr:uid="{00000000-0005-0000-0000-000057590000}"/>
    <cellStyle name="Input 2 7 8 3" xfId="23038" xr:uid="{00000000-0005-0000-0000-000058590000}"/>
    <cellStyle name="Input 2 7 8 4" xfId="23039" xr:uid="{00000000-0005-0000-0000-000059590000}"/>
    <cellStyle name="Input 2 7 9" xfId="23040" xr:uid="{00000000-0005-0000-0000-00005A590000}"/>
    <cellStyle name="Input 2 7 9 2" xfId="23041" xr:uid="{00000000-0005-0000-0000-00005B590000}"/>
    <cellStyle name="Input 2 7 9 3" xfId="23042" xr:uid="{00000000-0005-0000-0000-00005C590000}"/>
    <cellStyle name="Input 2 7 9 4" xfId="23043" xr:uid="{00000000-0005-0000-0000-00005D590000}"/>
    <cellStyle name="Input 2 8" xfId="23044" xr:uid="{00000000-0005-0000-0000-00005E590000}"/>
    <cellStyle name="Input 2 8 10" xfId="23045" xr:uid="{00000000-0005-0000-0000-00005F590000}"/>
    <cellStyle name="Input 2 8 10 2" xfId="23046" xr:uid="{00000000-0005-0000-0000-000060590000}"/>
    <cellStyle name="Input 2 8 10 3" xfId="23047" xr:uid="{00000000-0005-0000-0000-000061590000}"/>
    <cellStyle name="Input 2 8 10 4" xfId="23048" xr:uid="{00000000-0005-0000-0000-000062590000}"/>
    <cellStyle name="Input 2 8 11" xfId="23049" xr:uid="{00000000-0005-0000-0000-000063590000}"/>
    <cellStyle name="Input 2 8 11 2" xfId="23050" xr:uid="{00000000-0005-0000-0000-000064590000}"/>
    <cellStyle name="Input 2 8 11 3" xfId="23051" xr:uid="{00000000-0005-0000-0000-000065590000}"/>
    <cellStyle name="Input 2 8 11 4" xfId="23052" xr:uid="{00000000-0005-0000-0000-000066590000}"/>
    <cellStyle name="Input 2 8 12" xfId="23053" xr:uid="{00000000-0005-0000-0000-000067590000}"/>
    <cellStyle name="Input 2 8 12 2" xfId="23054" xr:uid="{00000000-0005-0000-0000-000068590000}"/>
    <cellStyle name="Input 2 8 12 3" xfId="23055" xr:uid="{00000000-0005-0000-0000-000069590000}"/>
    <cellStyle name="Input 2 8 12 4" xfId="23056" xr:uid="{00000000-0005-0000-0000-00006A590000}"/>
    <cellStyle name="Input 2 8 13" xfId="23057" xr:uid="{00000000-0005-0000-0000-00006B590000}"/>
    <cellStyle name="Input 2 8 13 2" xfId="23058" xr:uid="{00000000-0005-0000-0000-00006C590000}"/>
    <cellStyle name="Input 2 8 13 3" xfId="23059" xr:uid="{00000000-0005-0000-0000-00006D590000}"/>
    <cellStyle name="Input 2 8 13 4" xfId="23060" xr:uid="{00000000-0005-0000-0000-00006E590000}"/>
    <cellStyle name="Input 2 8 14" xfId="23061" xr:uid="{00000000-0005-0000-0000-00006F590000}"/>
    <cellStyle name="Input 2 8 14 2" xfId="23062" xr:uid="{00000000-0005-0000-0000-000070590000}"/>
    <cellStyle name="Input 2 8 14 3" xfId="23063" xr:uid="{00000000-0005-0000-0000-000071590000}"/>
    <cellStyle name="Input 2 8 14 4" xfId="23064" xr:uid="{00000000-0005-0000-0000-000072590000}"/>
    <cellStyle name="Input 2 8 15" xfId="23065" xr:uid="{00000000-0005-0000-0000-000073590000}"/>
    <cellStyle name="Input 2 8 15 2" xfId="23066" xr:uid="{00000000-0005-0000-0000-000074590000}"/>
    <cellStyle name="Input 2 8 15 3" xfId="23067" xr:uid="{00000000-0005-0000-0000-000075590000}"/>
    <cellStyle name="Input 2 8 15 4" xfId="23068" xr:uid="{00000000-0005-0000-0000-000076590000}"/>
    <cellStyle name="Input 2 8 16" xfId="23069" xr:uid="{00000000-0005-0000-0000-000077590000}"/>
    <cellStyle name="Input 2 8 16 2" xfId="23070" xr:uid="{00000000-0005-0000-0000-000078590000}"/>
    <cellStyle name="Input 2 8 16 3" xfId="23071" xr:uid="{00000000-0005-0000-0000-000079590000}"/>
    <cellStyle name="Input 2 8 16 4" xfId="23072" xr:uid="{00000000-0005-0000-0000-00007A590000}"/>
    <cellStyle name="Input 2 8 17" xfId="23073" xr:uid="{00000000-0005-0000-0000-00007B590000}"/>
    <cellStyle name="Input 2 8 17 2" xfId="23074" xr:uid="{00000000-0005-0000-0000-00007C590000}"/>
    <cellStyle name="Input 2 8 17 3" xfId="23075" xr:uid="{00000000-0005-0000-0000-00007D590000}"/>
    <cellStyle name="Input 2 8 17 4" xfId="23076" xr:uid="{00000000-0005-0000-0000-00007E590000}"/>
    <cellStyle name="Input 2 8 18" xfId="23077" xr:uid="{00000000-0005-0000-0000-00007F590000}"/>
    <cellStyle name="Input 2 8 18 2" xfId="23078" xr:uid="{00000000-0005-0000-0000-000080590000}"/>
    <cellStyle name="Input 2 8 18 3" xfId="23079" xr:uid="{00000000-0005-0000-0000-000081590000}"/>
    <cellStyle name="Input 2 8 18 4" xfId="23080" xr:uid="{00000000-0005-0000-0000-000082590000}"/>
    <cellStyle name="Input 2 8 19" xfId="23081" xr:uid="{00000000-0005-0000-0000-000083590000}"/>
    <cellStyle name="Input 2 8 19 2" xfId="23082" xr:uid="{00000000-0005-0000-0000-000084590000}"/>
    <cellStyle name="Input 2 8 19 3" xfId="23083" xr:uid="{00000000-0005-0000-0000-000085590000}"/>
    <cellStyle name="Input 2 8 19 4" xfId="23084" xr:uid="{00000000-0005-0000-0000-000086590000}"/>
    <cellStyle name="Input 2 8 2" xfId="23085" xr:uid="{00000000-0005-0000-0000-000087590000}"/>
    <cellStyle name="Input 2 8 2 2" xfId="23086" xr:uid="{00000000-0005-0000-0000-000088590000}"/>
    <cellStyle name="Input 2 8 2 3" xfId="23087" xr:uid="{00000000-0005-0000-0000-000089590000}"/>
    <cellStyle name="Input 2 8 2 4" xfId="23088" xr:uid="{00000000-0005-0000-0000-00008A590000}"/>
    <cellStyle name="Input 2 8 20" xfId="23089" xr:uid="{00000000-0005-0000-0000-00008B590000}"/>
    <cellStyle name="Input 2 8 20 2" xfId="23090" xr:uid="{00000000-0005-0000-0000-00008C590000}"/>
    <cellStyle name="Input 2 8 20 3" xfId="23091" xr:uid="{00000000-0005-0000-0000-00008D590000}"/>
    <cellStyle name="Input 2 8 20 4" xfId="23092" xr:uid="{00000000-0005-0000-0000-00008E590000}"/>
    <cellStyle name="Input 2 8 21" xfId="23093" xr:uid="{00000000-0005-0000-0000-00008F590000}"/>
    <cellStyle name="Input 2 8 22" xfId="23094" xr:uid="{00000000-0005-0000-0000-000090590000}"/>
    <cellStyle name="Input 2 8 23" xfId="23095" xr:uid="{00000000-0005-0000-0000-000091590000}"/>
    <cellStyle name="Input 2 8 3" xfId="23096" xr:uid="{00000000-0005-0000-0000-000092590000}"/>
    <cellStyle name="Input 2 8 3 2" xfId="23097" xr:uid="{00000000-0005-0000-0000-000093590000}"/>
    <cellStyle name="Input 2 8 3 3" xfId="23098" xr:uid="{00000000-0005-0000-0000-000094590000}"/>
    <cellStyle name="Input 2 8 3 4" xfId="23099" xr:uid="{00000000-0005-0000-0000-000095590000}"/>
    <cellStyle name="Input 2 8 4" xfId="23100" xr:uid="{00000000-0005-0000-0000-000096590000}"/>
    <cellStyle name="Input 2 8 4 2" xfId="23101" xr:uid="{00000000-0005-0000-0000-000097590000}"/>
    <cellStyle name="Input 2 8 4 3" xfId="23102" xr:uid="{00000000-0005-0000-0000-000098590000}"/>
    <cellStyle name="Input 2 8 4 4" xfId="23103" xr:uid="{00000000-0005-0000-0000-000099590000}"/>
    <cellStyle name="Input 2 8 5" xfId="23104" xr:uid="{00000000-0005-0000-0000-00009A590000}"/>
    <cellStyle name="Input 2 8 5 2" xfId="23105" xr:uid="{00000000-0005-0000-0000-00009B590000}"/>
    <cellStyle name="Input 2 8 5 3" xfId="23106" xr:uid="{00000000-0005-0000-0000-00009C590000}"/>
    <cellStyle name="Input 2 8 5 4" xfId="23107" xr:uid="{00000000-0005-0000-0000-00009D590000}"/>
    <cellStyle name="Input 2 8 6" xfId="23108" xr:uid="{00000000-0005-0000-0000-00009E590000}"/>
    <cellStyle name="Input 2 8 6 2" xfId="23109" xr:uid="{00000000-0005-0000-0000-00009F590000}"/>
    <cellStyle name="Input 2 8 6 3" xfId="23110" xr:uid="{00000000-0005-0000-0000-0000A0590000}"/>
    <cellStyle name="Input 2 8 6 4" xfId="23111" xr:uid="{00000000-0005-0000-0000-0000A1590000}"/>
    <cellStyle name="Input 2 8 7" xfId="23112" xr:uid="{00000000-0005-0000-0000-0000A2590000}"/>
    <cellStyle name="Input 2 8 7 2" xfId="23113" xr:uid="{00000000-0005-0000-0000-0000A3590000}"/>
    <cellStyle name="Input 2 8 7 3" xfId="23114" xr:uid="{00000000-0005-0000-0000-0000A4590000}"/>
    <cellStyle name="Input 2 8 7 4" xfId="23115" xr:uid="{00000000-0005-0000-0000-0000A5590000}"/>
    <cellStyle name="Input 2 8 8" xfId="23116" xr:uid="{00000000-0005-0000-0000-0000A6590000}"/>
    <cellStyle name="Input 2 8 8 2" xfId="23117" xr:uid="{00000000-0005-0000-0000-0000A7590000}"/>
    <cellStyle name="Input 2 8 8 3" xfId="23118" xr:uid="{00000000-0005-0000-0000-0000A8590000}"/>
    <cellStyle name="Input 2 8 8 4" xfId="23119" xr:uid="{00000000-0005-0000-0000-0000A9590000}"/>
    <cellStyle name="Input 2 8 9" xfId="23120" xr:uid="{00000000-0005-0000-0000-0000AA590000}"/>
    <cellStyle name="Input 2 8 9 2" xfId="23121" xr:uid="{00000000-0005-0000-0000-0000AB590000}"/>
    <cellStyle name="Input 2 8 9 3" xfId="23122" xr:uid="{00000000-0005-0000-0000-0000AC590000}"/>
    <cellStyle name="Input 2 8 9 4" xfId="23123" xr:uid="{00000000-0005-0000-0000-0000AD590000}"/>
    <cellStyle name="Input 2 9" xfId="23124" xr:uid="{00000000-0005-0000-0000-0000AE590000}"/>
    <cellStyle name="Input 2 9 2" xfId="23125" xr:uid="{00000000-0005-0000-0000-0000AF590000}"/>
    <cellStyle name="Input 2 9 3" xfId="23126" xr:uid="{00000000-0005-0000-0000-0000B0590000}"/>
    <cellStyle name="Input 2 9 4" xfId="23127" xr:uid="{00000000-0005-0000-0000-0000B1590000}"/>
    <cellStyle name="Input 20" xfId="23128" xr:uid="{00000000-0005-0000-0000-0000B2590000}"/>
    <cellStyle name="Input 20 2" xfId="23129" xr:uid="{00000000-0005-0000-0000-0000B3590000}"/>
    <cellStyle name="Input 20 3" xfId="23130" xr:uid="{00000000-0005-0000-0000-0000B4590000}"/>
    <cellStyle name="Input 20 4" xfId="23131" xr:uid="{00000000-0005-0000-0000-0000B5590000}"/>
    <cellStyle name="Input 20 5" xfId="58062" xr:uid="{00000000-0005-0000-0000-0000B6590000}"/>
    <cellStyle name="Input 21" xfId="23132" xr:uid="{00000000-0005-0000-0000-0000B7590000}"/>
    <cellStyle name="Input 21 2" xfId="23133" xr:uid="{00000000-0005-0000-0000-0000B8590000}"/>
    <cellStyle name="Input 21 3" xfId="23134" xr:uid="{00000000-0005-0000-0000-0000B9590000}"/>
    <cellStyle name="Input 21 4" xfId="23135" xr:uid="{00000000-0005-0000-0000-0000BA590000}"/>
    <cellStyle name="Input 22" xfId="23136" xr:uid="{00000000-0005-0000-0000-0000BB590000}"/>
    <cellStyle name="Input 22 2" xfId="23137" xr:uid="{00000000-0005-0000-0000-0000BC590000}"/>
    <cellStyle name="Input 22 3" xfId="23138" xr:uid="{00000000-0005-0000-0000-0000BD590000}"/>
    <cellStyle name="Input 22 4" xfId="23139" xr:uid="{00000000-0005-0000-0000-0000BE590000}"/>
    <cellStyle name="Input 23" xfId="23140" xr:uid="{00000000-0005-0000-0000-0000BF590000}"/>
    <cellStyle name="Input 23 2" xfId="23141" xr:uid="{00000000-0005-0000-0000-0000C0590000}"/>
    <cellStyle name="Input 23 3" xfId="23142" xr:uid="{00000000-0005-0000-0000-0000C1590000}"/>
    <cellStyle name="Input 23 4" xfId="23143" xr:uid="{00000000-0005-0000-0000-0000C2590000}"/>
    <cellStyle name="Input 24" xfId="23144" xr:uid="{00000000-0005-0000-0000-0000C3590000}"/>
    <cellStyle name="Input 24 2" xfId="23145" xr:uid="{00000000-0005-0000-0000-0000C4590000}"/>
    <cellStyle name="Input 24 3" xfId="23146" xr:uid="{00000000-0005-0000-0000-0000C5590000}"/>
    <cellStyle name="Input 24 4" xfId="23147" xr:uid="{00000000-0005-0000-0000-0000C6590000}"/>
    <cellStyle name="Input 25" xfId="23148" xr:uid="{00000000-0005-0000-0000-0000C7590000}"/>
    <cellStyle name="Input 25 2" xfId="23149" xr:uid="{00000000-0005-0000-0000-0000C8590000}"/>
    <cellStyle name="Input 25 3" xfId="23150" xr:uid="{00000000-0005-0000-0000-0000C9590000}"/>
    <cellStyle name="Input 25 4" xfId="23151" xr:uid="{00000000-0005-0000-0000-0000CA590000}"/>
    <cellStyle name="Input 26" xfId="23152" xr:uid="{00000000-0005-0000-0000-0000CB590000}"/>
    <cellStyle name="Input 26 2" xfId="23153" xr:uid="{00000000-0005-0000-0000-0000CC590000}"/>
    <cellStyle name="Input 26 3" xfId="23154" xr:uid="{00000000-0005-0000-0000-0000CD590000}"/>
    <cellStyle name="Input 26 4" xfId="23155" xr:uid="{00000000-0005-0000-0000-0000CE590000}"/>
    <cellStyle name="Input 27" xfId="23156" xr:uid="{00000000-0005-0000-0000-0000CF590000}"/>
    <cellStyle name="Input 27 2" xfId="23157" xr:uid="{00000000-0005-0000-0000-0000D0590000}"/>
    <cellStyle name="Input 27 3" xfId="23158" xr:uid="{00000000-0005-0000-0000-0000D1590000}"/>
    <cellStyle name="Input 27 4" xfId="23159" xr:uid="{00000000-0005-0000-0000-0000D2590000}"/>
    <cellStyle name="Input 28" xfId="23160" xr:uid="{00000000-0005-0000-0000-0000D3590000}"/>
    <cellStyle name="Input 28 2" xfId="23161" xr:uid="{00000000-0005-0000-0000-0000D4590000}"/>
    <cellStyle name="Input 28 3" xfId="23162" xr:uid="{00000000-0005-0000-0000-0000D5590000}"/>
    <cellStyle name="Input 28 4" xfId="23163" xr:uid="{00000000-0005-0000-0000-0000D6590000}"/>
    <cellStyle name="Input 29" xfId="23164" xr:uid="{00000000-0005-0000-0000-0000D7590000}"/>
    <cellStyle name="Input 29 2" xfId="23165" xr:uid="{00000000-0005-0000-0000-0000D8590000}"/>
    <cellStyle name="Input 29 3" xfId="23166" xr:uid="{00000000-0005-0000-0000-0000D9590000}"/>
    <cellStyle name="Input 29 4" xfId="23167" xr:uid="{00000000-0005-0000-0000-0000DA590000}"/>
    <cellStyle name="Input 3" xfId="1419" xr:uid="{00000000-0005-0000-0000-0000DB590000}"/>
    <cellStyle name="Input 3 10" xfId="23169" xr:uid="{00000000-0005-0000-0000-0000DC590000}"/>
    <cellStyle name="Input 3 10 2" xfId="23170" xr:uid="{00000000-0005-0000-0000-0000DD590000}"/>
    <cellStyle name="Input 3 10 3" xfId="23171" xr:uid="{00000000-0005-0000-0000-0000DE590000}"/>
    <cellStyle name="Input 3 10 4" xfId="23172" xr:uid="{00000000-0005-0000-0000-0000DF590000}"/>
    <cellStyle name="Input 3 11" xfId="23173" xr:uid="{00000000-0005-0000-0000-0000E0590000}"/>
    <cellStyle name="Input 3 11 2" xfId="23174" xr:uid="{00000000-0005-0000-0000-0000E1590000}"/>
    <cellStyle name="Input 3 11 3" xfId="23175" xr:uid="{00000000-0005-0000-0000-0000E2590000}"/>
    <cellStyle name="Input 3 11 4" xfId="23176" xr:uid="{00000000-0005-0000-0000-0000E3590000}"/>
    <cellStyle name="Input 3 12" xfId="23177" xr:uid="{00000000-0005-0000-0000-0000E4590000}"/>
    <cellStyle name="Input 3 12 2" xfId="23178" xr:uid="{00000000-0005-0000-0000-0000E5590000}"/>
    <cellStyle name="Input 3 12 3" xfId="23179" xr:uid="{00000000-0005-0000-0000-0000E6590000}"/>
    <cellStyle name="Input 3 12 4" xfId="23180" xr:uid="{00000000-0005-0000-0000-0000E7590000}"/>
    <cellStyle name="Input 3 13" xfId="23181" xr:uid="{00000000-0005-0000-0000-0000E8590000}"/>
    <cellStyle name="Input 3 13 2" xfId="23182" xr:uid="{00000000-0005-0000-0000-0000E9590000}"/>
    <cellStyle name="Input 3 13 3" xfId="23183" xr:uid="{00000000-0005-0000-0000-0000EA590000}"/>
    <cellStyle name="Input 3 13 4" xfId="23184" xr:uid="{00000000-0005-0000-0000-0000EB590000}"/>
    <cellStyle name="Input 3 14" xfId="23185" xr:uid="{00000000-0005-0000-0000-0000EC590000}"/>
    <cellStyle name="Input 3 14 2" xfId="23186" xr:uid="{00000000-0005-0000-0000-0000ED590000}"/>
    <cellStyle name="Input 3 14 3" xfId="23187" xr:uid="{00000000-0005-0000-0000-0000EE590000}"/>
    <cellStyle name="Input 3 14 4" xfId="23188" xr:uid="{00000000-0005-0000-0000-0000EF590000}"/>
    <cellStyle name="Input 3 15" xfId="23189" xr:uid="{00000000-0005-0000-0000-0000F0590000}"/>
    <cellStyle name="Input 3 15 2" xfId="23190" xr:uid="{00000000-0005-0000-0000-0000F1590000}"/>
    <cellStyle name="Input 3 15 3" xfId="23191" xr:uid="{00000000-0005-0000-0000-0000F2590000}"/>
    <cellStyle name="Input 3 15 4" xfId="23192" xr:uid="{00000000-0005-0000-0000-0000F3590000}"/>
    <cellStyle name="Input 3 16" xfId="23193" xr:uid="{00000000-0005-0000-0000-0000F4590000}"/>
    <cellStyle name="Input 3 16 2" xfId="23194" xr:uid="{00000000-0005-0000-0000-0000F5590000}"/>
    <cellStyle name="Input 3 16 3" xfId="23195" xr:uid="{00000000-0005-0000-0000-0000F6590000}"/>
    <cellStyle name="Input 3 16 4" xfId="23196" xr:uid="{00000000-0005-0000-0000-0000F7590000}"/>
    <cellStyle name="Input 3 17" xfId="23197" xr:uid="{00000000-0005-0000-0000-0000F8590000}"/>
    <cellStyle name="Input 3 17 2" xfId="23198" xr:uid="{00000000-0005-0000-0000-0000F9590000}"/>
    <cellStyle name="Input 3 17 3" xfId="23199" xr:uid="{00000000-0005-0000-0000-0000FA590000}"/>
    <cellStyle name="Input 3 17 4" xfId="23200" xr:uid="{00000000-0005-0000-0000-0000FB590000}"/>
    <cellStyle name="Input 3 18" xfId="23201" xr:uid="{00000000-0005-0000-0000-0000FC590000}"/>
    <cellStyle name="Input 3 18 2" xfId="23202" xr:uid="{00000000-0005-0000-0000-0000FD590000}"/>
    <cellStyle name="Input 3 18 3" xfId="23203" xr:uid="{00000000-0005-0000-0000-0000FE590000}"/>
    <cellStyle name="Input 3 18 4" xfId="23204" xr:uid="{00000000-0005-0000-0000-0000FF590000}"/>
    <cellStyle name="Input 3 19" xfId="23205" xr:uid="{00000000-0005-0000-0000-0000005A0000}"/>
    <cellStyle name="Input 3 19 2" xfId="23206" xr:uid="{00000000-0005-0000-0000-0000015A0000}"/>
    <cellStyle name="Input 3 19 3" xfId="23207" xr:uid="{00000000-0005-0000-0000-0000025A0000}"/>
    <cellStyle name="Input 3 19 4" xfId="23208" xr:uid="{00000000-0005-0000-0000-0000035A0000}"/>
    <cellStyle name="Input 3 2" xfId="23209" xr:uid="{00000000-0005-0000-0000-0000045A0000}"/>
    <cellStyle name="Input 3 2 10" xfId="23210" xr:uid="{00000000-0005-0000-0000-0000055A0000}"/>
    <cellStyle name="Input 3 2 10 2" xfId="23211" xr:uid="{00000000-0005-0000-0000-0000065A0000}"/>
    <cellStyle name="Input 3 2 10 3" xfId="23212" xr:uid="{00000000-0005-0000-0000-0000075A0000}"/>
    <cellStyle name="Input 3 2 10 4" xfId="23213" xr:uid="{00000000-0005-0000-0000-0000085A0000}"/>
    <cellStyle name="Input 3 2 11" xfId="23214" xr:uid="{00000000-0005-0000-0000-0000095A0000}"/>
    <cellStyle name="Input 3 2 11 2" xfId="23215" xr:uid="{00000000-0005-0000-0000-00000A5A0000}"/>
    <cellStyle name="Input 3 2 11 3" xfId="23216" xr:uid="{00000000-0005-0000-0000-00000B5A0000}"/>
    <cellStyle name="Input 3 2 11 4" xfId="23217" xr:uid="{00000000-0005-0000-0000-00000C5A0000}"/>
    <cellStyle name="Input 3 2 12" xfId="23218" xr:uid="{00000000-0005-0000-0000-00000D5A0000}"/>
    <cellStyle name="Input 3 2 12 2" xfId="23219" xr:uid="{00000000-0005-0000-0000-00000E5A0000}"/>
    <cellStyle name="Input 3 2 12 3" xfId="23220" xr:uid="{00000000-0005-0000-0000-00000F5A0000}"/>
    <cellStyle name="Input 3 2 12 4" xfId="23221" xr:uid="{00000000-0005-0000-0000-0000105A0000}"/>
    <cellStyle name="Input 3 2 13" xfId="23222" xr:uid="{00000000-0005-0000-0000-0000115A0000}"/>
    <cellStyle name="Input 3 2 13 2" xfId="23223" xr:uid="{00000000-0005-0000-0000-0000125A0000}"/>
    <cellStyle name="Input 3 2 13 3" xfId="23224" xr:uid="{00000000-0005-0000-0000-0000135A0000}"/>
    <cellStyle name="Input 3 2 13 4" xfId="23225" xr:uid="{00000000-0005-0000-0000-0000145A0000}"/>
    <cellStyle name="Input 3 2 14" xfId="23226" xr:uid="{00000000-0005-0000-0000-0000155A0000}"/>
    <cellStyle name="Input 3 2 14 2" xfId="23227" xr:uid="{00000000-0005-0000-0000-0000165A0000}"/>
    <cellStyle name="Input 3 2 14 3" xfId="23228" xr:uid="{00000000-0005-0000-0000-0000175A0000}"/>
    <cellStyle name="Input 3 2 14 4" xfId="23229" xr:uid="{00000000-0005-0000-0000-0000185A0000}"/>
    <cellStyle name="Input 3 2 15" xfId="23230" xr:uid="{00000000-0005-0000-0000-0000195A0000}"/>
    <cellStyle name="Input 3 2 15 2" xfId="23231" xr:uid="{00000000-0005-0000-0000-00001A5A0000}"/>
    <cellStyle name="Input 3 2 15 3" xfId="23232" xr:uid="{00000000-0005-0000-0000-00001B5A0000}"/>
    <cellStyle name="Input 3 2 15 4" xfId="23233" xr:uid="{00000000-0005-0000-0000-00001C5A0000}"/>
    <cellStyle name="Input 3 2 16" xfId="23234" xr:uid="{00000000-0005-0000-0000-00001D5A0000}"/>
    <cellStyle name="Input 3 2 16 2" xfId="23235" xr:uid="{00000000-0005-0000-0000-00001E5A0000}"/>
    <cellStyle name="Input 3 2 16 3" xfId="23236" xr:uid="{00000000-0005-0000-0000-00001F5A0000}"/>
    <cellStyle name="Input 3 2 16 4" xfId="23237" xr:uid="{00000000-0005-0000-0000-0000205A0000}"/>
    <cellStyle name="Input 3 2 17" xfId="23238" xr:uid="{00000000-0005-0000-0000-0000215A0000}"/>
    <cellStyle name="Input 3 2 17 2" xfId="23239" xr:uid="{00000000-0005-0000-0000-0000225A0000}"/>
    <cellStyle name="Input 3 2 17 3" xfId="23240" xr:uid="{00000000-0005-0000-0000-0000235A0000}"/>
    <cellStyle name="Input 3 2 17 4" xfId="23241" xr:uid="{00000000-0005-0000-0000-0000245A0000}"/>
    <cellStyle name="Input 3 2 18" xfId="23242" xr:uid="{00000000-0005-0000-0000-0000255A0000}"/>
    <cellStyle name="Input 3 2 18 2" xfId="23243" xr:uid="{00000000-0005-0000-0000-0000265A0000}"/>
    <cellStyle name="Input 3 2 18 3" xfId="23244" xr:uid="{00000000-0005-0000-0000-0000275A0000}"/>
    <cellStyle name="Input 3 2 18 4" xfId="23245" xr:uid="{00000000-0005-0000-0000-0000285A0000}"/>
    <cellStyle name="Input 3 2 19" xfId="23246" xr:uid="{00000000-0005-0000-0000-0000295A0000}"/>
    <cellStyle name="Input 3 2 19 2" xfId="23247" xr:uid="{00000000-0005-0000-0000-00002A5A0000}"/>
    <cellStyle name="Input 3 2 19 3" xfId="23248" xr:uid="{00000000-0005-0000-0000-00002B5A0000}"/>
    <cellStyle name="Input 3 2 19 4" xfId="23249" xr:uid="{00000000-0005-0000-0000-00002C5A0000}"/>
    <cellStyle name="Input 3 2 2" xfId="23250" xr:uid="{00000000-0005-0000-0000-00002D5A0000}"/>
    <cellStyle name="Input 3 2 2 2" xfId="23251" xr:uid="{00000000-0005-0000-0000-00002E5A0000}"/>
    <cellStyle name="Input 3 2 2 3" xfId="23252" xr:uid="{00000000-0005-0000-0000-00002F5A0000}"/>
    <cellStyle name="Input 3 2 2 4" xfId="23253" xr:uid="{00000000-0005-0000-0000-0000305A0000}"/>
    <cellStyle name="Input 3 2 20" xfId="23254" xr:uid="{00000000-0005-0000-0000-0000315A0000}"/>
    <cellStyle name="Input 3 2 20 2" xfId="23255" xr:uid="{00000000-0005-0000-0000-0000325A0000}"/>
    <cellStyle name="Input 3 2 20 3" xfId="23256" xr:uid="{00000000-0005-0000-0000-0000335A0000}"/>
    <cellStyle name="Input 3 2 20 4" xfId="23257" xr:uid="{00000000-0005-0000-0000-0000345A0000}"/>
    <cellStyle name="Input 3 2 21" xfId="23258" xr:uid="{00000000-0005-0000-0000-0000355A0000}"/>
    <cellStyle name="Input 3 2 22" xfId="23259" xr:uid="{00000000-0005-0000-0000-0000365A0000}"/>
    <cellStyle name="Input 3 2 3" xfId="23260" xr:uid="{00000000-0005-0000-0000-0000375A0000}"/>
    <cellStyle name="Input 3 2 3 2" xfId="23261" xr:uid="{00000000-0005-0000-0000-0000385A0000}"/>
    <cellStyle name="Input 3 2 3 3" xfId="23262" xr:uid="{00000000-0005-0000-0000-0000395A0000}"/>
    <cellStyle name="Input 3 2 3 4" xfId="23263" xr:uid="{00000000-0005-0000-0000-00003A5A0000}"/>
    <cellStyle name="Input 3 2 4" xfId="23264" xr:uid="{00000000-0005-0000-0000-00003B5A0000}"/>
    <cellStyle name="Input 3 2 4 2" xfId="23265" xr:uid="{00000000-0005-0000-0000-00003C5A0000}"/>
    <cellStyle name="Input 3 2 4 3" xfId="23266" xr:uid="{00000000-0005-0000-0000-00003D5A0000}"/>
    <cellStyle name="Input 3 2 4 4" xfId="23267" xr:uid="{00000000-0005-0000-0000-00003E5A0000}"/>
    <cellStyle name="Input 3 2 5" xfId="23268" xr:uid="{00000000-0005-0000-0000-00003F5A0000}"/>
    <cellStyle name="Input 3 2 5 2" xfId="23269" xr:uid="{00000000-0005-0000-0000-0000405A0000}"/>
    <cellStyle name="Input 3 2 5 3" xfId="23270" xr:uid="{00000000-0005-0000-0000-0000415A0000}"/>
    <cellStyle name="Input 3 2 5 4" xfId="23271" xr:uid="{00000000-0005-0000-0000-0000425A0000}"/>
    <cellStyle name="Input 3 2 6" xfId="23272" xr:uid="{00000000-0005-0000-0000-0000435A0000}"/>
    <cellStyle name="Input 3 2 6 2" xfId="23273" xr:uid="{00000000-0005-0000-0000-0000445A0000}"/>
    <cellStyle name="Input 3 2 6 3" xfId="23274" xr:uid="{00000000-0005-0000-0000-0000455A0000}"/>
    <cellStyle name="Input 3 2 6 4" xfId="23275" xr:uid="{00000000-0005-0000-0000-0000465A0000}"/>
    <cellStyle name="Input 3 2 7" xfId="23276" xr:uid="{00000000-0005-0000-0000-0000475A0000}"/>
    <cellStyle name="Input 3 2 7 2" xfId="23277" xr:uid="{00000000-0005-0000-0000-0000485A0000}"/>
    <cellStyle name="Input 3 2 7 3" xfId="23278" xr:uid="{00000000-0005-0000-0000-0000495A0000}"/>
    <cellStyle name="Input 3 2 7 4" xfId="23279" xr:uid="{00000000-0005-0000-0000-00004A5A0000}"/>
    <cellStyle name="Input 3 2 8" xfId="23280" xr:uid="{00000000-0005-0000-0000-00004B5A0000}"/>
    <cellStyle name="Input 3 2 8 2" xfId="23281" xr:uid="{00000000-0005-0000-0000-00004C5A0000}"/>
    <cellStyle name="Input 3 2 8 3" xfId="23282" xr:uid="{00000000-0005-0000-0000-00004D5A0000}"/>
    <cellStyle name="Input 3 2 8 4" xfId="23283" xr:uid="{00000000-0005-0000-0000-00004E5A0000}"/>
    <cellStyle name="Input 3 2 9" xfId="23284" xr:uid="{00000000-0005-0000-0000-00004F5A0000}"/>
    <cellStyle name="Input 3 2 9 2" xfId="23285" xr:uid="{00000000-0005-0000-0000-0000505A0000}"/>
    <cellStyle name="Input 3 2 9 3" xfId="23286" xr:uid="{00000000-0005-0000-0000-0000515A0000}"/>
    <cellStyle name="Input 3 2 9 4" xfId="23287" xr:uid="{00000000-0005-0000-0000-0000525A0000}"/>
    <cellStyle name="Input 3 20" xfId="23288" xr:uid="{00000000-0005-0000-0000-0000535A0000}"/>
    <cellStyle name="Input 3 20 2" xfId="23289" xr:uid="{00000000-0005-0000-0000-0000545A0000}"/>
    <cellStyle name="Input 3 20 3" xfId="23290" xr:uid="{00000000-0005-0000-0000-0000555A0000}"/>
    <cellStyle name="Input 3 20 4" xfId="23291" xr:uid="{00000000-0005-0000-0000-0000565A0000}"/>
    <cellStyle name="Input 3 21" xfId="23292" xr:uid="{00000000-0005-0000-0000-0000575A0000}"/>
    <cellStyle name="Input 3 21 2" xfId="23293" xr:uid="{00000000-0005-0000-0000-0000585A0000}"/>
    <cellStyle name="Input 3 21 3" xfId="23294" xr:uid="{00000000-0005-0000-0000-0000595A0000}"/>
    <cellStyle name="Input 3 21 4" xfId="23295" xr:uid="{00000000-0005-0000-0000-00005A5A0000}"/>
    <cellStyle name="Input 3 22" xfId="23296" xr:uid="{00000000-0005-0000-0000-00005B5A0000}"/>
    <cellStyle name="Input 3 22 2" xfId="23297" xr:uid="{00000000-0005-0000-0000-00005C5A0000}"/>
    <cellStyle name="Input 3 22 3" xfId="23298" xr:uid="{00000000-0005-0000-0000-00005D5A0000}"/>
    <cellStyle name="Input 3 22 4" xfId="23299" xr:uid="{00000000-0005-0000-0000-00005E5A0000}"/>
    <cellStyle name="Input 3 23" xfId="23300" xr:uid="{00000000-0005-0000-0000-00005F5A0000}"/>
    <cellStyle name="Input 3 24" xfId="23301" xr:uid="{00000000-0005-0000-0000-0000605A0000}"/>
    <cellStyle name="Input 3 25" xfId="23302" xr:uid="{00000000-0005-0000-0000-0000615A0000}"/>
    <cellStyle name="Input 3 26" xfId="57741" xr:uid="{00000000-0005-0000-0000-0000625A0000}"/>
    <cellStyle name="Input 3 27" xfId="23168" xr:uid="{00000000-0005-0000-0000-0000635A0000}"/>
    <cellStyle name="Input 3 3" xfId="23303" xr:uid="{00000000-0005-0000-0000-0000645A0000}"/>
    <cellStyle name="Input 3 3 10" xfId="23304" xr:uid="{00000000-0005-0000-0000-0000655A0000}"/>
    <cellStyle name="Input 3 3 10 2" xfId="23305" xr:uid="{00000000-0005-0000-0000-0000665A0000}"/>
    <cellStyle name="Input 3 3 10 3" xfId="23306" xr:uid="{00000000-0005-0000-0000-0000675A0000}"/>
    <cellStyle name="Input 3 3 10 4" xfId="23307" xr:uid="{00000000-0005-0000-0000-0000685A0000}"/>
    <cellStyle name="Input 3 3 11" xfId="23308" xr:uid="{00000000-0005-0000-0000-0000695A0000}"/>
    <cellStyle name="Input 3 3 11 2" xfId="23309" xr:uid="{00000000-0005-0000-0000-00006A5A0000}"/>
    <cellStyle name="Input 3 3 11 3" xfId="23310" xr:uid="{00000000-0005-0000-0000-00006B5A0000}"/>
    <cellStyle name="Input 3 3 11 4" xfId="23311" xr:uid="{00000000-0005-0000-0000-00006C5A0000}"/>
    <cellStyle name="Input 3 3 12" xfId="23312" xr:uid="{00000000-0005-0000-0000-00006D5A0000}"/>
    <cellStyle name="Input 3 3 12 2" xfId="23313" xr:uid="{00000000-0005-0000-0000-00006E5A0000}"/>
    <cellStyle name="Input 3 3 12 3" xfId="23314" xr:uid="{00000000-0005-0000-0000-00006F5A0000}"/>
    <cellStyle name="Input 3 3 12 4" xfId="23315" xr:uid="{00000000-0005-0000-0000-0000705A0000}"/>
    <cellStyle name="Input 3 3 13" xfId="23316" xr:uid="{00000000-0005-0000-0000-0000715A0000}"/>
    <cellStyle name="Input 3 3 13 2" xfId="23317" xr:uid="{00000000-0005-0000-0000-0000725A0000}"/>
    <cellStyle name="Input 3 3 13 3" xfId="23318" xr:uid="{00000000-0005-0000-0000-0000735A0000}"/>
    <cellStyle name="Input 3 3 13 4" xfId="23319" xr:uid="{00000000-0005-0000-0000-0000745A0000}"/>
    <cellStyle name="Input 3 3 14" xfId="23320" xr:uid="{00000000-0005-0000-0000-0000755A0000}"/>
    <cellStyle name="Input 3 3 14 2" xfId="23321" xr:uid="{00000000-0005-0000-0000-0000765A0000}"/>
    <cellStyle name="Input 3 3 14 3" xfId="23322" xr:uid="{00000000-0005-0000-0000-0000775A0000}"/>
    <cellStyle name="Input 3 3 14 4" xfId="23323" xr:uid="{00000000-0005-0000-0000-0000785A0000}"/>
    <cellStyle name="Input 3 3 15" xfId="23324" xr:uid="{00000000-0005-0000-0000-0000795A0000}"/>
    <cellStyle name="Input 3 3 15 2" xfId="23325" xr:uid="{00000000-0005-0000-0000-00007A5A0000}"/>
    <cellStyle name="Input 3 3 15 3" xfId="23326" xr:uid="{00000000-0005-0000-0000-00007B5A0000}"/>
    <cellStyle name="Input 3 3 15 4" xfId="23327" xr:uid="{00000000-0005-0000-0000-00007C5A0000}"/>
    <cellStyle name="Input 3 3 16" xfId="23328" xr:uid="{00000000-0005-0000-0000-00007D5A0000}"/>
    <cellStyle name="Input 3 3 16 2" xfId="23329" xr:uid="{00000000-0005-0000-0000-00007E5A0000}"/>
    <cellStyle name="Input 3 3 16 3" xfId="23330" xr:uid="{00000000-0005-0000-0000-00007F5A0000}"/>
    <cellStyle name="Input 3 3 16 4" xfId="23331" xr:uid="{00000000-0005-0000-0000-0000805A0000}"/>
    <cellStyle name="Input 3 3 17" xfId="23332" xr:uid="{00000000-0005-0000-0000-0000815A0000}"/>
    <cellStyle name="Input 3 3 17 2" xfId="23333" xr:uid="{00000000-0005-0000-0000-0000825A0000}"/>
    <cellStyle name="Input 3 3 17 3" xfId="23334" xr:uid="{00000000-0005-0000-0000-0000835A0000}"/>
    <cellStyle name="Input 3 3 17 4" xfId="23335" xr:uid="{00000000-0005-0000-0000-0000845A0000}"/>
    <cellStyle name="Input 3 3 18" xfId="23336" xr:uid="{00000000-0005-0000-0000-0000855A0000}"/>
    <cellStyle name="Input 3 3 18 2" xfId="23337" xr:uid="{00000000-0005-0000-0000-0000865A0000}"/>
    <cellStyle name="Input 3 3 18 3" xfId="23338" xr:uid="{00000000-0005-0000-0000-0000875A0000}"/>
    <cellStyle name="Input 3 3 18 4" xfId="23339" xr:uid="{00000000-0005-0000-0000-0000885A0000}"/>
    <cellStyle name="Input 3 3 19" xfId="23340" xr:uid="{00000000-0005-0000-0000-0000895A0000}"/>
    <cellStyle name="Input 3 3 19 2" xfId="23341" xr:uid="{00000000-0005-0000-0000-00008A5A0000}"/>
    <cellStyle name="Input 3 3 19 3" xfId="23342" xr:uid="{00000000-0005-0000-0000-00008B5A0000}"/>
    <cellStyle name="Input 3 3 19 4" xfId="23343" xr:uid="{00000000-0005-0000-0000-00008C5A0000}"/>
    <cellStyle name="Input 3 3 2" xfId="23344" xr:uid="{00000000-0005-0000-0000-00008D5A0000}"/>
    <cellStyle name="Input 3 3 2 2" xfId="23345" xr:uid="{00000000-0005-0000-0000-00008E5A0000}"/>
    <cellStyle name="Input 3 3 2 3" xfId="23346" xr:uid="{00000000-0005-0000-0000-00008F5A0000}"/>
    <cellStyle name="Input 3 3 2 4" xfId="23347" xr:uid="{00000000-0005-0000-0000-0000905A0000}"/>
    <cellStyle name="Input 3 3 20" xfId="23348" xr:uid="{00000000-0005-0000-0000-0000915A0000}"/>
    <cellStyle name="Input 3 3 20 2" xfId="23349" xr:uid="{00000000-0005-0000-0000-0000925A0000}"/>
    <cellStyle name="Input 3 3 20 3" xfId="23350" xr:uid="{00000000-0005-0000-0000-0000935A0000}"/>
    <cellStyle name="Input 3 3 20 4" xfId="23351" xr:uid="{00000000-0005-0000-0000-0000945A0000}"/>
    <cellStyle name="Input 3 3 21" xfId="23352" xr:uid="{00000000-0005-0000-0000-0000955A0000}"/>
    <cellStyle name="Input 3 3 22" xfId="23353" xr:uid="{00000000-0005-0000-0000-0000965A0000}"/>
    <cellStyle name="Input 3 3 3" xfId="23354" xr:uid="{00000000-0005-0000-0000-0000975A0000}"/>
    <cellStyle name="Input 3 3 3 2" xfId="23355" xr:uid="{00000000-0005-0000-0000-0000985A0000}"/>
    <cellStyle name="Input 3 3 3 3" xfId="23356" xr:uid="{00000000-0005-0000-0000-0000995A0000}"/>
    <cellStyle name="Input 3 3 3 4" xfId="23357" xr:uid="{00000000-0005-0000-0000-00009A5A0000}"/>
    <cellStyle name="Input 3 3 4" xfId="23358" xr:uid="{00000000-0005-0000-0000-00009B5A0000}"/>
    <cellStyle name="Input 3 3 4 2" xfId="23359" xr:uid="{00000000-0005-0000-0000-00009C5A0000}"/>
    <cellStyle name="Input 3 3 4 3" xfId="23360" xr:uid="{00000000-0005-0000-0000-00009D5A0000}"/>
    <cellStyle name="Input 3 3 4 4" xfId="23361" xr:uid="{00000000-0005-0000-0000-00009E5A0000}"/>
    <cellStyle name="Input 3 3 5" xfId="23362" xr:uid="{00000000-0005-0000-0000-00009F5A0000}"/>
    <cellStyle name="Input 3 3 5 2" xfId="23363" xr:uid="{00000000-0005-0000-0000-0000A05A0000}"/>
    <cellStyle name="Input 3 3 5 3" xfId="23364" xr:uid="{00000000-0005-0000-0000-0000A15A0000}"/>
    <cellStyle name="Input 3 3 5 4" xfId="23365" xr:uid="{00000000-0005-0000-0000-0000A25A0000}"/>
    <cellStyle name="Input 3 3 6" xfId="23366" xr:uid="{00000000-0005-0000-0000-0000A35A0000}"/>
    <cellStyle name="Input 3 3 6 2" xfId="23367" xr:uid="{00000000-0005-0000-0000-0000A45A0000}"/>
    <cellStyle name="Input 3 3 6 3" xfId="23368" xr:uid="{00000000-0005-0000-0000-0000A55A0000}"/>
    <cellStyle name="Input 3 3 6 4" xfId="23369" xr:uid="{00000000-0005-0000-0000-0000A65A0000}"/>
    <cellStyle name="Input 3 3 7" xfId="23370" xr:uid="{00000000-0005-0000-0000-0000A75A0000}"/>
    <cellStyle name="Input 3 3 7 2" xfId="23371" xr:uid="{00000000-0005-0000-0000-0000A85A0000}"/>
    <cellStyle name="Input 3 3 7 3" xfId="23372" xr:uid="{00000000-0005-0000-0000-0000A95A0000}"/>
    <cellStyle name="Input 3 3 7 4" xfId="23373" xr:uid="{00000000-0005-0000-0000-0000AA5A0000}"/>
    <cellStyle name="Input 3 3 8" xfId="23374" xr:uid="{00000000-0005-0000-0000-0000AB5A0000}"/>
    <cellStyle name="Input 3 3 8 2" xfId="23375" xr:uid="{00000000-0005-0000-0000-0000AC5A0000}"/>
    <cellStyle name="Input 3 3 8 3" xfId="23376" xr:uid="{00000000-0005-0000-0000-0000AD5A0000}"/>
    <cellStyle name="Input 3 3 8 4" xfId="23377" xr:uid="{00000000-0005-0000-0000-0000AE5A0000}"/>
    <cellStyle name="Input 3 3 9" xfId="23378" xr:uid="{00000000-0005-0000-0000-0000AF5A0000}"/>
    <cellStyle name="Input 3 3 9 2" xfId="23379" xr:uid="{00000000-0005-0000-0000-0000B05A0000}"/>
    <cellStyle name="Input 3 3 9 3" xfId="23380" xr:uid="{00000000-0005-0000-0000-0000B15A0000}"/>
    <cellStyle name="Input 3 3 9 4" xfId="23381" xr:uid="{00000000-0005-0000-0000-0000B25A0000}"/>
    <cellStyle name="Input 3 4" xfId="23382" xr:uid="{00000000-0005-0000-0000-0000B35A0000}"/>
    <cellStyle name="Input 3 4 2" xfId="23383" xr:uid="{00000000-0005-0000-0000-0000B45A0000}"/>
    <cellStyle name="Input 3 4 3" xfId="23384" xr:uid="{00000000-0005-0000-0000-0000B55A0000}"/>
    <cellStyle name="Input 3 5" xfId="23385" xr:uid="{00000000-0005-0000-0000-0000B65A0000}"/>
    <cellStyle name="Input 3 5 2" xfId="23386" xr:uid="{00000000-0005-0000-0000-0000B75A0000}"/>
    <cellStyle name="Input 3 5 3" xfId="23387" xr:uid="{00000000-0005-0000-0000-0000B85A0000}"/>
    <cellStyle name="Input 3 5 4" xfId="23388" xr:uid="{00000000-0005-0000-0000-0000B95A0000}"/>
    <cellStyle name="Input 3 6" xfId="23389" xr:uid="{00000000-0005-0000-0000-0000BA5A0000}"/>
    <cellStyle name="Input 3 6 2" xfId="23390" xr:uid="{00000000-0005-0000-0000-0000BB5A0000}"/>
    <cellStyle name="Input 3 6 3" xfId="23391" xr:uid="{00000000-0005-0000-0000-0000BC5A0000}"/>
    <cellStyle name="Input 3 6 4" xfId="23392" xr:uid="{00000000-0005-0000-0000-0000BD5A0000}"/>
    <cellStyle name="Input 3 7" xfId="23393" xr:uid="{00000000-0005-0000-0000-0000BE5A0000}"/>
    <cellStyle name="Input 3 7 2" xfId="23394" xr:uid="{00000000-0005-0000-0000-0000BF5A0000}"/>
    <cellStyle name="Input 3 7 3" xfId="23395" xr:uid="{00000000-0005-0000-0000-0000C05A0000}"/>
    <cellStyle name="Input 3 7 4" xfId="23396" xr:uid="{00000000-0005-0000-0000-0000C15A0000}"/>
    <cellStyle name="Input 3 8" xfId="23397" xr:uid="{00000000-0005-0000-0000-0000C25A0000}"/>
    <cellStyle name="Input 3 8 2" xfId="23398" xr:uid="{00000000-0005-0000-0000-0000C35A0000}"/>
    <cellStyle name="Input 3 8 3" xfId="23399" xr:uid="{00000000-0005-0000-0000-0000C45A0000}"/>
    <cellStyle name="Input 3 8 4" xfId="23400" xr:uid="{00000000-0005-0000-0000-0000C55A0000}"/>
    <cellStyle name="Input 3 9" xfId="23401" xr:uid="{00000000-0005-0000-0000-0000C65A0000}"/>
    <cellStyle name="Input 3 9 2" xfId="23402" xr:uid="{00000000-0005-0000-0000-0000C75A0000}"/>
    <cellStyle name="Input 3 9 3" xfId="23403" xr:uid="{00000000-0005-0000-0000-0000C85A0000}"/>
    <cellStyle name="Input 3 9 4" xfId="23404" xr:uid="{00000000-0005-0000-0000-0000C95A0000}"/>
    <cellStyle name="Input 30" xfId="23405" xr:uid="{00000000-0005-0000-0000-0000CA5A0000}"/>
    <cellStyle name="Input 30 2" xfId="23406" xr:uid="{00000000-0005-0000-0000-0000CB5A0000}"/>
    <cellStyle name="Input 30 3" xfId="23407" xr:uid="{00000000-0005-0000-0000-0000CC5A0000}"/>
    <cellStyle name="Input 30 4" xfId="23408" xr:uid="{00000000-0005-0000-0000-0000CD5A0000}"/>
    <cellStyle name="Input 31" xfId="23409" xr:uid="{00000000-0005-0000-0000-0000CE5A0000}"/>
    <cellStyle name="Input 31 2" xfId="23410" xr:uid="{00000000-0005-0000-0000-0000CF5A0000}"/>
    <cellStyle name="Input 31 3" xfId="23411" xr:uid="{00000000-0005-0000-0000-0000D05A0000}"/>
    <cellStyle name="Input 31 4" xfId="23412" xr:uid="{00000000-0005-0000-0000-0000D15A0000}"/>
    <cellStyle name="Input 32" xfId="23413" xr:uid="{00000000-0005-0000-0000-0000D25A0000}"/>
    <cellStyle name="Input 32 2" xfId="23414" xr:uid="{00000000-0005-0000-0000-0000D35A0000}"/>
    <cellStyle name="Input 32 3" xfId="23415" xr:uid="{00000000-0005-0000-0000-0000D45A0000}"/>
    <cellStyle name="Input 32 4" xfId="23416" xr:uid="{00000000-0005-0000-0000-0000D55A0000}"/>
    <cellStyle name="Input 33" xfId="23417" xr:uid="{00000000-0005-0000-0000-0000D65A0000}"/>
    <cellStyle name="Input 33 2" xfId="23418" xr:uid="{00000000-0005-0000-0000-0000D75A0000}"/>
    <cellStyle name="Input 33 3" xfId="23419" xr:uid="{00000000-0005-0000-0000-0000D85A0000}"/>
    <cellStyle name="Input 33 4" xfId="23420" xr:uid="{00000000-0005-0000-0000-0000D95A0000}"/>
    <cellStyle name="Input 34" xfId="23421" xr:uid="{00000000-0005-0000-0000-0000DA5A0000}"/>
    <cellStyle name="Input 34 2" xfId="23422" xr:uid="{00000000-0005-0000-0000-0000DB5A0000}"/>
    <cellStyle name="Input 34 3" xfId="23423" xr:uid="{00000000-0005-0000-0000-0000DC5A0000}"/>
    <cellStyle name="Input 34 4" xfId="23424" xr:uid="{00000000-0005-0000-0000-0000DD5A0000}"/>
    <cellStyle name="Input 35" xfId="23425" xr:uid="{00000000-0005-0000-0000-0000DE5A0000}"/>
    <cellStyle name="Input 35 2" xfId="23426" xr:uid="{00000000-0005-0000-0000-0000DF5A0000}"/>
    <cellStyle name="Input 36" xfId="23427" xr:uid="{00000000-0005-0000-0000-0000E05A0000}"/>
    <cellStyle name="Input 36 2" xfId="23428" xr:uid="{00000000-0005-0000-0000-0000E15A0000}"/>
    <cellStyle name="Input 37" xfId="23429" xr:uid="{00000000-0005-0000-0000-0000E25A0000}"/>
    <cellStyle name="Input 38" xfId="23430" xr:uid="{00000000-0005-0000-0000-0000E35A0000}"/>
    <cellStyle name="Input 39" xfId="23431" xr:uid="{00000000-0005-0000-0000-0000E45A0000}"/>
    <cellStyle name="Input 4" xfId="1420" xr:uid="{00000000-0005-0000-0000-0000E55A0000}"/>
    <cellStyle name="Input 4 10" xfId="23433" xr:uid="{00000000-0005-0000-0000-0000E65A0000}"/>
    <cellStyle name="Input 4 10 2" xfId="23434" xr:uid="{00000000-0005-0000-0000-0000E75A0000}"/>
    <cellStyle name="Input 4 10 3" xfId="23435" xr:uid="{00000000-0005-0000-0000-0000E85A0000}"/>
    <cellStyle name="Input 4 10 4" xfId="23436" xr:uid="{00000000-0005-0000-0000-0000E95A0000}"/>
    <cellStyle name="Input 4 11" xfId="23437" xr:uid="{00000000-0005-0000-0000-0000EA5A0000}"/>
    <cellStyle name="Input 4 11 2" xfId="23438" xr:uid="{00000000-0005-0000-0000-0000EB5A0000}"/>
    <cellStyle name="Input 4 11 3" xfId="23439" xr:uid="{00000000-0005-0000-0000-0000EC5A0000}"/>
    <cellStyle name="Input 4 11 4" xfId="23440" xr:uid="{00000000-0005-0000-0000-0000ED5A0000}"/>
    <cellStyle name="Input 4 12" xfId="23441" xr:uid="{00000000-0005-0000-0000-0000EE5A0000}"/>
    <cellStyle name="Input 4 12 2" xfId="23442" xr:uid="{00000000-0005-0000-0000-0000EF5A0000}"/>
    <cellStyle name="Input 4 12 3" xfId="23443" xr:uid="{00000000-0005-0000-0000-0000F05A0000}"/>
    <cellStyle name="Input 4 12 4" xfId="23444" xr:uid="{00000000-0005-0000-0000-0000F15A0000}"/>
    <cellStyle name="Input 4 13" xfId="23445" xr:uid="{00000000-0005-0000-0000-0000F25A0000}"/>
    <cellStyle name="Input 4 13 2" xfId="23446" xr:uid="{00000000-0005-0000-0000-0000F35A0000}"/>
    <cellStyle name="Input 4 13 3" xfId="23447" xr:uid="{00000000-0005-0000-0000-0000F45A0000}"/>
    <cellStyle name="Input 4 13 4" xfId="23448" xr:uid="{00000000-0005-0000-0000-0000F55A0000}"/>
    <cellStyle name="Input 4 14" xfId="23449" xr:uid="{00000000-0005-0000-0000-0000F65A0000}"/>
    <cellStyle name="Input 4 14 2" xfId="23450" xr:uid="{00000000-0005-0000-0000-0000F75A0000}"/>
    <cellStyle name="Input 4 14 3" xfId="23451" xr:uid="{00000000-0005-0000-0000-0000F85A0000}"/>
    <cellStyle name="Input 4 14 4" xfId="23452" xr:uid="{00000000-0005-0000-0000-0000F95A0000}"/>
    <cellStyle name="Input 4 15" xfId="23453" xr:uid="{00000000-0005-0000-0000-0000FA5A0000}"/>
    <cellStyle name="Input 4 15 2" xfId="23454" xr:uid="{00000000-0005-0000-0000-0000FB5A0000}"/>
    <cellStyle name="Input 4 15 3" xfId="23455" xr:uid="{00000000-0005-0000-0000-0000FC5A0000}"/>
    <cellStyle name="Input 4 15 4" xfId="23456" xr:uid="{00000000-0005-0000-0000-0000FD5A0000}"/>
    <cellStyle name="Input 4 16" xfId="23457" xr:uid="{00000000-0005-0000-0000-0000FE5A0000}"/>
    <cellStyle name="Input 4 16 2" xfId="23458" xr:uid="{00000000-0005-0000-0000-0000FF5A0000}"/>
    <cellStyle name="Input 4 16 3" xfId="23459" xr:uid="{00000000-0005-0000-0000-0000005B0000}"/>
    <cellStyle name="Input 4 16 4" xfId="23460" xr:uid="{00000000-0005-0000-0000-0000015B0000}"/>
    <cellStyle name="Input 4 17" xfId="23461" xr:uid="{00000000-0005-0000-0000-0000025B0000}"/>
    <cellStyle name="Input 4 17 2" xfId="23462" xr:uid="{00000000-0005-0000-0000-0000035B0000}"/>
    <cellStyle name="Input 4 17 3" xfId="23463" xr:uid="{00000000-0005-0000-0000-0000045B0000}"/>
    <cellStyle name="Input 4 17 4" xfId="23464" xr:uid="{00000000-0005-0000-0000-0000055B0000}"/>
    <cellStyle name="Input 4 18" xfId="23465" xr:uid="{00000000-0005-0000-0000-0000065B0000}"/>
    <cellStyle name="Input 4 18 2" xfId="23466" xr:uid="{00000000-0005-0000-0000-0000075B0000}"/>
    <cellStyle name="Input 4 18 3" xfId="23467" xr:uid="{00000000-0005-0000-0000-0000085B0000}"/>
    <cellStyle name="Input 4 18 4" xfId="23468" xr:uid="{00000000-0005-0000-0000-0000095B0000}"/>
    <cellStyle name="Input 4 19" xfId="23469" xr:uid="{00000000-0005-0000-0000-00000A5B0000}"/>
    <cellStyle name="Input 4 19 2" xfId="23470" xr:uid="{00000000-0005-0000-0000-00000B5B0000}"/>
    <cellStyle name="Input 4 19 3" xfId="23471" xr:uid="{00000000-0005-0000-0000-00000C5B0000}"/>
    <cellStyle name="Input 4 19 4" xfId="23472" xr:uid="{00000000-0005-0000-0000-00000D5B0000}"/>
    <cellStyle name="Input 4 2" xfId="23473" xr:uid="{00000000-0005-0000-0000-00000E5B0000}"/>
    <cellStyle name="Input 4 2 10" xfId="23474" xr:uid="{00000000-0005-0000-0000-00000F5B0000}"/>
    <cellStyle name="Input 4 2 10 2" xfId="23475" xr:uid="{00000000-0005-0000-0000-0000105B0000}"/>
    <cellStyle name="Input 4 2 10 3" xfId="23476" xr:uid="{00000000-0005-0000-0000-0000115B0000}"/>
    <cellStyle name="Input 4 2 10 4" xfId="23477" xr:uid="{00000000-0005-0000-0000-0000125B0000}"/>
    <cellStyle name="Input 4 2 11" xfId="23478" xr:uid="{00000000-0005-0000-0000-0000135B0000}"/>
    <cellStyle name="Input 4 2 11 2" xfId="23479" xr:uid="{00000000-0005-0000-0000-0000145B0000}"/>
    <cellStyle name="Input 4 2 11 3" xfId="23480" xr:uid="{00000000-0005-0000-0000-0000155B0000}"/>
    <cellStyle name="Input 4 2 11 4" xfId="23481" xr:uid="{00000000-0005-0000-0000-0000165B0000}"/>
    <cellStyle name="Input 4 2 12" xfId="23482" xr:uid="{00000000-0005-0000-0000-0000175B0000}"/>
    <cellStyle name="Input 4 2 12 2" xfId="23483" xr:uid="{00000000-0005-0000-0000-0000185B0000}"/>
    <cellStyle name="Input 4 2 12 3" xfId="23484" xr:uid="{00000000-0005-0000-0000-0000195B0000}"/>
    <cellStyle name="Input 4 2 12 4" xfId="23485" xr:uid="{00000000-0005-0000-0000-00001A5B0000}"/>
    <cellStyle name="Input 4 2 13" xfId="23486" xr:uid="{00000000-0005-0000-0000-00001B5B0000}"/>
    <cellStyle name="Input 4 2 13 2" xfId="23487" xr:uid="{00000000-0005-0000-0000-00001C5B0000}"/>
    <cellStyle name="Input 4 2 13 3" xfId="23488" xr:uid="{00000000-0005-0000-0000-00001D5B0000}"/>
    <cellStyle name="Input 4 2 13 4" xfId="23489" xr:uid="{00000000-0005-0000-0000-00001E5B0000}"/>
    <cellStyle name="Input 4 2 14" xfId="23490" xr:uid="{00000000-0005-0000-0000-00001F5B0000}"/>
    <cellStyle name="Input 4 2 14 2" xfId="23491" xr:uid="{00000000-0005-0000-0000-0000205B0000}"/>
    <cellStyle name="Input 4 2 14 3" xfId="23492" xr:uid="{00000000-0005-0000-0000-0000215B0000}"/>
    <cellStyle name="Input 4 2 14 4" xfId="23493" xr:uid="{00000000-0005-0000-0000-0000225B0000}"/>
    <cellStyle name="Input 4 2 15" xfId="23494" xr:uid="{00000000-0005-0000-0000-0000235B0000}"/>
    <cellStyle name="Input 4 2 15 2" xfId="23495" xr:uid="{00000000-0005-0000-0000-0000245B0000}"/>
    <cellStyle name="Input 4 2 15 3" xfId="23496" xr:uid="{00000000-0005-0000-0000-0000255B0000}"/>
    <cellStyle name="Input 4 2 15 4" xfId="23497" xr:uid="{00000000-0005-0000-0000-0000265B0000}"/>
    <cellStyle name="Input 4 2 16" xfId="23498" xr:uid="{00000000-0005-0000-0000-0000275B0000}"/>
    <cellStyle name="Input 4 2 16 2" xfId="23499" xr:uid="{00000000-0005-0000-0000-0000285B0000}"/>
    <cellStyle name="Input 4 2 16 3" xfId="23500" xr:uid="{00000000-0005-0000-0000-0000295B0000}"/>
    <cellStyle name="Input 4 2 16 4" xfId="23501" xr:uid="{00000000-0005-0000-0000-00002A5B0000}"/>
    <cellStyle name="Input 4 2 17" xfId="23502" xr:uid="{00000000-0005-0000-0000-00002B5B0000}"/>
    <cellStyle name="Input 4 2 17 2" xfId="23503" xr:uid="{00000000-0005-0000-0000-00002C5B0000}"/>
    <cellStyle name="Input 4 2 17 3" xfId="23504" xr:uid="{00000000-0005-0000-0000-00002D5B0000}"/>
    <cellStyle name="Input 4 2 17 4" xfId="23505" xr:uid="{00000000-0005-0000-0000-00002E5B0000}"/>
    <cellStyle name="Input 4 2 18" xfId="23506" xr:uid="{00000000-0005-0000-0000-00002F5B0000}"/>
    <cellStyle name="Input 4 2 18 2" xfId="23507" xr:uid="{00000000-0005-0000-0000-0000305B0000}"/>
    <cellStyle name="Input 4 2 18 3" xfId="23508" xr:uid="{00000000-0005-0000-0000-0000315B0000}"/>
    <cellStyle name="Input 4 2 18 4" xfId="23509" xr:uid="{00000000-0005-0000-0000-0000325B0000}"/>
    <cellStyle name="Input 4 2 19" xfId="23510" xr:uid="{00000000-0005-0000-0000-0000335B0000}"/>
    <cellStyle name="Input 4 2 19 2" xfId="23511" xr:uid="{00000000-0005-0000-0000-0000345B0000}"/>
    <cellStyle name="Input 4 2 19 3" xfId="23512" xr:uid="{00000000-0005-0000-0000-0000355B0000}"/>
    <cellStyle name="Input 4 2 19 4" xfId="23513" xr:uid="{00000000-0005-0000-0000-0000365B0000}"/>
    <cellStyle name="Input 4 2 2" xfId="23514" xr:uid="{00000000-0005-0000-0000-0000375B0000}"/>
    <cellStyle name="Input 4 2 2 2" xfId="23515" xr:uid="{00000000-0005-0000-0000-0000385B0000}"/>
    <cellStyle name="Input 4 2 2 3" xfId="23516" xr:uid="{00000000-0005-0000-0000-0000395B0000}"/>
    <cellStyle name="Input 4 2 2 4" xfId="23517" xr:uid="{00000000-0005-0000-0000-00003A5B0000}"/>
    <cellStyle name="Input 4 2 20" xfId="23518" xr:uid="{00000000-0005-0000-0000-00003B5B0000}"/>
    <cellStyle name="Input 4 2 20 2" xfId="23519" xr:uid="{00000000-0005-0000-0000-00003C5B0000}"/>
    <cellStyle name="Input 4 2 20 3" xfId="23520" xr:uid="{00000000-0005-0000-0000-00003D5B0000}"/>
    <cellStyle name="Input 4 2 20 4" xfId="23521" xr:uid="{00000000-0005-0000-0000-00003E5B0000}"/>
    <cellStyle name="Input 4 2 21" xfId="23522" xr:uid="{00000000-0005-0000-0000-00003F5B0000}"/>
    <cellStyle name="Input 4 2 22" xfId="23523" xr:uid="{00000000-0005-0000-0000-0000405B0000}"/>
    <cellStyle name="Input 4 2 3" xfId="23524" xr:uid="{00000000-0005-0000-0000-0000415B0000}"/>
    <cellStyle name="Input 4 2 3 2" xfId="23525" xr:uid="{00000000-0005-0000-0000-0000425B0000}"/>
    <cellStyle name="Input 4 2 3 3" xfId="23526" xr:uid="{00000000-0005-0000-0000-0000435B0000}"/>
    <cellStyle name="Input 4 2 3 4" xfId="23527" xr:uid="{00000000-0005-0000-0000-0000445B0000}"/>
    <cellStyle name="Input 4 2 4" xfId="23528" xr:uid="{00000000-0005-0000-0000-0000455B0000}"/>
    <cellStyle name="Input 4 2 4 2" xfId="23529" xr:uid="{00000000-0005-0000-0000-0000465B0000}"/>
    <cellStyle name="Input 4 2 4 3" xfId="23530" xr:uid="{00000000-0005-0000-0000-0000475B0000}"/>
    <cellStyle name="Input 4 2 4 4" xfId="23531" xr:uid="{00000000-0005-0000-0000-0000485B0000}"/>
    <cellStyle name="Input 4 2 5" xfId="23532" xr:uid="{00000000-0005-0000-0000-0000495B0000}"/>
    <cellStyle name="Input 4 2 5 2" xfId="23533" xr:uid="{00000000-0005-0000-0000-00004A5B0000}"/>
    <cellStyle name="Input 4 2 5 3" xfId="23534" xr:uid="{00000000-0005-0000-0000-00004B5B0000}"/>
    <cellStyle name="Input 4 2 5 4" xfId="23535" xr:uid="{00000000-0005-0000-0000-00004C5B0000}"/>
    <cellStyle name="Input 4 2 6" xfId="23536" xr:uid="{00000000-0005-0000-0000-00004D5B0000}"/>
    <cellStyle name="Input 4 2 6 2" xfId="23537" xr:uid="{00000000-0005-0000-0000-00004E5B0000}"/>
    <cellStyle name="Input 4 2 6 3" xfId="23538" xr:uid="{00000000-0005-0000-0000-00004F5B0000}"/>
    <cellStyle name="Input 4 2 6 4" xfId="23539" xr:uid="{00000000-0005-0000-0000-0000505B0000}"/>
    <cellStyle name="Input 4 2 7" xfId="23540" xr:uid="{00000000-0005-0000-0000-0000515B0000}"/>
    <cellStyle name="Input 4 2 7 2" xfId="23541" xr:uid="{00000000-0005-0000-0000-0000525B0000}"/>
    <cellStyle name="Input 4 2 7 3" xfId="23542" xr:uid="{00000000-0005-0000-0000-0000535B0000}"/>
    <cellStyle name="Input 4 2 7 4" xfId="23543" xr:uid="{00000000-0005-0000-0000-0000545B0000}"/>
    <cellStyle name="Input 4 2 8" xfId="23544" xr:uid="{00000000-0005-0000-0000-0000555B0000}"/>
    <cellStyle name="Input 4 2 8 2" xfId="23545" xr:uid="{00000000-0005-0000-0000-0000565B0000}"/>
    <cellStyle name="Input 4 2 8 3" xfId="23546" xr:uid="{00000000-0005-0000-0000-0000575B0000}"/>
    <cellStyle name="Input 4 2 8 4" xfId="23547" xr:uid="{00000000-0005-0000-0000-0000585B0000}"/>
    <cellStyle name="Input 4 2 9" xfId="23548" xr:uid="{00000000-0005-0000-0000-0000595B0000}"/>
    <cellStyle name="Input 4 2 9 2" xfId="23549" xr:uid="{00000000-0005-0000-0000-00005A5B0000}"/>
    <cellStyle name="Input 4 2 9 3" xfId="23550" xr:uid="{00000000-0005-0000-0000-00005B5B0000}"/>
    <cellStyle name="Input 4 2 9 4" xfId="23551" xr:uid="{00000000-0005-0000-0000-00005C5B0000}"/>
    <cellStyle name="Input 4 20" xfId="23552" xr:uid="{00000000-0005-0000-0000-00005D5B0000}"/>
    <cellStyle name="Input 4 20 2" xfId="23553" xr:uid="{00000000-0005-0000-0000-00005E5B0000}"/>
    <cellStyle name="Input 4 20 3" xfId="23554" xr:uid="{00000000-0005-0000-0000-00005F5B0000}"/>
    <cellStyle name="Input 4 20 4" xfId="23555" xr:uid="{00000000-0005-0000-0000-0000605B0000}"/>
    <cellStyle name="Input 4 21" xfId="23556" xr:uid="{00000000-0005-0000-0000-0000615B0000}"/>
    <cellStyle name="Input 4 21 2" xfId="23557" xr:uid="{00000000-0005-0000-0000-0000625B0000}"/>
    <cellStyle name="Input 4 21 3" xfId="23558" xr:uid="{00000000-0005-0000-0000-0000635B0000}"/>
    <cellStyle name="Input 4 21 4" xfId="23559" xr:uid="{00000000-0005-0000-0000-0000645B0000}"/>
    <cellStyle name="Input 4 22" xfId="23560" xr:uid="{00000000-0005-0000-0000-0000655B0000}"/>
    <cellStyle name="Input 4 22 2" xfId="23561" xr:uid="{00000000-0005-0000-0000-0000665B0000}"/>
    <cellStyle name="Input 4 22 3" xfId="23562" xr:uid="{00000000-0005-0000-0000-0000675B0000}"/>
    <cellStyle name="Input 4 22 4" xfId="23563" xr:uid="{00000000-0005-0000-0000-0000685B0000}"/>
    <cellStyle name="Input 4 23" xfId="23564" xr:uid="{00000000-0005-0000-0000-0000695B0000}"/>
    <cellStyle name="Input 4 24" xfId="23565" xr:uid="{00000000-0005-0000-0000-00006A5B0000}"/>
    <cellStyle name="Input 4 25" xfId="23566" xr:uid="{00000000-0005-0000-0000-00006B5B0000}"/>
    <cellStyle name="Input 4 26" xfId="57742" xr:uid="{00000000-0005-0000-0000-00006C5B0000}"/>
    <cellStyle name="Input 4 27" xfId="23432" xr:uid="{00000000-0005-0000-0000-00006D5B0000}"/>
    <cellStyle name="Input 4 3" xfId="23567" xr:uid="{00000000-0005-0000-0000-00006E5B0000}"/>
    <cellStyle name="Input 4 3 10" xfId="23568" xr:uid="{00000000-0005-0000-0000-00006F5B0000}"/>
    <cellStyle name="Input 4 3 10 2" xfId="23569" xr:uid="{00000000-0005-0000-0000-0000705B0000}"/>
    <cellStyle name="Input 4 3 10 3" xfId="23570" xr:uid="{00000000-0005-0000-0000-0000715B0000}"/>
    <cellStyle name="Input 4 3 10 4" xfId="23571" xr:uid="{00000000-0005-0000-0000-0000725B0000}"/>
    <cellStyle name="Input 4 3 11" xfId="23572" xr:uid="{00000000-0005-0000-0000-0000735B0000}"/>
    <cellStyle name="Input 4 3 11 2" xfId="23573" xr:uid="{00000000-0005-0000-0000-0000745B0000}"/>
    <cellStyle name="Input 4 3 11 3" xfId="23574" xr:uid="{00000000-0005-0000-0000-0000755B0000}"/>
    <cellStyle name="Input 4 3 11 4" xfId="23575" xr:uid="{00000000-0005-0000-0000-0000765B0000}"/>
    <cellStyle name="Input 4 3 12" xfId="23576" xr:uid="{00000000-0005-0000-0000-0000775B0000}"/>
    <cellStyle name="Input 4 3 12 2" xfId="23577" xr:uid="{00000000-0005-0000-0000-0000785B0000}"/>
    <cellStyle name="Input 4 3 12 3" xfId="23578" xr:uid="{00000000-0005-0000-0000-0000795B0000}"/>
    <cellStyle name="Input 4 3 12 4" xfId="23579" xr:uid="{00000000-0005-0000-0000-00007A5B0000}"/>
    <cellStyle name="Input 4 3 13" xfId="23580" xr:uid="{00000000-0005-0000-0000-00007B5B0000}"/>
    <cellStyle name="Input 4 3 13 2" xfId="23581" xr:uid="{00000000-0005-0000-0000-00007C5B0000}"/>
    <cellStyle name="Input 4 3 13 3" xfId="23582" xr:uid="{00000000-0005-0000-0000-00007D5B0000}"/>
    <cellStyle name="Input 4 3 13 4" xfId="23583" xr:uid="{00000000-0005-0000-0000-00007E5B0000}"/>
    <cellStyle name="Input 4 3 14" xfId="23584" xr:uid="{00000000-0005-0000-0000-00007F5B0000}"/>
    <cellStyle name="Input 4 3 14 2" xfId="23585" xr:uid="{00000000-0005-0000-0000-0000805B0000}"/>
    <cellStyle name="Input 4 3 14 3" xfId="23586" xr:uid="{00000000-0005-0000-0000-0000815B0000}"/>
    <cellStyle name="Input 4 3 14 4" xfId="23587" xr:uid="{00000000-0005-0000-0000-0000825B0000}"/>
    <cellStyle name="Input 4 3 15" xfId="23588" xr:uid="{00000000-0005-0000-0000-0000835B0000}"/>
    <cellStyle name="Input 4 3 15 2" xfId="23589" xr:uid="{00000000-0005-0000-0000-0000845B0000}"/>
    <cellStyle name="Input 4 3 15 3" xfId="23590" xr:uid="{00000000-0005-0000-0000-0000855B0000}"/>
    <cellStyle name="Input 4 3 15 4" xfId="23591" xr:uid="{00000000-0005-0000-0000-0000865B0000}"/>
    <cellStyle name="Input 4 3 16" xfId="23592" xr:uid="{00000000-0005-0000-0000-0000875B0000}"/>
    <cellStyle name="Input 4 3 16 2" xfId="23593" xr:uid="{00000000-0005-0000-0000-0000885B0000}"/>
    <cellStyle name="Input 4 3 16 3" xfId="23594" xr:uid="{00000000-0005-0000-0000-0000895B0000}"/>
    <cellStyle name="Input 4 3 16 4" xfId="23595" xr:uid="{00000000-0005-0000-0000-00008A5B0000}"/>
    <cellStyle name="Input 4 3 17" xfId="23596" xr:uid="{00000000-0005-0000-0000-00008B5B0000}"/>
    <cellStyle name="Input 4 3 17 2" xfId="23597" xr:uid="{00000000-0005-0000-0000-00008C5B0000}"/>
    <cellStyle name="Input 4 3 17 3" xfId="23598" xr:uid="{00000000-0005-0000-0000-00008D5B0000}"/>
    <cellStyle name="Input 4 3 17 4" xfId="23599" xr:uid="{00000000-0005-0000-0000-00008E5B0000}"/>
    <cellStyle name="Input 4 3 18" xfId="23600" xr:uid="{00000000-0005-0000-0000-00008F5B0000}"/>
    <cellStyle name="Input 4 3 18 2" xfId="23601" xr:uid="{00000000-0005-0000-0000-0000905B0000}"/>
    <cellStyle name="Input 4 3 18 3" xfId="23602" xr:uid="{00000000-0005-0000-0000-0000915B0000}"/>
    <cellStyle name="Input 4 3 18 4" xfId="23603" xr:uid="{00000000-0005-0000-0000-0000925B0000}"/>
    <cellStyle name="Input 4 3 19" xfId="23604" xr:uid="{00000000-0005-0000-0000-0000935B0000}"/>
    <cellStyle name="Input 4 3 19 2" xfId="23605" xr:uid="{00000000-0005-0000-0000-0000945B0000}"/>
    <cellStyle name="Input 4 3 19 3" xfId="23606" xr:uid="{00000000-0005-0000-0000-0000955B0000}"/>
    <cellStyle name="Input 4 3 19 4" xfId="23607" xr:uid="{00000000-0005-0000-0000-0000965B0000}"/>
    <cellStyle name="Input 4 3 2" xfId="23608" xr:uid="{00000000-0005-0000-0000-0000975B0000}"/>
    <cellStyle name="Input 4 3 2 2" xfId="23609" xr:uid="{00000000-0005-0000-0000-0000985B0000}"/>
    <cellStyle name="Input 4 3 2 3" xfId="23610" xr:uid="{00000000-0005-0000-0000-0000995B0000}"/>
    <cellStyle name="Input 4 3 2 4" xfId="23611" xr:uid="{00000000-0005-0000-0000-00009A5B0000}"/>
    <cellStyle name="Input 4 3 20" xfId="23612" xr:uid="{00000000-0005-0000-0000-00009B5B0000}"/>
    <cellStyle name="Input 4 3 20 2" xfId="23613" xr:uid="{00000000-0005-0000-0000-00009C5B0000}"/>
    <cellStyle name="Input 4 3 20 3" xfId="23614" xr:uid="{00000000-0005-0000-0000-00009D5B0000}"/>
    <cellStyle name="Input 4 3 20 4" xfId="23615" xr:uid="{00000000-0005-0000-0000-00009E5B0000}"/>
    <cellStyle name="Input 4 3 21" xfId="23616" xr:uid="{00000000-0005-0000-0000-00009F5B0000}"/>
    <cellStyle name="Input 4 3 22" xfId="23617" xr:uid="{00000000-0005-0000-0000-0000A05B0000}"/>
    <cellStyle name="Input 4 3 3" xfId="23618" xr:uid="{00000000-0005-0000-0000-0000A15B0000}"/>
    <cellStyle name="Input 4 3 3 2" xfId="23619" xr:uid="{00000000-0005-0000-0000-0000A25B0000}"/>
    <cellStyle name="Input 4 3 3 3" xfId="23620" xr:uid="{00000000-0005-0000-0000-0000A35B0000}"/>
    <cellStyle name="Input 4 3 3 4" xfId="23621" xr:uid="{00000000-0005-0000-0000-0000A45B0000}"/>
    <cellStyle name="Input 4 3 4" xfId="23622" xr:uid="{00000000-0005-0000-0000-0000A55B0000}"/>
    <cellStyle name="Input 4 3 4 2" xfId="23623" xr:uid="{00000000-0005-0000-0000-0000A65B0000}"/>
    <cellStyle name="Input 4 3 4 3" xfId="23624" xr:uid="{00000000-0005-0000-0000-0000A75B0000}"/>
    <cellStyle name="Input 4 3 4 4" xfId="23625" xr:uid="{00000000-0005-0000-0000-0000A85B0000}"/>
    <cellStyle name="Input 4 3 5" xfId="23626" xr:uid="{00000000-0005-0000-0000-0000A95B0000}"/>
    <cellStyle name="Input 4 3 5 2" xfId="23627" xr:uid="{00000000-0005-0000-0000-0000AA5B0000}"/>
    <cellStyle name="Input 4 3 5 3" xfId="23628" xr:uid="{00000000-0005-0000-0000-0000AB5B0000}"/>
    <cellStyle name="Input 4 3 5 4" xfId="23629" xr:uid="{00000000-0005-0000-0000-0000AC5B0000}"/>
    <cellStyle name="Input 4 3 6" xfId="23630" xr:uid="{00000000-0005-0000-0000-0000AD5B0000}"/>
    <cellStyle name="Input 4 3 6 2" xfId="23631" xr:uid="{00000000-0005-0000-0000-0000AE5B0000}"/>
    <cellStyle name="Input 4 3 6 3" xfId="23632" xr:uid="{00000000-0005-0000-0000-0000AF5B0000}"/>
    <cellStyle name="Input 4 3 6 4" xfId="23633" xr:uid="{00000000-0005-0000-0000-0000B05B0000}"/>
    <cellStyle name="Input 4 3 7" xfId="23634" xr:uid="{00000000-0005-0000-0000-0000B15B0000}"/>
    <cellStyle name="Input 4 3 7 2" xfId="23635" xr:uid="{00000000-0005-0000-0000-0000B25B0000}"/>
    <cellStyle name="Input 4 3 7 3" xfId="23636" xr:uid="{00000000-0005-0000-0000-0000B35B0000}"/>
    <cellStyle name="Input 4 3 7 4" xfId="23637" xr:uid="{00000000-0005-0000-0000-0000B45B0000}"/>
    <cellStyle name="Input 4 3 8" xfId="23638" xr:uid="{00000000-0005-0000-0000-0000B55B0000}"/>
    <cellStyle name="Input 4 3 8 2" xfId="23639" xr:uid="{00000000-0005-0000-0000-0000B65B0000}"/>
    <cellStyle name="Input 4 3 8 3" xfId="23640" xr:uid="{00000000-0005-0000-0000-0000B75B0000}"/>
    <cellStyle name="Input 4 3 8 4" xfId="23641" xr:uid="{00000000-0005-0000-0000-0000B85B0000}"/>
    <cellStyle name="Input 4 3 9" xfId="23642" xr:uid="{00000000-0005-0000-0000-0000B95B0000}"/>
    <cellStyle name="Input 4 3 9 2" xfId="23643" xr:uid="{00000000-0005-0000-0000-0000BA5B0000}"/>
    <cellStyle name="Input 4 3 9 3" xfId="23644" xr:uid="{00000000-0005-0000-0000-0000BB5B0000}"/>
    <cellStyle name="Input 4 3 9 4" xfId="23645" xr:uid="{00000000-0005-0000-0000-0000BC5B0000}"/>
    <cellStyle name="Input 4 4" xfId="23646" xr:uid="{00000000-0005-0000-0000-0000BD5B0000}"/>
    <cellStyle name="Input 4 4 2" xfId="23647" xr:uid="{00000000-0005-0000-0000-0000BE5B0000}"/>
    <cellStyle name="Input 4 4 3" xfId="23648" xr:uid="{00000000-0005-0000-0000-0000BF5B0000}"/>
    <cellStyle name="Input 4 5" xfId="23649" xr:uid="{00000000-0005-0000-0000-0000C05B0000}"/>
    <cellStyle name="Input 4 5 2" xfId="23650" xr:uid="{00000000-0005-0000-0000-0000C15B0000}"/>
    <cellStyle name="Input 4 5 3" xfId="23651" xr:uid="{00000000-0005-0000-0000-0000C25B0000}"/>
    <cellStyle name="Input 4 5 4" xfId="23652" xr:uid="{00000000-0005-0000-0000-0000C35B0000}"/>
    <cellStyle name="Input 4 6" xfId="23653" xr:uid="{00000000-0005-0000-0000-0000C45B0000}"/>
    <cellStyle name="Input 4 6 2" xfId="23654" xr:uid="{00000000-0005-0000-0000-0000C55B0000}"/>
    <cellStyle name="Input 4 6 3" xfId="23655" xr:uid="{00000000-0005-0000-0000-0000C65B0000}"/>
    <cellStyle name="Input 4 6 4" xfId="23656" xr:uid="{00000000-0005-0000-0000-0000C75B0000}"/>
    <cellStyle name="Input 4 7" xfId="23657" xr:uid="{00000000-0005-0000-0000-0000C85B0000}"/>
    <cellStyle name="Input 4 7 2" xfId="23658" xr:uid="{00000000-0005-0000-0000-0000C95B0000}"/>
    <cellStyle name="Input 4 7 3" xfId="23659" xr:uid="{00000000-0005-0000-0000-0000CA5B0000}"/>
    <cellStyle name="Input 4 7 4" xfId="23660" xr:uid="{00000000-0005-0000-0000-0000CB5B0000}"/>
    <cellStyle name="Input 4 8" xfId="23661" xr:uid="{00000000-0005-0000-0000-0000CC5B0000}"/>
    <cellStyle name="Input 4 8 2" xfId="23662" xr:uid="{00000000-0005-0000-0000-0000CD5B0000}"/>
    <cellStyle name="Input 4 8 3" xfId="23663" xr:uid="{00000000-0005-0000-0000-0000CE5B0000}"/>
    <cellStyle name="Input 4 8 4" xfId="23664" xr:uid="{00000000-0005-0000-0000-0000CF5B0000}"/>
    <cellStyle name="Input 4 9" xfId="23665" xr:uid="{00000000-0005-0000-0000-0000D05B0000}"/>
    <cellStyle name="Input 4 9 2" xfId="23666" xr:uid="{00000000-0005-0000-0000-0000D15B0000}"/>
    <cellStyle name="Input 4 9 3" xfId="23667" xr:uid="{00000000-0005-0000-0000-0000D25B0000}"/>
    <cellStyle name="Input 4 9 4" xfId="23668" xr:uid="{00000000-0005-0000-0000-0000D35B0000}"/>
    <cellStyle name="Input 40" xfId="23669" xr:uid="{00000000-0005-0000-0000-0000D45B0000}"/>
    <cellStyle name="Input 41" xfId="23670" xr:uid="{00000000-0005-0000-0000-0000D55B0000}"/>
    <cellStyle name="Input 42" xfId="23671" xr:uid="{00000000-0005-0000-0000-0000D65B0000}"/>
    <cellStyle name="Input 43" xfId="23672" xr:uid="{00000000-0005-0000-0000-0000D75B0000}"/>
    <cellStyle name="Input 44" xfId="23673" xr:uid="{00000000-0005-0000-0000-0000D85B0000}"/>
    <cellStyle name="Input 45" xfId="23674" xr:uid="{00000000-0005-0000-0000-0000D95B0000}"/>
    <cellStyle name="Input 46" xfId="23675" xr:uid="{00000000-0005-0000-0000-0000DA5B0000}"/>
    <cellStyle name="Input 47" xfId="23676" xr:uid="{00000000-0005-0000-0000-0000DB5B0000}"/>
    <cellStyle name="Input 48" xfId="23677" xr:uid="{00000000-0005-0000-0000-0000DC5B0000}"/>
    <cellStyle name="Input 49" xfId="23678" xr:uid="{00000000-0005-0000-0000-0000DD5B0000}"/>
    <cellStyle name="Input 5" xfId="23679" xr:uid="{00000000-0005-0000-0000-0000DE5B0000}"/>
    <cellStyle name="Input 5 10" xfId="23680" xr:uid="{00000000-0005-0000-0000-0000DF5B0000}"/>
    <cellStyle name="Input 5 10 2" xfId="23681" xr:uid="{00000000-0005-0000-0000-0000E05B0000}"/>
    <cellStyle name="Input 5 10 3" xfId="23682" xr:uid="{00000000-0005-0000-0000-0000E15B0000}"/>
    <cellStyle name="Input 5 10 4" xfId="23683" xr:uid="{00000000-0005-0000-0000-0000E25B0000}"/>
    <cellStyle name="Input 5 11" xfId="23684" xr:uid="{00000000-0005-0000-0000-0000E35B0000}"/>
    <cellStyle name="Input 5 11 2" xfId="23685" xr:uid="{00000000-0005-0000-0000-0000E45B0000}"/>
    <cellStyle name="Input 5 11 3" xfId="23686" xr:uid="{00000000-0005-0000-0000-0000E55B0000}"/>
    <cellStyle name="Input 5 11 4" xfId="23687" xr:uid="{00000000-0005-0000-0000-0000E65B0000}"/>
    <cellStyle name="Input 5 12" xfId="23688" xr:uid="{00000000-0005-0000-0000-0000E75B0000}"/>
    <cellStyle name="Input 5 12 2" xfId="23689" xr:uid="{00000000-0005-0000-0000-0000E85B0000}"/>
    <cellStyle name="Input 5 12 3" xfId="23690" xr:uid="{00000000-0005-0000-0000-0000E95B0000}"/>
    <cellStyle name="Input 5 12 4" xfId="23691" xr:uid="{00000000-0005-0000-0000-0000EA5B0000}"/>
    <cellStyle name="Input 5 13" xfId="23692" xr:uid="{00000000-0005-0000-0000-0000EB5B0000}"/>
    <cellStyle name="Input 5 13 2" xfId="23693" xr:uid="{00000000-0005-0000-0000-0000EC5B0000}"/>
    <cellStyle name="Input 5 13 3" xfId="23694" xr:uid="{00000000-0005-0000-0000-0000ED5B0000}"/>
    <cellStyle name="Input 5 13 4" xfId="23695" xr:uid="{00000000-0005-0000-0000-0000EE5B0000}"/>
    <cellStyle name="Input 5 14" xfId="23696" xr:uid="{00000000-0005-0000-0000-0000EF5B0000}"/>
    <cellStyle name="Input 5 14 2" xfId="23697" xr:uid="{00000000-0005-0000-0000-0000F05B0000}"/>
    <cellStyle name="Input 5 14 3" xfId="23698" xr:uid="{00000000-0005-0000-0000-0000F15B0000}"/>
    <cellStyle name="Input 5 14 4" xfId="23699" xr:uid="{00000000-0005-0000-0000-0000F25B0000}"/>
    <cellStyle name="Input 5 15" xfId="23700" xr:uid="{00000000-0005-0000-0000-0000F35B0000}"/>
    <cellStyle name="Input 5 15 2" xfId="23701" xr:uid="{00000000-0005-0000-0000-0000F45B0000}"/>
    <cellStyle name="Input 5 15 3" xfId="23702" xr:uid="{00000000-0005-0000-0000-0000F55B0000}"/>
    <cellStyle name="Input 5 15 4" xfId="23703" xr:uid="{00000000-0005-0000-0000-0000F65B0000}"/>
    <cellStyle name="Input 5 16" xfId="23704" xr:uid="{00000000-0005-0000-0000-0000F75B0000}"/>
    <cellStyle name="Input 5 16 2" xfId="23705" xr:uid="{00000000-0005-0000-0000-0000F85B0000}"/>
    <cellStyle name="Input 5 16 3" xfId="23706" xr:uid="{00000000-0005-0000-0000-0000F95B0000}"/>
    <cellStyle name="Input 5 16 4" xfId="23707" xr:uid="{00000000-0005-0000-0000-0000FA5B0000}"/>
    <cellStyle name="Input 5 17" xfId="23708" xr:uid="{00000000-0005-0000-0000-0000FB5B0000}"/>
    <cellStyle name="Input 5 17 2" xfId="23709" xr:uid="{00000000-0005-0000-0000-0000FC5B0000}"/>
    <cellStyle name="Input 5 17 3" xfId="23710" xr:uid="{00000000-0005-0000-0000-0000FD5B0000}"/>
    <cellStyle name="Input 5 17 4" xfId="23711" xr:uid="{00000000-0005-0000-0000-0000FE5B0000}"/>
    <cellStyle name="Input 5 18" xfId="23712" xr:uid="{00000000-0005-0000-0000-0000FF5B0000}"/>
    <cellStyle name="Input 5 18 2" xfId="23713" xr:uid="{00000000-0005-0000-0000-0000005C0000}"/>
    <cellStyle name="Input 5 18 3" xfId="23714" xr:uid="{00000000-0005-0000-0000-0000015C0000}"/>
    <cellStyle name="Input 5 18 4" xfId="23715" xr:uid="{00000000-0005-0000-0000-0000025C0000}"/>
    <cellStyle name="Input 5 19" xfId="23716" xr:uid="{00000000-0005-0000-0000-0000035C0000}"/>
    <cellStyle name="Input 5 19 2" xfId="23717" xr:uid="{00000000-0005-0000-0000-0000045C0000}"/>
    <cellStyle name="Input 5 19 3" xfId="23718" xr:uid="{00000000-0005-0000-0000-0000055C0000}"/>
    <cellStyle name="Input 5 19 4" xfId="23719" xr:uid="{00000000-0005-0000-0000-0000065C0000}"/>
    <cellStyle name="Input 5 2" xfId="23720" xr:uid="{00000000-0005-0000-0000-0000075C0000}"/>
    <cellStyle name="Input 5 2 10" xfId="23721" xr:uid="{00000000-0005-0000-0000-0000085C0000}"/>
    <cellStyle name="Input 5 2 10 2" xfId="23722" xr:uid="{00000000-0005-0000-0000-0000095C0000}"/>
    <cellStyle name="Input 5 2 10 3" xfId="23723" xr:uid="{00000000-0005-0000-0000-00000A5C0000}"/>
    <cellStyle name="Input 5 2 10 4" xfId="23724" xr:uid="{00000000-0005-0000-0000-00000B5C0000}"/>
    <cellStyle name="Input 5 2 11" xfId="23725" xr:uid="{00000000-0005-0000-0000-00000C5C0000}"/>
    <cellStyle name="Input 5 2 11 2" xfId="23726" xr:uid="{00000000-0005-0000-0000-00000D5C0000}"/>
    <cellStyle name="Input 5 2 11 3" xfId="23727" xr:uid="{00000000-0005-0000-0000-00000E5C0000}"/>
    <cellStyle name="Input 5 2 11 4" xfId="23728" xr:uid="{00000000-0005-0000-0000-00000F5C0000}"/>
    <cellStyle name="Input 5 2 12" xfId="23729" xr:uid="{00000000-0005-0000-0000-0000105C0000}"/>
    <cellStyle name="Input 5 2 12 2" xfId="23730" xr:uid="{00000000-0005-0000-0000-0000115C0000}"/>
    <cellStyle name="Input 5 2 12 3" xfId="23731" xr:uid="{00000000-0005-0000-0000-0000125C0000}"/>
    <cellStyle name="Input 5 2 12 4" xfId="23732" xr:uid="{00000000-0005-0000-0000-0000135C0000}"/>
    <cellStyle name="Input 5 2 13" xfId="23733" xr:uid="{00000000-0005-0000-0000-0000145C0000}"/>
    <cellStyle name="Input 5 2 13 2" xfId="23734" xr:uid="{00000000-0005-0000-0000-0000155C0000}"/>
    <cellStyle name="Input 5 2 13 3" xfId="23735" xr:uid="{00000000-0005-0000-0000-0000165C0000}"/>
    <cellStyle name="Input 5 2 13 4" xfId="23736" xr:uid="{00000000-0005-0000-0000-0000175C0000}"/>
    <cellStyle name="Input 5 2 14" xfId="23737" xr:uid="{00000000-0005-0000-0000-0000185C0000}"/>
    <cellStyle name="Input 5 2 14 2" xfId="23738" xr:uid="{00000000-0005-0000-0000-0000195C0000}"/>
    <cellStyle name="Input 5 2 14 3" xfId="23739" xr:uid="{00000000-0005-0000-0000-00001A5C0000}"/>
    <cellStyle name="Input 5 2 14 4" xfId="23740" xr:uid="{00000000-0005-0000-0000-00001B5C0000}"/>
    <cellStyle name="Input 5 2 15" xfId="23741" xr:uid="{00000000-0005-0000-0000-00001C5C0000}"/>
    <cellStyle name="Input 5 2 15 2" xfId="23742" xr:uid="{00000000-0005-0000-0000-00001D5C0000}"/>
    <cellStyle name="Input 5 2 15 3" xfId="23743" xr:uid="{00000000-0005-0000-0000-00001E5C0000}"/>
    <cellStyle name="Input 5 2 15 4" xfId="23744" xr:uid="{00000000-0005-0000-0000-00001F5C0000}"/>
    <cellStyle name="Input 5 2 16" xfId="23745" xr:uid="{00000000-0005-0000-0000-0000205C0000}"/>
    <cellStyle name="Input 5 2 16 2" xfId="23746" xr:uid="{00000000-0005-0000-0000-0000215C0000}"/>
    <cellStyle name="Input 5 2 16 3" xfId="23747" xr:uid="{00000000-0005-0000-0000-0000225C0000}"/>
    <cellStyle name="Input 5 2 16 4" xfId="23748" xr:uid="{00000000-0005-0000-0000-0000235C0000}"/>
    <cellStyle name="Input 5 2 17" xfId="23749" xr:uid="{00000000-0005-0000-0000-0000245C0000}"/>
    <cellStyle name="Input 5 2 17 2" xfId="23750" xr:uid="{00000000-0005-0000-0000-0000255C0000}"/>
    <cellStyle name="Input 5 2 17 3" xfId="23751" xr:uid="{00000000-0005-0000-0000-0000265C0000}"/>
    <cellStyle name="Input 5 2 17 4" xfId="23752" xr:uid="{00000000-0005-0000-0000-0000275C0000}"/>
    <cellStyle name="Input 5 2 18" xfId="23753" xr:uid="{00000000-0005-0000-0000-0000285C0000}"/>
    <cellStyle name="Input 5 2 18 2" xfId="23754" xr:uid="{00000000-0005-0000-0000-0000295C0000}"/>
    <cellStyle name="Input 5 2 18 3" xfId="23755" xr:uid="{00000000-0005-0000-0000-00002A5C0000}"/>
    <cellStyle name="Input 5 2 18 4" xfId="23756" xr:uid="{00000000-0005-0000-0000-00002B5C0000}"/>
    <cellStyle name="Input 5 2 19" xfId="23757" xr:uid="{00000000-0005-0000-0000-00002C5C0000}"/>
    <cellStyle name="Input 5 2 19 2" xfId="23758" xr:uid="{00000000-0005-0000-0000-00002D5C0000}"/>
    <cellStyle name="Input 5 2 19 3" xfId="23759" xr:uid="{00000000-0005-0000-0000-00002E5C0000}"/>
    <cellStyle name="Input 5 2 19 4" xfId="23760" xr:uid="{00000000-0005-0000-0000-00002F5C0000}"/>
    <cellStyle name="Input 5 2 2" xfId="23761" xr:uid="{00000000-0005-0000-0000-0000305C0000}"/>
    <cellStyle name="Input 5 2 2 2" xfId="23762" xr:uid="{00000000-0005-0000-0000-0000315C0000}"/>
    <cellStyle name="Input 5 2 2 3" xfId="23763" xr:uid="{00000000-0005-0000-0000-0000325C0000}"/>
    <cellStyle name="Input 5 2 2 4" xfId="23764" xr:uid="{00000000-0005-0000-0000-0000335C0000}"/>
    <cellStyle name="Input 5 2 20" xfId="23765" xr:uid="{00000000-0005-0000-0000-0000345C0000}"/>
    <cellStyle name="Input 5 2 20 2" xfId="23766" xr:uid="{00000000-0005-0000-0000-0000355C0000}"/>
    <cellStyle name="Input 5 2 20 3" xfId="23767" xr:uid="{00000000-0005-0000-0000-0000365C0000}"/>
    <cellStyle name="Input 5 2 20 4" xfId="23768" xr:uid="{00000000-0005-0000-0000-0000375C0000}"/>
    <cellStyle name="Input 5 2 21" xfId="23769" xr:uid="{00000000-0005-0000-0000-0000385C0000}"/>
    <cellStyle name="Input 5 2 22" xfId="23770" xr:uid="{00000000-0005-0000-0000-0000395C0000}"/>
    <cellStyle name="Input 5 2 3" xfId="23771" xr:uid="{00000000-0005-0000-0000-00003A5C0000}"/>
    <cellStyle name="Input 5 2 3 2" xfId="23772" xr:uid="{00000000-0005-0000-0000-00003B5C0000}"/>
    <cellStyle name="Input 5 2 3 3" xfId="23773" xr:uid="{00000000-0005-0000-0000-00003C5C0000}"/>
    <cellStyle name="Input 5 2 3 4" xfId="23774" xr:uid="{00000000-0005-0000-0000-00003D5C0000}"/>
    <cellStyle name="Input 5 2 4" xfId="23775" xr:uid="{00000000-0005-0000-0000-00003E5C0000}"/>
    <cellStyle name="Input 5 2 4 2" xfId="23776" xr:uid="{00000000-0005-0000-0000-00003F5C0000}"/>
    <cellStyle name="Input 5 2 4 3" xfId="23777" xr:uid="{00000000-0005-0000-0000-0000405C0000}"/>
    <cellStyle name="Input 5 2 4 4" xfId="23778" xr:uid="{00000000-0005-0000-0000-0000415C0000}"/>
    <cellStyle name="Input 5 2 5" xfId="23779" xr:uid="{00000000-0005-0000-0000-0000425C0000}"/>
    <cellStyle name="Input 5 2 5 2" xfId="23780" xr:uid="{00000000-0005-0000-0000-0000435C0000}"/>
    <cellStyle name="Input 5 2 5 3" xfId="23781" xr:uid="{00000000-0005-0000-0000-0000445C0000}"/>
    <cellStyle name="Input 5 2 5 4" xfId="23782" xr:uid="{00000000-0005-0000-0000-0000455C0000}"/>
    <cellStyle name="Input 5 2 6" xfId="23783" xr:uid="{00000000-0005-0000-0000-0000465C0000}"/>
    <cellStyle name="Input 5 2 6 2" xfId="23784" xr:uid="{00000000-0005-0000-0000-0000475C0000}"/>
    <cellStyle name="Input 5 2 6 3" xfId="23785" xr:uid="{00000000-0005-0000-0000-0000485C0000}"/>
    <cellStyle name="Input 5 2 6 4" xfId="23786" xr:uid="{00000000-0005-0000-0000-0000495C0000}"/>
    <cellStyle name="Input 5 2 7" xfId="23787" xr:uid="{00000000-0005-0000-0000-00004A5C0000}"/>
    <cellStyle name="Input 5 2 7 2" xfId="23788" xr:uid="{00000000-0005-0000-0000-00004B5C0000}"/>
    <cellStyle name="Input 5 2 7 3" xfId="23789" xr:uid="{00000000-0005-0000-0000-00004C5C0000}"/>
    <cellStyle name="Input 5 2 7 4" xfId="23790" xr:uid="{00000000-0005-0000-0000-00004D5C0000}"/>
    <cellStyle name="Input 5 2 8" xfId="23791" xr:uid="{00000000-0005-0000-0000-00004E5C0000}"/>
    <cellStyle name="Input 5 2 8 2" xfId="23792" xr:uid="{00000000-0005-0000-0000-00004F5C0000}"/>
    <cellStyle name="Input 5 2 8 3" xfId="23793" xr:uid="{00000000-0005-0000-0000-0000505C0000}"/>
    <cellStyle name="Input 5 2 8 4" xfId="23794" xr:uid="{00000000-0005-0000-0000-0000515C0000}"/>
    <cellStyle name="Input 5 2 9" xfId="23795" xr:uid="{00000000-0005-0000-0000-0000525C0000}"/>
    <cellStyle name="Input 5 2 9 2" xfId="23796" xr:uid="{00000000-0005-0000-0000-0000535C0000}"/>
    <cellStyle name="Input 5 2 9 3" xfId="23797" xr:uid="{00000000-0005-0000-0000-0000545C0000}"/>
    <cellStyle name="Input 5 2 9 4" xfId="23798" xr:uid="{00000000-0005-0000-0000-0000555C0000}"/>
    <cellStyle name="Input 5 20" xfId="23799" xr:uid="{00000000-0005-0000-0000-0000565C0000}"/>
    <cellStyle name="Input 5 20 2" xfId="23800" xr:uid="{00000000-0005-0000-0000-0000575C0000}"/>
    <cellStyle name="Input 5 20 3" xfId="23801" xr:uid="{00000000-0005-0000-0000-0000585C0000}"/>
    <cellStyle name="Input 5 20 4" xfId="23802" xr:uid="{00000000-0005-0000-0000-0000595C0000}"/>
    <cellStyle name="Input 5 21" xfId="23803" xr:uid="{00000000-0005-0000-0000-00005A5C0000}"/>
    <cellStyle name="Input 5 21 2" xfId="23804" xr:uid="{00000000-0005-0000-0000-00005B5C0000}"/>
    <cellStyle name="Input 5 21 3" xfId="23805" xr:uid="{00000000-0005-0000-0000-00005C5C0000}"/>
    <cellStyle name="Input 5 21 4" xfId="23806" xr:uid="{00000000-0005-0000-0000-00005D5C0000}"/>
    <cellStyle name="Input 5 22" xfId="23807" xr:uid="{00000000-0005-0000-0000-00005E5C0000}"/>
    <cellStyle name="Input 5 22 2" xfId="23808" xr:uid="{00000000-0005-0000-0000-00005F5C0000}"/>
    <cellStyle name="Input 5 22 3" xfId="23809" xr:uid="{00000000-0005-0000-0000-0000605C0000}"/>
    <cellStyle name="Input 5 22 4" xfId="23810" xr:uid="{00000000-0005-0000-0000-0000615C0000}"/>
    <cellStyle name="Input 5 23" xfId="23811" xr:uid="{00000000-0005-0000-0000-0000625C0000}"/>
    <cellStyle name="Input 5 24" xfId="23812" xr:uid="{00000000-0005-0000-0000-0000635C0000}"/>
    <cellStyle name="Input 5 25" xfId="23813" xr:uid="{00000000-0005-0000-0000-0000645C0000}"/>
    <cellStyle name="Input 5 26" xfId="57743" xr:uid="{00000000-0005-0000-0000-0000655C0000}"/>
    <cellStyle name="Input 5 3" xfId="23814" xr:uid="{00000000-0005-0000-0000-0000665C0000}"/>
    <cellStyle name="Input 5 3 10" xfId="23815" xr:uid="{00000000-0005-0000-0000-0000675C0000}"/>
    <cellStyle name="Input 5 3 10 2" xfId="23816" xr:uid="{00000000-0005-0000-0000-0000685C0000}"/>
    <cellStyle name="Input 5 3 10 3" xfId="23817" xr:uid="{00000000-0005-0000-0000-0000695C0000}"/>
    <cellStyle name="Input 5 3 10 4" xfId="23818" xr:uid="{00000000-0005-0000-0000-00006A5C0000}"/>
    <cellStyle name="Input 5 3 11" xfId="23819" xr:uid="{00000000-0005-0000-0000-00006B5C0000}"/>
    <cellStyle name="Input 5 3 11 2" xfId="23820" xr:uid="{00000000-0005-0000-0000-00006C5C0000}"/>
    <cellStyle name="Input 5 3 11 3" xfId="23821" xr:uid="{00000000-0005-0000-0000-00006D5C0000}"/>
    <cellStyle name="Input 5 3 11 4" xfId="23822" xr:uid="{00000000-0005-0000-0000-00006E5C0000}"/>
    <cellStyle name="Input 5 3 12" xfId="23823" xr:uid="{00000000-0005-0000-0000-00006F5C0000}"/>
    <cellStyle name="Input 5 3 12 2" xfId="23824" xr:uid="{00000000-0005-0000-0000-0000705C0000}"/>
    <cellStyle name="Input 5 3 12 3" xfId="23825" xr:uid="{00000000-0005-0000-0000-0000715C0000}"/>
    <cellStyle name="Input 5 3 12 4" xfId="23826" xr:uid="{00000000-0005-0000-0000-0000725C0000}"/>
    <cellStyle name="Input 5 3 13" xfId="23827" xr:uid="{00000000-0005-0000-0000-0000735C0000}"/>
    <cellStyle name="Input 5 3 13 2" xfId="23828" xr:uid="{00000000-0005-0000-0000-0000745C0000}"/>
    <cellStyle name="Input 5 3 13 3" xfId="23829" xr:uid="{00000000-0005-0000-0000-0000755C0000}"/>
    <cellStyle name="Input 5 3 13 4" xfId="23830" xr:uid="{00000000-0005-0000-0000-0000765C0000}"/>
    <cellStyle name="Input 5 3 14" xfId="23831" xr:uid="{00000000-0005-0000-0000-0000775C0000}"/>
    <cellStyle name="Input 5 3 14 2" xfId="23832" xr:uid="{00000000-0005-0000-0000-0000785C0000}"/>
    <cellStyle name="Input 5 3 14 3" xfId="23833" xr:uid="{00000000-0005-0000-0000-0000795C0000}"/>
    <cellStyle name="Input 5 3 14 4" xfId="23834" xr:uid="{00000000-0005-0000-0000-00007A5C0000}"/>
    <cellStyle name="Input 5 3 15" xfId="23835" xr:uid="{00000000-0005-0000-0000-00007B5C0000}"/>
    <cellStyle name="Input 5 3 15 2" xfId="23836" xr:uid="{00000000-0005-0000-0000-00007C5C0000}"/>
    <cellStyle name="Input 5 3 15 3" xfId="23837" xr:uid="{00000000-0005-0000-0000-00007D5C0000}"/>
    <cellStyle name="Input 5 3 15 4" xfId="23838" xr:uid="{00000000-0005-0000-0000-00007E5C0000}"/>
    <cellStyle name="Input 5 3 16" xfId="23839" xr:uid="{00000000-0005-0000-0000-00007F5C0000}"/>
    <cellStyle name="Input 5 3 16 2" xfId="23840" xr:uid="{00000000-0005-0000-0000-0000805C0000}"/>
    <cellStyle name="Input 5 3 16 3" xfId="23841" xr:uid="{00000000-0005-0000-0000-0000815C0000}"/>
    <cellStyle name="Input 5 3 16 4" xfId="23842" xr:uid="{00000000-0005-0000-0000-0000825C0000}"/>
    <cellStyle name="Input 5 3 17" xfId="23843" xr:uid="{00000000-0005-0000-0000-0000835C0000}"/>
    <cellStyle name="Input 5 3 17 2" xfId="23844" xr:uid="{00000000-0005-0000-0000-0000845C0000}"/>
    <cellStyle name="Input 5 3 17 3" xfId="23845" xr:uid="{00000000-0005-0000-0000-0000855C0000}"/>
    <cellStyle name="Input 5 3 17 4" xfId="23846" xr:uid="{00000000-0005-0000-0000-0000865C0000}"/>
    <cellStyle name="Input 5 3 18" xfId="23847" xr:uid="{00000000-0005-0000-0000-0000875C0000}"/>
    <cellStyle name="Input 5 3 18 2" xfId="23848" xr:uid="{00000000-0005-0000-0000-0000885C0000}"/>
    <cellStyle name="Input 5 3 18 3" xfId="23849" xr:uid="{00000000-0005-0000-0000-0000895C0000}"/>
    <cellStyle name="Input 5 3 18 4" xfId="23850" xr:uid="{00000000-0005-0000-0000-00008A5C0000}"/>
    <cellStyle name="Input 5 3 19" xfId="23851" xr:uid="{00000000-0005-0000-0000-00008B5C0000}"/>
    <cellStyle name="Input 5 3 19 2" xfId="23852" xr:uid="{00000000-0005-0000-0000-00008C5C0000}"/>
    <cellStyle name="Input 5 3 19 3" xfId="23853" xr:uid="{00000000-0005-0000-0000-00008D5C0000}"/>
    <cellStyle name="Input 5 3 19 4" xfId="23854" xr:uid="{00000000-0005-0000-0000-00008E5C0000}"/>
    <cellStyle name="Input 5 3 2" xfId="23855" xr:uid="{00000000-0005-0000-0000-00008F5C0000}"/>
    <cellStyle name="Input 5 3 2 2" xfId="23856" xr:uid="{00000000-0005-0000-0000-0000905C0000}"/>
    <cellStyle name="Input 5 3 2 3" xfId="23857" xr:uid="{00000000-0005-0000-0000-0000915C0000}"/>
    <cellStyle name="Input 5 3 2 4" xfId="23858" xr:uid="{00000000-0005-0000-0000-0000925C0000}"/>
    <cellStyle name="Input 5 3 20" xfId="23859" xr:uid="{00000000-0005-0000-0000-0000935C0000}"/>
    <cellStyle name="Input 5 3 20 2" xfId="23860" xr:uid="{00000000-0005-0000-0000-0000945C0000}"/>
    <cellStyle name="Input 5 3 20 3" xfId="23861" xr:uid="{00000000-0005-0000-0000-0000955C0000}"/>
    <cellStyle name="Input 5 3 20 4" xfId="23862" xr:uid="{00000000-0005-0000-0000-0000965C0000}"/>
    <cellStyle name="Input 5 3 21" xfId="23863" xr:uid="{00000000-0005-0000-0000-0000975C0000}"/>
    <cellStyle name="Input 5 3 22" xfId="23864" xr:uid="{00000000-0005-0000-0000-0000985C0000}"/>
    <cellStyle name="Input 5 3 3" xfId="23865" xr:uid="{00000000-0005-0000-0000-0000995C0000}"/>
    <cellStyle name="Input 5 3 3 2" xfId="23866" xr:uid="{00000000-0005-0000-0000-00009A5C0000}"/>
    <cellStyle name="Input 5 3 3 3" xfId="23867" xr:uid="{00000000-0005-0000-0000-00009B5C0000}"/>
    <cellStyle name="Input 5 3 3 4" xfId="23868" xr:uid="{00000000-0005-0000-0000-00009C5C0000}"/>
    <cellStyle name="Input 5 3 4" xfId="23869" xr:uid="{00000000-0005-0000-0000-00009D5C0000}"/>
    <cellStyle name="Input 5 3 4 2" xfId="23870" xr:uid="{00000000-0005-0000-0000-00009E5C0000}"/>
    <cellStyle name="Input 5 3 4 3" xfId="23871" xr:uid="{00000000-0005-0000-0000-00009F5C0000}"/>
    <cellStyle name="Input 5 3 4 4" xfId="23872" xr:uid="{00000000-0005-0000-0000-0000A05C0000}"/>
    <cellStyle name="Input 5 3 5" xfId="23873" xr:uid="{00000000-0005-0000-0000-0000A15C0000}"/>
    <cellStyle name="Input 5 3 5 2" xfId="23874" xr:uid="{00000000-0005-0000-0000-0000A25C0000}"/>
    <cellStyle name="Input 5 3 5 3" xfId="23875" xr:uid="{00000000-0005-0000-0000-0000A35C0000}"/>
    <cellStyle name="Input 5 3 5 4" xfId="23876" xr:uid="{00000000-0005-0000-0000-0000A45C0000}"/>
    <cellStyle name="Input 5 3 6" xfId="23877" xr:uid="{00000000-0005-0000-0000-0000A55C0000}"/>
    <cellStyle name="Input 5 3 6 2" xfId="23878" xr:uid="{00000000-0005-0000-0000-0000A65C0000}"/>
    <cellStyle name="Input 5 3 6 3" xfId="23879" xr:uid="{00000000-0005-0000-0000-0000A75C0000}"/>
    <cellStyle name="Input 5 3 6 4" xfId="23880" xr:uid="{00000000-0005-0000-0000-0000A85C0000}"/>
    <cellStyle name="Input 5 3 7" xfId="23881" xr:uid="{00000000-0005-0000-0000-0000A95C0000}"/>
    <cellStyle name="Input 5 3 7 2" xfId="23882" xr:uid="{00000000-0005-0000-0000-0000AA5C0000}"/>
    <cellStyle name="Input 5 3 7 3" xfId="23883" xr:uid="{00000000-0005-0000-0000-0000AB5C0000}"/>
    <cellStyle name="Input 5 3 7 4" xfId="23884" xr:uid="{00000000-0005-0000-0000-0000AC5C0000}"/>
    <cellStyle name="Input 5 3 8" xfId="23885" xr:uid="{00000000-0005-0000-0000-0000AD5C0000}"/>
    <cellStyle name="Input 5 3 8 2" xfId="23886" xr:uid="{00000000-0005-0000-0000-0000AE5C0000}"/>
    <cellStyle name="Input 5 3 8 3" xfId="23887" xr:uid="{00000000-0005-0000-0000-0000AF5C0000}"/>
    <cellStyle name="Input 5 3 8 4" xfId="23888" xr:uid="{00000000-0005-0000-0000-0000B05C0000}"/>
    <cellStyle name="Input 5 3 9" xfId="23889" xr:uid="{00000000-0005-0000-0000-0000B15C0000}"/>
    <cellStyle name="Input 5 3 9 2" xfId="23890" xr:uid="{00000000-0005-0000-0000-0000B25C0000}"/>
    <cellStyle name="Input 5 3 9 3" xfId="23891" xr:uid="{00000000-0005-0000-0000-0000B35C0000}"/>
    <cellStyle name="Input 5 3 9 4" xfId="23892" xr:uid="{00000000-0005-0000-0000-0000B45C0000}"/>
    <cellStyle name="Input 5 4" xfId="23893" xr:uid="{00000000-0005-0000-0000-0000B55C0000}"/>
    <cellStyle name="Input 5 4 2" xfId="23894" xr:uid="{00000000-0005-0000-0000-0000B65C0000}"/>
    <cellStyle name="Input 5 4 3" xfId="23895" xr:uid="{00000000-0005-0000-0000-0000B75C0000}"/>
    <cellStyle name="Input 5 5" xfId="23896" xr:uid="{00000000-0005-0000-0000-0000B85C0000}"/>
    <cellStyle name="Input 5 5 2" xfId="23897" xr:uid="{00000000-0005-0000-0000-0000B95C0000}"/>
    <cellStyle name="Input 5 5 3" xfId="23898" xr:uid="{00000000-0005-0000-0000-0000BA5C0000}"/>
    <cellStyle name="Input 5 5 4" xfId="23899" xr:uid="{00000000-0005-0000-0000-0000BB5C0000}"/>
    <cellStyle name="Input 5 6" xfId="23900" xr:uid="{00000000-0005-0000-0000-0000BC5C0000}"/>
    <cellStyle name="Input 5 6 2" xfId="23901" xr:uid="{00000000-0005-0000-0000-0000BD5C0000}"/>
    <cellStyle name="Input 5 6 3" xfId="23902" xr:uid="{00000000-0005-0000-0000-0000BE5C0000}"/>
    <cellStyle name="Input 5 6 4" xfId="23903" xr:uid="{00000000-0005-0000-0000-0000BF5C0000}"/>
    <cellStyle name="Input 5 7" xfId="23904" xr:uid="{00000000-0005-0000-0000-0000C05C0000}"/>
    <cellStyle name="Input 5 7 2" xfId="23905" xr:uid="{00000000-0005-0000-0000-0000C15C0000}"/>
    <cellStyle name="Input 5 7 3" xfId="23906" xr:uid="{00000000-0005-0000-0000-0000C25C0000}"/>
    <cellStyle name="Input 5 7 4" xfId="23907" xr:uid="{00000000-0005-0000-0000-0000C35C0000}"/>
    <cellStyle name="Input 5 8" xfId="23908" xr:uid="{00000000-0005-0000-0000-0000C45C0000}"/>
    <cellStyle name="Input 5 8 2" xfId="23909" xr:uid="{00000000-0005-0000-0000-0000C55C0000}"/>
    <cellStyle name="Input 5 8 3" xfId="23910" xr:uid="{00000000-0005-0000-0000-0000C65C0000}"/>
    <cellStyle name="Input 5 8 4" xfId="23911" xr:uid="{00000000-0005-0000-0000-0000C75C0000}"/>
    <cellStyle name="Input 5 9" xfId="23912" xr:uid="{00000000-0005-0000-0000-0000C85C0000}"/>
    <cellStyle name="Input 5 9 2" xfId="23913" xr:uid="{00000000-0005-0000-0000-0000C95C0000}"/>
    <cellStyle name="Input 5 9 3" xfId="23914" xr:uid="{00000000-0005-0000-0000-0000CA5C0000}"/>
    <cellStyle name="Input 5 9 4" xfId="23915" xr:uid="{00000000-0005-0000-0000-0000CB5C0000}"/>
    <cellStyle name="Input 50" xfId="57728" xr:uid="{00000000-0005-0000-0000-0000CC5C0000}"/>
    <cellStyle name="Input 51" xfId="58145" xr:uid="{00000000-0005-0000-0000-0000CD5C0000}"/>
    <cellStyle name="Input 6" xfId="23916" xr:uid="{00000000-0005-0000-0000-0000CE5C0000}"/>
    <cellStyle name="Input 6 10" xfId="23917" xr:uid="{00000000-0005-0000-0000-0000CF5C0000}"/>
    <cellStyle name="Input 6 10 2" xfId="23918" xr:uid="{00000000-0005-0000-0000-0000D05C0000}"/>
    <cellStyle name="Input 6 10 3" xfId="23919" xr:uid="{00000000-0005-0000-0000-0000D15C0000}"/>
    <cellStyle name="Input 6 10 4" xfId="23920" xr:uid="{00000000-0005-0000-0000-0000D25C0000}"/>
    <cellStyle name="Input 6 11" xfId="23921" xr:uid="{00000000-0005-0000-0000-0000D35C0000}"/>
    <cellStyle name="Input 6 11 2" xfId="23922" xr:uid="{00000000-0005-0000-0000-0000D45C0000}"/>
    <cellStyle name="Input 6 11 3" xfId="23923" xr:uid="{00000000-0005-0000-0000-0000D55C0000}"/>
    <cellStyle name="Input 6 11 4" xfId="23924" xr:uid="{00000000-0005-0000-0000-0000D65C0000}"/>
    <cellStyle name="Input 6 12" xfId="23925" xr:uid="{00000000-0005-0000-0000-0000D75C0000}"/>
    <cellStyle name="Input 6 12 2" xfId="23926" xr:uid="{00000000-0005-0000-0000-0000D85C0000}"/>
    <cellStyle name="Input 6 12 3" xfId="23927" xr:uid="{00000000-0005-0000-0000-0000D95C0000}"/>
    <cellStyle name="Input 6 12 4" xfId="23928" xr:uid="{00000000-0005-0000-0000-0000DA5C0000}"/>
    <cellStyle name="Input 6 13" xfId="23929" xr:uid="{00000000-0005-0000-0000-0000DB5C0000}"/>
    <cellStyle name="Input 6 13 2" xfId="23930" xr:uid="{00000000-0005-0000-0000-0000DC5C0000}"/>
    <cellStyle name="Input 6 13 3" xfId="23931" xr:uid="{00000000-0005-0000-0000-0000DD5C0000}"/>
    <cellStyle name="Input 6 13 4" xfId="23932" xr:uid="{00000000-0005-0000-0000-0000DE5C0000}"/>
    <cellStyle name="Input 6 14" xfId="23933" xr:uid="{00000000-0005-0000-0000-0000DF5C0000}"/>
    <cellStyle name="Input 6 14 2" xfId="23934" xr:uid="{00000000-0005-0000-0000-0000E05C0000}"/>
    <cellStyle name="Input 6 14 3" xfId="23935" xr:uid="{00000000-0005-0000-0000-0000E15C0000}"/>
    <cellStyle name="Input 6 14 4" xfId="23936" xr:uid="{00000000-0005-0000-0000-0000E25C0000}"/>
    <cellStyle name="Input 6 15" xfId="23937" xr:uid="{00000000-0005-0000-0000-0000E35C0000}"/>
    <cellStyle name="Input 6 15 2" xfId="23938" xr:uid="{00000000-0005-0000-0000-0000E45C0000}"/>
    <cellStyle name="Input 6 15 3" xfId="23939" xr:uid="{00000000-0005-0000-0000-0000E55C0000}"/>
    <cellStyle name="Input 6 15 4" xfId="23940" xr:uid="{00000000-0005-0000-0000-0000E65C0000}"/>
    <cellStyle name="Input 6 16" xfId="23941" xr:uid="{00000000-0005-0000-0000-0000E75C0000}"/>
    <cellStyle name="Input 6 16 2" xfId="23942" xr:uid="{00000000-0005-0000-0000-0000E85C0000}"/>
    <cellStyle name="Input 6 16 3" xfId="23943" xr:uid="{00000000-0005-0000-0000-0000E95C0000}"/>
    <cellStyle name="Input 6 16 4" xfId="23944" xr:uid="{00000000-0005-0000-0000-0000EA5C0000}"/>
    <cellStyle name="Input 6 17" xfId="23945" xr:uid="{00000000-0005-0000-0000-0000EB5C0000}"/>
    <cellStyle name="Input 6 17 2" xfId="23946" xr:uid="{00000000-0005-0000-0000-0000EC5C0000}"/>
    <cellStyle name="Input 6 17 3" xfId="23947" xr:uid="{00000000-0005-0000-0000-0000ED5C0000}"/>
    <cellStyle name="Input 6 17 4" xfId="23948" xr:uid="{00000000-0005-0000-0000-0000EE5C0000}"/>
    <cellStyle name="Input 6 18" xfId="23949" xr:uid="{00000000-0005-0000-0000-0000EF5C0000}"/>
    <cellStyle name="Input 6 18 2" xfId="23950" xr:uid="{00000000-0005-0000-0000-0000F05C0000}"/>
    <cellStyle name="Input 6 18 3" xfId="23951" xr:uid="{00000000-0005-0000-0000-0000F15C0000}"/>
    <cellStyle name="Input 6 18 4" xfId="23952" xr:uid="{00000000-0005-0000-0000-0000F25C0000}"/>
    <cellStyle name="Input 6 19" xfId="23953" xr:uid="{00000000-0005-0000-0000-0000F35C0000}"/>
    <cellStyle name="Input 6 19 2" xfId="23954" xr:uid="{00000000-0005-0000-0000-0000F45C0000}"/>
    <cellStyle name="Input 6 19 3" xfId="23955" xr:uid="{00000000-0005-0000-0000-0000F55C0000}"/>
    <cellStyle name="Input 6 19 4" xfId="23956" xr:uid="{00000000-0005-0000-0000-0000F65C0000}"/>
    <cellStyle name="Input 6 2" xfId="23957" xr:uid="{00000000-0005-0000-0000-0000F75C0000}"/>
    <cellStyle name="Input 6 2 2" xfId="23958" xr:uid="{00000000-0005-0000-0000-0000F85C0000}"/>
    <cellStyle name="Input 6 2 2 10" xfId="23959" xr:uid="{00000000-0005-0000-0000-0000F95C0000}"/>
    <cellStyle name="Input 6 2 2 10 2" xfId="23960" xr:uid="{00000000-0005-0000-0000-0000FA5C0000}"/>
    <cellStyle name="Input 6 2 2 10 3" xfId="23961" xr:uid="{00000000-0005-0000-0000-0000FB5C0000}"/>
    <cellStyle name="Input 6 2 2 10 4" xfId="23962" xr:uid="{00000000-0005-0000-0000-0000FC5C0000}"/>
    <cellStyle name="Input 6 2 2 11" xfId="23963" xr:uid="{00000000-0005-0000-0000-0000FD5C0000}"/>
    <cellStyle name="Input 6 2 2 11 2" xfId="23964" xr:uid="{00000000-0005-0000-0000-0000FE5C0000}"/>
    <cellStyle name="Input 6 2 2 11 3" xfId="23965" xr:uid="{00000000-0005-0000-0000-0000FF5C0000}"/>
    <cellStyle name="Input 6 2 2 11 4" xfId="23966" xr:uid="{00000000-0005-0000-0000-0000005D0000}"/>
    <cellStyle name="Input 6 2 2 12" xfId="23967" xr:uid="{00000000-0005-0000-0000-0000015D0000}"/>
    <cellStyle name="Input 6 2 2 12 2" xfId="23968" xr:uid="{00000000-0005-0000-0000-0000025D0000}"/>
    <cellStyle name="Input 6 2 2 12 3" xfId="23969" xr:uid="{00000000-0005-0000-0000-0000035D0000}"/>
    <cellStyle name="Input 6 2 2 12 4" xfId="23970" xr:uid="{00000000-0005-0000-0000-0000045D0000}"/>
    <cellStyle name="Input 6 2 2 13" xfId="23971" xr:uid="{00000000-0005-0000-0000-0000055D0000}"/>
    <cellStyle name="Input 6 2 2 13 2" xfId="23972" xr:uid="{00000000-0005-0000-0000-0000065D0000}"/>
    <cellStyle name="Input 6 2 2 13 3" xfId="23973" xr:uid="{00000000-0005-0000-0000-0000075D0000}"/>
    <cellStyle name="Input 6 2 2 13 4" xfId="23974" xr:uid="{00000000-0005-0000-0000-0000085D0000}"/>
    <cellStyle name="Input 6 2 2 14" xfId="23975" xr:uid="{00000000-0005-0000-0000-0000095D0000}"/>
    <cellStyle name="Input 6 2 2 14 2" xfId="23976" xr:uid="{00000000-0005-0000-0000-00000A5D0000}"/>
    <cellStyle name="Input 6 2 2 14 3" xfId="23977" xr:uid="{00000000-0005-0000-0000-00000B5D0000}"/>
    <cellStyle name="Input 6 2 2 14 4" xfId="23978" xr:uid="{00000000-0005-0000-0000-00000C5D0000}"/>
    <cellStyle name="Input 6 2 2 15" xfId="23979" xr:uid="{00000000-0005-0000-0000-00000D5D0000}"/>
    <cellStyle name="Input 6 2 2 15 2" xfId="23980" xr:uid="{00000000-0005-0000-0000-00000E5D0000}"/>
    <cellStyle name="Input 6 2 2 15 3" xfId="23981" xr:uid="{00000000-0005-0000-0000-00000F5D0000}"/>
    <cellStyle name="Input 6 2 2 15 4" xfId="23982" xr:uid="{00000000-0005-0000-0000-0000105D0000}"/>
    <cellStyle name="Input 6 2 2 16" xfId="23983" xr:uid="{00000000-0005-0000-0000-0000115D0000}"/>
    <cellStyle name="Input 6 2 2 16 2" xfId="23984" xr:uid="{00000000-0005-0000-0000-0000125D0000}"/>
    <cellStyle name="Input 6 2 2 16 3" xfId="23985" xr:uid="{00000000-0005-0000-0000-0000135D0000}"/>
    <cellStyle name="Input 6 2 2 16 4" xfId="23986" xr:uid="{00000000-0005-0000-0000-0000145D0000}"/>
    <cellStyle name="Input 6 2 2 17" xfId="23987" xr:uid="{00000000-0005-0000-0000-0000155D0000}"/>
    <cellStyle name="Input 6 2 2 17 2" xfId="23988" xr:uid="{00000000-0005-0000-0000-0000165D0000}"/>
    <cellStyle name="Input 6 2 2 17 3" xfId="23989" xr:uid="{00000000-0005-0000-0000-0000175D0000}"/>
    <cellStyle name="Input 6 2 2 17 4" xfId="23990" xr:uid="{00000000-0005-0000-0000-0000185D0000}"/>
    <cellStyle name="Input 6 2 2 18" xfId="23991" xr:uid="{00000000-0005-0000-0000-0000195D0000}"/>
    <cellStyle name="Input 6 2 2 18 2" xfId="23992" xr:uid="{00000000-0005-0000-0000-00001A5D0000}"/>
    <cellStyle name="Input 6 2 2 18 3" xfId="23993" xr:uid="{00000000-0005-0000-0000-00001B5D0000}"/>
    <cellStyle name="Input 6 2 2 18 4" xfId="23994" xr:uid="{00000000-0005-0000-0000-00001C5D0000}"/>
    <cellStyle name="Input 6 2 2 19" xfId="23995" xr:uid="{00000000-0005-0000-0000-00001D5D0000}"/>
    <cellStyle name="Input 6 2 2 19 2" xfId="23996" xr:uid="{00000000-0005-0000-0000-00001E5D0000}"/>
    <cellStyle name="Input 6 2 2 19 3" xfId="23997" xr:uid="{00000000-0005-0000-0000-00001F5D0000}"/>
    <cellStyle name="Input 6 2 2 19 4" xfId="23998" xr:uid="{00000000-0005-0000-0000-0000205D0000}"/>
    <cellStyle name="Input 6 2 2 2" xfId="23999" xr:uid="{00000000-0005-0000-0000-0000215D0000}"/>
    <cellStyle name="Input 6 2 2 2 2" xfId="24000" xr:uid="{00000000-0005-0000-0000-0000225D0000}"/>
    <cellStyle name="Input 6 2 2 2 3" xfId="24001" xr:uid="{00000000-0005-0000-0000-0000235D0000}"/>
    <cellStyle name="Input 6 2 2 2 4" xfId="24002" xr:uid="{00000000-0005-0000-0000-0000245D0000}"/>
    <cellStyle name="Input 6 2 2 20" xfId="24003" xr:uid="{00000000-0005-0000-0000-0000255D0000}"/>
    <cellStyle name="Input 6 2 2 20 2" xfId="24004" xr:uid="{00000000-0005-0000-0000-0000265D0000}"/>
    <cellStyle name="Input 6 2 2 20 3" xfId="24005" xr:uid="{00000000-0005-0000-0000-0000275D0000}"/>
    <cellStyle name="Input 6 2 2 20 4" xfId="24006" xr:uid="{00000000-0005-0000-0000-0000285D0000}"/>
    <cellStyle name="Input 6 2 2 21" xfId="24007" xr:uid="{00000000-0005-0000-0000-0000295D0000}"/>
    <cellStyle name="Input 6 2 2 22" xfId="24008" xr:uid="{00000000-0005-0000-0000-00002A5D0000}"/>
    <cellStyle name="Input 6 2 2 3" xfId="24009" xr:uid="{00000000-0005-0000-0000-00002B5D0000}"/>
    <cellStyle name="Input 6 2 2 3 2" xfId="24010" xr:uid="{00000000-0005-0000-0000-00002C5D0000}"/>
    <cellStyle name="Input 6 2 2 3 3" xfId="24011" xr:uid="{00000000-0005-0000-0000-00002D5D0000}"/>
    <cellStyle name="Input 6 2 2 3 4" xfId="24012" xr:uid="{00000000-0005-0000-0000-00002E5D0000}"/>
    <cellStyle name="Input 6 2 2 4" xfId="24013" xr:uid="{00000000-0005-0000-0000-00002F5D0000}"/>
    <cellStyle name="Input 6 2 2 4 2" xfId="24014" xr:uid="{00000000-0005-0000-0000-0000305D0000}"/>
    <cellStyle name="Input 6 2 2 4 3" xfId="24015" xr:uid="{00000000-0005-0000-0000-0000315D0000}"/>
    <cellStyle name="Input 6 2 2 4 4" xfId="24016" xr:uid="{00000000-0005-0000-0000-0000325D0000}"/>
    <cellStyle name="Input 6 2 2 5" xfId="24017" xr:uid="{00000000-0005-0000-0000-0000335D0000}"/>
    <cellStyle name="Input 6 2 2 5 2" xfId="24018" xr:uid="{00000000-0005-0000-0000-0000345D0000}"/>
    <cellStyle name="Input 6 2 2 5 3" xfId="24019" xr:uid="{00000000-0005-0000-0000-0000355D0000}"/>
    <cellStyle name="Input 6 2 2 5 4" xfId="24020" xr:uid="{00000000-0005-0000-0000-0000365D0000}"/>
    <cellStyle name="Input 6 2 2 6" xfId="24021" xr:uid="{00000000-0005-0000-0000-0000375D0000}"/>
    <cellStyle name="Input 6 2 2 6 2" xfId="24022" xr:uid="{00000000-0005-0000-0000-0000385D0000}"/>
    <cellStyle name="Input 6 2 2 6 3" xfId="24023" xr:uid="{00000000-0005-0000-0000-0000395D0000}"/>
    <cellStyle name="Input 6 2 2 6 4" xfId="24024" xr:uid="{00000000-0005-0000-0000-00003A5D0000}"/>
    <cellStyle name="Input 6 2 2 7" xfId="24025" xr:uid="{00000000-0005-0000-0000-00003B5D0000}"/>
    <cellStyle name="Input 6 2 2 7 2" xfId="24026" xr:uid="{00000000-0005-0000-0000-00003C5D0000}"/>
    <cellStyle name="Input 6 2 2 7 3" xfId="24027" xr:uid="{00000000-0005-0000-0000-00003D5D0000}"/>
    <cellStyle name="Input 6 2 2 7 4" xfId="24028" xr:uid="{00000000-0005-0000-0000-00003E5D0000}"/>
    <cellStyle name="Input 6 2 2 8" xfId="24029" xr:uid="{00000000-0005-0000-0000-00003F5D0000}"/>
    <cellStyle name="Input 6 2 2 8 2" xfId="24030" xr:uid="{00000000-0005-0000-0000-0000405D0000}"/>
    <cellStyle name="Input 6 2 2 8 3" xfId="24031" xr:uid="{00000000-0005-0000-0000-0000415D0000}"/>
    <cellStyle name="Input 6 2 2 8 4" xfId="24032" xr:uid="{00000000-0005-0000-0000-0000425D0000}"/>
    <cellStyle name="Input 6 2 2 9" xfId="24033" xr:uid="{00000000-0005-0000-0000-0000435D0000}"/>
    <cellStyle name="Input 6 2 2 9 2" xfId="24034" xr:uid="{00000000-0005-0000-0000-0000445D0000}"/>
    <cellStyle name="Input 6 2 2 9 3" xfId="24035" xr:uid="{00000000-0005-0000-0000-0000455D0000}"/>
    <cellStyle name="Input 6 2 2 9 4" xfId="24036" xr:uid="{00000000-0005-0000-0000-0000465D0000}"/>
    <cellStyle name="Input 6 2 3" xfId="24037" xr:uid="{00000000-0005-0000-0000-0000475D0000}"/>
    <cellStyle name="Input 6 20" xfId="24038" xr:uid="{00000000-0005-0000-0000-0000485D0000}"/>
    <cellStyle name="Input 6 20 2" xfId="24039" xr:uid="{00000000-0005-0000-0000-0000495D0000}"/>
    <cellStyle name="Input 6 20 3" xfId="24040" xr:uid="{00000000-0005-0000-0000-00004A5D0000}"/>
    <cellStyle name="Input 6 20 4" xfId="24041" xr:uid="{00000000-0005-0000-0000-00004B5D0000}"/>
    <cellStyle name="Input 6 21" xfId="24042" xr:uid="{00000000-0005-0000-0000-00004C5D0000}"/>
    <cellStyle name="Input 6 21 2" xfId="24043" xr:uid="{00000000-0005-0000-0000-00004D5D0000}"/>
    <cellStyle name="Input 6 21 3" xfId="24044" xr:uid="{00000000-0005-0000-0000-00004E5D0000}"/>
    <cellStyle name="Input 6 21 4" xfId="24045" xr:uid="{00000000-0005-0000-0000-00004F5D0000}"/>
    <cellStyle name="Input 6 22" xfId="24046" xr:uid="{00000000-0005-0000-0000-0000505D0000}"/>
    <cellStyle name="Input 6 22 2" xfId="24047" xr:uid="{00000000-0005-0000-0000-0000515D0000}"/>
    <cellStyle name="Input 6 22 3" xfId="24048" xr:uid="{00000000-0005-0000-0000-0000525D0000}"/>
    <cellStyle name="Input 6 22 4" xfId="24049" xr:uid="{00000000-0005-0000-0000-0000535D0000}"/>
    <cellStyle name="Input 6 23" xfId="24050" xr:uid="{00000000-0005-0000-0000-0000545D0000}"/>
    <cellStyle name="Input 6 24" xfId="24051" xr:uid="{00000000-0005-0000-0000-0000555D0000}"/>
    <cellStyle name="Input 6 25" xfId="24052" xr:uid="{00000000-0005-0000-0000-0000565D0000}"/>
    <cellStyle name="Input 6 26" xfId="57744" xr:uid="{00000000-0005-0000-0000-0000575D0000}"/>
    <cellStyle name="Input 6 3" xfId="24053" xr:uid="{00000000-0005-0000-0000-0000585D0000}"/>
    <cellStyle name="Input 6 3 10" xfId="24054" xr:uid="{00000000-0005-0000-0000-0000595D0000}"/>
    <cellStyle name="Input 6 3 10 2" xfId="24055" xr:uid="{00000000-0005-0000-0000-00005A5D0000}"/>
    <cellStyle name="Input 6 3 10 3" xfId="24056" xr:uid="{00000000-0005-0000-0000-00005B5D0000}"/>
    <cellStyle name="Input 6 3 10 4" xfId="24057" xr:uid="{00000000-0005-0000-0000-00005C5D0000}"/>
    <cellStyle name="Input 6 3 11" xfId="24058" xr:uid="{00000000-0005-0000-0000-00005D5D0000}"/>
    <cellStyle name="Input 6 3 11 2" xfId="24059" xr:uid="{00000000-0005-0000-0000-00005E5D0000}"/>
    <cellStyle name="Input 6 3 11 3" xfId="24060" xr:uid="{00000000-0005-0000-0000-00005F5D0000}"/>
    <cellStyle name="Input 6 3 11 4" xfId="24061" xr:uid="{00000000-0005-0000-0000-0000605D0000}"/>
    <cellStyle name="Input 6 3 12" xfId="24062" xr:uid="{00000000-0005-0000-0000-0000615D0000}"/>
    <cellStyle name="Input 6 3 12 2" xfId="24063" xr:uid="{00000000-0005-0000-0000-0000625D0000}"/>
    <cellStyle name="Input 6 3 12 3" xfId="24064" xr:uid="{00000000-0005-0000-0000-0000635D0000}"/>
    <cellStyle name="Input 6 3 12 4" xfId="24065" xr:uid="{00000000-0005-0000-0000-0000645D0000}"/>
    <cellStyle name="Input 6 3 13" xfId="24066" xr:uid="{00000000-0005-0000-0000-0000655D0000}"/>
    <cellStyle name="Input 6 3 13 2" xfId="24067" xr:uid="{00000000-0005-0000-0000-0000665D0000}"/>
    <cellStyle name="Input 6 3 13 3" xfId="24068" xr:uid="{00000000-0005-0000-0000-0000675D0000}"/>
    <cellStyle name="Input 6 3 13 4" xfId="24069" xr:uid="{00000000-0005-0000-0000-0000685D0000}"/>
    <cellStyle name="Input 6 3 14" xfId="24070" xr:uid="{00000000-0005-0000-0000-0000695D0000}"/>
    <cellStyle name="Input 6 3 14 2" xfId="24071" xr:uid="{00000000-0005-0000-0000-00006A5D0000}"/>
    <cellStyle name="Input 6 3 14 3" xfId="24072" xr:uid="{00000000-0005-0000-0000-00006B5D0000}"/>
    <cellStyle name="Input 6 3 14 4" xfId="24073" xr:uid="{00000000-0005-0000-0000-00006C5D0000}"/>
    <cellStyle name="Input 6 3 15" xfId="24074" xr:uid="{00000000-0005-0000-0000-00006D5D0000}"/>
    <cellStyle name="Input 6 3 15 2" xfId="24075" xr:uid="{00000000-0005-0000-0000-00006E5D0000}"/>
    <cellStyle name="Input 6 3 15 3" xfId="24076" xr:uid="{00000000-0005-0000-0000-00006F5D0000}"/>
    <cellStyle name="Input 6 3 15 4" xfId="24077" xr:uid="{00000000-0005-0000-0000-0000705D0000}"/>
    <cellStyle name="Input 6 3 16" xfId="24078" xr:uid="{00000000-0005-0000-0000-0000715D0000}"/>
    <cellStyle name="Input 6 3 16 2" xfId="24079" xr:uid="{00000000-0005-0000-0000-0000725D0000}"/>
    <cellStyle name="Input 6 3 16 3" xfId="24080" xr:uid="{00000000-0005-0000-0000-0000735D0000}"/>
    <cellStyle name="Input 6 3 16 4" xfId="24081" xr:uid="{00000000-0005-0000-0000-0000745D0000}"/>
    <cellStyle name="Input 6 3 17" xfId="24082" xr:uid="{00000000-0005-0000-0000-0000755D0000}"/>
    <cellStyle name="Input 6 3 17 2" xfId="24083" xr:uid="{00000000-0005-0000-0000-0000765D0000}"/>
    <cellStyle name="Input 6 3 17 3" xfId="24084" xr:uid="{00000000-0005-0000-0000-0000775D0000}"/>
    <cellStyle name="Input 6 3 17 4" xfId="24085" xr:uid="{00000000-0005-0000-0000-0000785D0000}"/>
    <cellStyle name="Input 6 3 18" xfId="24086" xr:uid="{00000000-0005-0000-0000-0000795D0000}"/>
    <cellStyle name="Input 6 3 18 2" xfId="24087" xr:uid="{00000000-0005-0000-0000-00007A5D0000}"/>
    <cellStyle name="Input 6 3 18 3" xfId="24088" xr:uid="{00000000-0005-0000-0000-00007B5D0000}"/>
    <cellStyle name="Input 6 3 18 4" xfId="24089" xr:uid="{00000000-0005-0000-0000-00007C5D0000}"/>
    <cellStyle name="Input 6 3 19" xfId="24090" xr:uid="{00000000-0005-0000-0000-00007D5D0000}"/>
    <cellStyle name="Input 6 3 19 2" xfId="24091" xr:uid="{00000000-0005-0000-0000-00007E5D0000}"/>
    <cellStyle name="Input 6 3 19 3" xfId="24092" xr:uid="{00000000-0005-0000-0000-00007F5D0000}"/>
    <cellStyle name="Input 6 3 19 4" xfId="24093" xr:uid="{00000000-0005-0000-0000-0000805D0000}"/>
    <cellStyle name="Input 6 3 2" xfId="24094" xr:uid="{00000000-0005-0000-0000-0000815D0000}"/>
    <cellStyle name="Input 6 3 2 2" xfId="24095" xr:uid="{00000000-0005-0000-0000-0000825D0000}"/>
    <cellStyle name="Input 6 3 2 3" xfId="24096" xr:uid="{00000000-0005-0000-0000-0000835D0000}"/>
    <cellStyle name="Input 6 3 2 4" xfId="24097" xr:uid="{00000000-0005-0000-0000-0000845D0000}"/>
    <cellStyle name="Input 6 3 20" xfId="24098" xr:uid="{00000000-0005-0000-0000-0000855D0000}"/>
    <cellStyle name="Input 6 3 20 2" xfId="24099" xr:uid="{00000000-0005-0000-0000-0000865D0000}"/>
    <cellStyle name="Input 6 3 20 3" xfId="24100" xr:uid="{00000000-0005-0000-0000-0000875D0000}"/>
    <cellStyle name="Input 6 3 20 4" xfId="24101" xr:uid="{00000000-0005-0000-0000-0000885D0000}"/>
    <cellStyle name="Input 6 3 21" xfId="24102" xr:uid="{00000000-0005-0000-0000-0000895D0000}"/>
    <cellStyle name="Input 6 3 22" xfId="24103" xr:uid="{00000000-0005-0000-0000-00008A5D0000}"/>
    <cellStyle name="Input 6 3 3" xfId="24104" xr:uid="{00000000-0005-0000-0000-00008B5D0000}"/>
    <cellStyle name="Input 6 3 3 2" xfId="24105" xr:uid="{00000000-0005-0000-0000-00008C5D0000}"/>
    <cellStyle name="Input 6 3 3 3" xfId="24106" xr:uid="{00000000-0005-0000-0000-00008D5D0000}"/>
    <cellStyle name="Input 6 3 3 4" xfId="24107" xr:uid="{00000000-0005-0000-0000-00008E5D0000}"/>
    <cellStyle name="Input 6 3 4" xfId="24108" xr:uid="{00000000-0005-0000-0000-00008F5D0000}"/>
    <cellStyle name="Input 6 3 4 2" xfId="24109" xr:uid="{00000000-0005-0000-0000-0000905D0000}"/>
    <cellStyle name="Input 6 3 4 3" xfId="24110" xr:uid="{00000000-0005-0000-0000-0000915D0000}"/>
    <cellStyle name="Input 6 3 4 4" xfId="24111" xr:uid="{00000000-0005-0000-0000-0000925D0000}"/>
    <cellStyle name="Input 6 3 5" xfId="24112" xr:uid="{00000000-0005-0000-0000-0000935D0000}"/>
    <cellStyle name="Input 6 3 5 2" xfId="24113" xr:uid="{00000000-0005-0000-0000-0000945D0000}"/>
    <cellStyle name="Input 6 3 5 3" xfId="24114" xr:uid="{00000000-0005-0000-0000-0000955D0000}"/>
    <cellStyle name="Input 6 3 5 4" xfId="24115" xr:uid="{00000000-0005-0000-0000-0000965D0000}"/>
    <cellStyle name="Input 6 3 6" xfId="24116" xr:uid="{00000000-0005-0000-0000-0000975D0000}"/>
    <cellStyle name="Input 6 3 6 2" xfId="24117" xr:uid="{00000000-0005-0000-0000-0000985D0000}"/>
    <cellStyle name="Input 6 3 6 3" xfId="24118" xr:uid="{00000000-0005-0000-0000-0000995D0000}"/>
    <cellStyle name="Input 6 3 6 4" xfId="24119" xr:uid="{00000000-0005-0000-0000-00009A5D0000}"/>
    <cellStyle name="Input 6 3 7" xfId="24120" xr:uid="{00000000-0005-0000-0000-00009B5D0000}"/>
    <cellStyle name="Input 6 3 7 2" xfId="24121" xr:uid="{00000000-0005-0000-0000-00009C5D0000}"/>
    <cellStyle name="Input 6 3 7 3" xfId="24122" xr:uid="{00000000-0005-0000-0000-00009D5D0000}"/>
    <cellStyle name="Input 6 3 7 4" xfId="24123" xr:uid="{00000000-0005-0000-0000-00009E5D0000}"/>
    <cellStyle name="Input 6 3 8" xfId="24124" xr:uid="{00000000-0005-0000-0000-00009F5D0000}"/>
    <cellStyle name="Input 6 3 8 2" xfId="24125" xr:uid="{00000000-0005-0000-0000-0000A05D0000}"/>
    <cellStyle name="Input 6 3 8 3" xfId="24126" xr:uid="{00000000-0005-0000-0000-0000A15D0000}"/>
    <cellStyle name="Input 6 3 8 4" xfId="24127" xr:uid="{00000000-0005-0000-0000-0000A25D0000}"/>
    <cellStyle name="Input 6 3 9" xfId="24128" xr:uid="{00000000-0005-0000-0000-0000A35D0000}"/>
    <cellStyle name="Input 6 3 9 2" xfId="24129" xr:uid="{00000000-0005-0000-0000-0000A45D0000}"/>
    <cellStyle name="Input 6 3 9 3" xfId="24130" xr:uid="{00000000-0005-0000-0000-0000A55D0000}"/>
    <cellStyle name="Input 6 3 9 4" xfId="24131" xr:uid="{00000000-0005-0000-0000-0000A65D0000}"/>
    <cellStyle name="Input 6 4" xfId="24132" xr:uid="{00000000-0005-0000-0000-0000A75D0000}"/>
    <cellStyle name="Input 6 4 2" xfId="24133" xr:uid="{00000000-0005-0000-0000-0000A85D0000}"/>
    <cellStyle name="Input 6 4 3" xfId="24134" xr:uid="{00000000-0005-0000-0000-0000A95D0000}"/>
    <cellStyle name="Input 6 4 4" xfId="24135" xr:uid="{00000000-0005-0000-0000-0000AA5D0000}"/>
    <cellStyle name="Input 6 5" xfId="24136" xr:uid="{00000000-0005-0000-0000-0000AB5D0000}"/>
    <cellStyle name="Input 6 5 2" xfId="24137" xr:uid="{00000000-0005-0000-0000-0000AC5D0000}"/>
    <cellStyle name="Input 6 5 3" xfId="24138" xr:uid="{00000000-0005-0000-0000-0000AD5D0000}"/>
    <cellStyle name="Input 6 5 4" xfId="24139" xr:uid="{00000000-0005-0000-0000-0000AE5D0000}"/>
    <cellStyle name="Input 6 6" xfId="24140" xr:uid="{00000000-0005-0000-0000-0000AF5D0000}"/>
    <cellStyle name="Input 6 6 2" xfId="24141" xr:uid="{00000000-0005-0000-0000-0000B05D0000}"/>
    <cellStyle name="Input 6 6 3" xfId="24142" xr:uid="{00000000-0005-0000-0000-0000B15D0000}"/>
    <cellStyle name="Input 6 6 4" xfId="24143" xr:uid="{00000000-0005-0000-0000-0000B25D0000}"/>
    <cellStyle name="Input 6 7" xfId="24144" xr:uid="{00000000-0005-0000-0000-0000B35D0000}"/>
    <cellStyle name="Input 6 7 2" xfId="24145" xr:uid="{00000000-0005-0000-0000-0000B45D0000}"/>
    <cellStyle name="Input 6 7 3" xfId="24146" xr:uid="{00000000-0005-0000-0000-0000B55D0000}"/>
    <cellStyle name="Input 6 7 4" xfId="24147" xr:uid="{00000000-0005-0000-0000-0000B65D0000}"/>
    <cellStyle name="Input 6 8" xfId="24148" xr:uid="{00000000-0005-0000-0000-0000B75D0000}"/>
    <cellStyle name="Input 6 8 2" xfId="24149" xr:uid="{00000000-0005-0000-0000-0000B85D0000}"/>
    <cellStyle name="Input 6 8 3" xfId="24150" xr:uid="{00000000-0005-0000-0000-0000B95D0000}"/>
    <cellStyle name="Input 6 8 4" xfId="24151" xr:uid="{00000000-0005-0000-0000-0000BA5D0000}"/>
    <cellStyle name="Input 6 9" xfId="24152" xr:uid="{00000000-0005-0000-0000-0000BB5D0000}"/>
    <cellStyle name="Input 6 9 2" xfId="24153" xr:uid="{00000000-0005-0000-0000-0000BC5D0000}"/>
    <cellStyle name="Input 6 9 3" xfId="24154" xr:uid="{00000000-0005-0000-0000-0000BD5D0000}"/>
    <cellStyle name="Input 6 9 4" xfId="24155" xr:uid="{00000000-0005-0000-0000-0000BE5D0000}"/>
    <cellStyle name="Input 7" xfId="24156" xr:uid="{00000000-0005-0000-0000-0000BF5D0000}"/>
    <cellStyle name="Input 7 10" xfId="24157" xr:uid="{00000000-0005-0000-0000-0000C05D0000}"/>
    <cellStyle name="Input 7 10 10" xfId="24158" xr:uid="{00000000-0005-0000-0000-0000C15D0000}"/>
    <cellStyle name="Input 7 10 10 2" xfId="24159" xr:uid="{00000000-0005-0000-0000-0000C25D0000}"/>
    <cellStyle name="Input 7 10 10 3" xfId="24160" xr:uid="{00000000-0005-0000-0000-0000C35D0000}"/>
    <cellStyle name="Input 7 10 10 4" xfId="24161" xr:uid="{00000000-0005-0000-0000-0000C45D0000}"/>
    <cellStyle name="Input 7 10 11" xfId="24162" xr:uid="{00000000-0005-0000-0000-0000C55D0000}"/>
    <cellStyle name="Input 7 10 11 2" xfId="24163" xr:uid="{00000000-0005-0000-0000-0000C65D0000}"/>
    <cellStyle name="Input 7 10 11 3" xfId="24164" xr:uid="{00000000-0005-0000-0000-0000C75D0000}"/>
    <cellStyle name="Input 7 10 11 4" xfId="24165" xr:uid="{00000000-0005-0000-0000-0000C85D0000}"/>
    <cellStyle name="Input 7 10 12" xfId="24166" xr:uid="{00000000-0005-0000-0000-0000C95D0000}"/>
    <cellStyle name="Input 7 10 12 2" xfId="24167" xr:uid="{00000000-0005-0000-0000-0000CA5D0000}"/>
    <cellStyle name="Input 7 10 12 3" xfId="24168" xr:uid="{00000000-0005-0000-0000-0000CB5D0000}"/>
    <cellStyle name="Input 7 10 12 4" xfId="24169" xr:uid="{00000000-0005-0000-0000-0000CC5D0000}"/>
    <cellStyle name="Input 7 10 13" xfId="24170" xr:uid="{00000000-0005-0000-0000-0000CD5D0000}"/>
    <cellStyle name="Input 7 10 13 2" xfId="24171" xr:uid="{00000000-0005-0000-0000-0000CE5D0000}"/>
    <cellStyle name="Input 7 10 13 3" xfId="24172" xr:uid="{00000000-0005-0000-0000-0000CF5D0000}"/>
    <cellStyle name="Input 7 10 13 4" xfId="24173" xr:uid="{00000000-0005-0000-0000-0000D05D0000}"/>
    <cellStyle name="Input 7 10 14" xfId="24174" xr:uid="{00000000-0005-0000-0000-0000D15D0000}"/>
    <cellStyle name="Input 7 10 14 2" xfId="24175" xr:uid="{00000000-0005-0000-0000-0000D25D0000}"/>
    <cellStyle name="Input 7 10 14 3" xfId="24176" xr:uid="{00000000-0005-0000-0000-0000D35D0000}"/>
    <cellStyle name="Input 7 10 14 4" xfId="24177" xr:uid="{00000000-0005-0000-0000-0000D45D0000}"/>
    <cellStyle name="Input 7 10 15" xfId="24178" xr:uid="{00000000-0005-0000-0000-0000D55D0000}"/>
    <cellStyle name="Input 7 10 15 2" xfId="24179" xr:uid="{00000000-0005-0000-0000-0000D65D0000}"/>
    <cellStyle name="Input 7 10 15 3" xfId="24180" xr:uid="{00000000-0005-0000-0000-0000D75D0000}"/>
    <cellStyle name="Input 7 10 15 4" xfId="24181" xr:uid="{00000000-0005-0000-0000-0000D85D0000}"/>
    <cellStyle name="Input 7 10 16" xfId="24182" xr:uid="{00000000-0005-0000-0000-0000D95D0000}"/>
    <cellStyle name="Input 7 10 16 2" xfId="24183" xr:uid="{00000000-0005-0000-0000-0000DA5D0000}"/>
    <cellStyle name="Input 7 10 16 3" xfId="24184" xr:uid="{00000000-0005-0000-0000-0000DB5D0000}"/>
    <cellStyle name="Input 7 10 16 4" xfId="24185" xr:uid="{00000000-0005-0000-0000-0000DC5D0000}"/>
    <cellStyle name="Input 7 10 17" xfId="24186" xr:uid="{00000000-0005-0000-0000-0000DD5D0000}"/>
    <cellStyle name="Input 7 10 17 2" xfId="24187" xr:uid="{00000000-0005-0000-0000-0000DE5D0000}"/>
    <cellStyle name="Input 7 10 17 3" xfId="24188" xr:uid="{00000000-0005-0000-0000-0000DF5D0000}"/>
    <cellStyle name="Input 7 10 17 4" xfId="24189" xr:uid="{00000000-0005-0000-0000-0000E05D0000}"/>
    <cellStyle name="Input 7 10 18" xfId="24190" xr:uid="{00000000-0005-0000-0000-0000E15D0000}"/>
    <cellStyle name="Input 7 10 18 2" xfId="24191" xr:uid="{00000000-0005-0000-0000-0000E25D0000}"/>
    <cellStyle name="Input 7 10 18 3" xfId="24192" xr:uid="{00000000-0005-0000-0000-0000E35D0000}"/>
    <cellStyle name="Input 7 10 18 4" xfId="24193" xr:uid="{00000000-0005-0000-0000-0000E45D0000}"/>
    <cellStyle name="Input 7 10 19" xfId="24194" xr:uid="{00000000-0005-0000-0000-0000E55D0000}"/>
    <cellStyle name="Input 7 10 19 2" xfId="24195" xr:uid="{00000000-0005-0000-0000-0000E65D0000}"/>
    <cellStyle name="Input 7 10 19 3" xfId="24196" xr:uid="{00000000-0005-0000-0000-0000E75D0000}"/>
    <cellStyle name="Input 7 10 19 4" xfId="24197" xr:uid="{00000000-0005-0000-0000-0000E85D0000}"/>
    <cellStyle name="Input 7 10 2" xfId="24198" xr:uid="{00000000-0005-0000-0000-0000E95D0000}"/>
    <cellStyle name="Input 7 10 2 2" xfId="24199" xr:uid="{00000000-0005-0000-0000-0000EA5D0000}"/>
    <cellStyle name="Input 7 10 2 3" xfId="24200" xr:uid="{00000000-0005-0000-0000-0000EB5D0000}"/>
    <cellStyle name="Input 7 10 2 4" xfId="24201" xr:uid="{00000000-0005-0000-0000-0000EC5D0000}"/>
    <cellStyle name="Input 7 10 20" xfId="24202" xr:uid="{00000000-0005-0000-0000-0000ED5D0000}"/>
    <cellStyle name="Input 7 10 20 2" xfId="24203" xr:uid="{00000000-0005-0000-0000-0000EE5D0000}"/>
    <cellStyle name="Input 7 10 20 3" xfId="24204" xr:uid="{00000000-0005-0000-0000-0000EF5D0000}"/>
    <cellStyle name="Input 7 10 20 4" xfId="24205" xr:uid="{00000000-0005-0000-0000-0000F05D0000}"/>
    <cellStyle name="Input 7 10 21" xfId="24206" xr:uid="{00000000-0005-0000-0000-0000F15D0000}"/>
    <cellStyle name="Input 7 10 22" xfId="24207" xr:uid="{00000000-0005-0000-0000-0000F25D0000}"/>
    <cellStyle name="Input 7 10 3" xfId="24208" xr:uid="{00000000-0005-0000-0000-0000F35D0000}"/>
    <cellStyle name="Input 7 10 3 2" xfId="24209" xr:uid="{00000000-0005-0000-0000-0000F45D0000}"/>
    <cellStyle name="Input 7 10 3 3" xfId="24210" xr:uid="{00000000-0005-0000-0000-0000F55D0000}"/>
    <cellStyle name="Input 7 10 3 4" xfId="24211" xr:uid="{00000000-0005-0000-0000-0000F65D0000}"/>
    <cellStyle name="Input 7 10 4" xfId="24212" xr:uid="{00000000-0005-0000-0000-0000F75D0000}"/>
    <cellStyle name="Input 7 10 4 2" xfId="24213" xr:uid="{00000000-0005-0000-0000-0000F85D0000}"/>
    <cellStyle name="Input 7 10 4 3" xfId="24214" xr:uid="{00000000-0005-0000-0000-0000F95D0000}"/>
    <cellStyle name="Input 7 10 4 4" xfId="24215" xr:uid="{00000000-0005-0000-0000-0000FA5D0000}"/>
    <cellStyle name="Input 7 10 5" xfId="24216" xr:uid="{00000000-0005-0000-0000-0000FB5D0000}"/>
    <cellStyle name="Input 7 10 5 2" xfId="24217" xr:uid="{00000000-0005-0000-0000-0000FC5D0000}"/>
    <cellStyle name="Input 7 10 5 3" xfId="24218" xr:uid="{00000000-0005-0000-0000-0000FD5D0000}"/>
    <cellStyle name="Input 7 10 5 4" xfId="24219" xr:uid="{00000000-0005-0000-0000-0000FE5D0000}"/>
    <cellStyle name="Input 7 10 6" xfId="24220" xr:uid="{00000000-0005-0000-0000-0000FF5D0000}"/>
    <cellStyle name="Input 7 10 6 2" xfId="24221" xr:uid="{00000000-0005-0000-0000-0000005E0000}"/>
    <cellStyle name="Input 7 10 6 3" xfId="24222" xr:uid="{00000000-0005-0000-0000-0000015E0000}"/>
    <cellStyle name="Input 7 10 6 4" xfId="24223" xr:uid="{00000000-0005-0000-0000-0000025E0000}"/>
    <cellStyle name="Input 7 10 7" xfId="24224" xr:uid="{00000000-0005-0000-0000-0000035E0000}"/>
    <cellStyle name="Input 7 10 7 2" xfId="24225" xr:uid="{00000000-0005-0000-0000-0000045E0000}"/>
    <cellStyle name="Input 7 10 7 3" xfId="24226" xr:uid="{00000000-0005-0000-0000-0000055E0000}"/>
    <cellStyle name="Input 7 10 7 4" xfId="24227" xr:uid="{00000000-0005-0000-0000-0000065E0000}"/>
    <cellStyle name="Input 7 10 8" xfId="24228" xr:uid="{00000000-0005-0000-0000-0000075E0000}"/>
    <cellStyle name="Input 7 10 8 2" xfId="24229" xr:uid="{00000000-0005-0000-0000-0000085E0000}"/>
    <cellStyle name="Input 7 10 8 3" xfId="24230" xr:uid="{00000000-0005-0000-0000-0000095E0000}"/>
    <cellStyle name="Input 7 10 8 4" xfId="24231" xr:uid="{00000000-0005-0000-0000-00000A5E0000}"/>
    <cellStyle name="Input 7 10 9" xfId="24232" xr:uid="{00000000-0005-0000-0000-00000B5E0000}"/>
    <cellStyle name="Input 7 10 9 2" xfId="24233" xr:uid="{00000000-0005-0000-0000-00000C5E0000}"/>
    <cellStyle name="Input 7 10 9 3" xfId="24234" xr:uid="{00000000-0005-0000-0000-00000D5E0000}"/>
    <cellStyle name="Input 7 10 9 4" xfId="24235" xr:uid="{00000000-0005-0000-0000-00000E5E0000}"/>
    <cellStyle name="Input 7 11" xfId="24236" xr:uid="{00000000-0005-0000-0000-00000F5E0000}"/>
    <cellStyle name="Input 7 11 10" xfId="24237" xr:uid="{00000000-0005-0000-0000-0000105E0000}"/>
    <cellStyle name="Input 7 11 10 2" xfId="24238" xr:uid="{00000000-0005-0000-0000-0000115E0000}"/>
    <cellStyle name="Input 7 11 10 3" xfId="24239" xr:uid="{00000000-0005-0000-0000-0000125E0000}"/>
    <cellStyle name="Input 7 11 10 4" xfId="24240" xr:uid="{00000000-0005-0000-0000-0000135E0000}"/>
    <cellStyle name="Input 7 11 11" xfId="24241" xr:uid="{00000000-0005-0000-0000-0000145E0000}"/>
    <cellStyle name="Input 7 11 11 2" xfId="24242" xr:uid="{00000000-0005-0000-0000-0000155E0000}"/>
    <cellStyle name="Input 7 11 11 3" xfId="24243" xr:uid="{00000000-0005-0000-0000-0000165E0000}"/>
    <cellStyle name="Input 7 11 11 4" xfId="24244" xr:uid="{00000000-0005-0000-0000-0000175E0000}"/>
    <cellStyle name="Input 7 11 12" xfId="24245" xr:uid="{00000000-0005-0000-0000-0000185E0000}"/>
    <cellStyle name="Input 7 11 12 2" xfId="24246" xr:uid="{00000000-0005-0000-0000-0000195E0000}"/>
    <cellStyle name="Input 7 11 12 3" xfId="24247" xr:uid="{00000000-0005-0000-0000-00001A5E0000}"/>
    <cellStyle name="Input 7 11 12 4" xfId="24248" xr:uid="{00000000-0005-0000-0000-00001B5E0000}"/>
    <cellStyle name="Input 7 11 13" xfId="24249" xr:uid="{00000000-0005-0000-0000-00001C5E0000}"/>
    <cellStyle name="Input 7 11 13 2" xfId="24250" xr:uid="{00000000-0005-0000-0000-00001D5E0000}"/>
    <cellStyle name="Input 7 11 13 3" xfId="24251" xr:uid="{00000000-0005-0000-0000-00001E5E0000}"/>
    <cellStyle name="Input 7 11 13 4" xfId="24252" xr:uid="{00000000-0005-0000-0000-00001F5E0000}"/>
    <cellStyle name="Input 7 11 14" xfId="24253" xr:uid="{00000000-0005-0000-0000-0000205E0000}"/>
    <cellStyle name="Input 7 11 14 2" xfId="24254" xr:uid="{00000000-0005-0000-0000-0000215E0000}"/>
    <cellStyle name="Input 7 11 14 3" xfId="24255" xr:uid="{00000000-0005-0000-0000-0000225E0000}"/>
    <cellStyle name="Input 7 11 14 4" xfId="24256" xr:uid="{00000000-0005-0000-0000-0000235E0000}"/>
    <cellStyle name="Input 7 11 15" xfId="24257" xr:uid="{00000000-0005-0000-0000-0000245E0000}"/>
    <cellStyle name="Input 7 11 15 2" xfId="24258" xr:uid="{00000000-0005-0000-0000-0000255E0000}"/>
    <cellStyle name="Input 7 11 15 3" xfId="24259" xr:uid="{00000000-0005-0000-0000-0000265E0000}"/>
    <cellStyle name="Input 7 11 15 4" xfId="24260" xr:uid="{00000000-0005-0000-0000-0000275E0000}"/>
    <cellStyle name="Input 7 11 16" xfId="24261" xr:uid="{00000000-0005-0000-0000-0000285E0000}"/>
    <cellStyle name="Input 7 11 16 2" xfId="24262" xr:uid="{00000000-0005-0000-0000-0000295E0000}"/>
    <cellStyle name="Input 7 11 16 3" xfId="24263" xr:uid="{00000000-0005-0000-0000-00002A5E0000}"/>
    <cellStyle name="Input 7 11 16 4" xfId="24264" xr:uid="{00000000-0005-0000-0000-00002B5E0000}"/>
    <cellStyle name="Input 7 11 17" xfId="24265" xr:uid="{00000000-0005-0000-0000-00002C5E0000}"/>
    <cellStyle name="Input 7 11 17 2" xfId="24266" xr:uid="{00000000-0005-0000-0000-00002D5E0000}"/>
    <cellStyle name="Input 7 11 17 3" xfId="24267" xr:uid="{00000000-0005-0000-0000-00002E5E0000}"/>
    <cellStyle name="Input 7 11 17 4" xfId="24268" xr:uid="{00000000-0005-0000-0000-00002F5E0000}"/>
    <cellStyle name="Input 7 11 18" xfId="24269" xr:uid="{00000000-0005-0000-0000-0000305E0000}"/>
    <cellStyle name="Input 7 11 18 2" xfId="24270" xr:uid="{00000000-0005-0000-0000-0000315E0000}"/>
    <cellStyle name="Input 7 11 18 3" xfId="24271" xr:uid="{00000000-0005-0000-0000-0000325E0000}"/>
    <cellStyle name="Input 7 11 18 4" xfId="24272" xr:uid="{00000000-0005-0000-0000-0000335E0000}"/>
    <cellStyle name="Input 7 11 19" xfId="24273" xr:uid="{00000000-0005-0000-0000-0000345E0000}"/>
    <cellStyle name="Input 7 11 19 2" xfId="24274" xr:uid="{00000000-0005-0000-0000-0000355E0000}"/>
    <cellStyle name="Input 7 11 19 3" xfId="24275" xr:uid="{00000000-0005-0000-0000-0000365E0000}"/>
    <cellStyle name="Input 7 11 19 4" xfId="24276" xr:uid="{00000000-0005-0000-0000-0000375E0000}"/>
    <cellStyle name="Input 7 11 2" xfId="24277" xr:uid="{00000000-0005-0000-0000-0000385E0000}"/>
    <cellStyle name="Input 7 11 2 2" xfId="24278" xr:uid="{00000000-0005-0000-0000-0000395E0000}"/>
    <cellStyle name="Input 7 11 2 3" xfId="24279" xr:uid="{00000000-0005-0000-0000-00003A5E0000}"/>
    <cellStyle name="Input 7 11 2 4" xfId="24280" xr:uid="{00000000-0005-0000-0000-00003B5E0000}"/>
    <cellStyle name="Input 7 11 20" xfId="24281" xr:uid="{00000000-0005-0000-0000-00003C5E0000}"/>
    <cellStyle name="Input 7 11 20 2" xfId="24282" xr:uid="{00000000-0005-0000-0000-00003D5E0000}"/>
    <cellStyle name="Input 7 11 20 3" xfId="24283" xr:uid="{00000000-0005-0000-0000-00003E5E0000}"/>
    <cellStyle name="Input 7 11 20 4" xfId="24284" xr:uid="{00000000-0005-0000-0000-00003F5E0000}"/>
    <cellStyle name="Input 7 11 21" xfId="24285" xr:uid="{00000000-0005-0000-0000-0000405E0000}"/>
    <cellStyle name="Input 7 11 22" xfId="24286" xr:uid="{00000000-0005-0000-0000-0000415E0000}"/>
    <cellStyle name="Input 7 11 3" xfId="24287" xr:uid="{00000000-0005-0000-0000-0000425E0000}"/>
    <cellStyle name="Input 7 11 3 2" xfId="24288" xr:uid="{00000000-0005-0000-0000-0000435E0000}"/>
    <cellStyle name="Input 7 11 3 3" xfId="24289" xr:uid="{00000000-0005-0000-0000-0000445E0000}"/>
    <cellStyle name="Input 7 11 3 4" xfId="24290" xr:uid="{00000000-0005-0000-0000-0000455E0000}"/>
    <cellStyle name="Input 7 11 4" xfId="24291" xr:uid="{00000000-0005-0000-0000-0000465E0000}"/>
    <cellStyle name="Input 7 11 4 2" xfId="24292" xr:uid="{00000000-0005-0000-0000-0000475E0000}"/>
    <cellStyle name="Input 7 11 4 3" xfId="24293" xr:uid="{00000000-0005-0000-0000-0000485E0000}"/>
    <cellStyle name="Input 7 11 4 4" xfId="24294" xr:uid="{00000000-0005-0000-0000-0000495E0000}"/>
    <cellStyle name="Input 7 11 5" xfId="24295" xr:uid="{00000000-0005-0000-0000-00004A5E0000}"/>
    <cellStyle name="Input 7 11 5 2" xfId="24296" xr:uid="{00000000-0005-0000-0000-00004B5E0000}"/>
    <cellStyle name="Input 7 11 5 3" xfId="24297" xr:uid="{00000000-0005-0000-0000-00004C5E0000}"/>
    <cellStyle name="Input 7 11 5 4" xfId="24298" xr:uid="{00000000-0005-0000-0000-00004D5E0000}"/>
    <cellStyle name="Input 7 11 6" xfId="24299" xr:uid="{00000000-0005-0000-0000-00004E5E0000}"/>
    <cellStyle name="Input 7 11 6 2" xfId="24300" xr:uid="{00000000-0005-0000-0000-00004F5E0000}"/>
    <cellStyle name="Input 7 11 6 3" xfId="24301" xr:uid="{00000000-0005-0000-0000-0000505E0000}"/>
    <cellStyle name="Input 7 11 6 4" xfId="24302" xr:uid="{00000000-0005-0000-0000-0000515E0000}"/>
    <cellStyle name="Input 7 11 7" xfId="24303" xr:uid="{00000000-0005-0000-0000-0000525E0000}"/>
    <cellStyle name="Input 7 11 7 2" xfId="24304" xr:uid="{00000000-0005-0000-0000-0000535E0000}"/>
    <cellStyle name="Input 7 11 7 3" xfId="24305" xr:uid="{00000000-0005-0000-0000-0000545E0000}"/>
    <cellStyle name="Input 7 11 7 4" xfId="24306" xr:uid="{00000000-0005-0000-0000-0000555E0000}"/>
    <cellStyle name="Input 7 11 8" xfId="24307" xr:uid="{00000000-0005-0000-0000-0000565E0000}"/>
    <cellStyle name="Input 7 11 8 2" xfId="24308" xr:uid="{00000000-0005-0000-0000-0000575E0000}"/>
    <cellStyle name="Input 7 11 8 3" xfId="24309" xr:uid="{00000000-0005-0000-0000-0000585E0000}"/>
    <cellStyle name="Input 7 11 8 4" xfId="24310" xr:uid="{00000000-0005-0000-0000-0000595E0000}"/>
    <cellStyle name="Input 7 11 9" xfId="24311" xr:uid="{00000000-0005-0000-0000-00005A5E0000}"/>
    <cellStyle name="Input 7 11 9 2" xfId="24312" xr:uid="{00000000-0005-0000-0000-00005B5E0000}"/>
    <cellStyle name="Input 7 11 9 3" xfId="24313" xr:uid="{00000000-0005-0000-0000-00005C5E0000}"/>
    <cellStyle name="Input 7 11 9 4" xfId="24314" xr:uid="{00000000-0005-0000-0000-00005D5E0000}"/>
    <cellStyle name="Input 7 12" xfId="24315" xr:uid="{00000000-0005-0000-0000-00005E5E0000}"/>
    <cellStyle name="Input 7 12 2" xfId="24316" xr:uid="{00000000-0005-0000-0000-00005F5E0000}"/>
    <cellStyle name="Input 7 12 3" xfId="24317" xr:uid="{00000000-0005-0000-0000-0000605E0000}"/>
    <cellStyle name="Input 7 12 4" xfId="24318" xr:uid="{00000000-0005-0000-0000-0000615E0000}"/>
    <cellStyle name="Input 7 13" xfId="24319" xr:uid="{00000000-0005-0000-0000-0000625E0000}"/>
    <cellStyle name="Input 7 13 2" xfId="24320" xr:uid="{00000000-0005-0000-0000-0000635E0000}"/>
    <cellStyle name="Input 7 13 3" xfId="24321" xr:uid="{00000000-0005-0000-0000-0000645E0000}"/>
    <cellStyle name="Input 7 13 4" xfId="24322" xr:uid="{00000000-0005-0000-0000-0000655E0000}"/>
    <cellStyle name="Input 7 14" xfId="24323" xr:uid="{00000000-0005-0000-0000-0000665E0000}"/>
    <cellStyle name="Input 7 14 2" xfId="24324" xr:uid="{00000000-0005-0000-0000-0000675E0000}"/>
    <cellStyle name="Input 7 14 3" xfId="24325" xr:uid="{00000000-0005-0000-0000-0000685E0000}"/>
    <cellStyle name="Input 7 14 4" xfId="24326" xr:uid="{00000000-0005-0000-0000-0000695E0000}"/>
    <cellStyle name="Input 7 15" xfId="24327" xr:uid="{00000000-0005-0000-0000-00006A5E0000}"/>
    <cellStyle name="Input 7 15 2" xfId="24328" xr:uid="{00000000-0005-0000-0000-00006B5E0000}"/>
    <cellStyle name="Input 7 15 3" xfId="24329" xr:uid="{00000000-0005-0000-0000-00006C5E0000}"/>
    <cellStyle name="Input 7 15 4" xfId="24330" xr:uid="{00000000-0005-0000-0000-00006D5E0000}"/>
    <cellStyle name="Input 7 16" xfId="24331" xr:uid="{00000000-0005-0000-0000-00006E5E0000}"/>
    <cellStyle name="Input 7 16 2" xfId="24332" xr:uid="{00000000-0005-0000-0000-00006F5E0000}"/>
    <cellStyle name="Input 7 16 3" xfId="24333" xr:uid="{00000000-0005-0000-0000-0000705E0000}"/>
    <cellStyle name="Input 7 16 4" xfId="24334" xr:uid="{00000000-0005-0000-0000-0000715E0000}"/>
    <cellStyle name="Input 7 17" xfId="24335" xr:uid="{00000000-0005-0000-0000-0000725E0000}"/>
    <cellStyle name="Input 7 17 2" xfId="24336" xr:uid="{00000000-0005-0000-0000-0000735E0000}"/>
    <cellStyle name="Input 7 17 3" xfId="24337" xr:uid="{00000000-0005-0000-0000-0000745E0000}"/>
    <cellStyle name="Input 7 17 4" xfId="24338" xr:uid="{00000000-0005-0000-0000-0000755E0000}"/>
    <cellStyle name="Input 7 18" xfId="24339" xr:uid="{00000000-0005-0000-0000-0000765E0000}"/>
    <cellStyle name="Input 7 18 2" xfId="24340" xr:uid="{00000000-0005-0000-0000-0000775E0000}"/>
    <cellStyle name="Input 7 18 3" xfId="24341" xr:uid="{00000000-0005-0000-0000-0000785E0000}"/>
    <cellStyle name="Input 7 18 4" xfId="24342" xr:uid="{00000000-0005-0000-0000-0000795E0000}"/>
    <cellStyle name="Input 7 19" xfId="24343" xr:uid="{00000000-0005-0000-0000-00007A5E0000}"/>
    <cellStyle name="Input 7 19 2" xfId="24344" xr:uid="{00000000-0005-0000-0000-00007B5E0000}"/>
    <cellStyle name="Input 7 19 3" xfId="24345" xr:uid="{00000000-0005-0000-0000-00007C5E0000}"/>
    <cellStyle name="Input 7 19 4" xfId="24346" xr:uid="{00000000-0005-0000-0000-00007D5E0000}"/>
    <cellStyle name="Input 7 2" xfId="24347" xr:uid="{00000000-0005-0000-0000-00007E5E0000}"/>
    <cellStyle name="Input 7 2 10" xfId="24348" xr:uid="{00000000-0005-0000-0000-00007F5E0000}"/>
    <cellStyle name="Input 7 2 10 2" xfId="24349" xr:uid="{00000000-0005-0000-0000-0000805E0000}"/>
    <cellStyle name="Input 7 2 10 3" xfId="24350" xr:uid="{00000000-0005-0000-0000-0000815E0000}"/>
    <cellStyle name="Input 7 2 10 4" xfId="24351" xr:uid="{00000000-0005-0000-0000-0000825E0000}"/>
    <cellStyle name="Input 7 2 11" xfId="24352" xr:uid="{00000000-0005-0000-0000-0000835E0000}"/>
    <cellStyle name="Input 7 2 11 2" xfId="24353" xr:uid="{00000000-0005-0000-0000-0000845E0000}"/>
    <cellStyle name="Input 7 2 11 3" xfId="24354" xr:uid="{00000000-0005-0000-0000-0000855E0000}"/>
    <cellStyle name="Input 7 2 11 4" xfId="24355" xr:uid="{00000000-0005-0000-0000-0000865E0000}"/>
    <cellStyle name="Input 7 2 12" xfId="24356" xr:uid="{00000000-0005-0000-0000-0000875E0000}"/>
    <cellStyle name="Input 7 2 12 2" xfId="24357" xr:uid="{00000000-0005-0000-0000-0000885E0000}"/>
    <cellStyle name="Input 7 2 12 3" xfId="24358" xr:uid="{00000000-0005-0000-0000-0000895E0000}"/>
    <cellStyle name="Input 7 2 12 4" xfId="24359" xr:uid="{00000000-0005-0000-0000-00008A5E0000}"/>
    <cellStyle name="Input 7 2 13" xfId="24360" xr:uid="{00000000-0005-0000-0000-00008B5E0000}"/>
    <cellStyle name="Input 7 2 13 2" xfId="24361" xr:uid="{00000000-0005-0000-0000-00008C5E0000}"/>
    <cellStyle name="Input 7 2 13 3" xfId="24362" xr:uid="{00000000-0005-0000-0000-00008D5E0000}"/>
    <cellStyle name="Input 7 2 13 4" xfId="24363" xr:uid="{00000000-0005-0000-0000-00008E5E0000}"/>
    <cellStyle name="Input 7 2 14" xfId="24364" xr:uid="{00000000-0005-0000-0000-00008F5E0000}"/>
    <cellStyle name="Input 7 2 14 2" xfId="24365" xr:uid="{00000000-0005-0000-0000-0000905E0000}"/>
    <cellStyle name="Input 7 2 14 3" xfId="24366" xr:uid="{00000000-0005-0000-0000-0000915E0000}"/>
    <cellStyle name="Input 7 2 14 4" xfId="24367" xr:uid="{00000000-0005-0000-0000-0000925E0000}"/>
    <cellStyle name="Input 7 2 15" xfId="24368" xr:uid="{00000000-0005-0000-0000-0000935E0000}"/>
    <cellStyle name="Input 7 2 15 2" xfId="24369" xr:uid="{00000000-0005-0000-0000-0000945E0000}"/>
    <cellStyle name="Input 7 2 15 3" xfId="24370" xr:uid="{00000000-0005-0000-0000-0000955E0000}"/>
    <cellStyle name="Input 7 2 15 4" xfId="24371" xr:uid="{00000000-0005-0000-0000-0000965E0000}"/>
    <cellStyle name="Input 7 2 16" xfId="24372" xr:uid="{00000000-0005-0000-0000-0000975E0000}"/>
    <cellStyle name="Input 7 2 16 2" xfId="24373" xr:uid="{00000000-0005-0000-0000-0000985E0000}"/>
    <cellStyle name="Input 7 2 16 3" xfId="24374" xr:uid="{00000000-0005-0000-0000-0000995E0000}"/>
    <cellStyle name="Input 7 2 16 4" xfId="24375" xr:uid="{00000000-0005-0000-0000-00009A5E0000}"/>
    <cellStyle name="Input 7 2 17" xfId="24376" xr:uid="{00000000-0005-0000-0000-00009B5E0000}"/>
    <cellStyle name="Input 7 2 17 2" xfId="24377" xr:uid="{00000000-0005-0000-0000-00009C5E0000}"/>
    <cellStyle name="Input 7 2 17 3" xfId="24378" xr:uid="{00000000-0005-0000-0000-00009D5E0000}"/>
    <cellStyle name="Input 7 2 17 4" xfId="24379" xr:uid="{00000000-0005-0000-0000-00009E5E0000}"/>
    <cellStyle name="Input 7 2 18" xfId="24380" xr:uid="{00000000-0005-0000-0000-00009F5E0000}"/>
    <cellStyle name="Input 7 2 18 2" xfId="24381" xr:uid="{00000000-0005-0000-0000-0000A05E0000}"/>
    <cellStyle name="Input 7 2 18 3" xfId="24382" xr:uid="{00000000-0005-0000-0000-0000A15E0000}"/>
    <cellStyle name="Input 7 2 18 4" xfId="24383" xr:uid="{00000000-0005-0000-0000-0000A25E0000}"/>
    <cellStyle name="Input 7 2 19" xfId="24384" xr:uid="{00000000-0005-0000-0000-0000A35E0000}"/>
    <cellStyle name="Input 7 2 19 2" xfId="24385" xr:uid="{00000000-0005-0000-0000-0000A45E0000}"/>
    <cellStyle name="Input 7 2 19 3" xfId="24386" xr:uid="{00000000-0005-0000-0000-0000A55E0000}"/>
    <cellStyle name="Input 7 2 19 4" xfId="24387" xr:uid="{00000000-0005-0000-0000-0000A65E0000}"/>
    <cellStyle name="Input 7 2 2" xfId="24388" xr:uid="{00000000-0005-0000-0000-0000A75E0000}"/>
    <cellStyle name="Input 7 2 2 2" xfId="24389" xr:uid="{00000000-0005-0000-0000-0000A85E0000}"/>
    <cellStyle name="Input 7 2 2 3" xfId="24390" xr:uid="{00000000-0005-0000-0000-0000A95E0000}"/>
    <cellStyle name="Input 7 2 2 4" xfId="24391" xr:uid="{00000000-0005-0000-0000-0000AA5E0000}"/>
    <cellStyle name="Input 7 2 20" xfId="24392" xr:uid="{00000000-0005-0000-0000-0000AB5E0000}"/>
    <cellStyle name="Input 7 2 20 2" xfId="24393" xr:uid="{00000000-0005-0000-0000-0000AC5E0000}"/>
    <cellStyle name="Input 7 2 20 3" xfId="24394" xr:uid="{00000000-0005-0000-0000-0000AD5E0000}"/>
    <cellStyle name="Input 7 2 20 4" xfId="24395" xr:uid="{00000000-0005-0000-0000-0000AE5E0000}"/>
    <cellStyle name="Input 7 2 21" xfId="24396" xr:uid="{00000000-0005-0000-0000-0000AF5E0000}"/>
    <cellStyle name="Input 7 2 22" xfId="24397" xr:uid="{00000000-0005-0000-0000-0000B05E0000}"/>
    <cellStyle name="Input 7 2 3" xfId="24398" xr:uid="{00000000-0005-0000-0000-0000B15E0000}"/>
    <cellStyle name="Input 7 2 3 2" xfId="24399" xr:uid="{00000000-0005-0000-0000-0000B25E0000}"/>
    <cellStyle name="Input 7 2 3 3" xfId="24400" xr:uid="{00000000-0005-0000-0000-0000B35E0000}"/>
    <cellStyle name="Input 7 2 3 4" xfId="24401" xr:uid="{00000000-0005-0000-0000-0000B45E0000}"/>
    <cellStyle name="Input 7 2 4" xfId="24402" xr:uid="{00000000-0005-0000-0000-0000B55E0000}"/>
    <cellStyle name="Input 7 2 4 2" xfId="24403" xr:uid="{00000000-0005-0000-0000-0000B65E0000}"/>
    <cellStyle name="Input 7 2 4 3" xfId="24404" xr:uid="{00000000-0005-0000-0000-0000B75E0000}"/>
    <cellStyle name="Input 7 2 4 4" xfId="24405" xr:uid="{00000000-0005-0000-0000-0000B85E0000}"/>
    <cellStyle name="Input 7 2 5" xfId="24406" xr:uid="{00000000-0005-0000-0000-0000B95E0000}"/>
    <cellStyle name="Input 7 2 5 2" xfId="24407" xr:uid="{00000000-0005-0000-0000-0000BA5E0000}"/>
    <cellStyle name="Input 7 2 5 3" xfId="24408" xr:uid="{00000000-0005-0000-0000-0000BB5E0000}"/>
    <cellStyle name="Input 7 2 5 4" xfId="24409" xr:uid="{00000000-0005-0000-0000-0000BC5E0000}"/>
    <cellStyle name="Input 7 2 6" xfId="24410" xr:uid="{00000000-0005-0000-0000-0000BD5E0000}"/>
    <cellStyle name="Input 7 2 6 2" xfId="24411" xr:uid="{00000000-0005-0000-0000-0000BE5E0000}"/>
    <cellStyle name="Input 7 2 6 3" xfId="24412" xr:uid="{00000000-0005-0000-0000-0000BF5E0000}"/>
    <cellStyle name="Input 7 2 6 4" xfId="24413" xr:uid="{00000000-0005-0000-0000-0000C05E0000}"/>
    <cellStyle name="Input 7 2 7" xfId="24414" xr:uid="{00000000-0005-0000-0000-0000C15E0000}"/>
    <cellStyle name="Input 7 2 7 2" xfId="24415" xr:uid="{00000000-0005-0000-0000-0000C25E0000}"/>
    <cellStyle name="Input 7 2 7 3" xfId="24416" xr:uid="{00000000-0005-0000-0000-0000C35E0000}"/>
    <cellStyle name="Input 7 2 7 4" xfId="24417" xr:uid="{00000000-0005-0000-0000-0000C45E0000}"/>
    <cellStyle name="Input 7 2 8" xfId="24418" xr:uid="{00000000-0005-0000-0000-0000C55E0000}"/>
    <cellStyle name="Input 7 2 8 2" xfId="24419" xr:uid="{00000000-0005-0000-0000-0000C65E0000}"/>
    <cellStyle name="Input 7 2 8 3" xfId="24420" xr:uid="{00000000-0005-0000-0000-0000C75E0000}"/>
    <cellStyle name="Input 7 2 8 4" xfId="24421" xr:uid="{00000000-0005-0000-0000-0000C85E0000}"/>
    <cellStyle name="Input 7 2 9" xfId="24422" xr:uid="{00000000-0005-0000-0000-0000C95E0000}"/>
    <cellStyle name="Input 7 2 9 2" xfId="24423" xr:uid="{00000000-0005-0000-0000-0000CA5E0000}"/>
    <cellStyle name="Input 7 2 9 3" xfId="24424" xr:uid="{00000000-0005-0000-0000-0000CB5E0000}"/>
    <cellStyle name="Input 7 2 9 4" xfId="24425" xr:uid="{00000000-0005-0000-0000-0000CC5E0000}"/>
    <cellStyle name="Input 7 20" xfId="24426" xr:uid="{00000000-0005-0000-0000-0000CD5E0000}"/>
    <cellStyle name="Input 7 20 2" xfId="24427" xr:uid="{00000000-0005-0000-0000-0000CE5E0000}"/>
    <cellStyle name="Input 7 20 3" xfId="24428" xr:uid="{00000000-0005-0000-0000-0000CF5E0000}"/>
    <cellStyle name="Input 7 20 4" xfId="24429" xr:uid="{00000000-0005-0000-0000-0000D05E0000}"/>
    <cellStyle name="Input 7 21" xfId="24430" xr:uid="{00000000-0005-0000-0000-0000D15E0000}"/>
    <cellStyle name="Input 7 21 2" xfId="24431" xr:uid="{00000000-0005-0000-0000-0000D25E0000}"/>
    <cellStyle name="Input 7 21 3" xfId="24432" xr:uid="{00000000-0005-0000-0000-0000D35E0000}"/>
    <cellStyle name="Input 7 21 4" xfId="24433" xr:uid="{00000000-0005-0000-0000-0000D45E0000}"/>
    <cellStyle name="Input 7 22" xfId="24434" xr:uid="{00000000-0005-0000-0000-0000D55E0000}"/>
    <cellStyle name="Input 7 22 2" xfId="24435" xr:uid="{00000000-0005-0000-0000-0000D65E0000}"/>
    <cellStyle name="Input 7 22 3" xfId="24436" xr:uid="{00000000-0005-0000-0000-0000D75E0000}"/>
    <cellStyle name="Input 7 22 4" xfId="24437" xr:uid="{00000000-0005-0000-0000-0000D85E0000}"/>
    <cellStyle name="Input 7 23" xfId="24438" xr:uid="{00000000-0005-0000-0000-0000D95E0000}"/>
    <cellStyle name="Input 7 23 2" xfId="24439" xr:uid="{00000000-0005-0000-0000-0000DA5E0000}"/>
    <cellStyle name="Input 7 23 3" xfId="24440" xr:uid="{00000000-0005-0000-0000-0000DB5E0000}"/>
    <cellStyle name="Input 7 23 4" xfId="24441" xr:uid="{00000000-0005-0000-0000-0000DC5E0000}"/>
    <cellStyle name="Input 7 24" xfId="24442" xr:uid="{00000000-0005-0000-0000-0000DD5E0000}"/>
    <cellStyle name="Input 7 24 2" xfId="24443" xr:uid="{00000000-0005-0000-0000-0000DE5E0000}"/>
    <cellStyle name="Input 7 24 3" xfId="24444" xr:uid="{00000000-0005-0000-0000-0000DF5E0000}"/>
    <cellStyle name="Input 7 24 4" xfId="24445" xr:uid="{00000000-0005-0000-0000-0000E05E0000}"/>
    <cellStyle name="Input 7 25" xfId="24446" xr:uid="{00000000-0005-0000-0000-0000E15E0000}"/>
    <cellStyle name="Input 7 25 2" xfId="24447" xr:uid="{00000000-0005-0000-0000-0000E25E0000}"/>
    <cellStyle name="Input 7 25 3" xfId="24448" xr:uid="{00000000-0005-0000-0000-0000E35E0000}"/>
    <cellStyle name="Input 7 25 4" xfId="24449" xr:uid="{00000000-0005-0000-0000-0000E45E0000}"/>
    <cellStyle name="Input 7 26" xfId="24450" xr:uid="{00000000-0005-0000-0000-0000E55E0000}"/>
    <cellStyle name="Input 7 26 2" xfId="24451" xr:uid="{00000000-0005-0000-0000-0000E65E0000}"/>
    <cellStyle name="Input 7 26 3" xfId="24452" xr:uid="{00000000-0005-0000-0000-0000E75E0000}"/>
    <cellStyle name="Input 7 26 4" xfId="24453" xr:uid="{00000000-0005-0000-0000-0000E85E0000}"/>
    <cellStyle name="Input 7 27" xfId="24454" xr:uid="{00000000-0005-0000-0000-0000E95E0000}"/>
    <cellStyle name="Input 7 27 2" xfId="24455" xr:uid="{00000000-0005-0000-0000-0000EA5E0000}"/>
    <cellStyle name="Input 7 27 3" xfId="24456" xr:uid="{00000000-0005-0000-0000-0000EB5E0000}"/>
    <cellStyle name="Input 7 27 4" xfId="24457" xr:uid="{00000000-0005-0000-0000-0000EC5E0000}"/>
    <cellStyle name="Input 7 28" xfId="24458" xr:uid="{00000000-0005-0000-0000-0000ED5E0000}"/>
    <cellStyle name="Input 7 28 2" xfId="24459" xr:uid="{00000000-0005-0000-0000-0000EE5E0000}"/>
    <cellStyle name="Input 7 28 3" xfId="24460" xr:uid="{00000000-0005-0000-0000-0000EF5E0000}"/>
    <cellStyle name="Input 7 28 4" xfId="24461" xr:uid="{00000000-0005-0000-0000-0000F05E0000}"/>
    <cellStyle name="Input 7 29" xfId="24462" xr:uid="{00000000-0005-0000-0000-0000F15E0000}"/>
    <cellStyle name="Input 7 29 2" xfId="24463" xr:uid="{00000000-0005-0000-0000-0000F25E0000}"/>
    <cellStyle name="Input 7 29 3" xfId="24464" xr:uid="{00000000-0005-0000-0000-0000F35E0000}"/>
    <cellStyle name="Input 7 29 4" xfId="24465" xr:uid="{00000000-0005-0000-0000-0000F45E0000}"/>
    <cellStyle name="Input 7 3" xfId="24466" xr:uid="{00000000-0005-0000-0000-0000F55E0000}"/>
    <cellStyle name="Input 7 3 10" xfId="24467" xr:uid="{00000000-0005-0000-0000-0000F65E0000}"/>
    <cellStyle name="Input 7 3 10 2" xfId="24468" xr:uid="{00000000-0005-0000-0000-0000F75E0000}"/>
    <cellStyle name="Input 7 3 10 3" xfId="24469" xr:uid="{00000000-0005-0000-0000-0000F85E0000}"/>
    <cellStyle name="Input 7 3 10 4" xfId="24470" xr:uid="{00000000-0005-0000-0000-0000F95E0000}"/>
    <cellStyle name="Input 7 3 11" xfId="24471" xr:uid="{00000000-0005-0000-0000-0000FA5E0000}"/>
    <cellStyle name="Input 7 3 11 2" xfId="24472" xr:uid="{00000000-0005-0000-0000-0000FB5E0000}"/>
    <cellStyle name="Input 7 3 11 3" xfId="24473" xr:uid="{00000000-0005-0000-0000-0000FC5E0000}"/>
    <cellStyle name="Input 7 3 11 4" xfId="24474" xr:uid="{00000000-0005-0000-0000-0000FD5E0000}"/>
    <cellStyle name="Input 7 3 12" xfId="24475" xr:uid="{00000000-0005-0000-0000-0000FE5E0000}"/>
    <cellStyle name="Input 7 3 12 2" xfId="24476" xr:uid="{00000000-0005-0000-0000-0000FF5E0000}"/>
    <cellStyle name="Input 7 3 12 3" xfId="24477" xr:uid="{00000000-0005-0000-0000-0000005F0000}"/>
    <cellStyle name="Input 7 3 12 4" xfId="24478" xr:uid="{00000000-0005-0000-0000-0000015F0000}"/>
    <cellStyle name="Input 7 3 13" xfId="24479" xr:uid="{00000000-0005-0000-0000-0000025F0000}"/>
    <cellStyle name="Input 7 3 13 2" xfId="24480" xr:uid="{00000000-0005-0000-0000-0000035F0000}"/>
    <cellStyle name="Input 7 3 13 3" xfId="24481" xr:uid="{00000000-0005-0000-0000-0000045F0000}"/>
    <cellStyle name="Input 7 3 13 4" xfId="24482" xr:uid="{00000000-0005-0000-0000-0000055F0000}"/>
    <cellStyle name="Input 7 3 14" xfId="24483" xr:uid="{00000000-0005-0000-0000-0000065F0000}"/>
    <cellStyle name="Input 7 3 14 2" xfId="24484" xr:uid="{00000000-0005-0000-0000-0000075F0000}"/>
    <cellStyle name="Input 7 3 14 3" xfId="24485" xr:uid="{00000000-0005-0000-0000-0000085F0000}"/>
    <cellStyle name="Input 7 3 14 4" xfId="24486" xr:uid="{00000000-0005-0000-0000-0000095F0000}"/>
    <cellStyle name="Input 7 3 15" xfId="24487" xr:uid="{00000000-0005-0000-0000-00000A5F0000}"/>
    <cellStyle name="Input 7 3 15 2" xfId="24488" xr:uid="{00000000-0005-0000-0000-00000B5F0000}"/>
    <cellStyle name="Input 7 3 15 3" xfId="24489" xr:uid="{00000000-0005-0000-0000-00000C5F0000}"/>
    <cellStyle name="Input 7 3 15 4" xfId="24490" xr:uid="{00000000-0005-0000-0000-00000D5F0000}"/>
    <cellStyle name="Input 7 3 16" xfId="24491" xr:uid="{00000000-0005-0000-0000-00000E5F0000}"/>
    <cellStyle name="Input 7 3 16 2" xfId="24492" xr:uid="{00000000-0005-0000-0000-00000F5F0000}"/>
    <cellStyle name="Input 7 3 16 3" xfId="24493" xr:uid="{00000000-0005-0000-0000-0000105F0000}"/>
    <cellStyle name="Input 7 3 16 4" xfId="24494" xr:uid="{00000000-0005-0000-0000-0000115F0000}"/>
    <cellStyle name="Input 7 3 17" xfId="24495" xr:uid="{00000000-0005-0000-0000-0000125F0000}"/>
    <cellStyle name="Input 7 3 17 2" xfId="24496" xr:uid="{00000000-0005-0000-0000-0000135F0000}"/>
    <cellStyle name="Input 7 3 17 3" xfId="24497" xr:uid="{00000000-0005-0000-0000-0000145F0000}"/>
    <cellStyle name="Input 7 3 17 4" xfId="24498" xr:uid="{00000000-0005-0000-0000-0000155F0000}"/>
    <cellStyle name="Input 7 3 18" xfId="24499" xr:uid="{00000000-0005-0000-0000-0000165F0000}"/>
    <cellStyle name="Input 7 3 18 2" xfId="24500" xr:uid="{00000000-0005-0000-0000-0000175F0000}"/>
    <cellStyle name="Input 7 3 18 3" xfId="24501" xr:uid="{00000000-0005-0000-0000-0000185F0000}"/>
    <cellStyle name="Input 7 3 18 4" xfId="24502" xr:uid="{00000000-0005-0000-0000-0000195F0000}"/>
    <cellStyle name="Input 7 3 19" xfId="24503" xr:uid="{00000000-0005-0000-0000-00001A5F0000}"/>
    <cellStyle name="Input 7 3 19 2" xfId="24504" xr:uid="{00000000-0005-0000-0000-00001B5F0000}"/>
    <cellStyle name="Input 7 3 19 3" xfId="24505" xr:uid="{00000000-0005-0000-0000-00001C5F0000}"/>
    <cellStyle name="Input 7 3 19 4" xfId="24506" xr:uid="{00000000-0005-0000-0000-00001D5F0000}"/>
    <cellStyle name="Input 7 3 2" xfId="24507" xr:uid="{00000000-0005-0000-0000-00001E5F0000}"/>
    <cellStyle name="Input 7 3 2 2" xfId="24508" xr:uid="{00000000-0005-0000-0000-00001F5F0000}"/>
    <cellStyle name="Input 7 3 2 3" xfId="24509" xr:uid="{00000000-0005-0000-0000-0000205F0000}"/>
    <cellStyle name="Input 7 3 2 4" xfId="24510" xr:uid="{00000000-0005-0000-0000-0000215F0000}"/>
    <cellStyle name="Input 7 3 20" xfId="24511" xr:uid="{00000000-0005-0000-0000-0000225F0000}"/>
    <cellStyle name="Input 7 3 20 2" xfId="24512" xr:uid="{00000000-0005-0000-0000-0000235F0000}"/>
    <cellStyle name="Input 7 3 20 3" xfId="24513" xr:uid="{00000000-0005-0000-0000-0000245F0000}"/>
    <cellStyle name="Input 7 3 20 4" xfId="24514" xr:uid="{00000000-0005-0000-0000-0000255F0000}"/>
    <cellStyle name="Input 7 3 21" xfId="24515" xr:uid="{00000000-0005-0000-0000-0000265F0000}"/>
    <cellStyle name="Input 7 3 22" xfId="24516" xr:uid="{00000000-0005-0000-0000-0000275F0000}"/>
    <cellStyle name="Input 7 3 3" xfId="24517" xr:uid="{00000000-0005-0000-0000-0000285F0000}"/>
    <cellStyle name="Input 7 3 3 2" xfId="24518" xr:uid="{00000000-0005-0000-0000-0000295F0000}"/>
    <cellStyle name="Input 7 3 3 3" xfId="24519" xr:uid="{00000000-0005-0000-0000-00002A5F0000}"/>
    <cellStyle name="Input 7 3 3 4" xfId="24520" xr:uid="{00000000-0005-0000-0000-00002B5F0000}"/>
    <cellStyle name="Input 7 3 4" xfId="24521" xr:uid="{00000000-0005-0000-0000-00002C5F0000}"/>
    <cellStyle name="Input 7 3 4 2" xfId="24522" xr:uid="{00000000-0005-0000-0000-00002D5F0000}"/>
    <cellStyle name="Input 7 3 4 3" xfId="24523" xr:uid="{00000000-0005-0000-0000-00002E5F0000}"/>
    <cellStyle name="Input 7 3 4 4" xfId="24524" xr:uid="{00000000-0005-0000-0000-00002F5F0000}"/>
    <cellStyle name="Input 7 3 5" xfId="24525" xr:uid="{00000000-0005-0000-0000-0000305F0000}"/>
    <cellStyle name="Input 7 3 5 2" xfId="24526" xr:uid="{00000000-0005-0000-0000-0000315F0000}"/>
    <cellStyle name="Input 7 3 5 3" xfId="24527" xr:uid="{00000000-0005-0000-0000-0000325F0000}"/>
    <cellStyle name="Input 7 3 5 4" xfId="24528" xr:uid="{00000000-0005-0000-0000-0000335F0000}"/>
    <cellStyle name="Input 7 3 6" xfId="24529" xr:uid="{00000000-0005-0000-0000-0000345F0000}"/>
    <cellStyle name="Input 7 3 6 2" xfId="24530" xr:uid="{00000000-0005-0000-0000-0000355F0000}"/>
    <cellStyle name="Input 7 3 6 3" xfId="24531" xr:uid="{00000000-0005-0000-0000-0000365F0000}"/>
    <cellStyle name="Input 7 3 6 4" xfId="24532" xr:uid="{00000000-0005-0000-0000-0000375F0000}"/>
    <cellStyle name="Input 7 3 7" xfId="24533" xr:uid="{00000000-0005-0000-0000-0000385F0000}"/>
    <cellStyle name="Input 7 3 7 2" xfId="24534" xr:uid="{00000000-0005-0000-0000-0000395F0000}"/>
    <cellStyle name="Input 7 3 7 3" xfId="24535" xr:uid="{00000000-0005-0000-0000-00003A5F0000}"/>
    <cellStyle name="Input 7 3 7 4" xfId="24536" xr:uid="{00000000-0005-0000-0000-00003B5F0000}"/>
    <cellStyle name="Input 7 3 8" xfId="24537" xr:uid="{00000000-0005-0000-0000-00003C5F0000}"/>
    <cellStyle name="Input 7 3 8 2" xfId="24538" xr:uid="{00000000-0005-0000-0000-00003D5F0000}"/>
    <cellStyle name="Input 7 3 8 3" xfId="24539" xr:uid="{00000000-0005-0000-0000-00003E5F0000}"/>
    <cellStyle name="Input 7 3 8 4" xfId="24540" xr:uid="{00000000-0005-0000-0000-00003F5F0000}"/>
    <cellStyle name="Input 7 3 9" xfId="24541" xr:uid="{00000000-0005-0000-0000-0000405F0000}"/>
    <cellStyle name="Input 7 3 9 2" xfId="24542" xr:uid="{00000000-0005-0000-0000-0000415F0000}"/>
    <cellStyle name="Input 7 3 9 3" xfId="24543" xr:uid="{00000000-0005-0000-0000-0000425F0000}"/>
    <cellStyle name="Input 7 3 9 4" xfId="24544" xr:uid="{00000000-0005-0000-0000-0000435F0000}"/>
    <cellStyle name="Input 7 30" xfId="24545" xr:uid="{00000000-0005-0000-0000-0000445F0000}"/>
    <cellStyle name="Input 7 30 2" xfId="24546" xr:uid="{00000000-0005-0000-0000-0000455F0000}"/>
    <cellStyle name="Input 7 30 3" xfId="24547" xr:uid="{00000000-0005-0000-0000-0000465F0000}"/>
    <cellStyle name="Input 7 30 4" xfId="24548" xr:uid="{00000000-0005-0000-0000-0000475F0000}"/>
    <cellStyle name="Input 7 31" xfId="24549" xr:uid="{00000000-0005-0000-0000-0000485F0000}"/>
    <cellStyle name="Input 7 32" xfId="24550" xr:uid="{00000000-0005-0000-0000-0000495F0000}"/>
    <cellStyle name="Input 7 33" xfId="24551" xr:uid="{00000000-0005-0000-0000-00004A5F0000}"/>
    <cellStyle name="Input 7 34" xfId="57745" xr:uid="{00000000-0005-0000-0000-00004B5F0000}"/>
    <cellStyle name="Input 7 4" xfId="24552" xr:uid="{00000000-0005-0000-0000-00004C5F0000}"/>
    <cellStyle name="Input 7 4 10" xfId="24553" xr:uid="{00000000-0005-0000-0000-00004D5F0000}"/>
    <cellStyle name="Input 7 4 10 2" xfId="24554" xr:uid="{00000000-0005-0000-0000-00004E5F0000}"/>
    <cellStyle name="Input 7 4 10 3" xfId="24555" xr:uid="{00000000-0005-0000-0000-00004F5F0000}"/>
    <cellStyle name="Input 7 4 10 4" xfId="24556" xr:uid="{00000000-0005-0000-0000-0000505F0000}"/>
    <cellStyle name="Input 7 4 11" xfId="24557" xr:uid="{00000000-0005-0000-0000-0000515F0000}"/>
    <cellStyle name="Input 7 4 11 2" xfId="24558" xr:uid="{00000000-0005-0000-0000-0000525F0000}"/>
    <cellStyle name="Input 7 4 11 3" xfId="24559" xr:uid="{00000000-0005-0000-0000-0000535F0000}"/>
    <cellStyle name="Input 7 4 11 4" xfId="24560" xr:uid="{00000000-0005-0000-0000-0000545F0000}"/>
    <cellStyle name="Input 7 4 12" xfId="24561" xr:uid="{00000000-0005-0000-0000-0000555F0000}"/>
    <cellStyle name="Input 7 4 12 2" xfId="24562" xr:uid="{00000000-0005-0000-0000-0000565F0000}"/>
    <cellStyle name="Input 7 4 12 3" xfId="24563" xr:uid="{00000000-0005-0000-0000-0000575F0000}"/>
    <cellStyle name="Input 7 4 12 4" xfId="24564" xr:uid="{00000000-0005-0000-0000-0000585F0000}"/>
    <cellStyle name="Input 7 4 13" xfId="24565" xr:uid="{00000000-0005-0000-0000-0000595F0000}"/>
    <cellStyle name="Input 7 4 13 2" xfId="24566" xr:uid="{00000000-0005-0000-0000-00005A5F0000}"/>
    <cellStyle name="Input 7 4 13 3" xfId="24567" xr:uid="{00000000-0005-0000-0000-00005B5F0000}"/>
    <cellStyle name="Input 7 4 13 4" xfId="24568" xr:uid="{00000000-0005-0000-0000-00005C5F0000}"/>
    <cellStyle name="Input 7 4 14" xfId="24569" xr:uid="{00000000-0005-0000-0000-00005D5F0000}"/>
    <cellStyle name="Input 7 4 14 2" xfId="24570" xr:uid="{00000000-0005-0000-0000-00005E5F0000}"/>
    <cellStyle name="Input 7 4 14 3" xfId="24571" xr:uid="{00000000-0005-0000-0000-00005F5F0000}"/>
    <cellStyle name="Input 7 4 14 4" xfId="24572" xr:uid="{00000000-0005-0000-0000-0000605F0000}"/>
    <cellStyle name="Input 7 4 15" xfId="24573" xr:uid="{00000000-0005-0000-0000-0000615F0000}"/>
    <cellStyle name="Input 7 4 15 2" xfId="24574" xr:uid="{00000000-0005-0000-0000-0000625F0000}"/>
    <cellStyle name="Input 7 4 15 3" xfId="24575" xr:uid="{00000000-0005-0000-0000-0000635F0000}"/>
    <cellStyle name="Input 7 4 15 4" xfId="24576" xr:uid="{00000000-0005-0000-0000-0000645F0000}"/>
    <cellStyle name="Input 7 4 16" xfId="24577" xr:uid="{00000000-0005-0000-0000-0000655F0000}"/>
    <cellStyle name="Input 7 4 16 2" xfId="24578" xr:uid="{00000000-0005-0000-0000-0000665F0000}"/>
    <cellStyle name="Input 7 4 16 3" xfId="24579" xr:uid="{00000000-0005-0000-0000-0000675F0000}"/>
    <cellStyle name="Input 7 4 16 4" xfId="24580" xr:uid="{00000000-0005-0000-0000-0000685F0000}"/>
    <cellStyle name="Input 7 4 17" xfId="24581" xr:uid="{00000000-0005-0000-0000-0000695F0000}"/>
    <cellStyle name="Input 7 4 17 2" xfId="24582" xr:uid="{00000000-0005-0000-0000-00006A5F0000}"/>
    <cellStyle name="Input 7 4 17 3" xfId="24583" xr:uid="{00000000-0005-0000-0000-00006B5F0000}"/>
    <cellStyle name="Input 7 4 17 4" xfId="24584" xr:uid="{00000000-0005-0000-0000-00006C5F0000}"/>
    <cellStyle name="Input 7 4 18" xfId="24585" xr:uid="{00000000-0005-0000-0000-00006D5F0000}"/>
    <cellStyle name="Input 7 4 18 2" xfId="24586" xr:uid="{00000000-0005-0000-0000-00006E5F0000}"/>
    <cellStyle name="Input 7 4 18 3" xfId="24587" xr:uid="{00000000-0005-0000-0000-00006F5F0000}"/>
    <cellStyle name="Input 7 4 18 4" xfId="24588" xr:uid="{00000000-0005-0000-0000-0000705F0000}"/>
    <cellStyle name="Input 7 4 19" xfId="24589" xr:uid="{00000000-0005-0000-0000-0000715F0000}"/>
    <cellStyle name="Input 7 4 19 2" xfId="24590" xr:uid="{00000000-0005-0000-0000-0000725F0000}"/>
    <cellStyle name="Input 7 4 19 3" xfId="24591" xr:uid="{00000000-0005-0000-0000-0000735F0000}"/>
    <cellStyle name="Input 7 4 19 4" xfId="24592" xr:uid="{00000000-0005-0000-0000-0000745F0000}"/>
    <cellStyle name="Input 7 4 2" xfId="24593" xr:uid="{00000000-0005-0000-0000-0000755F0000}"/>
    <cellStyle name="Input 7 4 2 2" xfId="24594" xr:uid="{00000000-0005-0000-0000-0000765F0000}"/>
    <cellStyle name="Input 7 4 2 3" xfId="24595" xr:uid="{00000000-0005-0000-0000-0000775F0000}"/>
    <cellStyle name="Input 7 4 2 4" xfId="24596" xr:uid="{00000000-0005-0000-0000-0000785F0000}"/>
    <cellStyle name="Input 7 4 20" xfId="24597" xr:uid="{00000000-0005-0000-0000-0000795F0000}"/>
    <cellStyle name="Input 7 4 20 2" xfId="24598" xr:uid="{00000000-0005-0000-0000-00007A5F0000}"/>
    <cellStyle name="Input 7 4 20 3" xfId="24599" xr:uid="{00000000-0005-0000-0000-00007B5F0000}"/>
    <cellStyle name="Input 7 4 20 4" xfId="24600" xr:uid="{00000000-0005-0000-0000-00007C5F0000}"/>
    <cellStyle name="Input 7 4 21" xfId="24601" xr:uid="{00000000-0005-0000-0000-00007D5F0000}"/>
    <cellStyle name="Input 7 4 22" xfId="24602" xr:uid="{00000000-0005-0000-0000-00007E5F0000}"/>
    <cellStyle name="Input 7 4 3" xfId="24603" xr:uid="{00000000-0005-0000-0000-00007F5F0000}"/>
    <cellStyle name="Input 7 4 3 2" xfId="24604" xr:uid="{00000000-0005-0000-0000-0000805F0000}"/>
    <cellStyle name="Input 7 4 3 3" xfId="24605" xr:uid="{00000000-0005-0000-0000-0000815F0000}"/>
    <cellStyle name="Input 7 4 3 4" xfId="24606" xr:uid="{00000000-0005-0000-0000-0000825F0000}"/>
    <cellStyle name="Input 7 4 4" xfId="24607" xr:uid="{00000000-0005-0000-0000-0000835F0000}"/>
    <cellStyle name="Input 7 4 4 2" xfId="24608" xr:uid="{00000000-0005-0000-0000-0000845F0000}"/>
    <cellStyle name="Input 7 4 4 3" xfId="24609" xr:uid="{00000000-0005-0000-0000-0000855F0000}"/>
    <cellStyle name="Input 7 4 4 4" xfId="24610" xr:uid="{00000000-0005-0000-0000-0000865F0000}"/>
    <cellStyle name="Input 7 4 5" xfId="24611" xr:uid="{00000000-0005-0000-0000-0000875F0000}"/>
    <cellStyle name="Input 7 4 5 2" xfId="24612" xr:uid="{00000000-0005-0000-0000-0000885F0000}"/>
    <cellStyle name="Input 7 4 5 3" xfId="24613" xr:uid="{00000000-0005-0000-0000-0000895F0000}"/>
    <cellStyle name="Input 7 4 5 4" xfId="24614" xr:uid="{00000000-0005-0000-0000-00008A5F0000}"/>
    <cellStyle name="Input 7 4 6" xfId="24615" xr:uid="{00000000-0005-0000-0000-00008B5F0000}"/>
    <cellStyle name="Input 7 4 6 2" xfId="24616" xr:uid="{00000000-0005-0000-0000-00008C5F0000}"/>
    <cellStyle name="Input 7 4 6 3" xfId="24617" xr:uid="{00000000-0005-0000-0000-00008D5F0000}"/>
    <cellStyle name="Input 7 4 6 4" xfId="24618" xr:uid="{00000000-0005-0000-0000-00008E5F0000}"/>
    <cellStyle name="Input 7 4 7" xfId="24619" xr:uid="{00000000-0005-0000-0000-00008F5F0000}"/>
    <cellStyle name="Input 7 4 7 2" xfId="24620" xr:uid="{00000000-0005-0000-0000-0000905F0000}"/>
    <cellStyle name="Input 7 4 7 3" xfId="24621" xr:uid="{00000000-0005-0000-0000-0000915F0000}"/>
    <cellStyle name="Input 7 4 7 4" xfId="24622" xr:uid="{00000000-0005-0000-0000-0000925F0000}"/>
    <cellStyle name="Input 7 4 8" xfId="24623" xr:uid="{00000000-0005-0000-0000-0000935F0000}"/>
    <cellStyle name="Input 7 4 8 2" xfId="24624" xr:uid="{00000000-0005-0000-0000-0000945F0000}"/>
    <cellStyle name="Input 7 4 8 3" xfId="24625" xr:uid="{00000000-0005-0000-0000-0000955F0000}"/>
    <cellStyle name="Input 7 4 8 4" xfId="24626" xr:uid="{00000000-0005-0000-0000-0000965F0000}"/>
    <cellStyle name="Input 7 4 9" xfId="24627" xr:uid="{00000000-0005-0000-0000-0000975F0000}"/>
    <cellStyle name="Input 7 4 9 2" xfId="24628" xr:uid="{00000000-0005-0000-0000-0000985F0000}"/>
    <cellStyle name="Input 7 4 9 3" xfId="24629" xr:uid="{00000000-0005-0000-0000-0000995F0000}"/>
    <cellStyle name="Input 7 4 9 4" xfId="24630" xr:uid="{00000000-0005-0000-0000-00009A5F0000}"/>
    <cellStyle name="Input 7 5" xfId="24631" xr:uid="{00000000-0005-0000-0000-00009B5F0000}"/>
    <cellStyle name="Input 7 5 10" xfId="24632" xr:uid="{00000000-0005-0000-0000-00009C5F0000}"/>
    <cellStyle name="Input 7 5 10 2" xfId="24633" xr:uid="{00000000-0005-0000-0000-00009D5F0000}"/>
    <cellStyle name="Input 7 5 10 3" xfId="24634" xr:uid="{00000000-0005-0000-0000-00009E5F0000}"/>
    <cellStyle name="Input 7 5 10 4" xfId="24635" xr:uid="{00000000-0005-0000-0000-00009F5F0000}"/>
    <cellStyle name="Input 7 5 11" xfId="24636" xr:uid="{00000000-0005-0000-0000-0000A05F0000}"/>
    <cellStyle name="Input 7 5 11 2" xfId="24637" xr:uid="{00000000-0005-0000-0000-0000A15F0000}"/>
    <cellStyle name="Input 7 5 11 3" xfId="24638" xr:uid="{00000000-0005-0000-0000-0000A25F0000}"/>
    <cellStyle name="Input 7 5 11 4" xfId="24639" xr:uid="{00000000-0005-0000-0000-0000A35F0000}"/>
    <cellStyle name="Input 7 5 12" xfId="24640" xr:uid="{00000000-0005-0000-0000-0000A45F0000}"/>
    <cellStyle name="Input 7 5 12 2" xfId="24641" xr:uid="{00000000-0005-0000-0000-0000A55F0000}"/>
    <cellStyle name="Input 7 5 12 3" xfId="24642" xr:uid="{00000000-0005-0000-0000-0000A65F0000}"/>
    <cellStyle name="Input 7 5 12 4" xfId="24643" xr:uid="{00000000-0005-0000-0000-0000A75F0000}"/>
    <cellStyle name="Input 7 5 13" xfId="24644" xr:uid="{00000000-0005-0000-0000-0000A85F0000}"/>
    <cellStyle name="Input 7 5 13 2" xfId="24645" xr:uid="{00000000-0005-0000-0000-0000A95F0000}"/>
    <cellStyle name="Input 7 5 13 3" xfId="24646" xr:uid="{00000000-0005-0000-0000-0000AA5F0000}"/>
    <cellStyle name="Input 7 5 13 4" xfId="24647" xr:uid="{00000000-0005-0000-0000-0000AB5F0000}"/>
    <cellStyle name="Input 7 5 14" xfId="24648" xr:uid="{00000000-0005-0000-0000-0000AC5F0000}"/>
    <cellStyle name="Input 7 5 14 2" xfId="24649" xr:uid="{00000000-0005-0000-0000-0000AD5F0000}"/>
    <cellStyle name="Input 7 5 14 3" xfId="24650" xr:uid="{00000000-0005-0000-0000-0000AE5F0000}"/>
    <cellStyle name="Input 7 5 14 4" xfId="24651" xr:uid="{00000000-0005-0000-0000-0000AF5F0000}"/>
    <cellStyle name="Input 7 5 15" xfId="24652" xr:uid="{00000000-0005-0000-0000-0000B05F0000}"/>
    <cellStyle name="Input 7 5 15 2" xfId="24653" xr:uid="{00000000-0005-0000-0000-0000B15F0000}"/>
    <cellStyle name="Input 7 5 15 3" xfId="24654" xr:uid="{00000000-0005-0000-0000-0000B25F0000}"/>
    <cellStyle name="Input 7 5 15 4" xfId="24655" xr:uid="{00000000-0005-0000-0000-0000B35F0000}"/>
    <cellStyle name="Input 7 5 16" xfId="24656" xr:uid="{00000000-0005-0000-0000-0000B45F0000}"/>
    <cellStyle name="Input 7 5 16 2" xfId="24657" xr:uid="{00000000-0005-0000-0000-0000B55F0000}"/>
    <cellStyle name="Input 7 5 16 3" xfId="24658" xr:uid="{00000000-0005-0000-0000-0000B65F0000}"/>
    <cellStyle name="Input 7 5 16 4" xfId="24659" xr:uid="{00000000-0005-0000-0000-0000B75F0000}"/>
    <cellStyle name="Input 7 5 17" xfId="24660" xr:uid="{00000000-0005-0000-0000-0000B85F0000}"/>
    <cellStyle name="Input 7 5 17 2" xfId="24661" xr:uid="{00000000-0005-0000-0000-0000B95F0000}"/>
    <cellStyle name="Input 7 5 17 3" xfId="24662" xr:uid="{00000000-0005-0000-0000-0000BA5F0000}"/>
    <cellStyle name="Input 7 5 17 4" xfId="24663" xr:uid="{00000000-0005-0000-0000-0000BB5F0000}"/>
    <cellStyle name="Input 7 5 18" xfId="24664" xr:uid="{00000000-0005-0000-0000-0000BC5F0000}"/>
    <cellStyle name="Input 7 5 18 2" xfId="24665" xr:uid="{00000000-0005-0000-0000-0000BD5F0000}"/>
    <cellStyle name="Input 7 5 18 3" xfId="24666" xr:uid="{00000000-0005-0000-0000-0000BE5F0000}"/>
    <cellStyle name="Input 7 5 18 4" xfId="24667" xr:uid="{00000000-0005-0000-0000-0000BF5F0000}"/>
    <cellStyle name="Input 7 5 19" xfId="24668" xr:uid="{00000000-0005-0000-0000-0000C05F0000}"/>
    <cellStyle name="Input 7 5 19 2" xfId="24669" xr:uid="{00000000-0005-0000-0000-0000C15F0000}"/>
    <cellStyle name="Input 7 5 19 3" xfId="24670" xr:uid="{00000000-0005-0000-0000-0000C25F0000}"/>
    <cellStyle name="Input 7 5 19 4" xfId="24671" xr:uid="{00000000-0005-0000-0000-0000C35F0000}"/>
    <cellStyle name="Input 7 5 2" xfId="24672" xr:uid="{00000000-0005-0000-0000-0000C45F0000}"/>
    <cellStyle name="Input 7 5 2 2" xfId="24673" xr:uid="{00000000-0005-0000-0000-0000C55F0000}"/>
    <cellStyle name="Input 7 5 2 3" xfId="24674" xr:uid="{00000000-0005-0000-0000-0000C65F0000}"/>
    <cellStyle name="Input 7 5 2 4" xfId="24675" xr:uid="{00000000-0005-0000-0000-0000C75F0000}"/>
    <cellStyle name="Input 7 5 20" xfId="24676" xr:uid="{00000000-0005-0000-0000-0000C85F0000}"/>
    <cellStyle name="Input 7 5 20 2" xfId="24677" xr:uid="{00000000-0005-0000-0000-0000C95F0000}"/>
    <cellStyle name="Input 7 5 20 3" xfId="24678" xr:uid="{00000000-0005-0000-0000-0000CA5F0000}"/>
    <cellStyle name="Input 7 5 20 4" xfId="24679" xr:uid="{00000000-0005-0000-0000-0000CB5F0000}"/>
    <cellStyle name="Input 7 5 21" xfId="24680" xr:uid="{00000000-0005-0000-0000-0000CC5F0000}"/>
    <cellStyle name="Input 7 5 22" xfId="24681" xr:uid="{00000000-0005-0000-0000-0000CD5F0000}"/>
    <cellStyle name="Input 7 5 3" xfId="24682" xr:uid="{00000000-0005-0000-0000-0000CE5F0000}"/>
    <cellStyle name="Input 7 5 3 2" xfId="24683" xr:uid="{00000000-0005-0000-0000-0000CF5F0000}"/>
    <cellStyle name="Input 7 5 3 3" xfId="24684" xr:uid="{00000000-0005-0000-0000-0000D05F0000}"/>
    <cellStyle name="Input 7 5 3 4" xfId="24685" xr:uid="{00000000-0005-0000-0000-0000D15F0000}"/>
    <cellStyle name="Input 7 5 4" xfId="24686" xr:uid="{00000000-0005-0000-0000-0000D25F0000}"/>
    <cellStyle name="Input 7 5 4 2" xfId="24687" xr:uid="{00000000-0005-0000-0000-0000D35F0000}"/>
    <cellStyle name="Input 7 5 4 3" xfId="24688" xr:uid="{00000000-0005-0000-0000-0000D45F0000}"/>
    <cellStyle name="Input 7 5 4 4" xfId="24689" xr:uid="{00000000-0005-0000-0000-0000D55F0000}"/>
    <cellStyle name="Input 7 5 5" xfId="24690" xr:uid="{00000000-0005-0000-0000-0000D65F0000}"/>
    <cellStyle name="Input 7 5 5 2" xfId="24691" xr:uid="{00000000-0005-0000-0000-0000D75F0000}"/>
    <cellStyle name="Input 7 5 5 3" xfId="24692" xr:uid="{00000000-0005-0000-0000-0000D85F0000}"/>
    <cellStyle name="Input 7 5 5 4" xfId="24693" xr:uid="{00000000-0005-0000-0000-0000D95F0000}"/>
    <cellStyle name="Input 7 5 6" xfId="24694" xr:uid="{00000000-0005-0000-0000-0000DA5F0000}"/>
    <cellStyle name="Input 7 5 6 2" xfId="24695" xr:uid="{00000000-0005-0000-0000-0000DB5F0000}"/>
    <cellStyle name="Input 7 5 6 3" xfId="24696" xr:uid="{00000000-0005-0000-0000-0000DC5F0000}"/>
    <cellStyle name="Input 7 5 6 4" xfId="24697" xr:uid="{00000000-0005-0000-0000-0000DD5F0000}"/>
    <cellStyle name="Input 7 5 7" xfId="24698" xr:uid="{00000000-0005-0000-0000-0000DE5F0000}"/>
    <cellStyle name="Input 7 5 7 2" xfId="24699" xr:uid="{00000000-0005-0000-0000-0000DF5F0000}"/>
    <cellStyle name="Input 7 5 7 3" xfId="24700" xr:uid="{00000000-0005-0000-0000-0000E05F0000}"/>
    <cellStyle name="Input 7 5 7 4" xfId="24701" xr:uid="{00000000-0005-0000-0000-0000E15F0000}"/>
    <cellStyle name="Input 7 5 8" xfId="24702" xr:uid="{00000000-0005-0000-0000-0000E25F0000}"/>
    <cellStyle name="Input 7 5 8 2" xfId="24703" xr:uid="{00000000-0005-0000-0000-0000E35F0000}"/>
    <cellStyle name="Input 7 5 8 3" xfId="24704" xr:uid="{00000000-0005-0000-0000-0000E45F0000}"/>
    <cellStyle name="Input 7 5 8 4" xfId="24705" xr:uid="{00000000-0005-0000-0000-0000E55F0000}"/>
    <cellStyle name="Input 7 5 9" xfId="24706" xr:uid="{00000000-0005-0000-0000-0000E65F0000}"/>
    <cellStyle name="Input 7 5 9 2" xfId="24707" xr:uid="{00000000-0005-0000-0000-0000E75F0000}"/>
    <cellStyle name="Input 7 5 9 3" xfId="24708" xr:uid="{00000000-0005-0000-0000-0000E85F0000}"/>
    <cellStyle name="Input 7 5 9 4" xfId="24709" xr:uid="{00000000-0005-0000-0000-0000E95F0000}"/>
    <cellStyle name="Input 7 6" xfId="24710" xr:uid="{00000000-0005-0000-0000-0000EA5F0000}"/>
    <cellStyle name="Input 7 6 10" xfId="24711" xr:uid="{00000000-0005-0000-0000-0000EB5F0000}"/>
    <cellStyle name="Input 7 6 10 2" xfId="24712" xr:uid="{00000000-0005-0000-0000-0000EC5F0000}"/>
    <cellStyle name="Input 7 6 10 3" xfId="24713" xr:uid="{00000000-0005-0000-0000-0000ED5F0000}"/>
    <cellStyle name="Input 7 6 10 4" xfId="24714" xr:uid="{00000000-0005-0000-0000-0000EE5F0000}"/>
    <cellStyle name="Input 7 6 11" xfId="24715" xr:uid="{00000000-0005-0000-0000-0000EF5F0000}"/>
    <cellStyle name="Input 7 6 11 2" xfId="24716" xr:uid="{00000000-0005-0000-0000-0000F05F0000}"/>
    <cellStyle name="Input 7 6 11 3" xfId="24717" xr:uid="{00000000-0005-0000-0000-0000F15F0000}"/>
    <cellStyle name="Input 7 6 11 4" xfId="24718" xr:uid="{00000000-0005-0000-0000-0000F25F0000}"/>
    <cellStyle name="Input 7 6 12" xfId="24719" xr:uid="{00000000-0005-0000-0000-0000F35F0000}"/>
    <cellStyle name="Input 7 6 12 2" xfId="24720" xr:uid="{00000000-0005-0000-0000-0000F45F0000}"/>
    <cellStyle name="Input 7 6 12 3" xfId="24721" xr:uid="{00000000-0005-0000-0000-0000F55F0000}"/>
    <cellStyle name="Input 7 6 12 4" xfId="24722" xr:uid="{00000000-0005-0000-0000-0000F65F0000}"/>
    <cellStyle name="Input 7 6 13" xfId="24723" xr:uid="{00000000-0005-0000-0000-0000F75F0000}"/>
    <cellStyle name="Input 7 6 13 2" xfId="24724" xr:uid="{00000000-0005-0000-0000-0000F85F0000}"/>
    <cellStyle name="Input 7 6 13 3" xfId="24725" xr:uid="{00000000-0005-0000-0000-0000F95F0000}"/>
    <cellStyle name="Input 7 6 13 4" xfId="24726" xr:uid="{00000000-0005-0000-0000-0000FA5F0000}"/>
    <cellStyle name="Input 7 6 14" xfId="24727" xr:uid="{00000000-0005-0000-0000-0000FB5F0000}"/>
    <cellStyle name="Input 7 6 14 2" xfId="24728" xr:uid="{00000000-0005-0000-0000-0000FC5F0000}"/>
    <cellStyle name="Input 7 6 14 3" xfId="24729" xr:uid="{00000000-0005-0000-0000-0000FD5F0000}"/>
    <cellStyle name="Input 7 6 14 4" xfId="24730" xr:uid="{00000000-0005-0000-0000-0000FE5F0000}"/>
    <cellStyle name="Input 7 6 15" xfId="24731" xr:uid="{00000000-0005-0000-0000-0000FF5F0000}"/>
    <cellStyle name="Input 7 6 15 2" xfId="24732" xr:uid="{00000000-0005-0000-0000-000000600000}"/>
    <cellStyle name="Input 7 6 15 3" xfId="24733" xr:uid="{00000000-0005-0000-0000-000001600000}"/>
    <cellStyle name="Input 7 6 15 4" xfId="24734" xr:uid="{00000000-0005-0000-0000-000002600000}"/>
    <cellStyle name="Input 7 6 16" xfId="24735" xr:uid="{00000000-0005-0000-0000-000003600000}"/>
    <cellStyle name="Input 7 6 16 2" xfId="24736" xr:uid="{00000000-0005-0000-0000-000004600000}"/>
    <cellStyle name="Input 7 6 16 3" xfId="24737" xr:uid="{00000000-0005-0000-0000-000005600000}"/>
    <cellStyle name="Input 7 6 16 4" xfId="24738" xr:uid="{00000000-0005-0000-0000-000006600000}"/>
    <cellStyle name="Input 7 6 17" xfId="24739" xr:uid="{00000000-0005-0000-0000-000007600000}"/>
    <cellStyle name="Input 7 6 17 2" xfId="24740" xr:uid="{00000000-0005-0000-0000-000008600000}"/>
    <cellStyle name="Input 7 6 17 3" xfId="24741" xr:uid="{00000000-0005-0000-0000-000009600000}"/>
    <cellStyle name="Input 7 6 17 4" xfId="24742" xr:uid="{00000000-0005-0000-0000-00000A600000}"/>
    <cellStyle name="Input 7 6 18" xfId="24743" xr:uid="{00000000-0005-0000-0000-00000B600000}"/>
    <cellStyle name="Input 7 6 18 2" xfId="24744" xr:uid="{00000000-0005-0000-0000-00000C600000}"/>
    <cellStyle name="Input 7 6 18 3" xfId="24745" xr:uid="{00000000-0005-0000-0000-00000D600000}"/>
    <cellStyle name="Input 7 6 18 4" xfId="24746" xr:uid="{00000000-0005-0000-0000-00000E600000}"/>
    <cellStyle name="Input 7 6 19" xfId="24747" xr:uid="{00000000-0005-0000-0000-00000F600000}"/>
    <cellStyle name="Input 7 6 19 2" xfId="24748" xr:uid="{00000000-0005-0000-0000-000010600000}"/>
    <cellStyle name="Input 7 6 19 3" xfId="24749" xr:uid="{00000000-0005-0000-0000-000011600000}"/>
    <cellStyle name="Input 7 6 19 4" xfId="24750" xr:uid="{00000000-0005-0000-0000-000012600000}"/>
    <cellStyle name="Input 7 6 2" xfId="24751" xr:uid="{00000000-0005-0000-0000-000013600000}"/>
    <cellStyle name="Input 7 6 2 2" xfId="24752" xr:uid="{00000000-0005-0000-0000-000014600000}"/>
    <cellStyle name="Input 7 6 2 3" xfId="24753" xr:uid="{00000000-0005-0000-0000-000015600000}"/>
    <cellStyle name="Input 7 6 2 4" xfId="24754" xr:uid="{00000000-0005-0000-0000-000016600000}"/>
    <cellStyle name="Input 7 6 20" xfId="24755" xr:uid="{00000000-0005-0000-0000-000017600000}"/>
    <cellStyle name="Input 7 6 20 2" xfId="24756" xr:uid="{00000000-0005-0000-0000-000018600000}"/>
    <cellStyle name="Input 7 6 20 3" xfId="24757" xr:uid="{00000000-0005-0000-0000-000019600000}"/>
    <cellStyle name="Input 7 6 20 4" xfId="24758" xr:uid="{00000000-0005-0000-0000-00001A600000}"/>
    <cellStyle name="Input 7 6 21" xfId="24759" xr:uid="{00000000-0005-0000-0000-00001B600000}"/>
    <cellStyle name="Input 7 6 22" xfId="24760" xr:uid="{00000000-0005-0000-0000-00001C600000}"/>
    <cellStyle name="Input 7 6 3" xfId="24761" xr:uid="{00000000-0005-0000-0000-00001D600000}"/>
    <cellStyle name="Input 7 6 3 2" xfId="24762" xr:uid="{00000000-0005-0000-0000-00001E600000}"/>
    <cellStyle name="Input 7 6 3 3" xfId="24763" xr:uid="{00000000-0005-0000-0000-00001F600000}"/>
    <cellStyle name="Input 7 6 3 4" xfId="24764" xr:uid="{00000000-0005-0000-0000-000020600000}"/>
    <cellStyle name="Input 7 6 4" xfId="24765" xr:uid="{00000000-0005-0000-0000-000021600000}"/>
    <cellStyle name="Input 7 6 4 2" xfId="24766" xr:uid="{00000000-0005-0000-0000-000022600000}"/>
    <cellStyle name="Input 7 6 4 3" xfId="24767" xr:uid="{00000000-0005-0000-0000-000023600000}"/>
    <cellStyle name="Input 7 6 4 4" xfId="24768" xr:uid="{00000000-0005-0000-0000-000024600000}"/>
    <cellStyle name="Input 7 6 5" xfId="24769" xr:uid="{00000000-0005-0000-0000-000025600000}"/>
    <cellStyle name="Input 7 6 5 2" xfId="24770" xr:uid="{00000000-0005-0000-0000-000026600000}"/>
    <cellStyle name="Input 7 6 5 3" xfId="24771" xr:uid="{00000000-0005-0000-0000-000027600000}"/>
    <cellStyle name="Input 7 6 5 4" xfId="24772" xr:uid="{00000000-0005-0000-0000-000028600000}"/>
    <cellStyle name="Input 7 6 6" xfId="24773" xr:uid="{00000000-0005-0000-0000-000029600000}"/>
    <cellStyle name="Input 7 6 6 2" xfId="24774" xr:uid="{00000000-0005-0000-0000-00002A600000}"/>
    <cellStyle name="Input 7 6 6 3" xfId="24775" xr:uid="{00000000-0005-0000-0000-00002B600000}"/>
    <cellStyle name="Input 7 6 6 4" xfId="24776" xr:uid="{00000000-0005-0000-0000-00002C600000}"/>
    <cellStyle name="Input 7 6 7" xfId="24777" xr:uid="{00000000-0005-0000-0000-00002D600000}"/>
    <cellStyle name="Input 7 6 7 2" xfId="24778" xr:uid="{00000000-0005-0000-0000-00002E600000}"/>
    <cellStyle name="Input 7 6 7 3" xfId="24779" xr:uid="{00000000-0005-0000-0000-00002F600000}"/>
    <cellStyle name="Input 7 6 7 4" xfId="24780" xr:uid="{00000000-0005-0000-0000-000030600000}"/>
    <cellStyle name="Input 7 6 8" xfId="24781" xr:uid="{00000000-0005-0000-0000-000031600000}"/>
    <cellStyle name="Input 7 6 8 2" xfId="24782" xr:uid="{00000000-0005-0000-0000-000032600000}"/>
    <cellStyle name="Input 7 6 8 3" xfId="24783" xr:uid="{00000000-0005-0000-0000-000033600000}"/>
    <cellStyle name="Input 7 6 8 4" xfId="24784" xr:uid="{00000000-0005-0000-0000-000034600000}"/>
    <cellStyle name="Input 7 6 9" xfId="24785" xr:uid="{00000000-0005-0000-0000-000035600000}"/>
    <cellStyle name="Input 7 6 9 2" xfId="24786" xr:uid="{00000000-0005-0000-0000-000036600000}"/>
    <cellStyle name="Input 7 6 9 3" xfId="24787" xr:uid="{00000000-0005-0000-0000-000037600000}"/>
    <cellStyle name="Input 7 6 9 4" xfId="24788" xr:uid="{00000000-0005-0000-0000-000038600000}"/>
    <cellStyle name="Input 7 7" xfId="24789" xr:uid="{00000000-0005-0000-0000-000039600000}"/>
    <cellStyle name="Input 7 7 10" xfId="24790" xr:uid="{00000000-0005-0000-0000-00003A600000}"/>
    <cellStyle name="Input 7 7 10 2" xfId="24791" xr:uid="{00000000-0005-0000-0000-00003B600000}"/>
    <cellStyle name="Input 7 7 10 3" xfId="24792" xr:uid="{00000000-0005-0000-0000-00003C600000}"/>
    <cellStyle name="Input 7 7 10 4" xfId="24793" xr:uid="{00000000-0005-0000-0000-00003D600000}"/>
    <cellStyle name="Input 7 7 11" xfId="24794" xr:uid="{00000000-0005-0000-0000-00003E600000}"/>
    <cellStyle name="Input 7 7 11 2" xfId="24795" xr:uid="{00000000-0005-0000-0000-00003F600000}"/>
    <cellStyle name="Input 7 7 11 3" xfId="24796" xr:uid="{00000000-0005-0000-0000-000040600000}"/>
    <cellStyle name="Input 7 7 11 4" xfId="24797" xr:uid="{00000000-0005-0000-0000-000041600000}"/>
    <cellStyle name="Input 7 7 12" xfId="24798" xr:uid="{00000000-0005-0000-0000-000042600000}"/>
    <cellStyle name="Input 7 7 12 2" xfId="24799" xr:uid="{00000000-0005-0000-0000-000043600000}"/>
    <cellStyle name="Input 7 7 12 3" xfId="24800" xr:uid="{00000000-0005-0000-0000-000044600000}"/>
    <cellStyle name="Input 7 7 12 4" xfId="24801" xr:uid="{00000000-0005-0000-0000-000045600000}"/>
    <cellStyle name="Input 7 7 13" xfId="24802" xr:uid="{00000000-0005-0000-0000-000046600000}"/>
    <cellStyle name="Input 7 7 13 2" xfId="24803" xr:uid="{00000000-0005-0000-0000-000047600000}"/>
    <cellStyle name="Input 7 7 13 3" xfId="24804" xr:uid="{00000000-0005-0000-0000-000048600000}"/>
    <cellStyle name="Input 7 7 13 4" xfId="24805" xr:uid="{00000000-0005-0000-0000-000049600000}"/>
    <cellStyle name="Input 7 7 14" xfId="24806" xr:uid="{00000000-0005-0000-0000-00004A600000}"/>
    <cellStyle name="Input 7 7 14 2" xfId="24807" xr:uid="{00000000-0005-0000-0000-00004B600000}"/>
    <cellStyle name="Input 7 7 14 3" xfId="24808" xr:uid="{00000000-0005-0000-0000-00004C600000}"/>
    <cellStyle name="Input 7 7 14 4" xfId="24809" xr:uid="{00000000-0005-0000-0000-00004D600000}"/>
    <cellStyle name="Input 7 7 15" xfId="24810" xr:uid="{00000000-0005-0000-0000-00004E600000}"/>
    <cellStyle name="Input 7 7 15 2" xfId="24811" xr:uid="{00000000-0005-0000-0000-00004F600000}"/>
    <cellStyle name="Input 7 7 15 3" xfId="24812" xr:uid="{00000000-0005-0000-0000-000050600000}"/>
    <cellStyle name="Input 7 7 15 4" xfId="24813" xr:uid="{00000000-0005-0000-0000-000051600000}"/>
    <cellStyle name="Input 7 7 16" xfId="24814" xr:uid="{00000000-0005-0000-0000-000052600000}"/>
    <cellStyle name="Input 7 7 16 2" xfId="24815" xr:uid="{00000000-0005-0000-0000-000053600000}"/>
    <cellStyle name="Input 7 7 16 3" xfId="24816" xr:uid="{00000000-0005-0000-0000-000054600000}"/>
    <cellStyle name="Input 7 7 16 4" xfId="24817" xr:uid="{00000000-0005-0000-0000-000055600000}"/>
    <cellStyle name="Input 7 7 17" xfId="24818" xr:uid="{00000000-0005-0000-0000-000056600000}"/>
    <cellStyle name="Input 7 7 17 2" xfId="24819" xr:uid="{00000000-0005-0000-0000-000057600000}"/>
    <cellStyle name="Input 7 7 17 3" xfId="24820" xr:uid="{00000000-0005-0000-0000-000058600000}"/>
    <cellStyle name="Input 7 7 17 4" xfId="24821" xr:uid="{00000000-0005-0000-0000-000059600000}"/>
    <cellStyle name="Input 7 7 18" xfId="24822" xr:uid="{00000000-0005-0000-0000-00005A600000}"/>
    <cellStyle name="Input 7 7 18 2" xfId="24823" xr:uid="{00000000-0005-0000-0000-00005B600000}"/>
    <cellStyle name="Input 7 7 18 3" xfId="24824" xr:uid="{00000000-0005-0000-0000-00005C600000}"/>
    <cellStyle name="Input 7 7 18 4" xfId="24825" xr:uid="{00000000-0005-0000-0000-00005D600000}"/>
    <cellStyle name="Input 7 7 19" xfId="24826" xr:uid="{00000000-0005-0000-0000-00005E600000}"/>
    <cellStyle name="Input 7 7 19 2" xfId="24827" xr:uid="{00000000-0005-0000-0000-00005F600000}"/>
    <cellStyle name="Input 7 7 19 3" xfId="24828" xr:uid="{00000000-0005-0000-0000-000060600000}"/>
    <cellStyle name="Input 7 7 19 4" xfId="24829" xr:uid="{00000000-0005-0000-0000-000061600000}"/>
    <cellStyle name="Input 7 7 2" xfId="24830" xr:uid="{00000000-0005-0000-0000-000062600000}"/>
    <cellStyle name="Input 7 7 2 2" xfId="24831" xr:uid="{00000000-0005-0000-0000-000063600000}"/>
    <cellStyle name="Input 7 7 2 3" xfId="24832" xr:uid="{00000000-0005-0000-0000-000064600000}"/>
    <cellStyle name="Input 7 7 2 4" xfId="24833" xr:uid="{00000000-0005-0000-0000-000065600000}"/>
    <cellStyle name="Input 7 7 20" xfId="24834" xr:uid="{00000000-0005-0000-0000-000066600000}"/>
    <cellStyle name="Input 7 7 20 2" xfId="24835" xr:uid="{00000000-0005-0000-0000-000067600000}"/>
    <cellStyle name="Input 7 7 20 3" xfId="24836" xr:uid="{00000000-0005-0000-0000-000068600000}"/>
    <cellStyle name="Input 7 7 20 4" xfId="24837" xr:uid="{00000000-0005-0000-0000-000069600000}"/>
    <cellStyle name="Input 7 7 21" xfId="24838" xr:uid="{00000000-0005-0000-0000-00006A600000}"/>
    <cellStyle name="Input 7 7 22" xfId="24839" xr:uid="{00000000-0005-0000-0000-00006B600000}"/>
    <cellStyle name="Input 7 7 3" xfId="24840" xr:uid="{00000000-0005-0000-0000-00006C600000}"/>
    <cellStyle name="Input 7 7 3 2" xfId="24841" xr:uid="{00000000-0005-0000-0000-00006D600000}"/>
    <cellStyle name="Input 7 7 3 3" xfId="24842" xr:uid="{00000000-0005-0000-0000-00006E600000}"/>
    <cellStyle name="Input 7 7 3 4" xfId="24843" xr:uid="{00000000-0005-0000-0000-00006F600000}"/>
    <cellStyle name="Input 7 7 4" xfId="24844" xr:uid="{00000000-0005-0000-0000-000070600000}"/>
    <cellStyle name="Input 7 7 4 2" xfId="24845" xr:uid="{00000000-0005-0000-0000-000071600000}"/>
    <cellStyle name="Input 7 7 4 3" xfId="24846" xr:uid="{00000000-0005-0000-0000-000072600000}"/>
    <cellStyle name="Input 7 7 4 4" xfId="24847" xr:uid="{00000000-0005-0000-0000-000073600000}"/>
    <cellStyle name="Input 7 7 5" xfId="24848" xr:uid="{00000000-0005-0000-0000-000074600000}"/>
    <cellStyle name="Input 7 7 5 2" xfId="24849" xr:uid="{00000000-0005-0000-0000-000075600000}"/>
    <cellStyle name="Input 7 7 5 3" xfId="24850" xr:uid="{00000000-0005-0000-0000-000076600000}"/>
    <cellStyle name="Input 7 7 5 4" xfId="24851" xr:uid="{00000000-0005-0000-0000-000077600000}"/>
    <cellStyle name="Input 7 7 6" xfId="24852" xr:uid="{00000000-0005-0000-0000-000078600000}"/>
    <cellStyle name="Input 7 7 6 2" xfId="24853" xr:uid="{00000000-0005-0000-0000-000079600000}"/>
    <cellStyle name="Input 7 7 6 3" xfId="24854" xr:uid="{00000000-0005-0000-0000-00007A600000}"/>
    <cellStyle name="Input 7 7 6 4" xfId="24855" xr:uid="{00000000-0005-0000-0000-00007B600000}"/>
    <cellStyle name="Input 7 7 7" xfId="24856" xr:uid="{00000000-0005-0000-0000-00007C600000}"/>
    <cellStyle name="Input 7 7 7 2" xfId="24857" xr:uid="{00000000-0005-0000-0000-00007D600000}"/>
    <cellStyle name="Input 7 7 7 3" xfId="24858" xr:uid="{00000000-0005-0000-0000-00007E600000}"/>
    <cellStyle name="Input 7 7 7 4" xfId="24859" xr:uid="{00000000-0005-0000-0000-00007F600000}"/>
    <cellStyle name="Input 7 7 8" xfId="24860" xr:uid="{00000000-0005-0000-0000-000080600000}"/>
    <cellStyle name="Input 7 7 8 2" xfId="24861" xr:uid="{00000000-0005-0000-0000-000081600000}"/>
    <cellStyle name="Input 7 7 8 3" xfId="24862" xr:uid="{00000000-0005-0000-0000-000082600000}"/>
    <cellStyle name="Input 7 7 8 4" xfId="24863" xr:uid="{00000000-0005-0000-0000-000083600000}"/>
    <cellStyle name="Input 7 7 9" xfId="24864" xr:uid="{00000000-0005-0000-0000-000084600000}"/>
    <cellStyle name="Input 7 7 9 2" xfId="24865" xr:uid="{00000000-0005-0000-0000-000085600000}"/>
    <cellStyle name="Input 7 7 9 3" xfId="24866" xr:uid="{00000000-0005-0000-0000-000086600000}"/>
    <cellStyle name="Input 7 7 9 4" xfId="24867" xr:uid="{00000000-0005-0000-0000-000087600000}"/>
    <cellStyle name="Input 7 8" xfId="24868" xr:uid="{00000000-0005-0000-0000-000088600000}"/>
    <cellStyle name="Input 7 8 10" xfId="24869" xr:uid="{00000000-0005-0000-0000-000089600000}"/>
    <cellStyle name="Input 7 8 10 2" xfId="24870" xr:uid="{00000000-0005-0000-0000-00008A600000}"/>
    <cellStyle name="Input 7 8 10 3" xfId="24871" xr:uid="{00000000-0005-0000-0000-00008B600000}"/>
    <cellStyle name="Input 7 8 10 4" xfId="24872" xr:uid="{00000000-0005-0000-0000-00008C600000}"/>
    <cellStyle name="Input 7 8 11" xfId="24873" xr:uid="{00000000-0005-0000-0000-00008D600000}"/>
    <cellStyle name="Input 7 8 11 2" xfId="24874" xr:uid="{00000000-0005-0000-0000-00008E600000}"/>
    <cellStyle name="Input 7 8 11 3" xfId="24875" xr:uid="{00000000-0005-0000-0000-00008F600000}"/>
    <cellStyle name="Input 7 8 11 4" xfId="24876" xr:uid="{00000000-0005-0000-0000-000090600000}"/>
    <cellStyle name="Input 7 8 12" xfId="24877" xr:uid="{00000000-0005-0000-0000-000091600000}"/>
    <cellStyle name="Input 7 8 12 2" xfId="24878" xr:uid="{00000000-0005-0000-0000-000092600000}"/>
    <cellStyle name="Input 7 8 12 3" xfId="24879" xr:uid="{00000000-0005-0000-0000-000093600000}"/>
    <cellStyle name="Input 7 8 12 4" xfId="24880" xr:uid="{00000000-0005-0000-0000-000094600000}"/>
    <cellStyle name="Input 7 8 13" xfId="24881" xr:uid="{00000000-0005-0000-0000-000095600000}"/>
    <cellStyle name="Input 7 8 13 2" xfId="24882" xr:uid="{00000000-0005-0000-0000-000096600000}"/>
    <cellStyle name="Input 7 8 13 3" xfId="24883" xr:uid="{00000000-0005-0000-0000-000097600000}"/>
    <cellStyle name="Input 7 8 13 4" xfId="24884" xr:uid="{00000000-0005-0000-0000-000098600000}"/>
    <cellStyle name="Input 7 8 14" xfId="24885" xr:uid="{00000000-0005-0000-0000-000099600000}"/>
    <cellStyle name="Input 7 8 14 2" xfId="24886" xr:uid="{00000000-0005-0000-0000-00009A600000}"/>
    <cellStyle name="Input 7 8 14 3" xfId="24887" xr:uid="{00000000-0005-0000-0000-00009B600000}"/>
    <cellStyle name="Input 7 8 14 4" xfId="24888" xr:uid="{00000000-0005-0000-0000-00009C600000}"/>
    <cellStyle name="Input 7 8 15" xfId="24889" xr:uid="{00000000-0005-0000-0000-00009D600000}"/>
    <cellStyle name="Input 7 8 15 2" xfId="24890" xr:uid="{00000000-0005-0000-0000-00009E600000}"/>
    <cellStyle name="Input 7 8 15 3" xfId="24891" xr:uid="{00000000-0005-0000-0000-00009F600000}"/>
    <cellStyle name="Input 7 8 15 4" xfId="24892" xr:uid="{00000000-0005-0000-0000-0000A0600000}"/>
    <cellStyle name="Input 7 8 16" xfId="24893" xr:uid="{00000000-0005-0000-0000-0000A1600000}"/>
    <cellStyle name="Input 7 8 16 2" xfId="24894" xr:uid="{00000000-0005-0000-0000-0000A2600000}"/>
    <cellStyle name="Input 7 8 16 3" xfId="24895" xr:uid="{00000000-0005-0000-0000-0000A3600000}"/>
    <cellStyle name="Input 7 8 16 4" xfId="24896" xr:uid="{00000000-0005-0000-0000-0000A4600000}"/>
    <cellStyle name="Input 7 8 17" xfId="24897" xr:uid="{00000000-0005-0000-0000-0000A5600000}"/>
    <cellStyle name="Input 7 8 17 2" xfId="24898" xr:uid="{00000000-0005-0000-0000-0000A6600000}"/>
    <cellStyle name="Input 7 8 17 3" xfId="24899" xr:uid="{00000000-0005-0000-0000-0000A7600000}"/>
    <cellStyle name="Input 7 8 17 4" xfId="24900" xr:uid="{00000000-0005-0000-0000-0000A8600000}"/>
    <cellStyle name="Input 7 8 18" xfId="24901" xr:uid="{00000000-0005-0000-0000-0000A9600000}"/>
    <cellStyle name="Input 7 8 18 2" xfId="24902" xr:uid="{00000000-0005-0000-0000-0000AA600000}"/>
    <cellStyle name="Input 7 8 18 3" xfId="24903" xr:uid="{00000000-0005-0000-0000-0000AB600000}"/>
    <cellStyle name="Input 7 8 18 4" xfId="24904" xr:uid="{00000000-0005-0000-0000-0000AC600000}"/>
    <cellStyle name="Input 7 8 19" xfId="24905" xr:uid="{00000000-0005-0000-0000-0000AD600000}"/>
    <cellStyle name="Input 7 8 19 2" xfId="24906" xr:uid="{00000000-0005-0000-0000-0000AE600000}"/>
    <cellStyle name="Input 7 8 19 3" xfId="24907" xr:uid="{00000000-0005-0000-0000-0000AF600000}"/>
    <cellStyle name="Input 7 8 19 4" xfId="24908" xr:uid="{00000000-0005-0000-0000-0000B0600000}"/>
    <cellStyle name="Input 7 8 2" xfId="24909" xr:uid="{00000000-0005-0000-0000-0000B1600000}"/>
    <cellStyle name="Input 7 8 2 2" xfId="24910" xr:uid="{00000000-0005-0000-0000-0000B2600000}"/>
    <cellStyle name="Input 7 8 2 3" xfId="24911" xr:uid="{00000000-0005-0000-0000-0000B3600000}"/>
    <cellStyle name="Input 7 8 2 4" xfId="24912" xr:uid="{00000000-0005-0000-0000-0000B4600000}"/>
    <cellStyle name="Input 7 8 20" xfId="24913" xr:uid="{00000000-0005-0000-0000-0000B5600000}"/>
    <cellStyle name="Input 7 8 20 2" xfId="24914" xr:uid="{00000000-0005-0000-0000-0000B6600000}"/>
    <cellStyle name="Input 7 8 20 3" xfId="24915" xr:uid="{00000000-0005-0000-0000-0000B7600000}"/>
    <cellStyle name="Input 7 8 20 4" xfId="24916" xr:uid="{00000000-0005-0000-0000-0000B8600000}"/>
    <cellStyle name="Input 7 8 21" xfId="24917" xr:uid="{00000000-0005-0000-0000-0000B9600000}"/>
    <cellStyle name="Input 7 8 22" xfId="24918" xr:uid="{00000000-0005-0000-0000-0000BA600000}"/>
    <cellStyle name="Input 7 8 3" xfId="24919" xr:uid="{00000000-0005-0000-0000-0000BB600000}"/>
    <cellStyle name="Input 7 8 3 2" xfId="24920" xr:uid="{00000000-0005-0000-0000-0000BC600000}"/>
    <cellStyle name="Input 7 8 3 3" xfId="24921" xr:uid="{00000000-0005-0000-0000-0000BD600000}"/>
    <cellStyle name="Input 7 8 3 4" xfId="24922" xr:uid="{00000000-0005-0000-0000-0000BE600000}"/>
    <cellStyle name="Input 7 8 4" xfId="24923" xr:uid="{00000000-0005-0000-0000-0000BF600000}"/>
    <cellStyle name="Input 7 8 4 2" xfId="24924" xr:uid="{00000000-0005-0000-0000-0000C0600000}"/>
    <cellStyle name="Input 7 8 4 3" xfId="24925" xr:uid="{00000000-0005-0000-0000-0000C1600000}"/>
    <cellStyle name="Input 7 8 4 4" xfId="24926" xr:uid="{00000000-0005-0000-0000-0000C2600000}"/>
    <cellStyle name="Input 7 8 5" xfId="24927" xr:uid="{00000000-0005-0000-0000-0000C3600000}"/>
    <cellStyle name="Input 7 8 5 2" xfId="24928" xr:uid="{00000000-0005-0000-0000-0000C4600000}"/>
    <cellStyle name="Input 7 8 5 3" xfId="24929" xr:uid="{00000000-0005-0000-0000-0000C5600000}"/>
    <cellStyle name="Input 7 8 5 4" xfId="24930" xr:uid="{00000000-0005-0000-0000-0000C6600000}"/>
    <cellStyle name="Input 7 8 6" xfId="24931" xr:uid="{00000000-0005-0000-0000-0000C7600000}"/>
    <cellStyle name="Input 7 8 6 2" xfId="24932" xr:uid="{00000000-0005-0000-0000-0000C8600000}"/>
    <cellStyle name="Input 7 8 6 3" xfId="24933" xr:uid="{00000000-0005-0000-0000-0000C9600000}"/>
    <cellStyle name="Input 7 8 6 4" xfId="24934" xr:uid="{00000000-0005-0000-0000-0000CA600000}"/>
    <cellStyle name="Input 7 8 7" xfId="24935" xr:uid="{00000000-0005-0000-0000-0000CB600000}"/>
    <cellStyle name="Input 7 8 7 2" xfId="24936" xr:uid="{00000000-0005-0000-0000-0000CC600000}"/>
    <cellStyle name="Input 7 8 7 3" xfId="24937" xr:uid="{00000000-0005-0000-0000-0000CD600000}"/>
    <cellStyle name="Input 7 8 7 4" xfId="24938" xr:uid="{00000000-0005-0000-0000-0000CE600000}"/>
    <cellStyle name="Input 7 8 8" xfId="24939" xr:uid="{00000000-0005-0000-0000-0000CF600000}"/>
    <cellStyle name="Input 7 8 8 2" xfId="24940" xr:uid="{00000000-0005-0000-0000-0000D0600000}"/>
    <cellStyle name="Input 7 8 8 3" xfId="24941" xr:uid="{00000000-0005-0000-0000-0000D1600000}"/>
    <cellStyle name="Input 7 8 8 4" xfId="24942" xr:uid="{00000000-0005-0000-0000-0000D2600000}"/>
    <cellStyle name="Input 7 8 9" xfId="24943" xr:uid="{00000000-0005-0000-0000-0000D3600000}"/>
    <cellStyle name="Input 7 8 9 2" xfId="24944" xr:uid="{00000000-0005-0000-0000-0000D4600000}"/>
    <cellStyle name="Input 7 8 9 3" xfId="24945" xr:uid="{00000000-0005-0000-0000-0000D5600000}"/>
    <cellStyle name="Input 7 8 9 4" xfId="24946" xr:uid="{00000000-0005-0000-0000-0000D6600000}"/>
    <cellStyle name="Input 7 9" xfId="24947" xr:uid="{00000000-0005-0000-0000-0000D7600000}"/>
    <cellStyle name="Input 7 9 10" xfId="24948" xr:uid="{00000000-0005-0000-0000-0000D8600000}"/>
    <cellStyle name="Input 7 9 10 2" xfId="24949" xr:uid="{00000000-0005-0000-0000-0000D9600000}"/>
    <cellStyle name="Input 7 9 10 3" xfId="24950" xr:uid="{00000000-0005-0000-0000-0000DA600000}"/>
    <cellStyle name="Input 7 9 10 4" xfId="24951" xr:uid="{00000000-0005-0000-0000-0000DB600000}"/>
    <cellStyle name="Input 7 9 11" xfId="24952" xr:uid="{00000000-0005-0000-0000-0000DC600000}"/>
    <cellStyle name="Input 7 9 11 2" xfId="24953" xr:uid="{00000000-0005-0000-0000-0000DD600000}"/>
    <cellStyle name="Input 7 9 11 3" xfId="24954" xr:uid="{00000000-0005-0000-0000-0000DE600000}"/>
    <cellStyle name="Input 7 9 11 4" xfId="24955" xr:uid="{00000000-0005-0000-0000-0000DF600000}"/>
    <cellStyle name="Input 7 9 12" xfId="24956" xr:uid="{00000000-0005-0000-0000-0000E0600000}"/>
    <cellStyle name="Input 7 9 12 2" xfId="24957" xr:uid="{00000000-0005-0000-0000-0000E1600000}"/>
    <cellStyle name="Input 7 9 12 3" xfId="24958" xr:uid="{00000000-0005-0000-0000-0000E2600000}"/>
    <cellStyle name="Input 7 9 12 4" xfId="24959" xr:uid="{00000000-0005-0000-0000-0000E3600000}"/>
    <cellStyle name="Input 7 9 13" xfId="24960" xr:uid="{00000000-0005-0000-0000-0000E4600000}"/>
    <cellStyle name="Input 7 9 13 2" xfId="24961" xr:uid="{00000000-0005-0000-0000-0000E5600000}"/>
    <cellStyle name="Input 7 9 13 3" xfId="24962" xr:uid="{00000000-0005-0000-0000-0000E6600000}"/>
    <cellStyle name="Input 7 9 13 4" xfId="24963" xr:uid="{00000000-0005-0000-0000-0000E7600000}"/>
    <cellStyle name="Input 7 9 14" xfId="24964" xr:uid="{00000000-0005-0000-0000-0000E8600000}"/>
    <cellStyle name="Input 7 9 14 2" xfId="24965" xr:uid="{00000000-0005-0000-0000-0000E9600000}"/>
    <cellStyle name="Input 7 9 14 3" xfId="24966" xr:uid="{00000000-0005-0000-0000-0000EA600000}"/>
    <cellStyle name="Input 7 9 14 4" xfId="24967" xr:uid="{00000000-0005-0000-0000-0000EB600000}"/>
    <cellStyle name="Input 7 9 15" xfId="24968" xr:uid="{00000000-0005-0000-0000-0000EC600000}"/>
    <cellStyle name="Input 7 9 15 2" xfId="24969" xr:uid="{00000000-0005-0000-0000-0000ED600000}"/>
    <cellStyle name="Input 7 9 15 3" xfId="24970" xr:uid="{00000000-0005-0000-0000-0000EE600000}"/>
    <cellStyle name="Input 7 9 15 4" xfId="24971" xr:uid="{00000000-0005-0000-0000-0000EF600000}"/>
    <cellStyle name="Input 7 9 16" xfId="24972" xr:uid="{00000000-0005-0000-0000-0000F0600000}"/>
    <cellStyle name="Input 7 9 16 2" xfId="24973" xr:uid="{00000000-0005-0000-0000-0000F1600000}"/>
    <cellStyle name="Input 7 9 16 3" xfId="24974" xr:uid="{00000000-0005-0000-0000-0000F2600000}"/>
    <cellStyle name="Input 7 9 16 4" xfId="24975" xr:uid="{00000000-0005-0000-0000-0000F3600000}"/>
    <cellStyle name="Input 7 9 17" xfId="24976" xr:uid="{00000000-0005-0000-0000-0000F4600000}"/>
    <cellStyle name="Input 7 9 17 2" xfId="24977" xr:uid="{00000000-0005-0000-0000-0000F5600000}"/>
    <cellStyle name="Input 7 9 17 3" xfId="24978" xr:uid="{00000000-0005-0000-0000-0000F6600000}"/>
    <cellStyle name="Input 7 9 17 4" xfId="24979" xr:uid="{00000000-0005-0000-0000-0000F7600000}"/>
    <cellStyle name="Input 7 9 18" xfId="24980" xr:uid="{00000000-0005-0000-0000-0000F8600000}"/>
    <cellStyle name="Input 7 9 18 2" xfId="24981" xr:uid="{00000000-0005-0000-0000-0000F9600000}"/>
    <cellStyle name="Input 7 9 18 3" xfId="24982" xr:uid="{00000000-0005-0000-0000-0000FA600000}"/>
    <cellStyle name="Input 7 9 18 4" xfId="24983" xr:uid="{00000000-0005-0000-0000-0000FB600000}"/>
    <cellStyle name="Input 7 9 19" xfId="24984" xr:uid="{00000000-0005-0000-0000-0000FC600000}"/>
    <cellStyle name="Input 7 9 19 2" xfId="24985" xr:uid="{00000000-0005-0000-0000-0000FD600000}"/>
    <cellStyle name="Input 7 9 19 3" xfId="24986" xr:uid="{00000000-0005-0000-0000-0000FE600000}"/>
    <cellStyle name="Input 7 9 19 4" xfId="24987" xr:uid="{00000000-0005-0000-0000-0000FF600000}"/>
    <cellStyle name="Input 7 9 2" xfId="24988" xr:uid="{00000000-0005-0000-0000-000000610000}"/>
    <cellStyle name="Input 7 9 2 2" xfId="24989" xr:uid="{00000000-0005-0000-0000-000001610000}"/>
    <cellStyle name="Input 7 9 2 3" xfId="24990" xr:uid="{00000000-0005-0000-0000-000002610000}"/>
    <cellStyle name="Input 7 9 2 4" xfId="24991" xr:uid="{00000000-0005-0000-0000-000003610000}"/>
    <cellStyle name="Input 7 9 20" xfId="24992" xr:uid="{00000000-0005-0000-0000-000004610000}"/>
    <cellStyle name="Input 7 9 20 2" xfId="24993" xr:uid="{00000000-0005-0000-0000-000005610000}"/>
    <cellStyle name="Input 7 9 20 3" xfId="24994" xr:uid="{00000000-0005-0000-0000-000006610000}"/>
    <cellStyle name="Input 7 9 20 4" xfId="24995" xr:uid="{00000000-0005-0000-0000-000007610000}"/>
    <cellStyle name="Input 7 9 21" xfId="24996" xr:uid="{00000000-0005-0000-0000-000008610000}"/>
    <cellStyle name="Input 7 9 22" xfId="24997" xr:uid="{00000000-0005-0000-0000-000009610000}"/>
    <cellStyle name="Input 7 9 3" xfId="24998" xr:uid="{00000000-0005-0000-0000-00000A610000}"/>
    <cellStyle name="Input 7 9 3 2" xfId="24999" xr:uid="{00000000-0005-0000-0000-00000B610000}"/>
    <cellStyle name="Input 7 9 3 3" xfId="25000" xr:uid="{00000000-0005-0000-0000-00000C610000}"/>
    <cellStyle name="Input 7 9 3 4" xfId="25001" xr:uid="{00000000-0005-0000-0000-00000D610000}"/>
    <cellStyle name="Input 7 9 4" xfId="25002" xr:uid="{00000000-0005-0000-0000-00000E610000}"/>
    <cellStyle name="Input 7 9 4 2" xfId="25003" xr:uid="{00000000-0005-0000-0000-00000F610000}"/>
    <cellStyle name="Input 7 9 4 3" xfId="25004" xr:uid="{00000000-0005-0000-0000-000010610000}"/>
    <cellStyle name="Input 7 9 4 4" xfId="25005" xr:uid="{00000000-0005-0000-0000-000011610000}"/>
    <cellStyle name="Input 7 9 5" xfId="25006" xr:uid="{00000000-0005-0000-0000-000012610000}"/>
    <cellStyle name="Input 7 9 5 2" xfId="25007" xr:uid="{00000000-0005-0000-0000-000013610000}"/>
    <cellStyle name="Input 7 9 5 3" xfId="25008" xr:uid="{00000000-0005-0000-0000-000014610000}"/>
    <cellStyle name="Input 7 9 5 4" xfId="25009" xr:uid="{00000000-0005-0000-0000-000015610000}"/>
    <cellStyle name="Input 7 9 6" xfId="25010" xr:uid="{00000000-0005-0000-0000-000016610000}"/>
    <cellStyle name="Input 7 9 6 2" xfId="25011" xr:uid="{00000000-0005-0000-0000-000017610000}"/>
    <cellStyle name="Input 7 9 6 3" xfId="25012" xr:uid="{00000000-0005-0000-0000-000018610000}"/>
    <cellStyle name="Input 7 9 6 4" xfId="25013" xr:uid="{00000000-0005-0000-0000-000019610000}"/>
    <cellStyle name="Input 7 9 7" xfId="25014" xr:uid="{00000000-0005-0000-0000-00001A610000}"/>
    <cellStyle name="Input 7 9 7 2" xfId="25015" xr:uid="{00000000-0005-0000-0000-00001B610000}"/>
    <cellStyle name="Input 7 9 7 3" xfId="25016" xr:uid="{00000000-0005-0000-0000-00001C610000}"/>
    <cellStyle name="Input 7 9 7 4" xfId="25017" xr:uid="{00000000-0005-0000-0000-00001D610000}"/>
    <cellStyle name="Input 7 9 8" xfId="25018" xr:uid="{00000000-0005-0000-0000-00001E610000}"/>
    <cellStyle name="Input 7 9 8 2" xfId="25019" xr:uid="{00000000-0005-0000-0000-00001F610000}"/>
    <cellStyle name="Input 7 9 8 3" xfId="25020" xr:uid="{00000000-0005-0000-0000-000020610000}"/>
    <cellStyle name="Input 7 9 8 4" xfId="25021" xr:uid="{00000000-0005-0000-0000-000021610000}"/>
    <cellStyle name="Input 7 9 9" xfId="25022" xr:uid="{00000000-0005-0000-0000-000022610000}"/>
    <cellStyle name="Input 7 9 9 2" xfId="25023" xr:uid="{00000000-0005-0000-0000-000023610000}"/>
    <cellStyle name="Input 7 9 9 3" xfId="25024" xr:uid="{00000000-0005-0000-0000-000024610000}"/>
    <cellStyle name="Input 7 9 9 4" xfId="25025" xr:uid="{00000000-0005-0000-0000-000025610000}"/>
    <cellStyle name="Input 8" xfId="25026" xr:uid="{00000000-0005-0000-0000-000026610000}"/>
    <cellStyle name="Input 8 10" xfId="25027" xr:uid="{00000000-0005-0000-0000-000027610000}"/>
    <cellStyle name="Input 8 10 2" xfId="25028" xr:uid="{00000000-0005-0000-0000-000028610000}"/>
    <cellStyle name="Input 8 10 3" xfId="25029" xr:uid="{00000000-0005-0000-0000-000029610000}"/>
    <cellStyle name="Input 8 10 4" xfId="25030" xr:uid="{00000000-0005-0000-0000-00002A610000}"/>
    <cellStyle name="Input 8 11" xfId="25031" xr:uid="{00000000-0005-0000-0000-00002B610000}"/>
    <cellStyle name="Input 8 11 2" xfId="25032" xr:uid="{00000000-0005-0000-0000-00002C610000}"/>
    <cellStyle name="Input 8 11 3" xfId="25033" xr:uid="{00000000-0005-0000-0000-00002D610000}"/>
    <cellStyle name="Input 8 11 4" xfId="25034" xr:uid="{00000000-0005-0000-0000-00002E610000}"/>
    <cellStyle name="Input 8 12" xfId="25035" xr:uid="{00000000-0005-0000-0000-00002F610000}"/>
    <cellStyle name="Input 8 12 2" xfId="25036" xr:uid="{00000000-0005-0000-0000-000030610000}"/>
    <cellStyle name="Input 8 12 3" xfId="25037" xr:uid="{00000000-0005-0000-0000-000031610000}"/>
    <cellStyle name="Input 8 12 4" xfId="25038" xr:uid="{00000000-0005-0000-0000-000032610000}"/>
    <cellStyle name="Input 8 13" xfId="25039" xr:uid="{00000000-0005-0000-0000-000033610000}"/>
    <cellStyle name="Input 8 13 2" xfId="25040" xr:uid="{00000000-0005-0000-0000-000034610000}"/>
    <cellStyle name="Input 8 13 3" xfId="25041" xr:uid="{00000000-0005-0000-0000-000035610000}"/>
    <cellStyle name="Input 8 13 4" xfId="25042" xr:uid="{00000000-0005-0000-0000-000036610000}"/>
    <cellStyle name="Input 8 14" xfId="25043" xr:uid="{00000000-0005-0000-0000-000037610000}"/>
    <cellStyle name="Input 8 14 2" xfId="25044" xr:uid="{00000000-0005-0000-0000-000038610000}"/>
    <cellStyle name="Input 8 14 3" xfId="25045" xr:uid="{00000000-0005-0000-0000-000039610000}"/>
    <cellStyle name="Input 8 14 4" xfId="25046" xr:uid="{00000000-0005-0000-0000-00003A610000}"/>
    <cellStyle name="Input 8 15" xfId="25047" xr:uid="{00000000-0005-0000-0000-00003B610000}"/>
    <cellStyle name="Input 8 15 2" xfId="25048" xr:uid="{00000000-0005-0000-0000-00003C610000}"/>
    <cellStyle name="Input 8 15 3" xfId="25049" xr:uid="{00000000-0005-0000-0000-00003D610000}"/>
    <cellStyle name="Input 8 15 4" xfId="25050" xr:uid="{00000000-0005-0000-0000-00003E610000}"/>
    <cellStyle name="Input 8 16" xfId="25051" xr:uid="{00000000-0005-0000-0000-00003F610000}"/>
    <cellStyle name="Input 8 16 2" xfId="25052" xr:uid="{00000000-0005-0000-0000-000040610000}"/>
    <cellStyle name="Input 8 16 3" xfId="25053" xr:uid="{00000000-0005-0000-0000-000041610000}"/>
    <cellStyle name="Input 8 16 4" xfId="25054" xr:uid="{00000000-0005-0000-0000-000042610000}"/>
    <cellStyle name="Input 8 17" xfId="25055" xr:uid="{00000000-0005-0000-0000-000043610000}"/>
    <cellStyle name="Input 8 17 2" xfId="25056" xr:uid="{00000000-0005-0000-0000-000044610000}"/>
    <cellStyle name="Input 8 17 3" xfId="25057" xr:uid="{00000000-0005-0000-0000-000045610000}"/>
    <cellStyle name="Input 8 17 4" xfId="25058" xr:uid="{00000000-0005-0000-0000-000046610000}"/>
    <cellStyle name="Input 8 18" xfId="25059" xr:uid="{00000000-0005-0000-0000-000047610000}"/>
    <cellStyle name="Input 8 18 2" xfId="25060" xr:uid="{00000000-0005-0000-0000-000048610000}"/>
    <cellStyle name="Input 8 18 3" xfId="25061" xr:uid="{00000000-0005-0000-0000-000049610000}"/>
    <cellStyle name="Input 8 18 4" xfId="25062" xr:uid="{00000000-0005-0000-0000-00004A610000}"/>
    <cellStyle name="Input 8 19" xfId="25063" xr:uid="{00000000-0005-0000-0000-00004B610000}"/>
    <cellStyle name="Input 8 19 2" xfId="25064" xr:uid="{00000000-0005-0000-0000-00004C610000}"/>
    <cellStyle name="Input 8 19 3" xfId="25065" xr:uid="{00000000-0005-0000-0000-00004D610000}"/>
    <cellStyle name="Input 8 19 4" xfId="25066" xr:uid="{00000000-0005-0000-0000-00004E610000}"/>
    <cellStyle name="Input 8 2" xfId="25067" xr:uid="{00000000-0005-0000-0000-00004F610000}"/>
    <cellStyle name="Input 8 2 2" xfId="25068" xr:uid="{00000000-0005-0000-0000-000050610000}"/>
    <cellStyle name="Input 8 2 3" xfId="25069" xr:uid="{00000000-0005-0000-0000-000051610000}"/>
    <cellStyle name="Input 8 2 4" xfId="25070" xr:uid="{00000000-0005-0000-0000-000052610000}"/>
    <cellStyle name="Input 8 20" xfId="25071" xr:uid="{00000000-0005-0000-0000-000053610000}"/>
    <cellStyle name="Input 8 20 2" xfId="25072" xr:uid="{00000000-0005-0000-0000-000054610000}"/>
    <cellStyle name="Input 8 20 3" xfId="25073" xr:uid="{00000000-0005-0000-0000-000055610000}"/>
    <cellStyle name="Input 8 20 4" xfId="25074" xr:uid="{00000000-0005-0000-0000-000056610000}"/>
    <cellStyle name="Input 8 21" xfId="25075" xr:uid="{00000000-0005-0000-0000-000057610000}"/>
    <cellStyle name="Input 8 22" xfId="25076" xr:uid="{00000000-0005-0000-0000-000058610000}"/>
    <cellStyle name="Input 8 23" xfId="25077" xr:uid="{00000000-0005-0000-0000-000059610000}"/>
    <cellStyle name="Input 8 24" xfId="57746" xr:uid="{00000000-0005-0000-0000-00005A610000}"/>
    <cellStyle name="Input 8 3" xfId="25078" xr:uid="{00000000-0005-0000-0000-00005B610000}"/>
    <cellStyle name="Input 8 3 2" xfId="25079" xr:uid="{00000000-0005-0000-0000-00005C610000}"/>
    <cellStyle name="Input 8 3 3" xfId="25080" xr:uid="{00000000-0005-0000-0000-00005D610000}"/>
    <cellStyle name="Input 8 3 4" xfId="25081" xr:uid="{00000000-0005-0000-0000-00005E610000}"/>
    <cellStyle name="Input 8 4" xfId="25082" xr:uid="{00000000-0005-0000-0000-00005F610000}"/>
    <cellStyle name="Input 8 4 2" xfId="25083" xr:uid="{00000000-0005-0000-0000-000060610000}"/>
    <cellStyle name="Input 8 4 3" xfId="25084" xr:uid="{00000000-0005-0000-0000-000061610000}"/>
    <cellStyle name="Input 8 4 4" xfId="25085" xr:uid="{00000000-0005-0000-0000-000062610000}"/>
    <cellStyle name="Input 8 5" xfId="25086" xr:uid="{00000000-0005-0000-0000-000063610000}"/>
    <cellStyle name="Input 8 5 2" xfId="25087" xr:uid="{00000000-0005-0000-0000-000064610000}"/>
    <cellStyle name="Input 8 5 3" xfId="25088" xr:uid="{00000000-0005-0000-0000-000065610000}"/>
    <cellStyle name="Input 8 5 4" xfId="25089" xr:uid="{00000000-0005-0000-0000-000066610000}"/>
    <cellStyle name="Input 8 6" xfId="25090" xr:uid="{00000000-0005-0000-0000-000067610000}"/>
    <cellStyle name="Input 8 6 2" xfId="25091" xr:uid="{00000000-0005-0000-0000-000068610000}"/>
    <cellStyle name="Input 8 6 3" xfId="25092" xr:uid="{00000000-0005-0000-0000-000069610000}"/>
    <cellStyle name="Input 8 6 4" xfId="25093" xr:uid="{00000000-0005-0000-0000-00006A610000}"/>
    <cellStyle name="Input 8 7" xfId="25094" xr:uid="{00000000-0005-0000-0000-00006B610000}"/>
    <cellStyle name="Input 8 7 2" xfId="25095" xr:uid="{00000000-0005-0000-0000-00006C610000}"/>
    <cellStyle name="Input 8 7 3" xfId="25096" xr:uid="{00000000-0005-0000-0000-00006D610000}"/>
    <cellStyle name="Input 8 7 4" xfId="25097" xr:uid="{00000000-0005-0000-0000-00006E610000}"/>
    <cellStyle name="Input 8 8" xfId="25098" xr:uid="{00000000-0005-0000-0000-00006F610000}"/>
    <cellStyle name="Input 8 8 2" xfId="25099" xr:uid="{00000000-0005-0000-0000-000070610000}"/>
    <cellStyle name="Input 8 8 3" xfId="25100" xr:uid="{00000000-0005-0000-0000-000071610000}"/>
    <cellStyle name="Input 8 8 4" xfId="25101" xr:uid="{00000000-0005-0000-0000-000072610000}"/>
    <cellStyle name="Input 8 9" xfId="25102" xr:uid="{00000000-0005-0000-0000-000073610000}"/>
    <cellStyle name="Input 8 9 2" xfId="25103" xr:uid="{00000000-0005-0000-0000-000074610000}"/>
    <cellStyle name="Input 8 9 3" xfId="25104" xr:uid="{00000000-0005-0000-0000-000075610000}"/>
    <cellStyle name="Input 8 9 4" xfId="25105" xr:uid="{00000000-0005-0000-0000-000076610000}"/>
    <cellStyle name="Input 9" xfId="25106" xr:uid="{00000000-0005-0000-0000-000077610000}"/>
    <cellStyle name="Input 9 10" xfId="25107" xr:uid="{00000000-0005-0000-0000-000078610000}"/>
    <cellStyle name="Input 9 10 2" xfId="25108" xr:uid="{00000000-0005-0000-0000-000079610000}"/>
    <cellStyle name="Input 9 10 3" xfId="25109" xr:uid="{00000000-0005-0000-0000-00007A610000}"/>
    <cellStyle name="Input 9 10 4" xfId="25110" xr:uid="{00000000-0005-0000-0000-00007B610000}"/>
    <cellStyle name="Input 9 11" xfId="25111" xr:uid="{00000000-0005-0000-0000-00007C610000}"/>
    <cellStyle name="Input 9 11 2" xfId="25112" xr:uid="{00000000-0005-0000-0000-00007D610000}"/>
    <cellStyle name="Input 9 11 3" xfId="25113" xr:uid="{00000000-0005-0000-0000-00007E610000}"/>
    <cellStyle name="Input 9 11 4" xfId="25114" xr:uid="{00000000-0005-0000-0000-00007F610000}"/>
    <cellStyle name="Input 9 12" xfId="25115" xr:uid="{00000000-0005-0000-0000-000080610000}"/>
    <cellStyle name="Input 9 12 2" xfId="25116" xr:uid="{00000000-0005-0000-0000-000081610000}"/>
    <cellStyle name="Input 9 12 3" xfId="25117" xr:uid="{00000000-0005-0000-0000-000082610000}"/>
    <cellStyle name="Input 9 12 4" xfId="25118" xr:uid="{00000000-0005-0000-0000-000083610000}"/>
    <cellStyle name="Input 9 13" xfId="25119" xr:uid="{00000000-0005-0000-0000-000084610000}"/>
    <cellStyle name="Input 9 13 2" xfId="25120" xr:uid="{00000000-0005-0000-0000-000085610000}"/>
    <cellStyle name="Input 9 13 3" xfId="25121" xr:uid="{00000000-0005-0000-0000-000086610000}"/>
    <cellStyle name="Input 9 13 4" xfId="25122" xr:uid="{00000000-0005-0000-0000-000087610000}"/>
    <cellStyle name="Input 9 14" xfId="25123" xr:uid="{00000000-0005-0000-0000-000088610000}"/>
    <cellStyle name="Input 9 14 2" xfId="25124" xr:uid="{00000000-0005-0000-0000-000089610000}"/>
    <cellStyle name="Input 9 14 3" xfId="25125" xr:uid="{00000000-0005-0000-0000-00008A610000}"/>
    <cellStyle name="Input 9 14 4" xfId="25126" xr:uid="{00000000-0005-0000-0000-00008B610000}"/>
    <cellStyle name="Input 9 15" xfId="25127" xr:uid="{00000000-0005-0000-0000-00008C610000}"/>
    <cellStyle name="Input 9 15 2" xfId="25128" xr:uid="{00000000-0005-0000-0000-00008D610000}"/>
    <cellStyle name="Input 9 15 3" xfId="25129" xr:uid="{00000000-0005-0000-0000-00008E610000}"/>
    <cellStyle name="Input 9 15 4" xfId="25130" xr:uid="{00000000-0005-0000-0000-00008F610000}"/>
    <cellStyle name="Input 9 16" xfId="25131" xr:uid="{00000000-0005-0000-0000-000090610000}"/>
    <cellStyle name="Input 9 16 2" xfId="25132" xr:uid="{00000000-0005-0000-0000-000091610000}"/>
    <cellStyle name="Input 9 16 3" xfId="25133" xr:uid="{00000000-0005-0000-0000-000092610000}"/>
    <cellStyle name="Input 9 16 4" xfId="25134" xr:uid="{00000000-0005-0000-0000-000093610000}"/>
    <cellStyle name="Input 9 17" xfId="25135" xr:uid="{00000000-0005-0000-0000-000094610000}"/>
    <cellStyle name="Input 9 17 2" xfId="25136" xr:uid="{00000000-0005-0000-0000-000095610000}"/>
    <cellStyle name="Input 9 17 3" xfId="25137" xr:uid="{00000000-0005-0000-0000-000096610000}"/>
    <cellStyle name="Input 9 17 4" xfId="25138" xr:uid="{00000000-0005-0000-0000-000097610000}"/>
    <cellStyle name="Input 9 18" xfId="25139" xr:uid="{00000000-0005-0000-0000-000098610000}"/>
    <cellStyle name="Input 9 18 2" xfId="25140" xr:uid="{00000000-0005-0000-0000-000099610000}"/>
    <cellStyle name="Input 9 18 3" xfId="25141" xr:uid="{00000000-0005-0000-0000-00009A610000}"/>
    <cellStyle name="Input 9 18 4" xfId="25142" xr:uid="{00000000-0005-0000-0000-00009B610000}"/>
    <cellStyle name="Input 9 19" xfId="25143" xr:uid="{00000000-0005-0000-0000-00009C610000}"/>
    <cellStyle name="Input 9 19 2" xfId="25144" xr:uid="{00000000-0005-0000-0000-00009D610000}"/>
    <cellStyle name="Input 9 19 3" xfId="25145" xr:uid="{00000000-0005-0000-0000-00009E610000}"/>
    <cellStyle name="Input 9 19 4" xfId="25146" xr:uid="{00000000-0005-0000-0000-00009F610000}"/>
    <cellStyle name="Input 9 2" xfId="25147" xr:uid="{00000000-0005-0000-0000-0000A0610000}"/>
    <cellStyle name="Input 9 2 2" xfId="25148" xr:uid="{00000000-0005-0000-0000-0000A1610000}"/>
    <cellStyle name="Input 9 2 3" xfId="25149" xr:uid="{00000000-0005-0000-0000-0000A2610000}"/>
    <cellStyle name="Input 9 2 4" xfId="25150" xr:uid="{00000000-0005-0000-0000-0000A3610000}"/>
    <cellStyle name="Input 9 20" xfId="25151" xr:uid="{00000000-0005-0000-0000-0000A4610000}"/>
    <cellStyle name="Input 9 20 2" xfId="25152" xr:uid="{00000000-0005-0000-0000-0000A5610000}"/>
    <cellStyle name="Input 9 20 3" xfId="25153" xr:uid="{00000000-0005-0000-0000-0000A6610000}"/>
    <cellStyle name="Input 9 20 4" xfId="25154" xr:uid="{00000000-0005-0000-0000-0000A7610000}"/>
    <cellStyle name="Input 9 21" xfId="25155" xr:uid="{00000000-0005-0000-0000-0000A8610000}"/>
    <cellStyle name="Input 9 22" xfId="25156" xr:uid="{00000000-0005-0000-0000-0000A9610000}"/>
    <cellStyle name="Input 9 23" xfId="25157" xr:uid="{00000000-0005-0000-0000-0000AA610000}"/>
    <cellStyle name="Input 9 24" xfId="57747" xr:uid="{00000000-0005-0000-0000-0000AB610000}"/>
    <cellStyle name="Input 9 3" xfId="25158" xr:uid="{00000000-0005-0000-0000-0000AC610000}"/>
    <cellStyle name="Input 9 3 2" xfId="25159" xr:uid="{00000000-0005-0000-0000-0000AD610000}"/>
    <cellStyle name="Input 9 3 3" xfId="25160" xr:uid="{00000000-0005-0000-0000-0000AE610000}"/>
    <cellStyle name="Input 9 3 4" xfId="25161" xr:uid="{00000000-0005-0000-0000-0000AF610000}"/>
    <cellStyle name="Input 9 4" xfId="25162" xr:uid="{00000000-0005-0000-0000-0000B0610000}"/>
    <cellStyle name="Input 9 4 2" xfId="25163" xr:uid="{00000000-0005-0000-0000-0000B1610000}"/>
    <cellStyle name="Input 9 4 3" xfId="25164" xr:uid="{00000000-0005-0000-0000-0000B2610000}"/>
    <cellStyle name="Input 9 4 4" xfId="25165" xr:uid="{00000000-0005-0000-0000-0000B3610000}"/>
    <cellStyle name="Input 9 5" xfId="25166" xr:uid="{00000000-0005-0000-0000-0000B4610000}"/>
    <cellStyle name="Input 9 5 2" xfId="25167" xr:uid="{00000000-0005-0000-0000-0000B5610000}"/>
    <cellStyle name="Input 9 5 3" xfId="25168" xr:uid="{00000000-0005-0000-0000-0000B6610000}"/>
    <cellStyle name="Input 9 5 4" xfId="25169" xr:uid="{00000000-0005-0000-0000-0000B7610000}"/>
    <cellStyle name="Input 9 6" xfId="25170" xr:uid="{00000000-0005-0000-0000-0000B8610000}"/>
    <cellStyle name="Input 9 6 2" xfId="25171" xr:uid="{00000000-0005-0000-0000-0000B9610000}"/>
    <cellStyle name="Input 9 6 3" xfId="25172" xr:uid="{00000000-0005-0000-0000-0000BA610000}"/>
    <cellStyle name="Input 9 6 4" xfId="25173" xr:uid="{00000000-0005-0000-0000-0000BB610000}"/>
    <cellStyle name="Input 9 7" xfId="25174" xr:uid="{00000000-0005-0000-0000-0000BC610000}"/>
    <cellStyle name="Input 9 7 2" xfId="25175" xr:uid="{00000000-0005-0000-0000-0000BD610000}"/>
    <cellStyle name="Input 9 7 3" xfId="25176" xr:uid="{00000000-0005-0000-0000-0000BE610000}"/>
    <cellStyle name="Input 9 7 4" xfId="25177" xr:uid="{00000000-0005-0000-0000-0000BF610000}"/>
    <cellStyle name="Input 9 8" xfId="25178" xr:uid="{00000000-0005-0000-0000-0000C0610000}"/>
    <cellStyle name="Input 9 8 2" xfId="25179" xr:uid="{00000000-0005-0000-0000-0000C1610000}"/>
    <cellStyle name="Input 9 8 3" xfId="25180" xr:uid="{00000000-0005-0000-0000-0000C2610000}"/>
    <cellStyle name="Input 9 8 4" xfId="25181" xr:uid="{00000000-0005-0000-0000-0000C3610000}"/>
    <cellStyle name="Input 9 9" xfId="25182" xr:uid="{00000000-0005-0000-0000-0000C4610000}"/>
    <cellStyle name="Input 9 9 2" xfId="25183" xr:uid="{00000000-0005-0000-0000-0000C5610000}"/>
    <cellStyle name="Input 9 9 3" xfId="25184" xr:uid="{00000000-0005-0000-0000-0000C6610000}"/>
    <cellStyle name="Input 9 9 4" xfId="25185" xr:uid="{00000000-0005-0000-0000-0000C7610000}"/>
    <cellStyle name="Input Currency" xfId="57748" xr:uid="{00000000-0005-0000-0000-0000C8610000}"/>
    <cellStyle name="Input Currency 2" xfId="57749" xr:uid="{00000000-0005-0000-0000-0000C9610000}"/>
    <cellStyle name="Input Multiple" xfId="57750" xr:uid="{00000000-0005-0000-0000-0000CA610000}"/>
    <cellStyle name="Input Percent" xfId="57751" xr:uid="{00000000-0005-0000-0000-0000CB610000}"/>
    <cellStyle name="LabelIntersect" xfId="57752" xr:uid="{00000000-0005-0000-0000-0000CC610000}"/>
    <cellStyle name="LabelLeft" xfId="57753" xr:uid="{00000000-0005-0000-0000-0000CD610000}"/>
    <cellStyle name="LabelTop" xfId="57754" xr:uid="{00000000-0005-0000-0000-0000CE610000}"/>
    <cellStyle name="Level" xfId="57755" xr:uid="{00000000-0005-0000-0000-0000CF610000}"/>
    <cellStyle name="Linked Cell" xfId="20" builtinId="24" customBuiltin="1"/>
    <cellStyle name="Linked Cell 10" xfId="25186" xr:uid="{00000000-0005-0000-0000-0000D1610000}"/>
    <cellStyle name="Linked Cell 10 2" xfId="25187" xr:uid="{00000000-0005-0000-0000-0000D2610000}"/>
    <cellStyle name="Linked Cell 10 3" xfId="25188" xr:uid="{00000000-0005-0000-0000-0000D3610000}"/>
    <cellStyle name="Linked Cell 11" xfId="25189" xr:uid="{00000000-0005-0000-0000-0000D4610000}"/>
    <cellStyle name="Linked Cell 11 2" xfId="25190" xr:uid="{00000000-0005-0000-0000-0000D5610000}"/>
    <cellStyle name="Linked Cell 11 3" xfId="25191" xr:uid="{00000000-0005-0000-0000-0000D6610000}"/>
    <cellStyle name="Linked Cell 12" xfId="25192" xr:uid="{00000000-0005-0000-0000-0000D7610000}"/>
    <cellStyle name="Linked Cell 12 10" xfId="25193" xr:uid="{00000000-0005-0000-0000-0000D8610000}"/>
    <cellStyle name="Linked Cell 12 10 2" xfId="25194" xr:uid="{00000000-0005-0000-0000-0000D9610000}"/>
    <cellStyle name="Linked Cell 12 11" xfId="25195" xr:uid="{00000000-0005-0000-0000-0000DA610000}"/>
    <cellStyle name="Linked Cell 12 11 2" xfId="25196" xr:uid="{00000000-0005-0000-0000-0000DB610000}"/>
    <cellStyle name="Linked Cell 12 12" xfId="25197" xr:uid="{00000000-0005-0000-0000-0000DC610000}"/>
    <cellStyle name="Linked Cell 12 12 2" xfId="25198" xr:uid="{00000000-0005-0000-0000-0000DD610000}"/>
    <cellStyle name="Linked Cell 12 13" xfId="25199" xr:uid="{00000000-0005-0000-0000-0000DE610000}"/>
    <cellStyle name="Linked Cell 12 13 2" xfId="25200" xr:uid="{00000000-0005-0000-0000-0000DF610000}"/>
    <cellStyle name="Linked Cell 12 14" xfId="25201" xr:uid="{00000000-0005-0000-0000-0000E0610000}"/>
    <cellStyle name="Linked Cell 12 14 2" xfId="25202" xr:uid="{00000000-0005-0000-0000-0000E1610000}"/>
    <cellStyle name="Linked Cell 12 15" xfId="25203" xr:uid="{00000000-0005-0000-0000-0000E2610000}"/>
    <cellStyle name="Linked Cell 12 15 2" xfId="25204" xr:uid="{00000000-0005-0000-0000-0000E3610000}"/>
    <cellStyle name="Linked Cell 12 16" xfId="25205" xr:uid="{00000000-0005-0000-0000-0000E4610000}"/>
    <cellStyle name="Linked Cell 12 16 2" xfId="25206" xr:uid="{00000000-0005-0000-0000-0000E5610000}"/>
    <cellStyle name="Linked Cell 12 17" xfId="25207" xr:uid="{00000000-0005-0000-0000-0000E6610000}"/>
    <cellStyle name="Linked Cell 12 17 2" xfId="25208" xr:uid="{00000000-0005-0000-0000-0000E7610000}"/>
    <cellStyle name="Linked Cell 12 18" xfId="25209" xr:uid="{00000000-0005-0000-0000-0000E8610000}"/>
    <cellStyle name="Linked Cell 12 18 2" xfId="25210" xr:uid="{00000000-0005-0000-0000-0000E9610000}"/>
    <cellStyle name="Linked Cell 12 19" xfId="25211" xr:uid="{00000000-0005-0000-0000-0000EA610000}"/>
    <cellStyle name="Linked Cell 12 19 2" xfId="25212" xr:uid="{00000000-0005-0000-0000-0000EB610000}"/>
    <cellStyle name="Linked Cell 12 2" xfId="25213" xr:uid="{00000000-0005-0000-0000-0000EC610000}"/>
    <cellStyle name="Linked Cell 12 2 2" xfId="25214" xr:uid="{00000000-0005-0000-0000-0000ED610000}"/>
    <cellStyle name="Linked Cell 12 20" xfId="25215" xr:uid="{00000000-0005-0000-0000-0000EE610000}"/>
    <cellStyle name="Linked Cell 12 20 2" xfId="25216" xr:uid="{00000000-0005-0000-0000-0000EF610000}"/>
    <cellStyle name="Linked Cell 12 21" xfId="25217" xr:uid="{00000000-0005-0000-0000-0000F0610000}"/>
    <cellStyle name="Linked Cell 12 21 2" xfId="25218" xr:uid="{00000000-0005-0000-0000-0000F1610000}"/>
    <cellStyle name="Linked Cell 12 22" xfId="25219" xr:uid="{00000000-0005-0000-0000-0000F2610000}"/>
    <cellStyle name="Linked Cell 12 22 2" xfId="25220" xr:uid="{00000000-0005-0000-0000-0000F3610000}"/>
    <cellStyle name="Linked Cell 12 23" xfId="25221" xr:uid="{00000000-0005-0000-0000-0000F4610000}"/>
    <cellStyle name="Linked Cell 12 23 2" xfId="25222" xr:uid="{00000000-0005-0000-0000-0000F5610000}"/>
    <cellStyle name="Linked Cell 12 24" xfId="25223" xr:uid="{00000000-0005-0000-0000-0000F6610000}"/>
    <cellStyle name="Linked Cell 12 24 2" xfId="25224" xr:uid="{00000000-0005-0000-0000-0000F7610000}"/>
    <cellStyle name="Linked Cell 12 25" xfId="25225" xr:uid="{00000000-0005-0000-0000-0000F8610000}"/>
    <cellStyle name="Linked Cell 12 25 2" xfId="25226" xr:uid="{00000000-0005-0000-0000-0000F9610000}"/>
    <cellStyle name="Linked Cell 12 26" xfId="25227" xr:uid="{00000000-0005-0000-0000-0000FA610000}"/>
    <cellStyle name="Linked Cell 12 26 2" xfId="25228" xr:uid="{00000000-0005-0000-0000-0000FB610000}"/>
    <cellStyle name="Linked Cell 12 27" xfId="25229" xr:uid="{00000000-0005-0000-0000-0000FC610000}"/>
    <cellStyle name="Linked Cell 12 27 2" xfId="25230" xr:uid="{00000000-0005-0000-0000-0000FD610000}"/>
    <cellStyle name="Linked Cell 12 28" xfId="25231" xr:uid="{00000000-0005-0000-0000-0000FE610000}"/>
    <cellStyle name="Linked Cell 12 28 2" xfId="25232" xr:uid="{00000000-0005-0000-0000-0000FF610000}"/>
    <cellStyle name="Linked Cell 12 29" xfId="25233" xr:uid="{00000000-0005-0000-0000-000000620000}"/>
    <cellStyle name="Linked Cell 12 29 2" xfId="25234" xr:uid="{00000000-0005-0000-0000-000001620000}"/>
    <cellStyle name="Linked Cell 12 3" xfId="25235" xr:uid="{00000000-0005-0000-0000-000002620000}"/>
    <cellStyle name="Linked Cell 12 3 2" xfId="25236" xr:uid="{00000000-0005-0000-0000-000003620000}"/>
    <cellStyle name="Linked Cell 12 30" xfId="25237" xr:uid="{00000000-0005-0000-0000-000004620000}"/>
    <cellStyle name="Linked Cell 12 30 2" xfId="25238" xr:uid="{00000000-0005-0000-0000-000005620000}"/>
    <cellStyle name="Linked Cell 12 31" xfId="25239" xr:uid="{00000000-0005-0000-0000-000006620000}"/>
    <cellStyle name="Linked Cell 12 4" xfId="25240" xr:uid="{00000000-0005-0000-0000-000007620000}"/>
    <cellStyle name="Linked Cell 12 4 2" xfId="25241" xr:uid="{00000000-0005-0000-0000-000008620000}"/>
    <cellStyle name="Linked Cell 12 5" xfId="25242" xr:uid="{00000000-0005-0000-0000-000009620000}"/>
    <cellStyle name="Linked Cell 12 5 2" xfId="25243" xr:uid="{00000000-0005-0000-0000-00000A620000}"/>
    <cellStyle name="Linked Cell 12 6" xfId="25244" xr:uid="{00000000-0005-0000-0000-00000B620000}"/>
    <cellStyle name="Linked Cell 12 6 2" xfId="25245" xr:uid="{00000000-0005-0000-0000-00000C620000}"/>
    <cellStyle name="Linked Cell 12 7" xfId="25246" xr:uid="{00000000-0005-0000-0000-00000D620000}"/>
    <cellStyle name="Linked Cell 12 7 2" xfId="25247" xr:uid="{00000000-0005-0000-0000-00000E620000}"/>
    <cellStyle name="Linked Cell 12 8" xfId="25248" xr:uid="{00000000-0005-0000-0000-00000F620000}"/>
    <cellStyle name="Linked Cell 12 8 2" xfId="25249" xr:uid="{00000000-0005-0000-0000-000010620000}"/>
    <cellStyle name="Linked Cell 12 9" xfId="25250" xr:uid="{00000000-0005-0000-0000-000011620000}"/>
    <cellStyle name="Linked Cell 12 9 2" xfId="25251" xr:uid="{00000000-0005-0000-0000-000012620000}"/>
    <cellStyle name="Linked Cell 13" xfId="25252" xr:uid="{00000000-0005-0000-0000-000013620000}"/>
    <cellStyle name="Linked Cell 13 2" xfId="25253" xr:uid="{00000000-0005-0000-0000-000014620000}"/>
    <cellStyle name="Linked Cell 14" xfId="25254" xr:uid="{00000000-0005-0000-0000-000015620000}"/>
    <cellStyle name="Linked Cell 14 2" xfId="25255" xr:uid="{00000000-0005-0000-0000-000016620000}"/>
    <cellStyle name="Linked Cell 15" xfId="25256" xr:uid="{00000000-0005-0000-0000-000017620000}"/>
    <cellStyle name="Linked Cell 15 2" xfId="25257" xr:uid="{00000000-0005-0000-0000-000018620000}"/>
    <cellStyle name="Linked Cell 16" xfId="25258" xr:uid="{00000000-0005-0000-0000-000019620000}"/>
    <cellStyle name="Linked Cell 17" xfId="25259" xr:uid="{00000000-0005-0000-0000-00001A620000}"/>
    <cellStyle name="Linked Cell 18" xfId="25260" xr:uid="{00000000-0005-0000-0000-00001B620000}"/>
    <cellStyle name="Linked Cell 2" xfId="1421" xr:uid="{00000000-0005-0000-0000-00001C620000}"/>
    <cellStyle name="Linked Cell 2 10" xfId="25261" xr:uid="{00000000-0005-0000-0000-00001D620000}"/>
    <cellStyle name="Linked Cell 2 10 2" xfId="25262" xr:uid="{00000000-0005-0000-0000-00001E620000}"/>
    <cellStyle name="Linked Cell 2 11" xfId="25263" xr:uid="{00000000-0005-0000-0000-00001F620000}"/>
    <cellStyle name="Linked Cell 2 11 2" xfId="25264" xr:uid="{00000000-0005-0000-0000-000020620000}"/>
    <cellStyle name="Linked Cell 2 12" xfId="25265" xr:uid="{00000000-0005-0000-0000-000021620000}"/>
    <cellStyle name="Linked Cell 2 2" xfId="1422" xr:uid="{00000000-0005-0000-0000-000022620000}"/>
    <cellStyle name="Linked Cell 2 2 2" xfId="25267" xr:uid="{00000000-0005-0000-0000-000023620000}"/>
    <cellStyle name="Linked Cell 2 2 3" xfId="25268" xr:uid="{00000000-0005-0000-0000-000024620000}"/>
    <cellStyle name="Linked Cell 2 2 4" xfId="25266" xr:uid="{00000000-0005-0000-0000-000025620000}"/>
    <cellStyle name="Linked Cell 2 3" xfId="25269" xr:uid="{00000000-0005-0000-0000-000026620000}"/>
    <cellStyle name="Linked Cell 2 3 2" xfId="25270" xr:uid="{00000000-0005-0000-0000-000027620000}"/>
    <cellStyle name="Linked Cell 2 3 3" xfId="25271" xr:uid="{00000000-0005-0000-0000-000028620000}"/>
    <cellStyle name="Linked Cell 2 4" xfId="25272" xr:uid="{00000000-0005-0000-0000-000029620000}"/>
    <cellStyle name="Linked Cell 2 4 2" xfId="25273" xr:uid="{00000000-0005-0000-0000-00002A620000}"/>
    <cellStyle name="Linked Cell 2 4 3" xfId="25274" xr:uid="{00000000-0005-0000-0000-00002B620000}"/>
    <cellStyle name="Linked Cell 2 5" xfId="25275" xr:uid="{00000000-0005-0000-0000-00002C620000}"/>
    <cellStyle name="Linked Cell 2 5 2" xfId="25276" xr:uid="{00000000-0005-0000-0000-00002D620000}"/>
    <cellStyle name="Linked Cell 2 5 3" xfId="25277" xr:uid="{00000000-0005-0000-0000-00002E620000}"/>
    <cellStyle name="Linked Cell 2 6" xfId="25278" xr:uid="{00000000-0005-0000-0000-00002F620000}"/>
    <cellStyle name="Linked Cell 2 6 2" xfId="25279" xr:uid="{00000000-0005-0000-0000-000030620000}"/>
    <cellStyle name="Linked Cell 2 6 3" xfId="25280" xr:uid="{00000000-0005-0000-0000-000031620000}"/>
    <cellStyle name="Linked Cell 2 7" xfId="25281" xr:uid="{00000000-0005-0000-0000-000032620000}"/>
    <cellStyle name="Linked Cell 2 7 2" xfId="25282" xr:uid="{00000000-0005-0000-0000-000033620000}"/>
    <cellStyle name="Linked Cell 2 7 3" xfId="25283" xr:uid="{00000000-0005-0000-0000-000034620000}"/>
    <cellStyle name="Linked Cell 2 8" xfId="25284" xr:uid="{00000000-0005-0000-0000-000035620000}"/>
    <cellStyle name="Linked Cell 2 8 2" xfId="25285" xr:uid="{00000000-0005-0000-0000-000036620000}"/>
    <cellStyle name="Linked Cell 2 8 3" xfId="25286" xr:uid="{00000000-0005-0000-0000-000037620000}"/>
    <cellStyle name="Linked Cell 2 9" xfId="25287" xr:uid="{00000000-0005-0000-0000-000038620000}"/>
    <cellStyle name="Linked Cell 3" xfId="1423" xr:uid="{00000000-0005-0000-0000-000039620000}"/>
    <cellStyle name="Linked Cell 3 2" xfId="25289" xr:uid="{00000000-0005-0000-0000-00003A620000}"/>
    <cellStyle name="Linked Cell 3 2 2" xfId="25290" xr:uid="{00000000-0005-0000-0000-00003B620000}"/>
    <cellStyle name="Linked Cell 3 3" xfId="25291" xr:uid="{00000000-0005-0000-0000-00003C620000}"/>
    <cellStyle name="Linked Cell 3 4" xfId="25292" xr:uid="{00000000-0005-0000-0000-00003D620000}"/>
    <cellStyle name="Linked Cell 3 5" xfId="58063" xr:uid="{00000000-0005-0000-0000-00003E620000}"/>
    <cellStyle name="Linked Cell 3 6" xfId="25288" xr:uid="{00000000-0005-0000-0000-00003F620000}"/>
    <cellStyle name="Linked Cell 4" xfId="1424" xr:uid="{00000000-0005-0000-0000-000040620000}"/>
    <cellStyle name="Linked Cell 4 2" xfId="25294" xr:uid="{00000000-0005-0000-0000-000041620000}"/>
    <cellStyle name="Linked Cell 4 2 2" xfId="25295" xr:uid="{00000000-0005-0000-0000-000042620000}"/>
    <cellStyle name="Linked Cell 4 3" xfId="25296" xr:uid="{00000000-0005-0000-0000-000043620000}"/>
    <cellStyle name="Linked Cell 4 4" xfId="25297" xr:uid="{00000000-0005-0000-0000-000044620000}"/>
    <cellStyle name="Linked Cell 4 5" xfId="25293" xr:uid="{00000000-0005-0000-0000-000045620000}"/>
    <cellStyle name="Linked Cell 5" xfId="25298" xr:uid="{00000000-0005-0000-0000-000046620000}"/>
    <cellStyle name="Linked Cell 5 2" xfId="25299" xr:uid="{00000000-0005-0000-0000-000047620000}"/>
    <cellStyle name="Linked Cell 5 2 2" xfId="25300" xr:uid="{00000000-0005-0000-0000-000048620000}"/>
    <cellStyle name="Linked Cell 5 3" xfId="25301" xr:uid="{00000000-0005-0000-0000-000049620000}"/>
    <cellStyle name="Linked Cell 5 4" xfId="25302" xr:uid="{00000000-0005-0000-0000-00004A620000}"/>
    <cellStyle name="Linked Cell 6" xfId="25303" xr:uid="{00000000-0005-0000-0000-00004B620000}"/>
    <cellStyle name="Linked Cell 6 2" xfId="25304" xr:uid="{00000000-0005-0000-0000-00004C620000}"/>
    <cellStyle name="Linked Cell 6 2 2" xfId="25305" xr:uid="{00000000-0005-0000-0000-00004D620000}"/>
    <cellStyle name="Linked Cell 6 3" xfId="25306" xr:uid="{00000000-0005-0000-0000-00004E620000}"/>
    <cellStyle name="Linked Cell 6 4" xfId="25307" xr:uid="{00000000-0005-0000-0000-00004F620000}"/>
    <cellStyle name="Linked Cell 7" xfId="25308" xr:uid="{00000000-0005-0000-0000-000050620000}"/>
    <cellStyle name="Linked Cell 7 10" xfId="25309" xr:uid="{00000000-0005-0000-0000-000051620000}"/>
    <cellStyle name="Linked Cell 7 10 2" xfId="25310" xr:uid="{00000000-0005-0000-0000-000052620000}"/>
    <cellStyle name="Linked Cell 7 11" xfId="25311" xr:uid="{00000000-0005-0000-0000-000053620000}"/>
    <cellStyle name="Linked Cell 7 11 2" xfId="25312" xr:uid="{00000000-0005-0000-0000-000054620000}"/>
    <cellStyle name="Linked Cell 7 12" xfId="25313" xr:uid="{00000000-0005-0000-0000-000055620000}"/>
    <cellStyle name="Linked Cell 7 13" xfId="25314" xr:uid="{00000000-0005-0000-0000-000056620000}"/>
    <cellStyle name="Linked Cell 7 2" xfId="25315" xr:uid="{00000000-0005-0000-0000-000057620000}"/>
    <cellStyle name="Linked Cell 7 2 2" xfId="25316" xr:uid="{00000000-0005-0000-0000-000058620000}"/>
    <cellStyle name="Linked Cell 7 3" xfId="25317" xr:uid="{00000000-0005-0000-0000-000059620000}"/>
    <cellStyle name="Linked Cell 7 3 2" xfId="25318" xr:uid="{00000000-0005-0000-0000-00005A620000}"/>
    <cellStyle name="Linked Cell 7 4" xfId="25319" xr:uid="{00000000-0005-0000-0000-00005B620000}"/>
    <cellStyle name="Linked Cell 7 4 2" xfId="25320" xr:uid="{00000000-0005-0000-0000-00005C620000}"/>
    <cellStyle name="Linked Cell 7 5" xfId="25321" xr:uid="{00000000-0005-0000-0000-00005D620000}"/>
    <cellStyle name="Linked Cell 7 5 2" xfId="25322" xr:uid="{00000000-0005-0000-0000-00005E620000}"/>
    <cellStyle name="Linked Cell 7 6" xfId="25323" xr:uid="{00000000-0005-0000-0000-00005F620000}"/>
    <cellStyle name="Linked Cell 7 6 2" xfId="25324" xr:uid="{00000000-0005-0000-0000-000060620000}"/>
    <cellStyle name="Linked Cell 7 7" xfId="25325" xr:uid="{00000000-0005-0000-0000-000061620000}"/>
    <cellStyle name="Linked Cell 7 7 2" xfId="25326" xr:uid="{00000000-0005-0000-0000-000062620000}"/>
    <cellStyle name="Linked Cell 7 8" xfId="25327" xr:uid="{00000000-0005-0000-0000-000063620000}"/>
    <cellStyle name="Linked Cell 7 8 2" xfId="25328" xr:uid="{00000000-0005-0000-0000-000064620000}"/>
    <cellStyle name="Linked Cell 7 9" xfId="25329" xr:uid="{00000000-0005-0000-0000-000065620000}"/>
    <cellStyle name="Linked Cell 7 9 2" xfId="25330" xr:uid="{00000000-0005-0000-0000-000066620000}"/>
    <cellStyle name="Linked Cell 8" xfId="25331" xr:uid="{00000000-0005-0000-0000-000067620000}"/>
    <cellStyle name="Linked Cell 8 2" xfId="25332" xr:uid="{00000000-0005-0000-0000-000068620000}"/>
    <cellStyle name="Linked Cell 8 3" xfId="25333" xr:uid="{00000000-0005-0000-0000-000069620000}"/>
    <cellStyle name="Linked Cell 9" xfId="25334" xr:uid="{00000000-0005-0000-0000-00006A620000}"/>
    <cellStyle name="Linked Cell 9 2" xfId="25335" xr:uid="{00000000-0005-0000-0000-00006B620000}"/>
    <cellStyle name="Linked Cell 9 3" xfId="25336" xr:uid="{00000000-0005-0000-0000-00006C620000}"/>
    <cellStyle name="Mik" xfId="57756" xr:uid="{00000000-0005-0000-0000-00006D620000}"/>
    <cellStyle name="Mik 2" xfId="57757" xr:uid="{00000000-0005-0000-0000-00006E620000}"/>
    <cellStyle name="Mik 2 2" xfId="58064" xr:uid="{00000000-0005-0000-0000-00006F620000}"/>
    <cellStyle name="Mik_Fiscal Tables" xfId="57758" xr:uid="{00000000-0005-0000-0000-000070620000}"/>
    <cellStyle name="Millares [0]_10 AVERIAS MASIVAS + ANT" xfId="57759" xr:uid="{00000000-0005-0000-0000-000071620000}"/>
    <cellStyle name="Millares_10 AVERIAS MASIVAS + ANT" xfId="57760" xr:uid="{00000000-0005-0000-0000-000072620000}"/>
    <cellStyle name="Moneda [0]_Clasif por Diferencial" xfId="57761" xr:uid="{00000000-0005-0000-0000-000073620000}"/>
    <cellStyle name="Moneda_Clasif por Diferencial" xfId="57762" xr:uid="{00000000-0005-0000-0000-000074620000}"/>
    <cellStyle name="MS_English" xfId="57763" xr:uid="{00000000-0005-0000-0000-000075620000}"/>
    <cellStyle name="Multiple" xfId="57764" xr:uid="{00000000-0005-0000-0000-000076620000}"/>
    <cellStyle name="MultipleBelow" xfId="57765" xr:uid="{00000000-0005-0000-0000-000077620000}"/>
    <cellStyle name="N" xfId="57766" xr:uid="{00000000-0005-0000-0000-000078620000}"/>
    <cellStyle name="N 2" xfId="57767" xr:uid="{00000000-0005-0000-0000-000079620000}"/>
    <cellStyle name="Neutral" xfId="18" builtinId="28" customBuiltin="1"/>
    <cellStyle name="Neutral 10" xfId="25337" xr:uid="{00000000-0005-0000-0000-00007B620000}"/>
    <cellStyle name="Neutral 10 2" xfId="25338" xr:uid="{00000000-0005-0000-0000-00007C620000}"/>
    <cellStyle name="Neutral 10 3" xfId="25339" xr:uid="{00000000-0005-0000-0000-00007D620000}"/>
    <cellStyle name="Neutral 11" xfId="25340" xr:uid="{00000000-0005-0000-0000-00007E620000}"/>
    <cellStyle name="Neutral 11 2" xfId="25341" xr:uid="{00000000-0005-0000-0000-00007F620000}"/>
    <cellStyle name="Neutral 11 3" xfId="25342" xr:uid="{00000000-0005-0000-0000-000080620000}"/>
    <cellStyle name="Neutral 12" xfId="25343" xr:uid="{00000000-0005-0000-0000-000081620000}"/>
    <cellStyle name="Neutral 12 10" xfId="25344" xr:uid="{00000000-0005-0000-0000-000082620000}"/>
    <cellStyle name="Neutral 12 10 2" xfId="25345" xr:uid="{00000000-0005-0000-0000-000083620000}"/>
    <cellStyle name="Neutral 12 11" xfId="25346" xr:uid="{00000000-0005-0000-0000-000084620000}"/>
    <cellStyle name="Neutral 12 11 2" xfId="25347" xr:uid="{00000000-0005-0000-0000-000085620000}"/>
    <cellStyle name="Neutral 12 12" xfId="25348" xr:uid="{00000000-0005-0000-0000-000086620000}"/>
    <cellStyle name="Neutral 12 12 2" xfId="25349" xr:uid="{00000000-0005-0000-0000-000087620000}"/>
    <cellStyle name="Neutral 12 13" xfId="25350" xr:uid="{00000000-0005-0000-0000-000088620000}"/>
    <cellStyle name="Neutral 12 13 2" xfId="25351" xr:uid="{00000000-0005-0000-0000-000089620000}"/>
    <cellStyle name="Neutral 12 14" xfId="25352" xr:uid="{00000000-0005-0000-0000-00008A620000}"/>
    <cellStyle name="Neutral 12 14 2" xfId="25353" xr:uid="{00000000-0005-0000-0000-00008B620000}"/>
    <cellStyle name="Neutral 12 15" xfId="25354" xr:uid="{00000000-0005-0000-0000-00008C620000}"/>
    <cellStyle name="Neutral 12 15 2" xfId="25355" xr:uid="{00000000-0005-0000-0000-00008D620000}"/>
    <cellStyle name="Neutral 12 16" xfId="25356" xr:uid="{00000000-0005-0000-0000-00008E620000}"/>
    <cellStyle name="Neutral 12 16 2" xfId="25357" xr:uid="{00000000-0005-0000-0000-00008F620000}"/>
    <cellStyle name="Neutral 12 17" xfId="25358" xr:uid="{00000000-0005-0000-0000-000090620000}"/>
    <cellStyle name="Neutral 12 17 2" xfId="25359" xr:uid="{00000000-0005-0000-0000-000091620000}"/>
    <cellStyle name="Neutral 12 18" xfId="25360" xr:uid="{00000000-0005-0000-0000-000092620000}"/>
    <cellStyle name="Neutral 12 18 2" xfId="25361" xr:uid="{00000000-0005-0000-0000-000093620000}"/>
    <cellStyle name="Neutral 12 19" xfId="25362" xr:uid="{00000000-0005-0000-0000-000094620000}"/>
    <cellStyle name="Neutral 12 19 2" xfId="25363" xr:uid="{00000000-0005-0000-0000-000095620000}"/>
    <cellStyle name="Neutral 12 2" xfId="25364" xr:uid="{00000000-0005-0000-0000-000096620000}"/>
    <cellStyle name="Neutral 12 2 2" xfId="25365" xr:uid="{00000000-0005-0000-0000-000097620000}"/>
    <cellStyle name="Neutral 12 20" xfId="25366" xr:uid="{00000000-0005-0000-0000-000098620000}"/>
    <cellStyle name="Neutral 12 20 2" xfId="25367" xr:uid="{00000000-0005-0000-0000-000099620000}"/>
    <cellStyle name="Neutral 12 21" xfId="25368" xr:uid="{00000000-0005-0000-0000-00009A620000}"/>
    <cellStyle name="Neutral 12 21 2" xfId="25369" xr:uid="{00000000-0005-0000-0000-00009B620000}"/>
    <cellStyle name="Neutral 12 22" xfId="25370" xr:uid="{00000000-0005-0000-0000-00009C620000}"/>
    <cellStyle name="Neutral 12 22 2" xfId="25371" xr:uid="{00000000-0005-0000-0000-00009D620000}"/>
    <cellStyle name="Neutral 12 23" xfId="25372" xr:uid="{00000000-0005-0000-0000-00009E620000}"/>
    <cellStyle name="Neutral 12 23 2" xfId="25373" xr:uid="{00000000-0005-0000-0000-00009F620000}"/>
    <cellStyle name="Neutral 12 24" xfId="25374" xr:uid="{00000000-0005-0000-0000-0000A0620000}"/>
    <cellStyle name="Neutral 12 24 2" xfId="25375" xr:uid="{00000000-0005-0000-0000-0000A1620000}"/>
    <cellStyle name="Neutral 12 25" xfId="25376" xr:uid="{00000000-0005-0000-0000-0000A2620000}"/>
    <cellStyle name="Neutral 12 25 2" xfId="25377" xr:uid="{00000000-0005-0000-0000-0000A3620000}"/>
    <cellStyle name="Neutral 12 26" xfId="25378" xr:uid="{00000000-0005-0000-0000-0000A4620000}"/>
    <cellStyle name="Neutral 12 26 2" xfId="25379" xr:uid="{00000000-0005-0000-0000-0000A5620000}"/>
    <cellStyle name="Neutral 12 27" xfId="25380" xr:uid="{00000000-0005-0000-0000-0000A6620000}"/>
    <cellStyle name="Neutral 12 27 2" xfId="25381" xr:uid="{00000000-0005-0000-0000-0000A7620000}"/>
    <cellStyle name="Neutral 12 28" xfId="25382" xr:uid="{00000000-0005-0000-0000-0000A8620000}"/>
    <cellStyle name="Neutral 12 28 2" xfId="25383" xr:uid="{00000000-0005-0000-0000-0000A9620000}"/>
    <cellStyle name="Neutral 12 29" xfId="25384" xr:uid="{00000000-0005-0000-0000-0000AA620000}"/>
    <cellStyle name="Neutral 12 29 2" xfId="25385" xr:uid="{00000000-0005-0000-0000-0000AB620000}"/>
    <cellStyle name="Neutral 12 3" xfId="25386" xr:uid="{00000000-0005-0000-0000-0000AC620000}"/>
    <cellStyle name="Neutral 12 3 2" xfId="25387" xr:uid="{00000000-0005-0000-0000-0000AD620000}"/>
    <cellStyle name="Neutral 12 30" xfId="25388" xr:uid="{00000000-0005-0000-0000-0000AE620000}"/>
    <cellStyle name="Neutral 12 30 2" xfId="25389" xr:uid="{00000000-0005-0000-0000-0000AF620000}"/>
    <cellStyle name="Neutral 12 31" xfId="25390" xr:uid="{00000000-0005-0000-0000-0000B0620000}"/>
    <cellStyle name="Neutral 12 4" xfId="25391" xr:uid="{00000000-0005-0000-0000-0000B1620000}"/>
    <cellStyle name="Neutral 12 4 2" xfId="25392" xr:uid="{00000000-0005-0000-0000-0000B2620000}"/>
    <cellStyle name="Neutral 12 5" xfId="25393" xr:uid="{00000000-0005-0000-0000-0000B3620000}"/>
    <cellStyle name="Neutral 12 5 2" xfId="25394" xr:uid="{00000000-0005-0000-0000-0000B4620000}"/>
    <cellStyle name="Neutral 12 6" xfId="25395" xr:uid="{00000000-0005-0000-0000-0000B5620000}"/>
    <cellStyle name="Neutral 12 6 2" xfId="25396" xr:uid="{00000000-0005-0000-0000-0000B6620000}"/>
    <cellStyle name="Neutral 12 7" xfId="25397" xr:uid="{00000000-0005-0000-0000-0000B7620000}"/>
    <cellStyle name="Neutral 12 7 2" xfId="25398" xr:uid="{00000000-0005-0000-0000-0000B8620000}"/>
    <cellStyle name="Neutral 12 8" xfId="25399" xr:uid="{00000000-0005-0000-0000-0000B9620000}"/>
    <cellStyle name="Neutral 12 8 2" xfId="25400" xr:uid="{00000000-0005-0000-0000-0000BA620000}"/>
    <cellStyle name="Neutral 12 9" xfId="25401" xr:uid="{00000000-0005-0000-0000-0000BB620000}"/>
    <cellStyle name="Neutral 12 9 2" xfId="25402" xr:uid="{00000000-0005-0000-0000-0000BC620000}"/>
    <cellStyle name="Neutral 13" xfId="25403" xr:uid="{00000000-0005-0000-0000-0000BD620000}"/>
    <cellStyle name="Neutral 13 2" xfId="25404" xr:uid="{00000000-0005-0000-0000-0000BE620000}"/>
    <cellStyle name="Neutral 14" xfId="25405" xr:uid="{00000000-0005-0000-0000-0000BF620000}"/>
    <cellStyle name="Neutral 14 2" xfId="25406" xr:uid="{00000000-0005-0000-0000-0000C0620000}"/>
    <cellStyle name="Neutral 15" xfId="25407" xr:uid="{00000000-0005-0000-0000-0000C1620000}"/>
    <cellStyle name="Neutral 15 2" xfId="25408" xr:uid="{00000000-0005-0000-0000-0000C2620000}"/>
    <cellStyle name="Neutral 16" xfId="25409" xr:uid="{00000000-0005-0000-0000-0000C3620000}"/>
    <cellStyle name="Neutral 17" xfId="25410" xr:uid="{00000000-0005-0000-0000-0000C4620000}"/>
    <cellStyle name="Neutral 18" xfId="25411" xr:uid="{00000000-0005-0000-0000-0000C5620000}"/>
    <cellStyle name="Neutral 2" xfId="1425" xr:uid="{00000000-0005-0000-0000-0000C6620000}"/>
    <cellStyle name="Neutral 2 10" xfId="25412" xr:uid="{00000000-0005-0000-0000-0000C7620000}"/>
    <cellStyle name="Neutral 2 10 2" xfId="25413" xr:uid="{00000000-0005-0000-0000-0000C8620000}"/>
    <cellStyle name="Neutral 2 11" xfId="25414" xr:uid="{00000000-0005-0000-0000-0000C9620000}"/>
    <cellStyle name="Neutral 2 11 2" xfId="25415" xr:uid="{00000000-0005-0000-0000-0000CA620000}"/>
    <cellStyle name="Neutral 2 12" xfId="25416" xr:uid="{00000000-0005-0000-0000-0000CB620000}"/>
    <cellStyle name="Neutral 2 2" xfId="1426" xr:uid="{00000000-0005-0000-0000-0000CC620000}"/>
    <cellStyle name="Neutral 2 2 2" xfId="25418" xr:uid="{00000000-0005-0000-0000-0000CD620000}"/>
    <cellStyle name="Neutral 2 2 3" xfId="25419" xr:uid="{00000000-0005-0000-0000-0000CE620000}"/>
    <cellStyle name="Neutral 2 2 4" xfId="25417" xr:uid="{00000000-0005-0000-0000-0000CF620000}"/>
    <cellStyle name="Neutral 2 3" xfId="25420" xr:uid="{00000000-0005-0000-0000-0000D0620000}"/>
    <cellStyle name="Neutral 2 3 2" xfId="25421" xr:uid="{00000000-0005-0000-0000-0000D1620000}"/>
    <cellStyle name="Neutral 2 3 3" xfId="25422" xr:uid="{00000000-0005-0000-0000-0000D2620000}"/>
    <cellStyle name="Neutral 2 4" xfId="25423" xr:uid="{00000000-0005-0000-0000-0000D3620000}"/>
    <cellStyle name="Neutral 2 4 2" xfId="25424" xr:uid="{00000000-0005-0000-0000-0000D4620000}"/>
    <cellStyle name="Neutral 2 4 3" xfId="25425" xr:uid="{00000000-0005-0000-0000-0000D5620000}"/>
    <cellStyle name="Neutral 2 5" xfId="25426" xr:uid="{00000000-0005-0000-0000-0000D6620000}"/>
    <cellStyle name="Neutral 2 5 2" xfId="25427" xr:uid="{00000000-0005-0000-0000-0000D7620000}"/>
    <cellStyle name="Neutral 2 5 3" xfId="25428" xr:uid="{00000000-0005-0000-0000-0000D8620000}"/>
    <cellStyle name="Neutral 2 6" xfId="25429" xr:uid="{00000000-0005-0000-0000-0000D9620000}"/>
    <cellStyle name="Neutral 2 6 2" xfId="25430" xr:uid="{00000000-0005-0000-0000-0000DA620000}"/>
    <cellStyle name="Neutral 2 6 3" xfId="25431" xr:uid="{00000000-0005-0000-0000-0000DB620000}"/>
    <cellStyle name="Neutral 2 7" xfId="25432" xr:uid="{00000000-0005-0000-0000-0000DC620000}"/>
    <cellStyle name="Neutral 2 7 2" xfId="25433" xr:uid="{00000000-0005-0000-0000-0000DD620000}"/>
    <cellStyle name="Neutral 2 7 3" xfId="25434" xr:uid="{00000000-0005-0000-0000-0000DE620000}"/>
    <cellStyle name="Neutral 2 8" xfId="25435" xr:uid="{00000000-0005-0000-0000-0000DF620000}"/>
    <cellStyle name="Neutral 2 8 2" xfId="25436" xr:uid="{00000000-0005-0000-0000-0000E0620000}"/>
    <cellStyle name="Neutral 2 8 3" xfId="25437" xr:uid="{00000000-0005-0000-0000-0000E1620000}"/>
    <cellStyle name="Neutral 2 9" xfId="25438" xr:uid="{00000000-0005-0000-0000-0000E2620000}"/>
    <cellStyle name="Neutral 3" xfId="1427" xr:uid="{00000000-0005-0000-0000-0000E3620000}"/>
    <cellStyle name="Neutral 3 2" xfId="25440" xr:uid="{00000000-0005-0000-0000-0000E4620000}"/>
    <cellStyle name="Neutral 3 2 2" xfId="25441" xr:uid="{00000000-0005-0000-0000-0000E5620000}"/>
    <cellStyle name="Neutral 3 3" xfId="25442" xr:uid="{00000000-0005-0000-0000-0000E6620000}"/>
    <cellStyle name="Neutral 3 4" xfId="25443" xr:uid="{00000000-0005-0000-0000-0000E7620000}"/>
    <cellStyle name="Neutral 3 5" xfId="58065" xr:uid="{00000000-0005-0000-0000-0000E8620000}"/>
    <cellStyle name="Neutral 3 6" xfId="25439" xr:uid="{00000000-0005-0000-0000-0000E9620000}"/>
    <cellStyle name="Neutral 4" xfId="1428" xr:uid="{00000000-0005-0000-0000-0000EA620000}"/>
    <cellStyle name="Neutral 4 2" xfId="25445" xr:uid="{00000000-0005-0000-0000-0000EB620000}"/>
    <cellStyle name="Neutral 4 2 2" xfId="25446" xr:uid="{00000000-0005-0000-0000-0000EC620000}"/>
    <cellStyle name="Neutral 4 3" xfId="25447" xr:uid="{00000000-0005-0000-0000-0000ED620000}"/>
    <cellStyle name="Neutral 4 4" xfId="25448" xr:uid="{00000000-0005-0000-0000-0000EE620000}"/>
    <cellStyle name="Neutral 4 5" xfId="25444" xr:uid="{00000000-0005-0000-0000-0000EF620000}"/>
    <cellStyle name="Neutral 5" xfId="25449" xr:uid="{00000000-0005-0000-0000-0000F0620000}"/>
    <cellStyle name="Neutral 5 2" xfId="25450" xr:uid="{00000000-0005-0000-0000-0000F1620000}"/>
    <cellStyle name="Neutral 5 2 2" xfId="25451" xr:uid="{00000000-0005-0000-0000-0000F2620000}"/>
    <cellStyle name="Neutral 5 3" xfId="25452" xr:uid="{00000000-0005-0000-0000-0000F3620000}"/>
    <cellStyle name="Neutral 5 4" xfId="25453" xr:uid="{00000000-0005-0000-0000-0000F4620000}"/>
    <cellStyle name="Neutral 6" xfId="25454" xr:uid="{00000000-0005-0000-0000-0000F5620000}"/>
    <cellStyle name="Neutral 6 2" xfId="25455" xr:uid="{00000000-0005-0000-0000-0000F6620000}"/>
    <cellStyle name="Neutral 6 2 2" xfId="25456" xr:uid="{00000000-0005-0000-0000-0000F7620000}"/>
    <cellStyle name="Neutral 6 3" xfId="25457" xr:uid="{00000000-0005-0000-0000-0000F8620000}"/>
    <cellStyle name="Neutral 6 4" xfId="25458" xr:uid="{00000000-0005-0000-0000-0000F9620000}"/>
    <cellStyle name="Neutral 7" xfId="25459" xr:uid="{00000000-0005-0000-0000-0000FA620000}"/>
    <cellStyle name="Neutral 7 10" xfId="25460" xr:uid="{00000000-0005-0000-0000-0000FB620000}"/>
    <cellStyle name="Neutral 7 10 2" xfId="25461" xr:uid="{00000000-0005-0000-0000-0000FC620000}"/>
    <cellStyle name="Neutral 7 11" xfId="25462" xr:uid="{00000000-0005-0000-0000-0000FD620000}"/>
    <cellStyle name="Neutral 7 11 2" xfId="25463" xr:uid="{00000000-0005-0000-0000-0000FE620000}"/>
    <cellStyle name="Neutral 7 12" xfId="25464" xr:uid="{00000000-0005-0000-0000-0000FF620000}"/>
    <cellStyle name="Neutral 7 13" xfId="25465" xr:uid="{00000000-0005-0000-0000-000000630000}"/>
    <cellStyle name="Neutral 7 2" xfId="25466" xr:uid="{00000000-0005-0000-0000-000001630000}"/>
    <cellStyle name="Neutral 7 2 2" xfId="25467" xr:uid="{00000000-0005-0000-0000-000002630000}"/>
    <cellStyle name="Neutral 7 3" xfId="25468" xr:uid="{00000000-0005-0000-0000-000003630000}"/>
    <cellStyle name="Neutral 7 3 2" xfId="25469" xr:uid="{00000000-0005-0000-0000-000004630000}"/>
    <cellStyle name="Neutral 7 4" xfId="25470" xr:uid="{00000000-0005-0000-0000-000005630000}"/>
    <cellStyle name="Neutral 7 4 2" xfId="25471" xr:uid="{00000000-0005-0000-0000-000006630000}"/>
    <cellStyle name="Neutral 7 5" xfId="25472" xr:uid="{00000000-0005-0000-0000-000007630000}"/>
    <cellStyle name="Neutral 7 5 2" xfId="25473" xr:uid="{00000000-0005-0000-0000-000008630000}"/>
    <cellStyle name="Neutral 7 6" xfId="25474" xr:uid="{00000000-0005-0000-0000-000009630000}"/>
    <cellStyle name="Neutral 7 6 2" xfId="25475" xr:uid="{00000000-0005-0000-0000-00000A630000}"/>
    <cellStyle name="Neutral 7 7" xfId="25476" xr:uid="{00000000-0005-0000-0000-00000B630000}"/>
    <cellStyle name="Neutral 7 7 2" xfId="25477" xr:uid="{00000000-0005-0000-0000-00000C630000}"/>
    <cellStyle name="Neutral 7 8" xfId="25478" xr:uid="{00000000-0005-0000-0000-00000D630000}"/>
    <cellStyle name="Neutral 7 8 2" xfId="25479" xr:uid="{00000000-0005-0000-0000-00000E630000}"/>
    <cellStyle name="Neutral 7 9" xfId="25480" xr:uid="{00000000-0005-0000-0000-00000F630000}"/>
    <cellStyle name="Neutral 7 9 2" xfId="25481" xr:uid="{00000000-0005-0000-0000-000010630000}"/>
    <cellStyle name="Neutral 8" xfId="25482" xr:uid="{00000000-0005-0000-0000-000011630000}"/>
    <cellStyle name="Neutral 8 2" xfId="25483" xr:uid="{00000000-0005-0000-0000-000012630000}"/>
    <cellStyle name="Neutral 8 3" xfId="25484" xr:uid="{00000000-0005-0000-0000-000013630000}"/>
    <cellStyle name="Neutral 9" xfId="25485" xr:uid="{00000000-0005-0000-0000-000014630000}"/>
    <cellStyle name="Neutral 9 2" xfId="25486" xr:uid="{00000000-0005-0000-0000-000015630000}"/>
    <cellStyle name="Neutral 9 3" xfId="25487" xr:uid="{00000000-0005-0000-0000-000016630000}"/>
    <cellStyle name="no dec" xfId="57768" xr:uid="{00000000-0005-0000-0000-000017630000}"/>
    <cellStyle name="Normal" xfId="0" builtinId="0"/>
    <cellStyle name="Normal - Style1" xfId="57769" xr:uid="{00000000-0005-0000-0000-000019630000}"/>
    <cellStyle name="Normal - Style1 2" xfId="57770" xr:uid="{00000000-0005-0000-0000-00001A630000}"/>
    <cellStyle name="Normal - Style2" xfId="57771" xr:uid="{00000000-0005-0000-0000-00001B630000}"/>
    <cellStyle name="Normal - Style3" xfId="57772" xr:uid="{00000000-0005-0000-0000-00001C630000}"/>
    <cellStyle name="Normal - Style4" xfId="57773" xr:uid="{00000000-0005-0000-0000-00001D630000}"/>
    <cellStyle name="Normal - Style5" xfId="57774" xr:uid="{00000000-0005-0000-0000-00001E630000}"/>
    <cellStyle name="Normal 0" xfId="57775" xr:uid="{00000000-0005-0000-0000-00001F630000}"/>
    <cellStyle name="Normal 10" xfId="9" xr:uid="{00000000-0005-0000-0000-000020630000}"/>
    <cellStyle name="Normal 10 10" xfId="25488" xr:uid="{00000000-0005-0000-0000-000021630000}"/>
    <cellStyle name="Normal 10 10 2" xfId="25489" xr:uid="{00000000-0005-0000-0000-000022630000}"/>
    <cellStyle name="Normal 10 11" xfId="25490" xr:uid="{00000000-0005-0000-0000-000023630000}"/>
    <cellStyle name="Normal 10 11 2" xfId="25491" xr:uid="{00000000-0005-0000-0000-000024630000}"/>
    <cellStyle name="Normal 10 12" xfId="25492" xr:uid="{00000000-0005-0000-0000-000025630000}"/>
    <cellStyle name="Normal 10 12 2" xfId="25493" xr:uid="{00000000-0005-0000-0000-000026630000}"/>
    <cellStyle name="Normal 10 13" xfId="25494" xr:uid="{00000000-0005-0000-0000-000027630000}"/>
    <cellStyle name="Normal 10 13 2" xfId="25495" xr:uid="{00000000-0005-0000-0000-000028630000}"/>
    <cellStyle name="Normal 10 14" xfId="25496" xr:uid="{00000000-0005-0000-0000-000029630000}"/>
    <cellStyle name="Normal 10 14 2" xfId="25497" xr:uid="{00000000-0005-0000-0000-00002A630000}"/>
    <cellStyle name="Normal 10 15" xfId="25498" xr:uid="{00000000-0005-0000-0000-00002B630000}"/>
    <cellStyle name="Normal 10 15 2" xfId="25499" xr:uid="{00000000-0005-0000-0000-00002C630000}"/>
    <cellStyle name="Normal 10 16" xfId="25500" xr:uid="{00000000-0005-0000-0000-00002D630000}"/>
    <cellStyle name="Normal 10 16 2" xfId="25501" xr:uid="{00000000-0005-0000-0000-00002E630000}"/>
    <cellStyle name="Normal 10 17" xfId="25502" xr:uid="{00000000-0005-0000-0000-00002F630000}"/>
    <cellStyle name="Normal 10 17 2" xfId="25503" xr:uid="{00000000-0005-0000-0000-000030630000}"/>
    <cellStyle name="Normal 10 18" xfId="25504" xr:uid="{00000000-0005-0000-0000-000031630000}"/>
    <cellStyle name="Normal 10 18 2" xfId="25505" xr:uid="{00000000-0005-0000-0000-000032630000}"/>
    <cellStyle name="Normal 10 19" xfId="25506" xr:uid="{00000000-0005-0000-0000-000033630000}"/>
    <cellStyle name="Normal 10 19 2" xfId="25507" xr:uid="{00000000-0005-0000-0000-000034630000}"/>
    <cellStyle name="Normal 10 2" xfId="1429" xr:uid="{00000000-0005-0000-0000-000035630000}"/>
    <cellStyle name="Normal 10 2 2" xfId="25509" xr:uid="{00000000-0005-0000-0000-000036630000}"/>
    <cellStyle name="Normal 10 2 3" xfId="25510" xr:uid="{00000000-0005-0000-0000-000037630000}"/>
    <cellStyle name="Normal 10 2 4" xfId="25508" xr:uid="{00000000-0005-0000-0000-000038630000}"/>
    <cellStyle name="Normal 10 20" xfId="25511" xr:uid="{00000000-0005-0000-0000-000039630000}"/>
    <cellStyle name="Normal 10 21" xfId="25512" xr:uid="{00000000-0005-0000-0000-00003A630000}"/>
    <cellStyle name="Normal 10 22" xfId="25513" xr:uid="{00000000-0005-0000-0000-00003B630000}"/>
    <cellStyle name="Normal 10 23" xfId="57530" xr:uid="{00000000-0005-0000-0000-00003C630000}"/>
    <cellStyle name="Normal 10 24" xfId="57537" xr:uid="{00000000-0005-0000-0000-00003D630000}"/>
    <cellStyle name="Normal 10 25" xfId="57776" xr:uid="{00000000-0005-0000-0000-00003E630000}"/>
    <cellStyle name="Normal 10 26" xfId="2054" xr:uid="{00000000-0005-0000-0000-00003F630000}"/>
    <cellStyle name="Normal 10 3" xfId="25514" xr:uid="{00000000-0005-0000-0000-000040630000}"/>
    <cellStyle name="Normal 10 3 2" xfId="25515" xr:uid="{00000000-0005-0000-0000-000041630000}"/>
    <cellStyle name="Normal 10 4" xfId="25516" xr:uid="{00000000-0005-0000-0000-000042630000}"/>
    <cellStyle name="Normal 10 4 2" xfId="25517" xr:uid="{00000000-0005-0000-0000-000043630000}"/>
    <cellStyle name="Normal 10 5" xfId="25518" xr:uid="{00000000-0005-0000-0000-000044630000}"/>
    <cellStyle name="Normal 10 5 2" xfId="25519" xr:uid="{00000000-0005-0000-0000-000045630000}"/>
    <cellStyle name="Normal 10 6" xfId="25520" xr:uid="{00000000-0005-0000-0000-000046630000}"/>
    <cellStyle name="Normal 10 6 2" xfId="25521" xr:uid="{00000000-0005-0000-0000-000047630000}"/>
    <cellStyle name="Normal 10 7" xfId="25522" xr:uid="{00000000-0005-0000-0000-000048630000}"/>
    <cellStyle name="Normal 10 7 2" xfId="25523" xr:uid="{00000000-0005-0000-0000-000049630000}"/>
    <cellStyle name="Normal 10 8" xfId="25524" xr:uid="{00000000-0005-0000-0000-00004A630000}"/>
    <cellStyle name="Normal 10 8 2" xfId="25525" xr:uid="{00000000-0005-0000-0000-00004B630000}"/>
    <cellStyle name="Normal 10 9" xfId="25526" xr:uid="{00000000-0005-0000-0000-00004C630000}"/>
    <cellStyle name="Normal 10 9 2" xfId="25527" xr:uid="{00000000-0005-0000-0000-00004D630000}"/>
    <cellStyle name="Normal 100" xfId="2004" xr:uid="{00000000-0005-0000-0000-00004E630000}"/>
    <cellStyle name="Normal 101" xfId="58149" xr:uid="{00000000-0005-0000-0000-00004F630000}"/>
    <cellStyle name="Normal 102" xfId="57777" xr:uid="{00000000-0005-0000-0000-000050630000}"/>
    <cellStyle name="Normal 102 2" xfId="57532" xr:uid="{00000000-0005-0000-0000-000051630000}"/>
    <cellStyle name="Normal 103" xfId="58214" xr:uid="{00000000-0005-0000-0000-000052630000}"/>
    <cellStyle name="Normal 104" xfId="58249" xr:uid="{00000000-0005-0000-0000-000053630000}"/>
    <cellStyle name="Normal 105" xfId="58404" xr:uid="{00000000-0005-0000-0000-000054630000}"/>
    <cellStyle name="Normal 11" xfId="1430" xr:uid="{00000000-0005-0000-0000-000055630000}"/>
    <cellStyle name="Normal 11 2" xfId="1431" xr:uid="{00000000-0005-0000-0000-000056630000}"/>
    <cellStyle name="Normal 11 2 2" xfId="25529" xr:uid="{00000000-0005-0000-0000-000057630000}"/>
    <cellStyle name="Normal 11 2 3" xfId="25528" xr:uid="{00000000-0005-0000-0000-000058630000}"/>
    <cellStyle name="Normal 11 3" xfId="25530" xr:uid="{00000000-0005-0000-0000-000059630000}"/>
    <cellStyle name="Normal 11 4" xfId="57778" xr:uid="{00000000-0005-0000-0000-00005A630000}"/>
    <cellStyle name="Normal 11 5" xfId="2055" xr:uid="{00000000-0005-0000-0000-00005B630000}"/>
    <cellStyle name="Normal 12" xfId="1432" xr:uid="{00000000-0005-0000-0000-00005C630000}"/>
    <cellStyle name="Normal 12 2" xfId="1433" xr:uid="{00000000-0005-0000-0000-00005D630000}"/>
    <cellStyle name="Normal 12 2 2" xfId="25532" xr:uid="{00000000-0005-0000-0000-00005E630000}"/>
    <cellStyle name="Normal 12 2 3" xfId="25531" xr:uid="{00000000-0005-0000-0000-00005F630000}"/>
    <cellStyle name="Normal 12 3" xfId="25533" xr:uid="{00000000-0005-0000-0000-000060630000}"/>
    <cellStyle name="Normal 12 4" xfId="57779" xr:uid="{00000000-0005-0000-0000-000061630000}"/>
    <cellStyle name="Normal 12 5" xfId="2056" xr:uid="{00000000-0005-0000-0000-000062630000}"/>
    <cellStyle name="Normal 13" xfId="1434" xr:uid="{00000000-0005-0000-0000-000063630000}"/>
    <cellStyle name="Normal 13 2" xfId="25534" xr:uid="{00000000-0005-0000-0000-000064630000}"/>
    <cellStyle name="Normal 13 2 2" xfId="25535" xr:uid="{00000000-0005-0000-0000-000065630000}"/>
    <cellStyle name="Normal 13 3" xfId="25536" xr:uid="{00000000-0005-0000-0000-000066630000}"/>
    <cellStyle name="Normal 13 4" xfId="57780" xr:uid="{00000000-0005-0000-0000-000067630000}"/>
    <cellStyle name="Normal 13 5" xfId="2057" xr:uid="{00000000-0005-0000-0000-000068630000}"/>
    <cellStyle name="Normal 14" xfId="1435" xr:uid="{00000000-0005-0000-0000-000069630000}"/>
    <cellStyle name="Normal 14 10" xfId="2058" xr:uid="{00000000-0005-0000-0000-00006A630000}"/>
    <cellStyle name="Normal 14 2" xfId="25537" xr:uid="{00000000-0005-0000-0000-00006B630000}"/>
    <cellStyle name="Normal 14 2 2" xfId="25538" xr:uid="{00000000-0005-0000-0000-00006C630000}"/>
    <cellStyle name="Normal 14 3" xfId="25539" xr:uid="{00000000-0005-0000-0000-00006D630000}"/>
    <cellStyle name="Normal 14 3 2" xfId="25540" xr:uid="{00000000-0005-0000-0000-00006E630000}"/>
    <cellStyle name="Normal 14 4" xfId="25541" xr:uid="{00000000-0005-0000-0000-00006F630000}"/>
    <cellStyle name="Normal 14 4 2" xfId="25542" xr:uid="{00000000-0005-0000-0000-000070630000}"/>
    <cellStyle name="Normal 14 5" xfId="25543" xr:uid="{00000000-0005-0000-0000-000071630000}"/>
    <cellStyle name="Normal 14 5 2" xfId="25544" xr:uid="{00000000-0005-0000-0000-000072630000}"/>
    <cellStyle name="Normal 14 6" xfId="25545" xr:uid="{00000000-0005-0000-0000-000073630000}"/>
    <cellStyle name="Normal 14 6 2" xfId="25546" xr:uid="{00000000-0005-0000-0000-000074630000}"/>
    <cellStyle name="Normal 14 7" xfId="25547" xr:uid="{00000000-0005-0000-0000-000075630000}"/>
    <cellStyle name="Normal 14 7 2" xfId="25548" xr:uid="{00000000-0005-0000-0000-000076630000}"/>
    <cellStyle name="Normal 14 8" xfId="25549" xr:uid="{00000000-0005-0000-0000-000077630000}"/>
    <cellStyle name="Normal 14 9" xfId="57781" xr:uid="{00000000-0005-0000-0000-000078630000}"/>
    <cellStyle name="Normal 15" xfId="1436" xr:uid="{00000000-0005-0000-0000-000079630000}"/>
    <cellStyle name="Normal 15 10" xfId="2059" xr:uid="{00000000-0005-0000-0000-00007A630000}"/>
    <cellStyle name="Normal 15 2" xfId="25550" xr:uid="{00000000-0005-0000-0000-00007B630000}"/>
    <cellStyle name="Normal 15 2 2" xfId="25551" xr:uid="{00000000-0005-0000-0000-00007C630000}"/>
    <cellStyle name="Normal 15 3" xfId="25552" xr:uid="{00000000-0005-0000-0000-00007D630000}"/>
    <cellStyle name="Normal 15 3 2" xfId="25553" xr:uid="{00000000-0005-0000-0000-00007E630000}"/>
    <cellStyle name="Normal 15 3 3" xfId="57783" xr:uid="{00000000-0005-0000-0000-00007F630000}"/>
    <cellStyle name="Normal 15 4" xfId="25554" xr:uid="{00000000-0005-0000-0000-000080630000}"/>
    <cellStyle name="Normal 15 4 2" xfId="25555" xr:uid="{00000000-0005-0000-0000-000081630000}"/>
    <cellStyle name="Normal 15 5" xfId="25556" xr:uid="{00000000-0005-0000-0000-000082630000}"/>
    <cellStyle name="Normal 15 5 2" xfId="25557" xr:uid="{00000000-0005-0000-0000-000083630000}"/>
    <cellStyle name="Normal 15 6" xfId="25558" xr:uid="{00000000-0005-0000-0000-000084630000}"/>
    <cellStyle name="Normal 15 6 2" xfId="25559" xr:uid="{00000000-0005-0000-0000-000085630000}"/>
    <cellStyle name="Normal 15 7" xfId="25560" xr:uid="{00000000-0005-0000-0000-000086630000}"/>
    <cellStyle name="Normal 15 7 2" xfId="25561" xr:uid="{00000000-0005-0000-0000-000087630000}"/>
    <cellStyle name="Normal 15 8" xfId="25562" xr:uid="{00000000-0005-0000-0000-000088630000}"/>
    <cellStyle name="Normal 15 9" xfId="57782" xr:uid="{00000000-0005-0000-0000-000089630000}"/>
    <cellStyle name="Normal 16" xfId="1437" xr:uid="{00000000-0005-0000-0000-00008A630000}"/>
    <cellStyle name="Normal 16 2" xfId="25563" xr:uid="{00000000-0005-0000-0000-00008B630000}"/>
    <cellStyle name="Normal 16 2 2" xfId="25564" xr:uid="{00000000-0005-0000-0000-00008C630000}"/>
    <cellStyle name="Normal 16 3" xfId="25565" xr:uid="{00000000-0005-0000-0000-00008D630000}"/>
    <cellStyle name="Normal 16 4" xfId="57784" xr:uid="{00000000-0005-0000-0000-00008E630000}"/>
    <cellStyle name="Normal 16 5" xfId="2060" xr:uid="{00000000-0005-0000-0000-00008F630000}"/>
    <cellStyle name="Normal 17" xfId="1438" xr:uid="{00000000-0005-0000-0000-000090630000}"/>
    <cellStyle name="Normal 17 10" xfId="2061" xr:uid="{00000000-0005-0000-0000-000091630000}"/>
    <cellStyle name="Normal 17 2" xfId="25566" xr:uid="{00000000-0005-0000-0000-000092630000}"/>
    <cellStyle name="Normal 17 2 2" xfId="25567" xr:uid="{00000000-0005-0000-0000-000093630000}"/>
    <cellStyle name="Normal 17 3" xfId="25568" xr:uid="{00000000-0005-0000-0000-000094630000}"/>
    <cellStyle name="Normal 17 3 2" xfId="25569" xr:uid="{00000000-0005-0000-0000-000095630000}"/>
    <cellStyle name="Normal 17 4" xfId="25570" xr:uid="{00000000-0005-0000-0000-000096630000}"/>
    <cellStyle name="Normal 17 4 2" xfId="25571" xr:uid="{00000000-0005-0000-0000-000097630000}"/>
    <cellStyle name="Normal 17 4 2 2" xfId="25572" xr:uid="{00000000-0005-0000-0000-000098630000}"/>
    <cellStyle name="Normal 17 4 3" xfId="25573" xr:uid="{00000000-0005-0000-0000-000099630000}"/>
    <cellStyle name="Normal 17 5" xfId="25574" xr:uid="{00000000-0005-0000-0000-00009A630000}"/>
    <cellStyle name="Normal 17 5 2" xfId="25575" xr:uid="{00000000-0005-0000-0000-00009B630000}"/>
    <cellStyle name="Normal 17 5 2 2" xfId="25576" xr:uid="{00000000-0005-0000-0000-00009C630000}"/>
    <cellStyle name="Normal 17 5 3" xfId="25577" xr:uid="{00000000-0005-0000-0000-00009D630000}"/>
    <cellStyle name="Normal 17 6" xfId="25578" xr:uid="{00000000-0005-0000-0000-00009E630000}"/>
    <cellStyle name="Normal 17 6 2" xfId="25579" xr:uid="{00000000-0005-0000-0000-00009F630000}"/>
    <cellStyle name="Normal 17 6 2 2" xfId="25580" xr:uid="{00000000-0005-0000-0000-0000A0630000}"/>
    <cellStyle name="Normal 17 6 3" xfId="25581" xr:uid="{00000000-0005-0000-0000-0000A1630000}"/>
    <cellStyle name="Normal 17 7" xfId="25582" xr:uid="{00000000-0005-0000-0000-0000A2630000}"/>
    <cellStyle name="Normal 17 7 2" xfId="25583" xr:uid="{00000000-0005-0000-0000-0000A3630000}"/>
    <cellStyle name="Normal 17 8" xfId="25584" xr:uid="{00000000-0005-0000-0000-0000A4630000}"/>
    <cellStyle name="Normal 17 9" xfId="57785" xr:uid="{00000000-0005-0000-0000-0000A5630000}"/>
    <cellStyle name="Normal 18" xfId="1439" xr:uid="{00000000-0005-0000-0000-0000A6630000}"/>
    <cellStyle name="Normal 18 10 4" xfId="57989" xr:uid="{00000000-0005-0000-0000-0000A7630000}"/>
    <cellStyle name="Normal 18 2" xfId="25585" xr:uid="{00000000-0005-0000-0000-0000A8630000}"/>
    <cellStyle name="Normal 18 2 2" xfId="25586" xr:uid="{00000000-0005-0000-0000-0000A9630000}"/>
    <cellStyle name="Normal 18 3" xfId="25587" xr:uid="{00000000-0005-0000-0000-0000AA630000}"/>
    <cellStyle name="Normal 18 4" xfId="57786" xr:uid="{00000000-0005-0000-0000-0000AB630000}"/>
    <cellStyle name="Normal 18 5" xfId="2062" xr:uid="{00000000-0005-0000-0000-0000AC630000}"/>
    <cellStyle name="Normal 19" xfId="1440" xr:uid="{00000000-0005-0000-0000-0000AD630000}"/>
    <cellStyle name="Normal 19 2" xfId="25588" xr:uid="{00000000-0005-0000-0000-0000AE630000}"/>
    <cellStyle name="Normal 19 2 2" xfId="25589" xr:uid="{00000000-0005-0000-0000-0000AF630000}"/>
    <cellStyle name="Normal 19 2 2 3" xfId="58148" xr:uid="{00000000-0005-0000-0000-0000B0630000}"/>
    <cellStyle name="Normal 19 3" xfId="25590" xr:uid="{00000000-0005-0000-0000-0000B1630000}"/>
    <cellStyle name="Normal 19 4" xfId="57787" xr:uid="{00000000-0005-0000-0000-0000B2630000}"/>
    <cellStyle name="Normal 19 5" xfId="2063" xr:uid="{00000000-0005-0000-0000-0000B3630000}"/>
    <cellStyle name="Normal 2" xfId="5" xr:uid="{00000000-0005-0000-0000-0000B4630000}"/>
    <cellStyle name="Normal 2 10" xfId="1441" xr:uid="{00000000-0005-0000-0000-0000B5630000}"/>
    <cellStyle name="Normal 2 10 2" xfId="25591" xr:uid="{00000000-0005-0000-0000-0000B6630000}"/>
    <cellStyle name="Normal 2 10 3" xfId="25592" xr:uid="{00000000-0005-0000-0000-0000B7630000}"/>
    <cellStyle name="Normal 2 10 4" xfId="25593" xr:uid="{00000000-0005-0000-0000-0000B8630000}"/>
    <cellStyle name="Normal 2 10 5" xfId="2065" xr:uid="{00000000-0005-0000-0000-0000B9630000}"/>
    <cellStyle name="Normal 2 11" xfId="1442" xr:uid="{00000000-0005-0000-0000-0000BA630000}"/>
    <cellStyle name="Normal 2 11 2" xfId="25594" xr:uid="{00000000-0005-0000-0000-0000BB630000}"/>
    <cellStyle name="Normal 2 11 3" xfId="25595" xr:uid="{00000000-0005-0000-0000-0000BC630000}"/>
    <cellStyle name="Normal 2 11 4" xfId="25596" xr:uid="{00000000-0005-0000-0000-0000BD630000}"/>
    <cellStyle name="Normal 2 11 5" xfId="2066" xr:uid="{00000000-0005-0000-0000-0000BE630000}"/>
    <cellStyle name="Normal 2 12" xfId="1443" xr:uid="{00000000-0005-0000-0000-0000BF630000}"/>
    <cellStyle name="Normal 2 12 2" xfId="25597" xr:uid="{00000000-0005-0000-0000-0000C0630000}"/>
    <cellStyle name="Normal 2 12 3" xfId="25598" xr:uid="{00000000-0005-0000-0000-0000C1630000}"/>
    <cellStyle name="Normal 2 12 4" xfId="25599" xr:uid="{00000000-0005-0000-0000-0000C2630000}"/>
    <cellStyle name="Normal 2 12 5" xfId="2067" xr:uid="{00000000-0005-0000-0000-0000C3630000}"/>
    <cellStyle name="Normal 2 13" xfId="2068" xr:uid="{00000000-0005-0000-0000-0000C4630000}"/>
    <cellStyle name="Normal 2 13 2" xfId="25600" xr:uid="{00000000-0005-0000-0000-0000C5630000}"/>
    <cellStyle name="Normal 2 13 3" xfId="25601" xr:uid="{00000000-0005-0000-0000-0000C6630000}"/>
    <cellStyle name="Normal 2 13 4" xfId="25602" xr:uid="{00000000-0005-0000-0000-0000C7630000}"/>
    <cellStyle name="Normal 2 14" xfId="2069" xr:uid="{00000000-0005-0000-0000-0000C8630000}"/>
    <cellStyle name="Normal 2 14 2" xfId="25603" xr:uid="{00000000-0005-0000-0000-0000C9630000}"/>
    <cellStyle name="Normal 2 14 3" xfId="25604" xr:uid="{00000000-0005-0000-0000-0000CA630000}"/>
    <cellStyle name="Normal 2 14 4" xfId="25605" xr:uid="{00000000-0005-0000-0000-0000CB630000}"/>
    <cellStyle name="Normal 2 15" xfId="2070" xr:uid="{00000000-0005-0000-0000-0000CC630000}"/>
    <cellStyle name="Normal 2 15 2" xfId="25606" xr:uid="{00000000-0005-0000-0000-0000CD630000}"/>
    <cellStyle name="Normal 2 15 3" xfId="25607" xr:uid="{00000000-0005-0000-0000-0000CE630000}"/>
    <cellStyle name="Normal 2 15 4" xfId="25608" xr:uid="{00000000-0005-0000-0000-0000CF630000}"/>
    <cellStyle name="Normal 2 16" xfId="2071" xr:uid="{00000000-0005-0000-0000-0000D0630000}"/>
    <cellStyle name="Normal 2 16 2" xfId="25609" xr:uid="{00000000-0005-0000-0000-0000D1630000}"/>
    <cellStyle name="Normal 2 16 3" xfId="25610" xr:uid="{00000000-0005-0000-0000-0000D2630000}"/>
    <cellStyle name="Normal 2 16 4" xfId="25611" xr:uid="{00000000-0005-0000-0000-0000D3630000}"/>
    <cellStyle name="Normal 2 17" xfId="2072" xr:uid="{00000000-0005-0000-0000-0000D4630000}"/>
    <cellStyle name="Normal 2 17 2" xfId="25612" xr:uid="{00000000-0005-0000-0000-0000D5630000}"/>
    <cellStyle name="Normal 2 17 3" xfId="25613" xr:uid="{00000000-0005-0000-0000-0000D6630000}"/>
    <cellStyle name="Normal 2 17 4" xfId="25614" xr:uid="{00000000-0005-0000-0000-0000D7630000}"/>
    <cellStyle name="Normal 2 18" xfId="2073" xr:uid="{00000000-0005-0000-0000-0000D8630000}"/>
    <cellStyle name="Normal 2 18 2" xfId="25615" xr:uid="{00000000-0005-0000-0000-0000D9630000}"/>
    <cellStyle name="Normal 2 18 3" xfId="25616" xr:uid="{00000000-0005-0000-0000-0000DA630000}"/>
    <cellStyle name="Normal 2 18 4" xfId="25617" xr:uid="{00000000-0005-0000-0000-0000DB630000}"/>
    <cellStyle name="Normal 2 19" xfId="2074" xr:uid="{00000000-0005-0000-0000-0000DC630000}"/>
    <cellStyle name="Normal 2 19 2" xfId="25618" xr:uid="{00000000-0005-0000-0000-0000DD630000}"/>
    <cellStyle name="Normal 2 2" xfId="7" xr:uid="{00000000-0005-0000-0000-0000DE630000}"/>
    <cellStyle name="Normal 2 2 10" xfId="2017" xr:uid="{00000000-0005-0000-0000-0000DF630000}"/>
    <cellStyle name="Normal 2 2 2" xfId="1444" xr:uid="{00000000-0005-0000-0000-0000E0630000}"/>
    <cellStyle name="Normal 2 2 2 2" xfId="2075" xr:uid="{00000000-0005-0000-0000-0000E1630000}"/>
    <cellStyle name="Normal 2 2 2 3" xfId="25619" xr:uid="{00000000-0005-0000-0000-0000E2630000}"/>
    <cellStyle name="Normal 2 2 2 4" xfId="25620" xr:uid="{00000000-0005-0000-0000-0000E3630000}"/>
    <cellStyle name="Normal 2 2 2 5" xfId="2018" xr:uid="{00000000-0005-0000-0000-0000E4630000}"/>
    <cellStyle name="Normal 2 2 3" xfId="1445" xr:uid="{00000000-0005-0000-0000-0000E5630000}"/>
    <cellStyle name="Normal 2 2 3 2" xfId="25621" xr:uid="{00000000-0005-0000-0000-0000E6630000}"/>
    <cellStyle name="Normal 2 2 3 3" xfId="2076" xr:uid="{00000000-0005-0000-0000-0000E7630000}"/>
    <cellStyle name="Normal 2 2 4" xfId="2077" xr:uid="{00000000-0005-0000-0000-0000E8630000}"/>
    <cellStyle name="Normal 2 2 5" xfId="2078" xr:uid="{00000000-0005-0000-0000-0000E9630000}"/>
    <cellStyle name="Normal 2 2 6" xfId="25622" xr:uid="{00000000-0005-0000-0000-0000EA630000}"/>
    <cellStyle name="Normal 2 2 7" xfId="57529" xr:uid="{00000000-0005-0000-0000-0000EB630000}"/>
    <cellStyle name="Normal 2 2 8" xfId="57535" xr:uid="{00000000-0005-0000-0000-0000EC630000}"/>
    <cellStyle name="Normal 2 2 9" xfId="57788" xr:uid="{00000000-0005-0000-0000-0000ED630000}"/>
    <cellStyle name="Normal 2 20" xfId="2079" xr:uid="{00000000-0005-0000-0000-0000EE630000}"/>
    <cellStyle name="Normal 2 20 2" xfId="25623" xr:uid="{00000000-0005-0000-0000-0000EF630000}"/>
    <cellStyle name="Normal 2 21" xfId="2080" xr:uid="{00000000-0005-0000-0000-0000F0630000}"/>
    <cellStyle name="Normal 2 21 2" xfId="25624" xr:uid="{00000000-0005-0000-0000-0000F1630000}"/>
    <cellStyle name="Normal 2 22" xfId="2081" xr:uid="{00000000-0005-0000-0000-0000F2630000}"/>
    <cellStyle name="Normal 2 22 2" xfId="25625" xr:uid="{00000000-0005-0000-0000-0000F3630000}"/>
    <cellStyle name="Normal 2 23" xfId="2082" xr:uid="{00000000-0005-0000-0000-0000F4630000}"/>
    <cellStyle name="Normal 2 23 2" xfId="25626" xr:uid="{00000000-0005-0000-0000-0000F5630000}"/>
    <cellStyle name="Normal 2 24" xfId="2083" xr:uid="{00000000-0005-0000-0000-0000F6630000}"/>
    <cellStyle name="Normal 2 24 2" xfId="25627" xr:uid="{00000000-0005-0000-0000-0000F7630000}"/>
    <cellStyle name="Normal 2 25" xfId="2084" xr:uid="{00000000-0005-0000-0000-0000F8630000}"/>
    <cellStyle name="Normal 2 25 2" xfId="25628" xr:uid="{00000000-0005-0000-0000-0000F9630000}"/>
    <cellStyle name="Normal 2 26" xfId="2085" xr:uid="{00000000-0005-0000-0000-0000FA630000}"/>
    <cellStyle name="Normal 2 26 2" xfId="25629" xr:uid="{00000000-0005-0000-0000-0000FB630000}"/>
    <cellStyle name="Normal 2 27" xfId="2086" xr:uid="{00000000-0005-0000-0000-0000FC630000}"/>
    <cellStyle name="Normal 2 27 2" xfId="25630" xr:uid="{00000000-0005-0000-0000-0000FD630000}"/>
    <cellStyle name="Normal 2 28" xfId="2087" xr:uid="{00000000-0005-0000-0000-0000FE630000}"/>
    <cellStyle name="Normal 2 28 2" xfId="25631" xr:uid="{00000000-0005-0000-0000-0000FF630000}"/>
    <cellStyle name="Normal 2 29" xfId="2088" xr:uid="{00000000-0005-0000-0000-000000640000}"/>
    <cellStyle name="Normal 2 29 2" xfId="25632" xr:uid="{00000000-0005-0000-0000-000001640000}"/>
    <cellStyle name="Normal 2 3" xfId="1446" xr:uid="{00000000-0005-0000-0000-000002640000}"/>
    <cellStyle name="Normal 2 3 2" xfId="1447" xr:uid="{00000000-0005-0000-0000-000003640000}"/>
    <cellStyle name="Normal 2 3 2 2" xfId="25633" xr:uid="{00000000-0005-0000-0000-000004640000}"/>
    <cellStyle name="Normal 2 3 2 3" xfId="2089" xr:uid="{00000000-0005-0000-0000-000005640000}"/>
    <cellStyle name="Normal 2 3 3" xfId="1448" xr:uid="{00000000-0005-0000-0000-000006640000}"/>
    <cellStyle name="Normal 2 3 3 2" xfId="57501" xr:uid="{00000000-0005-0000-0000-000007640000}"/>
    <cellStyle name="Normal 2 3 3 3" xfId="2090" xr:uid="{00000000-0005-0000-0000-000008640000}"/>
    <cellStyle name="Normal 2 3 4" xfId="2091" xr:uid="{00000000-0005-0000-0000-000009640000}"/>
    <cellStyle name="Normal 2 3 5" xfId="2092" xr:uid="{00000000-0005-0000-0000-00000A640000}"/>
    <cellStyle name="Normal 2 3 6" xfId="2093" xr:uid="{00000000-0005-0000-0000-00000B640000}"/>
    <cellStyle name="Normal 2 3 7" xfId="2094" xr:uid="{00000000-0005-0000-0000-00000C640000}"/>
    <cellStyle name="Normal 2 3 8" xfId="2095" xr:uid="{00000000-0005-0000-0000-00000D640000}"/>
    <cellStyle name="Normal 2 30" xfId="2096" xr:uid="{00000000-0005-0000-0000-00000E640000}"/>
    <cellStyle name="Normal 2 30 2" xfId="57498" xr:uid="{00000000-0005-0000-0000-00000F640000}"/>
    <cellStyle name="Normal 2 31" xfId="2097" xr:uid="{00000000-0005-0000-0000-000010640000}"/>
    <cellStyle name="Normal 2 31 10" xfId="25634" xr:uid="{00000000-0005-0000-0000-000011640000}"/>
    <cellStyle name="Normal 2 31 11" xfId="25635" xr:uid="{00000000-0005-0000-0000-000012640000}"/>
    <cellStyle name="Normal 2 31 12" xfId="25636" xr:uid="{00000000-0005-0000-0000-000013640000}"/>
    <cellStyle name="Normal 2 31 13" xfId="25637" xr:uid="{00000000-0005-0000-0000-000014640000}"/>
    <cellStyle name="Normal 2 31 14" xfId="25638" xr:uid="{00000000-0005-0000-0000-000015640000}"/>
    <cellStyle name="Normal 2 31 2" xfId="25639" xr:uid="{00000000-0005-0000-0000-000016640000}"/>
    <cellStyle name="Normal 2 31 2 2" xfId="25640" xr:uid="{00000000-0005-0000-0000-000017640000}"/>
    <cellStyle name="Normal 2 31 2 3" xfId="25641" xr:uid="{00000000-0005-0000-0000-000018640000}"/>
    <cellStyle name="Normal 2 31 2 4" xfId="25642" xr:uid="{00000000-0005-0000-0000-000019640000}"/>
    <cellStyle name="Normal 2 31 2_Circuits" xfId="25643" xr:uid="{00000000-0005-0000-0000-00001A640000}"/>
    <cellStyle name="Normal 2 31 3" xfId="25644" xr:uid="{00000000-0005-0000-0000-00001B640000}"/>
    <cellStyle name="Normal 2 31 4" xfId="25645" xr:uid="{00000000-0005-0000-0000-00001C640000}"/>
    <cellStyle name="Normal 2 31 5" xfId="25646" xr:uid="{00000000-0005-0000-0000-00001D640000}"/>
    <cellStyle name="Normal 2 31 6" xfId="25647" xr:uid="{00000000-0005-0000-0000-00001E640000}"/>
    <cellStyle name="Normal 2 31 7" xfId="25648" xr:uid="{00000000-0005-0000-0000-00001F640000}"/>
    <cellStyle name="Normal 2 31 8" xfId="25649" xr:uid="{00000000-0005-0000-0000-000020640000}"/>
    <cellStyle name="Normal 2 31 9" xfId="25650" xr:uid="{00000000-0005-0000-0000-000021640000}"/>
    <cellStyle name="Normal 2 31 9 2" xfId="25651" xr:uid="{00000000-0005-0000-0000-000022640000}"/>
    <cellStyle name="Normal 2 31 9 3" xfId="25652" xr:uid="{00000000-0005-0000-0000-000023640000}"/>
    <cellStyle name="Normal 2 31 9 4" xfId="25653" xr:uid="{00000000-0005-0000-0000-000024640000}"/>
    <cellStyle name="Normal 2 31_Circuits" xfId="25654" xr:uid="{00000000-0005-0000-0000-000025640000}"/>
    <cellStyle name="Normal 2 32" xfId="2098" xr:uid="{00000000-0005-0000-0000-000026640000}"/>
    <cellStyle name="Normal 2 32 2" xfId="25655" xr:uid="{00000000-0005-0000-0000-000027640000}"/>
    <cellStyle name="Normal 2 33" xfId="2099" xr:uid="{00000000-0005-0000-0000-000028640000}"/>
    <cellStyle name="Normal 2 34" xfId="2064" xr:uid="{00000000-0005-0000-0000-000029640000}"/>
    <cellStyle name="Normal 2 35" xfId="2016" xr:uid="{00000000-0005-0000-0000-00002A640000}"/>
    <cellStyle name="Normal 2 4" xfId="1449" xr:uid="{00000000-0005-0000-0000-00002B640000}"/>
    <cellStyle name="Normal 2 4 2" xfId="2100" xr:uid="{00000000-0005-0000-0000-00002C640000}"/>
    <cellStyle name="Normal 2 4 2 2" xfId="57502" xr:uid="{00000000-0005-0000-0000-00002D640000}"/>
    <cellStyle name="Normal 2 4 3" xfId="2101" xr:uid="{00000000-0005-0000-0000-00002E640000}"/>
    <cellStyle name="Normal 2 4 3 2" xfId="57503" xr:uid="{00000000-0005-0000-0000-00002F640000}"/>
    <cellStyle name="Normal 2 4 4" xfId="2102" xr:uid="{00000000-0005-0000-0000-000030640000}"/>
    <cellStyle name="Normal 2 4 5" xfId="2103" xr:uid="{00000000-0005-0000-0000-000031640000}"/>
    <cellStyle name="Normal 2 4 6" xfId="2019" xr:uid="{00000000-0005-0000-0000-000032640000}"/>
    <cellStyle name="Normal 2 5" xfId="1450" xr:uid="{00000000-0005-0000-0000-000033640000}"/>
    <cellStyle name="Normal 2 5 2" xfId="2104" xr:uid="{00000000-0005-0000-0000-000034640000}"/>
    <cellStyle name="Normal 2 5 2 2" xfId="57504" xr:uid="{00000000-0005-0000-0000-000035640000}"/>
    <cellStyle name="Normal 2 5 3" xfId="2105" xr:uid="{00000000-0005-0000-0000-000036640000}"/>
    <cellStyle name="Normal 2 5 3 2" xfId="57505" xr:uid="{00000000-0005-0000-0000-000037640000}"/>
    <cellStyle name="Normal 2 5 4" xfId="2106" xr:uid="{00000000-0005-0000-0000-000038640000}"/>
    <cellStyle name="Normal 2 5 5" xfId="2107" xr:uid="{00000000-0005-0000-0000-000039640000}"/>
    <cellStyle name="Normal 2 5 6" xfId="2020" xr:uid="{00000000-0005-0000-0000-00003A640000}"/>
    <cellStyle name="Normal 2 6" xfId="1451" xr:uid="{00000000-0005-0000-0000-00003B640000}"/>
    <cellStyle name="Normal 2 6 2" xfId="2108" xr:uid="{00000000-0005-0000-0000-00003C640000}"/>
    <cellStyle name="Normal 2 6 2 2" xfId="57506" xr:uid="{00000000-0005-0000-0000-00003D640000}"/>
    <cellStyle name="Normal 2 6 3" xfId="2109" xr:uid="{00000000-0005-0000-0000-00003E640000}"/>
    <cellStyle name="Normal 2 6 3 2" xfId="57507" xr:uid="{00000000-0005-0000-0000-00003F640000}"/>
    <cellStyle name="Normal 2 6 4" xfId="2110" xr:uid="{00000000-0005-0000-0000-000040640000}"/>
    <cellStyle name="Normal 2 6 5" xfId="2111" xr:uid="{00000000-0005-0000-0000-000041640000}"/>
    <cellStyle name="Normal 2 6 6" xfId="2021" xr:uid="{00000000-0005-0000-0000-000042640000}"/>
    <cellStyle name="Normal 2 7" xfId="1452" xr:uid="{00000000-0005-0000-0000-000043640000}"/>
    <cellStyle name="Normal 2 7 10" xfId="25656" xr:uid="{00000000-0005-0000-0000-000044640000}"/>
    <cellStyle name="Normal 2 7 10 2" xfId="25657" xr:uid="{00000000-0005-0000-0000-000045640000}"/>
    <cellStyle name="Normal 2 7 11" xfId="25658" xr:uid="{00000000-0005-0000-0000-000046640000}"/>
    <cellStyle name="Normal 2 7 11 2" xfId="25659" xr:uid="{00000000-0005-0000-0000-000047640000}"/>
    <cellStyle name="Normal 2 7 12" xfId="25660" xr:uid="{00000000-0005-0000-0000-000048640000}"/>
    <cellStyle name="Normal 2 7 13" xfId="25661" xr:uid="{00000000-0005-0000-0000-000049640000}"/>
    <cellStyle name="Normal 2 7 14" xfId="25662" xr:uid="{00000000-0005-0000-0000-00004A640000}"/>
    <cellStyle name="Normal 2 7 15" xfId="25663" xr:uid="{00000000-0005-0000-0000-00004B640000}"/>
    <cellStyle name="Normal 2 7 16" xfId="2022" xr:uid="{00000000-0005-0000-0000-00004C640000}"/>
    <cellStyle name="Normal 2 7 2" xfId="2112" xr:uid="{00000000-0005-0000-0000-00004D640000}"/>
    <cellStyle name="Normal 2 7 2 2" xfId="25664" xr:uid="{00000000-0005-0000-0000-00004E640000}"/>
    <cellStyle name="Normal 2 7 2 3" xfId="25665" xr:uid="{00000000-0005-0000-0000-00004F640000}"/>
    <cellStyle name="Normal 2 7 3" xfId="25666" xr:uid="{00000000-0005-0000-0000-000050640000}"/>
    <cellStyle name="Normal 2 7 3 2" xfId="25667" xr:uid="{00000000-0005-0000-0000-000051640000}"/>
    <cellStyle name="Normal 2 7 4" xfId="25668" xr:uid="{00000000-0005-0000-0000-000052640000}"/>
    <cellStyle name="Normal 2 7 4 2" xfId="25669" xr:uid="{00000000-0005-0000-0000-000053640000}"/>
    <cellStyle name="Normal 2 7 5" xfId="25670" xr:uid="{00000000-0005-0000-0000-000054640000}"/>
    <cellStyle name="Normal 2 7 5 2" xfId="25671" xr:uid="{00000000-0005-0000-0000-000055640000}"/>
    <cellStyle name="Normal 2 7 6" xfId="25672" xr:uid="{00000000-0005-0000-0000-000056640000}"/>
    <cellStyle name="Normal 2 7 6 2" xfId="25673" xr:uid="{00000000-0005-0000-0000-000057640000}"/>
    <cellStyle name="Normal 2 7 7" xfId="25674" xr:uid="{00000000-0005-0000-0000-000058640000}"/>
    <cellStyle name="Normal 2 7 7 2" xfId="25675" xr:uid="{00000000-0005-0000-0000-000059640000}"/>
    <cellStyle name="Normal 2 7 8" xfId="25676" xr:uid="{00000000-0005-0000-0000-00005A640000}"/>
    <cellStyle name="Normal 2 7 8 2" xfId="25677" xr:uid="{00000000-0005-0000-0000-00005B640000}"/>
    <cellStyle name="Normal 2 7 9" xfId="25678" xr:uid="{00000000-0005-0000-0000-00005C640000}"/>
    <cellStyle name="Normal 2 7 9 2" xfId="25679" xr:uid="{00000000-0005-0000-0000-00005D640000}"/>
    <cellStyle name="Normal 2 7_LocalAssetCharging" xfId="25680" xr:uid="{00000000-0005-0000-0000-00005E640000}"/>
    <cellStyle name="Normal 2 8" xfId="1453" xr:uid="{00000000-0005-0000-0000-00005F640000}"/>
    <cellStyle name="Normal 2 8 2" xfId="25681" xr:uid="{00000000-0005-0000-0000-000060640000}"/>
    <cellStyle name="Normal 2 8 3" xfId="25682" xr:uid="{00000000-0005-0000-0000-000061640000}"/>
    <cellStyle name="Normal 2 8 4" xfId="25683" xr:uid="{00000000-0005-0000-0000-000062640000}"/>
    <cellStyle name="Normal 2 8 5" xfId="2113" xr:uid="{00000000-0005-0000-0000-000063640000}"/>
    <cellStyle name="Normal 2 9" xfId="1454" xr:uid="{00000000-0005-0000-0000-000064640000}"/>
    <cellStyle name="Normal 2 9 2" xfId="25684" xr:uid="{00000000-0005-0000-0000-000065640000}"/>
    <cellStyle name="Normal 2 9 3" xfId="25685" xr:uid="{00000000-0005-0000-0000-000066640000}"/>
    <cellStyle name="Normal 2 9 4" xfId="25686" xr:uid="{00000000-0005-0000-0000-000067640000}"/>
    <cellStyle name="Normal 2 9 5" xfId="2114" xr:uid="{00000000-0005-0000-0000-000068640000}"/>
    <cellStyle name="Normal 2_Audit Summary" xfId="1455" xr:uid="{00000000-0005-0000-0000-000069640000}"/>
    <cellStyle name="Normal 20" xfId="1456" xr:uid="{00000000-0005-0000-0000-00006A640000}"/>
    <cellStyle name="Normal 20 10" xfId="25687" xr:uid="{00000000-0005-0000-0000-00006B640000}"/>
    <cellStyle name="Normal 20 10 2" xfId="25688" xr:uid="{00000000-0005-0000-0000-00006C640000}"/>
    <cellStyle name="Normal 20 11" xfId="25689" xr:uid="{00000000-0005-0000-0000-00006D640000}"/>
    <cellStyle name="Normal 20 11 2" xfId="25690" xr:uid="{00000000-0005-0000-0000-00006E640000}"/>
    <cellStyle name="Normal 20 12" xfId="25691" xr:uid="{00000000-0005-0000-0000-00006F640000}"/>
    <cellStyle name="Normal 20 13" xfId="25692" xr:uid="{00000000-0005-0000-0000-000070640000}"/>
    <cellStyle name="Normal 20 14" xfId="25693" xr:uid="{00000000-0005-0000-0000-000071640000}"/>
    <cellStyle name="Normal 20 15" xfId="57789" xr:uid="{00000000-0005-0000-0000-000072640000}"/>
    <cellStyle name="Normal 20 16" xfId="2115" xr:uid="{00000000-0005-0000-0000-000073640000}"/>
    <cellStyle name="Normal 20 2" xfId="25694" xr:uid="{00000000-0005-0000-0000-000074640000}"/>
    <cellStyle name="Normal 20 2 2" xfId="25695" xr:uid="{00000000-0005-0000-0000-000075640000}"/>
    <cellStyle name="Normal 20 3" xfId="25696" xr:uid="{00000000-0005-0000-0000-000076640000}"/>
    <cellStyle name="Normal 20 3 2" xfId="25697" xr:uid="{00000000-0005-0000-0000-000077640000}"/>
    <cellStyle name="Normal 20 4" xfId="25698" xr:uid="{00000000-0005-0000-0000-000078640000}"/>
    <cellStyle name="Normal 20 4 2" xfId="25699" xr:uid="{00000000-0005-0000-0000-000079640000}"/>
    <cellStyle name="Normal 20 5" xfId="25700" xr:uid="{00000000-0005-0000-0000-00007A640000}"/>
    <cellStyle name="Normal 20 5 2" xfId="25701" xr:uid="{00000000-0005-0000-0000-00007B640000}"/>
    <cellStyle name="Normal 20 6" xfId="25702" xr:uid="{00000000-0005-0000-0000-00007C640000}"/>
    <cellStyle name="Normal 20 6 2" xfId="25703" xr:uid="{00000000-0005-0000-0000-00007D640000}"/>
    <cellStyle name="Normal 20 7" xfId="25704" xr:uid="{00000000-0005-0000-0000-00007E640000}"/>
    <cellStyle name="Normal 20 7 2" xfId="25705" xr:uid="{00000000-0005-0000-0000-00007F640000}"/>
    <cellStyle name="Normal 20 8" xfId="25706" xr:uid="{00000000-0005-0000-0000-000080640000}"/>
    <cellStyle name="Normal 20 8 2" xfId="25707" xr:uid="{00000000-0005-0000-0000-000081640000}"/>
    <cellStyle name="Normal 20 9" xfId="25708" xr:uid="{00000000-0005-0000-0000-000082640000}"/>
    <cellStyle name="Normal 20 9 2" xfId="25709" xr:uid="{00000000-0005-0000-0000-000083640000}"/>
    <cellStyle name="Normal 20_LocalAssetCharging" xfId="25710" xr:uid="{00000000-0005-0000-0000-000084640000}"/>
    <cellStyle name="Normal 21" xfId="1457" xr:uid="{00000000-0005-0000-0000-000085640000}"/>
    <cellStyle name="Normal 21 2" xfId="25711" xr:uid="{00000000-0005-0000-0000-000086640000}"/>
    <cellStyle name="Normal 21 2 2" xfId="58066" xr:uid="{00000000-0005-0000-0000-000087640000}"/>
    <cellStyle name="Normal 21 2 3" xfId="57790" xr:uid="{00000000-0005-0000-0000-000088640000}"/>
    <cellStyle name="Normal 21 3" xfId="25712" xr:uid="{00000000-0005-0000-0000-000089640000}"/>
    <cellStyle name="Normal 21 3 2" xfId="58067" xr:uid="{00000000-0005-0000-0000-00008A640000}"/>
    <cellStyle name="Normal 21 4" xfId="25713" xr:uid="{00000000-0005-0000-0000-00008B640000}"/>
    <cellStyle name="Normal 21 4 2" xfId="58068" xr:uid="{00000000-0005-0000-0000-00008C640000}"/>
    <cellStyle name="Normal 21 5" xfId="2116" xr:uid="{00000000-0005-0000-0000-00008D640000}"/>
    <cellStyle name="Normal 21_Book1" xfId="57791" xr:uid="{00000000-0005-0000-0000-00008E640000}"/>
    <cellStyle name="Normal 22" xfId="1458" xr:uid="{00000000-0005-0000-0000-00008F640000}"/>
    <cellStyle name="Normal 22 2" xfId="25714" xr:uid="{00000000-0005-0000-0000-000090640000}"/>
    <cellStyle name="Normal 22 2 2" xfId="58069" xr:uid="{00000000-0005-0000-0000-000091640000}"/>
    <cellStyle name="Normal 22 2 3" xfId="57793" xr:uid="{00000000-0005-0000-0000-000092640000}"/>
    <cellStyle name="Normal 22 3" xfId="58070" xr:uid="{00000000-0005-0000-0000-000093640000}"/>
    <cellStyle name="Normal 22 4" xfId="58071" xr:uid="{00000000-0005-0000-0000-000094640000}"/>
    <cellStyle name="Normal 22 5" xfId="57792" xr:uid="{00000000-0005-0000-0000-000095640000}"/>
    <cellStyle name="Normal 22 6" xfId="2117" xr:uid="{00000000-0005-0000-0000-000096640000}"/>
    <cellStyle name="Normal 22_Book1" xfId="57794" xr:uid="{00000000-0005-0000-0000-000097640000}"/>
    <cellStyle name="Normal 23" xfId="1459" xr:uid="{00000000-0005-0000-0000-000098640000}"/>
    <cellStyle name="Normal 23 10" xfId="25715" xr:uid="{00000000-0005-0000-0000-000099640000}"/>
    <cellStyle name="Normal 23 10 2" xfId="25716" xr:uid="{00000000-0005-0000-0000-00009A640000}"/>
    <cellStyle name="Normal 23 11" xfId="25717" xr:uid="{00000000-0005-0000-0000-00009B640000}"/>
    <cellStyle name="Normal 23 12" xfId="57795" xr:uid="{00000000-0005-0000-0000-00009C640000}"/>
    <cellStyle name="Normal 23 13" xfId="2118" xr:uid="{00000000-0005-0000-0000-00009D640000}"/>
    <cellStyle name="Normal 23 2" xfId="25718" xr:uid="{00000000-0005-0000-0000-00009E640000}"/>
    <cellStyle name="Normal 23 2 2" xfId="25719" xr:uid="{00000000-0005-0000-0000-00009F640000}"/>
    <cellStyle name="Normal 23 3" xfId="25720" xr:uid="{00000000-0005-0000-0000-0000A0640000}"/>
    <cellStyle name="Normal 23 3 2" xfId="25721" xr:uid="{00000000-0005-0000-0000-0000A1640000}"/>
    <cellStyle name="Normal 23 4" xfId="25722" xr:uid="{00000000-0005-0000-0000-0000A2640000}"/>
    <cellStyle name="Normal 23 4 2" xfId="25723" xr:uid="{00000000-0005-0000-0000-0000A3640000}"/>
    <cellStyle name="Normal 23 5" xfId="25724" xr:uid="{00000000-0005-0000-0000-0000A4640000}"/>
    <cellStyle name="Normal 23 5 2" xfId="25725" xr:uid="{00000000-0005-0000-0000-0000A5640000}"/>
    <cellStyle name="Normal 23 6" xfId="25726" xr:uid="{00000000-0005-0000-0000-0000A6640000}"/>
    <cellStyle name="Normal 23 6 2" xfId="25727" xr:uid="{00000000-0005-0000-0000-0000A7640000}"/>
    <cellStyle name="Normal 23 7" xfId="25728" xr:uid="{00000000-0005-0000-0000-0000A8640000}"/>
    <cellStyle name="Normal 23 7 2" xfId="25729" xr:uid="{00000000-0005-0000-0000-0000A9640000}"/>
    <cellStyle name="Normal 23 8" xfId="25730" xr:uid="{00000000-0005-0000-0000-0000AA640000}"/>
    <cellStyle name="Normal 23 8 2" xfId="25731" xr:uid="{00000000-0005-0000-0000-0000AB640000}"/>
    <cellStyle name="Normal 23 9" xfId="25732" xr:uid="{00000000-0005-0000-0000-0000AC640000}"/>
    <cellStyle name="Normal 23 9 2" xfId="25733" xr:uid="{00000000-0005-0000-0000-0000AD640000}"/>
    <cellStyle name="Normal 24" xfId="1460" xr:uid="{00000000-0005-0000-0000-0000AE640000}"/>
    <cellStyle name="Normal 24 10" xfId="25734" xr:uid="{00000000-0005-0000-0000-0000AF640000}"/>
    <cellStyle name="Normal 24 10 2" xfId="25735" xr:uid="{00000000-0005-0000-0000-0000B0640000}"/>
    <cellStyle name="Normal 24 11" xfId="25736" xr:uid="{00000000-0005-0000-0000-0000B1640000}"/>
    <cellStyle name="Normal 24 12" xfId="57796" xr:uid="{00000000-0005-0000-0000-0000B2640000}"/>
    <cellStyle name="Normal 24 13" xfId="2119" xr:uid="{00000000-0005-0000-0000-0000B3640000}"/>
    <cellStyle name="Normal 24 2" xfId="25737" xr:uid="{00000000-0005-0000-0000-0000B4640000}"/>
    <cellStyle name="Normal 24 2 2" xfId="25738" xr:uid="{00000000-0005-0000-0000-0000B5640000}"/>
    <cellStyle name="Normal 24 2 2 2" xfId="58124" xr:uid="{00000000-0005-0000-0000-0000B6640000}"/>
    <cellStyle name="Normal 24 2 2 3" xfId="58012" xr:uid="{00000000-0005-0000-0000-0000B7640000}"/>
    <cellStyle name="Normal 24 2 3" xfId="58014" xr:uid="{00000000-0005-0000-0000-0000B8640000}"/>
    <cellStyle name="Normal 24 2 4" xfId="57981" xr:uid="{00000000-0005-0000-0000-0000B9640000}"/>
    <cellStyle name="Normal 24 3" xfId="25739" xr:uid="{00000000-0005-0000-0000-0000BA640000}"/>
    <cellStyle name="Normal 24 3 2" xfId="25740" xr:uid="{00000000-0005-0000-0000-0000BB640000}"/>
    <cellStyle name="Normal 24 3 3" xfId="58072" xr:uid="{00000000-0005-0000-0000-0000BC640000}"/>
    <cellStyle name="Normal 24 4" xfId="25741" xr:uid="{00000000-0005-0000-0000-0000BD640000}"/>
    <cellStyle name="Normal 24 4 2" xfId="25742" xr:uid="{00000000-0005-0000-0000-0000BE640000}"/>
    <cellStyle name="Normal 24 5" xfId="25743" xr:uid="{00000000-0005-0000-0000-0000BF640000}"/>
    <cellStyle name="Normal 24 5 2" xfId="25744" xr:uid="{00000000-0005-0000-0000-0000C0640000}"/>
    <cellStyle name="Normal 24 6" xfId="25745" xr:uid="{00000000-0005-0000-0000-0000C1640000}"/>
    <cellStyle name="Normal 24 6 2" xfId="25746" xr:uid="{00000000-0005-0000-0000-0000C2640000}"/>
    <cellStyle name="Normal 24 7" xfId="25747" xr:uid="{00000000-0005-0000-0000-0000C3640000}"/>
    <cellStyle name="Normal 24 7 2" xfId="25748" xr:uid="{00000000-0005-0000-0000-0000C4640000}"/>
    <cellStyle name="Normal 24 8" xfId="25749" xr:uid="{00000000-0005-0000-0000-0000C5640000}"/>
    <cellStyle name="Normal 24 8 2" xfId="25750" xr:uid="{00000000-0005-0000-0000-0000C6640000}"/>
    <cellStyle name="Normal 24 9" xfId="25751" xr:uid="{00000000-0005-0000-0000-0000C7640000}"/>
    <cellStyle name="Normal 24 9 2" xfId="25752" xr:uid="{00000000-0005-0000-0000-0000C8640000}"/>
    <cellStyle name="Normal 25" xfId="1461" xr:uid="{00000000-0005-0000-0000-0000C9640000}"/>
    <cellStyle name="Normal 25 10" xfId="25753" xr:uid="{00000000-0005-0000-0000-0000CA640000}"/>
    <cellStyle name="Normal 25 10 2" xfId="25754" xr:uid="{00000000-0005-0000-0000-0000CB640000}"/>
    <cellStyle name="Normal 25 11" xfId="25755" xr:uid="{00000000-0005-0000-0000-0000CC640000}"/>
    <cellStyle name="Normal 25 12" xfId="57797" xr:uid="{00000000-0005-0000-0000-0000CD640000}"/>
    <cellStyle name="Normal 25 13" xfId="2120" xr:uid="{00000000-0005-0000-0000-0000CE640000}"/>
    <cellStyle name="Normal 25 2" xfId="25756" xr:uid="{00000000-0005-0000-0000-0000CF640000}"/>
    <cellStyle name="Normal 25 2 2" xfId="25757" xr:uid="{00000000-0005-0000-0000-0000D0640000}"/>
    <cellStyle name="Normal 25 2 3" xfId="58073" xr:uid="{00000000-0005-0000-0000-0000D1640000}"/>
    <cellStyle name="Normal 25 3" xfId="25758" xr:uid="{00000000-0005-0000-0000-0000D2640000}"/>
    <cellStyle name="Normal 25 3 2" xfId="25759" xr:uid="{00000000-0005-0000-0000-0000D3640000}"/>
    <cellStyle name="Normal 25 4" xfId="25760" xr:uid="{00000000-0005-0000-0000-0000D4640000}"/>
    <cellStyle name="Normal 25 4 2" xfId="25761" xr:uid="{00000000-0005-0000-0000-0000D5640000}"/>
    <cellStyle name="Normal 25 5" xfId="25762" xr:uid="{00000000-0005-0000-0000-0000D6640000}"/>
    <cellStyle name="Normal 25 5 2" xfId="25763" xr:uid="{00000000-0005-0000-0000-0000D7640000}"/>
    <cellStyle name="Normal 25 6" xfId="25764" xr:uid="{00000000-0005-0000-0000-0000D8640000}"/>
    <cellStyle name="Normal 25 6 2" xfId="25765" xr:uid="{00000000-0005-0000-0000-0000D9640000}"/>
    <cellStyle name="Normal 25 7" xfId="25766" xr:uid="{00000000-0005-0000-0000-0000DA640000}"/>
    <cellStyle name="Normal 25 7 2" xfId="25767" xr:uid="{00000000-0005-0000-0000-0000DB640000}"/>
    <cellStyle name="Normal 25 8" xfId="25768" xr:uid="{00000000-0005-0000-0000-0000DC640000}"/>
    <cellStyle name="Normal 25 8 2" xfId="25769" xr:uid="{00000000-0005-0000-0000-0000DD640000}"/>
    <cellStyle name="Normal 25 9" xfId="25770" xr:uid="{00000000-0005-0000-0000-0000DE640000}"/>
    <cellStyle name="Normal 25 9 2" xfId="25771" xr:uid="{00000000-0005-0000-0000-0000DF640000}"/>
    <cellStyle name="Normal 26" xfId="1462" xr:uid="{00000000-0005-0000-0000-0000E0640000}"/>
    <cellStyle name="Normal 26 10" xfId="25772" xr:uid="{00000000-0005-0000-0000-0000E1640000}"/>
    <cellStyle name="Normal 26 10 2" xfId="25773" xr:uid="{00000000-0005-0000-0000-0000E2640000}"/>
    <cellStyle name="Normal 26 11" xfId="25774" xr:uid="{00000000-0005-0000-0000-0000E3640000}"/>
    <cellStyle name="Normal 26 12" xfId="57798" xr:uid="{00000000-0005-0000-0000-0000E4640000}"/>
    <cellStyle name="Normal 26 13" xfId="2121" xr:uid="{00000000-0005-0000-0000-0000E5640000}"/>
    <cellStyle name="Normal 26 2" xfId="25775" xr:uid="{00000000-0005-0000-0000-0000E6640000}"/>
    <cellStyle name="Normal 26 2 2" xfId="25776" xr:uid="{00000000-0005-0000-0000-0000E7640000}"/>
    <cellStyle name="Normal 26 2 3" xfId="58074" xr:uid="{00000000-0005-0000-0000-0000E8640000}"/>
    <cellStyle name="Normal 26 3" xfId="25777" xr:uid="{00000000-0005-0000-0000-0000E9640000}"/>
    <cellStyle name="Normal 26 3 2" xfId="25778" xr:uid="{00000000-0005-0000-0000-0000EA640000}"/>
    <cellStyle name="Normal 26 3 3" xfId="58075" xr:uid="{00000000-0005-0000-0000-0000EB640000}"/>
    <cellStyle name="Normal 26 4" xfId="25779" xr:uid="{00000000-0005-0000-0000-0000EC640000}"/>
    <cellStyle name="Normal 26 4 2" xfId="25780" xr:uid="{00000000-0005-0000-0000-0000ED640000}"/>
    <cellStyle name="Normal 26 5" xfId="25781" xr:uid="{00000000-0005-0000-0000-0000EE640000}"/>
    <cellStyle name="Normal 26 5 2" xfId="25782" xr:uid="{00000000-0005-0000-0000-0000EF640000}"/>
    <cellStyle name="Normal 26 6" xfId="25783" xr:uid="{00000000-0005-0000-0000-0000F0640000}"/>
    <cellStyle name="Normal 26 6 2" xfId="25784" xr:uid="{00000000-0005-0000-0000-0000F1640000}"/>
    <cellStyle name="Normal 26 7" xfId="25785" xr:uid="{00000000-0005-0000-0000-0000F2640000}"/>
    <cellStyle name="Normal 26 7 2" xfId="25786" xr:uid="{00000000-0005-0000-0000-0000F3640000}"/>
    <cellStyle name="Normal 26 8" xfId="25787" xr:uid="{00000000-0005-0000-0000-0000F4640000}"/>
    <cellStyle name="Normal 26 8 2" xfId="25788" xr:uid="{00000000-0005-0000-0000-0000F5640000}"/>
    <cellStyle name="Normal 26 9" xfId="25789" xr:uid="{00000000-0005-0000-0000-0000F6640000}"/>
    <cellStyle name="Normal 26 9 2" xfId="25790" xr:uid="{00000000-0005-0000-0000-0000F7640000}"/>
    <cellStyle name="Normal 27" xfId="1463" xr:uid="{00000000-0005-0000-0000-0000F8640000}"/>
    <cellStyle name="Normal 27 10" xfId="25791" xr:uid="{00000000-0005-0000-0000-0000F9640000}"/>
    <cellStyle name="Normal 27 10 2" xfId="25792" xr:uid="{00000000-0005-0000-0000-0000FA640000}"/>
    <cellStyle name="Normal 27 11" xfId="25793" xr:uid="{00000000-0005-0000-0000-0000FB640000}"/>
    <cellStyle name="Normal 27 12" xfId="57799" xr:uid="{00000000-0005-0000-0000-0000FC640000}"/>
    <cellStyle name="Normal 27 2" xfId="25794" xr:uid="{00000000-0005-0000-0000-0000FD640000}"/>
    <cellStyle name="Normal 27 2 2" xfId="25795" xr:uid="{00000000-0005-0000-0000-0000FE640000}"/>
    <cellStyle name="Normal 27 2 3" xfId="58076" xr:uid="{00000000-0005-0000-0000-0000FF640000}"/>
    <cellStyle name="Normal 27 3" xfId="25796" xr:uid="{00000000-0005-0000-0000-000000650000}"/>
    <cellStyle name="Normal 27 3 2" xfId="25797" xr:uid="{00000000-0005-0000-0000-000001650000}"/>
    <cellStyle name="Normal 27 3 3" xfId="58077" xr:uid="{00000000-0005-0000-0000-000002650000}"/>
    <cellStyle name="Normal 27 4" xfId="25798" xr:uid="{00000000-0005-0000-0000-000003650000}"/>
    <cellStyle name="Normal 27 4 2" xfId="25799" xr:uid="{00000000-0005-0000-0000-000004650000}"/>
    <cellStyle name="Normal 27 5" xfId="25800" xr:uid="{00000000-0005-0000-0000-000005650000}"/>
    <cellStyle name="Normal 27 5 2" xfId="25801" xr:uid="{00000000-0005-0000-0000-000006650000}"/>
    <cellStyle name="Normal 27 6" xfId="25802" xr:uid="{00000000-0005-0000-0000-000007650000}"/>
    <cellStyle name="Normal 27 6 2" xfId="25803" xr:uid="{00000000-0005-0000-0000-000008650000}"/>
    <cellStyle name="Normal 27 7" xfId="25804" xr:uid="{00000000-0005-0000-0000-000009650000}"/>
    <cellStyle name="Normal 27 7 2" xfId="25805" xr:uid="{00000000-0005-0000-0000-00000A650000}"/>
    <cellStyle name="Normal 27 8" xfId="25806" xr:uid="{00000000-0005-0000-0000-00000B650000}"/>
    <cellStyle name="Normal 27 8 2" xfId="25807" xr:uid="{00000000-0005-0000-0000-00000C650000}"/>
    <cellStyle name="Normal 27 9" xfId="25808" xr:uid="{00000000-0005-0000-0000-00000D650000}"/>
    <cellStyle name="Normal 27 9 2" xfId="25809" xr:uid="{00000000-0005-0000-0000-00000E650000}"/>
    <cellStyle name="Normal 28" xfId="1464" xr:uid="{00000000-0005-0000-0000-00000F650000}"/>
    <cellStyle name="Normal 28 10" xfId="25811" xr:uid="{00000000-0005-0000-0000-000010650000}"/>
    <cellStyle name="Normal 28 10 2" xfId="25812" xr:uid="{00000000-0005-0000-0000-000011650000}"/>
    <cellStyle name="Normal 28 11" xfId="25813" xr:uid="{00000000-0005-0000-0000-000012650000}"/>
    <cellStyle name="Normal 28 12" xfId="57800" xr:uid="{00000000-0005-0000-0000-000013650000}"/>
    <cellStyle name="Normal 28 13" xfId="25810" xr:uid="{00000000-0005-0000-0000-000014650000}"/>
    <cellStyle name="Normal 28 2" xfId="25814" xr:uid="{00000000-0005-0000-0000-000015650000}"/>
    <cellStyle name="Normal 28 2 2" xfId="25815" xr:uid="{00000000-0005-0000-0000-000016650000}"/>
    <cellStyle name="Normal 28 2 2 2" xfId="58000" xr:uid="{00000000-0005-0000-0000-000017650000}"/>
    <cellStyle name="Normal 28 2 3" xfId="57990" xr:uid="{00000000-0005-0000-0000-000018650000}"/>
    <cellStyle name="Normal 28 3" xfId="25816" xr:uid="{00000000-0005-0000-0000-000019650000}"/>
    <cellStyle name="Normal 28 3 2" xfId="25817" xr:uid="{00000000-0005-0000-0000-00001A650000}"/>
    <cellStyle name="Normal 28 4" xfId="25818" xr:uid="{00000000-0005-0000-0000-00001B650000}"/>
    <cellStyle name="Normal 28 4 2" xfId="25819" xr:uid="{00000000-0005-0000-0000-00001C650000}"/>
    <cellStyle name="Normal 28 5" xfId="25820" xr:uid="{00000000-0005-0000-0000-00001D650000}"/>
    <cellStyle name="Normal 28 5 2" xfId="25821" xr:uid="{00000000-0005-0000-0000-00001E650000}"/>
    <cellStyle name="Normal 28 6" xfId="25822" xr:uid="{00000000-0005-0000-0000-00001F650000}"/>
    <cellStyle name="Normal 28 6 2" xfId="25823" xr:uid="{00000000-0005-0000-0000-000020650000}"/>
    <cellStyle name="Normal 28 7" xfId="25824" xr:uid="{00000000-0005-0000-0000-000021650000}"/>
    <cellStyle name="Normal 28 7 2" xfId="25825" xr:uid="{00000000-0005-0000-0000-000022650000}"/>
    <cellStyle name="Normal 28 8" xfId="25826" xr:uid="{00000000-0005-0000-0000-000023650000}"/>
    <cellStyle name="Normal 28 8 2" xfId="25827" xr:uid="{00000000-0005-0000-0000-000024650000}"/>
    <cellStyle name="Normal 28 9" xfId="25828" xr:uid="{00000000-0005-0000-0000-000025650000}"/>
    <cellStyle name="Normal 28 9 2" xfId="25829" xr:uid="{00000000-0005-0000-0000-000026650000}"/>
    <cellStyle name="Normal 29" xfId="1465" xr:uid="{00000000-0005-0000-0000-000027650000}"/>
    <cellStyle name="Normal 29 2" xfId="25831" xr:uid="{00000000-0005-0000-0000-000028650000}"/>
    <cellStyle name="Normal 29 2 2" xfId="58078" xr:uid="{00000000-0005-0000-0000-000029650000}"/>
    <cellStyle name="Normal 29 3" xfId="25832" xr:uid="{00000000-0005-0000-0000-00002A650000}"/>
    <cellStyle name="Normal 29 3 2" xfId="25833" xr:uid="{00000000-0005-0000-0000-00002B650000}"/>
    <cellStyle name="Normal 29 4" xfId="57801" xr:uid="{00000000-0005-0000-0000-00002C650000}"/>
    <cellStyle name="Normal 29 5" xfId="25830" xr:uid="{00000000-0005-0000-0000-00002D650000}"/>
    <cellStyle name="Normal 3" xfId="6" xr:uid="{00000000-0005-0000-0000-00002E650000}"/>
    <cellStyle name="Normal 3 10" xfId="2122" xr:uid="{00000000-0005-0000-0000-00002F650000}"/>
    <cellStyle name="Normal 3 10 2" xfId="25834" xr:uid="{00000000-0005-0000-0000-000030650000}"/>
    <cellStyle name="Normal 3 10 2 2" xfId="25835" xr:uid="{00000000-0005-0000-0000-000031650000}"/>
    <cellStyle name="Normal 3 10 3" xfId="25836" xr:uid="{00000000-0005-0000-0000-000032650000}"/>
    <cellStyle name="Normal 3 10 4" xfId="25837" xr:uid="{00000000-0005-0000-0000-000033650000}"/>
    <cellStyle name="Normal 3 11" xfId="2123" xr:uid="{00000000-0005-0000-0000-000034650000}"/>
    <cellStyle name="Normal 3 11 2" xfId="25838" xr:uid="{00000000-0005-0000-0000-000035650000}"/>
    <cellStyle name="Normal 3 11 2 2" xfId="25839" xr:uid="{00000000-0005-0000-0000-000036650000}"/>
    <cellStyle name="Normal 3 11 3" xfId="25840" xr:uid="{00000000-0005-0000-0000-000037650000}"/>
    <cellStyle name="Normal 3 12" xfId="2124" xr:uid="{00000000-0005-0000-0000-000038650000}"/>
    <cellStyle name="Normal 3 12 2" xfId="25841" xr:uid="{00000000-0005-0000-0000-000039650000}"/>
    <cellStyle name="Normal 3 12 2 2" xfId="25842" xr:uid="{00000000-0005-0000-0000-00003A650000}"/>
    <cellStyle name="Normal 3 12 3" xfId="25843" xr:uid="{00000000-0005-0000-0000-00003B650000}"/>
    <cellStyle name="Normal 3 13" xfId="2125" xr:uid="{00000000-0005-0000-0000-00003C650000}"/>
    <cellStyle name="Normal 3 13 2" xfId="25844" xr:uid="{00000000-0005-0000-0000-00003D650000}"/>
    <cellStyle name="Normal 3 13 2 2" xfId="25845" xr:uid="{00000000-0005-0000-0000-00003E650000}"/>
    <cellStyle name="Normal 3 13 3" xfId="25846" xr:uid="{00000000-0005-0000-0000-00003F650000}"/>
    <cellStyle name="Normal 3 14" xfId="2126" xr:uid="{00000000-0005-0000-0000-000040650000}"/>
    <cellStyle name="Normal 3 14 2" xfId="25847" xr:uid="{00000000-0005-0000-0000-000041650000}"/>
    <cellStyle name="Normal 3 14 2 2" xfId="25848" xr:uid="{00000000-0005-0000-0000-000042650000}"/>
    <cellStyle name="Normal 3 14 3" xfId="25849" xr:uid="{00000000-0005-0000-0000-000043650000}"/>
    <cellStyle name="Normal 3 15" xfId="2127" xr:uid="{00000000-0005-0000-0000-000044650000}"/>
    <cellStyle name="Normal 3 15 2" xfId="25850" xr:uid="{00000000-0005-0000-0000-000045650000}"/>
    <cellStyle name="Normal 3 15 2 2" xfId="25851" xr:uid="{00000000-0005-0000-0000-000046650000}"/>
    <cellStyle name="Normal 3 15 3" xfId="25852" xr:uid="{00000000-0005-0000-0000-000047650000}"/>
    <cellStyle name="Normal 3 16" xfId="2128" xr:uid="{00000000-0005-0000-0000-000048650000}"/>
    <cellStyle name="Normal 3 16 2" xfId="25853" xr:uid="{00000000-0005-0000-0000-000049650000}"/>
    <cellStyle name="Normal 3 16 2 2" xfId="25854" xr:uid="{00000000-0005-0000-0000-00004A650000}"/>
    <cellStyle name="Normal 3 16 3" xfId="25855" xr:uid="{00000000-0005-0000-0000-00004B650000}"/>
    <cellStyle name="Normal 3 17" xfId="2129" xr:uid="{00000000-0005-0000-0000-00004C650000}"/>
    <cellStyle name="Normal 3 17 2" xfId="25856" xr:uid="{00000000-0005-0000-0000-00004D650000}"/>
    <cellStyle name="Normal 3 17 2 2" xfId="25857" xr:uid="{00000000-0005-0000-0000-00004E650000}"/>
    <cellStyle name="Normal 3 17 3" xfId="25858" xr:uid="{00000000-0005-0000-0000-00004F650000}"/>
    <cellStyle name="Normal 3 18" xfId="2130" xr:uid="{00000000-0005-0000-0000-000050650000}"/>
    <cellStyle name="Normal 3 18 2" xfId="25859" xr:uid="{00000000-0005-0000-0000-000051650000}"/>
    <cellStyle name="Normal 3 18 2 2" xfId="25860" xr:uid="{00000000-0005-0000-0000-000052650000}"/>
    <cellStyle name="Normal 3 18 3" xfId="25861" xr:uid="{00000000-0005-0000-0000-000053650000}"/>
    <cellStyle name="Normal 3 19" xfId="2131" xr:uid="{00000000-0005-0000-0000-000054650000}"/>
    <cellStyle name="Normal 3 19 2" xfId="25862" xr:uid="{00000000-0005-0000-0000-000055650000}"/>
    <cellStyle name="Normal 3 19 2 2" xfId="25863" xr:uid="{00000000-0005-0000-0000-000056650000}"/>
    <cellStyle name="Normal 3 19 3" xfId="25864" xr:uid="{00000000-0005-0000-0000-000057650000}"/>
    <cellStyle name="Normal 3 2" xfId="1466" xr:uid="{00000000-0005-0000-0000-000058650000}"/>
    <cellStyle name="Normal 3 2 10" xfId="25865" xr:uid="{00000000-0005-0000-0000-000059650000}"/>
    <cellStyle name="Normal 3 2 10 2" xfId="25866" xr:uid="{00000000-0005-0000-0000-00005A650000}"/>
    <cellStyle name="Normal 3 2 11" xfId="25867" xr:uid="{00000000-0005-0000-0000-00005B650000}"/>
    <cellStyle name="Normal 3 2 11 2" xfId="25868" xr:uid="{00000000-0005-0000-0000-00005C650000}"/>
    <cellStyle name="Normal 3 2 12" xfId="25869" xr:uid="{00000000-0005-0000-0000-00005D650000}"/>
    <cellStyle name="Normal 3 2 12 2" xfId="25870" xr:uid="{00000000-0005-0000-0000-00005E650000}"/>
    <cellStyle name="Normal 3 2 13" xfId="25871" xr:uid="{00000000-0005-0000-0000-00005F650000}"/>
    <cellStyle name="Normal 3 2 13 2" xfId="25872" xr:uid="{00000000-0005-0000-0000-000060650000}"/>
    <cellStyle name="Normal 3 2 14" xfId="25873" xr:uid="{00000000-0005-0000-0000-000061650000}"/>
    <cellStyle name="Normal 3 2 14 2" xfId="25874" xr:uid="{00000000-0005-0000-0000-000062650000}"/>
    <cellStyle name="Normal 3 2 15" xfId="25875" xr:uid="{00000000-0005-0000-0000-000063650000}"/>
    <cellStyle name="Normal 3 2 15 2" xfId="25876" xr:uid="{00000000-0005-0000-0000-000064650000}"/>
    <cellStyle name="Normal 3 2 16" xfId="25877" xr:uid="{00000000-0005-0000-0000-000065650000}"/>
    <cellStyle name="Normal 3 2 16 2" xfId="25878" xr:uid="{00000000-0005-0000-0000-000066650000}"/>
    <cellStyle name="Normal 3 2 17" xfId="25879" xr:uid="{00000000-0005-0000-0000-000067650000}"/>
    <cellStyle name="Normal 3 2 17 2" xfId="25880" xr:uid="{00000000-0005-0000-0000-000068650000}"/>
    <cellStyle name="Normal 3 2 18" xfId="25881" xr:uid="{00000000-0005-0000-0000-000069650000}"/>
    <cellStyle name="Normal 3 2 18 2" xfId="25882" xr:uid="{00000000-0005-0000-0000-00006A650000}"/>
    <cellStyle name="Normal 3 2 19" xfId="25883" xr:uid="{00000000-0005-0000-0000-00006B650000}"/>
    <cellStyle name="Normal 3 2 19 2" xfId="25884" xr:uid="{00000000-0005-0000-0000-00006C650000}"/>
    <cellStyle name="Normal 3 2 2" xfId="1467" xr:uid="{00000000-0005-0000-0000-00006D650000}"/>
    <cellStyle name="Normal 3 2 2 2" xfId="2133" xr:uid="{00000000-0005-0000-0000-00006E650000}"/>
    <cellStyle name="Normal 3 2 2 2 2" xfId="25885" xr:uid="{00000000-0005-0000-0000-00006F650000}"/>
    <cellStyle name="Normal 3 2 2 2 3" xfId="25886" xr:uid="{00000000-0005-0000-0000-000070650000}"/>
    <cellStyle name="Normal 3 2 2 3" xfId="2134" xr:uid="{00000000-0005-0000-0000-000071650000}"/>
    <cellStyle name="Normal 3 2 2 3 2" xfId="25887" xr:uid="{00000000-0005-0000-0000-000072650000}"/>
    <cellStyle name="Normal 3 2 2 4" xfId="2135" xr:uid="{00000000-0005-0000-0000-000073650000}"/>
    <cellStyle name="Normal 3 2 2 4 2" xfId="25888" xr:uid="{00000000-0005-0000-0000-000074650000}"/>
    <cellStyle name="Normal 3 2 2 5" xfId="2136" xr:uid="{00000000-0005-0000-0000-000075650000}"/>
    <cellStyle name="Normal 3 2 2 5 2" xfId="57508" xr:uid="{00000000-0005-0000-0000-000076650000}"/>
    <cellStyle name="Normal 3 2 2 6" xfId="2137" xr:uid="{00000000-0005-0000-0000-000077650000}"/>
    <cellStyle name="Normal 3 2 2 6 2" xfId="57509" xr:uid="{00000000-0005-0000-0000-000078650000}"/>
    <cellStyle name="Normal 3 2 2 7" xfId="2132" xr:uid="{00000000-0005-0000-0000-000079650000}"/>
    <cellStyle name="Normal 3 2 20" xfId="25889" xr:uid="{00000000-0005-0000-0000-00007A650000}"/>
    <cellStyle name="Normal 3 2 20 2" xfId="25890" xr:uid="{00000000-0005-0000-0000-00007B650000}"/>
    <cellStyle name="Normal 3 2 21" xfId="25891" xr:uid="{00000000-0005-0000-0000-00007C650000}"/>
    <cellStyle name="Normal 3 2 21 2" xfId="25892" xr:uid="{00000000-0005-0000-0000-00007D650000}"/>
    <cellStyle name="Normal 3 2 22" xfId="25893" xr:uid="{00000000-0005-0000-0000-00007E650000}"/>
    <cellStyle name="Normal 3 2 22 2" xfId="25894" xr:uid="{00000000-0005-0000-0000-00007F650000}"/>
    <cellStyle name="Normal 3 2 23" xfId="25895" xr:uid="{00000000-0005-0000-0000-000080650000}"/>
    <cellStyle name="Normal 3 2 23 2" xfId="25896" xr:uid="{00000000-0005-0000-0000-000081650000}"/>
    <cellStyle name="Normal 3 2 24" xfId="25897" xr:uid="{00000000-0005-0000-0000-000082650000}"/>
    <cellStyle name="Normal 3 2 24 2" xfId="25898" xr:uid="{00000000-0005-0000-0000-000083650000}"/>
    <cellStyle name="Normal 3 2 25" xfId="25899" xr:uid="{00000000-0005-0000-0000-000084650000}"/>
    <cellStyle name="Normal 3 2 26" xfId="25900" xr:uid="{00000000-0005-0000-0000-000085650000}"/>
    <cellStyle name="Normal 3 2 27" xfId="25901" xr:uid="{00000000-0005-0000-0000-000086650000}"/>
    <cellStyle name="Normal 3 2 28" xfId="25902" xr:uid="{00000000-0005-0000-0000-000087650000}"/>
    <cellStyle name="Normal 3 2 29" xfId="57803" xr:uid="{00000000-0005-0000-0000-000088650000}"/>
    <cellStyle name="Normal 3 2 3" xfId="1468" xr:uid="{00000000-0005-0000-0000-000089650000}"/>
    <cellStyle name="Normal 3 2 3 2" xfId="25903" xr:uid="{00000000-0005-0000-0000-00008A650000}"/>
    <cellStyle name="Normal 3 2 3 3" xfId="25904" xr:uid="{00000000-0005-0000-0000-00008B650000}"/>
    <cellStyle name="Normal 3 2 3 3 2" xfId="25905" xr:uid="{00000000-0005-0000-0000-00008C650000}"/>
    <cellStyle name="Normal 3 2 3 4" xfId="25906" xr:uid="{00000000-0005-0000-0000-00008D650000}"/>
    <cellStyle name="Normal 3 2 3 5" xfId="2138" xr:uid="{00000000-0005-0000-0000-00008E650000}"/>
    <cellStyle name="Normal 3 2 30" xfId="2024" xr:uid="{00000000-0005-0000-0000-00008F650000}"/>
    <cellStyle name="Normal 3 2 4" xfId="2139" xr:uid="{00000000-0005-0000-0000-000090650000}"/>
    <cellStyle name="Normal 3 2 4 2" xfId="25907" xr:uid="{00000000-0005-0000-0000-000091650000}"/>
    <cellStyle name="Normal 3 2 4 3" xfId="25908" xr:uid="{00000000-0005-0000-0000-000092650000}"/>
    <cellStyle name="Normal 3 2 5" xfId="2140" xr:uid="{00000000-0005-0000-0000-000093650000}"/>
    <cellStyle name="Normal 3 2 5 2" xfId="25909" xr:uid="{00000000-0005-0000-0000-000094650000}"/>
    <cellStyle name="Normal 3 2 5 3" xfId="25910" xr:uid="{00000000-0005-0000-0000-000095650000}"/>
    <cellStyle name="Normal 3 2 6" xfId="2141" xr:uid="{00000000-0005-0000-0000-000096650000}"/>
    <cellStyle name="Normal 3 2 6 2" xfId="25911" xr:uid="{00000000-0005-0000-0000-000097650000}"/>
    <cellStyle name="Normal 3 2 6 3" xfId="25912" xr:uid="{00000000-0005-0000-0000-000098650000}"/>
    <cellStyle name="Normal 3 2 7" xfId="2142" xr:uid="{00000000-0005-0000-0000-000099650000}"/>
    <cellStyle name="Normal 3 2 7 2" xfId="25913" xr:uid="{00000000-0005-0000-0000-00009A650000}"/>
    <cellStyle name="Normal 3 2 7 3" xfId="25914" xr:uid="{00000000-0005-0000-0000-00009B650000}"/>
    <cellStyle name="Normal 3 2 8" xfId="2143" xr:uid="{00000000-0005-0000-0000-00009C650000}"/>
    <cellStyle name="Normal 3 2 8 2" xfId="25915" xr:uid="{00000000-0005-0000-0000-00009D650000}"/>
    <cellStyle name="Normal 3 2 9" xfId="2144" xr:uid="{00000000-0005-0000-0000-00009E650000}"/>
    <cellStyle name="Normal 3 2 9 2" xfId="25916" xr:uid="{00000000-0005-0000-0000-00009F650000}"/>
    <cellStyle name="Normal 3 2_Copy of Linked Fiscal Supplementary Tables jr" xfId="57804" xr:uid="{00000000-0005-0000-0000-0000A0650000}"/>
    <cellStyle name="Normal 3 20" xfId="2145" xr:uid="{00000000-0005-0000-0000-0000A1650000}"/>
    <cellStyle name="Normal 3 20 2" xfId="25917" xr:uid="{00000000-0005-0000-0000-0000A2650000}"/>
    <cellStyle name="Normal 3 20 2 2" xfId="25918" xr:uid="{00000000-0005-0000-0000-0000A3650000}"/>
    <cellStyle name="Normal 3 20 3" xfId="25919" xr:uid="{00000000-0005-0000-0000-0000A4650000}"/>
    <cellStyle name="Normal 3 21" xfId="2146" xr:uid="{00000000-0005-0000-0000-0000A5650000}"/>
    <cellStyle name="Normal 3 21 2" xfId="25920" xr:uid="{00000000-0005-0000-0000-0000A6650000}"/>
    <cellStyle name="Normal 3 21 2 2" xfId="25921" xr:uid="{00000000-0005-0000-0000-0000A7650000}"/>
    <cellStyle name="Normal 3 21 3" xfId="25922" xr:uid="{00000000-0005-0000-0000-0000A8650000}"/>
    <cellStyle name="Normal 3 22" xfId="2147" xr:uid="{00000000-0005-0000-0000-0000A9650000}"/>
    <cellStyle name="Normal 3 22 2" xfId="25923" xr:uid="{00000000-0005-0000-0000-0000AA650000}"/>
    <cellStyle name="Normal 3 22 2 2" xfId="25924" xr:uid="{00000000-0005-0000-0000-0000AB650000}"/>
    <cellStyle name="Normal 3 22 3" xfId="25925" xr:uid="{00000000-0005-0000-0000-0000AC650000}"/>
    <cellStyle name="Normal 3 23" xfId="2148" xr:uid="{00000000-0005-0000-0000-0000AD650000}"/>
    <cellStyle name="Normal 3 24" xfId="2149" xr:uid="{00000000-0005-0000-0000-0000AE650000}"/>
    <cellStyle name="Normal 3 24 2" xfId="25926" xr:uid="{00000000-0005-0000-0000-0000AF650000}"/>
    <cellStyle name="Normal 3 25" xfId="2150" xr:uid="{00000000-0005-0000-0000-0000B0650000}"/>
    <cellStyle name="Normal 3 26" xfId="2151" xr:uid="{00000000-0005-0000-0000-0000B1650000}"/>
    <cellStyle name="Normal 3 27" xfId="2152" xr:uid="{00000000-0005-0000-0000-0000B2650000}"/>
    <cellStyle name="Normal 3 28" xfId="2153" xr:uid="{00000000-0005-0000-0000-0000B3650000}"/>
    <cellStyle name="Normal 3 29" xfId="2154" xr:uid="{00000000-0005-0000-0000-0000B4650000}"/>
    <cellStyle name="Normal 3 3" xfId="1469" xr:uid="{00000000-0005-0000-0000-0000B5650000}"/>
    <cellStyle name="Normal 3 3 2" xfId="25927" xr:uid="{00000000-0005-0000-0000-0000B6650000}"/>
    <cellStyle name="Normal 3 3 2 2" xfId="25928" xr:uid="{00000000-0005-0000-0000-0000B7650000}"/>
    <cellStyle name="Normal 3 3 2 2 2" xfId="25929" xr:uid="{00000000-0005-0000-0000-0000B8650000}"/>
    <cellStyle name="Normal 3 3 2 2 3" xfId="25930" xr:uid="{00000000-0005-0000-0000-0000B9650000}"/>
    <cellStyle name="Normal 3 3 2 3" xfId="25931" xr:uid="{00000000-0005-0000-0000-0000BA650000}"/>
    <cellStyle name="Normal 3 3 2 3 2" xfId="25932" xr:uid="{00000000-0005-0000-0000-0000BB650000}"/>
    <cellStyle name="Normal 3 3 2 4" xfId="25933" xr:uid="{00000000-0005-0000-0000-0000BC650000}"/>
    <cellStyle name="Normal 3 3 2 4 2" xfId="25934" xr:uid="{00000000-0005-0000-0000-0000BD650000}"/>
    <cellStyle name="Normal 3 3 2 5" xfId="25935" xr:uid="{00000000-0005-0000-0000-0000BE650000}"/>
    <cellStyle name="Normal 3 3 2 6" xfId="25936" xr:uid="{00000000-0005-0000-0000-0000BF650000}"/>
    <cellStyle name="Normal 3 3 3" xfId="25937" xr:uid="{00000000-0005-0000-0000-0000C0650000}"/>
    <cellStyle name="Normal 3 3 3 2" xfId="25938" xr:uid="{00000000-0005-0000-0000-0000C1650000}"/>
    <cellStyle name="Normal 3 3 3 3" xfId="25939" xr:uid="{00000000-0005-0000-0000-0000C2650000}"/>
    <cellStyle name="Normal 3 3 3 4" xfId="25940" xr:uid="{00000000-0005-0000-0000-0000C3650000}"/>
    <cellStyle name="Normal 3 3 4" xfId="25941" xr:uid="{00000000-0005-0000-0000-0000C4650000}"/>
    <cellStyle name="Normal 3 3 4 2" xfId="25942" xr:uid="{00000000-0005-0000-0000-0000C5650000}"/>
    <cellStyle name="Normal 3 3 5" xfId="25943" xr:uid="{00000000-0005-0000-0000-0000C6650000}"/>
    <cellStyle name="Normal 3 3 5 2" xfId="25944" xr:uid="{00000000-0005-0000-0000-0000C7650000}"/>
    <cellStyle name="Normal 3 3 6" xfId="25945" xr:uid="{00000000-0005-0000-0000-0000C8650000}"/>
    <cellStyle name="Normal 3 3 7" xfId="25946" xr:uid="{00000000-0005-0000-0000-0000C9650000}"/>
    <cellStyle name="Normal 3 3 8" xfId="58079" xr:uid="{00000000-0005-0000-0000-0000CA650000}"/>
    <cellStyle name="Normal 3 3 9" xfId="2155" xr:uid="{00000000-0005-0000-0000-0000CB650000}"/>
    <cellStyle name="Normal 3 3_LocalAssetCharging" xfId="25947" xr:uid="{00000000-0005-0000-0000-0000CC650000}"/>
    <cellStyle name="Normal 3 30" xfId="2156" xr:uid="{00000000-0005-0000-0000-0000CD650000}"/>
    <cellStyle name="Normal 3 31" xfId="2157" xr:uid="{00000000-0005-0000-0000-0000CE650000}"/>
    <cellStyle name="Normal 3 32" xfId="2158" xr:uid="{00000000-0005-0000-0000-0000CF650000}"/>
    <cellStyle name="Normal 3 33" xfId="2159" xr:uid="{00000000-0005-0000-0000-0000D0650000}"/>
    <cellStyle name="Normal 3 34" xfId="2160" xr:uid="{00000000-0005-0000-0000-0000D1650000}"/>
    <cellStyle name="Normal 3 35" xfId="2161" xr:uid="{00000000-0005-0000-0000-0000D2650000}"/>
    <cellStyle name="Normal 3 36" xfId="57802" xr:uid="{00000000-0005-0000-0000-0000D3650000}"/>
    <cellStyle name="Normal 3 37" xfId="58146" xr:uid="{00000000-0005-0000-0000-0000D4650000}"/>
    <cellStyle name="Normal 3 38" xfId="2023" xr:uid="{00000000-0005-0000-0000-0000D5650000}"/>
    <cellStyle name="Normal 3 4" xfId="1470" xr:uid="{00000000-0005-0000-0000-0000D6650000}"/>
    <cellStyle name="Normal 3 4 10" xfId="25948" xr:uid="{00000000-0005-0000-0000-0000D7650000}"/>
    <cellStyle name="Normal 3 4 10 2" xfId="25949" xr:uid="{00000000-0005-0000-0000-0000D8650000}"/>
    <cellStyle name="Normal 3 4 11" xfId="25950" xr:uid="{00000000-0005-0000-0000-0000D9650000}"/>
    <cellStyle name="Normal 3 4 11 2" xfId="25951" xr:uid="{00000000-0005-0000-0000-0000DA650000}"/>
    <cellStyle name="Normal 3 4 12" xfId="25952" xr:uid="{00000000-0005-0000-0000-0000DB650000}"/>
    <cellStyle name="Normal 3 4 12 2" xfId="25953" xr:uid="{00000000-0005-0000-0000-0000DC650000}"/>
    <cellStyle name="Normal 3 4 13" xfId="25954" xr:uid="{00000000-0005-0000-0000-0000DD650000}"/>
    <cellStyle name="Normal 3 4 13 2" xfId="25955" xr:uid="{00000000-0005-0000-0000-0000DE650000}"/>
    <cellStyle name="Normal 3 4 14" xfId="25956" xr:uid="{00000000-0005-0000-0000-0000DF650000}"/>
    <cellStyle name="Normal 3 4 14 2" xfId="25957" xr:uid="{00000000-0005-0000-0000-0000E0650000}"/>
    <cellStyle name="Normal 3 4 15" xfId="25958" xr:uid="{00000000-0005-0000-0000-0000E1650000}"/>
    <cellStyle name="Normal 3 4 15 2" xfId="25959" xr:uid="{00000000-0005-0000-0000-0000E2650000}"/>
    <cellStyle name="Normal 3 4 16" xfId="25960" xr:uid="{00000000-0005-0000-0000-0000E3650000}"/>
    <cellStyle name="Normal 3 4 16 2" xfId="25961" xr:uid="{00000000-0005-0000-0000-0000E4650000}"/>
    <cellStyle name="Normal 3 4 17" xfId="25962" xr:uid="{00000000-0005-0000-0000-0000E5650000}"/>
    <cellStyle name="Normal 3 4 17 2" xfId="25963" xr:uid="{00000000-0005-0000-0000-0000E6650000}"/>
    <cellStyle name="Normal 3 4 18" xfId="25964" xr:uid="{00000000-0005-0000-0000-0000E7650000}"/>
    <cellStyle name="Normal 3 4 18 2" xfId="25965" xr:uid="{00000000-0005-0000-0000-0000E8650000}"/>
    <cellStyle name="Normal 3 4 19" xfId="25966" xr:uid="{00000000-0005-0000-0000-0000E9650000}"/>
    <cellStyle name="Normal 3 4 19 2" xfId="25967" xr:uid="{00000000-0005-0000-0000-0000EA650000}"/>
    <cellStyle name="Normal 3 4 2" xfId="25968" xr:uid="{00000000-0005-0000-0000-0000EB650000}"/>
    <cellStyle name="Normal 3 4 2 2" xfId="25969" xr:uid="{00000000-0005-0000-0000-0000EC650000}"/>
    <cellStyle name="Normal 3 4 2 2 2" xfId="25970" xr:uid="{00000000-0005-0000-0000-0000ED650000}"/>
    <cellStyle name="Normal 3 4 2 3" xfId="25971" xr:uid="{00000000-0005-0000-0000-0000EE650000}"/>
    <cellStyle name="Normal 3 4 20" xfId="25972" xr:uid="{00000000-0005-0000-0000-0000EF650000}"/>
    <cellStyle name="Normal 3 4 20 2" xfId="25973" xr:uid="{00000000-0005-0000-0000-0000F0650000}"/>
    <cellStyle name="Normal 3 4 21" xfId="25974" xr:uid="{00000000-0005-0000-0000-0000F1650000}"/>
    <cellStyle name="Normal 3 4 22" xfId="25975" xr:uid="{00000000-0005-0000-0000-0000F2650000}"/>
    <cellStyle name="Normal 3 4 22 2" xfId="25976" xr:uid="{00000000-0005-0000-0000-0000F3650000}"/>
    <cellStyle name="Normal 3 4 23" xfId="25977" xr:uid="{00000000-0005-0000-0000-0000F4650000}"/>
    <cellStyle name="Normal 3 4 24" xfId="25978" xr:uid="{00000000-0005-0000-0000-0000F5650000}"/>
    <cellStyle name="Normal 3 4 25" xfId="58080" xr:uid="{00000000-0005-0000-0000-0000F6650000}"/>
    <cellStyle name="Normal 3 4 26" xfId="2162" xr:uid="{00000000-0005-0000-0000-0000F7650000}"/>
    <cellStyle name="Normal 3 4 3" xfId="25979" xr:uid="{00000000-0005-0000-0000-0000F8650000}"/>
    <cellStyle name="Normal 3 4 3 2" xfId="25980" xr:uid="{00000000-0005-0000-0000-0000F9650000}"/>
    <cellStyle name="Normal 3 4 3 3" xfId="25981" xr:uid="{00000000-0005-0000-0000-0000FA650000}"/>
    <cellStyle name="Normal 3 4 4" xfId="25982" xr:uid="{00000000-0005-0000-0000-0000FB650000}"/>
    <cellStyle name="Normal 3 4 4 2" xfId="25983" xr:uid="{00000000-0005-0000-0000-0000FC650000}"/>
    <cellStyle name="Normal 3 4 4 3" xfId="25984" xr:uid="{00000000-0005-0000-0000-0000FD650000}"/>
    <cellStyle name="Normal 3 4 5" xfId="25985" xr:uid="{00000000-0005-0000-0000-0000FE650000}"/>
    <cellStyle name="Normal 3 4 5 2" xfId="25986" xr:uid="{00000000-0005-0000-0000-0000FF650000}"/>
    <cellStyle name="Normal 3 4 5 3" xfId="25987" xr:uid="{00000000-0005-0000-0000-000000660000}"/>
    <cellStyle name="Normal 3 4 6" xfId="25988" xr:uid="{00000000-0005-0000-0000-000001660000}"/>
    <cellStyle name="Normal 3 4 6 2" xfId="25989" xr:uid="{00000000-0005-0000-0000-000002660000}"/>
    <cellStyle name="Normal 3 4 7" xfId="25990" xr:uid="{00000000-0005-0000-0000-000003660000}"/>
    <cellStyle name="Normal 3 4 7 2" xfId="25991" xr:uid="{00000000-0005-0000-0000-000004660000}"/>
    <cellStyle name="Normal 3 4 7 3" xfId="25992" xr:uid="{00000000-0005-0000-0000-000005660000}"/>
    <cellStyle name="Normal 3 4 8" xfId="25993" xr:uid="{00000000-0005-0000-0000-000006660000}"/>
    <cellStyle name="Normal 3 4 8 2" xfId="25994" xr:uid="{00000000-0005-0000-0000-000007660000}"/>
    <cellStyle name="Normal 3 4 8 3" xfId="25995" xr:uid="{00000000-0005-0000-0000-000008660000}"/>
    <cellStyle name="Normal 3 4 9" xfId="25996" xr:uid="{00000000-0005-0000-0000-000009660000}"/>
    <cellStyle name="Normal 3 4 9 2" xfId="25997" xr:uid="{00000000-0005-0000-0000-00000A660000}"/>
    <cellStyle name="Normal 3 5" xfId="2163" xr:uid="{00000000-0005-0000-0000-00000B660000}"/>
    <cellStyle name="Normal 3 5 2" xfId="25998" xr:uid="{00000000-0005-0000-0000-00000C660000}"/>
    <cellStyle name="Normal 3 5 3" xfId="25999" xr:uid="{00000000-0005-0000-0000-00000D660000}"/>
    <cellStyle name="Normal 3 5 3 2" xfId="26000" xr:uid="{00000000-0005-0000-0000-00000E660000}"/>
    <cellStyle name="Normal 3 5 3 3" xfId="26001" xr:uid="{00000000-0005-0000-0000-00000F660000}"/>
    <cellStyle name="Normal 3 5 4" xfId="26002" xr:uid="{00000000-0005-0000-0000-000010660000}"/>
    <cellStyle name="Normal 3 5 5" xfId="26003" xr:uid="{00000000-0005-0000-0000-000011660000}"/>
    <cellStyle name="Normal 3 6" xfId="2164" xr:uid="{00000000-0005-0000-0000-000012660000}"/>
    <cellStyle name="Normal 3 6 2" xfId="26004" xr:uid="{00000000-0005-0000-0000-000013660000}"/>
    <cellStyle name="Normal 3 6 2 2" xfId="26005" xr:uid="{00000000-0005-0000-0000-000014660000}"/>
    <cellStyle name="Normal 3 6 2 3" xfId="26006" xr:uid="{00000000-0005-0000-0000-000015660000}"/>
    <cellStyle name="Normal 3 6 3" xfId="26007" xr:uid="{00000000-0005-0000-0000-000016660000}"/>
    <cellStyle name="Normal 3 6 3 2" xfId="26008" xr:uid="{00000000-0005-0000-0000-000017660000}"/>
    <cellStyle name="Normal 3 6 4" xfId="26009" xr:uid="{00000000-0005-0000-0000-000018660000}"/>
    <cellStyle name="Normal 3 6 5" xfId="26010" xr:uid="{00000000-0005-0000-0000-000019660000}"/>
    <cellStyle name="Normal 3 7" xfId="2165" xr:uid="{00000000-0005-0000-0000-00001A660000}"/>
    <cellStyle name="Normal 3 7 2" xfId="26011" xr:uid="{00000000-0005-0000-0000-00001B660000}"/>
    <cellStyle name="Normal 3 7 2 2" xfId="26012" xr:uid="{00000000-0005-0000-0000-00001C660000}"/>
    <cellStyle name="Normal 3 7 2 3" xfId="26013" xr:uid="{00000000-0005-0000-0000-00001D660000}"/>
    <cellStyle name="Normal 3 7 3" xfId="26014" xr:uid="{00000000-0005-0000-0000-00001E660000}"/>
    <cellStyle name="Normal 3 7 3 2" xfId="26015" xr:uid="{00000000-0005-0000-0000-00001F660000}"/>
    <cellStyle name="Normal 3 7 3 3" xfId="26016" xr:uid="{00000000-0005-0000-0000-000020660000}"/>
    <cellStyle name="Normal 3 7 4" xfId="26017" xr:uid="{00000000-0005-0000-0000-000021660000}"/>
    <cellStyle name="Normal 3 7 5" xfId="26018" xr:uid="{00000000-0005-0000-0000-000022660000}"/>
    <cellStyle name="Normal 3 7 6" xfId="26019" xr:uid="{00000000-0005-0000-0000-000023660000}"/>
    <cellStyle name="Normal 3 8" xfId="2166" xr:uid="{00000000-0005-0000-0000-000024660000}"/>
    <cellStyle name="Normal 3 8 2" xfId="26020" xr:uid="{00000000-0005-0000-0000-000025660000}"/>
    <cellStyle name="Normal 3 8 2 2" xfId="26021" xr:uid="{00000000-0005-0000-0000-000026660000}"/>
    <cellStyle name="Normal 3 8 3" xfId="26022" xr:uid="{00000000-0005-0000-0000-000027660000}"/>
    <cellStyle name="Normal 3 8 4" xfId="26023" xr:uid="{00000000-0005-0000-0000-000028660000}"/>
    <cellStyle name="Normal 3 9" xfId="2167" xr:uid="{00000000-0005-0000-0000-000029660000}"/>
    <cellStyle name="Normal 3 9 2" xfId="26024" xr:uid="{00000000-0005-0000-0000-00002A660000}"/>
    <cellStyle name="Normal 3 9 2 2" xfId="26025" xr:uid="{00000000-0005-0000-0000-00002B660000}"/>
    <cellStyle name="Normal 3 9 3" xfId="26026" xr:uid="{00000000-0005-0000-0000-00002C660000}"/>
    <cellStyle name="Normal 3 9 4" xfId="26027" xr:uid="{00000000-0005-0000-0000-00002D660000}"/>
    <cellStyle name="Normal 3_asset sales" xfId="57805" xr:uid="{00000000-0005-0000-0000-00002E660000}"/>
    <cellStyle name="Normal 30" xfId="1471" xr:uid="{00000000-0005-0000-0000-00002F660000}"/>
    <cellStyle name="Normal 30 2" xfId="26029" xr:uid="{00000000-0005-0000-0000-000030660000}"/>
    <cellStyle name="Normal 30 2 2" xfId="58081" xr:uid="{00000000-0005-0000-0000-000031660000}"/>
    <cellStyle name="Normal 30 3" xfId="57991" xr:uid="{00000000-0005-0000-0000-000032660000}"/>
    <cellStyle name="Normal 30 4" xfId="26028" xr:uid="{00000000-0005-0000-0000-000033660000}"/>
    <cellStyle name="Normal 31" xfId="1472" xr:uid="{00000000-0005-0000-0000-000034660000}"/>
    <cellStyle name="Normal 31 2" xfId="26031" xr:uid="{00000000-0005-0000-0000-000035660000}"/>
    <cellStyle name="Normal 31 2 2" xfId="58082" xr:uid="{00000000-0005-0000-0000-000036660000}"/>
    <cellStyle name="Normal 31 3" xfId="57992" xr:uid="{00000000-0005-0000-0000-000037660000}"/>
    <cellStyle name="Normal 31 4" xfId="26030" xr:uid="{00000000-0005-0000-0000-000038660000}"/>
    <cellStyle name="Normal 32" xfId="1473" xr:uid="{00000000-0005-0000-0000-000039660000}"/>
    <cellStyle name="Normal 32 2" xfId="26032" xr:uid="{00000000-0005-0000-0000-00003A660000}"/>
    <cellStyle name="Normal 32 3" xfId="57993" xr:uid="{00000000-0005-0000-0000-00003B660000}"/>
    <cellStyle name="Normal 33" xfId="1474" xr:uid="{00000000-0005-0000-0000-00003C660000}"/>
    <cellStyle name="Normal 33 2" xfId="57994" xr:uid="{00000000-0005-0000-0000-00003D660000}"/>
    <cellStyle name="Normal 33 3" xfId="26033" xr:uid="{00000000-0005-0000-0000-00003E660000}"/>
    <cellStyle name="Normal 34" xfId="1475" xr:uid="{00000000-0005-0000-0000-00003F660000}"/>
    <cellStyle name="Normal 34 2" xfId="58001" xr:uid="{00000000-0005-0000-0000-000040660000}"/>
    <cellStyle name="Normal 34 3" xfId="26034" xr:uid="{00000000-0005-0000-0000-000041660000}"/>
    <cellStyle name="Normal 35" xfId="1476" xr:uid="{00000000-0005-0000-0000-000042660000}"/>
    <cellStyle name="Normal 35 2" xfId="58008" xr:uid="{00000000-0005-0000-0000-000043660000}"/>
    <cellStyle name="Normal 35 3" xfId="26035" xr:uid="{00000000-0005-0000-0000-000044660000}"/>
    <cellStyle name="Normal 36" xfId="1477" xr:uid="{00000000-0005-0000-0000-000045660000}"/>
    <cellStyle name="Normal 36 2" xfId="58083" xr:uid="{00000000-0005-0000-0000-000046660000}"/>
    <cellStyle name="Normal 36 3" xfId="26036" xr:uid="{00000000-0005-0000-0000-000047660000}"/>
    <cellStyle name="Normal 37" xfId="1478" xr:uid="{00000000-0005-0000-0000-000048660000}"/>
    <cellStyle name="Normal 37 2" xfId="58084" xr:uid="{00000000-0005-0000-0000-000049660000}"/>
    <cellStyle name="Normal 37 3" xfId="26037" xr:uid="{00000000-0005-0000-0000-00004A660000}"/>
    <cellStyle name="Normal 38" xfId="1479" xr:uid="{00000000-0005-0000-0000-00004B660000}"/>
    <cellStyle name="Normal 38 2" xfId="58085" xr:uid="{00000000-0005-0000-0000-00004C660000}"/>
    <cellStyle name="Normal 38 3" xfId="26038" xr:uid="{00000000-0005-0000-0000-00004D660000}"/>
    <cellStyle name="Normal 39" xfId="1480" xr:uid="{00000000-0005-0000-0000-00004E660000}"/>
    <cellStyle name="Normal 39 10" xfId="26040" xr:uid="{00000000-0005-0000-0000-00004F660000}"/>
    <cellStyle name="Normal 39 11" xfId="26041" xr:uid="{00000000-0005-0000-0000-000050660000}"/>
    <cellStyle name="Normal 39 12" xfId="26042" xr:uid="{00000000-0005-0000-0000-000051660000}"/>
    <cellStyle name="Normal 39 13" xfId="26043" xr:uid="{00000000-0005-0000-0000-000052660000}"/>
    <cellStyle name="Normal 39 14" xfId="26044" xr:uid="{00000000-0005-0000-0000-000053660000}"/>
    <cellStyle name="Normal 39 15" xfId="58086" xr:uid="{00000000-0005-0000-0000-000054660000}"/>
    <cellStyle name="Normal 39 16" xfId="26039" xr:uid="{00000000-0005-0000-0000-000055660000}"/>
    <cellStyle name="Normal 39 2" xfId="26045" xr:uid="{00000000-0005-0000-0000-000056660000}"/>
    <cellStyle name="Normal 39 2 2" xfId="26046" xr:uid="{00000000-0005-0000-0000-000057660000}"/>
    <cellStyle name="Normal 39 2 3" xfId="26047" xr:uid="{00000000-0005-0000-0000-000058660000}"/>
    <cellStyle name="Normal 39 2 4" xfId="26048" xr:uid="{00000000-0005-0000-0000-000059660000}"/>
    <cellStyle name="Normal 39 2_Circuits" xfId="26049" xr:uid="{00000000-0005-0000-0000-00005A660000}"/>
    <cellStyle name="Normal 39 3" xfId="26050" xr:uid="{00000000-0005-0000-0000-00005B660000}"/>
    <cellStyle name="Normal 39 4" xfId="26051" xr:uid="{00000000-0005-0000-0000-00005C660000}"/>
    <cellStyle name="Normal 39 5" xfId="26052" xr:uid="{00000000-0005-0000-0000-00005D660000}"/>
    <cellStyle name="Normal 39 6" xfId="26053" xr:uid="{00000000-0005-0000-0000-00005E660000}"/>
    <cellStyle name="Normal 39 7" xfId="26054" xr:uid="{00000000-0005-0000-0000-00005F660000}"/>
    <cellStyle name="Normal 39 8" xfId="26055" xr:uid="{00000000-0005-0000-0000-000060660000}"/>
    <cellStyle name="Normal 39 9" xfId="26056" xr:uid="{00000000-0005-0000-0000-000061660000}"/>
    <cellStyle name="Normal 39 9 2" xfId="26057" xr:uid="{00000000-0005-0000-0000-000062660000}"/>
    <cellStyle name="Normal 39 9 3" xfId="26058" xr:uid="{00000000-0005-0000-0000-000063660000}"/>
    <cellStyle name="Normal 39 9 4" xfId="26059" xr:uid="{00000000-0005-0000-0000-000064660000}"/>
    <cellStyle name="Normal 39_Circuits" xfId="26060" xr:uid="{00000000-0005-0000-0000-000065660000}"/>
    <cellStyle name="Normal 4" xfId="1481" xr:uid="{00000000-0005-0000-0000-000066660000}"/>
    <cellStyle name="Normal 4 2" xfId="1482" xr:uid="{00000000-0005-0000-0000-000067660000}"/>
    <cellStyle name="Normal 4 2 2" xfId="1483" xr:uid="{00000000-0005-0000-0000-000068660000}"/>
    <cellStyle name="Normal 4 2 2 2" xfId="26061" xr:uid="{00000000-0005-0000-0000-000069660000}"/>
    <cellStyle name="Normal 4 2 2 2 2" xfId="26062" xr:uid="{00000000-0005-0000-0000-00006A660000}"/>
    <cellStyle name="Normal 4 2 2 3" xfId="26063" xr:uid="{00000000-0005-0000-0000-00006B660000}"/>
    <cellStyle name="Normal 4 2 2 4" xfId="2168" xr:uid="{00000000-0005-0000-0000-00006C660000}"/>
    <cellStyle name="Normal 4 2 3" xfId="26064" xr:uid="{00000000-0005-0000-0000-00006D660000}"/>
    <cellStyle name="Normal 4 2 3 2" xfId="26065" xr:uid="{00000000-0005-0000-0000-00006E660000}"/>
    <cellStyle name="Normal 4 2 4" xfId="26066" xr:uid="{00000000-0005-0000-0000-00006F660000}"/>
    <cellStyle name="Normal 4 2 4 2" xfId="26067" xr:uid="{00000000-0005-0000-0000-000070660000}"/>
    <cellStyle name="Normal 4 2 5" xfId="26068" xr:uid="{00000000-0005-0000-0000-000071660000}"/>
    <cellStyle name="Normal 4 2 6" xfId="26069" xr:uid="{00000000-0005-0000-0000-000072660000}"/>
    <cellStyle name="Normal 4 2 7" xfId="26070" xr:uid="{00000000-0005-0000-0000-000073660000}"/>
    <cellStyle name="Normal 4 2 8" xfId="2025" xr:uid="{00000000-0005-0000-0000-000074660000}"/>
    <cellStyle name="Normal 4 3" xfId="1484" xr:uid="{00000000-0005-0000-0000-000075660000}"/>
    <cellStyle name="Normal 4 3 2" xfId="1485" xr:uid="{00000000-0005-0000-0000-000076660000}"/>
    <cellStyle name="Normal 4 3 2 2" xfId="26071" xr:uid="{00000000-0005-0000-0000-000077660000}"/>
    <cellStyle name="Normal 4 3 3" xfId="57806" xr:uid="{00000000-0005-0000-0000-000078660000}"/>
    <cellStyle name="Normal 4 3 4" xfId="2169" xr:uid="{00000000-0005-0000-0000-000079660000}"/>
    <cellStyle name="Normal 4 4" xfId="1486" xr:uid="{00000000-0005-0000-0000-00007A660000}"/>
    <cellStyle name="Normal 4 4 2" xfId="26072" xr:uid="{00000000-0005-0000-0000-00007B660000}"/>
    <cellStyle name="Normal 4 4 3" xfId="57995" xr:uid="{00000000-0005-0000-0000-00007C660000}"/>
    <cellStyle name="Normal 4 4 4" xfId="2170" xr:uid="{00000000-0005-0000-0000-00007D660000}"/>
    <cellStyle name="Normal 4 5" xfId="2171" xr:uid="{00000000-0005-0000-0000-00007E660000}"/>
    <cellStyle name="Normal 4 5 2" xfId="26073" xr:uid="{00000000-0005-0000-0000-00007F660000}"/>
    <cellStyle name="Normal 4 5 3" xfId="58087" xr:uid="{00000000-0005-0000-0000-000080660000}"/>
    <cellStyle name="Normal 4 6" xfId="2172" xr:uid="{00000000-0005-0000-0000-000081660000}"/>
    <cellStyle name="Normal 4 6 2" xfId="26074" xr:uid="{00000000-0005-0000-0000-000082660000}"/>
    <cellStyle name="Normal 4 7" xfId="2173" xr:uid="{00000000-0005-0000-0000-000083660000}"/>
    <cellStyle name="Normal 4 7 2" xfId="26075" xr:uid="{00000000-0005-0000-0000-000084660000}"/>
    <cellStyle name="Normal 4 8" xfId="26076" xr:uid="{00000000-0005-0000-0000-000085660000}"/>
    <cellStyle name="Normal 4 9" xfId="57468" xr:uid="{00000000-0005-0000-0000-000086660000}"/>
    <cellStyle name="Normal 4_Book1" xfId="57996" xr:uid="{00000000-0005-0000-0000-000087660000}"/>
    <cellStyle name="Normal 40" xfId="1487" xr:uid="{00000000-0005-0000-0000-000088660000}"/>
    <cellStyle name="Normal 40 2" xfId="58088" xr:uid="{00000000-0005-0000-0000-000089660000}"/>
    <cellStyle name="Normal 40 3" xfId="26077" xr:uid="{00000000-0005-0000-0000-00008A660000}"/>
    <cellStyle name="Normal 41" xfId="1488" xr:uid="{00000000-0005-0000-0000-00008B660000}"/>
    <cellStyle name="Normal 41 2" xfId="26078" xr:uid="{00000000-0005-0000-0000-00008C660000}"/>
    <cellStyle name="Normal 42" xfId="1489" xr:uid="{00000000-0005-0000-0000-00008D660000}"/>
    <cellStyle name="Normal 42 2" xfId="58089" xr:uid="{00000000-0005-0000-0000-00008E660000}"/>
    <cellStyle name="Normal 43" xfId="1490" xr:uid="{00000000-0005-0000-0000-00008F660000}"/>
    <cellStyle name="Normal 43 2" xfId="26080" xr:uid="{00000000-0005-0000-0000-000090660000}"/>
    <cellStyle name="Normal 43 3" xfId="26079" xr:uid="{00000000-0005-0000-0000-000091660000}"/>
    <cellStyle name="Normal 44" xfId="1491" xr:uid="{00000000-0005-0000-0000-000092660000}"/>
    <cellStyle name="Normal 44 2" xfId="26082" xr:uid="{00000000-0005-0000-0000-000093660000}"/>
    <cellStyle name="Normal 44 3" xfId="26081" xr:uid="{00000000-0005-0000-0000-000094660000}"/>
    <cellStyle name="Normal 45" xfId="1492" xr:uid="{00000000-0005-0000-0000-000095660000}"/>
    <cellStyle name="Normal 45 2" xfId="26084" xr:uid="{00000000-0005-0000-0000-000096660000}"/>
    <cellStyle name="Normal 45 3" xfId="58090" xr:uid="{00000000-0005-0000-0000-000097660000}"/>
    <cellStyle name="Normal 45 4" xfId="26083" xr:uid="{00000000-0005-0000-0000-000098660000}"/>
    <cellStyle name="Normal 46" xfId="1493" xr:uid="{00000000-0005-0000-0000-000099660000}"/>
    <cellStyle name="Normal 46 2" xfId="26085" xr:uid="{00000000-0005-0000-0000-00009A660000}"/>
    <cellStyle name="Normal 46 2 2" xfId="26086" xr:uid="{00000000-0005-0000-0000-00009B660000}"/>
    <cellStyle name="Normal 46 3" xfId="26087" xr:uid="{00000000-0005-0000-0000-00009C660000}"/>
    <cellStyle name="Normal 46 3 2" xfId="26088" xr:uid="{00000000-0005-0000-0000-00009D660000}"/>
    <cellStyle name="Normal 46 4" xfId="26089" xr:uid="{00000000-0005-0000-0000-00009E660000}"/>
    <cellStyle name="Normal 46 5" xfId="58107" xr:uid="{00000000-0005-0000-0000-00009F660000}"/>
    <cellStyle name="Normal 47" xfId="1494" xr:uid="{00000000-0005-0000-0000-0000A0660000}"/>
    <cellStyle name="Normal 47 2" xfId="58114" xr:uid="{00000000-0005-0000-0000-0000A1660000}"/>
    <cellStyle name="Normal 48" xfId="1495" xr:uid="{00000000-0005-0000-0000-0000A2660000}"/>
    <cellStyle name="Normal 48 2" xfId="58108" xr:uid="{00000000-0005-0000-0000-0000A3660000}"/>
    <cellStyle name="Normal 49" xfId="1496" xr:uid="{00000000-0005-0000-0000-0000A4660000}"/>
    <cellStyle name="Normal 49 2" xfId="58109" xr:uid="{00000000-0005-0000-0000-0000A5660000}"/>
    <cellStyle name="Normal 5" xfId="1497" xr:uid="{00000000-0005-0000-0000-0000A6660000}"/>
    <cellStyle name="Normal 5 2" xfId="1498" xr:uid="{00000000-0005-0000-0000-0000A7660000}"/>
    <cellStyle name="Normal 5 2 2" xfId="26090" xr:uid="{00000000-0005-0000-0000-0000A8660000}"/>
    <cellStyle name="Normal 5 2 2 2" xfId="26091" xr:uid="{00000000-0005-0000-0000-0000A9660000}"/>
    <cellStyle name="Normal 5 2 2 2 2" xfId="26092" xr:uid="{00000000-0005-0000-0000-0000AA660000}"/>
    <cellStyle name="Normal 5 2 2 3" xfId="26093" xr:uid="{00000000-0005-0000-0000-0000AB660000}"/>
    <cellStyle name="Normal 5 2 3" xfId="26094" xr:uid="{00000000-0005-0000-0000-0000AC660000}"/>
    <cellStyle name="Normal 5 2 3 2" xfId="26095" xr:uid="{00000000-0005-0000-0000-0000AD660000}"/>
    <cellStyle name="Normal 5 2 4" xfId="26096" xr:uid="{00000000-0005-0000-0000-0000AE660000}"/>
    <cellStyle name="Normal 5 2 5" xfId="26097" xr:uid="{00000000-0005-0000-0000-0000AF660000}"/>
    <cellStyle name="Normal 5 2 6" xfId="2026" xr:uid="{00000000-0005-0000-0000-0000B0660000}"/>
    <cellStyle name="Normal 5 3" xfId="1499" xr:uid="{00000000-0005-0000-0000-0000B1660000}"/>
    <cellStyle name="Normal 5 3 2" xfId="26098" xr:uid="{00000000-0005-0000-0000-0000B2660000}"/>
    <cellStyle name="Normal 5 3 3" xfId="26099" xr:uid="{00000000-0005-0000-0000-0000B3660000}"/>
    <cellStyle name="Normal 5 3 4" xfId="26100" xr:uid="{00000000-0005-0000-0000-0000B4660000}"/>
    <cellStyle name="Normal 5 3 5" xfId="2027" xr:uid="{00000000-0005-0000-0000-0000B5660000}"/>
    <cellStyle name="Normal 5 4" xfId="2028" xr:uid="{00000000-0005-0000-0000-0000B6660000}"/>
    <cellStyle name="Normal 5 4 2" xfId="26101" xr:uid="{00000000-0005-0000-0000-0000B7660000}"/>
    <cellStyle name="Normal 5 4 3" xfId="26102" xr:uid="{00000000-0005-0000-0000-0000B8660000}"/>
    <cellStyle name="Normal 5 4 4" xfId="26103" xr:uid="{00000000-0005-0000-0000-0000B9660000}"/>
    <cellStyle name="Normal 5 5" xfId="2029" xr:uid="{00000000-0005-0000-0000-0000BA660000}"/>
    <cellStyle name="Normal 5 5 2" xfId="26104" xr:uid="{00000000-0005-0000-0000-0000BB660000}"/>
    <cellStyle name="Normal 5 5 3" xfId="26105" xr:uid="{00000000-0005-0000-0000-0000BC660000}"/>
    <cellStyle name="Normal 5 5 4" xfId="26106" xr:uid="{00000000-0005-0000-0000-0000BD660000}"/>
    <cellStyle name="Normal 5 6" xfId="2174" xr:uid="{00000000-0005-0000-0000-0000BE660000}"/>
    <cellStyle name="Normal 5 6 2" xfId="26107" xr:uid="{00000000-0005-0000-0000-0000BF660000}"/>
    <cellStyle name="Normal 5 6 3" xfId="26108" xr:uid="{00000000-0005-0000-0000-0000C0660000}"/>
    <cellStyle name="Normal 5 7" xfId="26109" xr:uid="{00000000-0005-0000-0000-0000C1660000}"/>
    <cellStyle name="Normal 5 7 2" xfId="26110" xr:uid="{00000000-0005-0000-0000-0000C2660000}"/>
    <cellStyle name="Normal 5 8" xfId="26111" xr:uid="{00000000-0005-0000-0000-0000C3660000}"/>
    <cellStyle name="Normal 50" xfId="1500" xr:uid="{00000000-0005-0000-0000-0000C4660000}"/>
    <cellStyle name="Normal 50 2" xfId="58120" xr:uid="{00000000-0005-0000-0000-0000C5660000}"/>
    <cellStyle name="Normal 51" xfId="1501" xr:uid="{00000000-0005-0000-0000-0000C6660000}"/>
    <cellStyle name="Normal 51 2" xfId="58125" xr:uid="{00000000-0005-0000-0000-0000C7660000}"/>
    <cellStyle name="Normal 51 3" xfId="58121" xr:uid="{00000000-0005-0000-0000-0000C8660000}"/>
    <cellStyle name="Normal 52" xfId="1502" xr:uid="{00000000-0005-0000-0000-0000C9660000}"/>
    <cellStyle name="Normal 52 2" xfId="58129" xr:uid="{00000000-0005-0000-0000-0000CA660000}"/>
    <cellStyle name="Normal 52 3" xfId="58122" xr:uid="{00000000-0005-0000-0000-0000CB660000}"/>
    <cellStyle name="Normal 53" xfId="1503" xr:uid="{00000000-0005-0000-0000-0000CC660000}"/>
    <cellStyle name="Normal 53 2" xfId="58126" xr:uid="{00000000-0005-0000-0000-0000CD660000}"/>
    <cellStyle name="Normal 54" xfId="1504" xr:uid="{00000000-0005-0000-0000-0000CE660000}"/>
    <cellStyle name="Normal 54 2" xfId="58131" xr:uid="{00000000-0005-0000-0000-0000CF660000}"/>
    <cellStyle name="Normal 55" xfId="1505" xr:uid="{00000000-0005-0000-0000-0000D0660000}"/>
    <cellStyle name="Normal 55 2" xfId="58133" xr:uid="{00000000-0005-0000-0000-0000D1660000}"/>
    <cellStyle name="Normal 56" xfId="1506" xr:uid="{00000000-0005-0000-0000-0000D2660000}"/>
    <cellStyle name="Normal 56 2" xfId="58137" xr:uid="{00000000-0005-0000-0000-0000D3660000}"/>
    <cellStyle name="Normal 57" xfId="1507" xr:uid="{00000000-0005-0000-0000-0000D4660000}"/>
    <cellStyle name="Normal 57 2" xfId="57829" xr:uid="{00000000-0005-0000-0000-0000D5660000}"/>
    <cellStyle name="Normal 58" xfId="1508" xr:uid="{00000000-0005-0000-0000-0000D6660000}"/>
    <cellStyle name="Normal 59" xfId="1509" xr:uid="{00000000-0005-0000-0000-0000D7660000}"/>
    <cellStyle name="Normal 6" xfId="1510" xr:uid="{00000000-0005-0000-0000-0000D8660000}"/>
    <cellStyle name="Normal 6 10" xfId="26112" xr:uid="{00000000-0005-0000-0000-0000D9660000}"/>
    <cellStyle name="Normal 6 11" xfId="57807" xr:uid="{00000000-0005-0000-0000-0000DA660000}"/>
    <cellStyle name="Normal 6 12" xfId="2175" xr:uid="{00000000-0005-0000-0000-0000DB660000}"/>
    <cellStyle name="Normal 6 2" xfId="1511" xr:uid="{00000000-0005-0000-0000-0000DC660000}"/>
    <cellStyle name="Normal 6 2 10" xfId="26113" xr:uid="{00000000-0005-0000-0000-0000DD660000}"/>
    <cellStyle name="Normal 6 2 10 2" xfId="26114" xr:uid="{00000000-0005-0000-0000-0000DE660000}"/>
    <cellStyle name="Normal 6 2 11" xfId="26115" xr:uid="{00000000-0005-0000-0000-0000DF660000}"/>
    <cellStyle name="Normal 6 2 11 2" xfId="26116" xr:uid="{00000000-0005-0000-0000-0000E0660000}"/>
    <cellStyle name="Normal 6 2 12" xfId="26117" xr:uid="{00000000-0005-0000-0000-0000E1660000}"/>
    <cellStyle name="Normal 6 2 12 2" xfId="26118" xr:uid="{00000000-0005-0000-0000-0000E2660000}"/>
    <cellStyle name="Normal 6 2 13" xfId="26119" xr:uid="{00000000-0005-0000-0000-0000E3660000}"/>
    <cellStyle name="Normal 6 2 13 2" xfId="26120" xr:uid="{00000000-0005-0000-0000-0000E4660000}"/>
    <cellStyle name="Normal 6 2 14" xfId="26121" xr:uid="{00000000-0005-0000-0000-0000E5660000}"/>
    <cellStyle name="Normal 6 2 14 2" xfId="26122" xr:uid="{00000000-0005-0000-0000-0000E6660000}"/>
    <cellStyle name="Normal 6 2 15" xfId="26123" xr:uid="{00000000-0005-0000-0000-0000E7660000}"/>
    <cellStyle name="Normal 6 2 15 2" xfId="26124" xr:uid="{00000000-0005-0000-0000-0000E8660000}"/>
    <cellStyle name="Normal 6 2 16" xfId="26125" xr:uid="{00000000-0005-0000-0000-0000E9660000}"/>
    <cellStyle name="Normal 6 2 16 2" xfId="26126" xr:uid="{00000000-0005-0000-0000-0000EA660000}"/>
    <cellStyle name="Normal 6 2 17" xfId="26127" xr:uid="{00000000-0005-0000-0000-0000EB660000}"/>
    <cellStyle name="Normal 6 2 17 2" xfId="26128" xr:uid="{00000000-0005-0000-0000-0000EC660000}"/>
    <cellStyle name="Normal 6 2 18" xfId="26129" xr:uid="{00000000-0005-0000-0000-0000ED660000}"/>
    <cellStyle name="Normal 6 2 18 2" xfId="26130" xr:uid="{00000000-0005-0000-0000-0000EE660000}"/>
    <cellStyle name="Normal 6 2 19" xfId="26131" xr:uid="{00000000-0005-0000-0000-0000EF660000}"/>
    <cellStyle name="Normal 6 2 19 2" xfId="26132" xr:uid="{00000000-0005-0000-0000-0000F0660000}"/>
    <cellStyle name="Normal 6 2 2" xfId="26133" xr:uid="{00000000-0005-0000-0000-0000F1660000}"/>
    <cellStyle name="Normal 6 2 2 2" xfId="26134" xr:uid="{00000000-0005-0000-0000-0000F2660000}"/>
    <cellStyle name="Normal 6 2 2 2 2" xfId="26135" xr:uid="{00000000-0005-0000-0000-0000F3660000}"/>
    <cellStyle name="Normal 6 2 2 3" xfId="26136" xr:uid="{00000000-0005-0000-0000-0000F4660000}"/>
    <cellStyle name="Normal 6 2 20" xfId="26137" xr:uid="{00000000-0005-0000-0000-0000F5660000}"/>
    <cellStyle name="Normal 6 2 21" xfId="26138" xr:uid="{00000000-0005-0000-0000-0000F6660000}"/>
    <cellStyle name="Normal 6 2 22" xfId="26139" xr:uid="{00000000-0005-0000-0000-0000F7660000}"/>
    <cellStyle name="Normal 6 2 23" xfId="26140" xr:uid="{00000000-0005-0000-0000-0000F8660000}"/>
    <cellStyle name="Normal 6 2 24" xfId="2030" xr:uid="{00000000-0005-0000-0000-0000F9660000}"/>
    <cellStyle name="Normal 6 2 3" xfId="26141" xr:uid="{00000000-0005-0000-0000-0000FA660000}"/>
    <cellStyle name="Normal 6 2 3 2" xfId="26142" xr:uid="{00000000-0005-0000-0000-0000FB660000}"/>
    <cellStyle name="Normal 6 2 4" xfId="26143" xr:uid="{00000000-0005-0000-0000-0000FC660000}"/>
    <cellStyle name="Normal 6 2 4 2" xfId="26144" xr:uid="{00000000-0005-0000-0000-0000FD660000}"/>
    <cellStyle name="Normal 6 2 5" xfId="26145" xr:uid="{00000000-0005-0000-0000-0000FE660000}"/>
    <cellStyle name="Normal 6 2 5 2" xfId="26146" xr:uid="{00000000-0005-0000-0000-0000FF660000}"/>
    <cellStyle name="Normal 6 2 6" xfId="26147" xr:uid="{00000000-0005-0000-0000-000000670000}"/>
    <cellStyle name="Normal 6 2 6 2" xfId="26148" xr:uid="{00000000-0005-0000-0000-000001670000}"/>
    <cellStyle name="Normal 6 2 7" xfId="26149" xr:uid="{00000000-0005-0000-0000-000002670000}"/>
    <cellStyle name="Normal 6 2 7 2" xfId="26150" xr:uid="{00000000-0005-0000-0000-000003670000}"/>
    <cellStyle name="Normal 6 2 8" xfId="26151" xr:uid="{00000000-0005-0000-0000-000004670000}"/>
    <cellStyle name="Normal 6 2 8 2" xfId="26152" xr:uid="{00000000-0005-0000-0000-000005670000}"/>
    <cellStyle name="Normal 6 2 9" xfId="26153" xr:uid="{00000000-0005-0000-0000-000006670000}"/>
    <cellStyle name="Normal 6 2 9 2" xfId="26154" xr:uid="{00000000-0005-0000-0000-000007670000}"/>
    <cellStyle name="Normal 6 3" xfId="26155" xr:uid="{00000000-0005-0000-0000-000008670000}"/>
    <cellStyle name="Normal 6 3 10" xfId="26156" xr:uid="{00000000-0005-0000-0000-000009670000}"/>
    <cellStyle name="Normal 6 3 10 2" xfId="26157" xr:uid="{00000000-0005-0000-0000-00000A670000}"/>
    <cellStyle name="Normal 6 3 11" xfId="26158" xr:uid="{00000000-0005-0000-0000-00000B670000}"/>
    <cellStyle name="Normal 6 3 11 2" xfId="26159" xr:uid="{00000000-0005-0000-0000-00000C670000}"/>
    <cellStyle name="Normal 6 3 12" xfId="26160" xr:uid="{00000000-0005-0000-0000-00000D670000}"/>
    <cellStyle name="Normal 6 3 12 2" xfId="26161" xr:uid="{00000000-0005-0000-0000-00000E670000}"/>
    <cellStyle name="Normal 6 3 13" xfId="26162" xr:uid="{00000000-0005-0000-0000-00000F670000}"/>
    <cellStyle name="Normal 6 3 13 2" xfId="26163" xr:uid="{00000000-0005-0000-0000-000010670000}"/>
    <cellStyle name="Normal 6 3 14" xfId="26164" xr:uid="{00000000-0005-0000-0000-000011670000}"/>
    <cellStyle name="Normal 6 3 14 2" xfId="26165" xr:uid="{00000000-0005-0000-0000-000012670000}"/>
    <cellStyle name="Normal 6 3 15" xfId="26166" xr:uid="{00000000-0005-0000-0000-000013670000}"/>
    <cellStyle name="Normal 6 3 15 2" xfId="26167" xr:uid="{00000000-0005-0000-0000-000014670000}"/>
    <cellStyle name="Normal 6 3 16" xfId="26168" xr:uid="{00000000-0005-0000-0000-000015670000}"/>
    <cellStyle name="Normal 6 3 16 2" xfId="26169" xr:uid="{00000000-0005-0000-0000-000016670000}"/>
    <cellStyle name="Normal 6 3 17" xfId="26170" xr:uid="{00000000-0005-0000-0000-000017670000}"/>
    <cellStyle name="Normal 6 3 17 2" xfId="26171" xr:uid="{00000000-0005-0000-0000-000018670000}"/>
    <cellStyle name="Normal 6 3 18" xfId="26172" xr:uid="{00000000-0005-0000-0000-000019670000}"/>
    <cellStyle name="Normal 6 3 18 2" xfId="26173" xr:uid="{00000000-0005-0000-0000-00001A670000}"/>
    <cellStyle name="Normal 6 3 19" xfId="26174" xr:uid="{00000000-0005-0000-0000-00001B670000}"/>
    <cellStyle name="Normal 6 3 19 2" xfId="26175" xr:uid="{00000000-0005-0000-0000-00001C670000}"/>
    <cellStyle name="Normal 6 3 2" xfId="26176" xr:uid="{00000000-0005-0000-0000-00001D670000}"/>
    <cellStyle name="Normal 6 3 2 2" xfId="26177" xr:uid="{00000000-0005-0000-0000-00001E670000}"/>
    <cellStyle name="Normal 6 3 20" xfId="26178" xr:uid="{00000000-0005-0000-0000-00001F670000}"/>
    <cellStyle name="Normal 6 3 3" xfId="26179" xr:uid="{00000000-0005-0000-0000-000020670000}"/>
    <cellStyle name="Normal 6 3 3 2" xfId="26180" xr:uid="{00000000-0005-0000-0000-000021670000}"/>
    <cellStyle name="Normal 6 3 4" xfId="26181" xr:uid="{00000000-0005-0000-0000-000022670000}"/>
    <cellStyle name="Normal 6 3 4 2" xfId="26182" xr:uid="{00000000-0005-0000-0000-000023670000}"/>
    <cellStyle name="Normal 6 3 5" xfId="26183" xr:uid="{00000000-0005-0000-0000-000024670000}"/>
    <cellStyle name="Normal 6 3 5 2" xfId="26184" xr:uid="{00000000-0005-0000-0000-000025670000}"/>
    <cellStyle name="Normal 6 3 6" xfId="26185" xr:uid="{00000000-0005-0000-0000-000026670000}"/>
    <cellStyle name="Normal 6 3 6 2" xfId="26186" xr:uid="{00000000-0005-0000-0000-000027670000}"/>
    <cellStyle name="Normal 6 3 7" xfId="26187" xr:uid="{00000000-0005-0000-0000-000028670000}"/>
    <cellStyle name="Normal 6 3 7 2" xfId="26188" xr:uid="{00000000-0005-0000-0000-000029670000}"/>
    <cellStyle name="Normal 6 3 8" xfId="26189" xr:uid="{00000000-0005-0000-0000-00002A670000}"/>
    <cellStyle name="Normal 6 3 8 2" xfId="26190" xr:uid="{00000000-0005-0000-0000-00002B670000}"/>
    <cellStyle name="Normal 6 3 9" xfId="26191" xr:uid="{00000000-0005-0000-0000-00002C670000}"/>
    <cellStyle name="Normal 6 3 9 2" xfId="26192" xr:uid="{00000000-0005-0000-0000-00002D670000}"/>
    <cellStyle name="Normal 6 4" xfId="26193" xr:uid="{00000000-0005-0000-0000-00002E670000}"/>
    <cellStyle name="Normal 6 4 2" xfId="26194" xr:uid="{00000000-0005-0000-0000-00002F670000}"/>
    <cellStyle name="Normal 6 5" xfId="26195" xr:uid="{00000000-0005-0000-0000-000030670000}"/>
    <cellStyle name="Normal 6 5 2" xfId="26196" xr:uid="{00000000-0005-0000-0000-000031670000}"/>
    <cellStyle name="Normal 6 6" xfId="26197" xr:uid="{00000000-0005-0000-0000-000032670000}"/>
    <cellStyle name="Normal 6 6 2" xfId="26198" xr:uid="{00000000-0005-0000-0000-000033670000}"/>
    <cellStyle name="Normal 6 7" xfId="26199" xr:uid="{00000000-0005-0000-0000-000034670000}"/>
    <cellStyle name="Normal 6 7 2" xfId="26200" xr:uid="{00000000-0005-0000-0000-000035670000}"/>
    <cellStyle name="Normal 6 8" xfId="26201" xr:uid="{00000000-0005-0000-0000-000036670000}"/>
    <cellStyle name="Normal 6 8 2" xfId="26202" xr:uid="{00000000-0005-0000-0000-000037670000}"/>
    <cellStyle name="Normal 6 9" xfId="26203" xr:uid="{00000000-0005-0000-0000-000038670000}"/>
    <cellStyle name="Normal 60" xfId="1512" xr:uid="{00000000-0005-0000-0000-000039670000}"/>
    <cellStyle name="Normal 61" xfId="1513" xr:uid="{00000000-0005-0000-0000-00003A670000}"/>
    <cellStyle name="Normal 62" xfId="1514" xr:uid="{00000000-0005-0000-0000-00003B670000}"/>
    <cellStyle name="Normal 63" xfId="1515" xr:uid="{00000000-0005-0000-0000-00003C670000}"/>
    <cellStyle name="Normal 64" xfId="1516" xr:uid="{00000000-0005-0000-0000-00003D670000}"/>
    <cellStyle name="Normal 65" xfId="1517" xr:uid="{00000000-0005-0000-0000-00003E670000}"/>
    <cellStyle name="Normal 66" xfId="1518" xr:uid="{00000000-0005-0000-0000-00003F670000}"/>
    <cellStyle name="Normal 67" xfId="1519" xr:uid="{00000000-0005-0000-0000-000040670000}"/>
    <cellStyle name="Normal 68" xfId="1520" xr:uid="{00000000-0005-0000-0000-000041670000}"/>
    <cellStyle name="Normal 69" xfId="1521" xr:uid="{00000000-0005-0000-0000-000042670000}"/>
    <cellStyle name="Normal 7" xfId="1522" xr:uid="{00000000-0005-0000-0000-000043670000}"/>
    <cellStyle name="Normal 7 10" xfId="26204" xr:uid="{00000000-0005-0000-0000-000044670000}"/>
    <cellStyle name="Normal 7 10 2" xfId="26205" xr:uid="{00000000-0005-0000-0000-000045670000}"/>
    <cellStyle name="Normal 7 11" xfId="26206" xr:uid="{00000000-0005-0000-0000-000046670000}"/>
    <cellStyle name="Normal 7 11 2" xfId="26207" xr:uid="{00000000-0005-0000-0000-000047670000}"/>
    <cellStyle name="Normal 7 12" xfId="26208" xr:uid="{00000000-0005-0000-0000-000048670000}"/>
    <cellStyle name="Normal 7 12 2" xfId="26209" xr:uid="{00000000-0005-0000-0000-000049670000}"/>
    <cellStyle name="Normal 7 12 2 2" xfId="26210" xr:uid="{00000000-0005-0000-0000-00004A670000}"/>
    <cellStyle name="Normal 7 12 3" xfId="26211" xr:uid="{00000000-0005-0000-0000-00004B670000}"/>
    <cellStyle name="Normal 7 13" xfId="26212" xr:uid="{00000000-0005-0000-0000-00004C670000}"/>
    <cellStyle name="Normal 7 13 2" xfId="26213" xr:uid="{00000000-0005-0000-0000-00004D670000}"/>
    <cellStyle name="Normal 7 13 2 2" xfId="26214" xr:uid="{00000000-0005-0000-0000-00004E670000}"/>
    <cellStyle name="Normal 7 13 3" xfId="26215" xr:uid="{00000000-0005-0000-0000-00004F670000}"/>
    <cellStyle name="Normal 7 14" xfId="26216" xr:uid="{00000000-0005-0000-0000-000050670000}"/>
    <cellStyle name="Normal 7 14 2" xfId="26217" xr:uid="{00000000-0005-0000-0000-000051670000}"/>
    <cellStyle name="Normal 7 14 2 2" xfId="26218" xr:uid="{00000000-0005-0000-0000-000052670000}"/>
    <cellStyle name="Normal 7 14 3" xfId="26219" xr:uid="{00000000-0005-0000-0000-000053670000}"/>
    <cellStyle name="Normal 7 15" xfId="26220" xr:uid="{00000000-0005-0000-0000-000054670000}"/>
    <cellStyle name="Normal 7 15 2" xfId="26221" xr:uid="{00000000-0005-0000-0000-000055670000}"/>
    <cellStyle name="Normal 7 15 2 2" xfId="26222" xr:uid="{00000000-0005-0000-0000-000056670000}"/>
    <cellStyle name="Normal 7 15 3" xfId="26223" xr:uid="{00000000-0005-0000-0000-000057670000}"/>
    <cellStyle name="Normal 7 16" xfId="26224" xr:uid="{00000000-0005-0000-0000-000058670000}"/>
    <cellStyle name="Normal 7 16 2" xfId="26225" xr:uid="{00000000-0005-0000-0000-000059670000}"/>
    <cellStyle name="Normal 7 16 2 2" xfId="26226" xr:uid="{00000000-0005-0000-0000-00005A670000}"/>
    <cellStyle name="Normal 7 16 3" xfId="26227" xr:uid="{00000000-0005-0000-0000-00005B670000}"/>
    <cellStyle name="Normal 7 17" xfId="26228" xr:uid="{00000000-0005-0000-0000-00005C670000}"/>
    <cellStyle name="Normal 7 17 2" xfId="26229" xr:uid="{00000000-0005-0000-0000-00005D670000}"/>
    <cellStyle name="Normal 7 17 2 2" xfId="26230" xr:uid="{00000000-0005-0000-0000-00005E670000}"/>
    <cellStyle name="Normal 7 17 3" xfId="26231" xr:uid="{00000000-0005-0000-0000-00005F670000}"/>
    <cellStyle name="Normal 7 18" xfId="26232" xr:uid="{00000000-0005-0000-0000-000060670000}"/>
    <cellStyle name="Normal 7 18 2" xfId="26233" xr:uid="{00000000-0005-0000-0000-000061670000}"/>
    <cellStyle name="Normal 7 18 2 2" xfId="26234" xr:uid="{00000000-0005-0000-0000-000062670000}"/>
    <cellStyle name="Normal 7 18 3" xfId="26235" xr:uid="{00000000-0005-0000-0000-000063670000}"/>
    <cellStyle name="Normal 7 19" xfId="26236" xr:uid="{00000000-0005-0000-0000-000064670000}"/>
    <cellStyle name="Normal 7 19 2" xfId="26237" xr:uid="{00000000-0005-0000-0000-000065670000}"/>
    <cellStyle name="Normal 7 19 2 2" xfId="26238" xr:uid="{00000000-0005-0000-0000-000066670000}"/>
    <cellStyle name="Normal 7 19 3" xfId="26239" xr:uid="{00000000-0005-0000-0000-000067670000}"/>
    <cellStyle name="Normal 7 2" xfId="1523" xr:uid="{00000000-0005-0000-0000-000068670000}"/>
    <cellStyle name="Normal 7 2 2" xfId="26241" xr:uid="{00000000-0005-0000-0000-000069670000}"/>
    <cellStyle name="Normal 7 2 2 2" xfId="26242" xr:uid="{00000000-0005-0000-0000-00006A670000}"/>
    <cellStyle name="Normal 7 2 3" xfId="26243" xr:uid="{00000000-0005-0000-0000-00006B670000}"/>
    <cellStyle name="Normal 7 2 4" xfId="26244" xr:uid="{00000000-0005-0000-0000-00006C670000}"/>
    <cellStyle name="Normal 7 2 5" xfId="26240" xr:uid="{00000000-0005-0000-0000-00006D670000}"/>
    <cellStyle name="Normal 7 20" xfId="26245" xr:uid="{00000000-0005-0000-0000-00006E670000}"/>
    <cellStyle name="Normal 7 20 2" xfId="26246" xr:uid="{00000000-0005-0000-0000-00006F670000}"/>
    <cellStyle name="Normal 7 20 2 2" xfId="26247" xr:uid="{00000000-0005-0000-0000-000070670000}"/>
    <cellStyle name="Normal 7 20 3" xfId="26248" xr:uid="{00000000-0005-0000-0000-000071670000}"/>
    <cellStyle name="Normal 7 21" xfId="26249" xr:uid="{00000000-0005-0000-0000-000072670000}"/>
    <cellStyle name="Normal 7 21 2" xfId="26250" xr:uid="{00000000-0005-0000-0000-000073670000}"/>
    <cellStyle name="Normal 7 21 2 2" xfId="26251" xr:uid="{00000000-0005-0000-0000-000074670000}"/>
    <cellStyle name="Normal 7 21 3" xfId="26252" xr:uid="{00000000-0005-0000-0000-000075670000}"/>
    <cellStyle name="Normal 7 22" xfId="26253" xr:uid="{00000000-0005-0000-0000-000076670000}"/>
    <cellStyle name="Normal 7 22 2" xfId="26254" xr:uid="{00000000-0005-0000-0000-000077670000}"/>
    <cellStyle name="Normal 7 22 2 2" xfId="26255" xr:uid="{00000000-0005-0000-0000-000078670000}"/>
    <cellStyle name="Normal 7 22 3" xfId="26256" xr:uid="{00000000-0005-0000-0000-000079670000}"/>
    <cellStyle name="Normal 7 23" xfId="26257" xr:uid="{00000000-0005-0000-0000-00007A670000}"/>
    <cellStyle name="Normal 7 23 2" xfId="26258" xr:uid="{00000000-0005-0000-0000-00007B670000}"/>
    <cellStyle name="Normal 7 23 2 2" xfId="26259" xr:uid="{00000000-0005-0000-0000-00007C670000}"/>
    <cellStyle name="Normal 7 23 3" xfId="26260" xr:uid="{00000000-0005-0000-0000-00007D670000}"/>
    <cellStyle name="Normal 7 24" xfId="26261" xr:uid="{00000000-0005-0000-0000-00007E670000}"/>
    <cellStyle name="Normal 7 24 2" xfId="26262" xr:uid="{00000000-0005-0000-0000-00007F670000}"/>
    <cellStyle name="Normal 7 24 2 2" xfId="26263" xr:uid="{00000000-0005-0000-0000-000080670000}"/>
    <cellStyle name="Normal 7 24 3" xfId="26264" xr:uid="{00000000-0005-0000-0000-000081670000}"/>
    <cellStyle name="Normal 7 25" xfId="26265" xr:uid="{00000000-0005-0000-0000-000082670000}"/>
    <cellStyle name="Normal 7 25 2" xfId="26266" xr:uid="{00000000-0005-0000-0000-000083670000}"/>
    <cellStyle name="Normal 7 25 2 2" xfId="26267" xr:uid="{00000000-0005-0000-0000-000084670000}"/>
    <cellStyle name="Normal 7 25 3" xfId="26268" xr:uid="{00000000-0005-0000-0000-000085670000}"/>
    <cellStyle name="Normal 7 26" xfId="26269" xr:uid="{00000000-0005-0000-0000-000086670000}"/>
    <cellStyle name="Normal 7 26 2" xfId="26270" xr:uid="{00000000-0005-0000-0000-000087670000}"/>
    <cellStyle name="Normal 7 26 2 2" xfId="26271" xr:uid="{00000000-0005-0000-0000-000088670000}"/>
    <cellStyle name="Normal 7 26 3" xfId="26272" xr:uid="{00000000-0005-0000-0000-000089670000}"/>
    <cellStyle name="Normal 7 27" xfId="26273" xr:uid="{00000000-0005-0000-0000-00008A670000}"/>
    <cellStyle name="Normal 7 27 2" xfId="26274" xr:uid="{00000000-0005-0000-0000-00008B670000}"/>
    <cellStyle name="Normal 7 27 2 2" xfId="26275" xr:uid="{00000000-0005-0000-0000-00008C670000}"/>
    <cellStyle name="Normal 7 27 3" xfId="26276" xr:uid="{00000000-0005-0000-0000-00008D670000}"/>
    <cellStyle name="Normal 7 28" xfId="26277" xr:uid="{00000000-0005-0000-0000-00008E670000}"/>
    <cellStyle name="Normal 7 28 2" xfId="26278" xr:uid="{00000000-0005-0000-0000-00008F670000}"/>
    <cellStyle name="Normal 7 28 2 2" xfId="26279" xr:uid="{00000000-0005-0000-0000-000090670000}"/>
    <cellStyle name="Normal 7 28 3" xfId="26280" xr:uid="{00000000-0005-0000-0000-000091670000}"/>
    <cellStyle name="Normal 7 29" xfId="26281" xr:uid="{00000000-0005-0000-0000-000092670000}"/>
    <cellStyle name="Normal 7 29 2" xfId="26282" xr:uid="{00000000-0005-0000-0000-000093670000}"/>
    <cellStyle name="Normal 7 29 2 2" xfId="26283" xr:uid="{00000000-0005-0000-0000-000094670000}"/>
    <cellStyle name="Normal 7 29 3" xfId="26284" xr:uid="{00000000-0005-0000-0000-000095670000}"/>
    <cellStyle name="Normal 7 3" xfId="26285" xr:uid="{00000000-0005-0000-0000-000096670000}"/>
    <cellStyle name="Normal 7 3 2" xfId="26286" xr:uid="{00000000-0005-0000-0000-000097670000}"/>
    <cellStyle name="Normal 7 30" xfId="26287" xr:uid="{00000000-0005-0000-0000-000098670000}"/>
    <cellStyle name="Normal 7 30 2" xfId="26288" xr:uid="{00000000-0005-0000-0000-000099670000}"/>
    <cellStyle name="Normal 7 30 2 2" xfId="26289" xr:uid="{00000000-0005-0000-0000-00009A670000}"/>
    <cellStyle name="Normal 7 30 3" xfId="26290" xr:uid="{00000000-0005-0000-0000-00009B670000}"/>
    <cellStyle name="Normal 7 31" xfId="26291" xr:uid="{00000000-0005-0000-0000-00009C670000}"/>
    <cellStyle name="Normal 7 31 2" xfId="26292" xr:uid="{00000000-0005-0000-0000-00009D670000}"/>
    <cellStyle name="Normal 7 32" xfId="26293" xr:uid="{00000000-0005-0000-0000-00009E670000}"/>
    <cellStyle name="Normal 7 33" xfId="26294" xr:uid="{00000000-0005-0000-0000-00009F670000}"/>
    <cellStyle name="Normal 7 34" xfId="57808" xr:uid="{00000000-0005-0000-0000-0000A0670000}"/>
    <cellStyle name="Normal 7 35" xfId="2176" xr:uid="{00000000-0005-0000-0000-0000A1670000}"/>
    <cellStyle name="Normal 7 4" xfId="26295" xr:uid="{00000000-0005-0000-0000-0000A2670000}"/>
    <cellStyle name="Normal 7 4 2" xfId="26296" xr:uid="{00000000-0005-0000-0000-0000A3670000}"/>
    <cellStyle name="Normal 7 5" xfId="26297" xr:uid="{00000000-0005-0000-0000-0000A4670000}"/>
    <cellStyle name="Normal 7 5 2" xfId="26298" xr:uid="{00000000-0005-0000-0000-0000A5670000}"/>
    <cellStyle name="Normal 7 6" xfId="26299" xr:uid="{00000000-0005-0000-0000-0000A6670000}"/>
    <cellStyle name="Normal 7 6 2" xfId="26300" xr:uid="{00000000-0005-0000-0000-0000A7670000}"/>
    <cellStyle name="Normal 7 7" xfId="26301" xr:uid="{00000000-0005-0000-0000-0000A8670000}"/>
    <cellStyle name="Normal 7 7 2" xfId="26302" xr:uid="{00000000-0005-0000-0000-0000A9670000}"/>
    <cellStyle name="Normal 7 8" xfId="26303" xr:uid="{00000000-0005-0000-0000-0000AA670000}"/>
    <cellStyle name="Normal 7 8 2" xfId="26304" xr:uid="{00000000-0005-0000-0000-0000AB670000}"/>
    <cellStyle name="Normal 7 9" xfId="26305" xr:uid="{00000000-0005-0000-0000-0000AC670000}"/>
    <cellStyle name="Normal 7 9 2" xfId="26306" xr:uid="{00000000-0005-0000-0000-0000AD670000}"/>
    <cellStyle name="Normal 7_main" xfId="1524" xr:uid="{00000000-0005-0000-0000-0000AE670000}"/>
    <cellStyle name="Normal 70" xfId="1525" xr:uid="{00000000-0005-0000-0000-0000AF670000}"/>
    <cellStyle name="Normal 70 2" xfId="57998" xr:uid="{00000000-0005-0000-0000-0000B0670000}"/>
    <cellStyle name="Normal 70 3" xfId="57997" xr:uid="{00000000-0005-0000-0000-0000B1670000}"/>
    <cellStyle name="Normal 71" xfId="1526" xr:uid="{00000000-0005-0000-0000-0000B2670000}"/>
    <cellStyle name="Normal 72" xfId="1527" xr:uid="{00000000-0005-0000-0000-0000B3670000}"/>
    <cellStyle name="Normal 73" xfId="1528" xr:uid="{00000000-0005-0000-0000-0000B4670000}"/>
    <cellStyle name="Normal 74" xfId="1529" xr:uid="{00000000-0005-0000-0000-0000B5670000}"/>
    <cellStyle name="Normal 75" xfId="1530" xr:uid="{00000000-0005-0000-0000-0000B6670000}"/>
    <cellStyle name="Normal 76" xfId="1531" xr:uid="{00000000-0005-0000-0000-0000B7670000}"/>
    <cellStyle name="Normal 77" xfId="1532" xr:uid="{00000000-0005-0000-0000-0000B8670000}"/>
    <cellStyle name="Normal 78" xfId="1533" xr:uid="{00000000-0005-0000-0000-0000B9670000}"/>
    <cellStyle name="Normal 79" xfId="1534" xr:uid="{00000000-0005-0000-0000-0000BA670000}"/>
    <cellStyle name="Normal 8" xfId="1535" xr:uid="{00000000-0005-0000-0000-0000BB670000}"/>
    <cellStyle name="Normal 8 10" xfId="26307" xr:uid="{00000000-0005-0000-0000-0000BC670000}"/>
    <cellStyle name="Normal 8 10 2" xfId="26308" xr:uid="{00000000-0005-0000-0000-0000BD670000}"/>
    <cellStyle name="Normal 8 11" xfId="26309" xr:uid="{00000000-0005-0000-0000-0000BE670000}"/>
    <cellStyle name="Normal 8 11 2" xfId="26310" xr:uid="{00000000-0005-0000-0000-0000BF670000}"/>
    <cellStyle name="Normal 8 12" xfId="26311" xr:uid="{00000000-0005-0000-0000-0000C0670000}"/>
    <cellStyle name="Normal 8 12 2" xfId="26312" xr:uid="{00000000-0005-0000-0000-0000C1670000}"/>
    <cellStyle name="Normal 8 13" xfId="26313" xr:uid="{00000000-0005-0000-0000-0000C2670000}"/>
    <cellStyle name="Normal 8 13 2" xfId="26314" xr:uid="{00000000-0005-0000-0000-0000C3670000}"/>
    <cellStyle name="Normal 8 14" xfId="26315" xr:uid="{00000000-0005-0000-0000-0000C4670000}"/>
    <cellStyle name="Normal 8 14 2" xfId="26316" xr:uid="{00000000-0005-0000-0000-0000C5670000}"/>
    <cellStyle name="Normal 8 15" xfId="26317" xr:uid="{00000000-0005-0000-0000-0000C6670000}"/>
    <cellStyle name="Normal 8 15 2" xfId="26318" xr:uid="{00000000-0005-0000-0000-0000C7670000}"/>
    <cellStyle name="Normal 8 16" xfId="26319" xr:uid="{00000000-0005-0000-0000-0000C8670000}"/>
    <cellStyle name="Normal 8 16 2" xfId="26320" xr:uid="{00000000-0005-0000-0000-0000C9670000}"/>
    <cellStyle name="Normal 8 17" xfId="26321" xr:uid="{00000000-0005-0000-0000-0000CA670000}"/>
    <cellStyle name="Normal 8 17 2" xfId="26322" xr:uid="{00000000-0005-0000-0000-0000CB670000}"/>
    <cellStyle name="Normal 8 18" xfId="26323" xr:uid="{00000000-0005-0000-0000-0000CC670000}"/>
    <cellStyle name="Normal 8 18 2" xfId="26324" xr:uid="{00000000-0005-0000-0000-0000CD670000}"/>
    <cellStyle name="Normal 8 19" xfId="26325" xr:uid="{00000000-0005-0000-0000-0000CE670000}"/>
    <cellStyle name="Normal 8 19 2" xfId="26326" xr:uid="{00000000-0005-0000-0000-0000CF670000}"/>
    <cellStyle name="Normal 8 2" xfId="1536" xr:uid="{00000000-0005-0000-0000-0000D0670000}"/>
    <cellStyle name="Normal 8 2 10" xfId="26328" xr:uid="{00000000-0005-0000-0000-0000D1670000}"/>
    <cellStyle name="Normal 8 2 10 2" xfId="26329" xr:uid="{00000000-0005-0000-0000-0000D2670000}"/>
    <cellStyle name="Normal 8 2 11" xfId="26330" xr:uid="{00000000-0005-0000-0000-0000D3670000}"/>
    <cellStyle name="Normal 8 2 11 2" xfId="26331" xr:uid="{00000000-0005-0000-0000-0000D4670000}"/>
    <cellStyle name="Normal 8 2 12" xfId="26332" xr:uid="{00000000-0005-0000-0000-0000D5670000}"/>
    <cellStyle name="Normal 8 2 12 2" xfId="26333" xr:uid="{00000000-0005-0000-0000-0000D6670000}"/>
    <cellStyle name="Normal 8 2 13" xfId="26334" xr:uid="{00000000-0005-0000-0000-0000D7670000}"/>
    <cellStyle name="Normal 8 2 13 2" xfId="26335" xr:uid="{00000000-0005-0000-0000-0000D8670000}"/>
    <cellStyle name="Normal 8 2 14" xfId="26336" xr:uid="{00000000-0005-0000-0000-0000D9670000}"/>
    <cellStyle name="Normal 8 2 14 2" xfId="26337" xr:uid="{00000000-0005-0000-0000-0000DA670000}"/>
    <cellStyle name="Normal 8 2 15" xfId="26338" xr:uid="{00000000-0005-0000-0000-0000DB670000}"/>
    <cellStyle name="Normal 8 2 15 2" xfId="26339" xr:uid="{00000000-0005-0000-0000-0000DC670000}"/>
    <cellStyle name="Normal 8 2 16" xfId="26340" xr:uid="{00000000-0005-0000-0000-0000DD670000}"/>
    <cellStyle name="Normal 8 2 16 2" xfId="26341" xr:uid="{00000000-0005-0000-0000-0000DE670000}"/>
    <cellStyle name="Normal 8 2 17" xfId="26342" xr:uid="{00000000-0005-0000-0000-0000DF670000}"/>
    <cellStyle name="Normal 8 2 17 2" xfId="26343" xr:uid="{00000000-0005-0000-0000-0000E0670000}"/>
    <cellStyle name="Normal 8 2 18" xfId="26344" xr:uid="{00000000-0005-0000-0000-0000E1670000}"/>
    <cellStyle name="Normal 8 2 18 2" xfId="26345" xr:uid="{00000000-0005-0000-0000-0000E2670000}"/>
    <cellStyle name="Normal 8 2 19" xfId="26346" xr:uid="{00000000-0005-0000-0000-0000E3670000}"/>
    <cellStyle name="Normal 8 2 19 2" xfId="26347" xr:uid="{00000000-0005-0000-0000-0000E4670000}"/>
    <cellStyle name="Normal 8 2 2" xfId="26348" xr:uid="{00000000-0005-0000-0000-0000E5670000}"/>
    <cellStyle name="Normal 8 2 2 2" xfId="26349" xr:uid="{00000000-0005-0000-0000-0000E6670000}"/>
    <cellStyle name="Normal 8 2 20" xfId="26350" xr:uid="{00000000-0005-0000-0000-0000E7670000}"/>
    <cellStyle name="Normal 8 2 20 2" xfId="26351" xr:uid="{00000000-0005-0000-0000-0000E8670000}"/>
    <cellStyle name="Normal 8 2 21" xfId="26352" xr:uid="{00000000-0005-0000-0000-0000E9670000}"/>
    <cellStyle name="Normal 8 2 21 2" xfId="26353" xr:uid="{00000000-0005-0000-0000-0000EA670000}"/>
    <cellStyle name="Normal 8 2 22" xfId="26354" xr:uid="{00000000-0005-0000-0000-0000EB670000}"/>
    <cellStyle name="Normal 8 2 22 2" xfId="26355" xr:uid="{00000000-0005-0000-0000-0000EC670000}"/>
    <cellStyle name="Normal 8 2 23" xfId="26356" xr:uid="{00000000-0005-0000-0000-0000ED670000}"/>
    <cellStyle name="Normal 8 2 23 2" xfId="26357" xr:uid="{00000000-0005-0000-0000-0000EE670000}"/>
    <cellStyle name="Normal 8 2 24" xfId="26358" xr:uid="{00000000-0005-0000-0000-0000EF670000}"/>
    <cellStyle name="Normal 8 2 24 2" xfId="26359" xr:uid="{00000000-0005-0000-0000-0000F0670000}"/>
    <cellStyle name="Normal 8 2 25" xfId="26360" xr:uid="{00000000-0005-0000-0000-0000F1670000}"/>
    <cellStyle name="Normal 8 2 25 2" xfId="26361" xr:uid="{00000000-0005-0000-0000-0000F2670000}"/>
    <cellStyle name="Normal 8 2 26" xfId="26362" xr:uid="{00000000-0005-0000-0000-0000F3670000}"/>
    <cellStyle name="Normal 8 2 26 2" xfId="26363" xr:uid="{00000000-0005-0000-0000-0000F4670000}"/>
    <cellStyle name="Normal 8 2 27" xfId="26364" xr:uid="{00000000-0005-0000-0000-0000F5670000}"/>
    <cellStyle name="Normal 8 2 27 2" xfId="26365" xr:uid="{00000000-0005-0000-0000-0000F6670000}"/>
    <cellStyle name="Normal 8 2 28" xfId="26366" xr:uid="{00000000-0005-0000-0000-0000F7670000}"/>
    <cellStyle name="Normal 8 2 28 2" xfId="26367" xr:uid="{00000000-0005-0000-0000-0000F8670000}"/>
    <cellStyle name="Normal 8 2 29" xfId="26368" xr:uid="{00000000-0005-0000-0000-0000F9670000}"/>
    <cellStyle name="Normal 8 2 29 2" xfId="26369" xr:uid="{00000000-0005-0000-0000-0000FA670000}"/>
    <cellStyle name="Normal 8 2 3" xfId="26370" xr:uid="{00000000-0005-0000-0000-0000FB670000}"/>
    <cellStyle name="Normal 8 2 3 2" xfId="26371" xr:uid="{00000000-0005-0000-0000-0000FC670000}"/>
    <cellStyle name="Normal 8 2 30" xfId="26372" xr:uid="{00000000-0005-0000-0000-0000FD670000}"/>
    <cellStyle name="Normal 8 2 30 2" xfId="26373" xr:uid="{00000000-0005-0000-0000-0000FE670000}"/>
    <cellStyle name="Normal 8 2 31" xfId="26374" xr:uid="{00000000-0005-0000-0000-0000FF670000}"/>
    <cellStyle name="Normal 8 2 31 2" xfId="26375" xr:uid="{00000000-0005-0000-0000-000000680000}"/>
    <cellStyle name="Normal 8 2 32" xfId="26376" xr:uid="{00000000-0005-0000-0000-000001680000}"/>
    <cellStyle name="Normal 8 2 32 2" xfId="26377" xr:uid="{00000000-0005-0000-0000-000002680000}"/>
    <cellStyle name="Normal 8 2 33" xfId="26378" xr:uid="{00000000-0005-0000-0000-000003680000}"/>
    <cellStyle name="Normal 8 2 33 2" xfId="26379" xr:uid="{00000000-0005-0000-0000-000004680000}"/>
    <cellStyle name="Normal 8 2 34" xfId="26380" xr:uid="{00000000-0005-0000-0000-000005680000}"/>
    <cellStyle name="Normal 8 2 34 2" xfId="26381" xr:uid="{00000000-0005-0000-0000-000006680000}"/>
    <cellStyle name="Normal 8 2 35" xfId="26382" xr:uid="{00000000-0005-0000-0000-000007680000}"/>
    <cellStyle name="Normal 8 2 35 2" xfId="26383" xr:uid="{00000000-0005-0000-0000-000008680000}"/>
    <cellStyle name="Normal 8 2 36" xfId="26384" xr:uid="{00000000-0005-0000-0000-000009680000}"/>
    <cellStyle name="Normal 8 2 36 2" xfId="26385" xr:uid="{00000000-0005-0000-0000-00000A680000}"/>
    <cellStyle name="Normal 8 2 37" xfId="26386" xr:uid="{00000000-0005-0000-0000-00000B680000}"/>
    <cellStyle name="Normal 8 2 37 2" xfId="26387" xr:uid="{00000000-0005-0000-0000-00000C680000}"/>
    <cellStyle name="Normal 8 2 38" xfId="26388" xr:uid="{00000000-0005-0000-0000-00000D680000}"/>
    <cellStyle name="Normal 8 2 38 2" xfId="26389" xr:uid="{00000000-0005-0000-0000-00000E680000}"/>
    <cellStyle name="Normal 8 2 39" xfId="26390" xr:uid="{00000000-0005-0000-0000-00000F680000}"/>
    <cellStyle name="Normal 8 2 39 2" xfId="26391" xr:uid="{00000000-0005-0000-0000-000010680000}"/>
    <cellStyle name="Normal 8 2 4" xfId="26392" xr:uid="{00000000-0005-0000-0000-000011680000}"/>
    <cellStyle name="Normal 8 2 4 2" xfId="26393" xr:uid="{00000000-0005-0000-0000-000012680000}"/>
    <cellStyle name="Normal 8 2 40" xfId="26394" xr:uid="{00000000-0005-0000-0000-000013680000}"/>
    <cellStyle name="Normal 8 2 41" xfId="26395" xr:uid="{00000000-0005-0000-0000-000014680000}"/>
    <cellStyle name="Normal 8 2 42" xfId="26327" xr:uid="{00000000-0005-0000-0000-000015680000}"/>
    <cellStyle name="Normal 8 2 5" xfId="26396" xr:uid="{00000000-0005-0000-0000-000016680000}"/>
    <cellStyle name="Normal 8 2 5 2" xfId="26397" xr:uid="{00000000-0005-0000-0000-000017680000}"/>
    <cellStyle name="Normal 8 2 6" xfId="26398" xr:uid="{00000000-0005-0000-0000-000018680000}"/>
    <cellStyle name="Normal 8 2 6 2" xfId="26399" xr:uid="{00000000-0005-0000-0000-000019680000}"/>
    <cellStyle name="Normal 8 2 7" xfId="26400" xr:uid="{00000000-0005-0000-0000-00001A680000}"/>
    <cellStyle name="Normal 8 2 7 2" xfId="26401" xr:uid="{00000000-0005-0000-0000-00001B680000}"/>
    <cellStyle name="Normal 8 2 8" xfId="26402" xr:uid="{00000000-0005-0000-0000-00001C680000}"/>
    <cellStyle name="Normal 8 2 8 2" xfId="26403" xr:uid="{00000000-0005-0000-0000-00001D680000}"/>
    <cellStyle name="Normal 8 2 9" xfId="26404" xr:uid="{00000000-0005-0000-0000-00001E680000}"/>
    <cellStyle name="Normal 8 2 9 2" xfId="26405" xr:uid="{00000000-0005-0000-0000-00001F680000}"/>
    <cellStyle name="Normal 8 20" xfId="26406" xr:uid="{00000000-0005-0000-0000-000020680000}"/>
    <cellStyle name="Normal 8 21" xfId="26407" xr:uid="{00000000-0005-0000-0000-000021680000}"/>
    <cellStyle name="Normal 8 22" xfId="57809" xr:uid="{00000000-0005-0000-0000-000022680000}"/>
    <cellStyle name="Normal 8 23" xfId="2177" xr:uid="{00000000-0005-0000-0000-000023680000}"/>
    <cellStyle name="Normal 8 3" xfId="26408" xr:uid="{00000000-0005-0000-0000-000024680000}"/>
    <cellStyle name="Normal 8 3 10" xfId="26409" xr:uid="{00000000-0005-0000-0000-000025680000}"/>
    <cellStyle name="Normal 8 3 10 2" xfId="26410" xr:uid="{00000000-0005-0000-0000-000026680000}"/>
    <cellStyle name="Normal 8 3 11" xfId="26411" xr:uid="{00000000-0005-0000-0000-000027680000}"/>
    <cellStyle name="Normal 8 3 11 2" xfId="26412" xr:uid="{00000000-0005-0000-0000-000028680000}"/>
    <cellStyle name="Normal 8 3 12" xfId="26413" xr:uid="{00000000-0005-0000-0000-000029680000}"/>
    <cellStyle name="Normal 8 3 12 2" xfId="26414" xr:uid="{00000000-0005-0000-0000-00002A680000}"/>
    <cellStyle name="Normal 8 3 13" xfId="26415" xr:uid="{00000000-0005-0000-0000-00002B680000}"/>
    <cellStyle name="Normal 8 3 13 2" xfId="26416" xr:uid="{00000000-0005-0000-0000-00002C680000}"/>
    <cellStyle name="Normal 8 3 14" xfId="26417" xr:uid="{00000000-0005-0000-0000-00002D680000}"/>
    <cellStyle name="Normal 8 3 14 2" xfId="26418" xr:uid="{00000000-0005-0000-0000-00002E680000}"/>
    <cellStyle name="Normal 8 3 15" xfId="26419" xr:uid="{00000000-0005-0000-0000-00002F680000}"/>
    <cellStyle name="Normal 8 3 15 2" xfId="26420" xr:uid="{00000000-0005-0000-0000-000030680000}"/>
    <cellStyle name="Normal 8 3 16" xfId="26421" xr:uid="{00000000-0005-0000-0000-000031680000}"/>
    <cellStyle name="Normal 8 3 16 2" xfId="26422" xr:uid="{00000000-0005-0000-0000-000032680000}"/>
    <cellStyle name="Normal 8 3 17" xfId="26423" xr:uid="{00000000-0005-0000-0000-000033680000}"/>
    <cellStyle name="Normal 8 3 17 2" xfId="26424" xr:uid="{00000000-0005-0000-0000-000034680000}"/>
    <cellStyle name="Normal 8 3 18" xfId="26425" xr:uid="{00000000-0005-0000-0000-000035680000}"/>
    <cellStyle name="Normal 8 3 18 2" xfId="26426" xr:uid="{00000000-0005-0000-0000-000036680000}"/>
    <cellStyle name="Normal 8 3 19" xfId="26427" xr:uid="{00000000-0005-0000-0000-000037680000}"/>
    <cellStyle name="Normal 8 3 19 2" xfId="26428" xr:uid="{00000000-0005-0000-0000-000038680000}"/>
    <cellStyle name="Normal 8 3 2" xfId="26429" xr:uid="{00000000-0005-0000-0000-000039680000}"/>
    <cellStyle name="Normal 8 3 2 2" xfId="26430" xr:uid="{00000000-0005-0000-0000-00003A680000}"/>
    <cellStyle name="Normal 8 3 20" xfId="26431" xr:uid="{00000000-0005-0000-0000-00003B680000}"/>
    <cellStyle name="Normal 8 3 20 2" xfId="26432" xr:uid="{00000000-0005-0000-0000-00003C680000}"/>
    <cellStyle name="Normal 8 3 21" xfId="26433" xr:uid="{00000000-0005-0000-0000-00003D680000}"/>
    <cellStyle name="Normal 8 3 21 2" xfId="26434" xr:uid="{00000000-0005-0000-0000-00003E680000}"/>
    <cellStyle name="Normal 8 3 22" xfId="26435" xr:uid="{00000000-0005-0000-0000-00003F680000}"/>
    <cellStyle name="Normal 8 3 22 2" xfId="26436" xr:uid="{00000000-0005-0000-0000-000040680000}"/>
    <cellStyle name="Normal 8 3 23" xfId="26437" xr:uid="{00000000-0005-0000-0000-000041680000}"/>
    <cellStyle name="Normal 8 3 23 2" xfId="26438" xr:uid="{00000000-0005-0000-0000-000042680000}"/>
    <cellStyle name="Normal 8 3 24" xfId="26439" xr:uid="{00000000-0005-0000-0000-000043680000}"/>
    <cellStyle name="Normal 8 3 24 2" xfId="26440" xr:uid="{00000000-0005-0000-0000-000044680000}"/>
    <cellStyle name="Normal 8 3 25" xfId="26441" xr:uid="{00000000-0005-0000-0000-000045680000}"/>
    <cellStyle name="Normal 8 3 25 2" xfId="26442" xr:uid="{00000000-0005-0000-0000-000046680000}"/>
    <cellStyle name="Normal 8 3 26" xfId="26443" xr:uid="{00000000-0005-0000-0000-000047680000}"/>
    <cellStyle name="Normal 8 3 26 2" xfId="26444" xr:uid="{00000000-0005-0000-0000-000048680000}"/>
    <cellStyle name="Normal 8 3 27" xfId="26445" xr:uid="{00000000-0005-0000-0000-000049680000}"/>
    <cellStyle name="Normal 8 3 27 2" xfId="26446" xr:uid="{00000000-0005-0000-0000-00004A680000}"/>
    <cellStyle name="Normal 8 3 28" xfId="26447" xr:uid="{00000000-0005-0000-0000-00004B680000}"/>
    <cellStyle name="Normal 8 3 28 2" xfId="26448" xr:uid="{00000000-0005-0000-0000-00004C680000}"/>
    <cellStyle name="Normal 8 3 29" xfId="26449" xr:uid="{00000000-0005-0000-0000-00004D680000}"/>
    <cellStyle name="Normal 8 3 29 2" xfId="26450" xr:uid="{00000000-0005-0000-0000-00004E680000}"/>
    <cellStyle name="Normal 8 3 3" xfId="26451" xr:uid="{00000000-0005-0000-0000-00004F680000}"/>
    <cellStyle name="Normal 8 3 3 2" xfId="26452" xr:uid="{00000000-0005-0000-0000-000050680000}"/>
    <cellStyle name="Normal 8 3 30" xfId="26453" xr:uid="{00000000-0005-0000-0000-000051680000}"/>
    <cellStyle name="Normal 8 3 30 2" xfId="26454" xr:uid="{00000000-0005-0000-0000-000052680000}"/>
    <cellStyle name="Normal 8 3 31" xfId="26455" xr:uid="{00000000-0005-0000-0000-000053680000}"/>
    <cellStyle name="Normal 8 3 31 2" xfId="26456" xr:uid="{00000000-0005-0000-0000-000054680000}"/>
    <cellStyle name="Normal 8 3 32" xfId="26457" xr:uid="{00000000-0005-0000-0000-000055680000}"/>
    <cellStyle name="Normal 8 3 32 2" xfId="26458" xr:uid="{00000000-0005-0000-0000-000056680000}"/>
    <cellStyle name="Normal 8 3 33" xfId="26459" xr:uid="{00000000-0005-0000-0000-000057680000}"/>
    <cellStyle name="Normal 8 3 33 2" xfId="26460" xr:uid="{00000000-0005-0000-0000-000058680000}"/>
    <cellStyle name="Normal 8 3 34" xfId="26461" xr:uid="{00000000-0005-0000-0000-000059680000}"/>
    <cellStyle name="Normal 8 3 34 2" xfId="26462" xr:uid="{00000000-0005-0000-0000-00005A680000}"/>
    <cellStyle name="Normal 8 3 35" xfId="26463" xr:uid="{00000000-0005-0000-0000-00005B680000}"/>
    <cellStyle name="Normal 8 3 35 2" xfId="26464" xr:uid="{00000000-0005-0000-0000-00005C680000}"/>
    <cellStyle name="Normal 8 3 36" xfId="26465" xr:uid="{00000000-0005-0000-0000-00005D680000}"/>
    <cellStyle name="Normal 8 3 36 2" xfId="26466" xr:uid="{00000000-0005-0000-0000-00005E680000}"/>
    <cellStyle name="Normal 8 3 37" xfId="26467" xr:uid="{00000000-0005-0000-0000-00005F680000}"/>
    <cellStyle name="Normal 8 3 37 2" xfId="26468" xr:uid="{00000000-0005-0000-0000-000060680000}"/>
    <cellStyle name="Normal 8 3 38" xfId="26469" xr:uid="{00000000-0005-0000-0000-000061680000}"/>
    <cellStyle name="Normal 8 3 38 2" xfId="26470" xr:uid="{00000000-0005-0000-0000-000062680000}"/>
    <cellStyle name="Normal 8 3 39" xfId="26471" xr:uid="{00000000-0005-0000-0000-000063680000}"/>
    <cellStyle name="Normal 8 3 39 2" xfId="26472" xr:uid="{00000000-0005-0000-0000-000064680000}"/>
    <cellStyle name="Normal 8 3 4" xfId="26473" xr:uid="{00000000-0005-0000-0000-000065680000}"/>
    <cellStyle name="Normal 8 3 4 2" xfId="26474" xr:uid="{00000000-0005-0000-0000-000066680000}"/>
    <cellStyle name="Normal 8 3 40" xfId="26475" xr:uid="{00000000-0005-0000-0000-000067680000}"/>
    <cellStyle name="Normal 8 3 5" xfId="26476" xr:uid="{00000000-0005-0000-0000-000068680000}"/>
    <cellStyle name="Normal 8 3 5 2" xfId="26477" xr:uid="{00000000-0005-0000-0000-000069680000}"/>
    <cellStyle name="Normal 8 3 6" xfId="26478" xr:uid="{00000000-0005-0000-0000-00006A680000}"/>
    <cellStyle name="Normal 8 3 6 2" xfId="26479" xr:uid="{00000000-0005-0000-0000-00006B680000}"/>
    <cellStyle name="Normal 8 3 7" xfId="26480" xr:uid="{00000000-0005-0000-0000-00006C680000}"/>
    <cellStyle name="Normal 8 3 7 2" xfId="26481" xr:uid="{00000000-0005-0000-0000-00006D680000}"/>
    <cellStyle name="Normal 8 3 8" xfId="26482" xr:uid="{00000000-0005-0000-0000-00006E680000}"/>
    <cellStyle name="Normal 8 3 8 2" xfId="26483" xr:uid="{00000000-0005-0000-0000-00006F680000}"/>
    <cellStyle name="Normal 8 3 9" xfId="26484" xr:uid="{00000000-0005-0000-0000-000070680000}"/>
    <cellStyle name="Normal 8 3 9 2" xfId="26485" xr:uid="{00000000-0005-0000-0000-000071680000}"/>
    <cellStyle name="Normal 8 4" xfId="26486" xr:uid="{00000000-0005-0000-0000-000072680000}"/>
    <cellStyle name="Normal 8 4 2" xfId="26487" xr:uid="{00000000-0005-0000-0000-000073680000}"/>
    <cellStyle name="Normal 8 5" xfId="26488" xr:uid="{00000000-0005-0000-0000-000074680000}"/>
    <cellStyle name="Normal 8 5 2" xfId="26489" xr:uid="{00000000-0005-0000-0000-000075680000}"/>
    <cellStyle name="Normal 8 6" xfId="26490" xr:uid="{00000000-0005-0000-0000-000076680000}"/>
    <cellStyle name="Normal 8 6 2" xfId="26491" xr:uid="{00000000-0005-0000-0000-000077680000}"/>
    <cellStyle name="Normal 8 7" xfId="26492" xr:uid="{00000000-0005-0000-0000-000078680000}"/>
    <cellStyle name="Normal 8 7 2" xfId="26493" xr:uid="{00000000-0005-0000-0000-000079680000}"/>
    <cellStyle name="Normal 8 8" xfId="26494" xr:uid="{00000000-0005-0000-0000-00007A680000}"/>
    <cellStyle name="Normal 8 8 2" xfId="26495" xr:uid="{00000000-0005-0000-0000-00007B680000}"/>
    <cellStyle name="Normal 8 9" xfId="26496" xr:uid="{00000000-0005-0000-0000-00007C680000}"/>
    <cellStyle name="Normal 8 9 2" xfId="26497" xr:uid="{00000000-0005-0000-0000-00007D680000}"/>
    <cellStyle name="Normal 80" xfId="1537" xr:uid="{00000000-0005-0000-0000-00007E680000}"/>
    <cellStyle name="Normal 81" xfId="1538" xr:uid="{00000000-0005-0000-0000-00007F680000}"/>
    <cellStyle name="Normal 82" xfId="1539" xr:uid="{00000000-0005-0000-0000-000080680000}"/>
    <cellStyle name="Normal 83" xfId="1540" xr:uid="{00000000-0005-0000-0000-000081680000}"/>
    <cellStyle name="Normal 84" xfId="1541" xr:uid="{00000000-0005-0000-0000-000082680000}"/>
    <cellStyle name="Normal 85" xfId="1542" xr:uid="{00000000-0005-0000-0000-000083680000}"/>
    <cellStyle name="Normal 86" xfId="1543" xr:uid="{00000000-0005-0000-0000-000084680000}"/>
    <cellStyle name="Normal 87" xfId="1544" xr:uid="{00000000-0005-0000-0000-000085680000}"/>
    <cellStyle name="Normal 88" xfId="1545" xr:uid="{00000000-0005-0000-0000-000086680000}"/>
    <cellStyle name="Normal 89" xfId="1546" xr:uid="{00000000-0005-0000-0000-000087680000}"/>
    <cellStyle name="Normal 9" xfId="1547" xr:uid="{00000000-0005-0000-0000-000088680000}"/>
    <cellStyle name="Normal 9 10" xfId="26498" xr:uid="{00000000-0005-0000-0000-000089680000}"/>
    <cellStyle name="Normal 9 10 2" xfId="26499" xr:uid="{00000000-0005-0000-0000-00008A680000}"/>
    <cellStyle name="Normal 9 11" xfId="26500" xr:uid="{00000000-0005-0000-0000-00008B680000}"/>
    <cellStyle name="Normal 9 11 2" xfId="26501" xr:uid="{00000000-0005-0000-0000-00008C680000}"/>
    <cellStyle name="Normal 9 12" xfId="26502" xr:uid="{00000000-0005-0000-0000-00008D680000}"/>
    <cellStyle name="Normal 9 12 2" xfId="26503" xr:uid="{00000000-0005-0000-0000-00008E680000}"/>
    <cellStyle name="Normal 9 13" xfId="26504" xr:uid="{00000000-0005-0000-0000-00008F680000}"/>
    <cellStyle name="Normal 9 13 2" xfId="26505" xr:uid="{00000000-0005-0000-0000-000090680000}"/>
    <cellStyle name="Normal 9 14" xfId="26506" xr:uid="{00000000-0005-0000-0000-000091680000}"/>
    <cellStyle name="Normal 9 14 2" xfId="26507" xr:uid="{00000000-0005-0000-0000-000092680000}"/>
    <cellStyle name="Normal 9 15" xfId="26508" xr:uid="{00000000-0005-0000-0000-000093680000}"/>
    <cellStyle name="Normal 9 15 2" xfId="26509" xr:uid="{00000000-0005-0000-0000-000094680000}"/>
    <cellStyle name="Normal 9 16" xfId="26510" xr:uid="{00000000-0005-0000-0000-000095680000}"/>
    <cellStyle name="Normal 9 16 2" xfId="26511" xr:uid="{00000000-0005-0000-0000-000096680000}"/>
    <cellStyle name="Normal 9 17" xfId="26512" xr:uid="{00000000-0005-0000-0000-000097680000}"/>
    <cellStyle name="Normal 9 17 2" xfId="26513" xr:uid="{00000000-0005-0000-0000-000098680000}"/>
    <cellStyle name="Normal 9 18" xfId="26514" xr:uid="{00000000-0005-0000-0000-000099680000}"/>
    <cellStyle name="Normal 9 18 2" xfId="26515" xr:uid="{00000000-0005-0000-0000-00009A680000}"/>
    <cellStyle name="Normal 9 19" xfId="26516" xr:uid="{00000000-0005-0000-0000-00009B680000}"/>
    <cellStyle name="Normal 9 19 2" xfId="26517" xr:uid="{00000000-0005-0000-0000-00009C680000}"/>
    <cellStyle name="Normal 9 2" xfId="1548" xr:uid="{00000000-0005-0000-0000-00009D680000}"/>
    <cellStyle name="Normal 9 2 2" xfId="26519" xr:uid="{00000000-0005-0000-0000-00009E680000}"/>
    <cellStyle name="Normal 9 2 3" xfId="26518" xr:uid="{00000000-0005-0000-0000-00009F680000}"/>
    <cellStyle name="Normal 9 20" xfId="26520" xr:uid="{00000000-0005-0000-0000-0000A0680000}"/>
    <cellStyle name="Normal 9 20 2" xfId="26521" xr:uid="{00000000-0005-0000-0000-0000A1680000}"/>
    <cellStyle name="Normal 9 21" xfId="26522" xr:uid="{00000000-0005-0000-0000-0000A2680000}"/>
    <cellStyle name="Normal 9 21 2" xfId="26523" xr:uid="{00000000-0005-0000-0000-0000A3680000}"/>
    <cellStyle name="Normal 9 22" xfId="26524" xr:uid="{00000000-0005-0000-0000-0000A4680000}"/>
    <cellStyle name="Normal 9 22 2" xfId="26525" xr:uid="{00000000-0005-0000-0000-0000A5680000}"/>
    <cellStyle name="Normal 9 23" xfId="26526" xr:uid="{00000000-0005-0000-0000-0000A6680000}"/>
    <cellStyle name="Normal 9 23 2" xfId="26527" xr:uid="{00000000-0005-0000-0000-0000A7680000}"/>
    <cellStyle name="Normal 9 24" xfId="26528" xr:uid="{00000000-0005-0000-0000-0000A8680000}"/>
    <cellStyle name="Normal 9 24 2" xfId="26529" xr:uid="{00000000-0005-0000-0000-0000A9680000}"/>
    <cellStyle name="Normal 9 25" xfId="26530" xr:uid="{00000000-0005-0000-0000-0000AA680000}"/>
    <cellStyle name="Normal 9 25 2" xfId="26531" xr:uid="{00000000-0005-0000-0000-0000AB680000}"/>
    <cellStyle name="Normal 9 26" xfId="26532" xr:uid="{00000000-0005-0000-0000-0000AC680000}"/>
    <cellStyle name="Normal 9 26 2" xfId="26533" xr:uid="{00000000-0005-0000-0000-0000AD680000}"/>
    <cellStyle name="Normal 9 27" xfId="26534" xr:uid="{00000000-0005-0000-0000-0000AE680000}"/>
    <cellStyle name="Normal 9 27 2" xfId="26535" xr:uid="{00000000-0005-0000-0000-0000AF680000}"/>
    <cellStyle name="Normal 9 28" xfId="26536" xr:uid="{00000000-0005-0000-0000-0000B0680000}"/>
    <cellStyle name="Normal 9 28 2" xfId="26537" xr:uid="{00000000-0005-0000-0000-0000B1680000}"/>
    <cellStyle name="Normal 9 29" xfId="26538" xr:uid="{00000000-0005-0000-0000-0000B2680000}"/>
    <cellStyle name="Normal 9 29 2" xfId="26539" xr:uid="{00000000-0005-0000-0000-0000B3680000}"/>
    <cellStyle name="Normal 9 3" xfId="26540" xr:uid="{00000000-0005-0000-0000-0000B4680000}"/>
    <cellStyle name="Normal 9 3 2" xfId="26541" xr:uid="{00000000-0005-0000-0000-0000B5680000}"/>
    <cellStyle name="Normal 9 30" xfId="26542" xr:uid="{00000000-0005-0000-0000-0000B6680000}"/>
    <cellStyle name="Normal 9 30 2" xfId="26543" xr:uid="{00000000-0005-0000-0000-0000B7680000}"/>
    <cellStyle name="Normal 9 31" xfId="26544" xr:uid="{00000000-0005-0000-0000-0000B8680000}"/>
    <cellStyle name="Normal 9 32" xfId="26545" xr:uid="{00000000-0005-0000-0000-0000B9680000}"/>
    <cellStyle name="Normal 9 33" xfId="57810" xr:uid="{00000000-0005-0000-0000-0000BA680000}"/>
    <cellStyle name="Normal 9 34" xfId="2178" xr:uid="{00000000-0005-0000-0000-0000BB680000}"/>
    <cellStyle name="Normal 9 4" xfId="26546" xr:uid="{00000000-0005-0000-0000-0000BC680000}"/>
    <cellStyle name="Normal 9 4 2" xfId="26547" xr:uid="{00000000-0005-0000-0000-0000BD680000}"/>
    <cellStyle name="Normal 9 5" xfId="26548" xr:uid="{00000000-0005-0000-0000-0000BE680000}"/>
    <cellStyle name="Normal 9 5 2" xfId="26549" xr:uid="{00000000-0005-0000-0000-0000BF680000}"/>
    <cellStyle name="Normal 9 6" xfId="26550" xr:uid="{00000000-0005-0000-0000-0000C0680000}"/>
    <cellStyle name="Normal 9 6 2" xfId="26551" xr:uid="{00000000-0005-0000-0000-0000C1680000}"/>
    <cellStyle name="Normal 9 7" xfId="26552" xr:uid="{00000000-0005-0000-0000-0000C2680000}"/>
    <cellStyle name="Normal 9 7 2" xfId="26553" xr:uid="{00000000-0005-0000-0000-0000C3680000}"/>
    <cellStyle name="Normal 9 8" xfId="26554" xr:uid="{00000000-0005-0000-0000-0000C4680000}"/>
    <cellStyle name="Normal 9 8 2" xfId="26555" xr:uid="{00000000-0005-0000-0000-0000C5680000}"/>
    <cellStyle name="Normal 9 9" xfId="26556" xr:uid="{00000000-0005-0000-0000-0000C6680000}"/>
    <cellStyle name="Normal 9 9 2" xfId="26557" xr:uid="{00000000-0005-0000-0000-0000C7680000}"/>
    <cellStyle name="Normal 90" xfId="1549" xr:uid="{00000000-0005-0000-0000-0000C8680000}"/>
    <cellStyle name="Normal 91" xfId="1550" xr:uid="{00000000-0005-0000-0000-0000C9680000}"/>
    <cellStyle name="Normal 92" xfId="1551" xr:uid="{00000000-0005-0000-0000-0000CA680000}"/>
    <cellStyle name="Normal 93" xfId="1552" xr:uid="{00000000-0005-0000-0000-0000CB680000}"/>
    <cellStyle name="Normal 94" xfId="1553" xr:uid="{00000000-0005-0000-0000-0000CC680000}"/>
    <cellStyle name="Normal 95" xfId="1554" xr:uid="{00000000-0005-0000-0000-0000CD680000}"/>
    <cellStyle name="Normal 96" xfId="1555" xr:uid="{00000000-0005-0000-0000-0000CE680000}"/>
    <cellStyle name="Normal 97" xfId="1556" xr:uid="{00000000-0005-0000-0000-0000CF680000}"/>
    <cellStyle name="Normal 98" xfId="1921" xr:uid="{00000000-0005-0000-0000-0000D0680000}"/>
    <cellStyle name="Normal 98 2" xfId="58284" xr:uid="{00000000-0005-0000-0000-0000D1680000}"/>
    <cellStyle name="Normal 99" xfId="1922" xr:uid="{00000000-0005-0000-0000-0000D2680000}"/>
    <cellStyle name="Normal 99 2" xfId="58285" xr:uid="{00000000-0005-0000-0000-0000D3680000}"/>
    <cellStyle name="Normal U" xfId="1557" xr:uid="{00000000-0005-0000-0000-0000D4680000}"/>
    <cellStyle name="Note 10" xfId="1558" xr:uid="{00000000-0005-0000-0000-0000D5680000}"/>
    <cellStyle name="Note 10 10" xfId="26559" xr:uid="{00000000-0005-0000-0000-0000D6680000}"/>
    <cellStyle name="Note 10 10 2" xfId="26560" xr:uid="{00000000-0005-0000-0000-0000D7680000}"/>
    <cellStyle name="Note 10 10 3" xfId="26561" xr:uid="{00000000-0005-0000-0000-0000D8680000}"/>
    <cellStyle name="Note 10 10 4" xfId="26562" xr:uid="{00000000-0005-0000-0000-0000D9680000}"/>
    <cellStyle name="Note 10 11" xfId="26563" xr:uid="{00000000-0005-0000-0000-0000DA680000}"/>
    <cellStyle name="Note 10 11 2" xfId="26564" xr:uid="{00000000-0005-0000-0000-0000DB680000}"/>
    <cellStyle name="Note 10 11 3" xfId="26565" xr:uid="{00000000-0005-0000-0000-0000DC680000}"/>
    <cellStyle name="Note 10 11 4" xfId="26566" xr:uid="{00000000-0005-0000-0000-0000DD680000}"/>
    <cellStyle name="Note 10 12" xfId="26567" xr:uid="{00000000-0005-0000-0000-0000DE680000}"/>
    <cellStyle name="Note 10 12 2" xfId="26568" xr:uid="{00000000-0005-0000-0000-0000DF680000}"/>
    <cellStyle name="Note 10 12 3" xfId="26569" xr:uid="{00000000-0005-0000-0000-0000E0680000}"/>
    <cellStyle name="Note 10 12 4" xfId="26570" xr:uid="{00000000-0005-0000-0000-0000E1680000}"/>
    <cellStyle name="Note 10 13" xfId="26571" xr:uid="{00000000-0005-0000-0000-0000E2680000}"/>
    <cellStyle name="Note 10 13 2" xfId="26572" xr:uid="{00000000-0005-0000-0000-0000E3680000}"/>
    <cellStyle name="Note 10 13 3" xfId="26573" xr:uid="{00000000-0005-0000-0000-0000E4680000}"/>
    <cellStyle name="Note 10 13 4" xfId="26574" xr:uid="{00000000-0005-0000-0000-0000E5680000}"/>
    <cellStyle name="Note 10 14" xfId="26575" xr:uid="{00000000-0005-0000-0000-0000E6680000}"/>
    <cellStyle name="Note 10 14 2" xfId="26576" xr:uid="{00000000-0005-0000-0000-0000E7680000}"/>
    <cellStyle name="Note 10 14 3" xfId="26577" xr:uid="{00000000-0005-0000-0000-0000E8680000}"/>
    <cellStyle name="Note 10 14 4" xfId="26578" xr:uid="{00000000-0005-0000-0000-0000E9680000}"/>
    <cellStyle name="Note 10 15" xfId="26579" xr:uid="{00000000-0005-0000-0000-0000EA680000}"/>
    <cellStyle name="Note 10 15 2" xfId="26580" xr:uid="{00000000-0005-0000-0000-0000EB680000}"/>
    <cellStyle name="Note 10 15 3" xfId="26581" xr:uid="{00000000-0005-0000-0000-0000EC680000}"/>
    <cellStyle name="Note 10 15 4" xfId="26582" xr:uid="{00000000-0005-0000-0000-0000ED680000}"/>
    <cellStyle name="Note 10 16" xfId="26583" xr:uid="{00000000-0005-0000-0000-0000EE680000}"/>
    <cellStyle name="Note 10 16 2" xfId="26584" xr:uid="{00000000-0005-0000-0000-0000EF680000}"/>
    <cellStyle name="Note 10 16 3" xfId="26585" xr:uid="{00000000-0005-0000-0000-0000F0680000}"/>
    <cellStyle name="Note 10 16 4" xfId="26586" xr:uid="{00000000-0005-0000-0000-0000F1680000}"/>
    <cellStyle name="Note 10 17" xfId="26587" xr:uid="{00000000-0005-0000-0000-0000F2680000}"/>
    <cellStyle name="Note 10 17 2" xfId="26588" xr:uid="{00000000-0005-0000-0000-0000F3680000}"/>
    <cellStyle name="Note 10 17 3" xfId="26589" xr:uid="{00000000-0005-0000-0000-0000F4680000}"/>
    <cellStyle name="Note 10 17 4" xfId="26590" xr:uid="{00000000-0005-0000-0000-0000F5680000}"/>
    <cellStyle name="Note 10 18" xfId="26591" xr:uid="{00000000-0005-0000-0000-0000F6680000}"/>
    <cellStyle name="Note 10 18 2" xfId="26592" xr:uid="{00000000-0005-0000-0000-0000F7680000}"/>
    <cellStyle name="Note 10 18 3" xfId="26593" xr:uid="{00000000-0005-0000-0000-0000F8680000}"/>
    <cellStyle name="Note 10 18 4" xfId="26594" xr:uid="{00000000-0005-0000-0000-0000F9680000}"/>
    <cellStyle name="Note 10 19" xfId="26595" xr:uid="{00000000-0005-0000-0000-0000FA680000}"/>
    <cellStyle name="Note 10 19 2" xfId="26596" xr:uid="{00000000-0005-0000-0000-0000FB680000}"/>
    <cellStyle name="Note 10 19 3" xfId="26597" xr:uid="{00000000-0005-0000-0000-0000FC680000}"/>
    <cellStyle name="Note 10 19 4" xfId="26598" xr:uid="{00000000-0005-0000-0000-0000FD680000}"/>
    <cellStyle name="Note 10 2" xfId="1559" xr:uid="{00000000-0005-0000-0000-0000FE680000}"/>
    <cellStyle name="Note 10 2 2" xfId="26600" xr:uid="{00000000-0005-0000-0000-0000FF680000}"/>
    <cellStyle name="Note 10 2 3" xfId="26599" xr:uid="{00000000-0005-0000-0000-000000690000}"/>
    <cellStyle name="Note 10 20" xfId="26601" xr:uid="{00000000-0005-0000-0000-000001690000}"/>
    <cellStyle name="Note 10 20 2" xfId="26602" xr:uid="{00000000-0005-0000-0000-000002690000}"/>
    <cellStyle name="Note 10 20 3" xfId="26603" xr:uid="{00000000-0005-0000-0000-000003690000}"/>
    <cellStyle name="Note 10 20 4" xfId="26604" xr:uid="{00000000-0005-0000-0000-000004690000}"/>
    <cellStyle name="Note 10 21" xfId="26605" xr:uid="{00000000-0005-0000-0000-000005690000}"/>
    <cellStyle name="Note 10 21 2" xfId="26606" xr:uid="{00000000-0005-0000-0000-000006690000}"/>
    <cellStyle name="Note 10 21 3" xfId="26607" xr:uid="{00000000-0005-0000-0000-000007690000}"/>
    <cellStyle name="Note 10 21 4" xfId="26608" xr:uid="{00000000-0005-0000-0000-000008690000}"/>
    <cellStyle name="Note 10 22" xfId="26609" xr:uid="{00000000-0005-0000-0000-000009690000}"/>
    <cellStyle name="Note 10 22 2" xfId="26610" xr:uid="{00000000-0005-0000-0000-00000A690000}"/>
    <cellStyle name="Note 10 22 3" xfId="26611" xr:uid="{00000000-0005-0000-0000-00000B690000}"/>
    <cellStyle name="Note 10 22 4" xfId="26612" xr:uid="{00000000-0005-0000-0000-00000C690000}"/>
    <cellStyle name="Note 10 23" xfId="26613" xr:uid="{00000000-0005-0000-0000-00000D690000}"/>
    <cellStyle name="Note 10 23 2" xfId="26614" xr:uid="{00000000-0005-0000-0000-00000E690000}"/>
    <cellStyle name="Note 10 23 3" xfId="26615" xr:uid="{00000000-0005-0000-0000-00000F690000}"/>
    <cellStyle name="Note 10 23 4" xfId="26616" xr:uid="{00000000-0005-0000-0000-000010690000}"/>
    <cellStyle name="Note 10 24" xfId="26617" xr:uid="{00000000-0005-0000-0000-000011690000}"/>
    <cellStyle name="Note 10 24 2" xfId="26618" xr:uid="{00000000-0005-0000-0000-000012690000}"/>
    <cellStyle name="Note 10 24 3" xfId="26619" xr:uid="{00000000-0005-0000-0000-000013690000}"/>
    <cellStyle name="Note 10 24 4" xfId="26620" xr:uid="{00000000-0005-0000-0000-000014690000}"/>
    <cellStyle name="Note 10 25" xfId="26621" xr:uid="{00000000-0005-0000-0000-000015690000}"/>
    <cellStyle name="Note 10 26" xfId="26622" xr:uid="{00000000-0005-0000-0000-000016690000}"/>
    <cellStyle name="Note 10 27" xfId="26623" xr:uid="{00000000-0005-0000-0000-000017690000}"/>
    <cellStyle name="Note 10 28" xfId="26558" xr:uid="{00000000-0005-0000-0000-000018690000}"/>
    <cellStyle name="Note 10 3" xfId="1560" xr:uid="{00000000-0005-0000-0000-000019690000}"/>
    <cellStyle name="Note 10 3 2" xfId="26625" xr:uid="{00000000-0005-0000-0000-00001A690000}"/>
    <cellStyle name="Note 10 3 3" xfId="26624" xr:uid="{00000000-0005-0000-0000-00001B690000}"/>
    <cellStyle name="Note 10 4" xfId="26626" xr:uid="{00000000-0005-0000-0000-00001C690000}"/>
    <cellStyle name="Note 10 4 2" xfId="26627" xr:uid="{00000000-0005-0000-0000-00001D690000}"/>
    <cellStyle name="Note 10 5" xfId="26628" xr:uid="{00000000-0005-0000-0000-00001E690000}"/>
    <cellStyle name="Note 10 5 2" xfId="26629" xr:uid="{00000000-0005-0000-0000-00001F690000}"/>
    <cellStyle name="Note 10 6" xfId="26630" xr:uid="{00000000-0005-0000-0000-000020690000}"/>
    <cellStyle name="Note 10 6 2" xfId="26631" xr:uid="{00000000-0005-0000-0000-000021690000}"/>
    <cellStyle name="Note 10 6 3" xfId="26632" xr:uid="{00000000-0005-0000-0000-000022690000}"/>
    <cellStyle name="Note 10 6 4" xfId="26633" xr:uid="{00000000-0005-0000-0000-000023690000}"/>
    <cellStyle name="Note 10 7" xfId="26634" xr:uid="{00000000-0005-0000-0000-000024690000}"/>
    <cellStyle name="Note 10 7 2" xfId="26635" xr:uid="{00000000-0005-0000-0000-000025690000}"/>
    <cellStyle name="Note 10 7 3" xfId="26636" xr:uid="{00000000-0005-0000-0000-000026690000}"/>
    <cellStyle name="Note 10 7 4" xfId="26637" xr:uid="{00000000-0005-0000-0000-000027690000}"/>
    <cellStyle name="Note 10 8" xfId="26638" xr:uid="{00000000-0005-0000-0000-000028690000}"/>
    <cellStyle name="Note 10 8 2" xfId="26639" xr:uid="{00000000-0005-0000-0000-000029690000}"/>
    <cellStyle name="Note 10 8 3" xfId="26640" xr:uid="{00000000-0005-0000-0000-00002A690000}"/>
    <cellStyle name="Note 10 8 4" xfId="26641" xr:uid="{00000000-0005-0000-0000-00002B690000}"/>
    <cellStyle name="Note 10 9" xfId="26642" xr:uid="{00000000-0005-0000-0000-00002C690000}"/>
    <cellStyle name="Note 10 9 2" xfId="26643" xr:uid="{00000000-0005-0000-0000-00002D690000}"/>
    <cellStyle name="Note 10 9 3" xfId="26644" xr:uid="{00000000-0005-0000-0000-00002E690000}"/>
    <cellStyle name="Note 10 9 4" xfId="26645" xr:uid="{00000000-0005-0000-0000-00002F690000}"/>
    <cellStyle name="Note 100" xfId="1561" xr:uid="{00000000-0005-0000-0000-000030690000}"/>
    <cellStyle name="Note 101" xfId="1562" xr:uid="{00000000-0005-0000-0000-000031690000}"/>
    <cellStyle name="Note 102" xfId="1563" xr:uid="{00000000-0005-0000-0000-000032690000}"/>
    <cellStyle name="Note 103" xfId="1564" xr:uid="{00000000-0005-0000-0000-000033690000}"/>
    <cellStyle name="Note 104" xfId="1565" xr:uid="{00000000-0005-0000-0000-000034690000}"/>
    <cellStyle name="Note 105" xfId="1566" xr:uid="{00000000-0005-0000-0000-000035690000}"/>
    <cellStyle name="Note 106" xfId="1567" xr:uid="{00000000-0005-0000-0000-000036690000}"/>
    <cellStyle name="Note 107" xfId="1568" xr:uid="{00000000-0005-0000-0000-000037690000}"/>
    <cellStyle name="Note 108" xfId="1569" xr:uid="{00000000-0005-0000-0000-000038690000}"/>
    <cellStyle name="Note 109" xfId="1570" xr:uid="{00000000-0005-0000-0000-000039690000}"/>
    <cellStyle name="Note 11" xfId="1571" xr:uid="{00000000-0005-0000-0000-00003A690000}"/>
    <cellStyle name="Note 11 10" xfId="26647" xr:uid="{00000000-0005-0000-0000-00003B690000}"/>
    <cellStyle name="Note 11 10 2" xfId="26648" xr:uid="{00000000-0005-0000-0000-00003C690000}"/>
    <cellStyle name="Note 11 10 3" xfId="26649" xr:uid="{00000000-0005-0000-0000-00003D690000}"/>
    <cellStyle name="Note 11 10 4" xfId="26650" xr:uid="{00000000-0005-0000-0000-00003E690000}"/>
    <cellStyle name="Note 11 11" xfId="26651" xr:uid="{00000000-0005-0000-0000-00003F690000}"/>
    <cellStyle name="Note 11 11 2" xfId="26652" xr:uid="{00000000-0005-0000-0000-000040690000}"/>
    <cellStyle name="Note 11 11 3" xfId="26653" xr:uid="{00000000-0005-0000-0000-000041690000}"/>
    <cellStyle name="Note 11 11 4" xfId="26654" xr:uid="{00000000-0005-0000-0000-000042690000}"/>
    <cellStyle name="Note 11 12" xfId="26655" xr:uid="{00000000-0005-0000-0000-000043690000}"/>
    <cellStyle name="Note 11 12 2" xfId="26656" xr:uid="{00000000-0005-0000-0000-000044690000}"/>
    <cellStyle name="Note 11 12 3" xfId="26657" xr:uid="{00000000-0005-0000-0000-000045690000}"/>
    <cellStyle name="Note 11 12 4" xfId="26658" xr:uid="{00000000-0005-0000-0000-000046690000}"/>
    <cellStyle name="Note 11 13" xfId="26659" xr:uid="{00000000-0005-0000-0000-000047690000}"/>
    <cellStyle name="Note 11 13 2" xfId="26660" xr:uid="{00000000-0005-0000-0000-000048690000}"/>
    <cellStyle name="Note 11 13 3" xfId="26661" xr:uid="{00000000-0005-0000-0000-000049690000}"/>
    <cellStyle name="Note 11 13 4" xfId="26662" xr:uid="{00000000-0005-0000-0000-00004A690000}"/>
    <cellStyle name="Note 11 14" xfId="26663" xr:uid="{00000000-0005-0000-0000-00004B690000}"/>
    <cellStyle name="Note 11 14 2" xfId="26664" xr:uid="{00000000-0005-0000-0000-00004C690000}"/>
    <cellStyle name="Note 11 14 3" xfId="26665" xr:uid="{00000000-0005-0000-0000-00004D690000}"/>
    <cellStyle name="Note 11 14 4" xfId="26666" xr:uid="{00000000-0005-0000-0000-00004E690000}"/>
    <cellStyle name="Note 11 15" xfId="26667" xr:uid="{00000000-0005-0000-0000-00004F690000}"/>
    <cellStyle name="Note 11 15 2" xfId="26668" xr:uid="{00000000-0005-0000-0000-000050690000}"/>
    <cellStyle name="Note 11 15 3" xfId="26669" xr:uid="{00000000-0005-0000-0000-000051690000}"/>
    <cellStyle name="Note 11 15 4" xfId="26670" xr:uid="{00000000-0005-0000-0000-000052690000}"/>
    <cellStyle name="Note 11 16" xfId="26671" xr:uid="{00000000-0005-0000-0000-000053690000}"/>
    <cellStyle name="Note 11 16 2" xfId="26672" xr:uid="{00000000-0005-0000-0000-000054690000}"/>
    <cellStyle name="Note 11 16 3" xfId="26673" xr:uid="{00000000-0005-0000-0000-000055690000}"/>
    <cellStyle name="Note 11 16 4" xfId="26674" xr:uid="{00000000-0005-0000-0000-000056690000}"/>
    <cellStyle name="Note 11 17" xfId="26675" xr:uid="{00000000-0005-0000-0000-000057690000}"/>
    <cellStyle name="Note 11 17 2" xfId="26676" xr:uid="{00000000-0005-0000-0000-000058690000}"/>
    <cellStyle name="Note 11 17 3" xfId="26677" xr:uid="{00000000-0005-0000-0000-000059690000}"/>
    <cellStyle name="Note 11 17 4" xfId="26678" xr:uid="{00000000-0005-0000-0000-00005A690000}"/>
    <cellStyle name="Note 11 18" xfId="26679" xr:uid="{00000000-0005-0000-0000-00005B690000}"/>
    <cellStyle name="Note 11 18 2" xfId="26680" xr:uid="{00000000-0005-0000-0000-00005C690000}"/>
    <cellStyle name="Note 11 18 3" xfId="26681" xr:uid="{00000000-0005-0000-0000-00005D690000}"/>
    <cellStyle name="Note 11 18 4" xfId="26682" xr:uid="{00000000-0005-0000-0000-00005E690000}"/>
    <cellStyle name="Note 11 19" xfId="26683" xr:uid="{00000000-0005-0000-0000-00005F690000}"/>
    <cellStyle name="Note 11 19 2" xfId="26684" xr:uid="{00000000-0005-0000-0000-000060690000}"/>
    <cellStyle name="Note 11 19 3" xfId="26685" xr:uid="{00000000-0005-0000-0000-000061690000}"/>
    <cellStyle name="Note 11 19 4" xfId="26686" xr:uid="{00000000-0005-0000-0000-000062690000}"/>
    <cellStyle name="Note 11 2" xfId="1572" xr:uid="{00000000-0005-0000-0000-000063690000}"/>
    <cellStyle name="Note 11 2 2" xfId="26688" xr:uid="{00000000-0005-0000-0000-000064690000}"/>
    <cellStyle name="Note 11 2 3" xfId="26687" xr:uid="{00000000-0005-0000-0000-000065690000}"/>
    <cellStyle name="Note 11 20" xfId="26689" xr:uid="{00000000-0005-0000-0000-000066690000}"/>
    <cellStyle name="Note 11 20 2" xfId="26690" xr:uid="{00000000-0005-0000-0000-000067690000}"/>
    <cellStyle name="Note 11 20 3" xfId="26691" xr:uid="{00000000-0005-0000-0000-000068690000}"/>
    <cellStyle name="Note 11 20 4" xfId="26692" xr:uid="{00000000-0005-0000-0000-000069690000}"/>
    <cellStyle name="Note 11 21" xfId="26693" xr:uid="{00000000-0005-0000-0000-00006A690000}"/>
    <cellStyle name="Note 11 21 2" xfId="26694" xr:uid="{00000000-0005-0000-0000-00006B690000}"/>
    <cellStyle name="Note 11 21 3" xfId="26695" xr:uid="{00000000-0005-0000-0000-00006C690000}"/>
    <cellStyle name="Note 11 21 4" xfId="26696" xr:uid="{00000000-0005-0000-0000-00006D690000}"/>
    <cellStyle name="Note 11 22" xfId="26697" xr:uid="{00000000-0005-0000-0000-00006E690000}"/>
    <cellStyle name="Note 11 22 2" xfId="26698" xr:uid="{00000000-0005-0000-0000-00006F690000}"/>
    <cellStyle name="Note 11 22 3" xfId="26699" xr:uid="{00000000-0005-0000-0000-000070690000}"/>
    <cellStyle name="Note 11 22 4" xfId="26700" xr:uid="{00000000-0005-0000-0000-000071690000}"/>
    <cellStyle name="Note 11 23" xfId="26701" xr:uid="{00000000-0005-0000-0000-000072690000}"/>
    <cellStyle name="Note 11 23 2" xfId="26702" xr:uid="{00000000-0005-0000-0000-000073690000}"/>
    <cellStyle name="Note 11 23 3" xfId="26703" xr:uid="{00000000-0005-0000-0000-000074690000}"/>
    <cellStyle name="Note 11 23 4" xfId="26704" xr:uid="{00000000-0005-0000-0000-000075690000}"/>
    <cellStyle name="Note 11 24" xfId="26705" xr:uid="{00000000-0005-0000-0000-000076690000}"/>
    <cellStyle name="Note 11 24 2" xfId="26706" xr:uid="{00000000-0005-0000-0000-000077690000}"/>
    <cellStyle name="Note 11 24 3" xfId="26707" xr:uid="{00000000-0005-0000-0000-000078690000}"/>
    <cellStyle name="Note 11 24 4" xfId="26708" xr:uid="{00000000-0005-0000-0000-000079690000}"/>
    <cellStyle name="Note 11 25" xfId="26709" xr:uid="{00000000-0005-0000-0000-00007A690000}"/>
    <cellStyle name="Note 11 26" xfId="26710" xr:uid="{00000000-0005-0000-0000-00007B690000}"/>
    <cellStyle name="Note 11 27" xfId="26711" xr:uid="{00000000-0005-0000-0000-00007C690000}"/>
    <cellStyle name="Note 11 28" xfId="26646" xr:uid="{00000000-0005-0000-0000-00007D690000}"/>
    <cellStyle name="Note 11 3" xfId="1573" xr:uid="{00000000-0005-0000-0000-00007E690000}"/>
    <cellStyle name="Note 11 3 2" xfId="26713" xr:uid="{00000000-0005-0000-0000-00007F690000}"/>
    <cellStyle name="Note 11 3 3" xfId="26712" xr:uid="{00000000-0005-0000-0000-000080690000}"/>
    <cellStyle name="Note 11 4" xfId="26714" xr:uid="{00000000-0005-0000-0000-000081690000}"/>
    <cellStyle name="Note 11 4 2" xfId="26715" xr:uid="{00000000-0005-0000-0000-000082690000}"/>
    <cellStyle name="Note 11 5" xfId="26716" xr:uid="{00000000-0005-0000-0000-000083690000}"/>
    <cellStyle name="Note 11 5 2" xfId="26717" xr:uid="{00000000-0005-0000-0000-000084690000}"/>
    <cellStyle name="Note 11 6" xfId="26718" xr:uid="{00000000-0005-0000-0000-000085690000}"/>
    <cellStyle name="Note 11 6 2" xfId="26719" xr:uid="{00000000-0005-0000-0000-000086690000}"/>
    <cellStyle name="Note 11 6 3" xfId="26720" xr:uid="{00000000-0005-0000-0000-000087690000}"/>
    <cellStyle name="Note 11 6 4" xfId="26721" xr:uid="{00000000-0005-0000-0000-000088690000}"/>
    <cellStyle name="Note 11 7" xfId="26722" xr:uid="{00000000-0005-0000-0000-000089690000}"/>
    <cellStyle name="Note 11 7 2" xfId="26723" xr:uid="{00000000-0005-0000-0000-00008A690000}"/>
    <cellStyle name="Note 11 7 3" xfId="26724" xr:uid="{00000000-0005-0000-0000-00008B690000}"/>
    <cellStyle name="Note 11 7 4" xfId="26725" xr:uid="{00000000-0005-0000-0000-00008C690000}"/>
    <cellStyle name="Note 11 8" xfId="26726" xr:uid="{00000000-0005-0000-0000-00008D690000}"/>
    <cellStyle name="Note 11 8 2" xfId="26727" xr:uid="{00000000-0005-0000-0000-00008E690000}"/>
    <cellStyle name="Note 11 8 3" xfId="26728" xr:uid="{00000000-0005-0000-0000-00008F690000}"/>
    <cellStyle name="Note 11 8 4" xfId="26729" xr:uid="{00000000-0005-0000-0000-000090690000}"/>
    <cellStyle name="Note 11 9" xfId="26730" xr:uid="{00000000-0005-0000-0000-000091690000}"/>
    <cellStyle name="Note 11 9 2" xfId="26731" xr:uid="{00000000-0005-0000-0000-000092690000}"/>
    <cellStyle name="Note 11 9 3" xfId="26732" xr:uid="{00000000-0005-0000-0000-000093690000}"/>
    <cellStyle name="Note 11 9 4" xfId="26733" xr:uid="{00000000-0005-0000-0000-000094690000}"/>
    <cellStyle name="Note 110" xfId="1574" xr:uid="{00000000-0005-0000-0000-000095690000}"/>
    <cellStyle name="Note 111" xfId="1575" xr:uid="{00000000-0005-0000-0000-000096690000}"/>
    <cellStyle name="Note 112" xfId="1576" xr:uid="{00000000-0005-0000-0000-000097690000}"/>
    <cellStyle name="Note 113" xfId="1577" xr:uid="{00000000-0005-0000-0000-000098690000}"/>
    <cellStyle name="Note 114" xfId="1578" xr:uid="{00000000-0005-0000-0000-000099690000}"/>
    <cellStyle name="Note 115" xfId="1579" xr:uid="{00000000-0005-0000-0000-00009A690000}"/>
    <cellStyle name="Note 116" xfId="1580" xr:uid="{00000000-0005-0000-0000-00009B690000}"/>
    <cellStyle name="Note 117" xfId="1581" xr:uid="{00000000-0005-0000-0000-00009C690000}"/>
    <cellStyle name="Note 118" xfId="1582" xr:uid="{00000000-0005-0000-0000-00009D690000}"/>
    <cellStyle name="Note 119" xfId="1583" xr:uid="{00000000-0005-0000-0000-00009E690000}"/>
    <cellStyle name="Note 12" xfId="1584" xr:uid="{00000000-0005-0000-0000-00009F690000}"/>
    <cellStyle name="Note 12 10" xfId="26735" xr:uid="{00000000-0005-0000-0000-0000A0690000}"/>
    <cellStyle name="Note 12 10 10" xfId="26736" xr:uid="{00000000-0005-0000-0000-0000A1690000}"/>
    <cellStyle name="Note 12 10 10 2" xfId="26737" xr:uid="{00000000-0005-0000-0000-0000A2690000}"/>
    <cellStyle name="Note 12 10 10 3" xfId="26738" xr:uid="{00000000-0005-0000-0000-0000A3690000}"/>
    <cellStyle name="Note 12 10 10 4" xfId="26739" xr:uid="{00000000-0005-0000-0000-0000A4690000}"/>
    <cellStyle name="Note 12 10 11" xfId="26740" xr:uid="{00000000-0005-0000-0000-0000A5690000}"/>
    <cellStyle name="Note 12 10 11 2" xfId="26741" xr:uid="{00000000-0005-0000-0000-0000A6690000}"/>
    <cellStyle name="Note 12 10 11 3" xfId="26742" xr:uid="{00000000-0005-0000-0000-0000A7690000}"/>
    <cellStyle name="Note 12 10 11 4" xfId="26743" xr:uid="{00000000-0005-0000-0000-0000A8690000}"/>
    <cellStyle name="Note 12 10 12" xfId="26744" xr:uid="{00000000-0005-0000-0000-0000A9690000}"/>
    <cellStyle name="Note 12 10 12 2" xfId="26745" xr:uid="{00000000-0005-0000-0000-0000AA690000}"/>
    <cellStyle name="Note 12 10 12 3" xfId="26746" xr:uid="{00000000-0005-0000-0000-0000AB690000}"/>
    <cellStyle name="Note 12 10 12 4" xfId="26747" xr:uid="{00000000-0005-0000-0000-0000AC690000}"/>
    <cellStyle name="Note 12 10 13" xfId="26748" xr:uid="{00000000-0005-0000-0000-0000AD690000}"/>
    <cellStyle name="Note 12 10 13 2" xfId="26749" xr:uid="{00000000-0005-0000-0000-0000AE690000}"/>
    <cellStyle name="Note 12 10 13 3" xfId="26750" xr:uid="{00000000-0005-0000-0000-0000AF690000}"/>
    <cellStyle name="Note 12 10 13 4" xfId="26751" xr:uid="{00000000-0005-0000-0000-0000B0690000}"/>
    <cellStyle name="Note 12 10 14" xfId="26752" xr:uid="{00000000-0005-0000-0000-0000B1690000}"/>
    <cellStyle name="Note 12 10 14 2" xfId="26753" xr:uid="{00000000-0005-0000-0000-0000B2690000}"/>
    <cellStyle name="Note 12 10 14 3" xfId="26754" xr:uid="{00000000-0005-0000-0000-0000B3690000}"/>
    <cellStyle name="Note 12 10 14 4" xfId="26755" xr:uid="{00000000-0005-0000-0000-0000B4690000}"/>
    <cellStyle name="Note 12 10 15" xfId="26756" xr:uid="{00000000-0005-0000-0000-0000B5690000}"/>
    <cellStyle name="Note 12 10 15 2" xfId="26757" xr:uid="{00000000-0005-0000-0000-0000B6690000}"/>
    <cellStyle name="Note 12 10 15 3" xfId="26758" xr:uid="{00000000-0005-0000-0000-0000B7690000}"/>
    <cellStyle name="Note 12 10 15 4" xfId="26759" xr:uid="{00000000-0005-0000-0000-0000B8690000}"/>
    <cellStyle name="Note 12 10 16" xfId="26760" xr:uid="{00000000-0005-0000-0000-0000B9690000}"/>
    <cellStyle name="Note 12 10 16 2" xfId="26761" xr:uid="{00000000-0005-0000-0000-0000BA690000}"/>
    <cellStyle name="Note 12 10 16 3" xfId="26762" xr:uid="{00000000-0005-0000-0000-0000BB690000}"/>
    <cellStyle name="Note 12 10 16 4" xfId="26763" xr:uid="{00000000-0005-0000-0000-0000BC690000}"/>
    <cellStyle name="Note 12 10 17" xfId="26764" xr:uid="{00000000-0005-0000-0000-0000BD690000}"/>
    <cellStyle name="Note 12 10 17 2" xfId="26765" xr:uid="{00000000-0005-0000-0000-0000BE690000}"/>
    <cellStyle name="Note 12 10 17 3" xfId="26766" xr:uid="{00000000-0005-0000-0000-0000BF690000}"/>
    <cellStyle name="Note 12 10 17 4" xfId="26767" xr:uid="{00000000-0005-0000-0000-0000C0690000}"/>
    <cellStyle name="Note 12 10 18" xfId="26768" xr:uid="{00000000-0005-0000-0000-0000C1690000}"/>
    <cellStyle name="Note 12 10 18 2" xfId="26769" xr:uid="{00000000-0005-0000-0000-0000C2690000}"/>
    <cellStyle name="Note 12 10 18 3" xfId="26770" xr:uid="{00000000-0005-0000-0000-0000C3690000}"/>
    <cellStyle name="Note 12 10 18 4" xfId="26771" xr:uid="{00000000-0005-0000-0000-0000C4690000}"/>
    <cellStyle name="Note 12 10 19" xfId="26772" xr:uid="{00000000-0005-0000-0000-0000C5690000}"/>
    <cellStyle name="Note 12 10 19 2" xfId="26773" xr:uid="{00000000-0005-0000-0000-0000C6690000}"/>
    <cellStyle name="Note 12 10 19 3" xfId="26774" xr:uid="{00000000-0005-0000-0000-0000C7690000}"/>
    <cellStyle name="Note 12 10 19 4" xfId="26775" xr:uid="{00000000-0005-0000-0000-0000C8690000}"/>
    <cellStyle name="Note 12 10 2" xfId="26776" xr:uid="{00000000-0005-0000-0000-0000C9690000}"/>
    <cellStyle name="Note 12 10 2 2" xfId="26777" xr:uid="{00000000-0005-0000-0000-0000CA690000}"/>
    <cellStyle name="Note 12 10 2 3" xfId="26778" xr:uid="{00000000-0005-0000-0000-0000CB690000}"/>
    <cellStyle name="Note 12 10 2 4" xfId="26779" xr:uid="{00000000-0005-0000-0000-0000CC690000}"/>
    <cellStyle name="Note 12 10 20" xfId="26780" xr:uid="{00000000-0005-0000-0000-0000CD690000}"/>
    <cellStyle name="Note 12 10 20 2" xfId="26781" xr:uid="{00000000-0005-0000-0000-0000CE690000}"/>
    <cellStyle name="Note 12 10 20 3" xfId="26782" xr:uid="{00000000-0005-0000-0000-0000CF690000}"/>
    <cellStyle name="Note 12 10 20 4" xfId="26783" xr:uid="{00000000-0005-0000-0000-0000D0690000}"/>
    <cellStyle name="Note 12 10 21" xfId="26784" xr:uid="{00000000-0005-0000-0000-0000D1690000}"/>
    <cellStyle name="Note 12 10 22" xfId="26785" xr:uid="{00000000-0005-0000-0000-0000D2690000}"/>
    <cellStyle name="Note 12 10 3" xfId="26786" xr:uid="{00000000-0005-0000-0000-0000D3690000}"/>
    <cellStyle name="Note 12 10 3 2" xfId="26787" xr:uid="{00000000-0005-0000-0000-0000D4690000}"/>
    <cellStyle name="Note 12 10 3 3" xfId="26788" xr:uid="{00000000-0005-0000-0000-0000D5690000}"/>
    <cellStyle name="Note 12 10 3 4" xfId="26789" xr:uid="{00000000-0005-0000-0000-0000D6690000}"/>
    <cellStyle name="Note 12 10 4" xfId="26790" xr:uid="{00000000-0005-0000-0000-0000D7690000}"/>
    <cellStyle name="Note 12 10 4 2" xfId="26791" xr:uid="{00000000-0005-0000-0000-0000D8690000}"/>
    <cellStyle name="Note 12 10 4 3" xfId="26792" xr:uid="{00000000-0005-0000-0000-0000D9690000}"/>
    <cellStyle name="Note 12 10 4 4" xfId="26793" xr:uid="{00000000-0005-0000-0000-0000DA690000}"/>
    <cellStyle name="Note 12 10 5" xfId="26794" xr:uid="{00000000-0005-0000-0000-0000DB690000}"/>
    <cellStyle name="Note 12 10 5 2" xfId="26795" xr:uid="{00000000-0005-0000-0000-0000DC690000}"/>
    <cellStyle name="Note 12 10 5 3" xfId="26796" xr:uid="{00000000-0005-0000-0000-0000DD690000}"/>
    <cellStyle name="Note 12 10 5 4" xfId="26797" xr:uid="{00000000-0005-0000-0000-0000DE690000}"/>
    <cellStyle name="Note 12 10 6" xfId="26798" xr:uid="{00000000-0005-0000-0000-0000DF690000}"/>
    <cellStyle name="Note 12 10 6 2" xfId="26799" xr:uid="{00000000-0005-0000-0000-0000E0690000}"/>
    <cellStyle name="Note 12 10 6 3" xfId="26800" xr:uid="{00000000-0005-0000-0000-0000E1690000}"/>
    <cellStyle name="Note 12 10 6 4" xfId="26801" xr:uid="{00000000-0005-0000-0000-0000E2690000}"/>
    <cellStyle name="Note 12 10 7" xfId="26802" xr:uid="{00000000-0005-0000-0000-0000E3690000}"/>
    <cellStyle name="Note 12 10 7 2" xfId="26803" xr:uid="{00000000-0005-0000-0000-0000E4690000}"/>
    <cellStyle name="Note 12 10 7 3" xfId="26804" xr:uid="{00000000-0005-0000-0000-0000E5690000}"/>
    <cellStyle name="Note 12 10 7 4" xfId="26805" xr:uid="{00000000-0005-0000-0000-0000E6690000}"/>
    <cellStyle name="Note 12 10 8" xfId="26806" xr:uid="{00000000-0005-0000-0000-0000E7690000}"/>
    <cellStyle name="Note 12 10 8 2" xfId="26807" xr:uid="{00000000-0005-0000-0000-0000E8690000}"/>
    <cellStyle name="Note 12 10 8 3" xfId="26808" xr:uid="{00000000-0005-0000-0000-0000E9690000}"/>
    <cellStyle name="Note 12 10 8 4" xfId="26809" xr:uid="{00000000-0005-0000-0000-0000EA690000}"/>
    <cellStyle name="Note 12 10 9" xfId="26810" xr:uid="{00000000-0005-0000-0000-0000EB690000}"/>
    <cellStyle name="Note 12 10 9 2" xfId="26811" xr:uid="{00000000-0005-0000-0000-0000EC690000}"/>
    <cellStyle name="Note 12 10 9 3" xfId="26812" xr:uid="{00000000-0005-0000-0000-0000ED690000}"/>
    <cellStyle name="Note 12 10 9 4" xfId="26813" xr:uid="{00000000-0005-0000-0000-0000EE690000}"/>
    <cellStyle name="Note 12 11" xfId="26814" xr:uid="{00000000-0005-0000-0000-0000EF690000}"/>
    <cellStyle name="Note 12 11 10" xfId="26815" xr:uid="{00000000-0005-0000-0000-0000F0690000}"/>
    <cellStyle name="Note 12 11 10 2" xfId="26816" xr:uid="{00000000-0005-0000-0000-0000F1690000}"/>
    <cellStyle name="Note 12 11 10 3" xfId="26817" xr:uid="{00000000-0005-0000-0000-0000F2690000}"/>
    <cellStyle name="Note 12 11 10 4" xfId="26818" xr:uid="{00000000-0005-0000-0000-0000F3690000}"/>
    <cellStyle name="Note 12 11 11" xfId="26819" xr:uid="{00000000-0005-0000-0000-0000F4690000}"/>
    <cellStyle name="Note 12 11 11 2" xfId="26820" xr:uid="{00000000-0005-0000-0000-0000F5690000}"/>
    <cellStyle name="Note 12 11 11 3" xfId="26821" xr:uid="{00000000-0005-0000-0000-0000F6690000}"/>
    <cellStyle name="Note 12 11 11 4" xfId="26822" xr:uid="{00000000-0005-0000-0000-0000F7690000}"/>
    <cellStyle name="Note 12 11 12" xfId="26823" xr:uid="{00000000-0005-0000-0000-0000F8690000}"/>
    <cellStyle name="Note 12 11 12 2" xfId="26824" xr:uid="{00000000-0005-0000-0000-0000F9690000}"/>
    <cellStyle name="Note 12 11 12 3" xfId="26825" xr:uid="{00000000-0005-0000-0000-0000FA690000}"/>
    <cellStyle name="Note 12 11 12 4" xfId="26826" xr:uid="{00000000-0005-0000-0000-0000FB690000}"/>
    <cellStyle name="Note 12 11 13" xfId="26827" xr:uid="{00000000-0005-0000-0000-0000FC690000}"/>
    <cellStyle name="Note 12 11 13 2" xfId="26828" xr:uid="{00000000-0005-0000-0000-0000FD690000}"/>
    <cellStyle name="Note 12 11 13 3" xfId="26829" xr:uid="{00000000-0005-0000-0000-0000FE690000}"/>
    <cellStyle name="Note 12 11 13 4" xfId="26830" xr:uid="{00000000-0005-0000-0000-0000FF690000}"/>
    <cellStyle name="Note 12 11 14" xfId="26831" xr:uid="{00000000-0005-0000-0000-0000006A0000}"/>
    <cellStyle name="Note 12 11 14 2" xfId="26832" xr:uid="{00000000-0005-0000-0000-0000016A0000}"/>
    <cellStyle name="Note 12 11 14 3" xfId="26833" xr:uid="{00000000-0005-0000-0000-0000026A0000}"/>
    <cellStyle name="Note 12 11 14 4" xfId="26834" xr:uid="{00000000-0005-0000-0000-0000036A0000}"/>
    <cellStyle name="Note 12 11 15" xfId="26835" xr:uid="{00000000-0005-0000-0000-0000046A0000}"/>
    <cellStyle name="Note 12 11 15 2" xfId="26836" xr:uid="{00000000-0005-0000-0000-0000056A0000}"/>
    <cellStyle name="Note 12 11 15 3" xfId="26837" xr:uid="{00000000-0005-0000-0000-0000066A0000}"/>
    <cellStyle name="Note 12 11 15 4" xfId="26838" xr:uid="{00000000-0005-0000-0000-0000076A0000}"/>
    <cellStyle name="Note 12 11 16" xfId="26839" xr:uid="{00000000-0005-0000-0000-0000086A0000}"/>
    <cellStyle name="Note 12 11 16 2" xfId="26840" xr:uid="{00000000-0005-0000-0000-0000096A0000}"/>
    <cellStyle name="Note 12 11 16 3" xfId="26841" xr:uid="{00000000-0005-0000-0000-00000A6A0000}"/>
    <cellStyle name="Note 12 11 16 4" xfId="26842" xr:uid="{00000000-0005-0000-0000-00000B6A0000}"/>
    <cellStyle name="Note 12 11 17" xfId="26843" xr:uid="{00000000-0005-0000-0000-00000C6A0000}"/>
    <cellStyle name="Note 12 11 17 2" xfId="26844" xr:uid="{00000000-0005-0000-0000-00000D6A0000}"/>
    <cellStyle name="Note 12 11 17 3" xfId="26845" xr:uid="{00000000-0005-0000-0000-00000E6A0000}"/>
    <cellStyle name="Note 12 11 17 4" xfId="26846" xr:uid="{00000000-0005-0000-0000-00000F6A0000}"/>
    <cellStyle name="Note 12 11 18" xfId="26847" xr:uid="{00000000-0005-0000-0000-0000106A0000}"/>
    <cellStyle name="Note 12 11 18 2" xfId="26848" xr:uid="{00000000-0005-0000-0000-0000116A0000}"/>
    <cellStyle name="Note 12 11 18 3" xfId="26849" xr:uid="{00000000-0005-0000-0000-0000126A0000}"/>
    <cellStyle name="Note 12 11 18 4" xfId="26850" xr:uid="{00000000-0005-0000-0000-0000136A0000}"/>
    <cellStyle name="Note 12 11 19" xfId="26851" xr:uid="{00000000-0005-0000-0000-0000146A0000}"/>
    <cellStyle name="Note 12 11 19 2" xfId="26852" xr:uid="{00000000-0005-0000-0000-0000156A0000}"/>
    <cellStyle name="Note 12 11 19 3" xfId="26853" xr:uid="{00000000-0005-0000-0000-0000166A0000}"/>
    <cellStyle name="Note 12 11 19 4" xfId="26854" xr:uid="{00000000-0005-0000-0000-0000176A0000}"/>
    <cellStyle name="Note 12 11 2" xfId="26855" xr:uid="{00000000-0005-0000-0000-0000186A0000}"/>
    <cellStyle name="Note 12 11 2 2" xfId="26856" xr:uid="{00000000-0005-0000-0000-0000196A0000}"/>
    <cellStyle name="Note 12 11 2 3" xfId="26857" xr:uid="{00000000-0005-0000-0000-00001A6A0000}"/>
    <cellStyle name="Note 12 11 2 4" xfId="26858" xr:uid="{00000000-0005-0000-0000-00001B6A0000}"/>
    <cellStyle name="Note 12 11 20" xfId="26859" xr:uid="{00000000-0005-0000-0000-00001C6A0000}"/>
    <cellStyle name="Note 12 11 20 2" xfId="26860" xr:uid="{00000000-0005-0000-0000-00001D6A0000}"/>
    <cellStyle name="Note 12 11 20 3" xfId="26861" xr:uid="{00000000-0005-0000-0000-00001E6A0000}"/>
    <cellStyle name="Note 12 11 20 4" xfId="26862" xr:uid="{00000000-0005-0000-0000-00001F6A0000}"/>
    <cellStyle name="Note 12 11 21" xfId="26863" xr:uid="{00000000-0005-0000-0000-0000206A0000}"/>
    <cellStyle name="Note 12 11 22" xfId="26864" xr:uid="{00000000-0005-0000-0000-0000216A0000}"/>
    <cellStyle name="Note 12 11 3" xfId="26865" xr:uid="{00000000-0005-0000-0000-0000226A0000}"/>
    <cellStyle name="Note 12 11 3 2" xfId="26866" xr:uid="{00000000-0005-0000-0000-0000236A0000}"/>
    <cellStyle name="Note 12 11 3 3" xfId="26867" xr:uid="{00000000-0005-0000-0000-0000246A0000}"/>
    <cellStyle name="Note 12 11 3 4" xfId="26868" xr:uid="{00000000-0005-0000-0000-0000256A0000}"/>
    <cellStyle name="Note 12 11 4" xfId="26869" xr:uid="{00000000-0005-0000-0000-0000266A0000}"/>
    <cellStyle name="Note 12 11 4 2" xfId="26870" xr:uid="{00000000-0005-0000-0000-0000276A0000}"/>
    <cellStyle name="Note 12 11 4 3" xfId="26871" xr:uid="{00000000-0005-0000-0000-0000286A0000}"/>
    <cellStyle name="Note 12 11 4 4" xfId="26872" xr:uid="{00000000-0005-0000-0000-0000296A0000}"/>
    <cellStyle name="Note 12 11 5" xfId="26873" xr:uid="{00000000-0005-0000-0000-00002A6A0000}"/>
    <cellStyle name="Note 12 11 5 2" xfId="26874" xr:uid="{00000000-0005-0000-0000-00002B6A0000}"/>
    <cellStyle name="Note 12 11 5 3" xfId="26875" xr:uid="{00000000-0005-0000-0000-00002C6A0000}"/>
    <cellStyle name="Note 12 11 5 4" xfId="26876" xr:uid="{00000000-0005-0000-0000-00002D6A0000}"/>
    <cellStyle name="Note 12 11 6" xfId="26877" xr:uid="{00000000-0005-0000-0000-00002E6A0000}"/>
    <cellStyle name="Note 12 11 6 2" xfId="26878" xr:uid="{00000000-0005-0000-0000-00002F6A0000}"/>
    <cellStyle name="Note 12 11 6 3" xfId="26879" xr:uid="{00000000-0005-0000-0000-0000306A0000}"/>
    <cellStyle name="Note 12 11 6 4" xfId="26880" xr:uid="{00000000-0005-0000-0000-0000316A0000}"/>
    <cellStyle name="Note 12 11 7" xfId="26881" xr:uid="{00000000-0005-0000-0000-0000326A0000}"/>
    <cellStyle name="Note 12 11 7 2" xfId="26882" xr:uid="{00000000-0005-0000-0000-0000336A0000}"/>
    <cellStyle name="Note 12 11 7 3" xfId="26883" xr:uid="{00000000-0005-0000-0000-0000346A0000}"/>
    <cellStyle name="Note 12 11 7 4" xfId="26884" xr:uid="{00000000-0005-0000-0000-0000356A0000}"/>
    <cellStyle name="Note 12 11 8" xfId="26885" xr:uid="{00000000-0005-0000-0000-0000366A0000}"/>
    <cellStyle name="Note 12 11 8 2" xfId="26886" xr:uid="{00000000-0005-0000-0000-0000376A0000}"/>
    <cellStyle name="Note 12 11 8 3" xfId="26887" xr:uid="{00000000-0005-0000-0000-0000386A0000}"/>
    <cellStyle name="Note 12 11 8 4" xfId="26888" xr:uid="{00000000-0005-0000-0000-0000396A0000}"/>
    <cellStyle name="Note 12 11 9" xfId="26889" xr:uid="{00000000-0005-0000-0000-00003A6A0000}"/>
    <cellStyle name="Note 12 11 9 2" xfId="26890" xr:uid="{00000000-0005-0000-0000-00003B6A0000}"/>
    <cellStyle name="Note 12 11 9 3" xfId="26891" xr:uid="{00000000-0005-0000-0000-00003C6A0000}"/>
    <cellStyle name="Note 12 11 9 4" xfId="26892" xr:uid="{00000000-0005-0000-0000-00003D6A0000}"/>
    <cellStyle name="Note 12 12" xfId="26893" xr:uid="{00000000-0005-0000-0000-00003E6A0000}"/>
    <cellStyle name="Note 12 12 10" xfId="26894" xr:uid="{00000000-0005-0000-0000-00003F6A0000}"/>
    <cellStyle name="Note 12 12 10 2" xfId="26895" xr:uid="{00000000-0005-0000-0000-0000406A0000}"/>
    <cellStyle name="Note 12 12 10 3" xfId="26896" xr:uid="{00000000-0005-0000-0000-0000416A0000}"/>
    <cellStyle name="Note 12 12 10 4" xfId="26897" xr:uid="{00000000-0005-0000-0000-0000426A0000}"/>
    <cellStyle name="Note 12 12 11" xfId="26898" xr:uid="{00000000-0005-0000-0000-0000436A0000}"/>
    <cellStyle name="Note 12 12 11 2" xfId="26899" xr:uid="{00000000-0005-0000-0000-0000446A0000}"/>
    <cellStyle name="Note 12 12 11 3" xfId="26900" xr:uid="{00000000-0005-0000-0000-0000456A0000}"/>
    <cellStyle name="Note 12 12 11 4" xfId="26901" xr:uid="{00000000-0005-0000-0000-0000466A0000}"/>
    <cellStyle name="Note 12 12 12" xfId="26902" xr:uid="{00000000-0005-0000-0000-0000476A0000}"/>
    <cellStyle name="Note 12 12 12 2" xfId="26903" xr:uid="{00000000-0005-0000-0000-0000486A0000}"/>
    <cellStyle name="Note 12 12 12 3" xfId="26904" xr:uid="{00000000-0005-0000-0000-0000496A0000}"/>
    <cellStyle name="Note 12 12 12 4" xfId="26905" xr:uid="{00000000-0005-0000-0000-00004A6A0000}"/>
    <cellStyle name="Note 12 12 13" xfId="26906" xr:uid="{00000000-0005-0000-0000-00004B6A0000}"/>
    <cellStyle name="Note 12 12 13 2" xfId="26907" xr:uid="{00000000-0005-0000-0000-00004C6A0000}"/>
    <cellStyle name="Note 12 12 13 3" xfId="26908" xr:uid="{00000000-0005-0000-0000-00004D6A0000}"/>
    <cellStyle name="Note 12 12 13 4" xfId="26909" xr:uid="{00000000-0005-0000-0000-00004E6A0000}"/>
    <cellStyle name="Note 12 12 14" xfId="26910" xr:uid="{00000000-0005-0000-0000-00004F6A0000}"/>
    <cellStyle name="Note 12 12 14 2" xfId="26911" xr:uid="{00000000-0005-0000-0000-0000506A0000}"/>
    <cellStyle name="Note 12 12 14 3" xfId="26912" xr:uid="{00000000-0005-0000-0000-0000516A0000}"/>
    <cellStyle name="Note 12 12 14 4" xfId="26913" xr:uid="{00000000-0005-0000-0000-0000526A0000}"/>
    <cellStyle name="Note 12 12 15" xfId="26914" xr:uid="{00000000-0005-0000-0000-0000536A0000}"/>
    <cellStyle name="Note 12 12 15 2" xfId="26915" xr:uid="{00000000-0005-0000-0000-0000546A0000}"/>
    <cellStyle name="Note 12 12 15 3" xfId="26916" xr:uid="{00000000-0005-0000-0000-0000556A0000}"/>
    <cellStyle name="Note 12 12 15 4" xfId="26917" xr:uid="{00000000-0005-0000-0000-0000566A0000}"/>
    <cellStyle name="Note 12 12 16" xfId="26918" xr:uid="{00000000-0005-0000-0000-0000576A0000}"/>
    <cellStyle name="Note 12 12 16 2" xfId="26919" xr:uid="{00000000-0005-0000-0000-0000586A0000}"/>
    <cellStyle name="Note 12 12 16 3" xfId="26920" xr:uid="{00000000-0005-0000-0000-0000596A0000}"/>
    <cellStyle name="Note 12 12 16 4" xfId="26921" xr:uid="{00000000-0005-0000-0000-00005A6A0000}"/>
    <cellStyle name="Note 12 12 17" xfId="26922" xr:uid="{00000000-0005-0000-0000-00005B6A0000}"/>
    <cellStyle name="Note 12 12 17 2" xfId="26923" xr:uid="{00000000-0005-0000-0000-00005C6A0000}"/>
    <cellStyle name="Note 12 12 17 3" xfId="26924" xr:uid="{00000000-0005-0000-0000-00005D6A0000}"/>
    <cellStyle name="Note 12 12 17 4" xfId="26925" xr:uid="{00000000-0005-0000-0000-00005E6A0000}"/>
    <cellStyle name="Note 12 12 18" xfId="26926" xr:uid="{00000000-0005-0000-0000-00005F6A0000}"/>
    <cellStyle name="Note 12 12 18 2" xfId="26927" xr:uid="{00000000-0005-0000-0000-0000606A0000}"/>
    <cellStyle name="Note 12 12 18 3" xfId="26928" xr:uid="{00000000-0005-0000-0000-0000616A0000}"/>
    <cellStyle name="Note 12 12 18 4" xfId="26929" xr:uid="{00000000-0005-0000-0000-0000626A0000}"/>
    <cellStyle name="Note 12 12 19" xfId="26930" xr:uid="{00000000-0005-0000-0000-0000636A0000}"/>
    <cellStyle name="Note 12 12 19 2" xfId="26931" xr:uid="{00000000-0005-0000-0000-0000646A0000}"/>
    <cellStyle name="Note 12 12 19 3" xfId="26932" xr:uid="{00000000-0005-0000-0000-0000656A0000}"/>
    <cellStyle name="Note 12 12 19 4" xfId="26933" xr:uid="{00000000-0005-0000-0000-0000666A0000}"/>
    <cellStyle name="Note 12 12 2" xfId="26934" xr:uid="{00000000-0005-0000-0000-0000676A0000}"/>
    <cellStyle name="Note 12 12 2 2" xfId="26935" xr:uid="{00000000-0005-0000-0000-0000686A0000}"/>
    <cellStyle name="Note 12 12 2 3" xfId="26936" xr:uid="{00000000-0005-0000-0000-0000696A0000}"/>
    <cellStyle name="Note 12 12 2 4" xfId="26937" xr:uid="{00000000-0005-0000-0000-00006A6A0000}"/>
    <cellStyle name="Note 12 12 20" xfId="26938" xr:uid="{00000000-0005-0000-0000-00006B6A0000}"/>
    <cellStyle name="Note 12 12 20 2" xfId="26939" xr:uid="{00000000-0005-0000-0000-00006C6A0000}"/>
    <cellStyle name="Note 12 12 20 3" xfId="26940" xr:uid="{00000000-0005-0000-0000-00006D6A0000}"/>
    <cellStyle name="Note 12 12 20 4" xfId="26941" xr:uid="{00000000-0005-0000-0000-00006E6A0000}"/>
    <cellStyle name="Note 12 12 21" xfId="26942" xr:uid="{00000000-0005-0000-0000-00006F6A0000}"/>
    <cellStyle name="Note 12 12 22" xfId="26943" xr:uid="{00000000-0005-0000-0000-0000706A0000}"/>
    <cellStyle name="Note 12 12 3" xfId="26944" xr:uid="{00000000-0005-0000-0000-0000716A0000}"/>
    <cellStyle name="Note 12 12 3 2" xfId="26945" xr:uid="{00000000-0005-0000-0000-0000726A0000}"/>
    <cellStyle name="Note 12 12 3 3" xfId="26946" xr:uid="{00000000-0005-0000-0000-0000736A0000}"/>
    <cellStyle name="Note 12 12 3 4" xfId="26947" xr:uid="{00000000-0005-0000-0000-0000746A0000}"/>
    <cellStyle name="Note 12 12 4" xfId="26948" xr:uid="{00000000-0005-0000-0000-0000756A0000}"/>
    <cellStyle name="Note 12 12 4 2" xfId="26949" xr:uid="{00000000-0005-0000-0000-0000766A0000}"/>
    <cellStyle name="Note 12 12 4 3" xfId="26950" xr:uid="{00000000-0005-0000-0000-0000776A0000}"/>
    <cellStyle name="Note 12 12 4 4" xfId="26951" xr:uid="{00000000-0005-0000-0000-0000786A0000}"/>
    <cellStyle name="Note 12 12 5" xfId="26952" xr:uid="{00000000-0005-0000-0000-0000796A0000}"/>
    <cellStyle name="Note 12 12 5 2" xfId="26953" xr:uid="{00000000-0005-0000-0000-00007A6A0000}"/>
    <cellStyle name="Note 12 12 5 3" xfId="26954" xr:uid="{00000000-0005-0000-0000-00007B6A0000}"/>
    <cellStyle name="Note 12 12 5 4" xfId="26955" xr:uid="{00000000-0005-0000-0000-00007C6A0000}"/>
    <cellStyle name="Note 12 12 6" xfId="26956" xr:uid="{00000000-0005-0000-0000-00007D6A0000}"/>
    <cellStyle name="Note 12 12 6 2" xfId="26957" xr:uid="{00000000-0005-0000-0000-00007E6A0000}"/>
    <cellStyle name="Note 12 12 6 3" xfId="26958" xr:uid="{00000000-0005-0000-0000-00007F6A0000}"/>
    <cellStyle name="Note 12 12 6 4" xfId="26959" xr:uid="{00000000-0005-0000-0000-0000806A0000}"/>
    <cellStyle name="Note 12 12 7" xfId="26960" xr:uid="{00000000-0005-0000-0000-0000816A0000}"/>
    <cellStyle name="Note 12 12 7 2" xfId="26961" xr:uid="{00000000-0005-0000-0000-0000826A0000}"/>
    <cellStyle name="Note 12 12 7 3" xfId="26962" xr:uid="{00000000-0005-0000-0000-0000836A0000}"/>
    <cellStyle name="Note 12 12 7 4" xfId="26963" xr:uid="{00000000-0005-0000-0000-0000846A0000}"/>
    <cellStyle name="Note 12 12 8" xfId="26964" xr:uid="{00000000-0005-0000-0000-0000856A0000}"/>
    <cellStyle name="Note 12 12 8 2" xfId="26965" xr:uid="{00000000-0005-0000-0000-0000866A0000}"/>
    <cellStyle name="Note 12 12 8 3" xfId="26966" xr:uid="{00000000-0005-0000-0000-0000876A0000}"/>
    <cellStyle name="Note 12 12 8 4" xfId="26967" xr:uid="{00000000-0005-0000-0000-0000886A0000}"/>
    <cellStyle name="Note 12 12 9" xfId="26968" xr:uid="{00000000-0005-0000-0000-0000896A0000}"/>
    <cellStyle name="Note 12 12 9 2" xfId="26969" xr:uid="{00000000-0005-0000-0000-00008A6A0000}"/>
    <cellStyle name="Note 12 12 9 3" xfId="26970" xr:uid="{00000000-0005-0000-0000-00008B6A0000}"/>
    <cellStyle name="Note 12 12 9 4" xfId="26971" xr:uid="{00000000-0005-0000-0000-00008C6A0000}"/>
    <cellStyle name="Note 12 13" xfId="26972" xr:uid="{00000000-0005-0000-0000-00008D6A0000}"/>
    <cellStyle name="Note 12 13 10" xfId="26973" xr:uid="{00000000-0005-0000-0000-00008E6A0000}"/>
    <cellStyle name="Note 12 13 10 2" xfId="26974" xr:uid="{00000000-0005-0000-0000-00008F6A0000}"/>
    <cellStyle name="Note 12 13 10 3" xfId="26975" xr:uid="{00000000-0005-0000-0000-0000906A0000}"/>
    <cellStyle name="Note 12 13 10 4" xfId="26976" xr:uid="{00000000-0005-0000-0000-0000916A0000}"/>
    <cellStyle name="Note 12 13 11" xfId="26977" xr:uid="{00000000-0005-0000-0000-0000926A0000}"/>
    <cellStyle name="Note 12 13 11 2" xfId="26978" xr:uid="{00000000-0005-0000-0000-0000936A0000}"/>
    <cellStyle name="Note 12 13 11 3" xfId="26979" xr:uid="{00000000-0005-0000-0000-0000946A0000}"/>
    <cellStyle name="Note 12 13 11 4" xfId="26980" xr:uid="{00000000-0005-0000-0000-0000956A0000}"/>
    <cellStyle name="Note 12 13 12" xfId="26981" xr:uid="{00000000-0005-0000-0000-0000966A0000}"/>
    <cellStyle name="Note 12 13 12 2" xfId="26982" xr:uid="{00000000-0005-0000-0000-0000976A0000}"/>
    <cellStyle name="Note 12 13 12 3" xfId="26983" xr:uid="{00000000-0005-0000-0000-0000986A0000}"/>
    <cellStyle name="Note 12 13 12 4" xfId="26984" xr:uid="{00000000-0005-0000-0000-0000996A0000}"/>
    <cellStyle name="Note 12 13 13" xfId="26985" xr:uid="{00000000-0005-0000-0000-00009A6A0000}"/>
    <cellStyle name="Note 12 13 13 2" xfId="26986" xr:uid="{00000000-0005-0000-0000-00009B6A0000}"/>
    <cellStyle name="Note 12 13 13 3" xfId="26987" xr:uid="{00000000-0005-0000-0000-00009C6A0000}"/>
    <cellStyle name="Note 12 13 13 4" xfId="26988" xr:uid="{00000000-0005-0000-0000-00009D6A0000}"/>
    <cellStyle name="Note 12 13 14" xfId="26989" xr:uid="{00000000-0005-0000-0000-00009E6A0000}"/>
    <cellStyle name="Note 12 13 14 2" xfId="26990" xr:uid="{00000000-0005-0000-0000-00009F6A0000}"/>
    <cellStyle name="Note 12 13 14 3" xfId="26991" xr:uid="{00000000-0005-0000-0000-0000A06A0000}"/>
    <cellStyle name="Note 12 13 14 4" xfId="26992" xr:uid="{00000000-0005-0000-0000-0000A16A0000}"/>
    <cellStyle name="Note 12 13 15" xfId="26993" xr:uid="{00000000-0005-0000-0000-0000A26A0000}"/>
    <cellStyle name="Note 12 13 15 2" xfId="26994" xr:uid="{00000000-0005-0000-0000-0000A36A0000}"/>
    <cellStyle name="Note 12 13 15 3" xfId="26995" xr:uid="{00000000-0005-0000-0000-0000A46A0000}"/>
    <cellStyle name="Note 12 13 15 4" xfId="26996" xr:uid="{00000000-0005-0000-0000-0000A56A0000}"/>
    <cellStyle name="Note 12 13 16" xfId="26997" xr:uid="{00000000-0005-0000-0000-0000A66A0000}"/>
    <cellStyle name="Note 12 13 16 2" xfId="26998" xr:uid="{00000000-0005-0000-0000-0000A76A0000}"/>
    <cellStyle name="Note 12 13 16 3" xfId="26999" xr:uid="{00000000-0005-0000-0000-0000A86A0000}"/>
    <cellStyle name="Note 12 13 16 4" xfId="27000" xr:uid="{00000000-0005-0000-0000-0000A96A0000}"/>
    <cellStyle name="Note 12 13 17" xfId="27001" xr:uid="{00000000-0005-0000-0000-0000AA6A0000}"/>
    <cellStyle name="Note 12 13 17 2" xfId="27002" xr:uid="{00000000-0005-0000-0000-0000AB6A0000}"/>
    <cellStyle name="Note 12 13 17 3" xfId="27003" xr:uid="{00000000-0005-0000-0000-0000AC6A0000}"/>
    <cellStyle name="Note 12 13 17 4" xfId="27004" xr:uid="{00000000-0005-0000-0000-0000AD6A0000}"/>
    <cellStyle name="Note 12 13 18" xfId="27005" xr:uid="{00000000-0005-0000-0000-0000AE6A0000}"/>
    <cellStyle name="Note 12 13 18 2" xfId="27006" xr:uid="{00000000-0005-0000-0000-0000AF6A0000}"/>
    <cellStyle name="Note 12 13 18 3" xfId="27007" xr:uid="{00000000-0005-0000-0000-0000B06A0000}"/>
    <cellStyle name="Note 12 13 18 4" xfId="27008" xr:uid="{00000000-0005-0000-0000-0000B16A0000}"/>
    <cellStyle name="Note 12 13 19" xfId="27009" xr:uid="{00000000-0005-0000-0000-0000B26A0000}"/>
    <cellStyle name="Note 12 13 19 2" xfId="27010" xr:uid="{00000000-0005-0000-0000-0000B36A0000}"/>
    <cellStyle name="Note 12 13 19 3" xfId="27011" xr:uid="{00000000-0005-0000-0000-0000B46A0000}"/>
    <cellStyle name="Note 12 13 19 4" xfId="27012" xr:uid="{00000000-0005-0000-0000-0000B56A0000}"/>
    <cellStyle name="Note 12 13 2" xfId="27013" xr:uid="{00000000-0005-0000-0000-0000B66A0000}"/>
    <cellStyle name="Note 12 13 2 2" xfId="27014" xr:uid="{00000000-0005-0000-0000-0000B76A0000}"/>
    <cellStyle name="Note 12 13 2 3" xfId="27015" xr:uid="{00000000-0005-0000-0000-0000B86A0000}"/>
    <cellStyle name="Note 12 13 2 4" xfId="27016" xr:uid="{00000000-0005-0000-0000-0000B96A0000}"/>
    <cellStyle name="Note 12 13 20" xfId="27017" xr:uid="{00000000-0005-0000-0000-0000BA6A0000}"/>
    <cellStyle name="Note 12 13 20 2" xfId="27018" xr:uid="{00000000-0005-0000-0000-0000BB6A0000}"/>
    <cellStyle name="Note 12 13 20 3" xfId="27019" xr:uid="{00000000-0005-0000-0000-0000BC6A0000}"/>
    <cellStyle name="Note 12 13 20 4" xfId="27020" xr:uid="{00000000-0005-0000-0000-0000BD6A0000}"/>
    <cellStyle name="Note 12 13 21" xfId="27021" xr:uid="{00000000-0005-0000-0000-0000BE6A0000}"/>
    <cellStyle name="Note 12 13 22" xfId="27022" xr:uid="{00000000-0005-0000-0000-0000BF6A0000}"/>
    <cellStyle name="Note 12 13 3" xfId="27023" xr:uid="{00000000-0005-0000-0000-0000C06A0000}"/>
    <cellStyle name="Note 12 13 3 2" xfId="27024" xr:uid="{00000000-0005-0000-0000-0000C16A0000}"/>
    <cellStyle name="Note 12 13 3 3" xfId="27025" xr:uid="{00000000-0005-0000-0000-0000C26A0000}"/>
    <cellStyle name="Note 12 13 3 4" xfId="27026" xr:uid="{00000000-0005-0000-0000-0000C36A0000}"/>
    <cellStyle name="Note 12 13 4" xfId="27027" xr:uid="{00000000-0005-0000-0000-0000C46A0000}"/>
    <cellStyle name="Note 12 13 4 2" xfId="27028" xr:uid="{00000000-0005-0000-0000-0000C56A0000}"/>
    <cellStyle name="Note 12 13 4 3" xfId="27029" xr:uid="{00000000-0005-0000-0000-0000C66A0000}"/>
    <cellStyle name="Note 12 13 4 4" xfId="27030" xr:uid="{00000000-0005-0000-0000-0000C76A0000}"/>
    <cellStyle name="Note 12 13 5" xfId="27031" xr:uid="{00000000-0005-0000-0000-0000C86A0000}"/>
    <cellStyle name="Note 12 13 5 2" xfId="27032" xr:uid="{00000000-0005-0000-0000-0000C96A0000}"/>
    <cellStyle name="Note 12 13 5 3" xfId="27033" xr:uid="{00000000-0005-0000-0000-0000CA6A0000}"/>
    <cellStyle name="Note 12 13 5 4" xfId="27034" xr:uid="{00000000-0005-0000-0000-0000CB6A0000}"/>
    <cellStyle name="Note 12 13 6" xfId="27035" xr:uid="{00000000-0005-0000-0000-0000CC6A0000}"/>
    <cellStyle name="Note 12 13 6 2" xfId="27036" xr:uid="{00000000-0005-0000-0000-0000CD6A0000}"/>
    <cellStyle name="Note 12 13 6 3" xfId="27037" xr:uid="{00000000-0005-0000-0000-0000CE6A0000}"/>
    <cellStyle name="Note 12 13 6 4" xfId="27038" xr:uid="{00000000-0005-0000-0000-0000CF6A0000}"/>
    <cellStyle name="Note 12 13 7" xfId="27039" xr:uid="{00000000-0005-0000-0000-0000D06A0000}"/>
    <cellStyle name="Note 12 13 7 2" xfId="27040" xr:uid="{00000000-0005-0000-0000-0000D16A0000}"/>
    <cellStyle name="Note 12 13 7 3" xfId="27041" xr:uid="{00000000-0005-0000-0000-0000D26A0000}"/>
    <cellStyle name="Note 12 13 7 4" xfId="27042" xr:uid="{00000000-0005-0000-0000-0000D36A0000}"/>
    <cellStyle name="Note 12 13 8" xfId="27043" xr:uid="{00000000-0005-0000-0000-0000D46A0000}"/>
    <cellStyle name="Note 12 13 8 2" xfId="27044" xr:uid="{00000000-0005-0000-0000-0000D56A0000}"/>
    <cellStyle name="Note 12 13 8 3" xfId="27045" xr:uid="{00000000-0005-0000-0000-0000D66A0000}"/>
    <cellStyle name="Note 12 13 8 4" xfId="27046" xr:uid="{00000000-0005-0000-0000-0000D76A0000}"/>
    <cellStyle name="Note 12 13 9" xfId="27047" xr:uid="{00000000-0005-0000-0000-0000D86A0000}"/>
    <cellStyle name="Note 12 13 9 2" xfId="27048" xr:uid="{00000000-0005-0000-0000-0000D96A0000}"/>
    <cellStyle name="Note 12 13 9 3" xfId="27049" xr:uid="{00000000-0005-0000-0000-0000DA6A0000}"/>
    <cellStyle name="Note 12 13 9 4" xfId="27050" xr:uid="{00000000-0005-0000-0000-0000DB6A0000}"/>
    <cellStyle name="Note 12 14" xfId="27051" xr:uid="{00000000-0005-0000-0000-0000DC6A0000}"/>
    <cellStyle name="Note 12 14 10" xfId="27052" xr:uid="{00000000-0005-0000-0000-0000DD6A0000}"/>
    <cellStyle name="Note 12 14 10 2" xfId="27053" xr:uid="{00000000-0005-0000-0000-0000DE6A0000}"/>
    <cellStyle name="Note 12 14 10 3" xfId="27054" xr:uid="{00000000-0005-0000-0000-0000DF6A0000}"/>
    <cellStyle name="Note 12 14 10 4" xfId="27055" xr:uid="{00000000-0005-0000-0000-0000E06A0000}"/>
    <cellStyle name="Note 12 14 11" xfId="27056" xr:uid="{00000000-0005-0000-0000-0000E16A0000}"/>
    <cellStyle name="Note 12 14 11 2" xfId="27057" xr:uid="{00000000-0005-0000-0000-0000E26A0000}"/>
    <cellStyle name="Note 12 14 11 3" xfId="27058" xr:uid="{00000000-0005-0000-0000-0000E36A0000}"/>
    <cellStyle name="Note 12 14 11 4" xfId="27059" xr:uid="{00000000-0005-0000-0000-0000E46A0000}"/>
    <cellStyle name="Note 12 14 12" xfId="27060" xr:uid="{00000000-0005-0000-0000-0000E56A0000}"/>
    <cellStyle name="Note 12 14 12 2" xfId="27061" xr:uid="{00000000-0005-0000-0000-0000E66A0000}"/>
    <cellStyle name="Note 12 14 12 3" xfId="27062" xr:uid="{00000000-0005-0000-0000-0000E76A0000}"/>
    <cellStyle name="Note 12 14 12 4" xfId="27063" xr:uid="{00000000-0005-0000-0000-0000E86A0000}"/>
    <cellStyle name="Note 12 14 13" xfId="27064" xr:uid="{00000000-0005-0000-0000-0000E96A0000}"/>
    <cellStyle name="Note 12 14 13 2" xfId="27065" xr:uid="{00000000-0005-0000-0000-0000EA6A0000}"/>
    <cellStyle name="Note 12 14 13 3" xfId="27066" xr:uid="{00000000-0005-0000-0000-0000EB6A0000}"/>
    <cellStyle name="Note 12 14 13 4" xfId="27067" xr:uid="{00000000-0005-0000-0000-0000EC6A0000}"/>
    <cellStyle name="Note 12 14 14" xfId="27068" xr:uid="{00000000-0005-0000-0000-0000ED6A0000}"/>
    <cellStyle name="Note 12 14 14 2" xfId="27069" xr:uid="{00000000-0005-0000-0000-0000EE6A0000}"/>
    <cellStyle name="Note 12 14 14 3" xfId="27070" xr:uid="{00000000-0005-0000-0000-0000EF6A0000}"/>
    <cellStyle name="Note 12 14 14 4" xfId="27071" xr:uid="{00000000-0005-0000-0000-0000F06A0000}"/>
    <cellStyle name="Note 12 14 15" xfId="27072" xr:uid="{00000000-0005-0000-0000-0000F16A0000}"/>
    <cellStyle name="Note 12 14 15 2" xfId="27073" xr:uid="{00000000-0005-0000-0000-0000F26A0000}"/>
    <cellStyle name="Note 12 14 15 3" xfId="27074" xr:uid="{00000000-0005-0000-0000-0000F36A0000}"/>
    <cellStyle name="Note 12 14 15 4" xfId="27075" xr:uid="{00000000-0005-0000-0000-0000F46A0000}"/>
    <cellStyle name="Note 12 14 16" xfId="27076" xr:uid="{00000000-0005-0000-0000-0000F56A0000}"/>
    <cellStyle name="Note 12 14 16 2" xfId="27077" xr:uid="{00000000-0005-0000-0000-0000F66A0000}"/>
    <cellStyle name="Note 12 14 16 3" xfId="27078" xr:uid="{00000000-0005-0000-0000-0000F76A0000}"/>
    <cellStyle name="Note 12 14 16 4" xfId="27079" xr:uid="{00000000-0005-0000-0000-0000F86A0000}"/>
    <cellStyle name="Note 12 14 17" xfId="27080" xr:uid="{00000000-0005-0000-0000-0000F96A0000}"/>
    <cellStyle name="Note 12 14 17 2" xfId="27081" xr:uid="{00000000-0005-0000-0000-0000FA6A0000}"/>
    <cellStyle name="Note 12 14 17 3" xfId="27082" xr:uid="{00000000-0005-0000-0000-0000FB6A0000}"/>
    <cellStyle name="Note 12 14 17 4" xfId="27083" xr:uid="{00000000-0005-0000-0000-0000FC6A0000}"/>
    <cellStyle name="Note 12 14 18" xfId="27084" xr:uid="{00000000-0005-0000-0000-0000FD6A0000}"/>
    <cellStyle name="Note 12 14 18 2" xfId="27085" xr:uid="{00000000-0005-0000-0000-0000FE6A0000}"/>
    <cellStyle name="Note 12 14 18 3" xfId="27086" xr:uid="{00000000-0005-0000-0000-0000FF6A0000}"/>
    <cellStyle name="Note 12 14 18 4" xfId="27087" xr:uid="{00000000-0005-0000-0000-0000006B0000}"/>
    <cellStyle name="Note 12 14 19" xfId="27088" xr:uid="{00000000-0005-0000-0000-0000016B0000}"/>
    <cellStyle name="Note 12 14 19 2" xfId="27089" xr:uid="{00000000-0005-0000-0000-0000026B0000}"/>
    <cellStyle name="Note 12 14 19 3" xfId="27090" xr:uid="{00000000-0005-0000-0000-0000036B0000}"/>
    <cellStyle name="Note 12 14 19 4" xfId="27091" xr:uid="{00000000-0005-0000-0000-0000046B0000}"/>
    <cellStyle name="Note 12 14 2" xfId="27092" xr:uid="{00000000-0005-0000-0000-0000056B0000}"/>
    <cellStyle name="Note 12 14 2 2" xfId="27093" xr:uid="{00000000-0005-0000-0000-0000066B0000}"/>
    <cellStyle name="Note 12 14 2 3" xfId="27094" xr:uid="{00000000-0005-0000-0000-0000076B0000}"/>
    <cellStyle name="Note 12 14 2 4" xfId="27095" xr:uid="{00000000-0005-0000-0000-0000086B0000}"/>
    <cellStyle name="Note 12 14 20" xfId="27096" xr:uid="{00000000-0005-0000-0000-0000096B0000}"/>
    <cellStyle name="Note 12 14 20 2" xfId="27097" xr:uid="{00000000-0005-0000-0000-00000A6B0000}"/>
    <cellStyle name="Note 12 14 20 3" xfId="27098" xr:uid="{00000000-0005-0000-0000-00000B6B0000}"/>
    <cellStyle name="Note 12 14 20 4" xfId="27099" xr:uid="{00000000-0005-0000-0000-00000C6B0000}"/>
    <cellStyle name="Note 12 14 21" xfId="27100" xr:uid="{00000000-0005-0000-0000-00000D6B0000}"/>
    <cellStyle name="Note 12 14 22" xfId="27101" xr:uid="{00000000-0005-0000-0000-00000E6B0000}"/>
    <cellStyle name="Note 12 14 3" xfId="27102" xr:uid="{00000000-0005-0000-0000-00000F6B0000}"/>
    <cellStyle name="Note 12 14 3 2" xfId="27103" xr:uid="{00000000-0005-0000-0000-0000106B0000}"/>
    <cellStyle name="Note 12 14 3 3" xfId="27104" xr:uid="{00000000-0005-0000-0000-0000116B0000}"/>
    <cellStyle name="Note 12 14 3 4" xfId="27105" xr:uid="{00000000-0005-0000-0000-0000126B0000}"/>
    <cellStyle name="Note 12 14 4" xfId="27106" xr:uid="{00000000-0005-0000-0000-0000136B0000}"/>
    <cellStyle name="Note 12 14 4 2" xfId="27107" xr:uid="{00000000-0005-0000-0000-0000146B0000}"/>
    <cellStyle name="Note 12 14 4 3" xfId="27108" xr:uid="{00000000-0005-0000-0000-0000156B0000}"/>
    <cellStyle name="Note 12 14 4 4" xfId="27109" xr:uid="{00000000-0005-0000-0000-0000166B0000}"/>
    <cellStyle name="Note 12 14 5" xfId="27110" xr:uid="{00000000-0005-0000-0000-0000176B0000}"/>
    <cellStyle name="Note 12 14 5 2" xfId="27111" xr:uid="{00000000-0005-0000-0000-0000186B0000}"/>
    <cellStyle name="Note 12 14 5 3" xfId="27112" xr:uid="{00000000-0005-0000-0000-0000196B0000}"/>
    <cellStyle name="Note 12 14 5 4" xfId="27113" xr:uid="{00000000-0005-0000-0000-00001A6B0000}"/>
    <cellStyle name="Note 12 14 6" xfId="27114" xr:uid="{00000000-0005-0000-0000-00001B6B0000}"/>
    <cellStyle name="Note 12 14 6 2" xfId="27115" xr:uid="{00000000-0005-0000-0000-00001C6B0000}"/>
    <cellStyle name="Note 12 14 6 3" xfId="27116" xr:uid="{00000000-0005-0000-0000-00001D6B0000}"/>
    <cellStyle name="Note 12 14 6 4" xfId="27117" xr:uid="{00000000-0005-0000-0000-00001E6B0000}"/>
    <cellStyle name="Note 12 14 7" xfId="27118" xr:uid="{00000000-0005-0000-0000-00001F6B0000}"/>
    <cellStyle name="Note 12 14 7 2" xfId="27119" xr:uid="{00000000-0005-0000-0000-0000206B0000}"/>
    <cellStyle name="Note 12 14 7 3" xfId="27120" xr:uid="{00000000-0005-0000-0000-0000216B0000}"/>
    <cellStyle name="Note 12 14 7 4" xfId="27121" xr:uid="{00000000-0005-0000-0000-0000226B0000}"/>
    <cellStyle name="Note 12 14 8" xfId="27122" xr:uid="{00000000-0005-0000-0000-0000236B0000}"/>
    <cellStyle name="Note 12 14 8 2" xfId="27123" xr:uid="{00000000-0005-0000-0000-0000246B0000}"/>
    <cellStyle name="Note 12 14 8 3" xfId="27124" xr:uid="{00000000-0005-0000-0000-0000256B0000}"/>
    <cellStyle name="Note 12 14 8 4" xfId="27125" xr:uid="{00000000-0005-0000-0000-0000266B0000}"/>
    <cellStyle name="Note 12 14 9" xfId="27126" xr:uid="{00000000-0005-0000-0000-0000276B0000}"/>
    <cellStyle name="Note 12 14 9 2" xfId="27127" xr:uid="{00000000-0005-0000-0000-0000286B0000}"/>
    <cellStyle name="Note 12 14 9 3" xfId="27128" xr:uid="{00000000-0005-0000-0000-0000296B0000}"/>
    <cellStyle name="Note 12 14 9 4" xfId="27129" xr:uid="{00000000-0005-0000-0000-00002A6B0000}"/>
    <cellStyle name="Note 12 15" xfId="27130" xr:uid="{00000000-0005-0000-0000-00002B6B0000}"/>
    <cellStyle name="Note 12 15 10" xfId="27131" xr:uid="{00000000-0005-0000-0000-00002C6B0000}"/>
    <cellStyle name="Note 12 15 10 2" xfId="27132" xr:uid="{00000000-0005-0000-0000-00002D6B0000}"/>
    <cellStyle name="Note 12 15 10 3" xfId="27133" xr:uid="{00000000-0005-0000-0000-00002E6B0000}"/>
    <cellStyle name="Note 12 15 10 4" xfId="27134" xr:uid="{00000000-0005-0000-0000-00002F6B0000}"/>
    <cellStyle name="Note 12 15 11" xfId="27135" xr:uid="{00000000-0005-0000-0000-0000306B0000}"/>
    <cellStyle name="Note 12 15 11 2" xfId="27136" xr:uid="{00000000-0005-0000-0000-0000316B0000}"/>
    <cellStyle name="Note 12 15 11 3" xfId="27137" xr:uid="{00000000-0005-0000-0000-0000326B0000}"/>
    <cellStyle name="Note 12 15 11 4" xfId="27138" xr:uid="{00000000-0005-0000-0000-0000336B0000}"/>
    <cellStyle name="Note 12 15 12" xfId="27139" xr:uid="{00000000-0005-0000-0000-0000346B0000}"/>
    <cellStyle name="Note 12 15 12 2" xfId="27140" xr:uid="{00000000-0005-0000-0000-0000356B0000}"/>
    <cellStyle name="Note 12 15 12 3" xfId="27141" xr:uid="{00000000-0005-0000-0000-0000366B0000}"/>
    <cellStyle name="Note 12 15 12 4" xfId="27142" xr:uid="{00000000-0005-0000-0000-0000376B0000}"/>
    <cellStyle name="Note 12 15 13" xfId="27143" xr:uid="{00000000-0005-0000-0000-0000386B0000}"/>
    <cellStyle name="Note 12 15 13 2" xfId="27144" xr:uid="{00000000-0005-0000-0000-0000396B0000}"/>
    <cellStyle name="Note 12 15 13 3" xfId="27145" xr:uid="{00000000-0005-0000-0000-00003A6B0000}"/>
    <cellStyle name="Note 12 15 13 4" xfId="27146" xr:uid="{00000000-0005-0000-0000-00003B6B0000}"/>
    <cellStyle name="Note 12 15 14" xfId="27147" xr:uid="{00000000-0005-0000-0000-00003C6B0000}"/>
    <cellStyle name="Note 12 15 14 2" xfId="27148" xr:uid="{00000000-0005-0000-0000-00003D6B0000}"/>
    <cellStyle name="Note 12 15 14 3" xfId="27149" xr:uid="{00000000-0005-0000-0000-00003E6B0000}"/>
    <cellStyle name="Note 12 15 14 4" xfId="27150" xr:uid="{00000000-0005-0000-0000-00003F6B0000}"/>
    <cellStyle name="Note 12 15 15" xfId="27151" xr:uid="{00000000-0005-0000-0000-0000406B0000}"/>
    <cellStyle name="Note 12 15 15 2" xfId="27152" xr:uid="{00000000-0005-0000-0000-0000416B0000}"/>
    <cellStyle name="Note 12 15 15 3" xfId="27153" xr:uid="{00000000-0005-0000-0000-0000426B0000}"/>
    <cellStyle name="Note 12 15 15 4" xfId="27154" xr:uid="{00000000-0005-0000-0000-0000436B0000}"/>
    <cellStyle name="Note 12 15 16" xfId="27155" xr:uid="{00000000-0005-0000-0000-0000446B0000}"/>
    <cellStyle name="Note 12 15 16 2" xfId="27156" xr:uid="{00000000-0005-0000-0000-0000456B0000}"/>
    <cellStyle name="Note 12 15 16 3" xfId="27157" xr:uid="{00000000-0005-0000-0000-0000466B0000}"/>
    <cellStyle name="Note 12 15 16 4" xfId="27158" xr:uid="{00000000-0005-0000-0000-0000476B0000}"/>
    <cellStyle name="Note 12 15 17" xfId="27159" xr:uid="{00000000-0005-0000-0000-0000486B0000}"/>
    <cellStyle name="Note 12 15 17 2" xfId="27160" xr:uid="{00000000-0005-0000-0000-0000496B0000}"/>
    <cellStyle name="Note 12 15 17 3" xfId="27161" xr:uid="{00000000-0005-0000-0000-00004A6B0000}"/>
    <cellStyle name="Note 12 15 17 4" xfId="27162" xr:uid="{00000000-0005-0000-0000-00004B6B0000}"/>
    <cellStyle name="Note 12 15 18" xfId="27163" xr:uid="{00000000-0005-0000-0000-00004C6B0000}"/>
    <cellStyle name="Note 12 15 18 2" xfId="27164" xr:uid="{00000000-0005-0000-0000-00004D6B0000}"/>
    <cellStyle name="Note 12 15 18 3" xfId="27165" xr:uid="{00000000-0005-0000-0000-00004E6B0000}"/>
    <cellStyle name="Note 12 15 18 4" xfId="27166" xr:uid="{00000000-0005-0000-0000-00004F6B0000}"/>
    <cellStyle name="Note 12 15 19" xfId="27167" xr:uid="{00000000-0005-0000-0000-0000506B0000}"/>
    <cellStyle name="Note 12 15 19 2" xfId="27168" xr:uid="{00000000-0005-0000-0000-0000516B0000}"/>
    <cellStyle name="Note 12 15 19 3" xfId="27169" xr:uid="{00000000-0005-0000-0000-0000526B0000}"/>
    <cellStyle name="Note 12 15 19 4" xfId="27170" xr:uid="{00000000-0005-0000-0000-0000536B0000}"/>
    <cellStyle name="Note 12 15 2" xfId="27171" xr:uid="{00000000-0005-0000-0000-0000546B0000}"/>
    <cellStyle name="Note 12 15 2 2" xfId="27172" xr:uid="{00000000-0005-0000-0000-0000556B0000}"/>
    <cellStyle name="Note 12 15 2 3" xfId="27173" xr:uid="{00000000-0005-0000-0000-0000566B0000}"/>
    <cellStyle name="Note 12 15 2 4" xfId="27174" xr:uid="{00000000-0005-0000-0000-0000576B0000}"/>
    <cellStyle name="Note 12 15 20" xfId="27175" xr:uid="{00000000-0005-0000-0000-0000586B0000}"/>
    <cellStyle name="Note 12 15 20 2" xfId="27176" xr:uid="{00000000-0005-0000-0000-0000596B0000}"/>
    <cellStyle name="Note 12 15 20 3" xfId="27177" xr:uid="{00000000-0005-0000-0000-00005A6B0000}"/>
    <cellStyle name="Note 12 15 20 4" xfId="27178" xr:uid="{00000000-0005-0000-0000-00005B6B0000}"/>
    <cellStyle name="Note 12 15 21" xfId="27179" xr:uid="{00000000-0005-0000-0000-00005C6B0000}"/>
    <cellStyle name="Note 12 15 22" xfId="27180" xr:uid="{00000000-0005-0000-0000-00005D6B0000}"/>
    <cellStyle name="Note 12 15 3" xfId="27181" xr:uid="{00000000-0005-0000-0000-00005E6B0000}"/>
    <cellStyle name="Note 12 15 3 2" xfId="27182" xr:uid="{00000000-0005-0000-0000-00005F6B0000}"/>
    <cellStyle name="Note 12 15 3 3" xfId="27183" xr:uid="{00000000-0005-0000-0000-0000606B0000}"/>
    <cellStyle name="Note 12 15 3 4" xfId="27184" xr:uid="{00000000-0005-0000-0000-0000616B0000}"/>
    <cellStyle name="Note 12 15 4" xfId="27185" xr:uid="{00000000-0005-0000-0000-0000626B0000}"/>
    <cellStyle name="Note 12 15 4 2" xfId="27186" xr:uid="{00000000-0005-0000-0000-0000636B0000}"/>
    <cellStyle name="Note 12 15 4 3" xfId="27187" xr:uid="{00000000-0005-0000-0000-0000646B0000}"/>
    <cellStyle name="Note 12 15 4 4" xfId="27188" xr:uid="{00000000-0005-0000-0000-0000656B0000}"/>
    <cellStyle name="Note 12 15 5" xfId="27189" xr:uid="{00000000-0005-0000-0000-0000666B0000}"/>
    <cellStyle name="Note 12 15 5 2" xfId="27190" xr:uid="{00000000-0005-0000-0000-0000676B0000}"/>
    <cellStyle name="Note 12 15 5 3" xfId="27191" xr:uid="{00000000-0005-0000-0000-0000686B0000}"/>
    <cellStyle name="Note 12 15 5 4" xfId="27192" xr:uid="{00000000-0005-0000-0000-0000696B0000}"/>
    <cellStyle name="Note 12 15 6" xfId="27193" xr:uid="{00000000-0005-0000-0000-00006A6B0000}"/>
    <cellStyle name="Note 12 15 6 2" xfId="27194" xr:uid="{00000000-0005-0000-0000-00006B6B0000}"/>
    <cellStyle name="Note 12 15 6 3" xfId="27195" xr:uid="{00000000-0005-0000-0000-00006C6B0000}"/>
    <cellStyle name="Note 12 15 6 4" xfId="27196" xr:uid="{00000000-0005-0000-0000-00006D6B0000}"/>
    <cellStyle name="Note 12 15 7" xfId="27197" xr:uid="{00000000-0005-0000-0000-00006E6B0000}"/>
    <cellStyle name="Note 12 15 7 2" xfId="27198" xr:uid="{00000000-0005-0000-0000-00006F6B0000}"/>
    <cellStyle name="Note 12 15 7 3" xfId="27199" xr:uid="{00000000-0005-0000-0000-0000706B0000}"/>
    <cellStyle name="Note 12 15 7 4" xfId="27200" xr:uid="{00000000-0005-0000-0000-0000716B0000}"/>
    <cellStyle name="Note 12 15 8" xfId="27201" xr:uid="{00000000-0005-0000-0000-0000726B0000}"/>
    <cellStyle name="Note 12 15 8 2" xfId="27202" xr:uid="{00000000-0005-0000-0000-0000736B0000}"/>
    <cellStyle name="Note 12 15 8 3" xfId="27203" xr:uid="{00000000-0005-0000-0000-0000746B0000}"/>
    <cellStyle name="Note 12 15 8 4" xfId="27204" xr:uid="{00000000-0005-0000-0000-0000756B0000}"/>
    <cellStyle name="Note 12 15 9" xfId="27205" xr:uid="{00000000-0005-0000-0000-0000766B0000}"/>
    <cellStyle name="Note 12 15 9 2" xfId="27206" xr:uid="{00000000-0005-0000-0000-0000776B0000}"/>
    <cellStyle name="Note 12 15 9 3" xfId="27207" xr:uid="{00000000-0005-0000-0000-0000786B0000}"/>
    <cellStyle name="Note 12 15 9 4" xfId="27208" xr:uid="{00000000-0005-0000-0000-0000796B0000}"/>
    <cellStyle name="Note 12 16" xfId="27209" xr:uid="{00000000-0005-0000-0000-00007A6B0000}"/>
    <cellStyle name="Note 12 16 10" xfId="27210" xr:uid="{00000000-0005-0000-0000-00007B6B0000}"/>
    <cellStyle name="Note 12 16 10 2" xfId="27211" xr:uid="{00000000-0005-0000-0000-00007C6B0000}"/>
    <cellStyle name="Note 12 16 10 3" xfId="27212" xr:uid="{00000000-0005-0000-0000-00007D6B0000}"/>
    <cellStyle name="Note 12 16 10 4" xfId="27213" xr:uid="{00000000-0005-0000-0000-00007E6B0000}"/>
    <cellStyle name="Note 12 16 11" xfId="27214" xr:uid="{00000000-0005-0000-0000-00007F6B0000}"/>
    <cellStyle name="Note 12 16 11 2" xfId="27215" xr:uid="{00000000-0005-0000-0000-0000806B0000}"/>
    <cellStyle name="Note 12 16 11 3" xfId="27216" xr:uid="{00000000-0005-0000-0000-0000816B0000}"/>
    <cellStyle name="Note 12 16 11 4" xfId="27217" xr:uid="{00000000-0005-0000-0000-0000826B0000}"/>
    <cellStyle name="Note 12 16 12" xfId="27218" xr:uid="{00000000-0005-0000-0000-0000836B0000}"/>
    <cellStyle name="Note 12 16 12 2" xfId="27219" xr:uid="{00000000-0005-0000-0000-0000846B0000}"/>
    <cellStyle name="Note 12 16 12 3" xfId="27220" xr:uid="{00000000-0005-0000-0000-0000856B0000}"/>
    <cellStyle name="Note 12 16 12 4" xfId="27221" xr:uid="{00000000-0005-0000-0000-0000866B0000}"/>
    <cellStyle name="Note 12 16 13" xfId="27222" xr:uid="{00000000-0005-0000-0000-0000876B0000}"/>
    <cellStyle name="Note 12 16 13 2" xfId="27223" xr:uid="{00000000-0005-0000-0000-0000886B0000}"/>
    <cellStyle name="Note 12 16 13 3" xfId="27224" xr:uid="{00000000-0005-0000-0000-0000896B0000}"/>
    <cellStyle name="Note 12 16 13 4" xfId="27225" xr:uid="{00000000-0005-0000-0000-00008A6B0000}"/>
    <cellStyle name="Note 12 16 14" xfId="27226" xr:uid="{00000000-0005-0000-0000-00008B6B0000}"/>
    <cellStyle name="Note 12 16 14 2" xfId="27227" xr:uid="{00000000-0005-0000-0000-00008C6B0000}"/>
    <cellStyle name="Note 12 16 14 3" xfId="27228" xr:uid="{00000000-0005-0000-0000-00008D6B0000}"/>
    <cellStyle name="Note 12 16 14 4" xfId="27229" xr:uid="{00000000-0005-0000-0000-00008E6B0000}"/>
    <cellStyle name="Note 12 16 15" xfId="27230" xr:uid="{00000000-0005-0000-0000-00008F6B0000}"/>
    <cellStyle name="Note 12 16 15 2" xfId="27231" xr:uid="{00000000-0005-0000-0000-0000906B0000}"/>
    <cellStyle name="Note 12 16 15 3" xfId="27232" xr:uid="{00000000-0005-0000-0000-0000916B0000}"/>
    <cellStyle name="Note 12 16 15 4" xfId="27233" xr:uid="{00000000-0005-0000-0000-0000926B0000}"/>
    <cellStyle name="Note 12 16 16" xfId="27234" xr:uid="{00000000-0005-0000-0000-0000936B0000}"/>
    <cellStyle name="Note 12 16 16 2" xfId="27235" xr:uid="{00000000-0005-0000-0000-0000946B0000}"/>
    <cellStyle name="Note 12 16 16 3" xfId="27236" xr:uid="{00000000-0005-0000-0000-0000956B0000}"/>
    <cellStyle name="Note 12 16 16 4" xfId="27237" xr:uid="{00000000-0005-0000-0000-0000966B0000}"/>
    <cellStyle name="Note 12 16 17" xfId="27238" xr:uid="{00000000-0005-0000-0000-0000976B0000}"/>
    <cellStyle name="Note 12 16 17 2" xfId="27239" xr:uid="{00000000-0005-0000-0000-0000986B0000}"/>
    <cellStyle name="Note 12 16 17 3" xfId="27240" xr:uid="{00000000-0005-0000-0000-0000996B0000}"/>
    <cellStyle name="Note 12 16 17 4" xfId="27241" xr:uid="{00000000-0005-0000-0000-00009A6B0000}"/>
    <cellStyle name="Note 12 16 18" xfId="27242" xr:uid="{00000000-0005-0000-0000-00009B6B0000}"/>
    <cellStyle name="Note 12 16 18 2" xfId="27243" xr:uid="{00000000-0005-0000-0000-00009C6B0000}"/>
    <cellStyle name="Note 12 16 18 3" xfId="27244" xr:uid="{00000000-0005-0000-0000-00009D6B0000}"/>
    <cellStyle name="Note 12 16 18 4" xfId="27245" xr:uid="{00000000-0005-0000-0000-00009E6B0000}"/>
    <cellStyle name="Note 12 16 19" xfId="27246" xr:uid="{00000000-0005-0000-0000-00009F6B0000}"/>
    <cellStyle name="Note 12 16 19 2" xfId="27247" xr:uid="{00000000-0005-0000-0000-0000A06B0000}"/>
    <cellStyle name="Note 12 16 19 3" xfId="27248" xr:uid="{00000000-0005-0000-0000-0000A16B0000}"/>
    <cellStyle name="Note 12 16 19 4" xfId="27249" xr:uid="{00000000-0005-0000-0000-0000A26B0000}"/>
    <cellStyle name="Note 12 16 2" xfId="27250" xr:uid="{00000000-0005-0000-0000-0000A36B0000}"/>
    <cellStyle name="Note 12 16 2 2" xfId="27251" xr:uid="{00000000-0005-0000-0000-0000A46B0000}"/>
    <cellStyle name="Note 12 16 2 3" xfId="27252" xr:uid="{00000000-0005-0000-0000-0000A56B0000}"/>
    <cellStyle name="Note 12 16 2 4" xfId="27253" xr:uid="{00000000-0005-0000-0000-0000A66B0000}"/>
    <cellStyle name="Note 12 16 20" xfId="27254" xr:uid="{00000000-0005-0000-0000-0000A76B0000}"/>
    <cellStyle name="Note 12 16 20 2" xfId="27255" xr:uid="{00000000-0005-0000-0000-0000A86B0000}"/>
    <cellStyle name="Note 12 16 20 3" xfId="27256" xr:uid="{00000000-0005-0000-0000-0000A96B0000}"/>
    <cellStyle name="Note 12 16 20 4" xfId="27257" xr:uid="{00000000-0005-0000-0000-0000AA6B0000}"/>
    <cellStyle name="Note 12 16 21" xfId="27258" xr:uid="{00000000-0005-0000-0000-0000AB6B0000}"/>
    <cellStyle name="Note 12 16 22" xfId="27259" xr:uid="{00000000-0005-0000-0000-0000AC6B0000}"/>
    <cellStyle name="Note 12 16 3" xfId="27260" xr:uid="{00000000-0005-0000-0000-0000AD6B0000}"/>
    <cellStyle name="Note 12 16 3 2" xfId="27261" xr:uid="{00000000-0005-0000-0000-0000AE6B0000}"/>
    <cellStyle name="Note 12 16 3 3" xfId="27262" xr:uid="{00000000-0005-0000-0000-0000AF6B0000}"/>
    <cellStyle name="Note 12 16 3 4" xfId="27263" xr:uid="{00000000-0005-0000-0000-0000B06B0000}"/>
    <cellStyle name="Note 12 16 4" xfId="27264" xr:uid="{00000000-0005-0000-0000-0000B16B0000}"/>
    <cellStyle name="Note 12 16 4 2" xfId="27265" xr:uid="{00000000-0005-0000-0000-0000B26B0000}"/>
    <cellStyle name="Note 12 16 4 3" xfId="27266" xr:uid="{00000000-0005-0000-0000-0000B36B0000}"/>
    <cellStyle name="Note 12 16 4 4" xfId="27267" xr:uid="{00000000-0005-0000-0000-0000B46B0000}"/>
    <cellStyle name="Note 12 16 5" xfId="27268" xr:uid="{00000000-0005-0000-0000-0000B56B0000}"/>
    <cellStyle name="Note 12 16 5 2" xfId="27269" xr:uid="{00000000-0005-0000-0000-0000B66B0000}"/>
    <cellStyle name="Note 12 16 5 3" xfId="27270" xr:uid="{00000000-0005-0000-0000-0000B76B0000}"/>
    <cellStyle name="Note 12 16 5 4" xfId="27271" xr:uid="{00000000-0005-0000-0000-0000B86B0000}"/>
    <cellStyle name="Note 12 16 6" xfId="27272" xr:uid="{00000000-0005-0000-0000-0000B96B0000}"/>
    <cellStyle name="Note 12 16 6 2" xfId="27273" xr:uid="{00000000-0005-0000-0000-0000BA6B0000}"/>
    <cellStyle name="Note 12 16 6 3" xfId="27274" xr:uid="{00000000-0005-0000-0000-0000BB6B0000}"/>
    <cellStyle name="Note 12 16 6 4" xfId="27275" xr:uid="{00000000-0005-0000-0000-0000BC6B0000}"/>
    <cellStyle name="Note 12 16 7" xfId="27276" xr:uid="{00000000-0005-0000-0000-0000BD6B0000}"/>
    <cellStyle name="Note 12 16 7 2" xfId="27277" xr:uid="{00000000-0005-0000-0000-0000BE6B0000}"/>
    <cellStyle name="Note 12 16 7 3" xfId="27278" xr:uid="{00000000-0005-0000-0000-0000BF6B0000}"/>
    <cellStyle name="Note 12 16 7 4" xfId="27279" xr:uid="{00000000-0005-0000-0000-0000C06B0000}"/>
    <cellStyle name="Note 12 16 8" xfId="27280" xr:uid="{00000000-0005-0000-0000-0000C16B0000}"/>
    <cellStyle name="Note 12 16 8 2" xfId="27281" xr:uid="{00000000-0005-0000-0000-0000C26B0000}"/>
    <cellStyle name="Note 12 16 8 3" xfId="27282" xr:uid="{00000000-0005-0000-0000-0000C36B0000}"/>
    <cellStyle name="Note 12 16 8 4" xfId="27283" xr:uid="{00000000-0005-0000-0000-0000C46B0000}"/>
    <cellStyle name="Note 12 16 9" xfId="27284" xr:uid="{00000000-0005-0000-0000-0000C56B0000}"/>
    <cellStyle name="Note 12 16 9 2" xfId="27285" xr:uid="{00000000-0005-0000-0000-0000C66B0000}"/>
    <cellStyle name="Note 12 16 9 3" xfId="27286" xr:uid="{00000000-0005-0000-0000-0000C76B0000}"/>
    <cellStyle name="Note 12 16 9 4" xfId="27287" xr:uid="{00000000-0005-0000-0000-0000C86B0000}"/>
    <cellStyle name="Note 12 17" xfId="27288" xr:uid="{00000000-0005-0000-0000-0000C96B0000}"/>
    <cellStyle name="Note 12 17 10" xfId="27289" xr:uid="{00000000-0005-0000-0000-0000CA6B0000}"/>
    <cellStyle name="Note 12 17 10 2" xfId="27290" xr:uid="{00000000-0005-0000-0000-0000CB6B0000}"/>
    <cellStyle name="Note 12 17 10 3" xfId="27291" xr:uid="{00000000-0005-0000-0000-0000CC6B0000}"/>
    <cellStyle name="Note 12 17 10 4" xfId="27292" xr:uid="{00000000-0005-0000-0000-0000CD6B0000}"/>
    <cellStyle name="Note 12 17 11" xfId="27293" xr:uid="{00000000-0005-0000-0000-0000CE6B0000}"/>
    <cellStyle name="Note 12 17 11 2" xfId="27294" xr:uid="{00000000-0005-0000-0000-0000CF6B0000}"/>
    <cellStyle name="Note 12 17 11 3" xfId="27295" xr:uid="{00000000-0005-0000-0000-0000D06B0000}"/>
    <cellStyle name="Note 12 17 11 4" xfId="27296" xr:uid="{00000000-0005-0000-0000-0000D16B0000}"/>
    <cellStyle name="Note 12 17 12" xfId="27297" xr:uid="{00000000-0005-0000-0000-0000D26B0000}"/>
    <cellStyle name="Note 12 17 12 2" xfId="27298" xr:uid="{00000000-0005-0000-0000-0000D36B0000}"/>
    <cellStyle name="Note 12 17 12 3" xfId="27299" xr:uid="{00000000-0005-0000-0000-0000D46B0000}"/>
    <cellStyle name="Note 12 17 12 4" xfId="27300" xr:uid="{00000000-0005-0000-0000-0000D56B0000}"/>
    <cellStyle name="Note 12 17 13" xfId="27301" xr:uid="{00000000-0005-0000-0000-0000D66B0000}"/>
    <cellStyle name="Note 12 17 13 2" xfId="27302" xr:uid="{00000000-0005-0000-0000-0000D76B0000}"/>
    <cellStyle name="Note 12 17 13 3" xfId="27303" xr:uid="{00000000-0005-0000-0000-0000D86B0000}"/>
    <cellStyle name="Note 12 17 13 4" xfId="27304" xr:uid="{00000000-0005-0000-0000-0000D96B0000}"/>
    <cellStyle name="Note 12 17 14" xfId="27305" xr:uid="{00000000-0005-0000-0000-0000DA6B0000}"/>
    <cellStyle name="Note 12 17 14 2" xfId="27306" xr:uid="{00000000-0005-0000-0000-0000DB6B0000}"/>
    <cellStyle name="Note 12 17 14 3" xfId="27307" xr:uid="{00000000-0005-0000-0000-0000DC6B0000}"/>
    <cellStyle name="Note 12 17 14 4" xfId="27308" xr:uid="{00000000-0005-0000-0000-0000DD6B0000}"/>
    <cellStyle name="Note 12 17 15" xfId="27309" xr:uid="{00000000-0005-0000-0000-0000DE6B0000}"/>
    <cellStyle name="Note 12 17 15 2" xfId="27310" xr:uid="{00000000-0005-0000-0000-0000DF6B0000}"/>
    <cellStyle name="Note 12 17 15 3" xfId="27311" xr:uid="{00000000-0005-0000-0000-0000E06B0000}"/>
    <cellStyle name="Note 12 17 15 4" xfId="27312" xr:uid="{00000000-0005-0000-0000-0000E16B0000}"/>
    <cellStyle name="Note 12 17 16" xfId="27313" xr:uid="{00000000-0005-0000-0000-0000E26B0000}"/>
    <cellStyle name="Note 12 17 16 2" xfId="27314" xr:uid="{00000000-0005-0000-0000-0000E36B0000}"/>
    <cellStyle name="Note 12 17 16 3" xfId="27315" xr:uid="{00000000-0005-0000-0000-0000E46B0000}"/>
    <cellStyle name="Note 12 17 16 4" xfId="27316" xr:uid="{00000000-0005-0000-0000-0000E56B0000}"/>
    <cellStyle name="Note 12 17 17" xfId="27317" xr:uid="{00000000-0005-0000-0000-0000E66B0000}"/>
    <cellStyle name="Note 12 17 17 2" xfId="27318" xr:uid="{00000000-0005-0000-0000-0000E76B0000}"/>
    <cellStyle name="Note 12 17 17 3" xfId="27319" xr:uid="{00000000-0005-0000-0000-0000E86B0000}"/>
    <cellStyle name="Note 12 17 17 4" xfId="27320" xr:uid="{00000000-0005-0000-0000-0000E96B0000}"/>
    <cellStyle name="Note 12 17 18" xfId="27321" xr:uid="{00000000-0005-0000-0000-0000EA6B0000}"/>
    <cellStyle name="Note 12 17 18 2" xfId="27322" xr:uid="{00000000-0005-0000-0000-0000EB6B0000}"/>
    <cellStyle name="Note 12 17 18 3" xfId="27323" xr:uid="{00000000-0005-0000-0000-0000EC6B0000}"/>
    <cellStyle name="Note 12 17 18 4" xfId="27324" xr:uid="{00000000-0005-0000-0000-0000ED6B0000}"/>
    <cellStyle name="Note 12 17 19" xfId="27325" xr:uid="{00000000-0005-0000-0000-0000EE6B0000}"/>
    <cellStyle name="Note 12 17 19 2" xfId="27326" xr:uid="{00000000-0005-0000-0000-0000EF6B0000}"/>
    <cellStyle name="Note 12 17 19 3" xfId="27327" xr:uid="{00000000-0005-0000-0000-0000F06B0000}"/>
    <cellStyle name="Note 12 17 19 4" xfId="27328" xr:uid="{00000000-0005-0000-0000-0000F16B0000}"/>
    <cellStyle name="Note 12 17 2" xfId="27329" xr:uid="{00000000-0005-0000-0000-0000F26B0000}"/>
    <cellStyle name="Note 12 17 2 2" xfId="27330" xr:uid="{00000000-0005-0000-0000-0000F36B0000}"/>
    <cellStyle name="Note 12 17 2 3" xfId="27331" xr:uid="{00000000-0005-0000-0000-0000F46B0000}"/>
    <cellStyle name="Note 12 17 2 4" xfId="27332" xr:uid="{00000000-0005-0000-0000-0000F56B0000}"/>
    <cellStyle name="Note 12 17 20" xfId="27333" xr:uid="{00000000-0005-0000-0000-0000F66B0000}"/>
    <cellStyle name="Note 12 17 20 2" xfId="27334" xr:uid="{00000000-0005-0000-0000-0000F76B0000}"/>
    <cellStyle name="Note 12 17 20 3" xfId="27335" xr:uid="{00000000-0005-0000-0000-0000F86B0000}"/>
    <cellStyle name="Note 12 17 20 4" xfId="27336" xr:uid="{00000000-0005-0000-0000-0000F96B0000}"/>
    <cellStyle name="Note 12 17 21" xfId="27337" xr:uid="{00000000-0005-0000-0000-0000FA6B0000}"/>
    <cellStyle name="Note 12 17 22" xfId="27338" xr:uid="{00000000-0005-0000-0000-0000FB6B0000}"/>
    <cellStyle name="Note 12 17 3" xfId="27339" xr:uid="{00000000-0005-0000-0000-0000FC6B0000}"/>
    <cellStyle name="Note 12 17 3 2" xfId="27340" xr:uid="{00000000-0005-0000-0000-0000FD6B0000}"/>
    <cellStyle name="Note 12 17 3 3" xfId="27341" xr:uid="{00000000-0005-0000-0000-0000FE6B0000}"/>
    <cellStyle name="Note 12 17 3 4" xfId="27342" xr:uid="{00000000-0005-0000-0000-0000FF6B0000}"/>
    <cellStyle name="Note 12 17 4" xfId="27343" xr:uid="{00000000-0005-0000-0000-0000006C0000}"/>
    <cellStyle name="Note 12 17 4 2" xfId="27344" xr:uid="{00000000-0005-0000-0000-0000016C0000}"/>
    <cellStyle name="Note 12 17 4 3" xfId="27345" xr:uid="{00000000-0005-0000-0000-0000026C0000}"/>
    <cellStyle name="Note 12 17 4 4" xfId="27346" xr:uid="{00000000-0005-0000-0000-0000036C0000}"/>
    <cellStyle name="Note 12 17 5" xfId="27347" xr:uid="{00000000-0005-0000-0000-0000046C0000}"/>
    <cellStyle name="Note 12 17 5 2" xfId="27348" xr:uid="{00000000-0005-0000-0000-0000056C0000}"/>
    <cellStyle name="Note 12 17 5 3" xfId="27349" xr:uid="{00000000-0005-0000-0000-0000066C0000}"/>
    <cellStyle name="Note 12 17 5 4" xfId="27350" xr:uid="{00000000-0005-0000-0000-0000076C0000}"/>
    <cellStyle name="Note 12 17 6" xfId="27351" xr:uid="{00000000-0005-0000-0000-0000086C0000}"/>
    <cellStyle name="Note 12 17 6 2" xfId="27352" xr:uid="{00000000-0005-0000-0000-0000096C0000}"/>
    <cellStyle name="Note 12 17 6 3" xfId="27353" xr:uid="{00000000-0005-0000-0000-00000A6C0000}"/>
    <cellStyle name="Note 12 17 6 4" xfId="27354" xr:uid="{00000000-0005-0000-0000-00000B6C0000}"/>
    <cellStyle name="Note 12 17 7" xfId="27355" xr:uid="{00000000-0005-0000-0000-00000C6C0000}"/>
    <cellStyle name="Note 12 17 7 2" xfId="27356" xr:uid="{00000000-0005-0000-0000-00000D6C0000}"/>
    <cellStyle name="Note 12 17 7 3" xfId="27357" xr:uid="{00000000-0005-0000-0000-00000E6C0000}"/>
    <cellStyle name="Note 12 17 7 4" xfId="27358" xr:uid="{00000000-0005-0000-0000-00000F6C0000}"/>
    <cellStyle name="Note 12 17 8" xfId="27359" xr:uid="{00000000-0005-0000-0000-0000106C0000}"/>
    <cellStyle name="Note 12 17 8 2" xfId="27360" xr:uid="{00000000-0005-0000-0000-0000116C0000}"/>
    <cellStyle name="Note 12 17 8 3" xfId="27361" xr:uid="{00000000-0005-0000-0000-0000126C0000}"/>
    <cellStyle name="Note 12 17 8 4" xfId="27362" xr:uid="{00000000-0005-0000-0000-0000136C0000}"/>
    <cellStyle name="Note 12 17 9" xfId="27363" xr:uid="{00000000-0005-0000-0000-0000146C0000}"/>
    <cellStyle name="Note 12 17 9 2" xfId="27364" xr:uid="{00000000-0005-0000-0000-0000156C0000}"/>
    <cellStyle name="Note 12 17 9 3" xfId="27365" xr:uid="{00000000-0005-0000-0000-0000166C0000}"/>
    <cellStyle name="Note 12 17 9 4" xfId="27366" xr:uid="{00000000-0005-0000-0000-0000176C0000}"/>
    <cellStyle name="Note 12 18" xfId="27367" xr:uid="{00000000-0005-0000-0000-0000186C0000}"/>
    <cellStyle name="Note 12 18 10" xfId="27368" xr:uid="{00000000-0005-0000-0000-0000196C0000}"/>
    <cellStyle name="Note 12 18 10 2" xfId="27369" xr:uid="{00000000-0005-0000-0000-00001A6C0000}"/>
    <cellStyle name="Note 12 18 10 3" xfId="27370" xr:uid="{00000000-0005-0000-0000-00001B6C0000}"/>
    <cellStyle name="Note 12 18 10 4" xfId="27371" xr:uid="{00000000-0005-0000-0000-00001C6C0000}"/>
    <cellStyle name="Note 12 18 11" xfId="27372" xr:uid="{00000000-0005-0000-0000-00001D6C0000}"/>
    <cellStyle name="Note 12 18 11 2" xfId="27373" xr:uid="{00000000-0005-0000-0000-00001E6C0000}"/>
    <cellStyle name="Note 12 18 11 3" xfId="27374" xr:uid="{00000000-0005-0000-0000-00001F6C0000}"/>
    <cellStyle name="Note 12 18 11 4" xfId="27375" xr:uid="{00000000-0005-0000-0000-0000206C0000}"/>
    <cellStyle name="Note 12 18 12" xfId="27376" xr:uid="{00000000-0005-0000-0000-0000216C0000}"/>
    <cellStyle name="Note 12 18 12 2" xfId="27377" xr:uid="{00000000-0005-0000-0000-0000226C0000}"/>
    <cellStyle name="Note 12 18 12 3" xfId="27378" xr:uid="{00000000-0005-0000-0000-0000236C0000}"/>
    <cellStyle name="Note 12 18 12 4" xfId="27379" xr:uid="{00000000-0005-0000-0000-0000246C0000}"/>
    <cellStyle name="Note 12 18 13" xfId="27380" xr:uid="{00000000-0005-0000-0000-0000256C0000}"/>
    <cellStyle name="Note 12 18 13 2" xfId="27381" xr:uid="{00000000-0005-0000-0000-0000266C0000}"/>
    <cellStyle name="Note 12 18 13 3" xfId="27382" xr:uid="{00000000-0005-0000-0000-0000276C0000}"/>
    <cellStyle name="Note 12 18 13 4" xfId="27383" xr:uid="{00000000-0005-0000-0000-0000286C0000}"/>
    <cellStyle name="Note 12 18 14" xfId="27384" xr:uid="{00000000-0005-0000-0000-0000296C0000}"/>
    <cellStyle name="Note 12 18 14 2" xfId="27385" xr:uid="{00000000-0005-0000-0000-00002A6C0000}"/>
    <cellStyle name="Note 12 18 14 3" xfId="27386" xr:uid="{00000000-0005-0000-0000-00002B6C0000}"/>
    <cellStyle name="Note 12 18 14 4" xfId="27387" xr:uid="{00000000-0005-0000-0000-00002C6C0000}"/>
    <cellStyle name="Note 12 18 15" xfId="27388" xr:uid="{00000000-0005-0000-0000-00002D6C0000}"/>
    <cellStyle name="Note 12 18 15 2" xfId="27389" xr:uid="{00000000-0005-0000-0000-00002E6C0000}"/>
    <cellStyle name="Note 12 18 15 3" xfId="27390" xr:uid="{00000000-0005-0000-0000-00002F6C0000}"/>
    <cellStyle name="Note 12 18 15 4" xfId="27391" xr:uid="{00000000-0005-0000-0000-0000306C0000}"/>
    <cellStyle name="Note 12 18 16" xfId="27392" xr:uid="{00000000-0005-0000-0000-0000316C0000}"/>
    <cellStyle name="Note 12 18 16 2" xfId="27393" xr:uid="{00000000-0005-0000-0000-0000326C0000}"/>
    <cellStyle name="Note 12 18 16 3" xfId="27394" xr:uid="{00000000-0005-0000-0000-0000336C0000}"/>
    <cellStyle name="Note 12 18 16 4" xfId="27395" xr:uid="{00000000-0005-0000-0000-0000346C0000}"/>
    <cellStyle name="Note 12 18 17" xfId="27396" xr:uid="{00000000-0005-0000-0000-0000356C0000}"/>
    <cellStyle name="Note 12 18 17 2" xfId="27397" xr:uid="{00000000-0005-0000-0000-0000366C0000}"/>
    <cellStyle name="Note 12 18 17 3" xfId="27398" xr:uid="{00000000-0005-0000-0000-0000376C0000}"/>
    <cellStyle name="Note 12 18 17 4" xfId="27399" xr:uid="{00000000-0005-0000-0000-0000386C0000}"/>
    <cellStyle name="Note 12 18 18" xfId="27400" xr:uid="{00000000-0005-0000-0000-0000396C0000}"/>
    <cellStyle name="Note 12 18 18 2" xfId="27401" xr:uid="{00000000-0005-0000-0000-00003A6C0000}"/>
    <cellStyle name="Note 12 18 18 3" xfId="27402" xr:uid="{00000000-0005-0000-0000-00003B6C0000}"/>
    <cellStyle name="Note 12 18 18 4" xfId="27403" xr:uid="{00000000-0005-0000-0000-00003C6C0000}"/>
    <cellStyle name="Note 12 18 19" xfId="27404" xr:uid="{00000000-0005-0000-0000-00003D6C0000}"/>
    <cellStyle name="Note 12 18 19 2" xfId="27405" xr:uid="{00000000-0005-0000-0000-00003E6C0000}"/>
    <cellStyle name="Note 12 18 19 3" xfId="27406" xr:uid="{00000000-0005-0000-0000-00003F6C0000}"/>
    <cellStyle name="Note 12 18 19 4" xfId="27407" xr:uid="{00000000-0005-0000-0000-0000406C0000}"/>
    <cellStyle name="Note 12 18 2" xfId="27408" xr:uid="{00000000-0005-0000-0000-0000416C0000}"/>
    <cellStyle name="Note 12 18 2 2" xfId="27409" xr:uid="{00000000-0005-0000-0000-0000426C0000}"/>
    <cellStyle name="Note 12 18 2 3" xfId="27410" xr:uid="{00000000-0005-0000-0000-0000436C0000}"/>
    <cellStyle name="Note 12 18 2 4" xfId="27411" xr:uid="{00000000-0005-0000-0000-0000446C0000}"/>
    <cellStyle name="Note 12 18 20" xfId="27412" xr:uid="{00000000-0005-0000-0000-0000456C0000}"/>
    <cellStyle name="Note 12 18 20 2" xfId="27413" xr:uid="{00000000-0005-0000-0000-0000466C0000}"/>
    <cellStyle name="Note 12 18 20 3" xfId="27414" xr:uid="{00000000-0005-0000-0000-0000476C0000}"/>
    <cellStyle name="Note 12 18 20 4" xfId="27415" xr:uid="{00000000-0005-0000-0000-0000486C0000}"/>
    <cellStyle name="Note 12 18 21" xfId="27416" xr:uid="{00000000-0005-0000-0000-0000496C0000}"/>
    <cellStyle name="Note 12 18 22" xfId="27417" xr:uid="{00000000-0005-0000-0000-00004A6C0000}"/>
    <cellStyle name="Note 12 18 3" xfId="27418" xr:uid="{00000000-0005-0000-0000-00004B6C0000}"/>
    <cellStyle name="Note 12 18 3 2" xfId="27419" xr:uid="{00000000-0005-0000-0000-00004C6C0000}"/>
    <cellStyle name="Note 12 18 3 3" xfId="27420" xr:uid="{00000000-0005-0000-0000-00004D6C0000}"/>
    <cellStyle name="Note 12 18 3 4" xfId="27421" xr:uid="{00000000-0005-0000-0000-00004E6C0000}"/>
    <cellStyle name="Note 12 18 4" xfId="27422" xr:uid="{00000000-0005-0000-0000-00004F6C0000}"/>
    <cellStyle name="Note 12 18 4 2" xfId="27423" xr:uid="{00000000-0005-0000-0000-0000506C0000}"/>
    <cellStyle name="Note 12 18 4 3" xfId="27424" xr:uid="{00000000-0005-0000-0000-0000516C0000}"/>
    <cellStyle name="Note 12 18 4 4" xfId="27425" xr:uid="{00000000-0005-0000-0000-0000526C0000}"/>
    <cellStyle name="Note 12 18 5" xfId="27426" xr:uid="{00000000-0005-0000-0000-0000536C0000}"/>
    <cellStyle name="Note 12 18 5 2" xfId="27427" xr:uid="{00000000-0005-0000-0000-0000546C0000}"/>
    <cellStyle name="Note 12 18 5 3" xfId="27428" xr:uid="{00000000-0005-0000-0000-0000556C0000}"/>
    <cellStyle name="Note 12 18 5 4" xfId="27429" xr:uid="{00000000-0005-0000-0000-0000566C0000}"/>
    <cellStyle name="Note 12 18 6" xfId="27430" xr:uid="{00000000-0005-0000-0000-0000576C0000}"/>
    <cellStyle name="Note 12 18 6 2" xfId="27431" xr:uid="{00000000-0005-0000-0000-0000586C0000}"/>
    <cellStyle name="Note 12 18 6 3" xfId="27432" xr:uid="{00000000-0005-0000-0000-0000596C0000}"/>
    <cellStyle name="Note 12 18 6 4" xfId="27433" xr:uid="{00000000-0005-0000-0000-00005A6C0000}"/>
    <cellStyle name="Note 12 18 7" xfId="27434" xr:uid="{00000000-0005-0000-0000-00005B6C0000}"/>
    <cellStyle name="Note 12 18 7 2" xfId="27435" xr:uid="{00000000-0005-0000-0000-00005C6C0000}"/>
    <cellStyle name="Note 12 18 7 3" xfId="27436" xr:uid="{00000000-0005-0000-0000-00005D6C0000}"/>
    <cellStyle name="Note 12 18 7 4" xfId="27437" xr:uid="{00000000-0005-0000-0000-00005E6C0000}"/>
    <cellStyle name="Note 12 18 8" xfId="27438" xr:uid="{00000000-0005-0000-0000-00005F6C0000}"/>
    <cellStyle name="Note 12 18 8 2" xfId="27439" xr:uid="{00000000-0005-0000-0000-0000606C0000}"/>
    <cellStyle name="Note 12 18 8 3" xfId="27440" xr:uid="{00000000-0005-0000-0000-0000616C0000}"/>
    <cellStyle name="Note 12 18 8 4" xfId="27441" xr:uid="{00000000-0005-0000-0000-0000626C0000}"/>
    <cellStyle name="Note 12 18 9" xfId="27442" xr:uid="{00000000-0005-0000-0000-0000636C0000}"/>
    <cellStyle name="Note 12 18 9 2" xfId="27443" xr:uid="{00000000-0005-0000-0000-0000646C0000}"/>
    <cellStyle name="Note 12 18 9 3" xfId="27444" xr:uid="{00000000-0005-0000-0000-0000656C0000}"/>
    <cellStyle name="Note 12 18 9 4" xfId="27445" xr:uid="{00000000-0005-0000-0000-0000666C0000}"/>
    <cellStyle name="Note 12 19" xfId="27446" xr:uid="{00000000-0005-0000-0000-0000676C0000}"/>
    <cellStyle name="Note 12 19 10" xfId="27447" xr:uid="{00000000-0005-0000-0000-0000686C0000}"/>
    <cellStyle name="Note 12 19 10 2" xfId="27448" xr:uid="{00000000-0005-0000-0000-0000696C0000}"/>
    <cellStyle name="Note 12 19 10 3" xfId="27449" xr:uid="{00000000-0005-0000-0000-00006A6C0000}"/>
    <cellStyle name="Note 12 19 10 4" xfId="27450" xr:uid="{00000000-0005-0000-0000-00006B6C0000}"/>
    <cellStyle name="Note 12 19 11" xfId="27451" xr:uid="{00000000-0005-0000-0000-00006C6C0000}"/>
    <cellStyle name="Note 12 19 11 2" xfId="27452" xr:uid="{00000000-0005-0000-0000-00006D6C0000}"/>
    <cellStyle name="Note 12 19 11 3" xfId="27453" xr:uid="{00000000-0005-0000-0000-00006E6C0000}"/>
    <cellStyle name="Note 12 19 11 4" xfId="27454" xr:uid="{00000000-0005-0000-0000-00006F6C0000}"/>
    <cellStyle name="Note 12 19 12" xfId="27455" xr:uid="{00000000-0005-0000-0000-0000706C0000}"/>
    <cellStyle name="Note 12 19 12 2" xfId="27456" xr:uid="{00000000-0005-0000-0000-0000716C0000}"/>
    <cellStyle name="Note 12 19 12 3" xfId="27457" xr:uid="{00000000-0005-0000-0000-0000726C0000}"/>
    <cellStyle name="Note 12 19 12 4" xfId="27458" xr:uid="{00000000-0005-0000-0000-0000736C0000}"/>
    <cellStyle name="Note 12 19 13" xfId="27459" xr:uid="{00000000-0005-0000-0000-0000746C0000}"/>
    <cellStyle name="Note 12 19 13 2" xfId="27460" xr:uid="{00000000-0005-0000-0000-0000756C0000}"/>
    <cellStyle name="Note 12 19 13 3" xfId="27461" xr:uid="{00000000-0005-0000-0000-0000766C0000}"/>
    <cellStyle name="Note 12 19 13 4" xfId="27462" xr:uid="{00000000-0005-0000-0000-0000776C0000}"/>
    <cellStyle name="Note 12 19 14" xfId="27463" xr:uid="{00000000-0005-0000-0000-0000786C0000}"/>
    <cellStyle name="Note 12 19 14 2" xfId="27464" xr:uid="{00000000-0005-0000-0000-0000796C0000}"/>
    <cellStyle name="Note 12 19 14 3" xfId="27465" xr:uid="{00000000-0005-0000-0000-00007A6C0000}"/>
    <cellStyle name="Note 12 19 14 4" xfId="27466" xr:uid="{00000000-0005-0000-0000-00007B6C0000}"/>
    <cellStyle name="Note 12 19 15" xfId="27467" xr:uid="{00000000-0005-0000-0000-00007C6C0000}"/>
    <cellStyle name="Note 12 19 15 2" xfId="27468" xr:uid="{00000000-0005-0000-0000-00007D6C0000}"/>
    <cellStyle name="Note 12 19 15 3" xfId="27469" xr:uid="{00000000-0005-0000-0000-00007E6C0000}"/>
    <cellStyle name="Note 12 19 15 4" xfId="27470" xr:uid="{00000000-0005-0000-0000-00007F6C0000}"/>
    <cellStyle name="Note 12 19 16" xfId="27471" xr:uid="{00000000-0005-0000-0000-0000806C0000}"/>
    <cellStyle name="Note 12 19 16 2" xfId="27472" xr:uid="{00000000-0005-0000-0000-0000816C0000}"/>
    <cellStyle name="Note 12 19 16 3" xfId="27473" xr:uid="{00000000-0005-0000-0000-0000826C0000}"/>
    <cellStyle name="Note 12 19 16 4" xfId="27474" xr:uid="{00000000-0005-0000-0000-0000836C0000}"/>
    <cellStyle name="Note 12 19 17" xfId="27475" xr:uid="{00000000-0005-0000-0000-0000846C0000}"/>
    <cellStyle name="Note 12 19 17 2" xfId="27476" xr:uid="{00000000-0005-0000-0000-0000856C0000}"/>
    <cellStyle name="Note 12 19 17 3" xfId="27477" xr:uid="{00000000-0005-0000-0000-0000866C0000}"/>
    <cellStyle name="Note 12 19 17 4" xfId="27478" xr:uid="{00000000-0005-0000-0000-0000876C0000}"/>
    <cellStyle name="Note 12 19 18" xfId="27479" xr:uid="{00000000-0005-0000-0000-0000886C0000}"/>
    <cellStyle name="Note 12 19 18 2" xfId="27480" xr:uid="{00000000-0005-0000-0000-0000896C0000}"/>
    <cellStyle name="Note 12 19 18 3" xfId="27481" xr:uid="{00000000-0005-0000-0000-00008A6C0000}"/>
    <cellStyle name="Note 12 19 18 4" xfId="27482" xr:uid="{00000000-0005-0000-0000-00008B6C0000}"/>
    <cellStyle name="Note 12 19 19" xfId="27483" xr:uid="{00000000-0005-0000-0000-00008C6C0000}"/>
    <cellStyle name="Note 12 19 19 2" xfId="27484" xr:uid="{00000000-0005-0000-0000-00008D6C0000}"/>
    <cellStyle name="Note 12 19 19 3" xfId="27485" xr:uid="{00000000-0005-0000-0000-00008E6C0000}"/>
    <cellStyle name="Note 12 19 19 4" xfId="27486" xr:uid="{00000000-0005-0000-0000-00008F6C0000}"/>
    <cellStyle name="Note 12 19 2" xfId="27487" xr:uid="{00000000-0005-0000-0000-0000906C0000}"/>
    <cellStyle name="Note 12 19 2 2" xfId="27488" xr:uid="{00000000-0005-0000-0000-0000916C0000}"/>
    <cellStyle name="Note 12 19 2 3" xfId="27489" xr:uid="{00000000-0005-0000-0000-0000926C0000}"/>
    <cellStyle name="Note 12 19 2 4" xfId="27490" xr:uid="{00000000-0005-0000-0000-0000936C0000}"/>
    <cellStyle name="Note 12 19 20" xfId="27491" xr:uid="{00000000-0005-0000-0000-0000946C0000}"/>
    <cellStyle name="Note 12 19 20 2" xfId="27492" xr:uid="{00000000-0005-0000-0000-0000956C0000}"/>
    <cellStyle name="Note 12 19 20 3" xfId="27493" xr:uid="{00000000-0005-0000-0000-0000966C0000}"/>
    <cellStyle name="Note 12 19 20 4" xfId="27494" xr:uid="{00000000-0005-0000-0000-0000976C0000}"/>
    <cellStyle name="Note 12 19 21" xfId="27495" xr:uid="{00000000-0005-0000-0000-0000986C0000}"/>
    <cellStyle name="Note 12 19 22" xfId="27496" xr:uid="{00000000-0005-0000-0000-0000996C0000}"/>
    <cellStyle name="Note 12 19 3" xfId="27497" xr:uid="{00000000-0005-0000-0000-00009A6C0000}"/>
    <cellStyle name="Note 12 19 3 2" xfId="27498" xr:uid="{00000000-0005-0000-0000-00009B6C0000}"/>
    <cellStyle name="Note 12 19 3 3" xfId="27499" xr:uid="{00000000-0005-0000-0000-00009C6C0000}"/>
    <cellStyle name="Note 12 19 3 4" xfId="27500" xr:uid="{00000000-0005-0000-0000-00009D6C0000}"/>
    <cellStyle name="Note 12 19 4" xfId="27501" xr:uid="{00000000-0005-0000-0000-00009E6C0000}"/>
    <cellStyle name="Note 12 19 4 2" xfId="27502" xr:uid="{00000000-0005-0000-0000-00009F6C0000}"/>
    <cellStyle name="Note 12 19 4 3" xfId="27503" xr:uid="{00000000-0005-0000-0000-0000A06C0000}"/>
    <cellStyle name="Note 12 19 4 4" xfId="27504" xr:uid="{00000000-0005-0000-0000-0000A16C0000}"/>
    <cellStyle name="Note 12 19 5" xfId="27505" xr:uid="{00000000-0005-0000-0000-0000A26C0000}"/>
    <cellStyle name="Note 12 19 5 2" xfId="27506" xr:uid="{00000000-0005-0000-0000-0000A36C0000}"/>
    <cellStyle name="Note 12 19 5 3" xfId="27507" xr:uid="{00000000-0005-0000-0000-0000A46C0000}"/>
    <cellStyle name="Note 12 19 5 4" xfId="27508" xr:uid="{00000000-0005-0000-0000-0000A56C0000}"/>
    <cellStyle name="Note 12 19 6" xfId="27509" xr:uid="{00000000-0005-0000-0000-0000A66C0000}"/>
    <cellStyle name="Note 12 19 6 2" xfId="27510" xr:uid="{00000000-0005-0000-0000-0000A76C0000}"/>
    <cellStyle name="Note 12 19 6 3" xfId="27511" xr:uid="{00000000-0005-0000-0000-0000A86C0000}"/>
    <cellStyle name="Note 12 19 6 4" xfId="27512" xr:uid="{00000000-0005-0000-0000-0000A96C0000}"/>
    <cellStyle name="Note 12 19 7" xfId="27513" xr:uid="{00000000-0005-0000-0000-0000AA6C0000}"/>
    <cellStyle name="Note 12 19 7 2" xfId="27514" xr:uid="{00000000-0005-0000-0000-0000AB6C0000}"/>
    <cellStyle name="Note 12 19 7 3" xfId="27515" xr:uid="{00000000-0005-0000-0000-0000AC6C0000}"/>
    <cellStyle name="Note 12 19 7 4" xfId="27516" xr:uid="{00000000-0005-0000-0000-0000AD6C0000}"/>
    <cellStyle name="Note 12 19 8" xfId="27517" xr:uid="{00000000-0005-0000-0000-0000AE6C0000}"/>
    <cellStyle name="Note 12 19 8 2" xfId="27518" xr:uid="{00000000-0005-0000-0000-0000AF6C0000}"/>
    <cellStyle name="Note 12 19 8 3" xfId="27519" xr:uid="{00000000-0005-0000-0000-0000B06C0000}"/>
    <cellStyle name="Note 12 19 8 4" xfId="27520" xr:uid="{00000000-0005-0000-0000-0000B16C0000}"/>
    <cellStyle name="Note 12 19 9" xfId="27521" xr:uid="{00000000-0005-0000-0000-0000B26C0000}"/>
    <cellStyle name="Note 12 19 9 2" xfId="27522" xr:uid="{00000000-0005-0000-0000-0000B36C0000}"/>
    <cellStyle name="Note 12 19 9 3" xfId="27523" xr:uid="{00000000-0005-0000-0000-0000B46C0000}"/>
    <cellStyle name="Note 12 19 9 4" xfId="27524" xr:uid="{00000000-0005-0000-0000-0000B56C0000}"/>
    <cellStyle name="Note 12 2" xfId="1585" xr:uid="{00000000-0005-0000-0000-0000B66C0000}"/>
    <cellStyle name="Note 12 2 10" xfId="27526" xr:uid="{00000000-0005-0000-0000-0000B76C0000}"/>
    <cellStyle name="Note 12 2 10 10" xfId="27527" xr:uid="{00000000-0005-0000-0000-0000B86C0000}"/>
    <cellStyle name="Note 12 2 10 10 2" xfId="27528" xr:uid="{00000000-0005-0000-0000-0000B96C0000}"/>
    <cellStyle name="Note 12 2 10 10 3" xfId="27529" xr:uid="{00000000-0005-0000-0000-0000BA6C0000}"/>
    <cellStyle name="Note 12 2 10 10 4" xfId="27530" xr:uid="{00000000-0005-0000-0000-0000BB6C0000}"/>
    <cellStyle name="Note 12 2 10 11" xfId="27531" xr:uid="{00000000-0005-0000-0000-0000BC6C0000}"/>
    <cellStyle name="Note 12 2 10 11 2" xfId="27532" xr:uid="{00000000-0005-0000-0000-0000BD6C0000}"/>
    <cellStyle name="Note 12 2 10 11 3" xfId="27533" xr:uid="{00000000-0005-0000-0000-0000BE6C0000}"/>
    <cellStyle name="Note 12 2 10 11 4" xfId="27534" xr:uid="{00000000-0005-0000-0000-0000BF6C0000}"/>
    <cellStyle name="Note 12 2 10 12" xfId="27535" xr:uid="{00000000-0005-0000-0000-0000C06C0000}"/>
    <cellStyle name="Note 12 2 10 12 2" xfId="27536" xr:uid="{00000000-0005-0000-0000-0000C16C0000}"/>
    <cellStyle name="Note 12 2 10 12 3" xfId="27537" xr:uid="{00000000-0005-0000-0000-0000C26C0000}"/>
    <cellStyle name="Note 12 2 10 12 4" xfId="27538" xr:uid="{00000000-0005-0000-0000-0000C36C0000}"/>
    <cellStyle name="Note 12 2 10 13" xfId="27539" xr:uid="{00000000-0005-0000-0000-0000C46C0000}"/>
    <cellStyle name="Note 12 2 10 13 2" xfId="27540" xr:uid="{00000000-0005-0000-0000-0000C56C0000}"/>
    <cellStyle name="Note 12 2 10 13 3" xfId="27541" xr:uid="{00000000-0005-0000-0000-0000C66C0000}"/>
    <cellStyle name="Note 12 2 10 13 4" xfId="27542" xr:uid="{00000000-0005-0000-0000-0000C76C0000}"/>
    <cellStyle name="Note 12 2 10 14" xfId="27543" xr:uid="{00000000-0005-0000-0000-0000C86C0000}"/>
    <cellStyle name="Note 12 2 10 14 2" xfId="27544" xr:uid="{00000000-0005-0000-0000-0000C96C0000}"/>
    <cellStyle name="Note 12 2 10 14 3" xfId="27545" xr:uid="{00000000-0005-0000-0000-0000CA6C0000}"/>
    <cellStyle name="Note 12 2 10 14 4" xfId="27546" xr:uid="{00000000-0005-0000-0000-0000CB6C0000}"/>
    <cellStyle name="Note 12 2 10 15" xfId="27547" xr:uid="{00000000-0005-0000-0000-0000CC6C0000}"/>
    <cellStyle name="Note 12 2 10 15 2" xfId="27548" xr:uid="{00000000-0005-0000-0000-0000CD6C0000}"/>
    <cellStyle name="Note 12 2 10 15 3" xfId="27549" xr:uid="{00000000-0005-0000-0000-0000CE6C0000}"/>
    <cellStyle name="Note 12 2 10 15 4" xfId="27550" xr:uid="{00000000-0005-0000-0000-0000CF6C0000}"/>
    <cellStyle name="Note 12 2 10 16" xfId="27551" xr:uid="{00000000-0005-0000-0000-0000D06C0000}"/>
    <cellStyle name="Note 12 2 10 16 2" xfId="27552" xr:uid="{00000000-0005-0000-0000-0000D16C0000}"/>
    <cellStyle name="Note 12 2 10 16 3" xfId="27553" xr:uid="{00000000-0005-0000-0000-0000D26C0000}"/>
    <cellStyle name="Note 12 2 10 16 4" xfId="27554" xr:uid="{00000000-0005-0000-0000-0000D36C0000}"/>
    <cellStyle name="Note 12 2 10 17" xfId="27555" xr:uid="{00000000-0005-0000-0000-0000D46C0000}"/>
    <cellStyle name="Note 12 2 10 17 2" xfId="27556" xr:uid="{00000000-0005-0000-0000-0000D56C0000}"/>
    <cellStyle name="Note 12 2 10 17 3" xfId="27557" xr:uid="{00000000-0005-0000-0000-0000D66C0000}"/>
    <cellStyle name="Note 12 2 10 17 4" xfId="27558" xr:uid="{00000000-0005-0000-0000-0000D76C0000}"/>
    <cellStyle name="Note 12 2 10 18" xfId="27559" xr:uid="{00000000-0005-0000-0000-0000D86C0000}"/>
    <cellStyle name="Note 12 2 10 18 2" xfId="27560" xr:uid="{00000000-0005-0000-0000-0000D96C0000}"/>
    <cellStyle name="Note 12 2 10 18 3" xfId="27561" xr:uid="{00000000-0005-0000-0000-0000DA6C0000}"/>
    <cellStyle name="Note 12 2 10 18 4" xfId="27562" xr:uid="{00000000-0005-0000-0000-0000DB6C0000}"/>
    <cellStyle name="Note 12 2 10 19" xfId="27563" xr:uid="{00000000-0005-0000-0000-0000DC6C0000}"/>
    <cellStyle name="Note 12 2 10 19 2" xfId="27564" xr:uid="{00000000-0005-0000-0000-0000DD6C0000}"/>
    <cellStyle name="Note 12 2 10 19 3" xfId="27565" xr:uid="{00000000-0005-0000-0000-0000DE6C0000}"/>
    <cellStyle name="Note 12 2 10 19 4" xfId="27566" xr:uid="{00000000-0005-0000-0000-0000DF6C0000}"/>
    <cellStyle name="Note 12 2 10 2" xfId="27567" xr:uid="{00000000-0005-0000-0000-0000E06C0000}"/>
    <cellStyle name="Note 12 2 10 2 2" xfId="27568" xr:uid="{00000000-0005-0000-0000-0000E16C0000}"/>
    <cellStyle name="Note 12 2 10 2 3" xfId="27569" xr:uid="{00000000-0005-0000-0000-0000E26C0000}"/>
    <cellStyle name="Note 12 2 10 2 4" xfId="27570" xr:uid="{00000000-0005-0000-0000-0000E36C0000}"/>
    <cellStyle name="Note 12 2 10 20" xfId="27571" xr:uid="{00000000-0005-0000-0000-0000E46C0000}"/>
    <cellStyle name="Note 12 2 10 20 2" xfId="27572" xr:uid="{00000000-0005-0000-0000-0000E56C0000}"/>
    <cellStyle name="Note 12 2 10 20 3" xfId="27573" xr:uid="{00000000-0005-0000-0000-0000E66C0000}"/>
    <cellStyle name="Note 12 2 10 20 4" xfId="27574" xr:uid="{00000000-0005-0000-0000-0000E76C0000}"/>
    <cellStyle name="Note 12 2 10 21" xfId="27575" xr:uid="{00000000-0005-0000-0000-0000E86C0000}"/>
    <cellStyle name="Note 12 2 10 22" xfId="27576" xr:uid="{00000000-0005-0000-0000-0000E96C0000}"/>
    <cellStyle name="Note 12 2 10 3" xfId="27577" xr:uid="{00000000-0005-0000-0000-0000EA6C0000}"/>
    <cellStyle name="Note 12 2 10 3 2" xfId="27578" xr:uid="{00000000-0005-0000-0000-0000EB6C0000}"/>
    <cellStyle name="Note 12 2 10 3 3" xfId="27579" xr:uid="{00000000-0005-0000-0000-0000EC6C0000}"/>
    <cellStyle name="Note 12 2 10 3 4" xfId="27580" xr:uid="{00000000-0005-0000-0000-0000ED6C0000}"/>
    <cellStyle name="Note 12 2 10 4" xfId="27581" xr:uid="{00000000-0005-0000-0000-0000EE6C0000}"/>
    <cellStyle name="Note 12 2 10 4 2" xfId="27582" xr:uid="{00000000-0005-0000-0000-0000EF6C0000}"/>
    <cellStyle name="Note 12 2 10 4 3" xfId="27583" xr:uid="{00000000-0005-0000-0000-0000F06C0000}"/>
    <cellStyle name="Note 12 2 10 4 4" xfId="27584" xr:uid="{00000000-0005-0000-0000-0000F16C0000}"/>
    <cellStyle name="Note 12 2 10 5" xfId="27585" xr:uid="{00000000-0005-0000-0000-0000F26C0000}"/>
    <cellStyle name="Note 12 2 10 5 2" xfId="27586" xr:uid="{00000000-0005-0000-0000-0000F36C0000}"/>
    <cellStyle name="Note 12 2 10 5 3" xfId="27587" xr:uid="{00000000-0005-0000-0000-0000F46C0000}"/>
    <cellStyle name="Note 12 2 10 5 4" xfId="27588" xr:uid="{00000000-0005-0000-0000-0000F56C0000}"/>
    <cellStyle name="Note 12 2 10 6" xfId="27589" xr:uid="{00000000-0005-0000-0000-0000F66C0000}"/>
    <cellStyle name="Note 12 2 10 6 2" xfId="27590" xr:uid="{00000000-0005-0000-0000-0000F76C0000}"/>
    <cellStyle name="Note 12 2 10 6 3" xfId="27591" xr:uid="{00000000-0005-0000-0000-0000F86C0000}"/>
    <cellStyle name="Note 12 2 10 6 4" xfId="27592" xr:uid="{00000000-0005-0000-0000-0000F96C0000}"/>
    <cellStyle name="Note 12 2 10 7" xfId="27593" xr:uid="{00000000-0005-0000-0000-0000FA6C0000}"/>
    <cellStyle name="Note 12 2 10 7 2" xfId="27594" xr:uid="{00000000-0005-0000-0000-0000FB6C0000}"/>
    <cellStyle name="Note 12 2 10 7 3" xfId="27595" xr:uid="{00000000-0005-0000-0000-0000FC6C0000}"/>
    <cellStyle name="Note 12 2 10 7 4" xfId="27596" xr:uid="{00000000-0005-0000-0000-0000FD6C0000}"/>
    <cellStyle name="Note 12 2 10 8" xfId="27597" xr:uid="{00000000-0005-0000-0000-0000FE6C0000}"/>
    <cellStyle name="Note 12 2 10 8 2" xfId="27598" xr:uid="{00000000-0005-0000-0000-0000FF6C0000}"/>
    <cellStyle name="Note 12 2 10 8 3" xfId="27599" xr:uid="{00000000-0005-0000-0000-0000006D0000}"/>
    <cellStyle name="Note 12 2 10 8 4" xfId="27600" xr:uid="{00000000-0005-0000-0000-0000016D0000}"/>
    <cellStyle name="Note 12 2 10 9" xfId="27601" xr:uid="{00000000-0005-0000-0000-0000026D0000}"/>
    <cellStyle name="Note 12 2 10 9 2" xfId="27602" xr:uid="{00000000-0005-0000-0000-0000036D0000}"/>
    <cellStyle name="Note 12 2 10 9 3" xfId="27603" xr:uid="{00000000-0005-0000-0000-0000046D0000}"/>
    <cellStyle name="Note 12 2 10 9 4" xfId="27604" xr:uid="{00000000-0005-0000-0000-0000056D0000}"/>
    <cellStyle name="Note 12 2 11" xfId="27605" xr:uid="{00000000-0005-0000-0000-0000066D0000}"/>
    <cellStyle name="Note 12 2 11 10" xfId="27606" xr:uid="{00000000-0005-0000-0000-0000076D0000}"/>
    <cellStyle name="Note 12 2 11 10 2" xfId="27607" xr:uid="{00000000-0005-0000-0000-0000086D0000}"/>
    <cellStyle name="Note 12 2 11 10 3" xfId="27608" xr:uid="{00000000-0005-0000-0000-0000096D0000}"/>
    <cellStyle name="Note 12 2 11 10 4" xfId="27609" xr:uid="{00000000-0005-0000-0000-00000A6D0000}"/>
    <cellStyle name="Note 12 2 11 11" xfId="27610" xr:uid="{00000000-0005-0000-0000-00000B6D0000}"/>
    <cellStyle name="Note 12 2 11 11 2" xfId="27611" xr:uid="{00000000-0005-0000-0000-00000C6D0000}"/>
    <cellStyle name="Note 12 2 11 11 3" xfId="27612" xr:uid="{00000000-0005-0000-0000-00000D6D0000}"/>
    <cellStyle name="Note 12 2 11 11 4" xfId="27613" xr:uid="{00000000-0005-0000-0000-00000E6D0000}"/>
    <cellStyle name="Note 12 2 11 12" xfId="27614" xr:uid="{00000000-0005-0000-0000-00000F6D0000}"/>
    <cellStyle name="Note 12 2 11 12 2" xfId="27615" xr:uid="{00000000-0005-0000-0000-0000106D0000}"/>
    <cellStyle name="Note 12 2 11 12 3" xfId="27616" xr:uid="{00000000-0005-0000-0000-0000116D0000}"/>
    <cellStyle name="Note 12 2 11 12 4" xfId="27617" xr:uid="{00000000-0005-0000-0000-0000126D0000}"/>
    <cellStyle name="Note 12 2 11 13" xfId="27618" xr:uid="{00000000-0005-0000-0000-0000136D0000}"/>
    <cellStyle name="Note 12 2 11 13 2" xfId="27619" xr:uid="{00000000-0005-0000-0000-0000146D0000}"/>
    <cellStyle name="Note 12 2 11 13 3" xfId="27620" xr:uid="{00000000-0005-0000-0000-0000156D0000}"/>
    <cellStyle name="Note 12 2 11 13 4" xfId="27621" xr:uid="{00000000-0005-0000-0000-0000166D0000}"/>
    <cellStyle name="Note 12 2 11 14" xfId="27622" xr:uid="{00000000-0005-0000-0000-0000176D0000}"/>
    <cellStyle name="Note 12 2 11 14 2" xfId="27623" xr:uid="{00000000-0005-0000-0000-0000186D0000}"/>
    <cellStyle name="Note 12 2 11 14 3" xfId="27624" xr:uid="{00000000-0005-0000-0000-0000196D0000}"/>
    <cellStyle name="Note 12 2 11 14 4" xfId="27625" xr:uid="{00000000-0005-0000-0000-00001A6D0000}"/>
    <cellStyle name="Note 12 2 11 15" xfId="27626" xr:uid="{00000000-0005-0000-0000-00001B6D0000}"/>
    <cellStyle name="Note 12 2 11 15 2" xfId="27627" xr:uid="{00000000-0005-0000-0000-00001C6D0000}"/>
    <cellStyle name="Note 12 2 11 15 3" xfId="27628" xr:uid="{00000000-0005-0000-0000-00001D6D0000}"/>
    <cellStyle name="Note 12 2 11 15 4" xfId="27629" xr:uid="{00000000-0005-0000-0000-00001E6D0000}"/>
    <cellStyle name="Note 12 2 11 16" xfId="27630" xr:uid="{00000000-0005-0000-0000-00001F6D0000}"/>
    <cellStyle name="Note 12 2 11 16 2" xfId="27631" xr:uid="{00000000-0005-0000-0000-0000206D0000}"/>
    <cellStyle name="Note 12 2 11 16 3" xfId="27632" xr:uid="{00000000-0005-0000-0000-0000216D0000}"/>
    <cellStyle name="Note 12 2 11 16 4" xfId="27633" xr:uid="{00000000-0005-0000-0000-0000226D0000}"/>
    <cellStyle name="Note 12 2 11 17" xfId="27634" xr:uid="{00000000-0005-0000-0000-0000236D0000}"/>
    <cellStyle name="Note 12 2 11 17 2" xfId="27635" xr:uid="{00000000-0005-0000-0000-0000246D0000}"/>
    <cellStyle name="Note 12 2 11 17 3" xfId="27636" xr:uid="{00000000-0005-0000-0000-0000256D0000}"/>
    <cellStyle name="Note 12 2 11 17 4" xfId="27637" xr:uid="{00000000-0005-0000-0000-0000266D0000}"/>
    <cellStyle name="Note 12 2 11 18" xfId="27638" xr:uid="{00000000-0005-0000-0000-0000276D0000}"/>
    <cellStyle name="Note 12 2 11 18 2" xfId="27639" xr:uid="{00000000-0005-0000-0000-0000286D0000}"/>
    <cellStyle name="Note 12 2 11 18 3" xfId="27640" xr:uid="{00000000-0005-0000-0000-0000296D0000}"/>
    <cellStyle name="Note 12 2 11 18 4" xfId="27641" xr:uid="{00000000-0005-0000-0000-00002A6D0000}"/>
    <cellStyle name="Note 12 2 11 19" xfId="27642" xr:uid="{00000000-0005-0000-0000-00002B6D0000}"/>
    <cellStyle name="Note 12 2 11 19 2" xfId="27643" xr:uid="{00000000-0005-0000-0000-00002C6D0000}"/>
    <cellStyle name="Note 12 2 11 19 3" xfId="27644" xr:uid="{00000000-0005-0000-0000-00002D6D0000}"/>
    <cellStyle name="Note 12 2 11 19 4" xfId="27645" xr:uid="{00000000-0005-0000-0000-00002E6D0000}"/>
    <cellStyle name="Note 12 2 11 2" xfId="27646" xr:uid="{00000000-0005-0000-0000-00002F6D0000}"/>
    <cellStyle name="Note 12 2 11 2 2" xfId="27647" xr:uid="{00000000-0005-0000-0000-0000306D0000}"/>
    <cellStyle name="Note 12 2 11 2 3" xfId="27648" xr:uid="{00000000-0005-0000-0000-0000316D0000}"/>
    <cellStyle name="Note 12 2 11 2 4" xfId="27649" xr:uid="{00000000-0005-0000-0000-0000326D0000}"/>
    <cellStyle name="Note 12 2 11 20" xfId="27650" xr:uid="{00000000-0005-0000-0000-0000336D0000}"/>
    <cellStyle name="Note 12 2 11 20 2" xfId="27651" xr:uid="{00000000-0005-0000-0000-0000346D0000}"/>
    <cellStyle name="Note 12 2 11 20 3" xfId="27652" xr:uid="{00000000-0005-0000-0000-0000356D0000}"/>
    <cellStyle name="Note 12 2 11 20 4" xfId="27653" xr:uid="{00000000-0005-0000-0000-0000366D0000}"/>
    <cellStyle name="Note 12 2 11 21" xfId="27654" xr:uid="{00000000-0005-0000-0000-0000376D0000}"/>
    <cellStyle name="Note 12 2 11 22" xfId="27655" xr:uid="{00000000-0005-0000-0000-0000386D0000}"/>
    <cellStyle name="Note 12 2 11 3" xfId="27656" xr:uid="{00000000-0005-0000-0000-0000396D0000}"/>
    <cellStyle name="Note 12 2 11 3 2" xfId="27657" xr:uid="{00000000-0005-0000-0000-00003A6D0000}"/>
    <cellStyle name="Note 12 2 11 3 3" xfId="27658" xr:uid="{00000000-0005-0000-0000-00003B6D0000}"/>
    <cellStyle name="Note 12 2 11 3 4" xfId="27659" xr:uid="{00000000-0005-0000-0000-00003C6D0000}"/>
    <cellStyle name="Note 12 2 11 4" xfId="27660" xr:uid="{00000000-0005-0000-0000-00003D6D0000}"/>
    <cellStyle name="Note 12 2 11 4 2" xfId="27661" xr:uid="{00000000-0005-0000-0000-00003E6D0000}"/>
    <cellStyle name="Note 12 2 11 4 3" xfId="27662" xr:uid="{00000000-0005-0000-0000-00003F6D0000}"/>
    <cellStyle name="Note 12 2 11 4 4" xfId="27663" xr:uid="{00000000-0005-0000-0000-0000406D0000}"/>
    <cellStyle name="Note 12 2 11 5" xfId="27664" xr:uid="{00000000-0005-0000-0000-0000416D0000}"/>
    <cellStyle name="Note 12 2 11 5 2" xfId="27665" xr:uid="{00000000-0005-0000-0000-0000426D0000}"/>
    <cellStyle name="Note 12 2 11 5 3" xfId="27666" xr:uid="{00000000-0005-0000-0000-0000436D0000}"/>
    <cellStyle name="Note 12 2 11 5 4" xfId="27667" xr:uid="{00000000-0005-0000-0000-0000446D0000}"/>
    <cellStyle name="Note 12 2 11 6" xfId="27668" xr:uid="{00000000-0005-0000-0000-0000456D0000}"/>
    <cellStyle name="Note 12 2 11 6 2" xfId="27669" xr:uid="{00000000-0005-0000-0000-0000466D0000}"/>
    <cellStyle name="Note 12 2 11 6 3" xfId="27670" xr:uid="{00000000-0005-0000-0000-0000476D0000}"/>
    <cellStyle name="Note 12 2 11 6 4" xfId="27671" xr:uid="{00000000-0005-0000-0000-0000486D0000}"/>
    <cellStyle name="Note 12 2 11 7" xfId="27672" xr:uid="{00000000-0005-0000-0000-0000496D0000}"/>
    <cellStyle name="Note 12 2 11 7 2" xfId="27673" xr:uid="{00000000-0005-0000-0000-00004A6D0000}"/>
    <cellStyle name="Note 12 2 11 7 3" xfId="27674" xr:uid="{00000000-0005-0000-0000-00004B6D0000}"/>
    <cellStyle name="Note 12 2 11 7 4" xfId="27675" xr:uid="{00000000-0005-0000-0000-00004C6D0000}"/>
    <cellStyle name="Note 12 2 11 8" xfId="27676" xr:uid="{00000000-0005-0000-0000-00004D6D0000}"/>
    <cellStyle name="Note 12 2 11 8 2" xfId="27677" xr:uid="{00000000-0005-0000-0000-00004E6D0000}"/>
    <cellStyle name="Note 12 2 11 8 3" xfId="27678" xr:uid="{00000000-0005-0000-0000-00004F6D0000}"/>
    <cellStyle name="Note 12 2 11 8 4" xfId="27679" xr:uid="{00000000-0005-0000-0000-0000506D0000}"/>
    <cellStyle name="Note 12 2 11 9" xfId="27680" xr:uid="{00000000-0005-0000-0000-0000516D0000}"/>
    <cellStyle name="Note 12 2 11 9 2" xfId="27681" xr:uid="{00000000-0005-0000-0000-0000526D0000}"/>
    <cellStyle name="Note 12 2 11 9 3" xfId="27682" xr:uid="{00000000-0005-0000-0000-0000536D0000}"/>
    <cellStyle name="Note 12 2 11 9 4" xfId="27683" xr:uid="{00000000-0005-0000-0000-0000546D0000}"/>
    <cellStyle name="Note 12 2 12" xfId="27684" xr:uid="{00000000-0005-0000-0000-0000556D0000}"/>
    <cellStyle name="Note 12 2 12 10" xfId="27685" xr:uid="{00000000-0005-0000-0000-0000566D0000}"/>
    <cellStyle name="Note 12 2 12 10 2" xfId="27686" xr:uid="{00000000-0005-0000-0000-0000576D0000}"/>
    <cellStyle name="Note 12 2 12 10 3" xfId="27687" xr:uid="{00000000-0005-0000-0000-0000586D0000}"/>
    <cellStyle name="Note 12 2 12 10 4" xfId="27688" xr:uid="{00000000-0005-0000-0000-0000596D0000}"/>
    <cellStyle name="Note 12 2 12 11" xfId="27689" xr:uid="{00000000-0005-0000-0000-00005A6D0000}"/>
    <cellStyle name="Note 12 2 12 11 2" xfId="27690" xr:uid="{00000000-0005-0000-0000-00005B6D0000}"/>
    <cellStyle name="Note 12 2 12 11 3" xfId="27691" xr:uid="{00000000-0005-0000-0000-00005C6D0000}"/>
    <cellStyle name="Note 12 2 12 11 4" xfId="27692" xr:uid="{00000000-0005-0000-0000-00005D6D0000}"/>
    <cellStyle name="Note 12 2 12 12" xfId="27693" xr:uid="{00000000-0005-0000-0000-00005E6D0000}"/>
    <cellStyle name="Note 12 2 12 12 2" xfId="27694" xr:uid="{00000000-0005-0000-0000-00005F6D0000}"/>
    <cellStyle name="Note 12 2 12 12 3" xfId="27695" xr:uid="{00000000-0005-0000-0000-0000606D0000}"/>
    <cellStyle name="Note 12 2 12 12 4" xfId="27696" xr:uid="{00000000-0005-0000-0000-0000616D0000}"/>
    <cellStyle name="Note 12 2 12 13" xfId="27697" xr:uid="{00000000-0005-0000-0000-0000626D0000}"/>
    <cellStyle name="Note 12 2 12 13 2" xfId="27698" xr:uid="{00000000-0005-0000-0000-0000636D0000}"/>
    <cellStyle name="Note 12 2 12 13 3" xfId="27699" xr:uid="{00000000-0005-0000-0000-0000646D0000}"/>
    <cellStyle name="Note 12 2 12 13 4" xfId="27700" xr:uid="{00000000-0005-0000-0000-0000656D0000}"/>
    <cellStyle name="Note 12 2 12 14" xfId="27701" xr:uid="{00000000-0005-0000-0000-0000666D0000}"/>
    <cellStyle name="Note 12 2 12 14 2" xfId="27702" xr:uid="{00000000-0005-0000-0000-0000676D0000}"/>
    <cellStyle name="Note 12 2 12 14 3" xfId="27703" xr:uid="{00000000-0005-0000-0000-0000686D0000}"/>
    <cellStyle name="Note 12 2 12 14 4" xfId="27704" xr:uid="{00000000-0005-0000-0000-0000696D0000}"/>
    <cellStyle name="Note 12 2 12 15" xfId="27705" xr:uid="{00000000-0005-0000-0000-00006A6D0000}"/>
    <cellStyle name="Note 12 2 12 15 2" xfId="27706" xr:uid="{00000000-0005-0000-0000-00006B6D0000}"/>
    <cellStyle name="Note 12 2 12 15 3" xfId="27707" xr:uid="{00000000-0005-0000-0000-00006C6D0000}"/>
    <cellStyle name="Note 12 2 12 15 4" xfId="27708" xr:uid="{00000000-0005-0000-0000-00006D6D0000}"/>
    <cellStyle name="Note 12 2 12 16" xfId="27709" xr:uid="{00000000-0005-0000-0000-00006E6D0000}"/>
    <cellStyle name="Note 12 2 12 16 2" xfId="27710" xr:uid="{00000000-0005-0000-0000-00006F6D0000}"/>
    <cellStyle name="Note 12 2 12 16 3" xfId="27711" xr:uid="{00000000-0005-0000-0000-0000706D0000}"/>
    <cellStyle name="Note 12 2 12 16 4" xfId="27712" xr:uid="{00000000-0005-0000-0000-0000716D0000}"/>
    <cellStyle name="Note 12 2 12 17" xfId="27713" xr:uid="{00000000-0005-0000-0000-0000726D0000}"/>
    <cellStyle name="Note 12 2 12 17 2" xfId="27714" xr:uid="{00000000-0005-0000-0000-0000736D0000}"/>
    <cellStyle name="Note 12 2 12 17 3" xfId="27715" xr:uid="{00000000-0005-0000-0000-0000746D0000}"/>
    <cellStyle name="Note 12 2 12 17 4" xfId="27716" xr:uid="{00000000-0005-0000-0000-0000756D0000}"/>
    <cellStyle name="Note 12 2 12 18" xfId="27717" xr:uid="{00000000-0005-0000-0000-0000766D0000}"/>
    <cellStyle name="Note 12 2 12 18 2" xfId="27718" xr:uid="{00000000-0005-0000-0000-0000776D0000}"/>
    <cellStyle name="Note 12 2 12 18 3" xfId="27719" xr:uid="{00000000-0005-0000-0000-0000786D0000}"/>
    <cellStyle name="Note 12 2 12 18 4" xfId="27720" xr:uid="{00000000-0005-0000-0000-0000796D0000}"/>
    <cellStyle name="Note 12 2 12 19" xfId="27721" xr:uid="{00000000-0005-0000-0000-00007A6D0000}"/>
    <cellStyle name="Note 12 2 12 19 2" xfId="27722" xr:uid="{00000000-0005-0000-0000-00007B6D0000}"/>
    <cellStyle name="Note 12 2 12 19 3" xfId="27723" xr:uid="{00000000-0005-0000-0000-00007C6D0000}"/>
    <cellStyle name="Note 12 2 12 19 4" xfId="27724" xr:uid="{00000000-0005-0000-0000-00007D6D0000}"/>
    <cellStyle name="Note 12 2 12 2" xfId="27725" xr:uid="{00000000-0005-0000-0000-00007E6D0000}"/>
    <cellStyle name="Note 12 2 12 2 2" xfId="27726" xr:uid="{00000000-0005-0000-0000-00007F6D0000}"/>
    <cellStyle name="Note 12 2 12 2 3" xfId="27727" xr:uid="{00000000-0005-0000-0000-0000806D0000}"/>
    <cellStyle name="Note 12 2 12 2 4" xfId="27728" xr:uid="{00000000-0005-0000-0000-0000816D0000}"/>
    <cellStyle name="Note 12 2 12 20" xfId="27729" xr:uid="{00000000-0005-0000-0000-0000826D0000}"/>
    <cellStyle name="Note 12 2 12 20 2" xfId="27730" xr:uid="{00000000-0005-0000-0000-0000836D0000}"/>
    <cellStyle name="Note 12 2 12 20 3" xfId="27731" xr:uid="{00000000-0005-0000-0000-0000846D0000}"/>
    <cellStyle name="Note 12 2 12 20 4" xfId="27732" xr:uid="{00000000-0005-0000-0000-0000856D0000}"/>
    <cellStyle name="Note 12 2 12 21" xfId="27733" xr:uid="{00000000-0005-0000-0000-0000866D0000}"/>
    <cellStyle name="Note 12 2 12 22" xfId="27734" xr:uid="{00000000-0005-0000-0000-0000876D0000}"/>
    <cellStyle name="Note 12 2 12 3" xfId="27735" xr:uid="{00000000-0005-0000-0000-0000886D0000}"/>
    <cellStyle name="Note 12 2 12 3 2" xfId="27736" xr:uid="{00000000-0005-0000-0000-0000896D0000}"/>
    <cellStyle name="Note 12 2 12 3 3" xfId="27737" xr:uid="{00000000-0005-0000-0000-00008A6D0000}"/>
    <cellStyle name="Note 12 2 12 3 4" xfId="27738" xr:uid="{00000000-0005-0000-0000-00008B6D0000}"/>
    <cellStyle name="Note 12 2 12 4" xfId="27739" xr:uid="{00000000-0005-0000-0000-00008C6D0000}"/>
    <cellStyle name="Note 12 2 12 4 2" xfId="27740" xr:uid="{00000000-0005-0000-0000-00008D6D0000}"/>
    <cellStyle name="Note 12 2 12 4 3" xfId="27741" xr:uid="{00000000-0005-0000-0000-00008E6D0000}"/>
    <cellStyle name="Note 12 2 12 4 4" xfId="27742" xr:uid="{00000000-0005-0000-0000-00008F6D0000}"/>
    <cellStyle name="Note 12 2 12 5" xfId="27743" xr:uid="{00000000-0005-0000-0000-0000906D0000}"/>
    <cellStyle name="Note 12 2 12 5 2" xfId="27744" xr:uid="{00000000-0005-0000-0000-0000916D0000}"/>
    <cellStyle name="Note 12 2 12 5 3" xfId="27745" xr:uid="{00000000-0005-0000-0000-0000926D0000}"/>
    <cellStyle name="Note 12 2 12 5 4" xfId="27746" xr:uid="{00000000-0005-0000-0000-0000936D0000}"/>
    <cellStyle name="Note 12 2 12 6" xfId="27747" xr:uid="{00000000-0005-0000-0000-0000946D0000}"/>
    <cellStyle name="Note 12 2 12 6 2" xfId="27748" xr:uid="{00000000-0005-0000-0000-0000956D0000}"/>
    <cellStyle name="Note 12 2 12 6 3" xfId="27749" xr:uid="{00000000-0005-0000-0000-0000966D0000}"/>
    <cellStyle name="Note 12 2 12 6 4" xfId="27750" xr:uid="{00000000-0005-0000-0000-0000976D0000}"/>
    <cellStyle name="Note 12 2 12 7" xfId="27751" xr:uid="{00000000-0005-0000-0000-0000986D0000}"/>
    <cellStyle name="Note 12 2 12 7 2" xfId="27752" xr:uid="{00000000-0005-0000-0000-0000996D0000}"/>
    <cellStyle name="Note 12 2 12 7 3" xfId="27753" xr:uid="{00000000-0005-0000-0000-00009A6D0000}"/>
    <cellStyle name="Note 12 2 12 7 4" xfId="27754" xr:uid="{00000000-0005-0000-0000-00009B6D0000}"/>
    <cellStyle name="Note 12 2 12 8" xfId="27755" xr:uid="{00000000-0005-0000-0000-00009C6D0000}"/>
    <cellStyle name="Note 12 2 12 8 2" xfId="27756" xr:uid="{00000000-0005-0000-0000-00009D6D0000}"/>
    <cellStyle name="Note 12 2 12 8 3" xfId="27757" xr:uid="{00000000-0005-0000-0000-00009E6D0000}"/>
    <cellStyle name="Note 12 2 12 8 4" xfId="27758" xr:uid="{00000000-0005-0000-0000-00009F6D0000}"/>
    <cellStyle name="Note 12 2 12 9" xfId="27759" xr:uid="{00000000-0005-0000-0000-0000A06D0000}"/>
    <cellStyle name="Note 12 2 12 9 2" xfId="27760" xr:uid="{00000000-0005-0000-0000-0000A16D0000}"/>
    <cellStyle name="Note 12 2 12 9 3" xfId="27761" xr:uid="{00000000-0005-0000-0000-0000A26D0000}"/>
    <cellStyle name="Note 12 2 12 9 4" xfId="27762" xr:uid="{00000000-0005-0000-0000-0000A36D0000}"/>
    <cellStyle name="Note 12 2 13" xfId="27763" xr:uid="{00000000-0005-0000-0000-0000A46D0000}"/>
    <cellStyle name="Note 12 2 13 10" xfId="27764" xr:uid="{00000000-0005-0000-0000-0000A56D0000}"/>
    <cellStyle name="Note 12 2 13 10 2" xfId="27765" xr:uid="{00000000-0005-0000-0000-0000A66D0000}"/>
    <cellStyle name="Note 12 2 13 10 3" xfId="27766" xr:uid="{00000000-0005-0000-0000-0000A76D0000}"/>
    <cellStyle name="Note 12 2 13 10 4" xfId="27767" xr:uid="{00000000-0005-0000-0000-0000A86D0000}"/>
    <cellStyle name="Note 12 2 13 11" xfId="27768" xr:uid="{00000000-0005-0000-0000-0000A96D0000}"/>
    <cellStyle name="Note 12 2 13 11 2" xfId="27769" xr:uid="{00000000-0005-0000-0000-0000AA6D0000}"/>
    <cellStyle name="Note 12 2 13 11 3" xfId="27770" xr:uid="{00000000-0005-0000-0000-0000AB6D0000}"/>
    <cellStyle name="Note 12 2 13 11 4" xfId="27771" xr:uid="{00000000-0005-0000-0000-0000AC6D0000}"/>
    <cellStyle name="Note 12 2 13 12" xfId="27772" xr:uid="{00000000-0005-0000-0000-0000AD6D0000}"/>
    <cellStyle name="Note 12 2 13 12 2" xfId="27773" xr:uid="{00000000-0005-0000-0000-0000AE6D0000}"/>
    <cellStyle name="Note 12 2 13 12 3" xfId="27774" xr:uid="{00000000-0005-0000-0000-0000AF6D0000}"/>
    <cellStyle name="Note 12 2 13 12 4" xfId="27775" xr:uid="{00000000-0005-0000-0000-0000B06D0000}"/>
    <cellStyle name="Note 12 2 13 13" xfId="27776" xr:uid="{00000000-0005-0000-0000-0000B16D0000}"/>
    <cellStyle name="Note 12 2 13 13 2" xfId="27777" xr:uid="{00000000-0005-0000-0000-0000B26D0000}"/>
    <cellStyle name="Note 12 2 13 13 3" xfId="27778" xr:uid="{00000000-0005-0000-0000-0000B36D0000}"/>
    <cellStyle name="Note 12 2 13 13 4" xfId="27779" xr:uid="{00000000-0005-0000-0000-0000B46D0000}"/>
    <cellStyle name="Note 12 2 13 14" xfId="27780" xr:uid="{00000000-0005-0000-0000-0000B56D0000}"/>
    <cellStyle name="Note 12 2 13 14 2" xfId="27781" xr:uid="{00000000-0005-0000-0000-0000B66D0000}"/>
    <cellStyle name="Note 12 2 13 14 3" xfId="27782" xr:uid="{00000000-0005-0000-0000-0000B76D0000}"/>
    <cellStyle name="Note 12 2 13 14 4" xfId="27783" xr:uid="{00000000-0005-0000-0000-0000B86D0000}"/>
    <cellStyle name="Note 12 2 13 15" xfId="27784" xr:uid="{00000000-0005-0000-0000-0000B96D0000}"/>
    <cellStyle name="Note 12 2 13 15 2" xfId="27785" xr:uid="{00000000-0005-0000-0000-0000BA6D0000}"/>
    <cellStyle name="Note 12 2 13 15 3" xfId="27786" xr:uid="{00000000-0005-0000-0000-0000BB6D0000}"/>
    <cellStyle name="Note 12 2 13 15 4" xfId="27787" xr:uid="{00000000-0005-0000-0000-0000BC6D0000}"/>
    <cellStyle name="Note 12 2 13 16" xfId="27788" xr:uid="{00000000-0005-0000-0000-0000BD6D0000}"/>
    <cellStyle name="Note 12 2 13 16 2" xfId="27789" xr:uid="{00000000-0005-0000-0000-0000BE6D0000}"/>
    <cellStyle name="Note 12 2 13 16 3" xfId="27790" xr:uid="{00000000-0005-0000-0000-0000BF6D0000}"/>
    <cellStyle name="Note 12 2 13 16 4" xfId="27791" xr:uid="{00000000-0005-0000-0000-0000C06D0000}"/>
    <cellStyle name="Note 12 2 13 17" xfId="27792" xr:uid="{00000000-0005-0000-0000-0000C16D0000}"/>
    <cellStyle name="Note 12 2 13 17 2" xfId="27793" xr:uid="{00000000-0005-0000-0000-0000C26D0000}"/>
    <cellStyle name="Note 12 2 13 17 3" xfId="27794" xr:uid="{00000000-0005-0000-0000-0000C36D0000}"/>
    <cellStyle name="Note 12 2 13 17 4" xfId="27795" xr:uid="{00000000-0005-0000-0000-0000C46D0000}"/>
    <cellStyle name="Note 12 2 13 18" xfId="27796" xr:uid="{00000000-0005-0000-0000-0000C56D0000}"/>
    <cellStyle name="Note 12 2 13 18 2" xfId="27797" xr:uid="{00000000-0005-0000-0000-0000C66D0000}"/>
    <cellStyle name="Note 12 2 13 18 3" xfId="27798" xr:uid="{00000000-0005-0000-0000-0000C76D0000}"/>
    <cellStyle name="Note 12 2 13 18 4" xfId="27799" xr:uid="{00000000-0005-0000-0000-0000C86D0000}"/>
    <cellStyle name="Note 12 2 13 19" xfId="27800" xr:uid="{00000000-0005-0000-0000-0000C96D0000}"/>
    <cellStyle name="Note 12 2 13 19 2" xfId="27801" xr:uid="{00000000-0005-0000-0000-0000CA6D0000}"/>
    <cellStyle name="Note 12 2 13 19 3" xfId="27802" xr:uid="{00000000-0005-0000-0000-0000CB6D0000}"/>
    <cellStyle name="Note 12 2 13 19 4" xfId="27803" xr:uid="{00000000-0005-0000-0000-0000CC6D0000}"/>
    <cellStyle name="Note 12 2 13 2" xfId="27804" xr:uid="{00000000-0005-0000-0000-0000CD6D0000}"/>
    <cellStyle name="Note 12 2 13 2 2" xfId="27805" xr:uid="{00000000-0005-0000-0000-0000CE6D0000}"/>
    <cellStyle name="Note 12 2 13 2 3" xfId="27806" xr:uid="{00000000-0005-0000-0000-0000CF6D0000}"/>
    <cellStyle name="Note 12 2 13 2 4" xfId="27807" xr:uid="{00000000-0005-0000-0000-0000D06D0000}"/>
    <cellStyle name="Note 12 2 13 20" xfId="27808" xr:uid="{00000000-0005-0000-0000-0000D16D0000}"/>
    <cellStyle name="Note 12 2 13 20 2" xfId="27809" xr:uid="{00000000-0005-0000-0000-0000D26D0000}"/>
    <cellStyle name="Note 12 2 13 20 3" xfId="27810" xr:uid="{00000000-0005-0000-0000-0000D36D0000}"/>
    <cellStyle name="Note 12 2 13 20 4" xfId="27811" xr:uid="{00000000-0005-0000-0000-0000D46D0000}"/>
    <cellStyle name="Note 12 2 13 21" xfId="27812" xr:uid="{00000000-0005-0000-0000-0000D56D0000}"/>
    <cellStyle name="Note 12 2 13 22" xfId="27813" xr:uid="{00000000-0005-0000-0000-0000D66D0000}"/>
    <cellStyle name="Note 12 2 13 3" xfId="27814" xr:uid="{00000000-0005-0000-0000-0000D76D0000}"/>
    <cellStyle name="Note 12 2 13 3 2" xfId="27815" xr:uid="{00000000-0005-0000-0000-0000D86D0000}"/>
    <cellStyle name="Note 12 2 13 3 3" xfId="27816" xr:uid="{00000000-0005-0000-0000-0000D96D0000}"/>
    <cellStyle name="Note 12 2 13 3 4" xfId="27817" xr:uid="{00000000-0005-0000-0000-0000DA6D0000}"/>
    <cellStyle name="Note 12 2 13 4" xfId="27818" xr:uid="{00000000-0005-0000-0000-0000DB6D0000}"/>
    <cellStyle name="Note 12 2 13 4 2" xfId="27819" xr:uid="{00000000-0005-0000-0000-0000DC6D0000}"/>
    <cellStyle name="Note 12 2 13 4 3" xfId="27820" xr:uid="{00000000-0005-0000-0000-0000DD6D0000}"/>
    <cellStyle name="Note 12 2 13 4 4" xfId="27821" xr:uid="{00000000-0005-0000-0000-0000DE6D0000}"/>
    <cellStyle name="Note 12 2 13 5" xfId="27822" xr:uid="{00000000-0005-0000-0000-0000DF6D0000}"/>
    <cellStyle name="Note 12 2 13 5 2" xfId="27823" xr:uid="{00000000-0005-0000-0000-0000E06D0000}"/>
    <cellStyle name="Note 12 2 13 5 3" xfId="27824" xr:uid="{00000000-0005-0000-0000-0000E16D0000}"/>
    <cellStyle name="Note 12 2 13 5 4" xfId="27825" xr:uid="{00000000-0005-0000-0000-0000E26D0000}"/>
    <cellStyle name="Note 12 2 13 6" xfId="27826" xr:uid="{00000000-0005-0000-0000-0000E36D0000}"/>
    <cellStyle name="Note 12 2 13 6 2" xfId="27827" xr:uid="{00000000-0005-0000-0000-0000E46D0000}"/>
    <cellStyle name="Note 12 2 13 6 3" xfId="27828" xr:uid="{00000000-0005-0000-0000-0000E56D0000}"/>
    <cellStyle name="Note 12 2 13 6 4" xfId="27829" xr:uid="{00000000-0005-0000-0000-0000E66D0000}"/>
    <cellStyle name="Note 12 2 13 7" xfId="27830" xr:uid="{00000000-0005-0000-0000-0000E76D0000}"/>
    <cellStyle name="Note 12 2 13 7 2" xfId="27831" xr:uid="{00000000-0005-0000-0000-0000E86D0000}"/>
    <cellStyle name="Note 12 2 13 7 3" xfId="27832" xr:uid="{00000000-0005-0000-0000-0000E96D0000}"/>
    <cellStyle name="Note 12 2 13 7 4" xfId="27833" xr:uid="{00000000-0005-0000-0000-0000EA6D0000}"/>
    <cellStyle name="Note 12 2 13 8" xfId="27834" xr:uid="{00000000-0005-0000-0000-0000EB6D0000}"/>
    <cellStyle name="Note 12 2 13 8 2" xfId="27835" xr:uid="{00000000-0005-0000-0000-0000EC6D0000}"/>
    <cellStyle name="Note 12 2 13 8 3" xfId="27836" xr:uid="{00000000-0005-0000-0000-0000ED6D0000}"/>
    <cellStyle name="Note 12 2 13 8 4" xfId="27837" xr:uid="{00000000-0005-0000-0000-0000EE6D0000}"/>
    <cellStyle name="Note 12 2 13 9" xfId="27838" xr:uid="{00000000-0005-0000-0000-0000EF6D0000}"/>
    <cellStyle name="Note 12 2 13 9 2" xfId="27839" xr:uid="{00000000-0005-0000-0000-0000F06D0000}"/>
    <cellStyle name="Note 12 2 13 9 3" xfId="27840" xr:uid="{00000000-0005-0000-0000-0000F16D0000}"/>
    <cellStyle name="Note 12 2 13 9 4" xfId="27841" xr:uid="{00000000-0005-0000-0000-0000F26D0000}"/>
    <cellStyle name="Note 12 2 14" xfId="27842" xr:uid="{00000000-0005-0000-0000-0000F36D0000}"/>
    <cellStyle name="Note 12 2 14 10" xfId="27843" xr:uid="{00000000-0005-0000-0000-0000F46D0000}"/>
    <cellStyle name="Note 12 2 14 10 2" xfId="27844" xr:uid="{00000000-0005-0000-0000-0000F56D0000}"/>
    <cellStyle name="Note 12 2 14 10 3" xfId="27845" xr:uid="{00000000-0005-0000-0000-0000F66D0000}"/>
    <cellStyle name="Note 12 2 14 10 4" xfId="27846" xr:uid="{00000000-0005-0000-0000-0000F76D0000}"/>
    <cellStyle name="Note 12 2 14 11" xfId="27847" xr:uid="{00000000-0005-0000-0000-0000F86D0000}"/>
    <cellStyle name="Note 12 2 14 11 2" xfId="27848" xr:uid="{00000000-0005-0000-0000-0000F96D0000}"/>
    <cellStyle name="Note 12 2 14 11 3" xfId="27849" xr:uid="{00000000-0005-0000-0000-0000FA6D0000}"/>
    <cellStyle name="Note 12 2 14 11 4" xfId="27850" xr:uid="{00000000-0005-0000-0000-0000FB6D0000}"/>
    <cellStyle name="Note 12 2 14 12" xfId="27851" xr:uid="{00000000-0005-0000-0000-0000FC6D0000}"/>
    <cellStyle name="Note 12 2 14 12 2" xfId="27852" xr:uid="{00000000-0005-0000-0000-0000FD6D0000}"/>
    <cellStyle name="Note 12 2 14 12 3" xfId="27853" xr:uid="{00000000-0005-0000-0000-0000FE6D0000}"/>
    <cellStyle name="Note 12 2 14 12 4" xfId="27854" xr:uid="{00000000-0005-0000-0000-0000FF6D0000}"/>
    <cellStyle name="Note 12 2 14 13" xfId="27855" xr:uid="{00000000-0005-0000-0000-0000006E0000}"/>
    <cellStyle name="Note 12 2 14 13 2" xfId="27856" xr:uid="{00000000-0005-0000-0000-0000016E0000}"/>
    <cellStyle name="Note 12 2 14 13 3" xfId="27857" xr:uid="{00000000-0005-0000-0000-0000026E0000}"/>
    <cellStyle name="Note 12 2 14 13 4" xfId="27858" xr:uid="{00000000-0005-0000-0000-0000036E0000}"/>
    <cellStyle name="Note 12 2 14 14" xfId="27859" xr:uid="{00000000-0005-0000-0000-0000046E0000}"/>
    <cellStyle name="Note 12 2 14 14 2" xfId="27860" xr:uid="{00000000-0005-0000-0000-0000056E0000}"/>
    <cellStyle name="Note 12 2 14 14 3" xfId="27861" xr:uid="{00000000-0005-0000-0000-0000066E0000}"/>
    <cellStyle name="Note 12 2 14 14 4" xfId="27862" xr:uid="{00000000-0005-0000-0000-0000076E0000}"/>
    <cellStyle name="Note 12 2 14 15" xfId="27863" xr:uid="{00000000-0005-0000-0000-0000086E0000}"/>
    <cellStyle name="Note 12 2 14 15 2" xfId="27864" xr:uid="{00000000-0005-0000-0000-0000096E0000}"/>
    <cellStyle name="Note 12 2 14 15 3" xfId="27865" xr:uid="{00000000-0005-0000-0000-00000A6E0000}"/>
    <cellStyle name="Note 12 2 14 15 4" xfId="27866" xr:uid="{00000000-0005-0000-0000-00000B6E0000}"/>
    <cellStyle name="Note 12 2 14 16" xfId="27867" xr:uid="{00000000-0005-0000-0000-00000C6E0000}"/>
    <cellStyle name="Note 12 2 14 16 2" xfId="27868" xr:uid="{00000000-0005-0000-0000-00000D6E0000}"/>
    <cellStyle name="Note 12 2 14 16 3" xfId="27869" xr:uid="{00000000-0005-0000-0000-00000E6E0000}"/>
    <cellStyle name="Note 12 2 14 16 4" xfId="27870" xr:uid="{00000000-0005-0000-0000-00000F6E0000}"/>
    <cellStyle name="Note 12 2 14 17" xfId="27871" xr:uid="{00000000-0005-0000-0000-0000106E0000}"/>
    <cellStyle name="Note 12 2 14 17 2" xfId="27872" xr:uid="{00000000-0005-0000-0000-0000116E0000}"/>
    <cellStyle name="Note 12 2 14 17 3" xfId="27873" xr:uid="{00000000-0005-0000-0000-0000126E0000}"/>
    <cellStyle name="Note 12 2 14 17 4" xfId="27874" xr:uid="{00000000-0005-0000-0000-0000136E0000}"/>
    <cellStyle name="Note 12 2 14 18" xfId="27875" xr:uid="{00000000-0005-0000-0000-0000146E0000}"/>
    <cellStyle name="Note 12 2 14 18 2" xfId="27876" xr:uid="{00000000-0005-0000-0000-0000156E0000}"/>
    <cellStyle name="Note 12 2 14 18 3" xfId="27877" xr:uid="{00000000-0005-0000-0000-0000166E0000}"/>
    <cellStyle name="Note 12 2 14 18 4" xfId="27878" xr:uid="{00000000-0005-0000-0000-0000176E0000}"/>
    <cellStyle name="Note 12 2 14 19" xfId="27879" xr:uid="{00000000-0005-0000-0000-0000186E0000}"/>
    <cellStyle name="Note 12 2 14 19 2" xfId="27880" xr:uid="{00000000-0005-0000-0000-0000196E0000}"/>
    <cellStyle name="Note 12 2 14 19 3" xfId="27881" xr:uid="{00000000-0005-0000-0000-00001A6E0000}"/>
    <cellStyle name="Note 12 2 14 19 4" xfId="27882" xr:uid="{00000000-0005-0000-0000-00001B6E0000}"/>
    <cellStyle name="Note 12 2 14 2" xfId="27883" xr:uid="{00000000-0005-0000-0000-00001C6E0000}"/>
    <cellStyle name="Note 12 2 14 2 2" xfId="27884" xr:uid="{00000000-0005-0000-0000-00001D6E0000}"/>
    <cellStyle name="Note 12 2 14 2 3" xfId="27885" xr:uid="{00000000-0005-0000-0000-00001E6E0000}"/>
    <cellStyle name="Note 12 2 14 2 4" xfId="27886" xr:uid="{00000000-0005-0000-0000-00001F6E0000}"/>
    <cellStyle name="Note 12 2 14 20" xfId="27887" xr:uid="{00000000-0005-0000-0000-0000206E0000}"/>
    <cellStyle name="Note 12 2 14 20 2" xfId="27888" xr:uid="{00000000-0005-0000-0000-0000216E0000}"/>
    <cellStyle name="Note 12 2 14 20 3" xfId="27889" xr:uid="{00000000-0005-0000-0000-0000226E0000}"/>
    <cellStyle name="Note 12 2 14 20 4" xfId="27890" xr:uid="{00000000-0005-0000-0000-0000236E0000}"/>
    <cellStyle name="Note 12 2 14 21" xfId="27891" xr:uid="{00000000-0005-0000-0000-0000246E0000}"/>
    <cellStyle name="Note 12 2 14 22" xfId="27892" xr:uid="{00000000-0005-0000-0000-0000256E0000}"/>
    <cellStyle name="Note 12 2 14 3" xfId="27893" xr:uid="{00000000-0005-0000-0000-0000266E0000}"/>
    <cellStyle name="Note 12 2 14 3 2" xfId="27894" xr:uid="{00000000-0005-0000-0000-0000276E0000}"/>
    <cellStyle name="Note 12 2 14 3 3" xfId="27895" xr:uid="{00000000-0005-0000-0000-0000286E0000}"/>
    <cellStyle name="Note 12 2 14 3 4" xfId="27896" xr:uid="{00000000-0005-0000-0000-0000296E0000}"/>
    <cellStyle name="Note 12 2 14 4" xfId="27897" xr:uid="{00000000-0005-0000-0000-00002A6E0000}"/>
    <cellStyle name="Note 12 2 14 4 2" xfId="27898" xr:uid="{00000000-0005-0000-0000-00002B6E0000}"/>
    <cellStyle name="Note 12 2 14 4 3" xfId="27899" xr:uid="{00000000-0005-0000-0000-00002C6E0000}"/>
    <cellStyle name="Note 12 2 14 4 4" xfId="27900" xr:uid="{00000000-0005-0000-0000-00002D6E0000}"/>
    <cellStyle name="Note 12 2 14 5" xfId="27901" xr:uid="{00000000-0005-0000-0000-00002E6E0000}"/>
    <cellStyle name="Note 12 2 14 5 2" xfId="27902" xr:uid="{00000000-0005-0000-0000-00002F6E0000}"/>
    <cellStyle name="Note 12 2 14 5 3" xfId="27903" xr:uid="{00000000-0005-0000-0000-0000306E0000}"/>
    <cellStyle name="Note 12 2 14 5 4" xfId="27904" xr:uid="{00000000-0005-0000-0000-0000316E0000}"/>
    <cellStyle name="Note 12 2 14 6" xfId="27905" xr:uid="{00000000-0005-0000-0000-0000326E0000}"/>
    <cellStyle name="Note 12 2 14 6 2" xfId="27906" xr:uid="{00000000-0005-0000-0000-0000336E0000}"/>
    <cellStyle name="Note 12 2 14 6 3" xfId="27907" xr:uid="{00000000-0005-0000-0000-0000346E0000}"/>
    <cellStyle name="Note 12 2 14 6 4" xfId="27908" xr:uid="{00000000-0005-0000-0000-0000356E0000}"/>
    <cellStyle name="Note 12 2 14 7" xfId="27909" xr:uid="{00000000-0005-0000-0000-0000366E0000}"/>
    <cellStyle name="Note 12 2 14 7 2" xfId="27910" xr:uid="{00000000-0005-0000-0000-0000376E0000}"/>
    <cellStyle name="Note 12 2 14 7 3" xfId="27911" xr:uid="{00000000-0005-0000-0000-0000386E0000}"/>
    <cellStyle name="Note 12 2 14 7 4" xfId="27912" xr:uid="{00000000-0005-0000-0000-0000396E0000}"/>
    <cellStyle name="Note 12 2 14 8" xfId="27913" xr:uid="{00000000-0005-0000-0000-00003A6E0000}"/>
    <cellStyle name="Note 12 2 14 8 2" xfId="27914" xr:uid="{00000000-0005-0000-0000-00003B6E0000}"/>
    <cellStyle name="Note 12 2 14 8 3" xfId="27915" xr:uid="{00000000-0005-0000-0000-00003C6E0000}"/>
    <cellStyle name="Note 12 2 14 8 4" xfId="27916" xr:uid="{00000000-0005-0000-0000-00003D6E0000}"/>
    <cellStyle name="Note 12 2 14 9" xfId="27917" xr:uid="{00000000-0005-0000-0000-00003E6E0000}"/>
    <cellStyle name="Note 12 2 14 9 2" xfId="27918" xr:uid="{00000000-0005-0000-0000-00003F6E0000}"/>
    <cellStyle name="Note 12 2 14 9 3" xfId="27919" xr:uid="{00000000-0005-0000-0000-0000406E0000}"/>
    <cellStyle name="Note 12 2 14 9 4" xfId="27920" xr:uid="{00000000-0005-0000-0000-0000416E0000}"/>
    <cellStyle name="Note 12 2 15" xfId="27921" xr:uid="{00000000-0005-0000-0000-0000426E0000}"/>
    <cellStyle name="Note 12 2 15 10" xfId="27922" xr:uid="{00000000-0005-0000-0000-0000436E0000}"/>
    <cellStyle name="Note 12 2 15 10 2" xfId="27923" xr:uid="{00000000-0005-0000-0000-0000446E0000}"/>
    <cellStyle name="Note 12 2 15 10 3" xfId="27924" xr:uid="{00000000-0005-0000-0000-0000456E0000}"/>
    <cellStyle name="Note 12 2 15 10 4" xfId="27925" xr:uid="{00000000-0005-0000-0000-0000466E0000}"/>
    <cellStyle name="Note 12 2 15 11" xfId="27926" xr:uid="{00000000-0005-0000-0000-0000476E0000}"/>
    <cellStyle name="Note 12 2 15 11 2" xfId="27927" xr:uid="{00000000-0005-0000-0000-0000486E0000}"/>
    <cellStyle name="Note 12 2 15 11 3" xfId="27928" xr:uid="{00000000-0005-0000-0000-0000496E0000}"/>
    <cellStyle name="Note 12 2 15 11 4" xfId="27929" xr:uid="{00000000-0005-0000-0000-00004A6E0000}"/>
    <cellStyle name="Note 12 2 15 12" xfId="27930" xr:uid="{00000000-0005-0000-0000-00004B6E0000}"/>
    <cellStyle name="Note 12 2 15 12 2" xfId="27931" xr:uid="{00000000-0005-0000-0000-00004C6E0000}"/>
    <cellStyle name="Note 12 2 15 12 3" xfId="27932" xr:uid="{00000000-0005-0000-0000-00004D6E0000}"/>
    <cellStyle name="Note 12 2 15 12 4" xfId="27933" xr:uid="{00000000-0005-0000-0000-00004E6E0000}"/>
    <cellStyle name="Note 12 2 15 13" xfId="27934" xr:uid="{00000000-0005-0000-0000-00004F6E0000}"/>
    <cellStyle name="Note 12 2 15 13 2" xfId="27935" xr:uid="{00000000-0005-0000-0000-0000506E0000}"/>
    <cellStyle name="Note 12 2 15 13 3" xfId="27936" xr:uid="{00000000-0005-0000-0000-0000516E0000}"/>
    <cellStyle name="Note 12 2 15 13 4" xfId="27937" xr:uid="{00000000-0005-0000-0000-0000526E0000}"/>
    <cellStyle name="Note 12 2 15 14" xfId="27938" xr:uid="{00000000-0005-0000-0000-0000536E0000}"/>
    <cellStyle name="Note 12 2 15 14 2" xfId="27939" xr:uid="{00000000-0005-0000-0000-0000546E0000}"/>
    <cellStyle name="Note 12 2 15 14 3" xfId="27940" xr:uid="{00000000-0005-0000-0000-0000556E0000}"/>
    <cellStyle name="Note 12 2 15 14 4" xfId="27941" xr:uid="{00000000-0005-0000-0000-0000566E0000}"/>
    <cellStyle name="Note 12 2 15 15" xfId="27942" xr:uid="{00000000-0005-0000-0000-0000576E0000}"/>
    <cellStyle name="Note 12 2 15 15 2" xfId="27943" xr:uid="{00000000-0005-0000-0000-0000586E0000}"/>
    <cellStyle name="Note 12 2 15 15 3" xfId="27944" xr:uid="{00000000-0005-0000-0000-0000596E0000}"/>
    <cellStyle name="Note 12 2 15 15 4" xfId="27945" xr:uid="{00000000-0005-0000-0000-00005A6E0000}"/>
    <cellStyle name="Note 12 2 15 16" xfId="27946" xr:uid="{00000000-0005-0000-0000-00005B6E0000}"/>
    <cellStyle name="Note 12 2 15 16 2" xfId="27947" xr:uid="{00000000-0005-0000-0000-00005C6E0000}"/>
    <cellStyle name="Note 12 2 15 16 3" xfId="27948" xr:uid="{00000000-0005-0000-0000-00005D6E0000}"/>
    <cellStyle name="Note 12 2 15 16 4" xfId="27949" xr:uid="{00000000-0005-0000-0000-00005E6E0000}"/>
    <cellStyle name="Note 12 2 15 17" xfId="27950" xr:uid="{00000000-0005-0000-0000-00005F6E0000}"/>
    <cellStyle name="Note 12 2 15 17 2" xfId="27951" xr:uid="{00000000-0005-0000-0000-0000606E0000}"/>
    <cellStyle name="Note 12 2 15 17 3" xfId="27952" xr:uid="{00000000-0005-0000-0000-0000616E0000}"/>
    <cellStyle name="Note 12 2 15 17 4" xfId="27953" xr:uid="{00000000-0005-0000-0000-0000626E0000}"/>
    <cellStyle name="Note 12 2 15 18" xfId="27954" xr:uid="{00000000-0005-0000-0000-0000636E0000}"/>
    <cellStyle name="Note 12 2 15 18 2" xfId="27955" xr:uid="{00000000-0005-0000-0000-0000646E0000}"/>
    <cellStyle name="Note 12 2 15 18 3" xfId="27956" xr:uid="{00000000-0005-0000-0000-0000656E0000}"/>
    <cellStyle name="Note 12 2 15 18 4" xfId="27957" xr:uid="{00000000-0005-0000-0000-0000666E0000}"/>
    <cellStyle name="Note 12 2 15 19" xfId="27958" xr:uid="{00000000-0005-0000-0000-0000676E0000}"/>
    <cellStyle name="Note 12 2 15 19 2" xfId="27959" xr:uid="{00000000-0005-0000-0000-0000686E0000}"/>
    <cellStyle name="Note 12 2 15 19 3" xfId="27960" xr:uid="{00000000-0005-0000-0000-0000696E0000}"/>
    <cellStyle name="Note 12 2 15 19 4" xfId="27961" xr:uid="{00000000-0005-0000-0000-00006A6E0000}"/>
    <cellStyle name="Note 12 2 15 2" xfId="27962" xr:uid="{00000000-0005-0000-0000-00006B6E0000}"/>
    <cellStyle name="Note 12 2 15 2 2" xfId="27963" xr:uid="{00000000-0005-0000-0000-00006C6E0000}"/>
    <cellStyle name="Note 12 2 15 2 3" xfId="27964" xr:uid="{00000000-0005-0000-0000-00006D6E0000}"/>
    <cellStyle name="Note 12 2 15 2 4" xfId="27965" xr:uid="{00000000-0005-0000-0000-00006E6E0000}"/>
    <cellStyle name="Note 12 2 15 20" xfId="27966" xr:uid="{00000000-0005-0000-0000-00006F6E0000}"/>
    <cellStyle name="Note 12 2 15 20 2" xfId="27967" xr:uid="{00000000-0005-0000-0000-0000706E0000}"/>
    <cellStyle name="Note 12 2 15 20 3" xfId="27968" xr:uid="{00000000-0005-0000-0000-0000716E0000}"/>
    <cellStyle name="Note 12 2 15 20 4" xfId="27969" xr:uid="{00000000-0005-0000-0000-0000726E0000}"/>
    <cellStyle name="Note 12 2 15 21" xfId="27970" xr:uid="{00000000-0005-0000-0000-0000736E0000}"/>
    <cellStyle name="Note 12 2 15 22" xfId="27971" xr:uid="{00000000-0005-0000-0000-0000746E0000}"/>
    <cellStyle name="Note 12 2 15 3" xfId="27972" xr:uid="{00000000-0005-0000-0000-0000756E0000}"/>
    <cellStyle name="Note 12 2 15 3 2" xfId="27973" xr:uid="{00000000-0005-0000-0000-0000766E0000}"/>
    <cellStyle name="Note 12 2 15 3 3" xfId="27974" xr:uid="{00000000-0005-0000-0000-0000776E0000}"/>
    <cellStyle name="Note 12 2 15 3 4" xfId="27975" xr:uid="{00000000-0005-0000-0000-0000786E0000}"/>
    <cellStyle name="Note 12 2 15 4" xfId="27976" xr:uid="{00000000-0005-0000-0000-0000796E0000}"/>
    <cellStyle name="Note 12 2 15 4 2" xfId="27977" xr:uid="{00000000-0005-0000-0000-00007A6E0000}"/>
    <cellStyle name="Note 12 2 15 4 3" xfId="27978" xr:uid="{00000000-0005-0000-0000-00007B6E0000}"/>
    <cellStyle name="Note 12 2 15 4 4" xfId="27979" xr:uid="{00000000-0005-0000-0000-00007C6E0000}"/>
    <cellStyle name="Note 12 2 15 5" xfId="27980" xr:uid="{00000000-0005-0000-0000-00007D6E0000}"/>
    <cellStyle name="Note 12 2 15 5 2" xfId="27981" xr:uid="{00000000-0005-0000-0000-00007E6E0000}"/>
    <cellStyle name="Note 12 2 15 5 3" xfId="27982" xr:uid="{00000000-0005-0000-0000-00007F6E0000}"/>
    <cellStyle name="Note 12 2 15 5 4" xfId="27983" xr:uid="{00000000-0005-0000-0000-0000806E0000}"/>
    <cellStyle name="Note 12 2 15 6" xfId="27984" xr:uid="{00000000-0005-0000-0000-0000816E0000}"/>
    <cellStyle name="Note 12 2 15 6 2" xfId="27985" xr:uid="{00000000-0005-0000-0000-0000826E0000}"/>
    <cellStyle name="Note 12 2 15 6 3" xfId="27986" xr:uid="{00000000-0005-0000-0000-0000836E0000}"/>
    <cellStyle name="Note 12 2 15 6 4" xfId="27987" xr:uid="{00000000-0005-0000-0000-0000846E0000}"/>
    <cellStyle name="Note 12 2 15 7" xfId="27988" xr:uid="{00000000-0005-0000-0000-0000856E0000}"/>
    <cellStyle name="Note 12 2 15 7 2" xfId="27989" xr:uid="{00000000-0005-0000-0000-0000866E0000}"/>
    <cellStyle name="Note 12 2 15 7 3" xfId="27990" xr:uid="{00000000-0005-0000-0000-0000876E0000}"/>
    <cellStyle name="Note 12 2 15 7 4" xfId="27991" xr:uid="{00000000-0005-0000-0000-0000886E0000}"/>
    <cellStyle name="Note 12 2 15 8" xfId="27992" xr:uid="{00000000-0005-0000-0000-0000896E0000}"/>
    <cellStyle name="Note 12 2 15 8 2" xfId="27993" xr:uid="{00000000-0005-0000-0000-00008A6E0000}"/>
    <cellStyle name="Note 12 2 15 8 3" xfId="27994" xr:uid="{00000000-0005-0000-0000-00008B6E0000}"/>
    <cellStyle name="Note 12 2 15 8 4" xfId="27995" xr:uid="{00000000-0005-0000-0000-00008C6E0000}"/>
    <cellStyle name="Note 12 2 15 9" xfId="27996" xr:uid="{00000000-0005-0000-0000-00008D6E0000}"/>
    <cellStyle name="Note 12 2 15 9 2" xfId="27997" xr:uid="{00000000-0005-0000-0000-00008E6E0000}"/>
    <cellStyle name="Note 12 2 15 9 3" xfId="27998" xr:uid="{00000000-0005-0000-0000-00008F6E0000}"/>
    <cellStyle name="Note 12 2 15 9 4" xfId="27999" xr:uid="{00000000-0005-0000-0000-0000906E0000}"/>
    <cellStyle name="Note 12 2 16" xfId="28000" xr:uid="{00000000-0005-0000-0000-0000916E0000}"/>
    <cellStyle name="Note 12 2 16 2" xfId="28001" xr:uid="{00000000-0005-0000-0000-0000926E0000}"/>
    <cellStyle name="Note 12 2 16 3" xfId="28002" xr:uid="{00000000-0005-0000-0000-0000936E0000}"/>
    <cellStyle name="Note 12 2 16 4" xfId="28003" xr:uid="{00000000-0005-0000-0000-0000946E0000}"/>
    <cellStyle name="Note 12 2 17" xfId="28004" xr:uid="{00000000-0005-0000-0000-0000956E0000}"/>
    <cellStyle name="Note 12 2 17 2" xfId="28005" xr:uid="{00000000-0005-0000-0000-0000966E0000}"/>
    <cellStyle name="Note 12 2 17 3" xfId="28006" xr:uid="{00000000-0005-0000-0000-0000976E0000}"/>
    <cellStyle name="Note 12 2 17 4" xfId="28007" xr:uid="{00000000-0005-0000-0000-0000986E0000}"/>
    <cellStyle name="Note 12 2 18" xfId="28008" xr:uid="{00000000-0005-0000-0000-0000996E0000}"/>
    <cellStyle name="Note 12 2 18 2" xfId="28009" xr:uid="{00000000-0005-0000-0000-00009A6E0000}"/>
    <cellStyle name="Note 12 2 18 3" xfId="28010" xr:uid="{00000000-0005-0000-0000-00009B6E0000}"/>
    <cellStyle name="Note 12 2 18 4" xfId="28011" xr:uid="{00000000-0005-0000-0000-00009C6E0000}"/>
    <cellStyle name="Note 12 2 19" xfId="28012" xr:uid="{00000000-0005-0000-0000-00009D6E0000}"/>
    <cellStyle name="Note 12 2 19 2" xfId="28013" xr:uid="{00000000-0005-0000-0000-00009E6E0000}"/>
    <cellStyle name="Note 12 2 19 3" xfId="28014" xr:uid="{00000000-0005-0000-0000-00009F6E0000}"/>
    <cellStyle name="Note 12 2 19 4" xfId="28015" xr:uid="{00000000-0005-0000-0000-0000A06E0000}"/>
    <cellStyle name="Note 12 2 2" xfId="28016" xr:uid="{00000000-0005-0000-0000-0000A16E0000}"/>
    <cellStyle name="Note 12 2 2 10" xfId="28017" xr:uid="{00000000-0005-0000-0000-0000A26E0000}"/>
    <cellStyle name="Note 12 2 2 10 10" xfId="28018" xr:uid="{00000000-0005-0000-0000-0000A36E0000}"/>
    <cellStyle name="Note 12 2 2 10 10 2" xfId="28019" xr:uid="{00000000-0005-0000-0000-0000A46E0000}"/>
    <cellStyle name="Note 12 2 2 10 10 3" xfId="28020" xr:uid="{00000000-0005-0000-0000-0000A56E0000}"/>
    <cellStyle name="Note 12 2 2 10 10 4" xfId="28021" xr:uid="{00000000-0005-0000-0000-0000A66E0000}"/>
    <cellStyle name="Note 12 2 2 10 11" xfId="28022" xr:uid="{00000000-0005-0000-0000-0000A76E0000}"/>
    <cellStyle name="Note 12 2 2 10 11 2" xfId="28023" xr:uid="{00000000-0005-0000-0000-0000A86E0000}"/>
    <cellStyle name="Note 12 2 2 10 11 3" xfId="28024" xr:uid="{00000000-0005-0000-0000-0000A96E0000}"/>
    <cellStyle name="Note 12 2 2 10 11 4" xfId="28025" xr:uid="{00000000-0005-0000-0000-0000AA6E0000}"/>
    <cellStyle name="Note 12 2 2 10 12" xfId="28026" xr:uid="{00000000-0005-0000-0000-0000AB6E0000}"/>
    <cellStyle name="Note 12 2 2 10 12 2" xfId="28027" xr:uid="{00000000-0005-0000-0000-0000AC6E0000}"/>
    <cellStyle name="Note 12 2 2 10 12 3" xfId="28028" xr:uid="{00000000-0005-0000-0000-0000AD6E0000}"/>
    <cellStyle name="Note 12 2 2 10 12 4" xfId="28029" xr:uid="{00000000-0005-0000-0000-0000AE6E0000}"/>
    <cellStyle name="Note 12 2 2 10 13" xfId="28030" xr:uid="{00000000-0005-0000-0000-0000AF6E0000}"/>
    <cellStyle name="Note 12 2 2 10 13 2" xfId="28031" xr:uid="{00000000-0005-0000-0000-0000B06E0000}"/>
    <cellStyle name="Note 12 2 2 10 13 3" xfId="28032" xr:uid="{00000000-0005-0000-0000-0000B16E0000}"/>
    <cellStyle name="Note 12 2 2 10 13 4" xfId="28033" xr:uid="{00000000-0005-0000-0000-0000B26E0000}"/>
    <cellStyle name="Note 12 2 2 10 14" xfId="28034" xr:uid="{00000000-0005-0000-0000-0000B36E0000}"/>
    <cellStyle name="Note 12 2 2 10 14 2" xfId="28035" xr:uid="{00000000-0005-0000-0000-0000B46E0000}"/>
    <cellStyle name="Note 12 2 2 10 14 3" xfId="28036" xr:uid="{00000000-0005-0000-0000-0000B56E0000}"/>
    <cellStyle name="Note 12 2 2 10 14 4" xfId="28037" xr:uid="{00000000-0005-0000-0000-0000B66E0000}"/>
    <cellStyle name="Note 12 2 2 10 15" xfId="28038" xr:uid="{00000000-0005-0000-0000-0000B76E0000}"/>
    <cellStyle name="Note 12 2 2 10 15 2" xfId="28039" xr:uid="{00000000-0005-0000-0000-0000B86E0000}"/>
    <cellStyle name="Note 12 2 2 10 15 3" xfId="28040" xr:uid="{00000000-0005-0000-0000-0000B96E0000}"/>
    <cellStyle name="Note 12 2 2 10 15 4" xfId="28041" xr:uid="{00000000-0005-0000-0000-0000BA6E0000}"/>
    <cellStyle name="Note 12 2 2 10 16" xfId="28042" xr:uid="{00000000-0005-0000-0000-0000BB6E0000}"/>
    <cellStyle name="Note 12 2 2 10 16 2" xfId="28043" xr:uid="{00000000-0005-0000-0000-0000BC6E0000}"/>
    <cellStyle name="Note 12 2 2 10 16 3" xfId="28044" xr:uid="{00000000-0005-0000-0000-0000BD6E0000}"/>
    <cellStyle name="Note 12 2 2 10 16 4" xfId="28045" xr:uid="{00000000-0005-0000-0000-0000BE6E0000}"/>
    <cellStyle name="Note 12 2 2 10 17" xfId="28046" xr:uid="{00000000-0005-0000-0000-0000BF6E0000}"/>
    <cellStyle name="Note 12 2 2 10 17 2" xfId="28047" xr:uid="{00000000-0005-0000-0000-0000C06E0000}"/>
    <cellStyle name="Note 12 2 2 10 17 3" xfId="28048" xr:uid="{00000000-0005-0000-0000-0000C16E0000}"/>
    <cellStyle name="Note 12 2 2 10 17 4" xfId="28049" xr:uid="{00000000-0005-0000-0000-0000C26E0000}"/>
    <cellStyle name="Note 12 2 2 10 18" xfId="28050" xr:uid="{00000000-0005-0000-0000-0000C36E0000}"/>
    <cellStyle name="Note 12 2 2 10 18 2" xfId="28051" xr:uid="{00000000-0005-0000-0000-0000C46E0000}"/>
    <cellStyle name="Note 12 2 2 10 18 3" xfId="28052" xr:uid="{00000000-0005-0000-0000-0000C56E0000}"/>
    <cellStyle name="Note 12 2 2 10 18 4" xfId="28053" xr:uid="{00000000-0005-0000-0000-0000C66E0000}"/>
    <cellStyle name="Note 12 2 2 10 19" xfId="28054" xr:uid="{00000000-0005-0000-0000-0000C76E0000}"/>
    <cellStyle name="Note 12 2 2 10 19 2" xfId="28055" xr:uid="{00000000-0005-0000-0000-0000C86E0000}"/>
    <cellStyle name="Note 12 2 2 10 19 3" xfId="28056" xr:uid="{00000000-0005-0000-0000-0000C96E0000}"/>
    <cellStyle name="Note 12 2 2 10 19 4" xfId="28057" xr:uid="{00000000-0005-0000-0000-0000CA6E0000}"/>
    <cellStyle name="Note 12 2 2 10 2" xfId="28058" xr:uid="{00000000-0005-0000-0000-0000CB6E0000}"/>
    <cellStyle name="Note 12 2 2 10 2 2" xfId="28059" xr:uid="{00000000-0005-0000-0000-0000CC6E0000}"/>
    <cellStyle name="Note 12 2 2 10 2 3" xfId="28060" xr:uid="{00000000-0005-0000-0000-0000CD6E0000}"/>
    <cellStyle name="Note 12 2 2 10 2 4" xfId="28061" xr:uid="{00000000-0005-0000-0000-0000CE6E0000}"/>
    <cellStyle name="Note 12 2 2 10 20" xfId="28062" xr:uid="{00000000-0005-0000-0000-0000CF6E0000}"/>
    <cellStyle name="Note 12 2 2 10 20 2" xfId="28063" xr:uid="{00000000-0005-0000-0000-0000D06E0000}"/>
    <cellStyle name="Note 12 2 2 10 20 3" xfId="28064" xr:uid="{00000000-0005-0000-0000-0000D16E0000}"/>
    <cellStyle name="Note 12 2 2 10 20 4" xfId="28065" xr:uid="{00000000-0005-0000-0000-0000D26E0000}"/>
    <cellStyle name="Note 12 2 2 10 21" xfId="28066" xr:uid="{00000000-0005-0000-0000-0000D36E0000}"/>
    <cellStyle name="Note 12 2 2 10 22" xfId="28067" xr:uid="{00000000-0005-0000-0000-0000D46E0000}"/>
    <cellStyle name="Note 12 2 2 10 3" xfId="28068" xr:uid="{00000000-0005-0000-0000-0000D56E0000}"/>
    <cellStyle name="Note 12 2 2 10 3 2" xfId="28069" xr:uid="{00000000-0005-0000-0000-0000D66E0000}"/>
    <cellStyle name="Note 12 2 2 10 3 3" xfId="28070" xr:uid="{00000000-0005-0000-0000-0000D76E0000}"/>
    <cellStyle name="Note 12 2 2 10 3 4" xfId="28071" xr:uid="{00000000-0005-0000-0000-0000D86E0000}"/>
    <cellStyle name="Note 12 2 2 10 4" xfId="28072" xr:uid="{00000000-0005-0000-0000-0000D96E0000}"/>
    <cellStyle name="Note 12 2 2 10 4 2" xfId="28073" xr:uid="{00000000-0005-0000-0000-0000DA6E0000}"/>
    <cellStyle name="Note 12 2 2 10 4 3" xfId="28074" xr:uid="{00000000-0005-0000-0000-0000DB6E0000}"/>
    <cellStyle name="Note 12 2 2 10 4 4" xfId="28075" xr:uid="{00000000-0005-0000-0000-0000DC6E0000}"/>
    <cellStyle name="Note 12 2 2 10 5" xfId="28076" xr:uid="{00000000-0005-0000-0000-0000DD6E0000}"/>
    <cellStyle name="Note 12 2 2 10 5 2" xfId="28077" xr:uid="{00000000-0005-0000-0000-0000DE6E0000}"/>
    <cellStyle name="Note 12 2 2 10 5 3" xfId="28078" xr:uid="{00000000-0005-0000-0000-0000DF6E0000}"/>
    <cellStyle name="Note 12 2 2 10 5 4" xfId="28079" xr:uid="{00000000-0005-0000-0000-0000E06E0000}"/>
    <cellStyle name="Note 12 2 2 10 6" xfId="28080" xr:uid="{00000000-0005-0000-0000-0000E16E0000}"/>
    <cellStyle name="Note 12 2 2 10 6 2" xfId="28081" xr:uid="{00000000-0005-0000-0000-0000E26E0000}"/>
    <cellStyle name="Note 12 2 2 10 6 3" xfId="28082" xr:uid="{00000000-0005-0000-0000-0000E36E0000}"/>
    <cellStyle name="Note 12 2 2 10 6 4" xfId="28083" xr:uid="{00000000-0005-0000-0000-0000E46E0000}"/>
    <cellStyle name="Note 12 2 2 10 7" xfId="28084" xr:uid="{00000000-0005-0000-0000-0000E56E0000}"/>
    <cellStyle name="Note 12 2 2 10 7 2" xfId="28085" xr:uid="{00000000-0005-0000-0000-0000E66E0000}"/>
    <cellStyle name="Note 12 2 2 10 7 3" xfId="28086" xr:uid="{00000000-0005-0000-0000-0000E76E0000}"/>
    <cellStyle name="Note 12 2 2 10 7 4" xfId="28087" xr:uid="{00000000-0005-0000-0000-0000E86E0000}"/>
    <cellStyle name="Note 12 2 2 10 8" xfId="28088" xr:uid="{00000000-0005-0000-0000-0000E96E0000}"/>
    <cellStyle name="Note 12 2 2 10 8 2" xfId="28089" xr:uid="{00000000-0005-0000-0000-0000EA6E0000}"/>
    <cellStyle name="Note 12 2 2 10 8 3" xfId="28090" xr:uid="{00000000-0005-0000-0000-0000EB6E0000}"/>
    <cellStyle name="Note 12 2 2 10 8 4" xfId="28091" xr:uid="{00000000-0005-0000-0000-0000EC6E0000}"/>
    <cellStyle name="Note 12 2 2 10 9" xfId="28092" xr:uid="{00000000-0005-0000-0000-0000ED6E0000}"/>
    <cellStyle name="Note 12 2 2 10 9 2" xfId="28093" xr:uid="{00000000-0005-0000-0000-0000EE6E0000}"/>
    <cellStyle name="Note 12 2 2 10 9 3" xfId="28094" xr:uid="{00000000-0005-0000-0000-0000EF6E0000}"/>
    <cellStyle name="Note 12 2 2 10 9 4" xfId="28095" xr:uid="{00000000-0005-0000-0000-0000F06E0000}"/>
    <cellStyle name="Note 12 2 2 11" xfId="28096" xr:uid="{00000000-0005-0000-0000-0000F16E0000}"/>
    <cellStyle name="Note 12 2 2 11 10" xfId="28097" xr:uid="{00000000-0005-0000-0000-0000F26E0000}"/>
    <cellStyle name="Note 12 2 2 11 10 2" xfId="28098" xr:uid="{00000000-0005-0000-0000-0000F36E0000}"/>
    <cellStyle name="Note 12 2 2 11 10 3" xfId="28099" xr:uid="{00000000-0005-0000-0000-0000F46E0000}"/>
    <cellStyle name="Note 12 2 2 11 10 4" xfId="28100" xr:uid="{00000000-0005-0000-0000-0000F56E0000}"/>
    <cellStyle name="Note 12 2 2 11 11" xfId="28101" xr:uid="{00000000-0005-0000-0000-0000F66E0000}"/>
    <cellStyle name="Note 12 2 2 11 11 2" xfId="28102" xr:uid="{00000000-0005-0000-0000-0000F76E0000}"/>
    <cellStyle name="Note 12 2 2 11 11 3" xfId="28103" xr:uid="{00000000-0005-0000-0000-0000F86E0000}"/>
    <cellStyle name="Note 12 2 2 11 11 4" xfId="28104" xr:uid="{00000000-0005-0000-0000-0000F96E0000}"/>
    <cellStyle name="Note 12 2 2 11 12" xfId="28105" xr:uid="{00000000-0005-0000-0000-0000FA6E0000}"/>
    <cellStyle name="Note 12 2 2 11 12 2" xfId="28106" xr:uid="{00000000-0005-0000-0000-0000FB6E0000}"/>
    <cellStyle name="Note 12 2 2 11 12 3" xfId="28107" xr:uid="{00000000-0005-0000-0000-0000FC6E0000}"/>
    <cellStyle name="Note 12 2 2 11 12 4" xfId="28108" xr:uid="{00000000-0005-0000-0000-0000FD6E0000}"/>
    <cellStyle name="Note 12 2 2 11 13" xfId="28109" xr:uid="{00000000-0005-0000-0000-0000FE6E0000}"/>
    <cellStyle name="Note 12 2 2 11 13 2" xfId="28110" xr:uid="{00000000-0005-0000-0000-0000FF6E0000}"/>
    <cellStyle name="Note 12 2 2 11 13 3" xfId="28111" xr:uid="{00000000-0005-0000-0000-0000006F0000}"/>
    <cellStyle name="Note 12 2 2 11 13 4" xfId="28112" xr:uid="{00000000-0005-0000-0000-0000016F0000}"/>
    <cellStyle name="Note 12 2 2 11 14" xfId="28113" xr:uid="{00000000-0005-0000-0000-0000026F0000}"/>
    <cellStyle name="Note 12 2 2 11 14 2" xfId="28114" xr:uid="{00000000-0005-0000-0000-0000036F0000}"/>
    <cellStyle name="Note 12 2 2 11 14 3" xfId="28115" xr:uid="{00000000-0005-0000-0000-0000046F0000}"/>
    <cellStyle name="Note 12 2 2 11 14 4" xfId="28116" xr:uid="{00000000-0005-0000-0000-0000056F0000}"/>
    <cellStyle name="Note 12 2 2 11 15" xfId="28117" xr:uid="{00000000-0005-0000-0000-0000066F0000}"/>
    <cellStyle name="Note 12 2 2 11 15 2" xfId="28118" xr:uid="{00000000-0005-0000-0000-0000076F0000}"/>
    <cellStyle name="Note 12 2 2 11 15 3" xfId="28119" xr:uid="{00000000-0005-0000-0000-0000086F0000}"/>
    <cellStyle name="Note 12 2 2 11 15 4" xfId="28120" xr:uid="{00000000-0005-0000-0000-0000096F0000}"/>
    <cellStyle name="Note 12 2 2 11 16" xfId="28121" xr:uid="{00000000-0005-0000-0000-00000A6F0000}"/>
    <cellStyle name="Note 12 2 2 11 16 2" xfId="28122" xr:uid="{00000000-0005-0000-0000-00000B6F0000}"/>
    <cellStyle name="Note 12 2 2 11 16 3" xfId="28123" xr:uid="{00000000-0005-0000-0000-00000C6F0000}"/>
    <cellStyle name="Note 12 2 2 11 16 4" xfId="28124" xr:uid="{00000000-0005-0000-0000-00000D6F0000}"/>
    <cellStyle name="Note 12 2 2 11 17" xfId="28125" xr:uid="{00000000-0005-0000-0000-00000E6F0000}"/>
    <cellStyle name="Note 12 2 2 11 17 2" xfId="28126" xr:uid="{00000000-0005-0000-0000-00000F6F0000}"/>
    <cellStyle name="Note 12 2 2 11 17 3" xfId="28127" xr:uid="{00000000-0005-0000-0000-0000106F0000}"/>
    <cellStyle name="Note 12 2 2 11 17 4" xfId="28128" xr:uid="{00000000-0005-0000-0000-0000116F0000}"/>
    <cellStyle name="Note 12 2 2 11 18" xfId="28129" xr:uid="{00000000-0005-0000-0000-0000126F0000}"/>
    <cellStyle name="Note 12 2 2 11 18 2" xfId="28130" xr:uid="{00000000-0005-0000-0000-0000136F0000}"/>
    <cellStyle name="Note 12 2 2 11 18 3" xfId="28131" xr:uid="{00000000-0005-0000-0000-0000146F0000}"/>
    <cellStyle name="Note 12 2 2 11 18 4" xfId="28132" xr:uid="{00000000-0005-0000-0000-0000156F0000}"/>
    <cellStyle name="Note 12 2 2 11 19" xfId="28133" xr:uid="{00000000-0005-0000-0000-0000166F0000}"/>
    <cellStyle name="Note 12 2 2 11 19 2" xfId="28134" xr:uid="{00000000-0005-0000-0000-0000176F0000}"/>
    <cellStyle name="Note 12 2 2 11 19 3" xfId="28135" xr:uid="{00000000-0005-0000-0000-0000186F0000}"/>
    <cellStyle name="Note 12 2 2 11 19 4" xfId="28136" xr:uid="{00000000-0005-0000-0000-0000196F0000}"/>
    <cellStyle name="Note 12 2 2 11 2" xfId="28137" xr:uid="{00000000-0005-0000-0000-00001A6F0000}"/>
    <cellStyle name="Note 12 2 2 11 2 2" xfId="28138" xr:uid="{00000000-0005-0000-0000-00001B6F0000}"/>
    <cellStyle name="Note 12 2 2 11 2 3" xfId="28139" xr:uid="{00000000-0005-0000-0000-00001C6F0000}"/>
    <cellStyle name="Note 12 2 2 11 2 4" xfId="28140" xr:uid="{00000000-0005-0000-0000-00001D6F0000}"/>
    <cellStyle name="Note 12 2 2 11 20" xfId="28141" xr:uid="{00000000-0005-0000-0000-00001E6F0000}"/>
    <cellStyle name="Note 12 2 2 11 20 2" xfId="28142" xr:uid="{00000000-0005-0000-0000-00001F6F0000}"/>
    <cellStyle name="Note 12 2 2 11 20 3" xfId="28143" xr:uid="{00000000-0005-0000-0000-0000206F0000}"/>
    <cellStyle name="Note 12 2 2 11 20 4" xfId="28144" xr:uid="{00000000-0005-0000-0000-0000216F0000}"/>
    <cellStyle name="Note 12 2 2 11 21" xfId="28145" xr:uid="{00000000-0005-0000-0000-0000226F0000}"/>
    <cellStyle name="Note 12 2 2 11 22" xfId="28146" xr:uid="{00000000-0005-0000-0000-0000236F0000}"/>
    <cellStyle name="Note 12 2 2 11 3" xfId="28147" xr:uid="{00000000-0005-0000-0000-0000246F0000}"/>
    <cellStyle name="Note 12 2 2 11 3 2" xfId="28148" xr:uid="{00000000-0005-0000-0000-0000256F0000}"/>
    <cellStyle name="Note 12 2 2 11 3 3" xfId="28149" xr:uid="{00000000-0005-0000-0000-0000266F0000}"/>
    <cellStyle name="Note 12 2 2 11 3 4" xfId="28150" xr:uid="{00000000-0005-0000-0000-0000276F0000}"/>
    <cellStyle name="Note 12 2 2 11 4" xfId="28151" xr:uid="{00000000-0005-0000-0000-0000286F0000}"/>
    <cellStyle name="Note 12 2 2 11 4 2" xfId="28152" xr:uid="{00000000-0005-0000-0000-0000296F0000}"/>
    <cellStyle name="Note 12 2 2 11 4 3" xfId="28153" xr:uid="{00000000-0005-0000-0000-00002A6F0000}"/>
    <cellStyle name="Note 12 2 2 11 4 4" xfId="28154" xr:uid="{00000000-0005-0000-0000-00002B6F0000}"/>
    <cellStyle name="Note 12 2 2 11 5" xfId="28155" xr:uid="{00000000-0005-0000-0000-00002C6F0000}"/>
    <cellStyle name="Note 12 2 2 11 5 2" xfId="28156" xr:uid="{00000000-0005-0000-0000-00002D6F0000}"/>
    <cellStyle name="Note 12 2 2 11 5 3" xfId="28157" xr:uid="{00000000-0005-0000-0000-00002E6F0000}"/>
    <cellStyle name="Note 12 2 2 11 5 4" xfId="28158" xr:uid="{00000000-0005-0000-0000-00002F6F0000}"/>
    <cellStyle name="Note 12 2 2 11 6" xfId="28159" xr:uid="{00000000-0005-0000-0000-0000306F0000}"/>
    <cellStyle name="Note 12 2 2 11 6 2" xfId="28160" xr:uid="{00000000-0005-0000-0000-0000316F0000}"/>
    <cellStyle name="Note 12 2 2 11 6 3" xfId="28161" xr:uid="{00000000-0005-0000-0000-0000326F0000}"/>
    <cellStyle name="Note 12 2 2 11 6 4" xfId="28162" xr:uid="{00000000-0005-0000-0000-0000336F0000}"/>
    <cellStyle name="Note 12 2 2 11 7" xfId="28163" xr:uid="{00000000-0005-0000-0000-0000346F0000}"/>
    <cellStyle name="Note 12 2 2 11 7 2" xfId="28164" xr:uid="{00000000-0005-0000-0000-0000356F0000}"/>
    <cellStyle name="Note 12 2 2 11 7 3" xfId="28165" xr:uid="{00000000-0005-0000-0000-0000366F0000}"/>
    <cellStyle name="Note 12 2 2 11 7 4" xfId="28166" xr:uid="{00000000-0005-0000-0000-0000376F0000}"/>
    <cellStyle name="Note 12 2 2 11 8" xfId="28167" xr:uid="{00000000-0005-0000-0000-0000386F0000}"/>
    <cellStyle name="Note 12 2 2 11 8 2" xfId="28168" xr:uid="{00000000-0005-0000-0000-0000396F0000}"/>
    <cellStyle name="Note 12 2 2 11 8 3" xfId="28169" xr:uid="{00000000-0005-0000-0000-00003A6F0000}"/>
    <cellStyle name="Note 12 2 2 11 8 4" xfId="28170" xr:uid="{00000000-0005-0000-0000-00003B6F0000}"/>
    <cellStyle name="Note 12 2 2 11 9" xfId="28171" xr:uid="{00000000-0005-0000-0000-00003C6F0000}"/>
    <cellStyle name="Note 12 2 2 11 9 2" xfId="28172" xr:uid="{00000000-0005-0000-0000-00003D6F0000}"/>
    <cellStyle name="Note 12 2 2 11 9 3" xfId="28173" xr:uid="{00000000-0005-0000-0000-00003E6F0000}"/>
    <cellStyle name="Note 12 2 2 11 9 4" xfId="28174" xr:uid="{00000000-0005-0000-0000-00003F6F0000}"/>
    <cellStyle name="Note 12 2 2 12" xfId="28175" xr:uid="{00000000-0005-0000-0000-0000406F0000}"/>
    <cellStyle name="Note 12 2 2 12 10" xfId="28176" xr:uid="{00000000-0005-0000-0000-0000416F0000}"/>
    <cellStyle name="Note 12 2 2 12 10 2" xfId="28177" xr:uid="{00000000-0005-0000-0000-0000426F0000}"/>
    <cellStyle name="Note 12 2 2 12 10 3" xfId="28178" xr:uid="{00000000-0005-0000-0000-0000436F0000}"/>
    <cellStyle name="Note 12 2 2 12 10 4" xfId="28179" xr:uid="{00000000-0005-0000-0000-0000446F0000}"/>
    <cellStyle name="Note 12 2 2 12 11" xfId="28180" xr:uid="{00000000-0005-0000-0000-0000456F0000}"/>
    <cellStyle name="Note 12 2 2 12 11 2" xfId="28181" xr:uid="{00000000-0005-0000-0000-0000466F0000}"/>
    <cellStyle name="Note 12 2 2 12 11 3" xfId="28182" xr:uid="{00000000-0005-0000-0000-0000476F0000}"/>
    <cellStyle name="Note 12 2 2 12 11 4" xfId="28183" xr:uid="{00000000-0005-0000-0000-0000486F0000}"/>
    <cellStyle name="Note 12 2 2 12 12" xfId="28184" xr:uid="{00000000-0005-0000-0000-0000496F0000}"/>
    <cellStyle name="Note 12 2 2 12 12 2" xfId="28185" xr:uid="{00000000-0005-0000-0000-00004A6F0000}"/>
    <cellStyle name="Note 12 2 2 12 12 3" xfId="28186" xr:uid="{00000000-0005-0000-0000-00004B6F0000}"/>
    <cellStyle name="Note 12 2 2 12 12 4" xfId="28187" xr:uid="{00000000-0005-0000-0000-00004C6F0000}"/>
    <cellStyle name="Note 12 2 2 12 13" xfId="28188" xr:uid="{00000000-0005-0000-0000-00004D6F0000}"/>
    <cellStyle name="Note 12 2 2 12 13 2" xfId="28189" xr:uid="{00000000-0005-0000-0000-00004E6F0000}"/>
    <cellStyle name="Note 12 2 2 12 13 3" xfId="28190" xr:uid="{00000000-0005-0000-0000-00004F6F0000}"/>
    <cellStyle name="Note 12 2 2 12 13 4" xfId="28191" xr:uid="{00000000-0005-0000-0000-0000506F0000}"/>
    <cellStyle name="Note 12 2 2 12 14" xfId="28192" xr:uid="{00000000-0005-0000-0000-0000516F0000}"/>
    <cellStyle name="Note 12 2 2 12 14 2" xfId="28193" xr:uid="{00000000-0005-0000-0000-0000526F0000}"/>
    <cellStyle name="Note 12 2 2 12 14 3" xfId="28194" xr:uid="{00000000-0005-0000-0000-0000536F0000}"/>
    <cellStyle name="Note 12 2 2 12 14 4" xfId="28195" xr:uid="{00000000-0005-0000-0000-0000546F0000}"/>
    <cellStyle name="Note 12 2 2 12 15" xfId="28196" xr:uid="{00000000-0005-0000-0000-0000556F0000}"/>
    <cellStyle name="Note 12 2 2 12 15 2" xfId="28197" xr:uid="{00000000-0005-0000-0000-0000566F0000}"/>
    <cellStyle name="Note 12 2 2 12 15 3" xfId="28198" xr:uid="{00000000-0005-0000-0000-0000576F0000}"/>
    <cellStyle name="Note 12 2 2 12 15 4" xfId="28199" xr:uid="{00000000-0005-0000-0000-0000586F0000}"/>
    <cellStyle name="Note 12 2 2 12 16" xfId="28200" xr:uid="{00000000-0005-0000-0000-0000596F0000}"/>
    <cellStyle name="Note 12 2 2 12 16 2" xfId="28201" xr:uid="{00000000-0005-0000-0000-00005A6F0000}"/>
    <cellStyle name="Note 12 2 2 12 16 3" xfId="28202" xr:uid="{00000000-0005-0000-0000-00005B6F0000}"/>
    <cellStyle name="Note 12 2 2 12 16 4" xfId="28203" xr:uid="{00000000-0005-0000-0000-00005C6F0000}"/>
    <cellStyle name="Note 12 2 2 12 17" xfId="28204" xr:uid="{00000000-0005-0000-0000-00005D6F0000}"/>
    <cellStyle name="Note 12 2 2 12 17 2" xfId="28205" xr:uid="{00000000-0005-0000-0000-00005E6F0000}"/>
    <cellStyle name="Note 12 2 2 12 17 3" xfId="28206" xr:uid="{00000000-0005-0000-0000-00005F6F0000}"/>
    <cellStyle name="Note 12 2 2 12 17 4" xfId="28207" xr:uid="{00000000-0005-0000-0000-0000606F0000}"/>
    <cellStyle name="Note 12 2 2 12 18" xfId="28208" xr:uid="{00000000-0005-0000-0000-0000616F0000}"/>
    <cellStyle name="Note 12 2 2 12 18 2" xfId="28209" xr:uid="{00000000-0005-0000-0000-0000626F0000}"/>
    <cellStyle name="Note 12 2 2 12 18 3" xfId="28210" xr:uid="{00000000-0005-0000-0000-0000636F0000}"/>
    <cellStyle name="Note 12 2 2 12 18 4" xfId="28211" xr:uid="{00000000-0005-0000-0000-0000646F0000}"/>
    <cellStyle name="Note 12 2 2 12 19" xfId="28212" xr:uid="{00000000-0005-0000-0000-0000656F0000}"/>
    <cellStyle name="Note 12 2 2 12 19 2" xfId="28213" xr:uid="{00000000-0005-0000-0000-0000666F0000}"/>
    <cellStyle name="Note 12 2 2 12 19 3" xfId="28214" xr:uid="{00000000-0005-0000-0000-0000676F0000}"/>
    <cellStyle name="Note 12 2 2 12 19 4" xfId="28215" xr:uid="{00000000-0005-0000-0000-0000686F0000}"/>
    <cellStyle name="Note 12 2 2 12 2" xfId="28216" xr:uid="{00000000-0005-0000-0000-0000696F0000}"/>
    <cellStyle name="Note 12 2 2 12 2 2" xfId="28217" xr:uid="{00000000-0005-0000-0000-00006A6F0000}"/>
    <cellStyle name="Note 12 2 2 12 2 3" xfId="28218" xr:uid="{00000000-0005-0000-0000-00006B6F0000}"/>
    <cellStyle name="Note 12 2 2 12 2 4" xfId="28219" xr:uid="{00000000-0005-0000-0000-00006C6F0000}"/>
    <cellStyle name="Note 12 2 2 12 20" xfId="28220" xr:uid="{00000000-0005-0000-0000-00006D6F0000}"/>
    <cellStyle name="Note 12 2 2 12 20 2" xfId="28221" xr:uid="{00000000-0005-0000-0000-00006E6F0000}"/>
    <cellStyle name="Note 12 2 2 12 20 3" xfId="28222" xr:uid="{00000000-0005-0000-0000-00006F6F0000}"/>
    <cellStyle name="Note 12 2 2 12 20 4" xfId="28223" xr:uid="{00000000-0005-0000-0000-0000706F0000}"/>
    <cellStyle name="Note 12 2 2 12 21" xfId="28224" xr:uid="{00000000-0005-0000-0000-0000716F0000}"/>
    <cellStyle name="Note 12 2 2 12 22" xfId="28225" xr:uid="{00000000-0005-0000-0000-0000726F0000}"/>
    <cellStyle name="Note 12 2 2 12 3" xfId="28226" xr:uid="{00000000-0005-0000-0000-0000736F0000}"/>
    <cellStyle name="Note 12 2 2 12 3 2" xfId="28227" xr:uid="{00000000-0005-0000-0000-0000746F0000}"/>
    <cellStyle name="Note 12 2 2 12 3 3" xfId="28228" xr:uid="{00000000-0005-0000-0000-0000756F0000}"/>
    <cellStyle name="Note 12 2 2 12 3 4" xfId="28229" xr:uid="{00000000-0005-0000-0000-0000766F0000}"/>
    <cellStyle name="Note 12 2 2 12 4" xfId="28230" xr:uid="{00000000-0005-0000-0000-0000776F0000}"/>
    <cellStyle name="Note 12 2 2 12 4 2" xfId="28231" xr:uid="{00000000-0005-0000-0000-0000786F0000}"/>
    <cellStyle name="Note 12 2 2 12 4 3" xfId="28232" xr:uid="{00000000-0005-0000-0000-0000796F0000}"/>
    <cellStyle name="Note 12 2 2 12 4 4" xfId="28233" xr:uid="{00000000-0005-0000-0000-00007A6F0000}"/>
    <cellStyle name="Note 12 2 2 12 5" xfId="28234" xr:uid="{00000000-0005-0000-0000-00007B6F0000}"/>
    <cellStyle name="Note 12 2 2 12 5 2" xfId="28235" xr:uid="{00000000-0005-0000-0000-00007C6F0000}"/>
    <cellStyle name="Note 12 2 2 12 5 3" xfId="28236" xr:uid="{00000000-0005-0000-0000-00007D6F0000}"/>
    <cellStyle name="Note 12 2 2 12 5 4" xfId="28237" xr:uid="{00000000-0005-0000-0000-00007E6F0000}"/>
    <cellStyle name="Note 12 2 2 12 6" xfId="28238" xr:uid="{00000000-0005-0000-0000-00007F6F0000}"/>
    <cellStyle name="Note 12 2 2 12 6 2" xfId="28239" xr:uid="{00000000-0005-0000-0000-0000806F0000}"/>
    <cellStyle name="Note 12 2 2 12 6 3" xfId="28240" xr:uid="{00000000-0005-0000-0000-0000816F0000}"/>
    <cellStyle name="Note 12 2 2 12 6 4" xfId="28241" xr:uid="{00000000-0005-0000-0000-0000826F0000}"/>
    <cellStyle name="Note 12 2 2 12 7" xfId="28242" xr:uid="{00000000-0005-0000-0000-0000836F0000}"/>
    <cellStyle name="Note 12 2 2 12 7 2" xfId="28243" xr:uid="{00000000-0005-0000-0000-0000846F0000}"/>
    <cellStyle name="Note 12 2 2 12 7 3" xfId="28244" xr:uid="{00000000-0005-0000-0000-0000856F0000}"/>
    <cellStyle name="Note 12 2 2 12 7 4" xfId="28245" xr:uid="{00000000-0005-0000-0000-0000866F0000}"/>
    <cellStyle name="Note 12 2 2 12 8" xfId="28246" xr:uid="{00000000-0005-0000-0000-0000876F0000}"/>
    <cellStyle name="Note 12 2 2 12 8 2" xfId="28247" xr:uid="{00000000-0005-0000-0000-0000886F0000}"/>
    <cellStyle name="Note 12 2 2 12 8 3" xfId="28248" xr:uid="{00000000-0005-0000-0000-0000896F0000}"/>
    <cellStyle name="Note 12 2 2 12 8 4" xfId="28249" xr:uid="{00000000-0005-0000-0000-00008A6F0000}"/>
    <cellStyle name="Note 12 2 2 12 9" xfId="28250" xr:uid="{00000000-0005-0000-0000-00008B6F0000}"/>
    <cellStyle name="Note 12 2 2 12 9 2" xfId="28251" xr:uid="{00000000-0005-0000-0000-00008C6F0000}"/>
    <cellStyle name="Note 12 2 2 12 9 3" xfId="28252" xr:uid="{00000000-0005-0000-0000-00008D6F0000}"/>
    <cellStyle name="Note 12 2 2 12 9 4" xfId="28253" xr:uid="{00000000-0005-0000-0000-00008E6F0000}"/>
    <cellStyle name="Note 12 2 2 13" xfId="28254" xr:uid="{00000000-0005-0000-0000-00008F6F0000}"/>
    <cellStyle name="Note 12 2 2 13 10" xfId="28255" xr:uid="{00000000-0005-0000-0000-0000906F0000}"/>
    <cellStyle name="Note 12 2 2 13 10 2" xfId="28256" xr:uid="{00000000-0005-0000-0000-0000916F0000}"/>
    <cellStyle name="Note 12 2 2 13 10 3" xfId="28257" xr:uid="{00000000-0005-0000-0000-0000926F0000}"/>
    <cellStyle name="Note 12 2 2 13 10 4" xfId="28258" xr:uid="{00000000-0005-0000-0000-0000936F0000}"/>
    <cellStyle name="Note 12 2 2 13 11" xfId="28259" xr:uid="{00000000-0005-0000-0000-0000946F0000}"/>
    <cellStyle name="Note 12 2 2 13 11 2" xfId="28260" xr:uid="{00000000-0005-0000-0000-0000956F0000}"/>
    <cellStyle name="Note 12 2 2 13 11 3" xfId="28261" xr:uid="{00000000-0005-0000-0000-0000966F0000}"/>
    <cellStyle name="Note 12 2 2 13 11 4" xfId="28262" xr:uid="{00000000-0005-0000-0000-0000976F0000}"/>
    <cellStyle name="Note 12 2 2 13 12" xfId="28263" xr:uid="{00000000-0005-0000-0000-0000986F0000}"/>
    <cellStyle name="Note 12 2 2 13 12 2" xfId="28264" xr:uid="{00000000-0005-0000-0000-0000996F0000}"/>
    <cellStyle name="Note 12 2 2 13 12 3" xfId="28265" xr:uid="{00000000-0005-0000-0000-00009A6F0000}"/>
    <cellStyle name="Note 12 2 2 13 12 4" xfId="28266" xr:uid="{00000000-0005-0000-0000-00009B6F0000}"/>
    <cellStyle name="Note 12 2 2 13 13" xfId="28267" xr:uid="{00000000-0005-0000-0000-00009C6F0000}"/>
    <cellStyle name="Note 12 2 2 13 13 2" xfId="28268" xr:uid="{00000000-0005-0000-0000-00009D6F0000}"/>
    <cellStyle name="Note 12 2 2 13 13 3" xfId="28269" xr:uid="{00000000-0005-0000-0000-00009E6F0000}"/>
    <cellStyle name="Note 12 2 2 13 13 4" xfId="28270" xr:uid="{00000000-0005-0000-0000-00009F6F0000}"/>
    <cellStyle name="Note 12 2 2 13 14" xfId="28271" xr:uid="{00000000-0005-0000-0000-0000A06F0000}"/>
    <cellStyle name="Note 12 2 2 13 14 2" xfId="28272" xr:uid="{00000000-0005-0000-0000-0000A16F0000}"/>
    <cellStyle name="Note 12 2 2 13 14 3" xfId="28273" xr:uid="{00000000-0005-0000-0000-0000A26F0000}"/>
    <cellStyle name="Note 12 2 2 13 14 4" xfId="28274" xr:uid="{00000000-0005-0000-0000-0000A36F0000}"/>
    <cellStyle name="Note 12 2 2 13 15" xfId="28275" xr:uid="{00000000-0005-0000-0000-0000A46F0000}"/>
    <cellStyle name="Note 12 2 2 13 15 2" xfId="28276" xr:uid="{00000000-0005-0000-0000-0000A56F0000}"/>
    <cellStyle name="Note 12 2 2 13 15 3" xfId="28277" xr:uid="{00000000-0005-0000-0000-0000A66F0000}"/>
    <cellStyle name="Note 12 2 2 13 15 4" xfId="28278" xr:uid="{00000000-0005-0000-0000-0000A76F0000}"/>
    <cellStyle name="Note 12 2 2 13 16" xfId="28279" xr:uid="{00000000-0005-0000-0000-0000A86F0000}"/>
    <cellStyle name="Note 12 2 2 13 16 2" xfId="28280" xr:uid="{00000000-0005-0000-0000-0000A96F0000}"/>
    <cellStyle name="Note 12 2 2 13 16 3" xfId="28281" xr:uid="{00000000-0005-0000-0000-0000AA6F0000}"/>
    <cellStyle name="Note 12 2 2 13 16 4" xfId="28282" xr:uid="{00000000-0005-0000-0000-0000AB6F0000}"/>
    <cellStyle name="Note 12 2 2 13 17" xfId="28283" xr:uid="{00000000-0005-0000-0000-0000AC6F0000}"/>
    <cellStyle name="Note 12 2 2 13 17 2" xfId="28284" xr:uid="{00000000-0005-0000-0000-0000AD6F0000}"/>
    <cellStyle name="Note 12 2 2 13 17 3" xfId="28285" xr:uid="{00000000-0005-0000-0000-0000AE6F0000}"/>
    <cellStyle name="Note 12 2 2 13 17 4" xfId="28286" xr:uid="{00000000-0005-0000-0000-0000AF6F0000}"/>
    <cellStyle name="Note 12 2 2 13 18" xfId="28287" xr:uid="{00000000-0005-0000-0000-0000B06F0000}"/>
    <cellStyle name="Note 12 2 2 13 18 2" xfId="28288" xr:uid="{00000000-0005-0000-0000-0000B16F0000}"/>
    <cellStyle name="Note 12 2 2 13 18 3" xfId="28289" xr:uid="{00000000-0005-0000-0000-0000B26F0000}"/>
    <cellStyle name="Note 12 2 2 13 18 4" xfId="28290" xr:uid="{00000000-0005-0000-0000-0000B36F0000}"/>
    <cellStyle name="Note 12 2 2 13 19" xfId="28291" xr:uid="{00000000-0005-0000-0000-0000B46F0000}"/>
    <cellStyle name="Note 12 2 2 13 19 2" xfId="28292" xr:uid="{00000000-0005-0000-0000-0000B56F0000}"/>
    <cellStyle name="Note 12 2 2 13 19 3" xfId="28293" xr:uid="{00000000-0005-0000-0000-0000B66F0000}"/>
    <cellStyle name="Note 12 2 2 13 19 4" xfId="28294" xr:uid="{00000000-0005-0000-0000-0000B76F0000}"/>
    <cellStyle name="Note 12 2 2 13 2" xfId="28295" xr:uid="{00000000-0005-0000-0000-0000B86F0000}"/>
    <cellStyle name="Note 12 2 2 13 2 2" xfId="28296" xr:uid="{00000000-0005-0000-0000-0000B96F0000}"/>
    <cellStyle name="Note 12 2 2 13 2 3" xfId="28297" xr:uid="{00000000-0005-0000-0000-0000BA6F0000}"/>
    <cellStyle name="Note 12 2 2 13 2 4" xfId="28298" xr:uid="{00000000-0005-0000-0000-0000BB6F0000}"/>
    <cellStyle name="Note 12 2 2 13 20" xfId="28299" xr:uid="{00000000-0005-0000-0000-0000BC6F0000}"/>
    <cellStyle name="Note 12 2 2 13 20 2" xfId="28300" xr:uid="{00000000-0005-0000-0000-0000BD6F0000}"/>
    <cellStyle name="Note 12 2 2 13 20 3" xfId="28301" xr:uid="{00000000-0005-0000-0000-0000BE6F0000}"/>
    <cellStyle name="Note 12 2 2 13 20 4" xfId="28302" xr:uid="{00000000-0005-0000-0000-0000BF6F0000}"/>
    <cellStyle name="Note 12 2 2 13 21" xfId="28303" xr:uid="{00000000-0005-0000-0000-0000C06F0000}"/>
    <cellStyle name="Note 12 2 2 13 22" xfId="28304" xr:uid="{00000000-0005-0000-0000-0000C16F0000}"/>
    <cellStyle name="Note 12 2 2 13 3" xfId="28305" xr:uid="{00000000-0005-0000-0000-0000C26F0000}"/>
    <cellStyle name="Note 12 2 2 13 3 2" xfId="28306" xr:uid="{00000000-0005-0000-0000-0000C36F0000}"/>
    <cellStyle name="Note 12 2 2 13 3 3" xfId="28307" xr:uid="{00000000-0005-0000-0000-0000C46F0000}"/>
    <cellStyle name="Note 12 2 2 13 3 4" xfId="28308" xr:uid="{00000000-0005-0000-0000-0000C56F0000}"/>
    <cellStyle name="Note 12 2 2 13 4" xfId="28309" xr:uid="{00000000-0005-0000-0000-0000C66F0000}"/>
    <cellStyle name="Note 12 2 2 13 4 2" xfId="28310" xr:uid="{00000000-0005-0000-0000-0000C76F0000}"/>
    <cellStyle name="Note 12 2 2 13 4 3" xfId="28311" xr:uid="{00000000-0005-0000-0000-0000C86F0000}"/>
    <cellStyle name="Note 12 2 2 13 4 4" xfId="28312" xr:uid="{00000000-0005-0000-0000-0000C96F0000}"/>
    <cellStyle name="Note 12 2 2 13 5" xfId="28313" xr:uid="{00000000-0005-0000-0000-0000CA6F0000}"/>
    <cellStyle name="Note 12 2 2 13 5 2" xfId="28314" xr:uid="{00000000-0005-0000-0000-0000CB6F0000}"/>
    <cellStyle name="Note 12 2 2 13 5 3" xfId="28315" xr:uid="{00000000-0005-0000-0000-0000CC6F0000}"/>
    <cellStyle name="Note 12 2 2 13 5 4" xfId="28316" xr:uid="{00000000-0005-0000-0000-0000CD6F0000}"/>
    <cellStyle name="Note 12 2 2 13 6" xfId="28317" xr:uid="{00000000-0005-0000-0000-0000CE6F0000}"/>
    <cellStyle name="Note 12 2 2 13 6 2" xfId="28318" xr:uid="{00000000-0005-0000-0000-0000CF6F0000}"/>
    <cellStyle name="Note 12 2 2 13 6 3" xfId="28319" xr:uid="{00000000-0005-0000-0000-0000D06F0000}"/>
    <cellStyle name="Note 12 2 2 13 6 4" xfId="28320" xr:uid="{00000000-0005-0000-0000-0000D16F0000}"/>
    <cellStyle name="Note 12 2 2 13 7" xfId="28321" xr:uid="{00000000-0005-0000-0000-0000D26F0000}"/>
    <cellStyle name="Note 12 2 2 13 7 2" xfId="28322" xr:uid="{00000000-0005-0000-0000-0000D36F0000}"/>
    <cellStyle name="Note 12 2 2 13 7 3" xfId="28323" xr:uid="{00000000-0005-0000-0000-0000D46F0000}"/>
    <cellStyle name="Note 12 2 2 13 7 4" xfId="28324" xr:uid="{00000000-0005-0000-0000-0000D56F0000}"/>
    <cellStyle name="Note 12 2 2 13 8" xfId="28325" xr:uid="{00000000-0005-0000-0000-0000D66F0000}"/>
    <cellStyle name="Note 12 2 2 13 8 2" xfId="28326" xr:uid="{00000000-0005-0000-0000-0000D76F0000}"/>
    <cellStyle name="Note 12 2 2 13 8 3" xfId="28327" xr:uid="{00000000-0005-0000-0000-0000D86F0000}"/>
    <cellStyle name="Note 12 2 2 13 8 4" xfId="28328" xr:uid="{00000000-0005-0000-0000-0000D96F0000}"/>
    <cellStyle name="Note 12 2 2 13 9" xfId="28329" xr:uid="{00000000-0005-0000-0000-0000DA6F0000}"/>
    <cellStyle name="Note 12 2 2 13 9 2" xfId="28330" xr:uid="{00000000-0005-0000-0000-0000DB6F0000}"/>
    <cellStyle name="Note 12 2 2 13 9 3" xfId="28331" xr:uid="{00000000-0005-0000-0000-0000DC6F0000}"/>
    <cellStyle name="Note 12 2 2 13 9 4" xfId="28332" xr:uid="{00000000-0005-0000-0000-0000DD6F0000}"/>
    <cellStyle name="Note 12 2 2 14" xfId="28333" xr:uid="{00000000-0005-0000-0000-0000DE6F0000}"/>
    <cellStyle name="Note 12 2 2 14 10" xfId="28334" xr:uid="{00000000-0005-0000-0000-0000DF6F0000}"/>
    <cellStyle name="Note 12 2 2 14 10 2" xfId="28335" xr:uid="{00000000-0005-0000-0000-0000E06F0000}"/>
    <cellStyle name="Note 12 2 2 14 10 3" xfId="28336" xr:uid="{00000000-0005-0000-0000-0000E16F0000}"/>
    <cellStyle name="Note 12 2 2 14 10 4" xfId="28337" xr:uid="{00000000-0005-0000-0000-0000E26F0000}"/>
    <cellStyle name="Note 12 2 2 14 11" xfId="28338" xr:uid="{00000000-0005-0000-0000-0000E36F0000}"/>
    <cellStyle name="Note 12 2 2 14 11 2" xfId="28339" xr:uid="{00000000-0005-0000-0000-0000E46F0000}"/>
    <cellStyle name="Note 12 2 2 14 11 3" xfId="28340" xr:uid="{00000000-0005-0000-0000-0000E56F0000}"/>
    <cellStyle name="Note 12 2 2 14 11 4" xfId="28341" xr:uid="{00000000-0005-0000-0000-0000E66F0000}"/>
    <cellStyle name="Note 12 2 2 14 12" xfId="28342" xr:uid="{00000000-0005-0000-0000-0000E76F0000}"/>
    <cellStyle name="Note 12 2 2 14 12 2" xfId="28343" xr:uid="{00000000-0005-0000-0000-0000E86F0000}"/>
    <cellStyle name="Note 12 2 2 14 12 3" xfId="28344" xr:uid="{00000000-0005-0000-0000-0000E96F0000}"/>
    <cellStyle name="Note 12 2 2 14 12 4" xfId="28345" xr:uid="{00000000-0005-0000-0000-0000EA6F0000}"/>
    <cellStyle name="Note 12 2 2 14 13" xfId="28346" xr:uid="{00000000-0005-0000-0000-0000EB6F0000}"/>
    <cellStyle name="Note 12 2 2 14 13 2" xfId="28347" xr:uid="{00000000-0005-0000-0000-0000EC6F0000}"/>
    <cellStyle name="Note 12 2 2 14 13 3" xfId="28348" xr:uid="{00000000-0005-0000-0000-0000ED6F0000}"/>
    <cellStyle name="Note 12 2 2 14 13 4" xfId="28349" xr:uid="{00000000-0005-0000-0000-0000EE6F0000}"/>
    <cellStyle name="Note 12 2 2 14 14" xfId="28350" xr:uid="{00000000-0005-0000-0000-0000EF6F0000}"/>
    <cellStyle name="Note 12 2 2 14 14 2" xfId="28351" xr:uid="{00000000-0005-0000-0000-0000F06F0000}"/>
    <cellStyle name="Note 12 2 2 14 14 3" xfId="28352" xr:uid="{00000000-0005-0000-0000-0000F16F0000}"/>
    <cellStyle name="Note 12 2 2 14 14 4" xfId="28353" xr:uid="{00000000-0005-0000-0000-0000F26F0000}"/>
    <cellStyle name="Note 12 2 2 14 15" xfId="28354" xr:uid="{00000000-0005-0000-0000-0000F36F0000}"/>
    <cellStyle name="Note 12 2 2 14 15 2" xfId="28355" xr:uid="{00000000-0005-0000-0000-0000F46F0000}"/>
    <cellStyle name="Note 12 2 2 14 15 3" xfId="28356" xr:uid="{00000000-0005-0000-0000-0000F56F0000}"/>
    <cellStyle name="Note 12 2 2 14 15 4" xfId="28357" xr:uid="{00000000-0005-0000-0000-0000F66F0000}"/>
    <cellStyle name="Note 12 2 2 14 16" xfId="28358" xr:uid="{00000000-0005-0000-0000-0000F76F0000}"/>
    <cellStyle name="Note 12 2 2 14 16 2" xfId="28359" xr:uid="{00000000-0005-0000-0000-0000F86F0000}"/>
    <cellStyle name="Note 12 2 2 14 16 3" xfId="28360" xr:uid="{00000000-0005-0000-0000-0000F96F0000}"/>
    <cellStyle name="Note 12 2 2 14 16 4" xfId="28361" xr:uid="{00000000-0005-0000-0000-0000FA6F0000}"/>
    <cellStyle name="Note 12 2 2 14 17" xfId="28362" xr:uid="{00000000-0005-0000-0000-0000FB6F0000}"/>
    <cellStyle name="Note 12 2 2 14 17 2" xfId="28363" xr:uid="{00000000-0005-0000-0000-0000FC6F0000}"/>
    <cellStyle name="Note 12 2 2 14 17 3" xfId="28364" xr:uid="{00000000-0005-0000-0000-0000FD6F0000}"/>
    <cellStyle name="Note 12 2 2 14 17 4" xfId="28365" xr:uid="{00000000-0005-0000-0000-0000FE6F0000}"/>
    <cellStyle name="Note 12 2 2 14 18" xfId="28366" xr:uid="{00000000-0005-0000-0000-0000FF6F0000}"/>
    <cellStyle name="Note 12 2 2 14 18 2" xfId="28367" xr:uid="{00000000-0005-0000-0000-000000700000}"/>
    <cellStyle name="Note 12 2 2 14 18 3" xfId="28368" xr:uid="{00000000-0005-0000-0000-000001700000}"/>
    <cellStyle name="Note 12 2 2 14 18 4" xfId="28369" xr:uid="{00000000-0005-0000-0000-000002700000}"/>
    <cellStyle name="Note 12 2 2 14 19" xfId="28370" xr:uid="{00000000-0005-0000-0000-000003700000}"/>
    <cellStyle name="Note 12 2 2 14 19 2" xfId="28371" xr:uid="{00000000-0005-0000-0000-000004700000}"/>
    <cellStyle name="Note 12 2 2 14 19 3" xfId="28372" xr:uid="{00000000-0005-0000-0000-000005700000}"/>
    <cellStyle name="Note 12 2 2 14 19 4" xfId="28373" xr:uid="{00000000-0005-0000-0000-000006700000}"/>
    <cellStyle name="Note 12 2 2 14 2" xfId="28374" xr:uid="{00000000-0005-0000-0000-000007700000}"/>
    <cellStyle name="Note 12 2 2 14 2 2" xfId="28375" xr:uid="{00000000-0005-0000-0000-000008700000}"/>
    <cellStyle name="Note 12 2 2 14 2 3" xfId="28376" xr:uid="{00000000-0005-0000-0000-000009700000}"/>
    <cellStyle name="Note 12 2 2 14 2 4" xfId="28377" xr:uid="{00000000-0005-0000-0000-00000A700000}"/>
    <cellStyle name="Note 12 2 2 14 20" xfId="28378" xr:uid="{00000000-0005-0000-0000-00000B700000}"/>
    <cellStyle name="Note 12 2 2 14 20 2" xfId="28379" xr:uid="{00000000-0005-0000-0000-00000C700000}"/>
    <cellStyle name="Note 12 2 2 14 20 3" xfId="28380" xr:uid="{00000000-0005-0000-0000-00000D700000}"/>
    <cellStyle name="Note 12 2 2 14 20 4" xfId="28381" xr:uid="{00000000-0005-0000-0000-00000E700000}"/>
    <cellStyle name="Note 12 2 2 14 21" xfId="28382" xr:uid="{00000000-0005-0000-0000-00000F700000}"/>
    <cellStyle name="Note 12 2 2 14 22" xfId="28383" xr:uid="{00000000-0005-0000-0000-000010700000}"/>
    <cellStyle name="Note 12 2 2 14 3" xfId="28384" xr:uid="{00000000-0005-0000-0000-000011700000}"/>
    <cellStyle name="Note 12 2 2 14 3 2" xfId="28385" xr:uid="{00000000-0005-0000-0000-000012700000}"/>
    <cellStyle name="Note 12 2 2 14 3 3" xfId="28386" xr:uid="{00000000-0005-0000-0000-000013700000}"/>
    <cellStyle name="Note 12 2 2 14 3 4" xfId="28387" xr:uid="{00000000-0005-0000-0000-000014700000}"/>
    <cellStyle name="Note 12 2 2 14 4" xfId="28388" xr:uid="{00000000-0005-0000-0000-000015700000}"/>
    <cellStyle name="Note 12 2 2 14 4 2" xfId="28389" xr:uid="{00000000-0005-0000-0000-000016700000}"/>
    <cellStyle name="Note 12 2 2 14 4 3" xfId="28390" xr:uid="{00000000-0005-0000-0000-000017700000}"/>
    <cellStyle name="Note 12 2 2 14 4 4" xfId="28391" xr:uid="{00000000-0005-0000-0000-000018700000}"/>
    <cellStyle name="Note 12 2 2 14 5" xfId="28392" xr:uid="{00000000-0005-0000-0000-000019700000}"/>
    <cellStyle name="Note 12 2 2 14 5 2" xfId="28393" xr:uid="{00000000-0005-0000-0000-00001A700000}"/>
    <cellStyle name="Note 12 2 2 14 5 3" xfId="28394" xr:uid="{00000000-0005-0000-0000-00001B700000}"/>
    <cellStyle name="Note 12 2 2 14 5 4" xfId="28395" xr:uid="{00000000-0005-0000-0000-00001C700000}"/>
    <cellStyle name="Note 12 2 2 14 6" xfId="28396" xr:uid="{00000000-0005-0000-0000-00001D700000}"/>
    <cellStyle name="Note 12 2 2 14 6 2" xfId="28397" xr:uid="{00000000-0005-0000-0000-00001E700000}"/>
    <cellStyle name="Note 12 2 2 14 6 3" xfId="28398" xr:uid="{00000000-0005-0000-0000-00001F700000}"/>
    <cellStyle name="Note 12 2 2 14 6 4" xfId="28399" xr:uid="{00000000-0005-0000-0000-000020700000}"/>
    <cellStyle name="Note 12 2 2 14 7" xfId="28400" xr:uid="{00000000-0005-0000-0000-000021700000}"/>
    <cellStyle name="Note 12 2 2 14 7 2" xfId="28401" xr:uid="{00000000-0005-0000-0000-000022700000}"/>
    <cellStyle name="Note 12 2 2 14 7 3" xfId="28402" xr:uid="{00000000-0005-0000-0000-000023700000}"/>
    <cellStyle name="Note 12 2 2 14 7 4" xfId="28403" xr:uid="{00000000-0005-0000-0000-000024700000}"/>
    <cellStyle name="Note 12 2 2 14 8" xfId="28404" xr:uid="{00000000-0005-0000-0000-000025700000}"/>
    <cellStyle name="Note 12 2 2 14 8 2" xfId="28405" xr:uid="{00000000-0005-0000-0000-000026700000}"/>
    <cellStyle name="Note 12 2 2 14 8 3" xfId="28406" xr:uid="{00000000-0005-0000-0000-000027700000}"/>
    <cellStyle name="Note 12 2 2 14 8 4" xfId="28407" xr:uid="{00000000-0005-0000-0000-000028700000}"/>
    <cellStyle name="Note 12 2 2 14 9" xfId="28408" xr:uid="{00000000-0005-0000-0000-000029700000}"/>
    <cellStyle name="Note 12 2 2 14 9 2" xfId="28409" xr:uid="{00000000-0005-0000-0000-00002A700000}"/>
    <cellStyle name="Note 12 2 2 14 9 3" xfId="28410" xr:uid="{00000000-0005-0000-0000-00002B700000}"/>
    <cellStyle name="Note 12 2 2 14 9 4" xfId="28411" xr:uid="{00000000-0005-0000-0000-00002C700000}"/>
    <cellStyle name="Note 12 2 2 15" xfId="28412" xr:uid="{00000000-0005-0000-0000-00002D700000}"/>
    <cellStyle name="Note 12 2 2 15 10" xfId="28413" xr:uid="{00000000-0005-0000-0000-00002E700000}"/>
    <cellStyle name="Note 12 2 2 15 10 2" xfId="28414" xr:uid="{00000000-0005-0000-0000-00002F700000}"/>
    <cellStyle name="Note 12 2 2 15 10 3" xfId="28415" xr:uid="{00000000-0005-0000-0000-000030700000}"/>
    <cellStyle name="Note 12 2 2 15 10 4" xfId="28416" xr:uid="{00000000-0005-0000-0000-000031700000}"/>
    <cellStyle name="Note 12 2 2 15 11" xfId="28417" xr:uid="{00000000-0005-0000-0000-000032700000}"/>
    <cellStyle name="Note 12 2 2 15 11 2" xfId="28418" xr:uid="{00000000-0005-0000-0000-000033700000}"/>
    <cellStyle name="Note 12 2 2 15 11 3" xfId="28419" xr:uid="{00000000-0005-0000-0000-000034700000}"/>
    <cellStyle name="Note 12 2 2 15 11 4" xfId="28420" xr:uid="{00000000-0005-0000-0000-000035700000}"/>
    <cellStyle name="Note 12 2 2 15 12" xfId="28421" xr:uid="{00000000-0005-0000-0000-000036700000}"/>
    <cellStyle name="Note 12 2 2 15 12 2" xfId="28422" xr:uid="{00000000-0005-0000-0000-000037700000}"/>
    <cellStyle name="Note 12 2 2 15 12 3" xfId="28423" xr:uid="{00000000-0005-0000-0000-000038700000}"/>
    <cellStyle name="Note 12 2 2 15 12 4" xfId="28424" xr:uid="{00000000-0005-0000-0000-000039700000}"/>
    <cellStyle name="Note 12 2 2 15 13" xfId="28425" xr:uid="{00000000-0005-0000-0000-00003A700000}"/>
    <cellStyle name="Note 12 2 2 15 13 2" xfId="28426" xr:uid="{00000000-0005-0000-0000-00003B700000}"/>
    <cellStyle name="Note 12 2 2 15 13 3" xfId="28427" xr:uid="{00000000-0005-0000-0000-00003C700000}"/>
    <cellStyle name="Note 12 2 2 15 13 4" xfId="28428" xr:uid="{00000000-0005-0000-0000-00003D700000}"/>
    <cellStyle name="Note 12 2 2 15 14" xfId="28429" xr:uid="{00000000-0005-0000-0000-00003E700000}"/>
    <cellStyle name="Note 12 2 2 15 14 2" xfId="28430" xr:uid="{00000000-0005-0000-0000-00003F700000}"/>
    <cellStyle name="Note 12 2 2 15 14 3" xfId="28431" xr:uid="{00000000-0005-0000-0000-000040700000}"/>
    <cellStyle name="Note 12 2 2 15 14 4" xfId="28432" xr:uid="{00000000-0005-0000-0000-000041700000}"/>
    <cellStyle name="Note 12 2 2 15 15" xfId="28433" xr:uid="{00000000-0005-0000-0000-000042700000}"/>
    <cellStyle name="Note 12 2 2 15 15 2" xfId="28434" xr:uid="{00000000-0005-0000-0000-000043700000}"/>
    <cellStyle name="Note 12 2 2 15 15 3" xfId="28435" xr:uid="{00000000-0005-0000-0000-000044700000}"/>
    <cellStyle name="Note 12 2 2 15 15 4" xfId="28436" xr:uid="{00000000-0005-0000-0000-000045700000}"/>
    <cellStyle name="Note 12 2 2 15 16" xfId="28437" xr:uid="{00000000-0005-0000-0000-000046700000}"/>
    <cellStyle name="Note 12 2 2 15 16 2" xfId="28438" xr:uid="{00000000-0005-0000-0000-000047700000}"/>
    <cellStyle name="Note 12 2 2 15 16 3" xfId="28439" xr:uid="{00000000-0005-0000-0000-000048700000}"/>
    <cellStyle name="Note 12 2 2 15 16 4" xfId="28440" xr:uid="{00000000-0005-0000-0000-000049700000}"/>
    <cellStyle name="Note 12 2 2 15 17" xfId="28441" xr:uid="{00000000-0005-0000-0000-00004A700000}"/>
    <cellStyle name="Note 12 2 2 15 17 2" xfId="28442" xr:uid="{00000000-0005-0000-0000-00004B700000}"/>
    <cellStyle name="Note 12 2 2 15 17 3" xfId="28443" xr:uid="{00000000-0005-0000-0000-00004C700000}"/>
    <cellStyle name="Note 12 2 2 15 17 4" xfId="28444" xr:uid="{00000000-0005-0000-0000-00004D700000}"/>
    <cellStyle name="Note 12 2 2 15 18" xfId="28445" xr:uid="{00000000-0005-0000-0000-00004E700000}"/>
    <cellStyle name="Note 12 2 2 15 18 2" xfId="28446" xr:uid="{00000000-0005-0000-0000-00004F700000}"/>
    <cellStyle name="Note 12 2 2 15 18 3" xfId="28447" xr:uid="{00000000-0005-0000-0000-000050700000}"/>
    <cellStyle name="Note 12 2 2 15 18 4" xfId="28448" xr:uid="{00000000-0005-0000-0000-000051700000}"/>
    <cellStyle name="Note 12 2 2 15 19" xfId="28449" xr:uid="{00000000-0005-0000-0000-000052700000}"/>
    <cellStyle name="Note 12 2 2 15 19 2" xfId="28450" xr:uid="{00000000-0005-0000-0000-000053700000}"/>
    <cellStyle name="Note 12 2 2 15 19 3" xfId="28451" xr:uid="{00000000-0005-0000-0000-000054700000}"/>
    <cellStyle name="Note 12 2 2 15 19 4" xfId="28452" xr:uid="{00000000-0005-0000-0000-000055700000}"/>
    <cellStyle name="Note 12 2 2 15 2" xfId="28453" xr:uid="{00000000-0005-0000-0000-000056700000}"/>
    <cellStyle name="Note 12 2 2 15 2 2" xfId="28454" xr:uid="{00000000-0005-0000-0000-000057700000}"/>
    <cellStyle name="Note 12 2 2 15 2 3" xfId="28455" xr:uid="{00000000-0005-0000-0000-000058700000}"/>
    <cellStyle name="Note 12 2 2 15 2 4" xfId="28456" xr:uid="{00000000-0005-0000-0000-000059700000}"/>
    <cellStyle name="Note 12 2 2 15 20" xfId="28457" xr:uid="{00000000-0005-0000-0000-00005A700000}"/>
    <cellStyle name="Note 12 2 2 15 20 2" xfId="28458" xr:uid="{00000000-0005-0000-0000-00005B700000}"/>
    <cellStyle name="Note 12 2 2 15 20 3" xfId="28459" xr:uid="{00000000-0005-0000-0000-00005C700000}"/>
    <cellStyle name="Note 12 2 2 15 20 4" xfId="28460" xr:uid="{00000000-0005-0000-0000-00005D700000}"/>
    <cellStyle name="Note 12 2 2 15 21" xfId="28461" xr:uid="{00000000-0005-0000-0000-00005E700000}"/>
    <cellStyle name="Note 12 2 2 15 22" xfId="28462" xr:uid="{00000000-0005-0000-0000-00005F700000}"/>
    <cellStyle name="Note 12 2 2 15 3" xfId="28463" xr:uid="{00000000-0005-0000-0000-000060700000}"/>
    <cellStyle name="Note 12 2 2 15 3 2" xfId="28464" xr:uid="{00000000-0005-0000-0000-000061700000}"/>
    <cellStyle name="Note 12 2 2 15 3 3" xfId="28465" xr:uid="{00000000-0005-0000-0000-000062700000}"/>
    <cellStyle name="Note 12 2 2 15 3 4" xfId="28466" xr:uid="{00000000-0005-0000-0000-000063700000}"/>
    <cellStyle name="Note 12 2 2 15 4" xfId="28467" xr:uid="{00000000-0005-0000-0000-000064700000}"/>
    <cellStyle name="Note 12 2 2 15 4 2" xfId="28468" xr:uid="{00000000-0005-0000-0000-000065700000}"/>
    <cellStyle name="Note 12 2 2 15 4 3" xfId="28469" xr:uid="{00000000-0005-0000-0000-000066700000}"/>
    <cellStyle name="Note 12 2 2 15 4 4" xfId="28470" xr:uid="{00000000-0005-0000-0000-000067700000}"/>
    <cellStyle name="Note 12 2 2 15 5" xfId="28471" xr:uid="{00000000-0005-0000-0000-000068700000}"/>
    <cellStyle name="Note 12 2 2 15 5 2" xfId="28472" xr:uid="{00000000-0005-0000-0000-000069700000}"/>
    <cellStyle name="Note 12 2 2 15 5 3" xfId="28473" xr:uid="{00000000-0005-0000-0000-00006A700000}"/>
    <cellStyle name="Note 12 2 2 15 5 4" xfId="28474" xr:uid="{00000000-0005-0000-0000-00006B700000}"/>
    <cellStyle name="Note 12 2 2 15 6" xfId="28475" xr:uid="{00000000-0005-0000-0000-00006C700000}"/>
    <cellStyle name="Note 12 2 2 15 6 2" xfId="28476" xr:uid="{00000000-0005-0000-0000-00006D700000}"/>
    <cellStyle name="Note 12 2 2 15 6 3" xfId="28477" xr:uid="{00000000-0005-0000-0000-00006E700000}"/>
    <cellStyle name="Note 12 2 2 15 6 4" xfId="28478" xr:uid="{00000000-0005-0000-0000-00006F700000}"/>
    <cellStyle name="Note 12 2 2 15 7" xfId="28479" xr:uid="{00000000-0005-0000-0000-000070700000}"/>
    <cellStyle name="Note 12 2 2 15 7 2" xfId="28480" xr:uid="{00000000-0005-0000-0000-000071700000}"/>
    <cellStyle name="Note 12 2 2 15 7 3" xfId="28481" xr:uid="{00000000-0005-0000-0000-000072700000}"/>
    <cellStyle name="Note 12 2 2 15 7 4" xfId="28482" xr:uid="{00000000-0005-0000-0000-000073700000}"/>
    <cellStyle name="Note 12 2 2 15 8" xfId="28483" xr:uid="{00000000-0005-0000-0000-000074700000}"/>
    <cellStyle name="Note 12 2 2 15 8 2" xfId="28484" xr:uid="{00000000-0005-0000-0000-000075700000}"/>
    <cellStyle name="Note 12 2 2 15 8 3" xfId="28485" xr:uid="{00000000-0005-0000-0000-000076700000}"/>
    <cellStyle name="Note 12 2 2 15 8 4" xfId="28486" xr:uid="{00000000-0005-0000-0000-000077700000}"/>
    <cellStyle name="Note 12 2 2 15 9" xfId="28487" xr:uid="{00000000-0005-0000-0000-000078700000}"/>
    <cellStyle name="Note 12 2 2 15 9 2" xfId="28488" xr:uid="{00000000-0005-0000-0000-000079700000}"/>
    <cellStyle name="Note 12 2 2 15 9 3" xfId="28489" xr:uid="{00000000-0005-0000-0000-00007A700000}"/>
    <cellStyle name="Note 12 2 2 15 9 4" xfId="28490" xr:uid="{00000000-0005-0000-0000-00007B700000}"/>
    <cellStyle name="Note 12 2 2 16" xfId="28491" xr:uid="{00000000-0005-0000-0000-00007C700000}"/>
    <cellStyle name="Note 12 2 2 16 2" xfId="28492" xr:uid="{00000000-0005-0000-0000-00007D700000}"/>
    <cellStyle name="Note 12 2 2 16 3" xfId="28493" xr:uid="{00000000-0005-0000-0000-00007E700000}"/>
    <cellStyle name="Note 12 2 2 16 4" xfId="28494" xr:uid="{00000000-0005-0000-0000-00007F700000}"/>
    <cellStyle name="Note 12 2 2 17" xfId="28495" xr:uid="{00000000-0005-0000-0000-000080700000}"/>
    <cellStyle name="Note 12 2 2 17 2" xfId="28496" xr:uid="{00000000-0005-0000-0000-000081700000}"/>
    <cellStyle name="Note 12 2 2 17 3" xfId="28497" xr:uid="{00000000-0005-0000-0000-000082700000}"/>
    <cellStyle name="Note 12 2 2 17 4" xfId="28498" xr:uid="{00000000-0005-0000-0000-000083700000}"/>
    <cellStyle name="Note 12 2 2 18" xfId="28499" xr:uid="{00000000-0005-0000-0000-000084700000}"/>
    <cellStyle name="Note 12 2 2 18 2" xfId="28500" xr:uid="{00000000-0005-0000-0000-000085700000}"/>
    <cellStyle name="Note 12 2 2 18 3" xfId="28501" xr:uid="{00000000-0005-0000-0000-000086700000}"/>
    <cellStyle name="Note 12 2 2 18 4" xfId="28502" xr:uid="{00000000-0005-0000-0000-000087700000}"/>
    <cellStyle name="Note 12 2 2 19" xfId="28503" xr:uid="{00000000-0005-0000-0000-000088700000}"/>
    <cellStyle name="Note 12 2 2 19 2" xfId="28504" xr:uid="{00000000-0005-0000-0000-000089700000}"/>
    <cellStyle name="Note 12 2 2 19 3" xfId="28505" xr:uid="{00000000-0005-0000-0000-00008A700000}"/>
    <cellStyle name="Note 12 2 2 19 4" xfId="28506" xr:uid="{00000000-0005-0000-0000-00008B700000}"/>
    <cellStyle name="Note 12 2 2 2" xfId="28507" xr:uid="{00000000-0005-0000-0000-00008C700000}"/>
    <cellStyle name="Note 12 2 2 2 10" xfId="28508" xr:uid="{00000000-0005-0000-0000-00008D700000}"/>
    <cellStyle name="Note 12 2 2 2 10 2" xfId="28509" xr:uid="{00000000-0005-0000-0000-00008E700000}"/>
    <cellStyle name="Note 12 2 2 2 10 3" xfId="28510" xr:uid="{00000000-0005-0000-0000-00008F700000}"/>
    <cellStyle name="Note 12 2 2 2 10 4" xfId="28511" xr:uid="{00000000-0005-0000-0000-000090700000}"/>
    <cellStyle name="Note 12 2 2 2 11" xfId="28512" xr:uid="{00000000-0005-0000-0000-000091700000}"/>
    <cellStyle name="Note 12 2 2 2 11 2" xfId="28513" xr:uid="{00000000-0005-0000-0000-000092700000}"/>
    <cellStyle name="Note 12 2 2 2 11 3" xfId="28514" xr:uid="{00000000-0005-0000-0000-000093700000}"/>
    <cellStyle name="Note 12 2 2 2 11 4" xfId="28515" xr:uid="{00000000-0005-0000-0000-000094700000}"/>
    <cellStyle name="Note 12 2 2 2 12" xfId="28516" xr:uid="{00000000-0005-0000-0000-000095700000}"/>
    <cellStyle name="Note 12 2 2 2 12 2" xfId="28517" xr:uid="{00000000-0005-0000-0000-000096700000}"/>
    <cellStyle name="Note 12 2 2 2 12 3" xfId="28518" xr:uid="{00000000-0005-0000-0000-000097700000}"/>
    <cellStyle name="Note 12 2 2 2 12 4" xfId="28519" xr:uid="{00000000-0005-0000-0000-000098700000}"/>
    <cellStyle name="Note 12 2 2 2 13" xfId="28520" xr:uid="{00000000-0005-0000-0000-000099700000}"/>
    <cellStyle name="Note 12 2 2 2 13 2" xfId="28521" xr:uid="{00000000-0005-0000-0000-00009A700000}"/>
    <cellStyle name="Note 12 2 2 2 13 3" xfId="28522" xr:uid="{00000000-0005-0000-0000-00009B700000}"/>
    <cellStyle name="Note 12 2 2 2 13 4" xfId="28523" xr:uid="{00000000-0005-0000-0000-00009C700000}"/>
    <cellStyle name="Note 12 2 2 2 14" xfId="28524" xr:uid="{00000000-0005-0000-0000-00009D700000}"/>
    <cellStyle name="Note 12 2 2 2 14 2" xfId="28525" xr:uid="{00000000-0005-0000-0000-00009E700000}"/>
    <cellStyle name="Note 12 2 2 2 14 3" xfId="28526" xr:uid="{00000000-0005-0000-0000-00009F700000}"/>
    <cellStyle name="Note 12 2 2 2 14 4" xfId="28527" xr:uid="{00000000-0005-0000-0000-0000A0700000}"/>
    <cellStyle name="Note 12 2 2 2 15" xfId="28528" xr:uid="{00000000-0005-0000-0000-0000A1700000}"/>
    <cellStyle name="Note 12 2 2 2 15 2" xfId="28529" xr:uid="{00000000-0005-0000-0000-0000A2700000}"/>
    <cellStyle name="Note 12 2 2 2 15 3" xfId="28530" xr:uid="{00000000-0005-0000-0000-0000A3700000}"/>
    <cellStyle name="Note 12 2 2 2 15 4" xfId="28531" xr:uid="{00000000-0005-0000-0000-0000A4700000}"/>
    <cellStyle name="Note 12 2 2 2 16" xfId="28532" xr:uid="{00000000-0005-0000-0000-0000A5700000}"/>
    <cellStyle name="Note 12 2 2 2 16 2" xfId="28533" xr:uid="{00000000-0005-0000-0000-0000A6700000}"/>
    <cellStyle name="Note 12 2 2 2 16 3" xfId="28534" xr:uid="{00000000-0005-0000-0000-0000A7700000}"/>
    <cellStyle name="Note 12 2 2 2 16 4" xfId="28535" xr:uid="{00000000-0005-0000-0000-0000A8700000}"/>
    <cellStyle name="Note 12 2 2 2 17" xfId="28536" xr:uid="{00000000-0005-0000-0000-0000A9700000}"/>
    <cellStyle name="Note 12 2 2 2 17 2" xfId="28537" xr:uid="{00000000-0005-0000-0000-0000AA700000}"/>
    <cellStyle name="Note 12 2 2 2 17 3" xfId="28538" xr:uid="{00000000-0005-0000-0000-0000AB700000}"/>
    <cellStyle name="Note 12 2 2 2 17 4" xfId="28539" xr:uid="{00000000-0005-0000-0000-0000AC700000}"/>
    <cellStyle name="Note 12 2 2 2 18" xfId="28540" xr:uid="{00000000-0005-0000-0000-0000AD700000}"/>
    <cellStyle name="Note 12 2 2 2 18 2" xfId="28541" xr:uid="{00000000-0005-0000-0000-0000AE700000}"/>
    <cellStyle name="Note 12 2 2 2 18 3" xfId="28542" xr:uid="{00000000-0005-0000-0000-0000AF700000}"/>
    <cellStyle name="Note 12 2 2 2 18 4" xfId="28543" xr:uid="{00000000-0005-0000-0000-0000B0700000}"/>
    <cellStyle name="Note 12 2 2 2 19" xfId="28544" xr:uid="{00000000-0005-0000-0000-0000B1700000}"/>
    <cellStyle name="Note 12 2 2 2 19 2" xfId="28545" xr:uid="{00000000-0005-0000-0000-0000B2700000}"/>
    <cellStyle name="Note 12 2 2 2 19 3" xfId="28546" xr:uid="{00000000-0005-0000-0000-0000B3700000}"/>
    <cellStyle name="Note 12 2 2 2 19 4" xfId="28547" xr:uid="{00000000-0005-0000-0000-0000B4700000}"/>
    <cellStyle name="Note 12 2 2 2 2" xfId="28548" xr:uid="{00000000-0005-0000-0000-0000B5700000}"/>
    <cellStyle name="Note 12 2 2 2 2 10" xfId="28549" xr:uid="{00000000-0005-0000-0000-0000B6700000}"/>
    <cellStyle name="Note 12 2 2 2 2 10 2" xfId="28550" xr:uid="{00000000-0005-0000-0000-0000B7700000}"/>
    <cellStyle name="Note 12 2 2 2 2 10 3" xfId="28551" xr:uid="{00000000-0005-0000-0000-0000B8700000}"/>
    <cellStyle name="Note 12 2 2 2 2 10 4" xfId="28552" xr:uid="{00000000-0005-0000-0000-0000B9700000}"/>
    <cellStyle name="Note 12 2 2 2 2 11" xfId="28553" xr:uid="{00000000-0005-0000-0000-0000BA700000}"/>
    <cellStyle name="Note 12 2 2 2 2 11 2" xfId="28554" xr:uid="{00000000-0005-0000-0000-0000BB700000}"/>
    <cellStyle name="Note 12 2 2 2 2 11 3" xfId="28555" xr:uid="{00000000-0005-0000-0000-0000BC700000}"/>
    <cellStyle name="Note 12 2 2 2 2 11 4" xfId="28556" xr:uid="{00000000-0005-0000-0000-0000BD700000}"/>
    <cellStyle name="Note 12 2 2 2 2 12" xfId="28557" xr:uid="{00000000-0005-0000-0000-0000BE700000}"/>
    <cellStyle name="Note 12 2 2 2 2 12 2" xfId="28558" xr:uid="{00000000-0005-0000-0000-0000BF700000}"/>
    <cellStyle name="Note 12 2 2 2 2 12 3" xfId="28559" xr:uid="{00000000-0005-0000-0000-0000C0700000}"/>
    <cellStyle name="Note 12 2 2 2 2 12 4" xfId="28560" xr:uid="{00000000-0005-0000-0000-0000C1700000}"/>
    <cellStyle name="Note 12 2 2 2 2 13" xfId="28561" xr:uid="{00000000-0005-0000-0000-0000C2700000}"/>
    <cellStyle name="Note 12 2 2 2 2 13 2" xfId="28562" xr:uid="{00000000-0005-0000-0000-0000C3700000}"/>
    <cellStyle name="Note 12 2 2 2 2 13 3" xfId="28563" xr:uid="{00000000-0005-0000-0000-0000C4700000}"/>
    <cellStyle name="Note 12 2 2 2 2 13 4" xfId="28564" xr:uid="{00000000-0005-0000-0000-0000C5700000}"/>
    <cellStyle name="Note 12 2 2 2 2 14" xfId="28565" xr:uid="{00000000-0005-0000-0000-0000C6700000}"/>
    <cellStyle name="Note 12 2 2 2 2 14 2" xfId="28566" xr:uid="{00000000-0005-0000-0000-0000C7700000}"/>
    <cellStyle name="Note 12 2 2 2 2 14 3" xfId="28567" xr:uid="{00000000-0005-0000-0000-0000C8700000}"/>
    <cellStyle name="Note 12 2 2 2 2 14 4" xfId="28568" xr:uid="{00000000-0005-0000-0000-0000C9700000}"/>
    <cellStyle name="Note 12 2 2 2 2 15" xfId="28569" xr:uid="{00000000-0005-0000-0000-0000CA700000}"/>
    <cellStyle name="Note 12 2 2 2 2 15 2" xfId="28570" xr:uid="{00000000-0005-0000-0000-0000CB700000}"/>
    <cellStyle name="Note 12 2 2 2 2 15 3" xfId="28571" xr:uid="{00000000-0005-0000-0000-0000CC700000}"/>
    <cellStyle name="Note 12 2 2 2 2 15 4" xfId="28572" xr:uid="{00000000-0005-0000-0000-0000CD700000}"/>
    <cellStyle name="Note 12 2 2 2 2 16" xfId="28573" xr:uid="{00000000-0005-0000-0000-0000CE700000}"/>
    <cellStyle name="Note 12 2 2 2 2 16 2" xfId="28574" xr:uid="{00000000-0005-0000-0000-0000CF700000}"/>
    <cellStyle name="Note 12 2 2 2 2 16 3" xfId="28575" xr:uid="{00000000-0005-0000-0000-0000D0700000}"/>
    <cellStyle name="Note 12 2 2 2 2 16 4" xfId="28576" xr:uid="{00000000-0005-0000-0000-0000D1700000}"/>
    <cellStyle name="Note 12 2 2 2 2 17" xfId="28577" xr:uid="{00000000-0005-0000-0000-0000D2700000}"/>
    <cellStyle name="Note 12 2 2 2 2 17 2" xfId="28578" xr:uid="{00000000-0005-0000-0000-0000D3700000}"/>
    <cellStyle name="Note 12 2 2 2 2 17 3" xfId="28579" xr:uid="{00000000-0005-0000-0000-0000D4700000}"/>
    <cellStyle name="Note 12 2 2 2 2 17 4" xfId="28580" xr:uid="{00000000-0005-0000-0000-0000D5700000}"/>
    <cellStyle name="Note 12 2 2 2 2 18" xfId="28581" xr:uid="{00000000-0005-0000-0000-0000D6700000}"/>
    <cellStyle name="Note 12 2 2 2 2 18 2" xfId="28582" xr:uid="{00000000-0005-0000-0000-0000D7700000}"/>
    <cellStyle name="Note 12 2 2 2 2 18 3" xfId="28583" xr:uid="{00000000-0005-0000-0000-0000D8700000}"/>
    <cellStyle name="Note 12 2 2 2 2 18 4" xfId="28584" xr:uid="{00000000-0005-0000-0000-0000D9700000}"/>
    <cellStyle name="Note 12 2 2 2 2 19" xfId="28585" xr:uid="{00000000-0005-0000-0000-0000DA700000}"/>
    <cellStyle name="Note 12 2 2 2 2 19 2" xfId="28586" xr:uid="{00000000-0005-0000-0000-0000DB700000}"/>
    <cellStyle name="Note 12 2 2 2 2 19 3" xfId="28587" xr:uid="{00000000-0005-0000-0000-0000DC700000}"/>
    <cellStyle name="Note 12 2 2 2 2 19 4" xfId="28588" xr:uid="{00000000-0005-0000-0000-0000DD700000}"/>
    <cellStyle name="Note 12 2 2 2 2 2" xfId="28589" xr:uid="{00000000-0005-0000-0000-0000DE700000}"/>
    <cellStyle name="Note 12 2 2 2 2 2 10" xfId="28590" xr:uid="{00000000-0005-0000-0000-0000DF700000}"/>
    <cellStyle name="Note 12 2 2 2 2 2 10 2" xfId="28591" xr:uid="{00000000-0005-0000-0000-0000E0700000}"/>
    <cellStyle name="Note 12 2 2 2 2 2 10 3" xfId="28592" xr:uid="{00000000-0005-0000-0000-0000E1700000}"/>
    <cellStyle name="Note 12 2 2 2 2 2 10 4" xfId="28593" xr:uid="{00000000-0005-0000-0000-0000E2700000}"/>
    <cellStyle name="Note 12 2 2 2 2 2 11" xfId="28594" xr:uid="{00000000-0005-0000-0000-0000E3700000}"/>
    <cellStyle name="Note 12 2 2 2 2 2 11 2" xfId="28595" xr:uid="{00000000-0005-0000-0000-0000E4700000}"/>
    <cellStyle name="Note 12 2 2 2 2 2 11 3" xfId="28596" xr:uid="{00000000-0005-0000-0000-0000E5700000}"/>
    <cellStyle name="Note 12 2 2 2 2 2 11 4" xfId="28597" xr:uid="{00000000-0005-0000-0000-0000E6700000}"/>
    <cellStyle name="Note 12 2 2 2 2 2 12" xfId="28598" xr:uid="{00000000-0005-0000-0000-0000E7700000}"/>
    <cellStyle name="Note 12 2 2 2 2 2 12 2" xfId="28599" xr:uid="{00000000-0005-0000-0000-0000E8700000}"/>
    <cellStyle name="Note 12 2 2 2 2 2 12 3" xfId="28600" xr:uid="{00000000-0005-0000-0000-0000E9700000}"/>
    <cellStyle name="Note 12 2 2 2 2 2 12 4" xfId="28601" xr:uid="{00000000-0005-0000-0000-0000EA700000}"/>
    <cellStyle name="Note 12 2 2 2 2 2 13" xfId="28602" xr:uid="{00000000-0005-0000-0000-0000EB700000}"/>
    <cellStyle name="Note 12 2 2 2 2 2 13 2" xfId="28603" xr:uid="{00000000-0005-0000-0000-0000EC700000}"/>
    <cellStyle name="Note 12 2 2 2 2 2 13 3" xfId="28604" xr:uid="{00000000-0005-0000-0000-0000ED700000}"/>
    <cellStyle name="Note 12 2 2 2 2 2 13 4" xfId="28605" xr:uid="{00000000-0005-0000-0000-0000EE700000}"/>
    <cellStyle name="Note 12 2 2 2 2 2 14" xfId="28606" xr:uid="{00000000-0005-0000-0000-0000EF700000}"/>
    <cellStyle name="Note 12 2 2 2 2 2 14 2" xfId="28607" xr:uid="{00000000-0005-0000-0000-0000F0700000}"/>
    <cellStyle name="Note 12 2 2 2 2 2 14 3" xfId="28608" xr:uid="{00000000-0005-0000-0000-0000F1700000}"/>
    <cellStyle name="Note 12 2 2 2 2 2 14 4" xfId="28609" xr:uid="{00000000-0005-0000-0000-0000F2700000}"/>
    <cellStyle name="Note 12 2 2 2 2 2 15" xfId="28610" xr:uid="{00000000-0005-0000-0000-0000F3700000}"/>
    <cellStyle name="Note 12 2 2 2 2 2 15 2" xfId="28611" xr:uid="{00000000-0005-0000-0000-0000F4700000}"/>
    <cellStyle name="Note 12 2 2 2 2 2 15 3" xfId="28612" xr:uid="{00000000-0005-0000-0000-0000F5700000}"/>
    <cellStyle name="Note 12 2 2 2 2 2 15 4" xfId="28613" xr:uid="{00000000-0005-0000-0000-0000F6700000}"/>
    <cellStyle name="Note 12 2 2 2 2 2 16" xfId="28614" xr:uid="{00000000-0005-0000-0000-0000F7700000}"/>
    <cellStyle name="Note 12 2 2 2 2 2 16 2" xfId="28615" xr:uid="{00000000-0005-0000-0000-0000F8700000}"/>
    <cellStyle name="Note 12 2 2 2 2 2 16 3" xfId="28616" xr:uid="{00000000-0005-0000-0000-0000F9700000}"/>
    <cellStyle name="Note 12 2 2 2 2 2 16 4" xfId="28617" xr:uid="{00000000-0005-0000-0000-0000FA700000}"/>
    <cellStyle name="Note 12 2 2 2 2 2 17" xfId="28618" xr:uid="{00000000-0005-0000-0000-0000FB700000}"/>
    <cellStyle name="Note 12 2 2 2 2 2 17 2" xfId="28619" xr:uid="{00000000-0005-0000-0000-0000FC700000}"/>
    <cellStyle name="Note 12 2 2 2 2 2 17 3" xfId="28620" xr:uid="{00000000-0005-0000-0000-0000FD700000}"/>
    <cellStyle name="Note 12 2 2 2 2 2 17 4" xfId="28621" xr:uid="{00000000-0005-0000-0000-0000FE700000}"/>
    <cellStyle name="Note 12 2 2 2 2 2 18" xfId="28622" xr:uid="{00000000-0005-0000-0000-0000FF700000}"/>
    <cellStyle name="Note 12 2 2 2 2 2 18 2" xfId="28623" xr:uid="{00000000-0005-0000-0000-000000710000}"/>
    <cellStyle name="Note 12 2 2 2 2 2 18 3" xfId="28624" xr:uid="{00000000-0005-0000-0000-000001710000}"/>
    <cellStyle name="Note 12 2 2 2 2 2 18 4" xfId="28625" xr:uid="{00000000-0005-0000-0000-000002710000}"/>
    <cellStyle name="Note 12 2 2 2 2 2 19" xfId="28626" xr:uid="{00000000-0005-0000-0000-000003710000}"/>
    <cellStyle name="Note 12 2 2 2 2 2 19 2" xfId="28627" xr:uid="{00000000-0005-0000-0000-000004710000}"/>
    <cellStyle name="Note 12 2 2 2 2 2 19 3" xfId="28628" xr:uid="{00000000-0005-0000-0000-000005710000}"/>
    <cellStyle name="Note 12 2 2 2 2 2 19 4" xfId="28629" xr:uid="{00000000-0005-0000-0000-000006710000}"/>
    <cellStyle name="Note 12 2 2 2 2 2 2" xfId="28630" xr:uid="{00000000-0005-0000-0000-000007710000}"/>
    <cellStyle name="Note 12 2 2 2 2 2 2 2" xfId="28631" xr:uid="{00000000-0005-0000-0000-000008710000}"/>
    <cellStyle name="Note 12 2 2 2 2 2 2 3" xfId="28632" xr:uid="{00000000-0005-0000-0000-000009710000}"/>
    <cellStyle name="Note 12 2 2 2 2 2 2 4" xfId="28633" xr:uid="{00000000-0005-0000-0000-00000A710000}"/>
    <cellStyle name="Note 12 2 2 2 2 2 20" xfId="28634" xr:uid="{00000000-0005-0000-0000-00000B710000}"/>
    <cellStyle name="Note 12 2 2 2 2 2 20 2" xfId="28635" xr:uid="{00000000-0005-0000-0000-00000C710000}"/>
    <cellStyle name="Note 12 2 2 2 2 2 20 3" xfId="28636" xr:uid="{00000000-0005-0000-0000-00000D710000}"/>
    <cellStyle name="Note 12 2 2 2 2 2 20 4" xfId="28637" xr:uid="{00000000-0005-0000-0000-00000E710000}"/>
    <cellStyle name="Note 12 2 2 2 2 2 21" xfId="28638" xr:uid="{00000000-0005-0000-0000-00000F710000}"/>
    <cellStyle name="Note 12 2 2 2 2 2 22" xfId="28639" xr:uid="{00000000-0005-0000-0000-000010710000}"/>
    <cellStyle name="Note 12 2 2 2 2 2 3" xfId="28640" xr:uid="{00000000-0005-0000-0000-000011710000}"/>
    <cellStyle name="Note 12 2 2 2 2 2 3 2" xfId="28641" xr:uid="{00000000-0005-0000-0000-000012710000}"/>
    <cellStyle name="Note 12 2 2 2 2 2 3 3" xfId="28642" xr:uid="{00000000-0005-0000-0000-000013710000}"/>
    <cellStyle name="Note 12 2 2 2 2 2 3 4" xfId="28643" xr:uid="{00000000-0005-0000-0000-000014710000}"/>
    <cellStyle name="Note 12 2 2 2 2 2 4" xfId="28644" xr:uid="{00000000-0005-0000-0000-000015710000}"/>
    <cellStyle name="Note 12 2 2 2 2 2 4 2" xfId="28645" xr:uid="{00000000-0005-0000-0000-000016710000}"/>
    <cellStyle name="Note 12 2 2 2 2 2 4 3" xfId="28646" xr:uid="{00000000-0005-0000-0000-000017710000}"/>
    <cellStyle name="Note 12 2 2 2 2 2 4 4" xfId="28647" xr:uid="{00000000-0005-0000-0000-000018710000}"/>
    <cellStyle name="Note 12 2 2 2 2 2 5" xfId="28648" xr:uid="{00000000-0005-0000-0000-000019710000}"/>
    <cellStyle name="Note 12 2 2 2 2 2 5 2" xfId="28649" xr:uid="{00000000-0005-0000-0000-00001A710000}"/>
    <cellStyle name="Note 12 2 2 2 2 2 5 3" xfId="28650" xr:uid="{00000000-0005-0000-0000-00001B710000}"/>
    <cellStyle name="Note 12 2 2 2 2 2 5 4" xfId="28651" xr:uid="{00000000-0005-0000-0000-00001C710000}"/>
    <cellStyle name="Note 12 2 2 2 2 2 6" xfId="28652" xr:uid="{00000000-0005-0000-0000-00001D710000}"/>
    <cellStyle name="Note 12 2 2 2 2 2 6 2" xfId="28653" xr:uid="{00000000-0005-0000-0000-00001E710000}"/>
    <cellStyle name="Note 12 2 2 2 2 2 6 3" xfId="28654" xr:uid="{00000000-0005-0000-0000-00001F710000}"/>
    <cellStyle name="Note 12 2 2 2 2 2 6 4" xfId="28655" xr:uid="{00000000-0005-0000-0000-000020710000}"/>
    <cellStyle name="Note 12 2 2 2 2 2 7" xfId="28656" xr:uid="{00000000-0005-0000-0000-000021710000}"/>
    <cellStyle name="Note 12 2 2 2 2 2 7 2" xfId="28657" xr:uid="{00000000-0005-0000-0000-000022710000}"/>
    <cellStyle name="Note 12 2 2 2 2 2 7 3" xfId="28658" xr:uid="{00000000-0005-0000-0000-000023710000}"/>
    <cellStyle name="Note 12 2 2 2 2 2 7 4" xfId="28659" xr:uid="{00000000-0005-0000-0000-000024710000}"/>
    <cellStyle name="Note 12 2 2 2 2 2 8" xfId="28660" xr:uid="{00000000-0005-0000-0000-000025710000}"/>
    <cellStyle name="Note 12 2 2 2 2 2 8 2" xfId="28661" xr:uid="{00000000-0005-0000-0000-000026710000}"/>
    <cellStyle name="Note 12 2 2 2 2 2 8 3" xfId="28662" xr:uid="{00000000-0005-0000-0000-000027710000}"/>
    <cellStyle name="Note 12 2 2 2 2 2 8 4" xfId="28663" xr:uid="{00000000-0005-0000-0000-000028710000}"/>
    <cellStyle name="Note 12 2 2 2 2 2 9" xfId="28664" xr:uid="{00000000-0005-0000-0000-000029710000}"/>
    <cellStyle name="Note 12 2 2 2 2 2 9 2" xfId="28665" xr:uid="{00000000-0005-0000-0000-00002A710000}"/>
    <cellStyle name="Note 12 2 2 2 2 2 9 3" xfId="28666" xr:uid="{00000000-0005-0000-0000-00002B710000}"/>
    <cellStyle name="Note 12 2 2 2 2 2 9 4" xfId="28667" xr:uid="{00000000-0005-0000-0000-00002C710000}"/>
    <cellStyle name="Note 12 2 2 2 2 20" xfId="28668" xr:uid="{00000000-0005-0000-0000-00002D710000}"/>
    <cellStyle name="Note 12 2 2 2 2 20 2" xfId="28669" xr:uid="{00000000-0005-0000-0000-00002E710000}"/>
    <cellStyle name="Note 12 2 2 2 2 20 3" xfId="28670" xr:uid="{00000000-0005-0000-0000-00002F710000}"/>
    <cellStyle name="Note 12 2 2 2 2 20 4" xfId="28671" xr:uid="{00000000-0005-0000-0000-000030710000}"/>
    <cellStyle name="Note 12 2 2 2 2 21" xfId="28672" xr:uid="{00000000-0005-0000-0000-000031710000}"/>
    <cellStyle name="Note 12 2 2 2 2 21 2" xfId="28673" xr:uid="{00000000-0005-0000-0000-000032710000}"/>
    <cellStyle name="Note 12 2 2 2 2 21 3" xfId="28674" xr:uid="{00000000-0005-0000-0000-000033710000}"/>
    <cellStyle name="Note 12 2 2 2 2 21 4" xfId="28675" xr:uid="{00000000-0005-0000-0000-000034710000}"/>
    <cellStyle name="Note 12 2 2 2 2 22" xfId="28676" xr:uid="{00000000-0005-0000-0000-000035710000}"/>
    <cellStyle name="Note 12 2 2 2 2 22 2" xfId="28677" xr:uid="{00000000-0005-0000-0000-000036710000}"/>
    <cellStyle name="Note 12 2 2 2 2 22 3" xfId="28678" xr:uid="{00000000-0005-0000-0000-000037710000}"/>
    <cellStyle name="Note 12 2 2 2 2 22 4" xfId="28679" xr:uid="{00000000-0005-0000-0000-000038710000}"/>
    <cellStyle name="Note 12 2 2 2 2 23" xfId="28680" xr:uid="{00000000-0005-0000-0000-000039710000}"/>
    <cellStyle name="Note 12 2 2 2 2 23 2" xfId="28681" xr:uid="{00000000-0005-0000-0000-00003A710000}"/>
    <cellStyle name="Note 12 2 2 2 2 23 3" xfId="28682" xr:uid="{00000000-0005-0000-0000-00003B710000}"/>
    <cellStyle name="Note 12 2 2 2 2 23 4" xfId="28683" xr:uid="{00000000-0005-0000-0000-00003C710000}"/>
    <cellStyle name="Note 12 2 2 2 2 24" xfId="28684" xr:uid="{00000000-0005-0000-0000-00003D710000}"/>
    <cellStyle name="Note 12 2 2 2 2 25" xfId="28685" xr:uid="{00000000-0005-0000-0000-00003E710000}"/>
    <cellStyle name="Note 12 2 2 2 2 3" xfId="28686" xr:uid="{00000000-0005-0000-0000-00003F710000}"/>
    <cellStyle name="Note 12 2 2 2 2 3 10" xfId="28687" xr:uid="{00000000-0005-0000-0000-000040710000}"/>
    <cellStyle name="Note 12 2 2 2 2 3 10 2" xfId="28688" xr:uid="{00000000-0005-0000-0000-000041710000}"/>
    <cellStyle name="Note 12 2 2 2 2 3 10 3" xfId="28689" xr:uid="{00000000-0005-0000-0000-000042710000}"/>
    <cellStyle name="Note 12 2 2 2 2 3 10 4" xfId="28690" xr:uid="{00000000-0005-0000-0000-000043710000}"/>
    <cellStyle name="Note 12 2 2 2 2 3 11" xfId="28691" xr:uid="{00000000-0005-0000-0000-000044710000}"/>
    <cellStyle name="Note 12 2 2 2 2 3 11 2" xfId="28692" xr:uid="{00000000-0005-0000-0000-000045710000}"/>
    <cellStyle name="Note 12 2 2 2 2 3 11 3" xfId="28693" xr:uid="{00000000-0005-0000-0000-000046710000}"/>
    <cellStyle name="Note 12 2 2 2 2 3 11 4" xfId="28694" xr:uid="{00000000-0005-0000-0000-000047710000}"/>
    <cellStyle name="Note 12 2 2 2 2 3 12" xfId="28695" xr:uid="{00000000-0005-0000-0000-000048710000}"/>
    <cellStyle name="Note 12 2 2 2 2 3 12 2" xfId="28696" xr:uid="{00000000-0005-0000-0000-000049710000}"/>
    <cellStyle name="Note 12 2 2 2 2 3 12 3" xfId="28697" xr:uid="{00000000-0005-0000-0000-00004A710000}"/>
    <cellStyle name="Note 12 2 2 2 2 3 12 4" xfId="28698" xr:uid="{00000000-0005-0000-0000-00004B710000}"/>
    <cellStyle name="Note 12 2 2 2 2 3 13" xfId="28699" xr:uid="{00000000-0005-0000-0000-00004C710000}"/>
    <cellStyle name="Note 12 2 2 2 2 3 13 2" xfId="28700" xr:uid="{00000000-0005-0000-0000-00004D710000}"/>
    <cellStyle name="Note 12 2 2 2 2 3 13 3" xfId="28701" xr:uid="{00000000-0005-0000-0000-00004E710000}"/>
    <cellStyle name="Note 12 2 2 2 2 3 13 4" xfId="28702" xr:uid="{00000000-0005-0000-0000-00004F710000}"/>
    <cellStyle name="Note 12 2 2 2 2 3 14" xfId="28703" xr:uid="{00000000-0005-0000-0000-000050710000}"/>
    <cellStyle name="Note 12 2 2 2 2 3 14 2" xfId="28704" xr:uid="{00000000-0005-0000-0000-000051710000}"/>
    <cellStyle name="Note 12 2 2 2 2 3 14 3" xfId="28705" xr:uid="{00000000-0005-0000-0000-000052710000}"/>
    <cellStyle name="Note 12 2 2 2 2 3 14 4" xfId="28706" xr:uid="{00000000-0005-0000-0000-000053710000}"/>
    <cellStyle name="Note 12 2 2 2 2 3 15" xfId="28707" xr:uid="{00000000-0005-0000-0000-000054710000}"/>
    <cellStyle name="Note 12 2 2 2 2 3 15 2" xfId="28708" xr:uid="{00000000-0005-0000-0000-000055710000}"/>
    <cellStyle name="Note 12 2 2 2 2 3 15 3" xfId="28709" xr:uid="{00000000-0005-0000-0000-000056710000}"/>
    <cellStyle name="Note 12 2 2 2 2 3 15 4" xfId="28710" xr:uid="{00000000-0005-0000-0000-000057710000}"/>
    <cellStyle name="Note 12 2 2 2 2 3 16" xfId="28711" xr:uid="{00000000-0005-0000-0000-000058710000}"/>
    <cellStyle name="Note 12 2 2 2 2 3 16 2" xfId="28712" xr:uid="{00000000-0005-0000-0000-000059710000}"/>
    <cellStyle name="Note 12 2 2 2 2 3 16 3" xfId="28713" xr:uid="{00000000-0005-0000-0000-00005A710000}"/>
    <cellStyle name="Note 12 2 2 2 2 3 16 4" xfId="28714" xr:uid="{00000000-0005-0000-0000-00005B710000}"/>
    <cellStyle name="Note 12 2 2 2 2 3 17" xfId="28715" xr:uid="{00000000-0005-0000-0000-00005C710000}"/>
    <cellStyle name="Note 12 2 2 2 2 3 17 2" xfId="28716" xr:uid="{00000000-0005-0000-0000-00005D710000}"/>
    <cellStyle name="Note 12 2 2 2 2 3 17 3" xfId="28717" xr:uid="{00000000-0005-0000-0000-00005E710000}"/>
    <cellStyle name="Note 12 2 2 2 2 3 17 4" xfId="28718" xr:uid="{00000000-0005-0000-0000-00005F710000}"/>
    <cellStyle name="Note 12 2 2 2 2 3 18" xfId="28719" xr:uid="{00000000-0005-0000-0000-000060710000}"/>
    <cellStyle name="Note 12 2 2 2 2 3 18 2" xfId="28720" xr:uid="{00000000-0005-0000-0000-000061710000}"/>
    <cellStyle name="Note 12 2 2 2 2 3 18 3" xfId="28721" xr:uid="{00000000-0005-0000-0000-000062710000}"/>
    <cellStyle name="Note 12 2 2 2 2 3 18 4" xfId="28722" xr:uid="{00000000-0005-0000-0000-000063710000}"/>
    <cellStyle name="Note 12 2 2 2 2 3 19" xfId="28723" xr:uid="{00000000-0005-0000-0000-000064710000}"/>
    <cellStyle name="Note 12 2 2 2 2 3 19 2" xfId="28724" xr:uid="{00000000-0005-0000-0000-000065710000}"/>
    <cellStyle name="Note 12 2 2 2 2 3 19 3" xfId="28725" xr:uid="{00000000-0005-0000-0000-000066710000}"/>
    <cellStyle name="Note 12 2 2 2 2 3 19 4" xfId="28726" xr:uid="{00000000-0005-0000-0000-000067710000}"/>
    <cellStyle name="Note 12 2 2 2 2 3 2" xfId="28727" xr:uid="{00000000-0005-0000-0000-000068710000}"/>
    <cellStyle name="Note 12 2 2 2 2 3 2 2" xfId="28728" xr:uid="{00000000-0005-0000-0000-000069710000}"/>
    <cellStyle name="Note 12 2 2 2 2 3 2 3" xfId="28729" xr:uid="{00000000-0005-0000-0000-00006A710000}"/>
    <cellStyle name="Note 12 2 2 2 2 3 2 4" xfId="28730" xr:uid="{00000000-0005-0000-0000-00006B710000}"/>
    <cellStyle name="Note 12 2 2 2 2 3 20" xfId="28731" xr:uid="{00000000-0005-0000-0000-00006C710000}"/>
    <cellStyle name="Note 12 2 2 2 2 3 20 2" xfId="28732" xr:uid="{00000000-0005-0000-0000-00006D710000}"/>
    <cellStyle name="Note 12 2 2 2 2 3 20 3" xfId="28733" xr:uid="{00000000-0005-0000-0000-00006E710000}"/>
    <cellStyle name="Note 12 2 2 2 2 3 20 4" xfId="28734" xr:uid="{00000000-0005-0000-0000-00006F710000}"/>
    <cellStyle name="Note 12 2 2 2 2 3 21" xfId="28735" xr:uid="{00000000-0005-0000-0000-000070710000}"/>
    <cellStyle name="Note 12 2 2 2 2 3 22" xfId="28736" xr:uid="{00000000-0005-0000-0000-000071710000}"/>
    <cellStyle name="Note 12 2 2 2 2 3 3" xfId="28737" xr:uid="{00000000-0005-0000-0000-000072710000}"/>
    <cellStyle name="Note 12 2 2 2 2 3 3 2" xfId="28738" xr:uid="{00000000-0005-0000-0000-000073710000}"/>
    <cellStyle name="Note 12 2 2 2 2 3 3 3" xfId="28739" xr:uid="{00000000-0005-0000-0000-000074710000}"/>
    <cellStyle name="Note 12 2 2 2 2 3 3 4" xfId="28740" xr:uid="{00000000-0005-0000-0000-000075710000}"/>
    <cellStyle name="Note 12 2 2 2 2 3 4" xfId="28741" xr:uid="{00000000-0005-0000-0000-000076710000}"/>
    <cellStyle name="Note 12 2 2 2 2 3 4 2" xfId="28742" xr:uid="{00000000-0005-0000-0000-000077710000}"/>
    <cellStyle name="Note 12 2 2 2 2 3 4 3" xfId="28743" xr:uid="{00000000-0005-0000-0000-000078710000}"/>
    <cellStyle name="Note 12 2 2 2 2 3 4 4" xfId="28744" xr:uid="{00000000-0005-0000-0000-000079710000}"/>
    <cellStyle name="Note 12 2 2 2 2 3 5" xfId="28745" xr:uid="{00000000-0005-0000-0000-00007A710000}"/>
    <cellStyle name="Note 12 2 2 2 2 3 5 2" xfId="28746" xr:uid="{00000000-0005-0000-0000-00007B710000}"/>
    <cellStyle name="Note 12 2 2 2 2 3 5 3" xfId="28747" xr:uid="{00000000-0005-0000-0000-00007C710000}"/>
    <cellStyle name="Note 12 2 2 2 2 3 5 4" xfId="28748" xr:uid="{00000000-0005-0000-0000-00007D710000}"/>
    <cellStyle name="Note 12 2 2 2 2 3 6" xfId="28749" xr:uid="{00000000-0005-0000-0000-00007E710000}"/>
    <cellStyle name="Note 12 2 2 2 2 3 6 2" xfId="28750" xr:uid="{00000000-0005-0000-0000-00007F710000}"/>
    <cellStyle name="Note 12 2 2 2 2 3 6 3" xfId="28751" xr:uid="{00000000-0005-0000-0000-000080710000}"/>
    <cellStyle name="Note 12 2 2 2 2 3 6 4" xfId="28752" xr:uid="{00000000-0005-0000-0000-000081710000}"/>
    <cellStyle name="Note 12 2 2 2 2 3 7" xfId="28753" xr:uid="{00000000-0005-0000-0000-000082710000}"/>
    <cellStyle name="Note 12 2 2 2 2 3 7 2" xfId="28754" xr:uid="{00000000-0005-0000-0000-000083710000}"/>
    <cellStyle name="Note 12 2 2 2 2 3 7 3" xfId="28755" xr:uid="{00000000-0005-0000-0000-000084710000}"/>
    <cellStyle name="Note 12 2 2 2 2 3 7 4" xfId="28756" xr:uid="{00000000-0005-0000-0000-000085710000}"/>
    <cellStyle name="Note 12 2 2 2 2 3 8" xfId="28757" xr:uid="{00000000-0005-0000-0000-000086710000}"/>
    <cellStyle name="Note 12 2 2 2 2 3 8 2" xfId="28758" xr:uid="{00000000-0005-0000-0000-000087710000}"/>
    <cellStyle name="Note 12 2 2 2 2 3 8 3" xfId="28759" xr:uid="{00000000-0005-0000-0000-000088710000}"/>
    <cellStyle name="Note 12 2 2 2 2 3 8 4" xfId="28760" xr:uid="{00000000-0005-0000-0000-000089710000}"/>
    <cellStyle name="Note 12 2 2 2 2 3 9" xfId="28761" xr:uid="{00000000-0005-0000-0000-00008A710000}"/>
    <cellStyle name="Note 12 2 2 2 2 3 9 2" xfId="28762" xr:uid="{00000000-0005-0000-0000-00008B710000}"/>
    <cellStyle name="Note 12 2 2 2 2 3 9 3" xfId="28763" xr:uid="{00000000-0005-0000-0000-00008C710000}"/>
    <cellStyle name="Note 12 2 2 2 2 3 9 4" xfId="28764" xr:uid="{00000000-0005-0000-0000-00008D710000}"/>
    <cellStyle name="Note 12 2 2 2 2 4" xfId="28765" xr:uid="{00000000-0005-0000-0000-00008E710000}"/>
    <cellStyle name="Note 12 2 2 2 2 4 10" xfId="28766" xr:uid="{00000000-0005-0000-0000-00008F710000}"/>
    <cellStyle name="Note 12 2 2 2 2 4 10 2" xfId="28767" xr:uid="{00000000-0005-0000-0000-000090710000}"/>
    <cellStyle name="Note 12 2 2 2 2 4 10 3" xfId="28768" xr:uid="{00000000-0005-0000-0000-000091710000}"/>
    <cellStyle name="Note 12 2 2 2 2 4 10 4" xfId="28769" xr:uid="{00000000-0005-0000-0000-000092710000}"/>
    <cellStyle name="Note 12 2 2 2 2 4 11" xfId="28770" xr:uid="{00000000-0005-0000-0000-000093710000}"/>
    <cellStyle name="Note 12 2 2 2 2 4 11 2" xfId="28771" xr:uid="{00000000-0005-0000-0000-000094710000}"/>
    <cellStyle name="Note 12 2 2 2 2 4 11 3" xfId="28772" xr:uid="{00000000-0005-0000-0000-000095710000}"/>
    <cellStyle name="Note 12 2 2 2 2 4 11 4" xfId="28773" xr:uid="{00000000-0005-0000-0000-000096710000}"/>
    <cellStyle name="Note 12 2 2 2 2 4 12" xfId="28774" xr:uid="{00000000-0005-0000-0000-000097710000}"/>
    <cellStyle name="Note 12 2 2 2 2 4 12 2" xfId="28775" xr:uid="{00000000-0005-0000-0000-000098710000}"/>
    <cellStyle name="Note 12 2 2 2 2 4 12 3" xfId="28776" xr:uid="{00000000-0005-0000-0000-000099710000}"/>
    <cellStyle name="Note 12 2 2 2 2 4 12 4" xfId="28777" xr:uid="{00000000-0005-0000-0000-00009A710000}"/>
    <cellStyle name="Note 12 2 2 2 2 4 13" xfId="28778" xr:uid="{00000000-0005-0000-0000-00009B710000}"/>
    <cellStyle name="Note 12 2 2 2 2 4 13 2" xfId="28779" xr:uid="{00000000-0005-0000-0000-00009C710000}"/>
    <cellStyle name="Note 12 2 2 2 2 4 13 3" xfId="28780" xr:uid="{00000000-0005-0000-0000-00009D710000}"/>
    <cellStyle name="Note 12 2 2 2 2 4 13 4" xfId="28781" xr:uid="{00000000-0005-0000-0000-00009E710000}"/>
    <cellStyle name="Note 12 2 2 2 2 4 14" xfId="28782" xr:uid="{00000000-0005-0000-0000-00009F710000}"/>
    <cellStyle name="Note 12 2 2 2 2 4 14 2" xfId="28783" xr:uid="{00000000-0005-0000-0000-0000A0710000}"/>
    <cellStyle name="Note 12 2 2 2 2 4 14 3" xfId="28784" xr:uid="{00000000-0005-0000-0000-0000A1710000}"/>
    <cellStyle name="Note 12 2 2 2 2 4 14 4" xfId="28785" xr:uid="{00000000-0005-0000-0000-0000A2710000}"/>
    <cellStyle name="Note 12 2 2 2 2 4 15" xfId="28786" xr:uid="{00000000-0005-0000-0000-0000A3710000}"/>
    <cellStyle name="Note 12 2 2 2 2 4 15 2" xfId="28787" xr:uid="{00000000-0005-0000-0000-0000A4710000}"/>
    <cellStyle name="Note 12 2 2 2 2 4 15 3" xfId="28788" xr:uid="{00000000-0005-0000-0000-0000A5710000}"/>
    <cellStyle name="Note 12 2 2 2 2 4 15 4" xfId="28789" xr:uid="{00000000-0005-0000-0000-0000A6710000}"/>
    <cellStyle name="Note 12 2 2 2 2 4 16" xfId="28790" xr:uid="{00000000-0005-0000-0000-0000A7710000}"/>
    <cellStyle name="Note 12 2 2 2 2 4 16 2" xfId="28791" xr:uid="{00000000-0005-0000-0000-0000A8710000}"/>
    <cellStyle name="Note 12 2 2 2 2 4 16 3" xfId="28792" xr:uid="{00000000-0005-0000-0000-0000A9710000}"/>
    <cellStyle name="Note 12 2 2 2 2 4 16 4" xfId="28793" xr:uid="{00000000-0005-0000-0000-0000AA710000}"/>
    <cellStyle name="Note 12 2 2 2 2 4 17" xfId="28794" xr:uid="{00000000-0005-0000-0000-0000AB710000}"/>
    <cellStyle name="Note 12 2 2 2 2 4 17 2" xfId="28795" xr:uid="{00000000-0005-0000-0000-0000AC710000}"/>
    <cellStyle name="Note 12 2 2 2 2 4 17 3" xfId="28796" xr:uid="{00000000-0005-0000-0000-0000AD710000}"/>
    <cellStyle name="Note 12 2 2 2 2 4 17 4" xfId="28797" xr:uid="{00000000-0005-0000-0000-0000AE710000}"/>
    <cellStyle name="Note 12 2 2 2 2 4 18" xfId="28798" xr:uid="{00000000-0005-0000-0000-0000AF710000}"/>
    <cellStyle name="Note 12 2 2 2 2 4 18 2" xfId="28799" xr:uid="{00000000-0005-0000-0000-0000B0710000}"/>
    <cellStyle name="Note 12 2 2 2 2 4 18 3" xfId="28800" xr:uid="{00000000-0005-0000-0000-0000B1710000}"/>
    <cellStyle name="Note 12 2 2 2 2 4 18 4" xfId="28801" xr:uid="{00000000-0005-0000-0000-0000B2710000}"/>
    <cellStyle name="Note 12 2 2 2 2 4 19" xfId="28802" xr:uid="{00000000-0005-0000-0000-0000B3710000}"/>
    <cellStyle name="Note 12 2 2 2 2 4 19 2" xfId="28803" xr:uid="{00000000-0005-0000-0000-0000B4710000}"/>
    <cellStyle name="Note 12 2 2 2 2 4 19 3" xfId="28804" xr:uid="{00000000-0005-0000-0000-0000B5710000}"/>
    <cellStyle name="Note 12 2 2 2 2 4 19 4" xfId="28805" xr:uid="{00000000-0005-0000-0000-0000B6710000}"/>
    <cellStyle name="Note 12 2 2 2 2 4 2" xfId="28806" xr:uid="{00000000-0005-0000-0000-0000B7710000}"/>
    <cellStyle name="Note 12 2 2 2 2 4 2 2" xfId="28807" xr:uid="{00000000-0005-0000-0000-0000B8710000}"/>
    <cellStyle name="Note 12 2 2 2 2 4 2 3" xfId="28808" xr:uid="{00000000-0005-0000-0000-0000B9710000}"/>
    <cellStyle name="Note 12 2 2 2 2 4 2 4" xfId="28809" xr:uid="{00000000-0005-0000-0000-0000BA710000}"/>
    <cellStyle name="Note 12 2 2 2 2 4 20" xfId="28810" xr:uid="{00000000-0005-0000-0000-0000BB710000}"/>
    <cellStyle name="Note 12 2 2 2 2 4 20 2" xfId="28811" xr:uid="{00000000-0005-0000-0000-0000BC710000}"/>
    <cellStyle name="Note 12 2 2 2 2 4 20 3" xfId="28812" xr:uid="{00000000-0005-0000-0000-0000BD710000}"/>
    <cellStyle name="Note 12 2 2 2 2 4 20 4" xfId="28813" xr:uid="{00000000-0005-0000-0000-0000BE710000}"/>
    <cellStyle name="Note 12 2 2 2 2 4 21" xfId="28814" xr:uid="{00000000-0005-0000-0000-0000BF710000}"/>
    <cellStyle name="Note 12 2 2 2 2 4 22" xfId="28815" xr:uid="{00000000-0005-0000-0000-0000C0710000}"/>
    <cellStyle name="Note 12 2 2 2 2 4 3" xfId="28816" xr:uid="{00000000-0005-0000-0000-0000C1710000}"/>
    <cellStyle name="Note 12 2 2 2 2 4 3 2" xfId="28817" xr:uid="{00000000-0005-0000-0000-0000C2710000}"/>
    <cellStyle name="Note 12 2 2 2 2 4 3 3" xfId="28818" xr:uid="{00000000-0005-0000-0000-0000C3710000}"/>
    <cellStyle name="Note 12 2 2 2 2 4 3 4" xfId="28819" xr:uid="{00000000-0005-0000-0000-0000C4710000}"/>
    <cellStyle name="Note 12 2 2 2 2 4 4" xfId="28820" xr:uid="{00000000-0005-0000-0000-0000C5710000}"/>
    <cellStyle name="Note 12 2 2 2 2 4 4 2" xfId="28821" xr:uid="{00000000-0005-0000-0000-0000C6710000}"/>
    <cellStyle name="Note 12 2 2 2 2 4 4 3" xfId="28822" xr:uid="{00000000-0005-0000-0000-0000C7710000}"/>
    <cellStyle name="Note 12 2 2 2 2 4 4 4" xfId="28823" xr:uid="{00000000-0005-0000-0000-0000C8710000}"/>
    <cellStyle name="Note 12 2 2 2 2 4 5" xfId="28824" xr:uid="{00000000-0005-0000-0000-0000C9710000}"/>
    <cellStyle name="Note 12 2 2 2 2 4 5 2" xfId="28825" xr:uid="{00000000-0005-0000-0000-0000CA710000}"/>
    <cellStyle name="Note 12 2 2 2 2 4 5 3" xfId="28826" xr:uid="{00000000-0005-0000-0000-0000CB710000}"/>
    <cellStyle name="Note 12 2 2 2 2 4 5 4" xfId="28827" xr:uid="{00000000-0005-0000-0000-0000CC710000}"/>
    <cellStyle name="Note 12 2 2 2 2 4 6" xfId="28828" xr:uid="{00000000-0005-0000-0000-0000CD710000}"/>
    <cellStyle name="Note 12 2 2 2 2 4 6 2" xfId="28829" xr:uid="{00000000-0005-0000-0000-0000CE710000}"/>
    <cellStyle name="Note 12 2 2 2 2 4 6 3" xfId="28830" xr:uid="{00000000-0005-0000-0000-0000CF710000}"/>
    <cellStyle name="Note 12 2 2 2 2 4 6 4" xfId="28831" xr:uid="{00000000-0005-0000-0000-0000D0710000}"/>
    <cellStyle name="Note 12 2 2 2 2 4 7" xfId="28832" xr:uid="{00000000-0005-0000-0000-0000D1710000}"/>
    <cellStyle name="Note 12 2 2 2 2 4 7 2" xfId="28833" xr:uid="{00000000-0005-0000-0000-0000D2710000}"/>
    <cellStyle name="Note 12 2 2 2 2 4 7 3" xfId="28834" xr:uid="{00000000-0005-0000-0000-0000D3710000}"/>
    <cellStyle name="Note 12 2 2 2 2 4 7 4" xfId="28835" xr:uid="{00000000-0005-0000-0000-0000D4710000}"/>
    <cellStyle name="Note 12 2 2 2 2 4 8" xfId="28836" xr:uid="{00000000-0005-0000-0000-0000D5710000}"/>
    <cellStyle name="Note 12 2 2 2 2 4 8 2" xfId="28837" xr:uid="{00000000-0005-0000-0000-0000D6710000}"/>
    <cellStyle name="Note 12 2 2 2 2 4 8 3" xfId="28838" xr:uid="{00000000-0005-0000-0000-0000D7710000}"/>
    <cellStyle name="Note 12 2 2 2 2 4 8 4" xfId="28839" xr:uid="{00000000-0005-0000-0000-0000D8710000}"/>
    <cellStyle name="Note 12 2 2 2 2 4 9" xfId="28840" xr:uid="{00000000-0005-0000-0000-0000D9710000}"/>
    <cellStyle name="Note 12 2 2 2 2 4 9 2" xfId="28841" xr:uid="{00000000-0005-0000-0000-0000DA710000}"/>
    <cellStyle name="Note 12 2 2 2 2 4 9 3" xfId="28842" xr:uid="{00000000-0005-0000-0000-0000DB710000}"/>
    <cellStyle name="Note 12 2 2 2 2 4 9 4" xfId="28843" xr:uid="{00000000-0005-0000-0000-0000DC710000}"/>
    <cellStyle name="Note 12 2 2 2 2 5" xfId="28844" xr:uid="{00000000-0005-0000-0000-0000DD710000}"/>
    <cellStyle name="Note 12 2 2 2 2 5 2" xfId="28845" xr:uid="{00000000-0005-0000-0000-0000DE710000}"/>
    <cellStyle name="Note 12 2 2 2 2 5 3" xfId="28846" xr:uid="{00000000-0005-0000-0000-0000DF710000}"/>
    <cellStyle name="Note 12 2 2 2 2 5 4" xfId="28847" xr:uid="{00000000-0005-0000-0000-0000E0710000}"/>
    <cellStyle name="Note 12 2 2 2 2 6" xfId="28848" xr:uid="{00000000-0005-0000-0000-0000E1710000}"/>
    <cellStyle name="Note 12 2 2 2 2 6 2" xfId="28849" xr:uid="{00000000-0005-0000-0000-0000E2710000}"/>
    <cellStyle name="Note 12 2 2 2 2 6 3" xfId="28850" xr:uid="{00000000-0005-0000-0000-0000E3710000}"/>
    <cellStyle name="Note 12 2 2 2 2 6 4" xfId="28851" xr:uid="{00000000-0005-0000-0000-0000E4710000}"/>
    <cellStyle name="Note 12 2 2 2 2 7" xfId="28852" xr:uid="{00000000-0005-0000-0000-0000E5710000}"/>
    <cellStyle name="Note 12 2 2 2 2 7 2" xfId="28853" xr:uid="{00000000-0005-0000-0000-0000E6710000}"/>
    <cellStyle name="Note 12 2 2 2 2 7 3" xfId="28854" xr:uid="{00000000-0005-0000-0000-0000E7710000}"/>
    <cellStyle name="Note 12 2 2 2 2 7 4" xfId="28855" xr:uid="{00000000-0005-0000-0000-0000E8710000}"/>
    <cellStyle name="Note 12 2 2 2 2 8" xfId="28856" xr:uid="{00000000-0005-0000-0000-0000E9710000}"/>
    <cellStyle name="Note 12 2 2 2 2 8 2" xfId="28857" xr:uid="{00000000-0005-0000-0000-0000EA710000}"/>
    <cellStyle name="Note 12 2 2 2 2 8 3" xfId="28858" xr:uid="{00000000-0005-0000-0000-0000EB710000}"/>
    <cellStyle name="Note 12 2 2 2 2 8 4" xfId="28859" xr:uid="{00000000-0005-0000-0000-0000EC710000}"/>
    <cellStyle name="Note 12 2 2 2 2 9" xfId="28860" xr:uid="{00000000-0005-0000-0000-0000ED710000}"/>
    <cellStyle name="Note 12 2 2 2 2 9 2" xfId="28861" xr:uid="{00000000-0005-0000-0000-0000EE710000}"/>
    <cellStyle name="Note 12 2 2 2 2 9 3" xfId="28862" xr:uid="{00000000-0005-0000-0000-0000EF710000}"/>
    <cellStyle name="Note 12 2 2 2 2 9 4" xfId="28863" xr:uid="{00000000-0005-0000-0000-0000F0710000}"/>
    <cellStyle name="Note 12 2 2 2 20" xfId="28864" xr:uid="{00000000-0005-0000-0000-0000F1710000}"/>
    <cellStyle name="Note 12 2 2 2 20 2" xfId="28865" xr:uid="{00000000-0005-0000-0000-0000F2710000}"/>
    <cellStyle name="Note 12 2 2 2 20 3" xfId="28866" xr:uid="{00000000-0005-0000-0000-0000F3710000}"/>
    <cellStyle name="Note 12 2 2 2 20 4" xfId="28867" xr:uid="{00000000-0005-0000-0000-0000F4710000}"/>
    <cellStyle name="Note 12 2 2 2 21" xfId="28868" xr:uid="{00000000-0005-0000-0000-0000F5710000}"/>
    <cellStyle name="Note 12 2 2 2 21 2" xfId="28869" xr:uid="{00000000-0005-0000-0000-0000F6710000}"/>
    <cellStyle name="Note 12 2 2 2 21 3" xfId="28870" xr:uid="{00000000-0005-0000-0000-0000F7710000}"/>
    <cellStyle name="Note 12 2 2 2 21 4" xfId="28871" xr:uid="{00000000-0005-0000-0000-0000F8710000}"/>
    <cellStyle name="Note 12 2 2 2 22" xfId="28872" xr:uid="{00000000-0005-0000-0000-0000F9710000}"/>
    <cellStyle name="Note 12 2 2 2 22 2" xfId="28873" xr:uid="{00000000-0005-0000-0000-0000FA710000}"/>
    <cellStyle name="Note 12 2 2 2 22 3" xfId="28874" xr:uid="{00000000-0005-0000-0000-0000FB710000}"/>
    <cellStyle name="Note 12 2 2 2 22 4" xfId="28875" xr:uid="{00000000-0005-0000-0000-0000FC710000}"/>
    <cellStyle name="Note 12 2 2 2 23" xfId="28876" xr:uid="{00000000-0005-0000-0000-0000FD710000}"/>
    <cellStyle name="Note 12 2 2 2 23 2" xfId="28877" xr:uid="{00000000-0005-0000-0000-0000FE710000}"/>
    <cellStyle name="Note 12 2 2 2 23 3" xfId="28878" xr:uid="{00000000-0005-0000-0000-0000FF710000}"/>
    <cellStyle name="Note 12 2 2 2 23 4" xfId="28879" xr:uid="{00000000-0005-0000-0000-000000720000}"/>
    <cellStyle name="Note 12 2 2 2 24" xfId="28880" xr:uid="{00000000-0005-0000-0000-000001720000}"/>
    <cellStyle name="Note 12 2 2 2 25" xfId="28881" xr:uid="{00000000-0005-0000-0000-000002720000}"/>
    <cellStyle name="Note 12 2 2 2 3" xfId="28882" xr:uid="{00000000-0005-0000-0000-000003720000}"/>
    <cellStyle name="Note 12 2 2 2 3 10" xfId="28883" xr:uid="{00000000-0005-0000-0000-000004720000}"/>
    <cellStyle name="Note 12 2 2 2 3 10 2" xfId="28884" xr:uid="{00000000-0005-0000-0000-000005720000}"/>
    <cellStyle name="Note 12 2 2 2 3 10 3" xfId="28885" xr:uid="{00000000-0005-0000-0000-000006720000}"/>
    <cellStyle name="Note 12 2 2 2 3 10 4" xfId="28886" xr:uid="{00000000-0005-0000-0000-000007720000}"/>
    <cellStyle name="Note 12 2 2 2 3 11" xfId="28887" xr:uid="{00000000-0005-0000-0000-000008720000}"/>
    <cellStyle name="Note 12 2 2 2 3 11 2" xfId="28888" xr:uid="{00000000-0005-0000-0000-000009720000}"/>
    <cellStyle name="Note 12 2 2 2 3 11 3" xfId="28889" xr:uid="{00000000-0005-0000-0000-00000A720000}"/>
    <cellStyle name="Note 12 2 2 2 3 11 4" xfId="28890" xr:uid="{00000000-0005-0000-0000-00000B720000}"/>
    <cellStyle name="Note 12 2 2 2 3 12" xfId="28891" xr:uid="{00000000-0005-0000-0000-00000C720000}"/>
    <cellStyle name="Note 12 2 2 2 3 12 2" xfId="28892" xr:uid="{00000000-0005-0000-0000-00000D720000}"/>
    <cellStyle name="Note 12 2 2 2 3 12 3" xfId="28893" xr:uid="{00000000-0005-0000-0000-00000E720000}"/>
    <cellStyle name="Note 12 2 2 2 3 12 4" xfId="28894" xr:uid="{00000000-0005-0000-0000-00000F720000}"/>
    <cellStyle name="Note 12 2 2 2 3 13" xfId="28895" xr:uid="{00000000-0005-0000-0000-000010720000}"/>
    <cellStyle name="Note 12 2 2 2 3 13 2" xfId="28896" xr:uid="{00000000-0005-0000-0000-000011720000}"/>
    <cellStyle name="Note 12 2 2 2 3 13 3" xfId="28897" xr:uid="{00000000-0005-0000-0000-000012720000}"/>
    <cellStyle name="Note 12 2 2 2 3 13 4" xfId="28898" xr:uid="{00000000-0005-0000-0000-000013720000}"/>
    <cellStyle name="Note 12 2 2 2 3 14" xfId="28899" xr:uid="{00000000-0005-0000-0000-000014720000}"/>
    <cellStyle name="Note 12 2 2 2 3 14 2" xfId="28900" xr:uid="{00000000-0005-0000-0000-000015720000}"/>
    <cellStyle name="Note 12 2 2 2 3 14 3" xfId="28901" xr:uid="{00000000-0005-0000-0000-000016720000}"/>
    <cellStyle name="Note 12 2 2 2 3 14 4" xfId="28902" xr:uid="{00000000-0005-0000-0000-000017720000}"/>
    <cellStyle name="Note 12 2 2 2 3 15" xfId="28903" xr:uid="{00000000-0005-0000-0000-000018720000}"/>
    <cellStyle name="Note 12 2 2 2 3 15 2" xfId="28904" xr:uid="{00000000-0005-0000-0000-000019720000}"/>
    <cellStyle name="Note 12 2 2 2 3 15 3" xfId="28905" xr:uid="{00000000-0005-0000-0000-00001A720000}"/>
    <cellStyle name="Note 12 2 2 2 3 15 4" xfId="28906" xr:uid="{00000000-0005-0000-0000-00001B720000}"/>
    <cellStyle name="Note 12 2 2 2 3 16" xfId="28907" xr:uid="{00000000-0005-0000-0000-00001C720000}"/>
    <cellStyle name="Note 12 2 2 2 3 16 2" xfId="28908" xr:uid="{00000000-0005-0000-0000-00001D720000}"/>
    <cellStyle name="Note 12 2 2 2 3 16 3" xfId="28909" xr:uid="{00000000-0005-0000-0000-00001E720000}"/>
    <cellStyle name="Note 12 2 2 2 3 16 4" xfId="28910" xr:uid="{00000000-0005-0000-0000-00001F720000}"/>
    <cellStyle name="Note 12 2 2 2 3 17" xfId="28911" xr:uid="{00000000-0005-0000-0000-000020720000}"/>
    <cellStyle name="Note 12 2 2 2 3 17 2" xfId="28912" xr:uid="{00000000-0005-0000-0000-000021720000}"/>
    <cellStyle name="Note 12 2 2 2 3 17 3" xfId="28913" xr:uid="{00000000-0005-0000-0000-000022720000}"/>
    <cellStyle name="Note 12 2 2 2 3 17 4" xfId="28914" xr:uid="{00000000-0005-0000-0000-000023720000}"/>
    <cellStyle name="Note 12 2 2 2 3 18" xfId="28915" xr:uid="{00000000-0005-0000-0000-000024720000}"/>
    <cellStyle name="Note 12 2 2 2 3 18 2" xfId="28916" xr:uid="{00000000-0005-0000-0000-000025720000}"/>
    <cellStyle name="Note 12 2 2 2 3 18 3" xfId="28917" xr:uid="{00000000-0005-0000-0000-000026720000}"/>
    <cellStyle name="Note 12 2 2 2 3 18 4" xfId="28918" xr:uid="{00000000-0005-0000-0000-000027720000}"/>
    <cellStyle name="Note 12 2 2 2 3 19" xfId="28919" xr:uid="{00000000-0005-0000-0000-000028720000}"/>
    <cellStyle name="Note 12 2 2 2 3 19 2" xfId="28920" xr:uid="{00000000-0005-0000-0000-000029720000}"/>
    <cellStyle name="Note 12 2 2 2 3 19 3" xfId="28921" xr:uid="{00000000-0005-0000-0000-00002A720000}"/>
    <cellStyle name="Note 12 2 2 2 3 19 4" xfId="28922" xr:uid="{00000000-0005-0000-0000-00002B720000}"/>
    <cellStyle name="Note 12 2 2 2 3 2" xfId="28923" xr:uid="{00000000-0005-0000-0000-00002C720000}"/>
    <cellStyle name="Note 12 2 2 2 3 2 2" xfId="28924" xr:uid="{00000000-0005-0000-0000-00002D720000}"/>
    <cellStyle name="Note 12 2 2 2 3 2 3" xfId="28925" xr:uid="{00000000-0005-0000-0000-00002E720000}"/>
    <cellStyle name="Note 12 2 2 2 3 2 4" xfId="28926" xr:uid="{00000000-0005-0000-0000-00002F720000}"/>
    <cellStyle name="Note 12 2 2 2 3 20" xfId="28927" xr:uid="{00000000-0005-0000-0000-000030720000}"/>
    <cellStyle name="Note 12 2 2 2 3 20 2" xfId="28928" xr:uid="{00000000-0005-0000-0000-000031720000}"/>
    <cellStyle name="Note 12 2 2 2 3 20 3" xfId="28929" xr:uid="{00000000-0005-0000-0000-000032720000}"/>
    <cellStyle name="Note 12 2 2 2 3 20 4" xfId="28930" xr:uid="{00000000-0005-0000-0000-000033720000}"/>
    <cellStyle name="Note 12 2 2 2 3 21" xfId="28931" xr:uid="{00000000-0005-0000-0000-000034720000}"/>
    <cellStyle name="Note 12 2 2 2 3 22" xfId="28932" xr:uid="{00000000-0005-0000-0000-000035720000}"/>
    <cellStyle name="Note 12 2 2 2 3 3" xfId="28933" xr:uid="{00000000-0005-0000-0000-000036720000}"/>
    <cellStyle name="Note 12 2 2 2 3 3 2" xfId="28934" xr:uid="{00000000-0005-0000-0000-000037720000}"/>
    <cellStyle name="Note 12 2 2 2 3 3 3" xfId="28935" xr:uid="{00000000-0005-0000-0000-000038720000}"/>
    <cellStyle name="Note 12 2 2 2 3 3 4" xfId="28936" xr:uid="{00000000-0005-0000-0000-000039720000}"/>
    <cellStyle name="Note 12 2 2 2 3 4" xfId="28937" xr:uid="{00000000-0005-0000-0000-00003A720000}"/>
    <cellStyle name="Note 12 2 2 2 3 4 2" xfId="28938" xr:uid="{00000000-0005-0000-0000-00003B720000}"/>
    <cellStyle name="Note 12 2 2 2 3 4 3" xfId="28939" xr:uid="{00000000-0005-0000-0000-00003C720000}"/>
    <cellStyle name="Note 12 2 2 2 3 4 4" xfId="28940" xr:uid="{00000000-0005-0000-0000-00003D720000}"/>
    <cellStyle name="Note 12 2 2 2 3 5" xfId="28941" xr:uid="{00000000-0005-0000-0000-00003E720000}"/>
    <cellStyle name="Note 12 2 2 2 3 5 2" xfId="28942" xr:uid="{00000000-0005-0000-0000-00003F720000}"/>
    <cellStyle name="Note 12 2 2 2 3 5 3" xfId="28943" xr:uid="{00000000-0005-0000-0000-000040720000}"/>
    <cellStyle name="Note 12 2 2 2 3 5 4" xfId="28944" xr:uid="{00000000-0005-0000-0000-000041720000}"/>
    <cellStyle name="Note 12 2 2 2 3 6" xfId="28945" xr:uid="{00000000-0005-0000-0000-000042720000}"/>
    <cellStyle name="Note 12 2 2 2 3 6 2" xfId="28946" xr:uid="{00000000-0005-0000-0000-000043720000}"/>
    <cellStyle name="Note 12 2 2 2 3 6 3" xfId="28947" xr:uid="{00000000-0005-0000-0000-000044720000}"/>
    <cellStyle name="Note 12 2 2 2 3 6 4" xfId="28948" xr:uid="{00000000-0005-0000-0000-000045720000}"/>
    <cellStyle name="Note 12 2 2 2 3 7" xfId="28949" xr:uid="{00000000-0005-0000-0000-000046720000}"/>
    <cellStyle name="Note 12 2 2 2 3 7 2" xfId="28950" xr:uid="{00000000-0005-0000-0000-000047720000}"/>
    <cellStyle name="Note 12 2 2 2 3 7 3" xfId="28951" xr:uid="{00000000-0005-0000-0000-000048720000}"/>
    <cellStyle name="Note 12 2 2 2 3 7 4" xfId="28952" xr:uid="{00000000-0005-0000-0000-000049720000}"/>
    <cellStyle name="Note 12 2 2 2 3 8" xfId="28953" xr:uid="{00000000-0005-0000-0000-00004A720000}"/>
    <cellStyle name="Note 12 2 2 2 3 8 2" xfId="28954" xr:uid="{00000000-0005-0000-0000-00004B720000}"/>
    <cellStyle name="Note 12 2 2 2 3 8 3" xfId="28955" xr:uid="{00000000-0005-0000-0000-00004C720000}"/>
    <cellStyle name="Note 12 2 2 2 3 8 4" xfId="28956" xr:uid="{00000000-0005-0000-0000-00004D720000}"/>
    <cellStyle name="Note 12 2 2 2 3 9" xfId="28957" xr:uid="{00000000-0005-0000-0000-00004E720000}"/>
    <cellStyle name="Note 12 2 2 2 3 9 2" xfId="28958" xr:uid="{00000000-0005-0000-0000-00004F720000}"/>
    <cellStyle name="Note 12 2 2 2 3 9 3" xfId="28959" xr:uid="{00000000-0005-0000-0000-000050720000}"/>
    <cellStyle name="Note 12 2 2 2 3 9 4" xfId="28960" xr:uid="{00000000-0005-0000-0000-000051720000}"/>
    <cellStyle name="Note 12 2 2 2 4" xfId="28961" xr:uid="{00000000-0005-0000-0000-000052720000}"/>
    <cellStyle name="Note 12 2 2 2 4 10" xfId="28962" xr:uid="{00000000-0005-0000-0000-000053720000}"/>
    <cellStyle name="Note 12 2 2 2 4 10 2" xfId="28963" xr:uid="{00000000-0005-0000-0000-000054720000}"/>
    <cellStyle name="Note 12 2 2 2 4 10 3" xfId="28964" xr:uid="{00000000-0005-0000-0000-000055720000}"/>
    <cellStyle name="Note 12 2 2 2 4 10 4" xfId="28965" xr:uid="{00000000-0005-0000-0000-000056720000}"/>
    <cellStyle name="Note 12 2 2 2 4 11" xfId="28966" xr:uid="{00000000-0005-0000-0000-000057720000}"/>
    <cellStyle name="Note 12 2 2 2 4 11 2" xfId="28967" xr:uid="{00000000-0005-0000-0000-000058720000}"/>
    <cellStyle name="Note 12 2 2 2 4 11 3" xfId="28968" xr:uid="{00000000-0005-0000-0000-000059720000}"/>
    <cellStyle name="Note 12 2 2 2 4 11 4" xfId="28969" xr:uid="{00000000-0005-0000-0000-00005A720000}"/>
    <cellStyle name="Note 12 2 2 2 4 12" xfId="28970" xr:uid="{00000000-0005-0000-0000-00005B720000}"/>
    <cellStyle name="Note 12 2 2 2 4 12 2" xfId="28971" xr:uid="{00000000-0005-0000-0000-00005C720000}"/>
    <cellStyle name="Note 12 2 2 2 4 12 3" xfId="28972" xr:uid="{00000000-0005-0000-0000-00005D720000}"/>
    <cellStyle name="Note 12 2 2 2 4 12 4" xfId="28973" xr:uid="{00000000-0005-0000-0000-00005E720000}"/>
    <cellStyle name="Note 12 2 2 2 4 13" xfId="28974" xr:uid="{00000000-0005-0000-0000-00005F720000}"/>
    <cellStyle name="Note 12 2 2 2 4 13 2" xfId="28975" xr:uid="{00000000-0005-0000-0000-000060720000}"/>
    <cellStyle name="Note 12 2 2 2 4 13 3" xfId="28976" xr:uid="{00000000-0005-0000-0000-000061720000}"/>
    <cellStyle name="Note 12 2 2 2 4 13 4" xfId="28977" xr:uid="{00000000-0005-0000-0000-000062720000}"/>
    <cellStyle name="Note 12 2 2 2 4 14" xfId="28978" xr:uid="{00000000-0005-0000-0000-000063720000}"/>
    <cellStyle name="Note 12 2 2 2 4 14 2" xfId="28979" xr:uid="{00000000-0005-0000-0000-000064720000}"/>
    <cellStyle name="Note 12 2 2 2 4 14 3" xfId="28980" xr:uid="{00000000-0005-0000-0000-000065720000}"/>
    <cellStyle name="Note 12 2 2 2 4 14 4" xfId="28981" xr:uid="{00000000-0005-0000-0000-000066720000}"/>
    <cellStyle name="Note 12 2 2 2 4 15" xfId="28982" xr:uid="{00000000-0005-0000-0000-000067720000}"/>
    <cellStyle name="Note 12 2 2 2 4 15 2" xfId="28983" xr:uid="{00000000-0005-0000-0000-000068720000}"/>
    <cellStyle name="Note 12 2 2 2 4 15 3" xfId="28984" xr:uid="{00000000-0005-0000-0000-000069720000}"/>
    <cellStyle name="Note 12 2 2 2 4 15 4" xfId="28985" xr:uid="{00000000-0005-0000-0000-00006A720000}"/>
    <cellStyle name="Note 12 2 2 2 4 16" xfId="28986" xr:uid="{00000000-0005-0000-0000-00006B720000}"/>
    <cellStyle name="Note 12 2 2 2 4 16 2" xfId="28987" xr:uid="{00000000-0005-0000-0000-00006C720000}"/>
    <cellStyle name="Note 12 2 2 2 4 16 3" xfId="28988" xr:uid="{00000000-0005-0000-0000-00006D720000}"/>
    <cellStyle name="Note 12 2 2 2 4 16 4" xfId="28989" xr:uid="{00000000-0005-0000-0000-00006E720000}"/>
    <cellStyle name="Note 12 2 2 2 4 17" xfId="28990" xr:uid="{00000000-0005-0000-0000-00006F720000}"/>
    <cellStyle name="Note 12 2 2 2 4 17 2" xfId="28991" xr:uid="{00000000-0005-0000-0000-000070720000}"/>
    <cellStyle name="Note 12 2 2 2 4 17 3" xfId="28992" xr:uid="{00000000-0005-0000-0000-000071720000}"/>
    <cellStyle name="Note 12 2 2 2 4 17 4" xfId="28993" xr:uid="{00000000-0005-0000-0000-000072720000}"/>
    <cellStyle name="Note 12 2 2 2 4 18" xfId="28994" xr:uid="{00000000-0005-0000-0000-000073720000}"/>
    <cellStyle name="Note 12 2 2 2 4 18 2" xfId="28995" xr:uid="{00000000-0005-0000-0000-000074720000}"/>
    <cellStyle name="Note 12 2 2 2 4 18 3" xfId="28996" xr:uid="{00000000-0005-0000-0000-000075720000}"/>
    <cellStyle name="Note 12 2 2 2 4 18 4" xfId="28997" xr:uid="{00000000-0005-0000-0000-000076720000}"/>
    <cellStyle name="Note 12 2 2 2 4 19" xfId="28998" xr:uid="{00000000-0005-0000-0000-000077720000}"/>
    <cellStyle name="Note 12 2 2 2 4 19 2" xfId="28999" xr:uid="{00000000-0005-0000-0000-000078720000}"/>
    <cellStyle name="Note 12 2 2 2 4 19 3" xfId="29000" xr:uid="{00000000-0005-0000-0000-000079720000}"/>
    <cellStyle name="Note 12 2 2 2 4 19 4" xfId="29001" xr:uid="{00000000-0005-0000-0000-00007A720000}"/>
    <cellStyle name="Note 12 2 2 2 4 2" xfId="29002" xr:uid="{00000000-0005-0000-0000-00007B720000}"/>
    <cellStyle name="Note 12 2 2 2 4 2 2" xfId="29003" xr:uid="{00000000-0005-0000-0000-00007C720000}"/>
    <cellStyle name="Note 12 2 2 2 4 2 3" xfId="29004" xr:uid="{00000000-0005-0000-0000-00007D720000}"/>
    <cellStyle name="Note 12 2 2 2 4 2 4" xfId="29005" xr:uid="{00000000-0005-0000-0000-00007E720000}"/>
    <cellStyle name="Note 12 2 2 2 4 20" xfId="29006" xr:uid="{00000000-0005-0000-0000-00007F720000}"/>
    <cellStyle name="Note 12 2 2 2 4 20 2" xfId="29007" xr:uid="{00000000-0005-0000-0000-000080720000}"/>
    <cellStyle name="Note 12 2 2 2 4 20 3" xfId="29008" xr:uid="{00000000-0005-0000-0000-000081720000}"/>
    <cellStyle name="Note 12 2 2 2 4 20 4" xfId="29009" xr:uid="{00000000-0005-0000-0000-000082720000}"/>
    <cellStyle name="Note 12 2 2 2 4 21" xfId="29010" xr:uid="{00000000-0005-0000-0000-000083720000}"/>
    <cellStyle name="Note 12 2 2 2 4 22" xfId="29011" xr:uid="{00000000-0005-0000-0000-000084720000}"/>
    <cellStyle name="Note 12 2 2 2 4 3" xfId="29012" xr:uid="{00000000-0005-0000-0000-000085720000}"/>
    <cellStyle name="Note 12 2 2 2 4 3 2" xfId="29013" xr:uid="{00000000-0005-0000-0000-000086720000}"/>
    <cellStyle name="Note 12 2 2 2 4 3 3" xfId="29014" xr:uid="{00000000-0005-0000-0000-000087720000}"/>
    <cellStyle name="Note 12 2 2 2 4 3 4" xfId="29015" xr:uid="{00000000-0005-0000-0000-000088720000}"/>
    <cellStyle name="Note 12 2 2 2 4 4" xfId="29016" xr:uid="{00000000-0005-0000-0000-000089720000}"/>
    <cellStyle name="Note 12 2 2 2 4 4 2" xfId="29017" xr:uid="{00000000-0005-0000-0000-00008A720000}"/>
    <cellStyle name="Note 12 2 2 2 4 4 3" xfId="29018" xr:uid="{00000000-0005-0000-0000-00008B720000}"/>
    <cellStyle name="Note 12 2 2 2 4 4 4" xfId="29019" xr:uid="{00000000-0005-0000-0000-00008C720000}"/>
    <cellStyle name="Note 12 2 2 2 4 5" xfId="29020" xr:uid="{00000000-0005-0000-0000-00008D720000}"/>
    <cellStyle name="Note 12 2 2 2 4 5 2" xfId="29021" xr:uid="{00000000-0005-0000-0000-00008E720000}"/>
    <cellStyle name="Note 12 2 2 2 4 5 3" xfId="29022" xr:uid="{00000000-0005-0000-0000-00008F720000}"/>
    <cellStyle name="Note 12 2 2 2 4 5 4" xfId="29023" xr:uid="{00000000-0005-0000-0000-000090720000}"/>
    <cellStyle name="Note 12 2 2 2 4 6" xfId="29024" xr:uid="{00000000-0005-0000-0000-000091720000}"/>
    <cellStyle name="Note 12 2 2 2 4 6 2" xfId="29025" xr:uid="{00000000-0005-0000-0000-000092720000}"/>
    <cellStyle name="Note 12 2 2 2 4 6 3" xfId="29026" xr:uid="{00000000-0005-0000-0000-000093720000}"/>
    <cellStyle name="Note 12 2 2 2 4 6 4" xfId="29027" xr:uid="{00000000-0005-0000-0000-000094720000}"/>
    <cellStyle name="Note 12 2 2 2 4 7" xfId="29028" xr:uid="{00000000-0005-0000-0000-000095720000}"/>
    <cellStyle name="Note 12 2 2 2 4 7 2" xfId="29029" xr:uid="{00000000-0005-0000-0000-000096720000}"/>
    <cellStyle name="Note 12 2 2 2 4 7 3" xfId="29030" xr:uid="{00000000-0005-0000-0000-000097720000}"/>
    <cellStyle name="Note 12 2 2 2 4 7 4" xfId="29031" xr:uid="{00000000-0005-0000-0000-000098720000}"/>
    <cellStyle name="Note 12 2 2 2 4 8" xfId="29032" xr:uid="{00000000-0005-0000-0000-000099720000}"/>
    <cellStyle name="Note 12 2 2 2 4 8 2" xfId="29033" xr:uid="{00000000-0005-0000-0000-00009A720000}"/>
    <cellStyle name="Note 12 2 2 2 4 8 3" xfId="29034" xr:uid="{00000000-0005-0000-0000-00009B720000}"/>
    <cellStyle name="Note 12 2 2 2 4 8 4" xfId="29035" xr:uid="{00000000-0005-0000-0000-00009C720000}"/>
    <cellStyle name="Note 12 2 2 2 4 9" xfId="29036" xr:uid="{00000000-0005-0000-0000-00009D720000}"/>
    <cellStyle name="Note 12 2 2 2 4 9 2" xfId="29037" xr:uid="{00000000-0005-0000-0000-00009E720000}"/>
    <cellStyle name="Note 12 2 2 2 4 9 3" xfId="29038" xr:uid="{00000000-0005-0000-0000-00009F720000}"/>
    <cellStyle name="Note 12 2 2 2 4 9 4" xfId="29039" xr:uid="{00000000-0005-0000-0000-0000A0720000}"/>
    <cellStyle name="Note 12 2 2 2 5" xfId="29040" xr:uid="{00000000-0005-0000-0000-0000A1720000}"/>
    <cellStyle name="Note 12 2 2 2 5 2" xfId="29041" xr:uid="{00000000-0005-0000-0000-0000A2720000}"/>
    <cellStyle name="Note 12 2 2 2 5 3" xfId="29042" xr:uid="{00000000-0005-0000-0000-0000A3720000}"/>
    <cellStyle name="Note 12 2 2 2 5 4" xfId="29043" xr:uid="{00000000-0005-0000-0000-0000A4720000}"/>
    <cellStyle name="Note 12 2 2 2 6" xfId="29044" xr:uid="{00000000-0005-0000-0000-0000A5720000}"/>
    <cellStyle name="Note 12 2 2 2 6 2" xfId="29045" xr:uid="{00000000-0005-0000-0000-0000A6720000}"/>
    <cellStyle name="Note 12 2 2 2 6 3" xfId="29046" xr:uid="{00000000-0005-0000-0000-0000A7720000}"/>
    <cellStyle name="Note 12 2 2 2 6 4" xfId="29047" xr:uid="{00000000-0005-0000-0000-0000A8720000}"/>
    <cellStyle name="Note 12 2 2 2 7" xfId="29048" xr:uid="{00000000-0005-0000-0000-0000A9720000}"/>
    <cellStyle name="Note 12 2 2 2 7 2" xfId="29049" xr:uid="{00000000-0005-0000-0000-0000AA720000}"/>
    <cellStyle name="Note 12 2 2 2 7 3" xfId="29050" xr:uid="{00000000-0005-0000-0000-0000AB720000}"/>
    <cellStyle name="Note 12 2 2 2 7 4" xfId="29051" xr:uid="{00000000-0005-0000-0000-0000AC720000}"/>
    <cellStyle name="Note 12 2 2 2 8" xfId="29052" xr:uid="{00000000-0005-0000-0000-0000AD720000}"/>
    <cellStyle name="Note 12 2 2 2 8 2" xfId="29053" xr:uid="{00000000-0005-0000-0000-0000AE720000}"/>
    <cellStyle name="Note 12 2 2 2 8 3" xfId="29054" xr:uid="{00000000-0005-0000-0000-0000AF720000}"/>
    <cellStyle name="Note 12 2 2 2 8 4" xfId="29055" xr:uid="{00000000-0005-0000-0000-0000B0720000}"/>
    <cellStyle name="Note 12 2 2 2 9" xfId="29056" xr:uid="{00000000-0005-0000-0000-0000B1720000}"/>
    <cellStyle name="Note 12 2 2 2 9 2" xfId="29057" xr:uid="{00000000-0005-0000-0000-0000B2720000}"/>
    <cellStyle name="Note 12 2 2 2 9 3" xfId="29058" xr:uid="{00000000-0005-0000-0000-0000B3720000}"/>
    <cellStyle name="Note 12 2 2 2 9 4" xfId="29059" xr:uid="{00000000-0005-0000-0000-0000B4720000}"/>
    <cellStyle name="Note 12 2 2 20" xfId="29060" xr:uid="{00000000-0005-0000-0000-0000B5720000}"/>
    <cellStyle name="Note 12 2 2 20 2" xfId="29061" xr:uid="{00000000-0005-0000-0000-0000B6720000}"/>
    <cellStyle name="Note 12 2 2 20 3" xfId="29062" xr:uid="{00000000-0005-0000-0000-0000B7720000}"/>
    <cellStyle name="Note 12 2 2 20 4" xfId="29063" xr:uid="{00000000-0005-0000-0000-0000B8720000}"/>
    <cellStyle name="Note 12 2 2 21" xfId="29064" xr:uid="{00000000-0005-0000-0000-0000B9720000}"/>
    <cellStyle name="Note 12 2 2 21 2" xfId="29065" xr:uid="{00000000-0005-0000-0000-0000BA720000}"/>
    <cellStyle name="Note 12 2 2 21 3" xfId="29066" xr:uid="{00000000-0005-0000-0000-0000BB720000}"/>
    <cellStyle name="Note 12 2 2 21 4" xfId="29067" xr:uid="{00000000-0005-0000-0000-0000BC720000}"/>
    <cellStyle name="Note 12 2 2 22" xfId="29068" xr:uid="{00000000-0005-0000-0000-0000BD720000}"/>
    <cellStyle name="Note 12 2 2 22 2" xfId="29069" xr:uid="{00000000-0005-0000-0000-0000BE720000}"/>
    <cellStyle name="Note 12 2 2 22 3" xfId="29070" xr:uid="{00000000-0005-0000-0000-0000BF720000}"/>
    <cellStyle name="Note 12 2 2 22 4" xfId="29071" xr:uid="{00000000-0005-0000-0000-0000C0720000}"/>
    <cellStyle name="Note 12 2 2 23" xfId="29072" xr:uid="{00000000-0005-0000-0000-0000C1720000}"/>
    <cellStyle name="Note 12 2 2 23 2" xfId="29073" xr:uid="{00000000-0005-0000-0000-0000C2720000}"/>
    <cellStyle name="Note 12 2 2 23 3" xfId="29074" xr:uid="{00000000-0005-0000-0000-0000C3720000}"/>
    <cellStyle name="Note 12 2 2 23 4" xfId="29075" xr:uid="{00000000-0005-0000-0000-0000C4720000}"/>
    <cellStyle name="Note 12 2 2 24" xfId="29076" xr:uid="{00000000-0005-0000-0000-0000C5720000}"/>
    <cellStyle name="Note 12 2 2 24 2" xfId="29077" xr:uid="{00000000-0005-0000-0000-0000C6720000}"/>
    <cellStyle name="Note 12 2 2 24 3" xfId="29078" xr:uid="{00000000-0005-0000-0000-0000C7720000}"/>
    <cellStyle name="Note 12 2 2 24 4" xfId="29079" xr:uid="{00000000-0005-0000-0000-0000C8720000}"/>
    <cellStyle name="Note 12 2 2 25" xfId="29080" xr:uid="{00000000-0005-0000-0000-0000C9720000}"/>
    <cellStyle name="Note 12 2 2 25 2" xfId="29081" xr:uid="{00000000-0005-0000-0000-0000CA720000}"/>
    <cellStyle name="Note 12 2 2 25 3" xfId="29082" xr:uid="{00000000-0005-0000-0000-0000CB720000}"/>
    <cellStyle name="Note 12 2 2 25 4" xfId="29083" xr:uid="{00000000-0005-0000-0000-0000CC720000}"/>
    <cellStyle name="Note 12 2 2 26" xfId="29084" xr:uid="{00000000-0005-0000-0000-0000CD720000}"/>
    <cellStyle name="Note 12 2 2 26 2" xfId="29085" xr:uid="{00000000-0005-0000-0000-0000CE720000}"/>
    <cellStyle name="Note 12 2 2 26 3" xfId="29086" xr:uid="{00000000-0005-0000-0000-0000CF720000}"/>
    <cellStyle name="Note 12 2 2 26 4" xfId="29087" xr:uid="{00000000-0005-0000-0000-0000D0720000}"/>
    <cellStyle name="Note 12 2 2 27" xfId="29088" xr:uid="{00000000-0005-0000-0000-0000D1720000}"/>
    <cellStyle name="Note 12 2 2 27 2" xfId="29089" xr:uid="{00000000-0005-0000-0000-0000D2720000}"/>
    <cellStyle name="Note 12 2 2 27 3" xfId="29090" xr:uid="{00000000-0005-0000-0000-0000D3720000}"/>
    <cellStyle name="Note 12 2 2 27 4" xfId="29091" xr:uid="{00000000-0005-0000-0000-0000D4720000}"/>
    <cellStyle name="Note 12 2 2 28" xfId="29092" xr:uid="{00000000-0005-0000-0000-0000D5720000}"/>
    <cellStyle name="Note 12 2 2 28 2" xfId="29093" xr:uid="{00000000-0005-0000-0000-0000D6720000}"/>
    <cellStyle name="Note 12 2 2 28 3" xfId="29094" xr:uid="{00000000-0005-0000-0000-0000D7720000}"/>
    <cellStyle name="Note 12 2 2 28 4" xfId="29095" xr:uid="{00000000-0005-0000-0000-0000D8720000}"/>
    <cellStyle name="Note 12 2 2 29" xfId="29096" xr:uid="{00000000-0005-0000-0000-0000D9720000}"/>
    <cellStyle name="Note 12 2 2 29 2" xfId="29097" xr:uid="{00000000-0005-0000-0000-0000DA720000}"/>
    <cellStyle name="Note 12 2 2 29 3" xfId="29098" xr:uid="{00000000-0005-0000-0000-0000DB720000}"/>
    <cellStyle name="Note 12 2 2 29 4" xfId="29099" xr:uid="{00000000-0005-0000-0000-0000DC720000}"/>
    <cellStyle name="Note 12 2 2 3" xfId="29100" xr:uid="{00000000-0005-0000-0000-0000DD720000}"/>
    <cellStyle name="Note 12 2 2 3 10" xfId="29101" xr:uid="{00000000-0005-0000-0000-0000DE720000}"/>
    <cellStyle name="Note 12 2 2 3 10 2" xfId="29102" xr:uid="{00000000-0005-0000-0000-0000DF720000}"/>
    <cellStyle name="Note 12 2 2 3 10 3" xfId="29103" xr:uid="{00000000-0005-0000-0000-0000E0720000}"/>
    <cellStyle name="Note 12 2 2 3 10 4" xfId="29104" xr:uid="{00000000-0005-0000-0000-0000E1720000}"/>
    <cellStyle name="Note 12 2 2 3 11" xfId="29105" xr:uid="{00000000-0005-0000-0000-0000E2720000}"/>
    <cellStyle name="Note 12 2 2 3 11 2" xfId="29106" xr:uid="{00000000-0005-0000-0000-0000E3720000}"/>
    <cellStyle name="Note 12 2 2 3 11 3" xfId="29107" xr:uid="{00000000-0005-0000-0000-0000E4720000}"/>
    <cellStyle name="Note 12 2 2 3 11 4" xfId="29108" xr:uid="{00000000-0005-0000-0000-0000E5720000}"/>
    <cellStyle name="Note 12 2 2 3 12" xfId="29109" xr:uid="{00000000-0005-0000-0000-0000E6720000}"/>
    <cellStyle name="Note 12 2 2 3 12 2" xfId="29110" xr:uid="{00000000-0005-0000-0000-0000E7720000}"/>
    <cellStyle name="Note 12 2 2 3 12 3" xfId="29111" xr:uid="{00000000-0005-0000-0000-0000E8720000}"/>
    <cellStyle name="Note 12 2 2 3 12 4" xfId="29112" xr:uid="{00000000-0005-0000-0000-0000E9720000}"/>
    <cellStyle name="Note 12 2 2 3 13" xfId="29113" xr:uid="{00000000-0005-0000-0000-0000EA720000}"/>
    <cellStyle name="Note 12 2 2 3 13 2" xfId="29114" xr:uid="{00000000-0005-0000-0000-0000EB720000}"/>
    <cellStyle name="Note 12 2 2 3 13 3" xfId="29115" xr:uid="{00000000-0005-0000-0000-0000EC720000}"/>
    <cellStyle name="Note 12 2 2 3 13 4" xfId="29116" xr:uid="{00000000-0005-0000-0000-0000ED720000}"/>
    <cellStyle name="Note 12 2 2 3 14" xfId="29117" xr:uid="{00000000-0005-0000-0000-0000EE720000}"/>
    <cellStyle name="Note 12 2 2 3 14 2" xfId="29118" xr:uid="{00000000-0005-0000-0000-0000EF720000}"/>
    <cellStyle name="Note 12 2 2 3 14 3" xfId="29119" xr:uid="{00000000-0005-0000-0000-0000F0720000}"/>
    <cellStyle name="Note 12 2 2 3 14 4" xfId="29120" xr:uid="{00000000-0005-0000-0000-0000F1720000}"/>
    <cellStyle name="Note 12 2 2 3 15" xfId="29121" xr:uid="{00000000-0005-0000-0000-0000F2720000}"/>
    <cellStyle name="Note 12 2 2 3 15 2" xfId="29122" xr:uid="{00000000-0005-0000-0000-0000F3720000}"/>
    <cellStyle name="Note 12 2 2 3 15 3" xfId="29123" xr:uid="{00000000-0005-0000-0000-0000F4720000}"/>
    <cellStyle name="Note 12 2 2 3 15 4" xfId="29124" xr:uid="{00000000-0005-0000-0000-0000F5720000}"/>
    <cellStyle name="Note 12 2 2 3 16" xfId="29125" xr:uid="{00000000-0005-0000-0000-0000F6720000}"/>
    <cellStyle name="Note 12 2 2 3 16 2" xfId="29126" xr:uid="{00000000-0005-0000-0000-0000F7720000}"/>
    <cellStyle name="Note 12 2 2 3 16 3" xfId="29127" xr:uid="{00000000-0005-0000-0000-0000F8720000}"/>
    <cellStyle name="Note 12 2 2 3 16 4" xfId="29128" xr:uid="{00000000-0005-0000-0000-0000F9720000}"/>
    <cellStyle name="Note 12 2 2 3 17" xfId="29129" xr:uid="{00000000-0005-0000-0000-0000FA720000}"/>
    <cellStyle name="Note 12 2 2 3 17 2" xfId="29130" xr:uid="{00000000-0005-0000-0000-0000FB720000}"/>
    <cellStyle name="Note 12 2 2 3 17 3" xfId="29131" xr:uid="{00000000-0005-0000-0000-0000FC720000}"/>
    <cellStyle name="Note 12 2 2 3 17 4" xfId="29132" xr:uid="{00000000-0005-0000-0000-0000FD720000}"/>
    <cellStyle name="Note 12 2 2 3 18" xfId="29133" xr:uid="{00000000-0005-0000-0000-0000FE720000}"/>
    <cellStyle name="Note 12 2 2 3 18 2" xfId="29134" xr:uid="{00000000-0005-0000-0000-0000FF720000}"/>
    <cellStyle name="Note 12 2 2 3 18 3" xfId="29135" xr:uid="{00000000-0005-0000-0000-000000730000}"/>
    <cellStyle name="Note 12 2 2 3 18 4" xfId="29136" xr:uid="{00000000-0005-0000-0000-000001730000}"/>
    <cellStyle name="Note 12 2 2 3 19" xfId="29137" xr:uid="{00000000-0005-0000-0000-000002730000}"/>
    <cellStyle name="Note 12 2 2 3 19 2" xfId="29138" xr:uid="{00000000-0005-0000-0000-000003730000}"/>
    <cellStyle name="Note 12 2 2 3 19 3" xfId="29139" xr:uid="{00000000-0005-0000-0000-000004730000}"/>
    <cellStyle name="Note 12 2 2 3 19 4" xfId="29140" xr:uid="{00000000-0005-0000-0000-000005730000}"/>
    <cellStyle name="Note 12 2 2 3 2" xfId="29141" xr:uid="{00000000-0005-0000-0000-000006730000}"/>
    <cellStyle name="Note 12 2 2 3 2 2" xfId="29142" xr:uid="{00000000-0005-0000-0000-000007730000}"/>
    <cellStyle name="Note 12 2 2 3 2 3" xfId="29143" xr:uid="{00000000-0005-0000-0000-000008730000}"/>
    <cellStyle name="Note 12 2 2 3 2 4" xfId="29144" xr:uid="{00000000-0005-0000-0000-000009730000}"/>
    <cellStyle name="Note 12 2 2 3 20" xfId="29145" xr:uid="{00000000-0005-0000-0000-00000A730000}"/>
    <cellStyle name="Note 12 2 2 3 20 2" xfId="29146" xr:uid="{00000000-0005-0000-0000-00000B730000}"/>
    <cellStyle name="Note 12 2 2 3 20 3" xfId="29147" xr:uid="{00000000-0005-0000-0000-00000C730000}"/>
    <cellStyle name="Note 12 2 2 3 20 4" xfId="29148" xr:uid="{00000000-0005-0000-0000-00000D730000}"/>
    <cellStyle name="Note 12 2 2 3 21" xfId="29149" xr:uid="{00000000-0005-0000-0000-00000E730000}"/>
    <cellStyle name="Note 12 2 2 3 22" xfId="29150" xr:uid="{00000000-0005-0000-0000-00000F730000}"/>
    <cellStyle name="Note 12 2 2 3 3" xfId="29151" xr:uid="{00000000-0005-0000-0000-000010730000}"/>
    <cellStyle name="Note 12 2 2 3 3 2" xfId="29152" xr:uid="{00000000-0005-0000-0000-000011730000}"/>
    <cellStyle name="Note 12 2 2 3 3 3" xfId="29153" xr:uid="{00000000-0005-0000-0000-000012730000}"/>
    <cellStyle name="Note 12 2 2 3 3 4" xfId="29154" xr:uid="{00000000-0005-0000-0000-000013730000}"/>
    <cellStyle name="Note 12 2 2 3 4" xfId="29155" xr:uid="{00000000-0005-0000-0000-000014730000}"/>
    <cellStyle name="Note 12 2 2 3 4 2" xfId="29156" xr:uid="{00000000-0005-0000-0000-000015730000}"/>
    <cellStyle name="Note 12 2 2 3 4 3" xfId="29157" xr:uid="{00000000-0005-0000-0000-000016730000}"/>
    <cellStyle name="Note 12 2 2 3 4 4" xfId="29158" xr:uid="{00000000-0005-0000-0000-000017730000}"/>
    <cellStyle name="Note 12 2 2 3 5" xfId="29159" xr:uid="{00000000-0005-0000-0000-000018730000}"/>
    <cellStyle name="Note 12 2 2 3 5 2" xfId="29160" xr:uid="{00000000-0005-0000-0000-000019730000}"/>
    <cellStyle name="Note 12 2 2 3 5 3" xfId="29161" xr:uid="{00000000-0005-0000-0000-00001A730000}"/>
    <cellStyle name="Note 12 2 2 3 5 4" xfId="29162" xr:uid="{00000000-0005-0000-0000-00001B730000}"/>
    <cellStyle name="Note 12 2 2 3 6" xfId="29163" xr:uid="{00000000-0005-0000-0000-00001C730000}"/>
    <cellStyle name="Note 12 2 2 3 6 2" xfId="29164" xr:uid="{00000000-0005-0000-0000-00001D730000}"/>
    <cellStyle name="Note 12 2 2 3 6 3" xfId="29165" xr:uid="{00000000-0005-0000-0000-00001E730000}"/>
    <cellStyle name="Note 12 2 2 3 6 4" xfId="29166" xr:uid="{00000000-0005-0000-0000-00001F730000}"/>
    <cellStyle name="Note 12 2 2 3 7" xfId="29167" xr:uid="{00000000-0005-0000-0000-000020730000}"/>
    <cellStyle name="Note 12 2 2 3 7 2" xfId="29168" xr:uid="{00000000-0005-0000-0000-000021730000}"/>
    <cellStyle name="Note 12 2 2 3 7 3" xfId="29169" xr:uid="{00000000-0005-0000-0000-000022730000}"/>
    <cellStyle name="Note 12 2 2 3 7 4" xfId="29170" xr:uid="{00000000-0005-0000-0000-000023730000}"/>
    <cellStyle name="Note 12 2 2 3 8" xfId="29171" xr:uid="{00000000-0005-0000-0000-000024730000}"/>
    <cellStyle name="Note 12 2 2 3 8 2" xfId="29172" xr:uid="{00000000-0005-0000-0000-000025730000}"/>
    <cellStyle name="Note 12 2 2 3 8 3" xfId="29173" xr:uid="{00000000-0005-0000-0000-000026730000}"/>
    <cellStyle name="Note 12 2 2 3 8 4" xfId="29174" xr:uid="{00000000-0005-0000-0000-000027730000}"/>
    <cellStyle name="Note 12 2 2 3 9" xfId="29175" xr:uid="{00000000-0005-0000-0000-000028730000}"/>
    <cellStyle name="Note 12 2 2 3 9 2" xfId="29176" xr:uid="{00000000-0005-0000-0000-000029730000}"/>
    <cellStyle name="Note 12 2 2 3 9 3" xfId="29177" xr:uid="{00000000-0005-0000-0000-00002A730000}"/>
    <cellStyle name="Note 12 2 2 3 9 4" xfId="29178" xr:uid="{00000000-0005-0000-0000-00002B730000}"/>
    <cellStyle name="Note 12 2 2 30" xfId="29179" xr:uid="{00000000-0005-0000-0000-00002C730000}"/>
    <cellStyle name="Note 12 2 2 30 2" xfId="29180" xr:uid="{00000000-0005-0000-0000-00002D730000}"/>
    <cellStyle name="Note 12 2 2 30 3" xfId="29181" xr:uid="{00000000-0005-0000-0000-00002E730000}"/>
    <cellStyle name="Note 12 2 2 30 4" xfId="29182" xr:uid="{00000000-0005-0000-0000-00002F730000}"/>
    <cellStyle name="Note 12 2 2 31" xfId="29183" xr:uid="{00000000-0005-0000-0000-000030730000}"/>
    <cellStyle name="Note 12 2 2 31 2" xfId="29184" xr:uid="{00000000-0005-0000-0000-000031730000}"/>
    <cellStyle name="Note 12 2 2 31 3" xfId="29185" xr:uid="{00000000-0005-0000-0000-000032730000}"/>
    <cellStyle name="Note 12 2 2 31 4" xfId="29186" xr:uid="{00000000-0005-0000-0000-000033730000}"/>
    <cellStyle name="Note 12 2 2 32" xfId="29187" xr:uid="{00000000-0005-0000-0000-000034730000}"/>
    <cellStyle name="Note 12 2 2 32 2" xfId="29188" xr:uid="{00000000-0005-0000-0000-000035730000}"/>
    <cellStyle name="Note 12 2 2 32 3" xfId="29189" xr:uid="{00000000-0005-0000-0000-000036730000}"/>
    <cellStyle name="Note 12 2 2 32 4" xfId="29190" xr:uid="{00000000-0005-0000-0000-000037730000}"/>
    <cellStyle name="Note 12 2 2 33" xfId="29191" xr:uid="{00000000-0005-0000-0000-000038730000}"/>
    <cellStyle name="Note 12 2 2 33 2" xfId="29192" xr:uid="{00000000-0005-0000-0000-000039730000}"/>
    <cellStyle name="Note 12 2 2 33 3" xfId="29193" xr:uid="{00000000-0005-0000-0000-00003A730000}"/>
    <cellStyle name="Note 12 2 2 33 4" xfId="29194" xr:uid="{00000000-0005-0000-0000-00003B730000}"/>
    <cellStyle name="Note 12 2 2 34" xfId="29195" xr:uid="{00000000-0005-0000-0000-00003C730000}"/>
    <cellStyle name="Note 12 2 2 34 2" xfId="29196" xr:uid="{00000000-0005-0000-0000-00003D730000}"/>
    <cellStyle name="Note 12 2 2 34 3" xfId="29197" xr:uid="{00000000-0005-0000-0000-00003E730000}"/>
    <cellStyle name="Note 12 2 2 34 4" xfId="29198" xr:uid="{00000000-0005-0000-0000-00003F730000}"/>
    <cellStyle name="Note 12 2 2 35" xfId="29199" xr:uid="{00000000-0005-0000-0000-000040730000}"/>
    <cellStyle name="Note 12 2 2 36" xfId="29200" xr:uid="{00000000-0005-0000-0000-000041730000}"/>
    <cellStyle name="Note 12 2 2 4" xfId="29201" xr:uid="{00000000-0005-0000-0000-000042730000}"/>
    <cellStyle name="Note 12 2 2 4 10" xfId="29202" xr:uid="{00000000-0005-0000-0000-000043730000}"/>
    <cellStyle name="Note 12 2 2 4 10 2" xfId="29203" xr:uid="{00000000-0005-0000-0000-000044730000}"/>
    <cellStyle name="Note 12 2 2 4 10 3" xfId="29204" xr:uid="{00000000-0005-0000-0000-000045730000}"/>
    <cellStyle name="Note 12 2 2 4 10 4" xfId="29205" xr:uid="{00000000-0005-0000-0000-000046730000}"/>
    <cellStyle name="Note 12 2 2 4 11" xfId="29206" xr:uid="{00000000-0005-0000-0000-000047730000}"/>
    <cellStyle name="Note 12 2 2 4 11 2" xfId="29207" xr:uid="{00000000-0005-0000-0000-000048730000}"/>
    <cellStyle name="Note 12 2 2 4 11 3" xfId="29208" xr:uid="{00000000-0005-0000-0000-000049730000}"/>
    <cellStyle name="Note 12 2 2 4 11 4" xfId="29209" xr:uid="{00000000-0005-0000-0000-00004A730000}"/>
    <cellStyle name="Note 12 2 2 4 12" xfId="29210" xr:uid="{00000000-0005-0000-0000-00004B730000}"/>
    <cellStyle name="Note 12 2 2 4 12 2" xfId="29211" xr:uid="{00000000-0005-0000-0000-00004C730000}"/>
    <cellStyle name="Note 12 2 2 4 12 3" xfId="29212" xr:uid="{00000000-0005-0000-0000-00004D730000}"/>
    <cellStyle name="Note 12 2 2 4 12 4" xfId="29213" xr:uid="{00000000-0005-0000-0000-00004E730000}"/>
    <cellStyle name="Note 12 2 2 4 13" xfId="29214" xr:uid="{00000000-0005-0000-0000-00004F730000}"/>
    <cellStyle name="Note 12 2 2 4 13 2" xfId="29215" xr:uid="{00000000-0005-0000-0000-000050730000}"/>
    <cellStyle name="Note 12 2 2 4 13 3" xfId="29216" xr:uid="{00000000-0005-0000-0000-000051730000}"/>
    <cellStyle name="Note 12 2 2 4 13 4" xfId="29217" xr:uid="{00000000-0005-0000-0000-000052730000}"/>
    <cellStyle name="Note 12 2 2 4 14" xfId="29218" xr:uid="{00000000-0005-0000-0000-000053730000}"/>
    <cellStyle name="Note 12 2 2 4 14 2" xfId="29219" xr:uid="{00000000-0005-0000-0000-000054730000}"/>
    <cellStyle name="Note 12 2 2 4 14 3" xfId="29220" xr:uid="{00000000-0005-0000-0000-000055730000}"/>
    <cellStyle name="Note 12 2 2 4 14 4" xfId="29221" xr:uid="{00000000-0005-0000-0000-000056730000}"/>
    <cellStyle name="Note 12 2 2 4 15" xfId="29222" xr:uid="{00000000-0005-0000-0000-000057730000}"/>
    <cellStyle name="Note 12 2 2 4 15 2" xfId="29223" xr:uid="{00000000-0005-0000-0000-000058730000}"/>
    <cellStyle name="Note 12 2 2 4 15 3" xfId="29224" xr:uid="{00000000-0005-0000-0000-000059730000}"/>
    <cellStyle name="Note 12 2 2 4 15 4" xfId="29225" xr:uid="{00000000-0005-0000-0000-00005A730000}"/>
    <cellStyle name="Note 12 2 2 4 16" xfId="29226" xr:uid="{00000000-0005-0000-0000-00005B730000}"/>
    <cellStyle name="Note 12 2 2 4 16 2" xfId="29227" xr:uid="{00000000-0005-0000-0000-00005C730000}"/>
    <cellStyle name="Note 12 2 2 4 16 3" xfId="29228" xr:uid="{00000000-0005-0000-0000-00005D730000}"/>
    <cellStyle name="Note 12 2 2 4 16 4" xfId="29229" xr:uid="{00000000-0005-0000-0000-00005E730000}"/>
    <cellStyle name="Note 12 2 2 4 17" xfId="29230" xr:uid="{00000000-0005-0000-0000-00005F730000}"/>
    <cellStyle name="Note 12 2 2 4 17 2" xfId="29231" xr:uid="{00000000-0005-0000-0000-000060730000}"/>
    <cellStyle name="Note 12 2 2 4 17 3" xfId="29232" xr:uid="{00000000-0005-0000-0000-000061730000}"/>
    <cellStyle name="Note 12 2 2 4 17 4" xfId="29233" xr:uid="{00000000-0005-0000-0000-000062730000}"/>
    <cellStyle name="Note 12 2 2 4 18" xfId="29234" xr:uid="{00000000-0005-0000-0000-000063730000}"/>
    <cellStyle name="Note 12 2 2 4 18 2" xfId="29235" xr:uid="{00000000-0005-0000-0000-000064730000}"/>
    <cellStyle name="Note 12 2 2 4 18 3" xfId="29236" xr:uid="{00000000-0005-0000-0000-000065730000}"/>
    <cellStyle name="Note 12 2 2 4 18 4" xfId="29237" xr:uid="{00000000-0005-0000-0000-000066730000}"/>
    <cellStyle name="Note 12 2 2 4 19" xfId="29238" xr:uid="{00000000-0005-0000-0000-000067730000}"/>
    <cellStyle name="Note 12 2 2 4 19 2" xfId="29239" xr:uid="{00000000-0005-0000-0000-000068730000}"/>
    <cellStyle name="Note 12 2 2 4 19 3" xfId="29240" xr:uid="{00000000-0005-0000-0000-000069730000}"/>
    <cellStyle name="Note 12 2 2 4 19 4" xfId="29241" xr:uid="{00000000-0005-0000-0000-00006A730000}"/>
    <cellStyle name="Note 12 2 2 4 2" xfId="29242" xr:uid="{00000000-0005-0000-0000-00006B730000}"/>
    <cellStyle name="Note 12 2 2 4 2 2" xfId="29243" xr:uid="{00000000-0005-0000-0000-00006C730000}"/>
    <cellStyle name="Note 12 2 2 4 2 3" xfId="29244" xr:uid="{00000000-0005-0000-0000-00006D730000}"/>
    <cellStyle name="Note 12 2 2 4 2 4" xfId="29245" xr:uid="{00000000-0005-0000-0000-00006E730000}"/>
    <cellStyle name="Note 12 2 2 4 20" xfId="29246" xr:uid="{00000000-0005-0000-0000-00006F730000}"/>
    <cellStyle name="Note 12 2 2 4 20 2" xfId="29247" xr:uid="{00000000-0005-0000-0000-000070730000}"/>
    <cellStyle name="Note 12 2 2 4 20 3" xfId="29248" xr:uid="{00000000-0005-0000-0000-000071730000}"/>
    <cellStyle name="Note 12 2 2 4 20 4" xfId="29249" xr:uid="{00000000-0005-0000-0000-000072730000}"/>
    <cellStyle name="Note 12 2 2 4 21" xfId="29250" xr:uid="{00000000-0005-0000-0000-000073730000}"/>
    <cellStyle name="Note 12 2 2 4 22" xfId="29251" xr:uid="{00000000-0005-0000-0000-000074730000}"/>
    <cellStyle name="Note 12 2 2 4 3" xfId="29252" xr:uid="{00000000-0005-0000-0000-000075730000}"/>
    <cellStyle name="Note 12 2 2 4 3 2" xfId="29253" xr:uid="{00000000-0005-0000-0000-000076730000}"/>
    <cellStyle name="Note 12 2 2 4 3 3" xfId="29254" xr:uid="{00000000-0005-0000-0000-000077730000}"/>
    <cellStyle name="Note 12 2 2 4 3 4" xfId="29255" xr:uid="{00000000-0005-0000-0000-000078730000}"/>
    <cellStyle name="Note 12 2 2 4 4" xfId="29256" xr:uid="{00000000-0005-0000-0000-000079730000}"/>
    <cellStyle name="Note 12 2 2 4 4 2" xfId="29257" xr:uid="{00000000-0005-0000-0000-00007A730000}"/>
    <cellStyle name="Note 12 2 2 4 4 3" xfId="29258" xr:uid="{00000000-0005-0000-0000-00007B730000}"/>
    <cellStyle name="Note 12 2 2 4 4 4" xfId="29259" xr:uid="{00000000-0005-0000-0000-00007C730000}"/>
    <cellStyle name="Note 12 2 2 4 5" xfId="29260" xr:uid="{00000000-0005-0000-0000-00007D730000}"/>
    <cellStyle name="Note 12 2 2 4 5 2" xfId="29261" xr:uid="{00000000-0005-0000-0000-00007E730000}"/>
    <cellStyle name="Note 12 2 2 4 5 3" xfId="29262" xr:uid="{00000000-0005-0000-0000-00007F730000}"/>
    <cellStyle name="Note 12 2 2 4 5 4" xfId="29263" xr:uid="{00000000-0005-0000-0000-000080730000}"/>
    <cellStyle name="Note 12 2 2 4 6" xfId="29264" xr:uid="{00000000-0005-0000-0000-000081730000}"/>
    <cellStyle name="Note 12 2 2 4 6 2" xfId="29265" xr:uid="{00000000-0005-0000-0000-000082730000}"/>
    <cellStyle name="Note 12 2 2 4 6 3" xfId="29266" xr:uid="{00000000-0005-0000-0000-000083730000}"/>
    <cellStyle name="Note 12 2 2 4 6 4" xfId="29267" xr:uid="{00000000-0005-0000-0000-000084730000}"/>
    <cellStyle name="Note 12 2 2 4 7" xfId="29268" xr:uid="{00000000-0005-0000-0000-000085730000}"/>
    <cellStyle name="Note 12 2 2 4 7 2" xfId="29269" xr:uid="{00000000-0005-0000-0000-000086730000}"/>
    <cellStyle name="Note 12 2 2 4 7 3" xfId="29270" xr:uid="{00000000-0005-0000-0000-000087730000}"/>
    <cellStyle name="Note 12 2 2 4 7 4" xfId="29271" xr:uid="{00000000-0005-0000-0000-000088730000}"/>
    <cellStyle name="Note 12 2 2 4 8" xfId="29272" xr:uid="{00000000-0005-0000-0000-000089730000}"/>
    <cellStyle name="Note 12 2 2 4 8 2" xfId="29273" xr:uid="{00000000-0005-0000-0000-00008A730000}"/>
    <cellStyle name="Note 12 2 2 4 8 3" xfId="29274" xr:uid="{00000000-0005-0000-0000-00008B730000}"/>
    <cellStyle name="Note 12 2 2 4 8 4" xfId="29275" xr:uid="{00000000-0005-0000-0000-00008C730000}"/>
    <cellStyle name="Note 12 2 2 4 9" xfId="29276" xr:uid="{00000000-0005-0000-0000-00008D730000}"/>
    <cellStyle name="Note 12 2 2 4 9 2" xfId="29277" xr:uid="{00000000-0005-0000-0000-00008E730000}"/>
    <cellStyle name="Note 12 2 2 4 9 3" xfId="29278" xr:uid="{00000000-0005-0000-0000-00008F730000}"/>
    <cellStyle name="Note 12 2 2 4 9 4" xfId="29279" xr:uid="{00000000-0005-0000-0000-000090730000}"/>
    <cellStyle name="Note 12 2 2 5" xfId="29280" xr:uid="{00000000-0005-0000-0000-000091730000}"/>
    <cellStyle name="Note 12 2 2 5 10" xfId="29281" xr:uid="{00000000-0005-0000-0000-000092730000}"/>
    <cellStyle name="Note 12 2 2 5 10 2" xfId="29282" xr:uid="{00000000-0005-0000-0000-000093730000}"/>
    <cellStyle name="Note 12 2 2 5 10 3" xfId="29283" xr:uid="{00000000-0005-0000-0000-000094730000}"/>
    <cellStyle name="Note 12 2 2 5 10 4" xfId="29284" xr:uid="{00000000-0005-0000-0000-000095730000}"/>
    <cellStyle name="Note 12 2 2 5 11" xfId="29285" xr:uid="{00000000-0005-0000-0000-000096730000}"/>
    <cellStyle name="Note 12 2 2 5 11 2" xfId="29286" xr:uid="{00000000-0005-0000-0000-000097730000}"/>
    <cellStyle name="Note 12 2 2 5 11 3" xfId="29287" xr:uid="{00000000-0005-0000-0000-000098730000}"/>
    <cellStyle name="Note 12 2 2 5 11 4" xfId="29288" xr:uid="{00000000-0005-0000-0000-000099730000}"/>
    <cellStyle name="Note 12 2 2 5 12" xfId="29289" xr:uid="{00000000-0005-0000-0000-00009A730000}"/>
    <cellStyle name="Note 12 2 2 5 12 2" xfId="29290" xr:uid="{00000000-0005-0000-0000-00009B730000}"/>
    <cellStyle name="Note 12 2 2 5 12 3" xfId="29291" xr:uid="{00000000-0005-0000-0000-00009C730000}"/>
    <cellStyle name="Note 12 2 2 5 12 4" xfId="29292" xr:uid="{00000000-0005-0000-0000-00009D730000}"/>
    <cellStyle name="Note 12 2 2 5 13" xfId="29293" xr:uid="{00000000-0005-0000-0000-00009E730000}"/>
    <cellStyle name="Note 12 2 2 5 13 2" xfId="29294" xr:uid="{00000000-0005-0000-0000-00009F730000}"/>
    <cellStyle name="Note 12 2 2 5 13 3" xfId="29295" xr:uid="{00000000-0005-0000-0000-0000A0730000}"/>
    <cellStyle name="Note 12 2 2 5 13 4" xfId="29296" xr:uid="{00000000-0005-0000-0000-0000A1730000}"/>
    <cellStyle name="Note 12 2 2 5 14" xfId="29297" xr:uid="{00000000-0005-0000-0000-0000A2730000}"/>
    <cellStyle name="Note 12 2 2 5 14 2" xfId="29298" xr:uid="{00000000-0005-0000-0000-0000A3730000}"/>
    <cellStyle name="Note 12 2 2 5 14 3" xfId="29299" xr:uid="{00000000-0005-0000-0000-0000A4730000}"/>
    <cellStyle name="Note 12 2 2 5 14 4" xfId="29300" xr:uid="{00000000-0005-0000-0000-0000A5730000}"/>
    <cellStyle name="Note 12 2 2 5 15" xfId="29301" xr:uid="{00000000-0005-0000-0000-0000A6730000}"/>
    <cellStyle name="Note 12 2 2 5 15 2" xfId="29302" xr:uid="{00000000-0005-0000-0000-0000A7730000}"/>
    <cellStyle name="Note 12 2 2 5 15 3" xfId="29303" xr:uid="{00000000-0005-0000-0000-0000A8730000}"/>
    <cellStyle name="Note 12 2 2 5 15 4" xfId="29304" xr:uid="{00000000-0005-0000-0000-0000A9730000}"/>
    <cellStyle name="Note 12 2 2 5 16" xfId="29305" xr:uid="{00000000-0005-0000-0000-0000AA730000}"/>
    <cellStyle name="Note 12 2 2 5 16 2" xfId="29306" xr:uid="{00000000-0005-0000-0000-0000AB730000}"/>
    <cellStyle name="Note 12 2 2 5 16 3" xfId="29307" xr:uid="{00000000-0005-0000-0000-0000AC730000}"/>
    <cellStyle name="Note 12 2 2 5 16 4" xfId="29308" xr:uid="{00000000-0005-0000-0000-0000AD730000}"/>
    <cellStyle name="Note 12 2 2 5 17" xfId="29309" xr:uid="{00000000-0005-0000-0000-0000AE730000}"/>
    <cellStyle name="Note 12 2 2 5 17 2" xfId="29310" xr:uid="{00000000-0005-0000-0000-0000AF730000}"/>
    <cellStyle name="Note 12 2 2 5 17 3" xfId="29311" xr:uid="{00000000-0005-0000-0000-0000B0730000}"/>
    <cellStyle name="Note 12 2 2 5 17 4" xfId="29312" xr:uid="{00000000-0005-0000-0000-0000B1730000}"/>
    <cellStyle name="Note 12 2 2 5 18" xfId="29313" xr:uid="{00000000-0005-0000-0000-0000B2730000}"/>
    <cellStyle name="Note 12 2 2 5 18 2" xfId="29314" xr:uid="{00000000-0005-0000-0000-0000B3730000}"/>
    <cellStyle name="Note 12 2 2 5 18 3" xfId="29315" xr:uid="{00000000-0005-0000-0000-0000B4730000}"/>
    <cellStyle name="Note 12 2 2 5 18 4" xfId="29316" xr:uid="{00000000-0005-0000-0000-0000B5730000}"/>
    <cellStyle name="Note 12 2 2 5 19" xfId="29317" xr:uid="{00000000-0005-0000-0000-0000B6730000}"/>
    <cellStyle name="Note 12 2 2 5 19 2" xfId="29318" xr:uid="{00000000-0005-0000-0000-0000B7730000}"/>
    <cellStyle name="Note 12 2 2 5 19 3" xfId="29319" xr:uid="{00000000-0005-0000-0000-0000B8730000}"/>
    <cellStyle name="Note 12 2 2 5 19 4" xfId="29320" xr:uid="{00000000-0005-0000-0000-0000B9730000}"/>
    <cellStyle name="Note 12 2 2 5 2" xfId="29321" xr:uid="{00000000-0005-0000-0000-0000BA730000}"/>
    <cellStyle name="Note 12 2 2 5 2 2" xfId="29322" xr:uid="{00000000-0005-0000-0000-0000BB730000}"/>
    <cellStyle name="Note 12 2 2 5 2 3" xfId="29323" xr:uid="{00000000-0005-0000-0000-0000BC730000}"/>
    <cellStyle name="Note 12 2 2 5 2 4" xfId="29324" xr:uid="{00000000-0005-0000-0000-0000BD730000}"/>
    <cellStyle name="Note 12 2 2 5 20" xfId="29325" xr:uid="{00000000-0005-0000-0000-0000BE730000}"/>
    <cellStyle name="Note 12 2 2 5 20 2" xfId="29326" xr:uid="{00000000-0005-0000-0000-0000BF730000}"/>
    <cellStyle name="Note 12 2 2 5 20 3" xfId="29327" xr:uid="{00000000-0005-0000-0000-0000C0730000}"/>
    <cellStyle name="Note 12 2 2 5 20 4" xfId="29328" xr:uid="{00000000-0005-0000-0000-0000C1730000}"/>
    <cellStyle name="Note 12 2 2 5 21" xfId="29329" xr:uid="{00000000-0005-0000-0000-0000C2730000}"/>
    <cellStyle name="Note 12 2 2 5 22" xfId="29330" xr:uid="{00000000-0005-0000-0000-0000C3730000}"/>
    <cellStyle name="Note 12 2 2 5 3" xfId="29331" xr:uid="{00000000-0005-0000-0000-0000C4730000}"/>
    <cellStyle name="Note 12 2 2 5 3 2" xfId="29332" xr:uid="{00000000-0005-0000-0000-0000C5730000}"/>
    <cellStyle name="Note 12 2 2 5 3 3" xfId="29333" xr:uid="{00000000-0005-0000-0000-0000C6730000}"/>
    <cellStyle name="Note 12 2 2 5 3 4" xfId="29334" xr:uid="{00000000-0005-0000-0000-0000C7730000}"/>
    <cellStyle name="Note 12 2 2 5 4" xfId="29335" xr:uid="{00000000-0005-0000-0000-0000C8730000}"/>
    <cellStyle name="Note 12 2 2 5 4 2" xfId="29336" xr:uid="{00000000-0005-0000-0000-0000C9730000}"/>
    <cellStyle name="Note 12 2 2 5 4 3" xfId="29337" xr:uid="{00000000-0005-0000-0000-0000CA730000}"/>
    <cellStyle name="Note 12 2 2 5 4 4" xfId="29338" xr:uid="{00000000-0005-0000-0000-0000CB730000}"/>
    <cellStyle name="Note 12 2 2 5 5" xfId="29339" xr:uid="{00000000-0005-0000-0000-0000CC730000}"/>
    <cellStyle name="Note 12 2 2 5 5 2" xfId="29340" xr:uid="{00000000-0005-0000-0000-0000CD730000}"/>
    <cellStyle name="Note 12 2 2 5 5 3" xfId="29341" xr:uid="{00000000-0005-0000-0000-0000CE730000}"/>
    <cellStyle name="Note 12 2 2 5 5 4" xfId="29342" xr:uid="{00000000-0005-0000-0000-0000CF730000}"/>
    <cellStyle name="Note 12 2 2 5 6" xfId="29343" xr:uid="{00000000-0005-0000-0000-0000D0730000}"/>
    <cellStyle name="Note 12 2 2 5 6 2" xfId="29344" xr:uid="{00000000-0005-0000-0000-0000D1730000}"/>
    <cellStyle name="Note 12 2 2 5 6 3" xfId="29345" xr:uid="{00000000-0005-0000-0000-0000D2730000}"/>
    <cellStyle name="Note 12 2 2 5 6 4" xfId="29346" xr:uid="{00000000-0005-0000-0000-0000D3730000}"/>
    <cellStyle name="Note 12 2 2 5 7" xfId="29347" xr:uid="{00000000-0005-0000-0000-0000D4730000}"/>
    <cellStyle name="Note 12 2 2 5 7 2" xfId="29348" xr:uid="{00000000-0005-0000-0000-0000D5730000}"/>
    <cellStyle name="Note 12 2 2 5 7 3" xfId="29349" xr:uid="{00000000-0005-0000-0000-0000D6730000}"/>
    <cellStyle name="Note 12 2 2 5 7 4" xfId="29350" xr:uid="{00000000-0005-0000-0000-0000D7730000}"/>
    <cellStyle name="Note 12 2 2 5 8" xfId="29351" xr:uid="{00000000-0005-0000-0000-0000D8730000}"/>
    <cellStyle name="Note 12 2 2 5 8 2" xfId="29352" xr:uid="{00000000-0005-0000-0000-0000D9730000}"/>
    <cellStyle name="Note 12 2 2 5 8 3" xfId="29353" xr:uid="{00000000-0005-0000-0000-0000DA730000}"/>
    <cellStyle name="Note 12 2 2 5 8 4" xfId="29354" xr:uid="{00000000-0005-0000-0000-0000DB730000}"/>
    <cellStyle name="Note 12 2 2 5 9" xfId="29355" xr:uid="{00000000-0005-0000-0000-0000DC730000}"/>
    <cellStyle name="Note 12 2 2 5 9 2" xfId="29356" xr:uid="{00000000-0005-0000-0000-0000DD730000}"/>
    <cellStyle name="Note 12 2 2 5 9 3" xfId="29357" xr:uid="{00000000-0005-0000-0000-0000DE730000}"/>
    <cellStyle name="Note 12 2 2 5 9 4" xfId="29358" xr:uid="{00000000-0005-0000-0000-0000DF730000}"/>
    <cellStyle name="Note 12 2 2 6" xfId="29359" xr:uid="{00000000-0005-0000-0000-0000E0730000}"/>
    <cellStyle name="Note 12 2 2 6 10" xfId="29360" xr:uid="{00000000-0005-0000-0000-0000E1730000}"/>
    <cellStyle name="Note 12 2 2 6 10 2" xfId="29361" xr:uid="{00000000-0005-0000-0000-0000E2730000}"/>
    <cellStyle name="Note 12 2 2 6 10 3" xfId="29362" xr:uid="{00000000-0005-0000-0000-0000E3730000}"/>
    <cellStyle name="Note 12 2 2 6 10 4" xfId="29363" xr:uid="{00000000-0005-0000-0000-0000E4730000}"/>
    <cellStyle name="Note 12 2 2 6 11" xfId="29364" xr:uid="{00000000-0005-0000-0000-0000E5730000}"/>
    <cellStyle name="Note 12 2 2 6 11 2" xfId="29365" xr:uid="{00000000-0005-0000-0000-0000E6730000}"/>
    <cellStyle name="Note 12 2 2 6 11 3" xfId="29366" xr:uid="{00000000-0005-0000-0000-0000E7730000}"/>
    <cellStyle name="Note 12 2 2 6 11 4" xfId="29367" xr:uid="{00000000-0005-0000-0000-0000E8730000}"/>
    <cellStyle name="Note 12 2 2 6 12" xfId="29368" xr:uid="{00000000-0005-0000-0000-0000E9730000}"/>
    <cellStyle name="Note 12 2 2 6 12 2" xfId="29369" xr:uid="{00000000-0005-0000-0000-0000EA730000}"/>
    <cellStyle name="Note 12 2 2 6 12 3" xfId="29370" xr:uid="{00000000-0005-0000-0000-0000EB730000}"/>
    <cellStyle name="Note 12 2 2 6 12 4" xfId="29371" xr:uid="{00000000-0005-0000-0000-0000EC730000}"/>
    <cellStyle name="Note 12 2 2 6 13" xfId="29372" xr:uid="{00000000-0005-0000-0000-0000ED730000}"/>
    <cellStyle name="Note 12 2 2 6 13 2" xfId="29373" xr:uid="{00000000-0005-0000-0000-0000EE730000}"/>
    <cellStyle name="Note 12 2 2 6 13 3" xfId="29374" xr:uid="{00000000-0005-0000-0000-0000EF730000}"/>
    <cellStyle name="Note 12 2 2 6 13 4" xfId="29375" xr:uid="{00000000-0005-0000-0000-0000F0730000}"/>
    <cellStyle name="Note 12 2 2 6 14" xfId="29376" xr:uid="{00000000-0005-0000-0000-0000F1730000}"/>
    <cellStyle name="Note 12 2 2 6 14 2" xfId="29377" xr:uid="{00000000-0005-0000-0000-0000F2730000}"/>
    <cellStyle name="Note 12 2 2 6 14 3" xfId="29378" xr:uid="{00000000-0005-0000-0000-0000F3730000}"/>
    <cellStyle name="Note 12 2 2 6 14 4" xfId="29379" xr:uid="{00000000-0005-0000-0000-0000F4730000}"/>
    <cellStyle name="Note 12 2 2 6 15" xfId="29380" xr:uid="{00000000-0005-0000-0000-0000F5730000}"/>
    <cellStyle name="Note 12 2 2 6 15 2" xfId="29381" xr:uid="{00000000-0005-0000-0000-0000F6730000}"/>
    <cellStyle name="Note 12 2 2 6 15 3" xfId="29382" xr:uid="{00000000-0005-0000-0000-0000F7730000}"/>
    <cellStyle name="Note 12 2 2 6 15 4" xfId="29383" xr:uid="{00000000-0005-0000-0000-0000F8730000}"/>
    <cellStyle name="Note 12 2 2 6 16" xfId="29384" xr:uid="{00000000-0005-0000-0000-0000F9730000}"/>
    <cellStyle name="Note 12 2 2 6 16 2" xfId="29385" xr:uid="{00000000-0005-0000-0000-0000FA730000}"/>
    <cellStyle name="Note 12 2 2 6 16 3" xfId="29386" xr:uid="{00000000-0005-0000-0000-0000FB730000}"/>
    <cellStyle name="Note 12 2 2 6 16 4" xfId="29387" xr:uid="{00000000-0005-0000-0000-0000FC730000}"/>
    <cellStyle name="Note 12 2 2 6 17" xfId="29388" xr:uid="{00000000-0005-0000-0000-0000FD730000}"/>
    <cellStyle name="Note 12 2 2 6 17 2" xfId="29389" xr:uid="{00000000-0005-0000-0000-0000FE730000}"/>
    <cellStyle name="Note 12 2 2 6 17 3" xfId="29390" xr:uid="{00000000-0005-0000-0000-0000FF730000}"/>
    <cellStyle name="Note 12 2 2 6 17 4" xfId="29391" xr:uid="{00000000-0005-0000-0000-000000740000}"/>
    <cellStyle name="Note 12 2 2 6 18" xfId="29392" xr:uid="{00000000-0005-0000-0000-000001740000}"/>
    <cellStyle name="Note 12 2 2 6 18 2" xfId="29393" xr:uid="{00000000-0005-0000-0000-000002740000}"/>
    <cellStyle name="Note 12 2 2 6 18 3" xfId="29394" xr:uid="{00000000-0005-0000-0000-000003740000}"/>
    <cellStyle name="Note 12 2 2 6 18 4" xfId="29395" xr:uid="{00000000-0005-0000-0000-000004740000}"/>
    <cellStyle name="Note 12 2 2 6 19" xfId="29396" xr:uid="{00000000-0005-0000-0000-000005740000}"/>
    <cellStyle name="Note 12 2 2 6 19 2" xfId="29397" xr:uid="{00000000-0005-0000-0000-000006740000}"/>
    <cellStyle name="Note 12 2 2 6 19 3" xfId="29398" xr:uid="{00000000-0005-0000-0000-000007740000}"/>
    <cellStyle name="Note 12 2 2 6 19 4" xfId="29399" xr:uid="{00000000-0005-0000-0000-000008740000}"/>
    <cellStyle name="Note 12 2 2 6 2" xfId="29400" xr:uid="{00000000-0005-0000-0000-000009740000}"/>
    <cellStyle name="Note 12 2 2 6 2 2" xfId="29401" xr:uid="{00000000-0005-0000-0000-00000A740000}"/>
    <cellStyle name="Note 12 2 2 6 2 3" xfId="29402" xr:uid="{00000000-0005-0000-0000-00000B740000}"/>
    <cellStyle name="Note 12 2 2 6 2 4" xfId="29403" xr:uid="{00000000-0005-0000-0000-00000C740000}"/>
    <cellStyle name="Note 12 2 2 6 20" xfId="29404" xr:uid="{00000000-0005-0000-0000-00000D740000}"/>
    <cellStyle name="Note 12 2 2 6 20 2" xfId="29405" xr:uid="{00000000-0005-0000-0000-00000E740000}"/>
    <cellStyle name="Note 12 2 2 6 20 3" xfId="29406" xr:uid="{00000000-0005-0000-0000-00000F740000}"/>
    <cellStyle name="Note 12 2 2 6 20 4" xfId="29407" xr:uid="{00000000-0005-0000-0000-000010740000}"/>
    <cellStyle name="Note 12 2 2 6 21" xfId="29408" xr:uid="{00000000-0005-0000-0000-000011740000}"/>
    <cellStyle name="Note 12 2 2 6 22" xfId="29409" xr:uid="{00000000-0005-0000-0000-000012740000}"/>
    <cellStyle name="Note 12 2 2 6 3" xfId="29410" xr:uid="{00000000-0005-0000-0000-000013740000}"/>
    <cellStyle name="Note 12 2 2 6 3 2" xfId="29411" xr:uid="{00000000-0005-0000-0000-000014740000}"/>
    <cellStyle name="Note 12 2 2 6 3 3" xfId="29412" xr:uid="{00000000-0005-0000-0000-000015740000}"/>
    <cellStyle name="Note 12 2 2 6 3 4" xfId="29413" xr:uid="{00000000-0005-0000-0000-000016740000}"/>
    <cellStyle name="Note 12 2 2 6 4" xfId="29414" xr:uid="{00000000-0005-0000-0000-000017740000}"/>
    <cellStyle name="Note 12 2 2 6 4 2" xfId="29415" xr:uid="{00000000-0005-0000-0000-000018740000}"/>
    <cellStyle name="Note 12 2 2 6 4 3" xfId="29416" xr:uid="{00000000-0005-0000-0000-000019740000}"/>
    <cellStyle name="Note 12 2 2 6 4 4" xfId="29417" xr:uid="{00000000-0005-0000-0000-00001A740000}"/>
    <cellStyle name="Note 12 2 2 6 5" xfId="29418" xr:uid="{00000000-0005-0000-0000-00001B740000}"/>
    <cellStyle name="Note 12 2 2 6 5 2" xfId="29419" xr:uid="{00000000-0005-0000-0000-00001C740000}"/>
    <cellStyle name="Note 12 2 2 6 5 3" xfId="29420" xr:uid="{00000000-0005-0000-0000-00001D740000}"/>
    <cellStyle name="Note 12 2 2 6 5 4" xfId="29421" xr:uid="{00000000-0005-0000-0000-00001E740000}"/>
    <cellStyle name="Note 12 2 2 6 6" xfId="29422" xr:uid="{00000000-0005-0000-0000-00001F740000}"/>
    <cellStyle name="Note 12 2 2 6 6 2" xfId="29423" xr:uid="{00000000-0005-0000-0000-000020740000}"/>
    <cellStyle name="Note 12 2 2 6 6 3" xfId="29424" xr:uid="{00000000-0005-0000-0000-000021740000}"/>
    <cellStyle name="Note 12 2 2 6 6 4" xfId="29425" xr:uid="{00000000-0005-0000-0000-000022740000}"/>
    <cellStyle name="Note 12 2 2 6 7" xfId="29426" xr:uid="{00000000-0005-0000-0000-000023740000}"/>
    <cellStyle name="Note 12 2 2 6 7 2" xfId="29427" xr:uid="{00000000-0005-0000-0000-000024740000}"/>
    <cellStyle name="Note 12 2 2 6 7 3" xfId="29428" xr:uid="{00000000-0005-0000-0000-000025740000}"/>
    <cellStyle name="Note 12 2 2 6 7 4" xfId="29429" xr:uid="{00000000-0005-0000-0000-000026740000}"/>
    <cellStyle name="Note 12 2 2 6 8" xfId="29430" xr:uid="{00000000-0005-0000-0000-000027740000}"/>
    <cellStyle name="Note 12 2 2 6 8 2" xfId="29431" xr:uid="{00000000-0005-0000-0000-000028740000}"/>
    <cellStyle name="Note 12 2 2 6 8 3" xfId="29432" xr:uid="{00000000-0005-0000-0000-000029740000}"/>
    <cellStyle name="Note 12 2 2 6 8 4" xfId="29433" xr:uid="{00000000-0005-0000-0000-00002A740000}"/>
    <cellStyle name="Note 12 2 2 6 9" xfId="29434" xr:uid="{00000000-0005-0000-0000-00002B740000}"/>
    <cellStyle name="Note 12 2 2 6 9 2" xfId="29435" xr:uid="{00000000-0005-0000-0000-00002C740000}"/>
    <cellStyle name="Note 12 2 2 6 9 3" xfId="29436" xr:uid="{00000000-0005-0000-0000-00002D740000}"/>
    <cellStyle name="Note 12 2 2 6 9 4" xfId="29437" xr:uid="{00000000-0005-0000-0000-00002E740000}"/>
    <cellStyle name="Note 12 2 2 7" xfId="29438" xr:uid="{00000000-0005-0000-0000-00002F740000}"/>
    <cellStyle name="Note 12 2 2 7 10" xfId="29439" xr:uid="{00000000-0005-0000-0000-000030740000}"/>
    <cellStyle name="Note 12 2 2 7 10 2" xfId="29440" xr:uid="{00000000-0005-0000-0000-000031740000}"/>
    <cellStyle name="Note 12 2 2 7 10 3" xfId="29441" xr:uid="{00000000-0005-0000-0000-000032740000}"/>
    <cellStyle name="Note 12 2 2 7 10 4" xfId="29442" xr:uid="{00000000-0005-0000-0000-000033740000}"/>
    <cellStyle name="Note 12 2 2 7 11" xfId="29443" xr:uid="{00000000-0005-0000-0000-000034740000}"/>
    <cellStyle name="Note 12 2 2 7 11 2" xfId="29444" xr:uid="{00000000-0005-0000-0000-000035740000}"/>
    <cellStyle name="Note 12 2 2 7 11 3" xfId="29445" xr:uid="{00000000-0005-0000-0000-000036740000}"/>
    <cellStyle name="Note 12 2 2 7 11 4" xfId="29446" xr:uid="{00000000-0005-0000-0000-000037740000}"/>
    <cellStyle name="Note 12 2 2 7 12" xfId="29447" xr:uid="{00000000-0005-0000-0000-000038740000}"/>
    <cellStyle name="Note 12 2 2 7 12 2" xfId="29448" xr:uid="{00000000-0005-0000-0000-000039740000}"/>
    <cellStyle name="Note 12 2 2 7 12 3" xfId="29449" xr:uid="{00000000-0005-0000-0000-00003A740000}"/>
    <cellStyle name="Note 12 2 2 7 12 4" xfId="29450" xr:uid="{00000000-0005-0000-0000-00003B740000}"/>
    <cellStyle name="Note 12 2 2 7 13" xfId="29451" xr:uid="{00000000-0005-0000-0000-00003C740000}"/>
    <cellStyle name="Note 12 2 2 7 13 2" xfId="29452" xr:uid="{00000000-0005-0000-0000-00003D740000}"/>
    <cellStyle name="Note 12 2 2 7 13 3" xfId="29453" xr:uid="{00000000-0005-0000-0000-00003E740000}"/>
    <cellStyle name="Note 12 2 2 7 13 4" xfId="29454" xr:uid="{00000000-0005-0000-0000-00003F740000}"/>
    <cellStyle name="Note 12 2 2 7 14" xfId="29455" xr:uid="{00000000-0005-0000-0000-000040740000}"/>
    <cellStyle name="Note 12 2 2 7 14 2" xfId="29456" xr:uid="{00000000-0005-0000-0000-000041740000}"/>
    <cellStyle name="Note 12 2 2 7 14 3" xfId="29457" xr:uid="{00000000-0005-0000-0000-000042740000}"/>
    <cellStyle name="Note 12 2 2 7 14 4" xfId="29458" xr:uid="{00000000-0005-0000-0000-000043740000}"/>
    <cellStyle name="Note 12 2 2 7 15" xfId="29459" xr:uid="{00000000-0005-0000-0000-000044740000}"/>
    <cellStyle name="Note 12 2 2 7 15 2" xfId="29460" xr:uid="{00000000-0005-0000-0000-000045740000}"/>
    <cellStyle name="Note 12 2 2 7 15 3" xfId="29461" xr:uid="{00000000-0005-0000-0000-000046740000}"/>
    <cellStyle name="Note 12 2 2 7 15 4" xfId="29462" xr:uid="{00000000-0005-0000-0000-000047740000}"/>
    <cellStyle name="Note 12 2 2 7 16" xfId="29463" xr:uid="{00000000-0005-0000-0000-000048740000}"/>
    <cellStyle name="Note 12 2 2 7 16 2" xfId="29464" xr:uid="{00000000-0005-0000-0000-000049740000}"/>
    <cellStyle name="Note 12 2 2 7 16 3" xfId="29465" xr:uid="{00000000-0005-0000-0000-00004A740000}"/>
    <cellStyle name="Note 12 2 2 7 16 4" xfId="29466" xr:uid="{00000000-0005-0000-0000-00004B740000}"/>
    <cellStyle name="Note 12 2 2 7 17" xfId="29467" xr:uid="{00000000-0005-0000-0000-00004C740000}"/>
    <cellStyle name="Note 12 2 2 7 17 2" xfId="29468" xr:uid="{00000000-0005-0000-0000-00004D740000}"/>
    <cellStyle name="Note 12 2 2 7 17 3" xfId="29469" xr:uid="{00000000-0005-0000-0000-00004E740000}"/>
    <cellStyle name="Note 12 2 2 7 17 4" xfId="29470" xr:uid="{00000000-0005-0000-0000-00004F740000}"/>
    <cellStyle name="Note 12 2 2 7 18" xfId="29471" xr:uid="{00000000-0005-0000-0000-000050740000}"/>
    <cellStyle name="Note 12 2 2 7 18 2" xfId="29472" xr:uid="{00000000-0005-0000-0000-000051740000}"/>
    <cellStyle name="Note 12 2 2 7 18 3" xfId="29473" xr:uid="{00000000-0005-0000-0000-000052740000}"/>
    <cellStyle name="Note 12 2 2 7 18 4" xfId="29474" xr:uid="{00000000-0005-0000-0000-000053740000}"/>
    <cellStyle name="Note 12 2 2 7 19" xfId="29475" xr:uid="{00000000-0005-0000-0000-000054740000}"/>
    <cellStyle name="Note 12 2 2 7 19 2" xfId="29476" xr:uid="{00000000-0005-0000-0000-000055740000}"/>
    <cellStyle name="Note 12 2 2 7 19 3" xfId="29477" xr:uid="{00000000-0005-0000-0000-000056740000}"/>
    <cellStyle name="Note 12 2 2 7 19 4" xfId="29478" xr:uid="{00000000-0005-0000-0000-000057740000}"/>
    <cellStyle name="Note 12 2 2 7 2" xfId="29479" xr:uid="{00000000-0005-0000-0000-000058740000}"/>
    <cellStyle name="Note 12 2 2 7 2 2" xfId="29480" xr:uid="{00000000-0005-0000-0000-000059740000}"/>
    <cellStyle name="Note 12 2 2 7 2 3" xfId="29481" xr:uid="{00000000-0005-0000-0000-00005A740000}"/>
    <cellStyle name="Note 12 2 2 7 2 4" xfId="29482" xr:uid="{00000000-0005-0000-0000-00005B740000}"/>
    <cellStyle name="Note 12 2 2 7 20" xfId="29483" xr:uid="{00000000-0005-0000-0000-00005C740000}"/>
    <cellStyle name="Note 12 2 2 7 20 2" xfId="29484" xr:uid="{00000000-0005-0000-0000-00005D740000}"/>
    <cellStyle name="Note 12 2 2 7 20 3" xfId="29485" xr:uid="{00000000-0005-0000-0000-00005E740000}"/>
    <cellStyle name="Note 12 2 2 7 20 4" xfId="29486" xr:uid="{00000000-0005-0000-0000-00005F740000}"/>
    <cellStyle name="Note 12 2 2 7 21" xfId="29487" xr:uid="{00000000-0005-0000-0000-000060740000}"/>
    <cellStyle name="Note 12 2 2 7 22" xfId="29488" xr:uid="{00000000-0005-0000-0000-000061740000}"/>
    <cellStyle name="Note 12 2 2 7 3" xfId="29489" xr:uid="{00000000-0005-0000-0000-000062740000}"/>
    <cellStyle name="Note 12 2 2 7 3 2" xfId="29490" xr:uid="{00000000-0005-0000-0000-000063740000}"/>
    <cellStyle name="Note 12 2 2 7 3 3" xfId="29491" xr:uid="{00000000-0005-0000-0000-000064740000}"/>
    <cellStyle name="Note 12 2 2 7 3 4" xfId="29492" xr:uid="{00000000-0005-0000-0000-000065740000}"/>
    <cellStyle name="Note 12 2 2 7 4" xfId="29493" xr:uid="{00000000-0005-0000-0000-000066740000}"/>
    <cellStyle name="Note 12 2 2 7 4 2" xfId="29494" xr:uid="{00000000-0005-0000-0000-000067740000}"/>
    <cellStyle name="Note 12 2 2 7 4 3" xfId="29495" xr:uid="{00000000-0005-0000-0000-000068740000}"/>
    <cellStyle name="Note 12 2 2 7 4 4" xfId="29496" xr:uid="{00000000-0005-0000-0000-000069740000}"/>
    <cellStyle name="Note 12 2 2 7 5" xfId="29497" xr:uid="{00000000-0005-0000-0000-00006A740000}"/>
    <cellStyle name="Note 12 2 2 7 5 2" xfId="29498" xr:uid="{00000000-0005-0000-0000-00006B740000}"/>
    <cellStyle name="Note 12 2 2 7 5 3" xfId="29499" xr:uid="{00000000-0005-0000-0000-00006C740000}"/>
    <cellStyle name="Note 12 2 2 7 5 4" xfId="29500" xr:uid="{00000000-0005-0000-0000-00006D740000}"/>
    <cellStyle name="Note 12 2 2 7 6" xfId="29501" xr:uid="{00000000-0005-0000-0000-00006E740000}"/>
    <cellStyle name="Note 12 2 2 7 6 2" xfId="29502" xr:uid="{00000000-0005-0000-0000-00006F740000}"/>
    <cellStyle name="Note 12 2 2 7 6 3" xfId="29503" xr:uid="{00000000-0005-0000-0000-000070740000}"/>
    <cellStyle name="Note 12 2 2 7 6 4" xfId="29504" xr:uid="{00000000-0005-0000-0000-000071740000}"/>
    <cellStyle name="Note 12 2 2 7 7" xfId="29505" xr:uid="{00000000-0005-0000-0000-000072740000}"/>
    <cellStyle name="Note 12 2 2 7 7 2" xfId="29506" xr:uid="{00000000-0005-0000-0000-000073740000}"/>
    <cellStyle name="Note 12 2 2 7 7 3" xfId="29507" xr:uid="{00000000-0005-0000-0000-000074740000}"/>
    <cellStyle name="Note 12 2 2 7 7 4" xfId="29508" xr:uid="{00000000-0005-0000-0000-000075740000}"/>
    <cellStyle name="Note 12 2 2 7 8" xfId="29509" xr:uid="{00000000-0005-0000-0000-000076740000}"/>
    <cellStyle name="Note 12 2 2 7 8 2" xfId="29510" xr:uid="{00000000-0005-0000-0000-000077740000}"/>
    <cellStyle name="Note 12 2 2 7 8 3" xfId="29511" xr:uid="{00000000-0005-0000-0000-000078740000}"/>
    <cellStyle name="Note 12 2 2 7 8 4" xfId="29512" xr:uid="{00000000-0005-0000-0000-000079740000}"/>
    <cellStyle name="Note 12 2 2 7 9" xfId="29513" xr:uid="{00000000-0005-0000-0000-00007A740000}"/>
    <cellStyle name="Note 12 2 2 7 9 2" xfId="29514" xr:uid="{00000000-0005-0000-0000-00007B740000}"/>
    <cellStyle name="Note 12 2 2 7 9 3" xfId="29515" xr:uid="{00000000-0005-0000-0000-00007C740000}"/>
    <cellStyle name="Note 12 2 2 7 9 4" xfId="29516" xr:uid="{00000000-0005-0000-0000-00007D740000}"/>
    <cellStyle name="Note 12 2 2 8" xfId="29517" xr:uid="{00000000-0005-0000-0000-00007E740000}"/>
    <cellStyle name="Note 12 2 2 8 10" xfId="29518" xr:uid="{00000000-0005-0000-0000-00007F740000}"/>
    <cellStyle name="Note 12 2 2 8 10 2" xfId="29519" xr:uid="{00000000-0005-0000-0000-000080740000}"/>
    <cellStyle name="Note 12 2 2 8 10 3" xfId="29520" xr:uid="{00000000-0005-0000-0000-000081740000}"/>
    <cellStyle name="Note 12 2 2 8 10 4" xfId="29521" xr:uid="{00000000-0005-0000-0000-000082740000}"/>
    <cellStyle name="Note 12 2 2 8 11" xfId="29522" xr:uid="{00000000-0005-0000-0000-000083740000}"/>
    <cellStyle name="Note 12 2 2 8 11 2" xfId="29523" xr:uid="{00000000-0005-0000-0000-000084740000}"/>
    <cellStyle name="Note 12 2 2 8 11 3" xfId="29524" xr:uid="{00000000-0005-0000-0000-000085740000}"/>
    <cellStyle name="Note 12 2 2 8 11 4" xfId="29525" xr:uid="{00000000-0005-0000-0000-000086740000}"/>
    <cellStyle name="Note 12 2 2 8 12" xfId="29526" xr:uid="{00000000-0005-0000-0000-000087740000}"/>
    <cellStyle name="Note 12 2 2 8 12 2" xfId="29527" xr:uid="{00000000-0005-0000-0000-000088740000}"/>
    <cellStyle name="Note 12 2 2 8 12 3" xfId="29528" xr:uid="{00000000-0005-0000-0000-000089740000}"/>
    <cellStyle name="Note 12 2 2 8 12 4" xfId="29529" xr:uid="{00000000-0005-0000-0000-00008A740000}"/>
    <cellStyle name="Note 12 2 2 8 13" xfId="29530" xr:uid="{00000000-0005-0000-0000-00008B740000}"/>
    <cellStyle name="Note 12 2 2 8 13 2" xfId="29531" xr:uid="{00000000-0005-0000-0000-00008C740000}"/>
    <cellStyle name="Note 12 2 2 8 13 3" xfId="29532" xr:uid="{00000000-0005-0000-0000-00008D740000}"/>
    <cellStyle name="Note 12 2 2 8 13 4" xfId="29533" xr:uid="{00000000-0005-0000-0000-00008E740000}"/>
    <cellStyle name="Note 12 2 2 8 14" xfId="29534" xr:uid="{00000000-0005-0000-0000-00008F740000}"/>
    <cellStyle name="Note 12 2 2 8 14 2" xfId="29535" xr:uid="{00000000-0005-0000-0000-000090740000}"/>
    <cellStyle name="Note 12 2 2 8 14 3" xfId="29536" xr:uid="{00000000-0005-0000-0000-000091740000}"/>
    <cellStyle name="Note 12 2 2 8 14 4" xfId="29537" xr:uid="{00000000-0005-0000-0000-000092740000}"/>
    <cellStyle name="Note 12 2 2 8 15" xfId="29538" xr:uid="{00000000-0005-0000-0000-000093740000}"/>
    <cellStyle name="Note 12 2 2 8 15 2" xfId="29539" xr:uid="{00000000-0005-0000-0000-000094740000}"/>
    <cellStyle name="Note 12 2 2 8 15 3" xfId="29540" xr:uid="{00000000-0005-0000-0000-000095740000}"/>
    <cellStyle name="Note 12 2 2 8 15 4" xfId="29541" xr:uid="{00000000-0005-0000-0000-000096740000}"/>
    <cellStyle name="Note 12 2 2 8 16" xfId="29542" xr:uid="{00000000-0005-0000-0000-000097740000}"/>
    <cellStyle name="Note 12 2 2 8 16 2" xfId="29543" xr:uid="{00000000-0005-0000-0000-000098740000}"/>
    <cellStyle name="Note 12 2 2 8 16 3" xfId="29544" xr:uid="{00000000-0005-0000-0000-000099740000}"/>
    <cellStyle name="Note 12 2 2 8 16 4" xfId="29545" xr:uid="{00000000-0005-0000-0000-00009A740000}"/>
    <cellStyle name="Note 12 2 2 8 17" xfId="29546" xr:uid="{00000000-0005-0000-0000-00009B740000}"/>
    <cellStyle name="Note 12 2 2 8 17 2" xfId="29547" xr:uid="{00000000-0005-0000-0000-00009C740000}"/>
    <cellStyle name="Note 12 2 2 8 17 3" xfId="29548" xr:uid="{00000000-0005-0000-0000-00009D740000}"/>
    <cellStyle name="Note 12 2 2 8 17 4" xfId="29549" xr:uid="{00000000-0005-0000-0000-00009E740000}"/>
    <cellStyle name="Note 12 2 2 8 18" xfId="29550" xr:uid="{00000000-0005-0000-0000-00009F740000}"/>
    <cellStyle name="Note 12 2 2 8 18 2" xfId="29551" xr:uid="{00000000-0005-0000-0000-0000A0740000}"/>
    <cellStyle name="Note 12 2 2 8 18 3" xfId="29552" xr:uid="{00000000-0005-0000-0000-0000A1740000}"/>
    <cellStyle name="Note 12 2 2 8 18 4" xfId="29553" xr:uid="{00000000-0005-0000-0000-0000A2740000}"/>
    <cellStyle name="Note 12 2 2 8 19" xfId="29554" xr:uid="{00000000-0005-0000-0000-0000A3740000}"/>
    <cellStyle name="Note 12 2 2 8 19 2" xfId="29555" xr:uid="{00000000-0005-0000-0000-0000A4740000}"/>
    <cellStyle name="Note 12 2 2 8 19 3" xfId="29556" xr:uid="{00000000-0005-0000-0000-0000A5740000}"/>
    <cellStyle name="Note 12 2 2 8 19 4" xfId="29557" xr:uid="{00000000-0005-0000-0000-0000A6740000}"/>
    <cellStyle name="Note 12 2 2 8 2" xfId="29558" xr:uid="{00000000-0005-0000-0000-0000A7740000}"/>
    <cellStyle name="Note 12 2 2 8 2 2" xfId="29559" xr:uid="{00000000-0005-0000-0000-0000A8740000}"/>
    <cellStyle name="Note 12 2 2 8 2 3" xfId="29560" xr:uid="{00000000-0005-0000-0000-0000A9740000}"/>
    <cellStyle name="Note 12 2 2 8 2 4" xfId="29561" xr:uid="{00000000-0005-0000-0000-0000AA740000}"/>
    <cellStyle name="Note 12 2 2 8 20" xfId="29562" xr:uid="{00000000-0005-0000-0000-0000AB740000}"/>
    <cellStyle name="Note 12 2 2 8 20 2" xfId="29563" xr:uid="{00000000-0005-0000-0000-0000AC740000}"/>
    <cellStyle name="Note 12 2 2 8 20 3" xfId="29564" xr:uid="{00000000-0005-0000-0000-0000AD740000}"/>
    <cellStyle name="Note 12 2 2 8 20 4" xfId="29565" xr:uid="{00000000-0005-0000-0000-0000AE740000}"/>
    <cellStyle name="Note 12 2 2 8 21" xfId="29566" xr:uid="{00000000-0005-0000-0000-0000AF740000}"/>
    <cellStyle name="Note 12 2 2 8 22" xfId="29567" xr:uid="{00000000-0005-0000-0000-0000B0740000}"/>
    <cellStyle name="Note 12 2 2 8 3" xfId="29568" xr:uid="{00000000-0005-0000-0000-0000B1740000}"/>
    <cellStyle name="Note 12 2 2 8 3 2" xfId="29569" xr:uid="{00000000-0005-0000-0000-0000B2740000}"/>
    <cellStyle name="Note 12 2 2 8 3 3" xfId="29570" xr:uid="{00000000-0005-0000-0000-0000B3740000}"/>
    <cellStyle name="Note 12 2 2 8 3 4" xfId="29571" xr:uid="{00000000-0005-0000-0000-0000B4740000}"/>
    <cellStyle name="Note 12 2 2 8 4" xfId="29572" xr:uid="{00000000-0005-0000-0000-0000B5740000}"/>
    <cellStyle name="Note 12 2 2 8 4 2" xfId="29573" xr:uid="{00000000-0005-0000-0000-0000B6740000}"/>
    <cellStyle name="Note 12 2 2 8 4 3" xfId="29574" xr:uid="{00000000-0005-0000-0000-0000B7740000}"/>
    <cellStyle name="Note 12 2 2 8 4 4" xfId="29575" xr:uid="{00000000-0005-0000-0000-0000B8740000}"/>
    <cellStyle name="Note 12 2 2 8 5" xfId="29576" xr:uid="{00000000-0005-0000-0000-0000B9740000}"/>
    <cellStyle name="Note 12 2 2 8 5 2" xfId="29577" xr:uid="{00000000-0005-0000-0000-0000BA740000}"/>
    <cellStyle name="Note 12 2 2 8 5 3" xfId="29578" xr:uid="{00000000-0005-0000-0000-0000BB740000}"/>
    <cellStyle name="Note 12 2 2 8 5 4" xfId="29579" xr:uid="{00000000-0005-0000-0000-0000BC740000}"/>
    <cellStyle name="Note 12 2 2 8 6" xfId="29580" xr:uid="{00000000-0005-0000-0000-0000BD740000}"/>
    <cellStyle name="Note 12 2 2 8 6 2" xfId="29581" xr:uid="{00000000-0005-0000-0000-0000BE740000}"/>
    <cellStyle name="Note 12 2 2 8 6 3" xfId="29582" xr:uid="{00000000-0005-0000-0000-0000BF740000}"/>
    <cellStyle name="Note 12 2 2 8 6 4" xfId="29583" xr:uid="{00000000-0005-0000-0000-0000C0740000}"/>
    <cellStyle name="Note 12 2 2 8 7" xfId="29584" xr:uid="{00000000-0005-0000-0000-0000C1740000}"/>
    <cellStyle name="Note 12 2 2 8 7 2" xfId="29585" xr:uid="{00000000-0005-0000-0000-0000C2740000}"/>
    <cellStyle name="Note 12 2 2 8 7 3" xfId="29586" xr:uid="{00000000-0005-0000-0000-0000C3740000}"/>
    <cellStyle name="Note 12 2 2 8 7 4" xfId="29587" xr:uid="{00000000-0005-0000-0000-0000C4740000}"/>
    <cellStyle name="Note 12 2 2 8 8" xfId="29588" xr:uid="{00000000-0005-0000-0000-0000C5740000}"/>
    <cellStyle name="Note 12 2 2 8 8 2" xfId="29589" xr:uid="{00000000-0005-0000-0000-0000C6740000}"/>
    <cellStyle name="Note 12 2 2 8 8 3" xfId="29590" xr:uid="{00000000-0005-0000-0000-0000C7740000}"/>
    <cellStyle name="Note 12 2 2 8 8 4" xfId="29591" xr:uid="{00000000-0005-0000-0000-0000C8740000}"/>
    <cellStyle name="Note 12 2 2 8 9" xfId="29592" xr:uid="{00000000-0005-0000-0000-0000C9740000}"/>
    <cellStyle name="Note 12 2 2 8 9 2" xfId="29593" xr:uid="{00000000-0005-0000-0000-0000CA740000}"/>
    <cellStyle name="Note 12 2 2 8 9 3" xfId="29594" xr:uid="{00000000-0005-0000-0000-0000CB740000}"/>
    <cellStyle name="Note 12 2 2 8 9 4" xfId="29595" xr:uid="{00000000-0005-0000-0000-0000CC740000}"/>
    <cellStyle name="Note 12 2 2 9" xfId="29596" xr:uid="{00000000-0005-0000-0000-0000CD740000}"/>
    <cellStyle name="Note 12 2 2 9 10" xfId="29597" xr:uid="{00000000-0005-0000-0000-0000CE740000}"/>
    <cellStyle name="Note 12 2 2 9 10 2" xfId="29598" xr:uid="{00000000-0005-0000-0000-0000CF740000}"/>
    <cellStyle name="Note 12 2 2 9 10 3" xfId="29599" xr:uid="{00000000-0005-0000-0000-0000D0740000}"/>
    <cellStyle name="Note 12 2 2 9 10 4" xfId="29600" xr:uid="{00000000-0005-0000-0000-0000D1740000}"/>
    <cellStyle name="Note 12 2 2 9 11" xfId="29601" xr:uid="{00000000-0005-0000-0000-0000D2740000}"/>
    <cellStyle name="Note 12 2 2 9 11 2" xfId="29602" xr:uid="{00000000-0005-0000-0000-0000D3740000}"/>
    <cellStyle name="Note 12 2 2 9 11 3" xfId="29603" xr:uid="{00000000-0005-0000-0000-0000D4740000}"/>
    <cellStyle name="Note 12 2 2 9 11 4" xfId="29604" xr:uid="{00000000-0005-0000-0000-0000D5740000}"/>
    <cellStyle name="Note 12 2 2 9 12" xfId="29605" xr:uid="{00000000-0005-0000-0000-0000D6740000}"/>
    <cellStyle name="Note 12 2 2 9 12 2" xfId="29606" xr:uid="{00000000-0005-0000-0000-0000D7740000}"/>
    <cellStyle name="Note 12 2 2 9 12 3" xfId="29607" xr:uid="{00000000-0005-0000-0000-0000D8740000}"/>
    <cellStyle name="Note 12 2 2 9 12 4" xfId="29608" xr:uid="{00000000-0005-0000-0000-0000D9740000}"/>
    <cellStyle name="Note 12 2 2 9 13" xfId="29609" xr:uid="{00000000-0005-0000-0000-0000DA740000}"/>
    <cellStyle name="Note 12 2 2 9 13 2" xfId="29610" xr:uid="{00000000-0005-0000-0000-0000DB740000}"/>
    <cellStyle name="Note 12 2 2 9 13 3" xfId="29611" xr:uid="{00000000-0005-0000-0000-0000DC740000}"/>
    <cellStyle name="Note 12 2 2 9 13 4" xfId="29612" xr:uid="{00000000-0005-0000-0000-0000DD740000}"/>
    <cellStyle name="Note 12 2 2 9 14" xfId="29613" xr:uid="{00000000-0005-0000-0000-0000DE740000}"/>
    <cellStyle name="Note 12 2 2 9 14 2" xfId="29614" xr:uid="{00000000-0005-0000-0000-0000DF740000}"/>
    <cellStyle name="Note 12 2 2 9 14 3" xfId="29615" xr:uid="{00000000-0005-0000-0000-0000E0740000}"/>
    <cellStyle name="Note 12 2 2 9 14 4" xfId="29616" xr:uid="{00000000-0005-0000-0000-0000E1740000}"/>
    <cellStyle name="Note 12 2 2 9 15" xfId="29617" xr:uid="{00000000-0005-0000-0000-0000E2740000}"/>
    <cellStyle name="Note 12 2 2 9 15 2" xfId="29618" xr:uid="{00000000-0005-0000-0000-0000E3740000}"/>
    <cellStyle name="Note 12 2 2 9 15 3" xfId="29619" xr:uid="{00000000-0005-0000-0000-0000E4740000}"/>
    <cellStyle name="Note 12 2 2 9 15 4" xfId="29620" xr:uid="{00000000-0005-0000-0000-0000E5740000}"/>
    <cellStyle name="Note 12 2 2 9 16" xfId="29621" xr:uid="{00000000-0005-0000-0000-0000E6740000}"/>
    <cellStyle name="Note 12 2 2 9 16 2" xfId="29622" xr:uid="{00000000-0005-0000-0000-0000E7740000}"/>
    <cellStyle name="Note 12 2 2 9 16 3" xfId="29623" xr:uid="{00000000-0005-0000-0000-0000E8740000}"/>
    <cellStyle name="Note 12 2 2 9 16 4" xfId="29624" xr:uid="{00000000-0005-0000-0000-0000E9740000}"/>
    <cellStyle name="Note 12 2 2 9 17" xfId="29625" xr:uid="{00000000-0005-0000-0000-0000EA740000}"/>
    <cellStyle name="Note 12 2 2 9 17 2" xfId="29626" xr:uid="{00000000-0005-0000-0000-0000EB740000}"/>
    <cellStyle name="Note 12 2 2 9 17 3" xfId="29627" xr:uid="{00000000-0005-0000-0000-0000EC740000}"/>
    <cellStyle name="Note 12 2 2 9 17 4" xfId="29628" xr:uid="{00000000-0005-0000-0000-0000ED740000}"/>
    <cellStyle name="Note 12 2 2 9 18" xfId="29629" xr:uid="{00000000-0005-0000-0000-0000EE740000}"/>
    <cellStyle name="Note 12 2 2 9 18 2" xfId="29630" xr:uid="{00000000-0005-0000-0000-0000EF740000}"/>
    <cellStyle name="Note 12 2 2 9 18 3" xfId="29631" xr:uid="{00000000-0005-0000-0000-0000F0740000}"/>
    <cellStyle name="Note 12 2 2 9 18 4" xfId="29632" xr:uid="{00000000-0005-0000-0000-0000F1740000}"/>
    <cellStyle name="Note 12 2 2 9 19" xfId="29633" xr:uid="{00000000-0005-0000-0000-0000F2740000}"/>
    <cellStyle name="Note 12 2 2 9 19 2" xfId="29634" xr:uid="{00000000-0005-0000-0000-0000F3740000}"/>
    <cellStyle name="Note 12 2 2 9 19 3" xfId="29635" xr:uid="{00000000-0005-0000-0000-0000F4740000}"/>
    <cellStyle name="Note 12 2 2 9 19 4" xfId="29636" xr:uid="{00000000-0005-0000-0000-0000F5740000}"/>
    <cellStyle name="Note 12 2 2 9 2" xfId="29637" xr:uid="{00000000-0005-0000-0000-0000F6740000}"/>
    <cellStyle name="Note 12 2 2 9 2 2" xfId="29638" xr:uid="{00000000-0005-0000-0000-0000F7740000}"/>
    <cellStyle name="Note 12 2 2 9 2 3" xfId="29639" xr:uid="{00000000-0005-0000-0000-0000F8740000}"/>
    <cellStyle name="Note 12 2 2 9 2 4" xfId="29640" xr:uid="{00000000-0005-0000-0000-0000F9740000}"/>
    <cellStyle name="Note 12 2 2 9 20" xfId="29641" xr:uid="{00000000-0005-0000-0000-0000FA740000}"/>
    <cellStyle name="Note 12 2 2 9 20 2" xfId="29642" xr:uid="{00000000-0005-0000-0000-0000FB740000}"/>
    <cellStyle name="Note 12 2 2 9 20 3" xfId="29643" xr:uid="{00000000-0005-0000-0000-0000FC740000}"/>
    <cellStyle name="Note 12 2 2 9 20 4" xfId="29644" xr:uid="{00000000-0005-0000-0000-0000FD740000}"/>
    <cellStyle name="Note 12 2 2 9 21" xfId="29645" xr:uid="{00000000-0005-0000-0000-0000FE740000}"/>
    <cellStyle name="Note 12 2 2 9 22" xfId="29646" xr:uid="{00000000-0005-0000-0000-0000FF740000}"/>
    <cellStyle name="Note 12 2 2 9 3" xfId="29647" xr:uid="{00000000-0005-0000-0000-000000750000}"/>
    <cellStyle name="Note 12 2 2 9 3 2" xfId="29648" xr:uid="{00000000-0005-0000-0000-000001750000}"/>
    <cellStyle name="Note 12 2 2 9 3 3" xfId="29649" xr:uid="{00000000-0005-0000-0000-000002750000}"/>
    <cellStyle name="Note 12 2 2 9 3 4" xfId="29650" xr:uid="{00000000-0005-0000-0000-000003750000}"/>
    <cellStyle name="Note 12 2 2 9 4" xfId="29651" xr:uid="{00000000-0005-0000-0000-000004750000}"/>
    <cellStyle name="Note 12 2 2 9 4 2" xfId="29652" xr:uid="{00000000-0005-0000-0000-000005750000}"/>
    <cellStyle name="Note 12 2 2 9 4 3" xfId="29653" xr:uid="{00000000-0005-0000-0000-000006750000}"/>
    <cellStyle name="Note 12 2 2 9 4 4" xfId="29654" xr:uid="{00000000-0005-0000-0000-000007750000}"/>
    <cellStyle name="Note 12 2 2 9 5" xfId="29655" xr:uid="{00000000-0005-0000-0000-000008750000}"/>
    <cellStyle name="Note 12 2 2 9 5 2" xfId="29656" xr:uid="{00000000-0005-0000-0000-000009750000}"/>
    <cellStyle name="Note 12 2 2 9 5 3" xfId="29657" xr:uid="{00000000-0005-0000-0000-00000A750000}"/>
    <cellStyle name="Note 12 2 2 9 5 4" xfId="29658" xr:uid="{00000000-0005-0000-0000-00000B750000}"/>
    <cellStyle name="Note 12 2 2 9 6" xfId="29659" xr:uid="{00000000-0005-0000-0000-00000C750000}"/>
    <cellStyle name="Note 12 2 2 9 6 2" xfId="29660" xr:uid="{00000000-0005-0000-0000-00000D750000}"/>
    <cellStyle name="Note 12 2 2 9 6 3" xfId="29661" xr:uid="{00000000-0005-0000-0000-00000E750000}"/>
    <cellStyle name="Note 12 2 2 9 6 4" xfId="29662" xr:uid="{00000000-0005-0000-0000-00000F750000}"/>
    <cellStyle name="Note 12 2 2 9 7" xfId="29663" xr:uid="{00000000-0005-0000-0000-000010750000}"/>
    <cellStyle name="Note 12 2 2 9 7 2" xfId="29664" xr:uid="{00000000-0005-0000-0000-000011750000}"/>
    <cellStyle name="Note 12 2 2 9 7 3" xfId="29665" xr:uid="{00000000-0005-0000-0000-000012750000}"/>
    <cellStyle name="Note 12 2 2 9 7 4" xfId="29666" xr:uid="{00000000-0005-0000-0000-000013750000}"/>
    <cellStyle name="Note 12 2 2 9 8" xfId="29667" xr:uid="{00000000-0005-0000-0000-000014750000}"/>
    <cellStyle name="Note 12 2 2 9 8 2" xfId="29668" xr:uid="{00000000-0005-0000-0000-000015750000}"/>
    <cellStyle name="Note 12 2 2 9 8 3" xfId="29669" xr:uid="{00000000-0005-0000-0000-000016750000}"/>
    <cellStyle name="Note 12 2 2 9 8 4" xfId="29670" xr:uid="{00000000-0005-0000-0000-000017750000}"/>
    <cellStyle name="Note 12 2 2 9 9" xfId="29671" xr:uid="{00000000-0005-0000-0000-000018750000}"/>
    <cellStyle name="Note 12 2 2 9 9 2" xfId="29672" xr:uid="{00000000-0005-0000-0000-000019750000}"/>
    <cellStyle name="Note 12 2 2 9 9 3" xfId="29673" xr:uid="{00000000-0005-0000-0000-00001A750000}"/>
    <cellStyle name="Note 12 2 2 9 9 4" xfId="29674" xr:uid="{00000000-0005-0000-0000-00001B750000}"/>
    <cellStyle name="Note 12 2 20" xfId="29675" xr:uid="{00000000-0005-0000-0000-00001C750000}"/>
    <cellStyle name="Note 12 2 20 2" xfId="29676" xr:uid="{00000000-0005-0000-0000-00001D750000}"/>
    <cellStyle name="Note 12 2 20 3" xfId="29677" xr:uid="{00000000-0005-0000-0000-00001E750000}"/>
    <cellStyle name="Note 12 2 20 4" xfId="29678" xr:uid="{00000000-0005-0000-0000-00001F750000}"/>
    <cellStyle name="Note 12 2 21" xfId="29679" xr:uid="{00000000-0005-0000-0000-000020750000}"/>
    <cellStyle name="Note 12 2 21 2" xfId="29680" xr:uid="{00000000-0005-0000-0000-000021750000}"/>
    <cellStyle name="Note 12 2 21 3" xfId="29681" xr:uid="{00000000-0005-0000-0000-000022750000}"/>
    <cellStyle name="Note 12 2 21 4" xfId="29682" xr:uid="{00000000-0005-0000-0000-000023750000}"/>
    <cellStyle name="Note 12 2 22" xfId="29683" xr:uid="{00000000-0005-0000-0000-000024750000}"/>
    <cellStyle name="Note 12 2 22 2" xfId="29684" xr:uid="{00000000-0005-0000-0000-000025750000}"/>
    <cellStyle name="Note 12 2 22 3" xfId="29685" xr:uid="{00000000-0005-0000-0000-000026750000}"/>
    <cellStyle name="Note 12 2 22 4" xfId="29686" xr:uid="{00000000-0005-0000-0000-000027750000}"/>
    <cellStyle name="Note 12 2 23" xfId="29687" xr:uid="{00000000-0005-0000-0000-000028750000}"/>
    <cellStyle name="Note 12 2 23 2" xfId="29688" xr:uid="{00000000-0005-0000-0000-000029750000}"/>
    <cellStyle name="Note 12 2 23 3" xfId="29689" xr:uid="{00000000-0005-0000-0000-00002A750000}"/>
    <cellStyle name="Note 12 2 23 4" xfId="29690" xr:uid="{00000000-0005-0000-0000-00002B750000}"/>
    <cellStyle name="Note 12 2 24" xfId="29691" xr:uid="{00000000-0005-0000-0000-00002C750000}"/>
    <cellStyle name="Note 12 2 24 2" xfId="29692" xr:uid="{00000000-0005-0000-0000-00002D750000}"/>
    <cellStyle name="Note 12 2 24 3" xfId="29693" xr:uid="{00000000-0005-0000-0000-00002E750000}"/>
    <cellStyle name="Note 12 2 24 4" xfId="29694" xr:uid="{00000000-0005-0000-0000-00002F750000}"/>
    <cellStyle name="Note 12 2 25" xfId="29695" xr:uid="{00000000-0005-0000-0000-000030750000}"/>
    <cellStyle name="Note 12 2 25 2" xfId="29696" xr:uid="{00000000-0005-0000-0000-000031750000}"/>
    <cellStyle name="Note 12 2 25 3" xfId="29697" xr:uid="{00000000-0005-0000-0000-000032750000}"/>
    <cellStyle name="Note 12 2 25 4" xfId="29698" xr:uid="{00000000-0005-0000-0000-000033750000}"/>
    <cellStyle name="Note 12 2 26" xfId="29699" xr:uid="{00000000-0005-0000-0000-000034750000}"/>
    <cellStyle name="Note 12 2 26 2" xfId="29700" xr:uid="{00000000-0005-0000-0000-000035750000}"/>
    <cellStyle name="Note 12 2 26 3" xfId="29701" xr:uid="{00000000-0005-0000-0000-000036750000}"/>
    <cellStyle name="Note 12 2 26 4" xfId="29702" xr:uid="{00000000-0005-0000-0000-000037750000}"/>
    <cellStyle name="Note 12 2 27" xfId="29703" xr:uid="{00000000-0005-0000-0000-000038750000}"/>
    <cellStyle name="Note 12 2 27 2" xfId="29704" xr:uid="{00000000-0005-0000-0000-000039750000}"/>
    <cellStyle name="Note 12 2 27 3" xfId="29705" xr:uid="{00000000-0005-0000-0000-00003A750000}"/>
    <cellStyle name="Note 12 2 27 4" xfId="29706" xr:uid="{00000000-0005-0000-0000-00003B750000}"/>
    <cellStyle name="Note 12 2 28" xfId="29707" xr:uid="{00000000-0005-0000-0000-00003C750000}"/>
    <cellStyle name="Note 12 2 28 2" xfId="29708" xr:uid="{00000000-0005-0000-0000-00003D750000}"/>
    <cellStyle name="Note 12 2 28 3" xfId="29709" xr:uid="{00000000-0005-0000-0000-00003E750000}"/>
    <cellStyle name="Note 12 2 28 4" xfId="29710" xr:uid="{00000000-0005-0000-0000-00003F750000}"/>
    <cellStyle name="Note 12 2 29" xfId="29711" xr:uid="{00000000-0005-0000-0000-000040750000}"/>
    <cellStyle name="Note 12 2 29 2" xfId="29712" xr:uid="{00000000-0005-0000-0000-000041750000}"/>
    <cellStyle name="Note 12 2 29 3" xfId="29713" xr:uid="{00000000-0005-0000-0000-000042750000}"/>
    <cellStyle name="Note 12 2 29 4" xfId="29714" xr:uid="{00000000-0005-0000-0000-000043750000}"/>
    <cellStyle name="Note 12 2 3" xfId="29715" xr:uid="{00000000-0005-0000-0000-000044750000}"/>
    <cellStyle name="Note 12 2 3 10" xfId="29716" xr:uid="{00000000-0005-0000-0000-000045750000}"/>
    <cellStyle name="Note 12 2 3 10 2" xfId="29717" xr:uid="{00000000-0005-0000-0000-000046750000}"/>
    <cellStyle name="Note 12 2 3 10 3" xfId="29718" xr:uid="{00000000-0005-0000-0000-000047750000}"/>
    <cellStyle name="Note 12 2 3 10 4" xfId="29719" xr:uid="{00000000-0005-0000-0000-000048750000}"/>
    <cellStyle name="Note 12 2 3 11" xfId="29720" xr:uid="{00000000-0005-0000-0000-000049750000}"/>
    <cellStyle name="Note 12 2 3 11 2" xfId="29721" xr:uid="{00000000-0005-0000-0000-00004A750000}"/>
    <cellStyle name="Note 12 2 3 11 3" xfId="29722" xr:uid="{00000000-0005-0000-0000-00004B750000}"/>
    <cellStyle name="Note 12 2 3 11 4" xfId="29723" xr:uid="{00000000-0005-0000-0000-00004C750000}"/>
    <cellStyle name="Note 12 2 3 12" xfId="29724" xr:uid="{00000000-0005-0000-0000-00004D750000}"/>
    <cellStyle name="Note 12 2 3 12 2" xfId="29725" xr:uid="{00000000-0005-0000-0000-00004E750000}"/>
    <cellStyle name="Note 12 2 3 12 3" xfId="29726" xr:uid="{00000000-0005-0000-0000-00004F750000}"/>
    <cellStyle name="Note 12 2 3 12 4" xfId="29727" xr:uid="{00000000-0005-0000-0000-000050750000}"/>
    <cellStyle name="Note 12 2 3 13" xfId="29728" xr:uid="{00000000-0005-0000-0000-000051750000}"/>
    <cellStyle name="Note 12 2 3 13 2" xfId="29729" xr:uid="{00000000-0005-0000-0000-000052750000}"/>
    <cellStyle name="Note 12 2 3 13 3" xfId="29730" xr:uid="{00000000-0005-0000-0000-000053750000}"/>
    <cellStyle name="Note 12 2 3 13 4" xfId="29731" xr:uid="{00000000-0005-0000-0000-000054750000}"/>
    <cellStyle name="Note 12 2 3 14" xfId="29732" xr:uid="{00000000-0005-0000-0000-000055750000}"/>
    <cellStyle name="Note 12 2 3 14 2" xfId="29733" xr:uid="{00000000-0005-0000-0000-000056750000}"/>
    <cellStyle name="Note 12 2 3 14 3" xfId="29734" xr:uid="{00000000-0005-0000-0000-000057750000}"/>
    <cellStyle name="Note 12 2 3 14 4" xfId="29735" xr:uid="{00000000-0005-0000-0000-000058750000}"/>
    <cellStyle name="Note 12 2 3 15" xfId="29736" xr:uid="{00000000-0005-0000-0000-000059750000}"/>
    <cellStyle name="Note 12 2 3 15 2" xfId="29737" xr:uid="{00000000-0005-0000-0000-00005A750000}"/>
    <cellStyle name="Note 12 2 3 15 3" xfId="29738" xr:uid="{00000000-0005-0000-0000-00005B750000}"/>
    <cellStyle name="Note 12 2 3 15 4" xfId="29739" xr:uid="{00000000-0005-0000-0000-00005C750000}"/>
    <cellStyle name="Note 12 2 3 16" xfId="29740" xr:uid="{00000000-0005-0000-0000-00005D750000}"/>
    <cellStyle name="Note 12 2 3 16 2" xfId="29741" xr:uid="{00000000-0005-0000-0000-00005E750000}"/>
    <cellStyle name="Note 12 2 3 16 3" xfId="29742" xr:uid="{00000000-0005-0000-0000-00005F750000}"/>
    <cellStyle name="Note 12 2 3 16 4" xfId="29743" xr:uid="{00000000-0005-0000-0000-000060750000}"/>
    <cellStyle name="Note 12 2 3 17" xfId="29744" xr:uid="{00000000-0005-0000-0000-000061750000}"/>
    <cellStyle name="Note 12 2 3 17 2" xfId="29745" xr:uid="{00000000-0005-0000-0000-000062750000}"/>
    <cellStyle name="Note 12 2 3 17 3" xfId="29746" xr:uid="{00000000-0005-0000-0000-000063750000}"/>
    <cellStyle name="Note 12 2 3 17 4" xfId="29747" xr:uid="{00000000-0005-0000-0000-000064750000}"/>
    <cellStyle name="Note 12 2 3 18" xfId="29748" xr:uid="{00000000-0005-0000-0000-000065750000}"/>
    <cellStyle name="Note 12 2 3 18 2" xfId="29749" xr:uid="{00000000-0005-0000-0000-000066750000}"/>
    <cellStyle name="Note 12 2 3 18 3" xfId="29750" xr:uid="{00000000-0005-0000-0000-000067750000}"/>
    <cellStyle name="Note 12 2 3 18 4" xfId="29751" xr:uid="{00000000-0005-0000-0000-000068750000}"/>
    <cellStyle name="Note 12 2 3 19" xfId="29752" xr:uid="{00000000-0005-0000-0000-000069750000}"/>
    <cellStyle name="Note 12 2 3 19 2" xfId="29753" xr:uid="{00000000-0005-0000-0000-00006A750000}"/>
    <cellStyle name="Note 12 2 3 19 3" xfId="29754" xr:uid="{00000000-0005-0000-0000-00006B750000}"/>
    <cellStyle name="Note 12 2 3 19 4" xfId="29755" xr:uid="{00000000-0005-0000-0000-00006C750000}"/>
    <cellStyle name="Note 12 2 3 2" xfId="29756" xr:uid="{00000000-0005-0000-0000-00006D750000}"/>
    <cellStyle name="Note 12 2 3 2 10" xfId="29757" xr:uid="{00000000-0005-0000-0000-00006E750000}"/>
    <cellStyle name="Note 12 2 3 2 10 2" xfId="29758" xr:uid="{00000000-0005-0000-0000-00006F750000}"/>
    <cellStyle name="Note 12 2 3 2 10 3" xfId="29759" xr:uid="{00000000-0005-0000-0000-000070750000}"/>
    <cellStyle name="Note 12 2 3 2 10 4" xfId="29760" xr:uid="{00000000-0005-0000-0000-000071750000}"/>
    <cellStyle name="Note 12 2 3 2 11" xfId="29761" xr:uid="{00000000-0005-0000-0000-000072750000}"/>
    <cellStyle name="Note 12 2 3 2 11 2" xfId="29762" xr:uid="{00000000-0005-0000-0000-000073750000}"/>
    <cellStyle name="Note 12 2 3 2 11 3" xfId="29763" xr:uid="{00000000-0005-0000-0000-000074750000}"/>
    <cellStyle name="Note 12 2 3 2 11 4" xfId="29764" xr:uid="{00000000-0005-0000-0000-000075750000}"/>
    <cellStyle name="Note 12 2 3 2 12" xfId="29765" xr:uid="{00000000-0005-0000-0000-000076750000}"/>
    <cellStyle name="Note 12 2 3 2 12 2" xfId="29766" xr:uid="{00000000-0005-0000-0000-000077750000}"/>
    <cellStyle name="Note 12 2 3 2 12 3" xfId="29767" xr:uid="{00000000-0005-0000-0000-000078750000}"/>
    <cellStyle name="Note 12 2 3 2 12 4" xfId="29768" xr:uid="{00000000-0005-0000-0000-000079750000}"/>
    <cellStyle name="Note 12 2 3 2 13" xfId="29769" xr:uid="{00000000-0005-0000-0000-00007A750000}"/>
    <cellStyle name="Note 12 2 3 2 13 2" xfId="29770" xr:uid="{00000000-0005-0000-0000-00007B750000}"/>
    <cellStyle name="Note 12 2 3 2 13 3" xfId="29771" xr:uid="{00000000-0005-0000-0000-00007C750000}"/>
    <cellStyle name="Note 12 2 3 2 13 4" xfId="29772" xr:uid="{00000000-0005-0000-0000-00007D750000}"/>
    <cellStyle name="Note 12 2 3 2 14" xfId="29773" xr:uid="{00000000-0005-0000-0000-00007E750000}"/>
    <cellStyle name="Note 12 2 3 2 14 2" xfId="29774" xr:uid="{00000000-0005-0000-0000-00007F750000}"/>
    <cellStyle name="Note 12 2 3 2 14 3" xfId="29775" xr:uid="{00000000-0005-0000-0000-000080750000}"/>
    <cellStyle name="Note 12 2 3 2 14 4" xfId="29776" xr:uid="{00000000-0005-0000-0000-000081750000}"/>
    <cellStyle name="Note 12 2 3 2 15" xfId="29777" xr:uid="{00000000-0005-0000-0000-000082750000}"/>
    <cellStyle name="Note 12 2 3 2 15 2" xfId="29778" xr:uid="{00000000-0005-0000-0000-000083750000}"/>
    <cellStyle name="Note 12 2 3 2 15 3" xfId="29779" xr:uid="{00000000-0005-0000-0000-000084750000}"/>
    <cellStyle name="Note 12 2 3 2 15 4" xfId="29780" xr:uid="{00000000-0005-0000-0000-000085750000}"/>
    <cellStyle name="Note 12 2 3 2 16" xfId="29781" xr:uid="{00000000-0005-0000-0000-000086750000}"/>
    <cellStyle name="Note 12 2 3 2 16 2" xfId="29782" xr:uid="{00000000-0005-0000-0000-000087750000}"/>
    <cellStyle name="Note 12 2 3 2 16 3" xfId="29783" xr:uid="{00000000-0005-0000-0000-000088750000}"/>
    <cellStyle name="Note 12 2 3 2 16 4" xfId="29784" xr:uid="{00000000-0005-0000-0000-000089750000}"/>
    <cellStyle name="Note 12 2 3 2 17" xfId="29785" xr:uid="{00000000-0005-0000-0000-00008A750000}"/>
    <cellStyle name="Note 12 2 3 2 17 2" xfId="29786" xr:uid="{00000000-0005-0000-0000-00008B750000}"/>
    <cellStyle name="Note 12 2 3 2 17 3" xfId="29787" xr:uid="{00000000-0005-0000-0000-00008C750000}"/>
    <cellStyle name="Note 12 2 3 2 17 4" xfId="29788" xr:uid="{00000000-0005-0000-0000-00008D750000}"/>
    <cellStyle name="Note 12 2 3 2 18" xfId="29789" xr:uid="{00000000-0005-0000-0000-00008E750000}"/>
    <cellStyle name="Note 12 2 3 2 18 2" xfId="29790" xr:uid="{00000000-0005-0000-0000-00008F750000}"/>
    <cellStyle name="Note 12 2 3 2 18 3" xfId="29791" xr:uid="{00000000-0005-0000-0000-000090750000}"/>
    <cellStyle name="Note 12 2 3 2 18 4" xfId="29792" xr:uid="{00000000-0005-0000-0000-000091750000}"/>
    <cellStyle name="Note 12 2 3 2 19" xfId="29793" xr:uid="{00000000-0005-0000-0000-000092750000}"/>
    <cellStyle name="Note 12 2 3 2 19 2" xfId="29794" xr:uid="{00000000-0005-0000-0000-000093750000}"/>
    <cellStyle name="Note 12 2 3 2 19 3" xfId="29795" xr:uid="{00000000-0005-0000-0000-000094750000}"/>
    <cellStyle name="Note 12 2 3 2 19 4" xfId="29796" xr:uid="{00000000-0005-0000-0000-000095750000}"/>
    <cellStyle name="Note 12 2 3 2 2" xfId="29797" xr:uid="{00000000-0005-0000-0000-000096750000}"/>
    <cellStyle name="Note 12 2 3 2 2 10" xfId="29798" xr:uid="{00000000-0005-0000-0000-000097750000}"/>
    <cellStyle name="Note 12 2 3 2 2 10 2" xfId="29799" xr:uid="{00000000-0005-0000-0000-000098750000}"/>
    <cellStyle name="Note 12 2 3 2 2 10 3" xfId="29800" xr:uid="{00000000-0005-0000-0000-000099750000}"/>
    <cellStyle name="Note 12 2 3 2 2 10 4" xfId="29801" xr:uid="{00000000-0005-0000-0000-00009A750000}"/>
    <cellStyle name="Note 12 2 3 2 2 11" xfId="29802" xr:uid="{00000000-0005-0000-0000-00009B750000}"/>
    <cellStyle name="Note 12 2 3 2 2 11 2" xfId="29803" xr:uid="{00000000-0005-0000-0000-00009C750000}"/>
    <cellStyle name="Note 12 2 3 2 2 11 3" xfId="29804" xr:uid="{00000000-0005-0000-0000-00009D750000}"/>
    <cellStyle name="Note 12 2 3 2 2 11 4" xfId="29805" xr:uid="{00000000-0005-0000-0000-00009E750000}"/>
    <cellStyle name="Note 12 2 3 2 2 12" xfId="29806" xr:uid="{00000000-0005-0000-0000-00009F750000}"/>
    <cellStyle name="Note 12 2 3 2 2 12 2" xfId="29807" xr:uid="{00000000-0005-0000-0000-0000A0750000}"/>
    <cellStyle name="Note 12 2 3 2 2 12 3" xfId="29808" xr:uid="{00000000-0005-0000-0000-0000A1750000}"/>
    <cellStyle name="Note 12 2 3 2 2 12 4" xfId="29809" xr:uid="{00000000-0005-0000-0000-0000A2750000}"/>
    <cellStyle name="Note 12 2 3 2 2 13" xfId="29810" xr:uid="{00000000-0005-0000-0000-0000A3750000}"/>
    <cellStyle name="Note 12 2 3 2 2 13 2" xfId="29811" xr:uid="{00000000-0005-0000-0000-0000A4750000}"/>
    <cellStyle name="Note 12 2 3 2 2 13 3" xfId="29812" xr:uid="{00000000-0005-0000-0000-0000A5750000}"/>
    <cellStyle name="Note 12 2 3 2 2 13 4" xfId="29813" xr:uid="{00000000-0005-0000-0000-0000A6750000}"/>
    <cellStyle name="Note 12 2 3 2 2 14" xfId="29814" xr:uid="{00000000-0005-0000-0000-0000A7750000}"/>
    <cellStyle name="Note 12 2 3 2 2 14 2" xfId="29815" xr:uid="{00000000-0005-0000-0000-0000A8750000}"/>
    <cellStyle name="Note 12 2 3 2 2 14 3" xfId="29816" xr:uid="{00000000-0005-0000-0000-0000A9750000}"/>
    <cellStyle name="Note 12 2 3 2 2 14 4" xfId="29817" xr:uid="{00000000-0005-0000-0000-0000AA750000}"/>
    <cellStyle name="Note 12 2 3 2 2 15" xfId="29818" xr:uid="{00000000-0005-0000-0000-0000AB750000}"/>
    <cellStyle name="Note 12 2 3 2 2 15 2" xfId="29819" xr:uid="{00000000-0005-0000-0000-0000AC750000}"/>
    <cellStyle name="Note 12 2 3 2 2 15 3" xfId="29820" xr:uid="{00000000-0005-0000-0000-0000AD750000}"/>
    <cellStyle name="Note 12 2 3 2 2 15 4" xfId="29821" xr:uid="{00000000-0005-0000-0000-0000AE750000}"/>
    <cellStyle name="Note 12 2 3 2 2 16" xfId="29822" xr:uid="{00000000-0005-0000-0000-0000AF750000}"/>
    <cellStyle name="Note 12 2 3 2 2 16 2" xfId="29823" xr:uid="{00000000-0005-0000-0000-0000B0750000}"/>
    <cellStyle name="Note 12 2 3 2 2 16 3" xfId="29824" xr:uid="{00000000-0005-0000-0000-0000B1750000}"/>
    <cellStyle name="Note 12 2 3 2 2 16 4" xfId="29825" xr:uid="{00000000-0005-0000-0000-0000B2750000}"/>
    <cellStyle name="Note 12 2 3 2 2 17" xfId="29826" xr:uid="{00000000-0005-0000-0000-0000B3750000}"/>
    <cellStyle name="Note 12 2 3 2 2 17 2" xfId="29827" xr:uid="{00000000-0005-0000-0000-0000B4750000}"/>
    <cellStyle name="Note 12 2 3 2 2 17 3" xfId="29828" xr:uid="{00000000-0005-0000-0000-0000B5750000}"/>
    <cellStyle name="Note 12 2 3 2 2 17 4" xfId="29829" xr:uid="{00000000-0005-0000-0000-0000B6750000}"/>
    <cellStyle name="Note 12 2 3 2 2 18" xfId="29830" xr:uid="{00000000-0005-0000-0000-0000B7750000}"/>
    <cellStyle name="Note 12 2 3 2 2 18 2" xfId="29831" xr:uid="{00000000-0005-0000-0000-0000B8750000}"/>
    <cellStyle name="Note 12 2 3 2 2 18 3" xfId="29832" xr:uid="{00000000-0005-0000-0000-0000B9750000}"/>
    <cellStyle name="Note 12 2 3 2 2 18 4" xfId="29833" xr:uid="{00000000-0005-0000-0000-0000BA750000}"/>
    <cellStyle name="Note 12 2 3 2 2 19" xfId="29834" xr:uid="{00000000-0005-0000-0000-0000BB750000}"/>
    <cellStyle name="Note 12 2 3 2 2 19 2" xfId="29835" xr:uid="{00000000-0005-0000-0000-0000BC750000}"/>
    <cellStyle name="Note 12 2 3 2 2 19 3" xfId="29836" xr:uid="{00000000-0005-0000-0000-0000BD750000}"/>
    <cellStyle name="Note 12 2 3 2 2 19 4" xfId="29837" xr:uid="{00000000-0005-0000-0000-0000BE750000}"/>
    <cellStyle name="Note 12 2 3 2 2 2" xfId="29838" xr:uid="{00000000-0005-0000-0000-0000BF750000}"/>
    <cellStyle name="Note 12 2 3 2 2 2 2" xfId="29839" xr:uid="{00000000-0005-0000-0000-0000C0750000}"/>
    <cellStyle name="Note 12 2 3 2 2 2 3" xfId="29840" xr:uid="{00000000-0005-0000-0000-0000C1750000}"/>
    <cellStyle name="Note 12 2 3 2 2 2 4" xfId="29841" xr:uid="{00000000-0005-0000-0000-0000C2750000}"/>
    <cellStyle name="Note 12 2 3 2 2 20" xfId="29842" xr:uid="{00000000-0005-0000-0000-0000C3750000}"/>
    <cellStyle name="Note 12 2 3 2 2 20 2" xfId="29843" xr:uid="{00000000-0005-0000-0000-0000C4750000}"/>
    <cellStyle name="Note 12 2 3 2 2 20 3" xfId="29844" xr:uid="{00000000-0005-0000-0000-0000C5750000}"/>
    <cellStyle name="Note 12 2 3 2 2 20 4" xfId="29845" xr:uid="{00000000-0005-0000-0000-0000C6750000}"/>
    <cellStyle name="Note 12 2 3 2 2 21" xfId="29846" xr:uid="{00000000-0005-0000-0000-0000C7750000}"/>
    <cellStyle name="Note 12 2 3 2 2 22" xfId="29847" xr:uid="{00000000-0005-0000-0000-0000C8750000}"/>
    <cellStyle name="Note 12 2 3 2 2 3" xfId="29848" xr:uid="{00000000-0005-0000-0000-0000C9750000}"/>
    <cellStyle name="Note 12 2 3 2 2 3 2" xfId="29849" xr:uid="{00000000-0005-0000-0000-0000CA750000}"/>
    <cellStyle name="Note 12 2 3 2 2 3 3" xfId="29850" xr:uid="{00000000-0005-0000-0000-0000CB750000}"/>
    <cellStyle name="Note 12 2 3 2 2 3 4" xfId="29851" xr:uid="{00000000-0005-0000-0000-0000CC750000}"/>
    <cellStyle name="Note 12 2 3 2 2 4" xfId="29852" xr:uid="{00000000-0005-0000-0000-0000CD750000}"/>
    <cellStyle name="Note 12 2 3 2 2 4 2" xfId="29853" xr:uid="{00000000-0005-0000-0000-0000CE750000}"/>
    <cellStyle name="Note 12 2 3 2 2 4 3" xfId="29854" xr:uid="{00000000-0005-0000-0000-0000CF750000}"/>
    <cellStyle name="Note 12 2 3 2 2 4 4" xfId="29855" xr:uid="{00000000-0005-0000-0000-0000D0750000}"/>
    <cellStyle name="Note 12 2 3 2 2 5" xfId="29856" xr:uid="{00000000-0005-0000-0000-0000D1750000}"/>
    <cellStyle name="Note 12 2 3 2 2 5 2" xfId="29857" xr:uid="{00000000-0005-0000-0000-0000D2750000}"/>
    <cellStyle name="Note 12 2 3 2 2 5 3" xfId="29858" xr:uid="{00000000-0005-0000-0000-0000D3750000}"/>
    <cellStyle name="Note 12 2 3 2 2 5 4" xfId="29859" xr:uid="{00000000-0005-0000-0000-0000D4750000}"/>
    <cellStyle name="Note 12 2 3 2 2 6" xfId="29860" xr:uid="{00000000-0005-0000-0000-0000D5750000}"/>
    <cellStyle name="Note 12 2 3 2 2 6 2" xfId="29861" xr:uid="{00000000-0005-0000-0000-0000D6750000}"/>
    <cellStyle name="Note 12 2 3 2 2 6 3" xfId="29862" xr:uid="{00000000-0005-0000-0000-0000D7750000}"/>
    <cellStyle name="Note 12 2 3 2 2 6 4" xfId="29863" xr:uid="{00000000-0005-0000-0000-0000D8750000}"/>
    <cellStyle name="Note 12 2 3 2 2 7" xfId="29864" xr:uid="{00000000-0005-0000-0000-0000D9750000}"/>
    <cellStyle name="Note 12 2 3 2 2 7 2" xfId="29865" xr:uid="{00000000-0005-0000-0000-0000DA750000}"/>
    <cellStyle name="Note 12 2 3 2 2 7 3" xfId="29866" xr:uid="{00000000-0005-0000-0000-0000DB750000}"/>
    <cellStyle name="Note 12 2 3 2 2 7 4" xfId="29867" xr:uid="{00000000-0005-0000-0000-0000DC750000}"/>
    <cellStyle name="Note 12 2 3 2 2 8" xfId="29868" xr:uid="{00000000-0005-0000-0000-0000DD750000}"/>
    <cellStyle name="Note 12 2 3 2 2 8 2" xfId="29869" xr:uid="{00000000-0005-0000-0000-0000DE750000}"/>
    <cellStyle name="Note 12 2 3 2 2 8 3" xfId="29870" xr:uid="{00000000-0005-0000-0000-0000DF750000}"/>
    <cellStyle name="Note 12 2 3 2 2 8 4" xfId="29871" xr:uid="{00000000-0005-0000-0000-0000E0750000}"/>
    <cellStyle name="Note 12 2 3 2 2 9" xfId="29872" xr:uid="{00000000-0005-0000-0000-0000E1750000}"/>
    <cellStyle name="Note 12 2 3 2 2 9 2" xfId="29873" xr:uid="{00000000-0005-0000-0000-0000E2750000}"/>
    <cellStyle name="Note 12 2 3 2 2 9 3" xfId="29874" xr:uid="{00000000-0005-0000-0000-0000E3750000}"/>
    <cellStyle name="Note 12 2 3 2 2 9 4" xfId="29875" xr:uid="{00000000-0005-0000-0000-0000E4750000}"/>
    <cellStyle name="Note 12 2 3 2 20" xfId="29876" xr:uid="{00000000-0005-0000-0000-0000E5750000}"/>
    <cellStyle name="Note 12 2 3 2 20 2" xfId="29877" xr:uid="{00000000-0005-0000-0000-0000E6750000}"/>
    <cellStyle name="Note 12 2 3 2 20 3" xfId="29878" xr:uid="{00000000-0005-0000-0000-0000E7750000}"/>
    <cellStyle name="Note 12 2 3 2 20 4" xfId="29879" xr:uid="{00000000-0005-0000-0000-0000E8750000}"/>
    <cellStyle name="Note 12 2 3 2 21" xfId="29880" xr:uid="{00000000-0005-0000-0000-0000E9750000}"/>
    <cellStyle name="Note 12 2 3 2 21 2" xfId="29881" xr:uid="{00000000-0005-0000-0000-0000EA750000}"/>
    <cellStyle name="Note 12 2 3 2 21 3" xfId="29882" xr:uid="{00000000-0005-0000-0000-0000EB750000}"/>
    <cellStyle name="Note 12 2 3 2 21 4" xfId="29883" xr:uid="{00000000-0005-0000-0000-0000EC750000}"/>
    <cellStyle name="Note 12 2 3 2 22" xfId="29884" xr:uid="{00000000-0005-0000-0000-0000ED750000}"/>
    <cellStyle name="Note 12 2 3 2 22 2" xfId="29885" xr:uid="{00000000-0005-0000-0000-0000EE750000}"/>
    <cellStyle name="Note 12 2 3 2 22 3" xfId="29886" xr:uid="{00000000-0005-0000-0000-0000EF750000}"/>
    <cellStyle name="Note 12 2 3 2 22 4" xfId="29887" xr:uid="{00000000-0005-0000-0000-0000F0750000}"/>
    <cellStyle name="Note 12 2 3 2 23" xfId="29888" xr:uid="{00000000-0005-0000-0000-0000F1750000}"/>
    <cellStyle name="Note 12 2 3 2 23 2" xfId="29889" xr:uid="{00000000-0005-0000-0000-0000F2750000}"/>
    <cellStyle name="Note 12 2 3 2 23 3" xfId="29890" xr:uid="{00000000-0005-0000-0000-0000F3750000}"/>
    <cellStyle name="Note 12 2 3 2 23 4" xfId="29891" xr:uid="{00000000-0005-0000-0000-0000F4750000}"/>
    <cellStyle name="Note 12 2 3 2 24" xfId="29892" xr:uid="{00000000-0005-0000-0000-0000F5750000}"/>
    <cellStyle name="Note 12 2 3 2 25" xfId="29893" xr:uid="{00000000-0005-0000-0000-0000F6750000}"/>
    <cellStyle name="Note 12 2 3 2 3" xfId="29894" xr:uid="{00000000-0005-0000-0000-0000F7750000}"/>
    <cellStyle name="Note 12 2 3 2 3 10" xfId="29895" xr:uid="{00000000-0005-0000-0000-0000F8750000}"/>
    <cellStyle name="Note 12 2 3 2 3 10 2" xfId="29896" xr:uid="{00000000-0005-0000-0000-0000F9750000}"/>
    <cellStyle name="Note 12 2 3 2 3 10 3" xfId="29897" xr:uid="{00000000-0005-0000-0000-0000FA750000}"/>
    <cellStyle name="Note 12 2 3 2 3 10 4" xfId="29898" xr:uid="{00000000-0005-0000-0000-0000FB750000}"/>
    <cellStyle name="Note 12 2 3 2 3 11" xfId="29899" xr:uid="{00000000-0005-0000-0000-0000FC750000}"/>
    <cellStyle name="Note 12 2 3 2 3 11 2" xfId="29900" xr:uid="{00000000-0005-0000-0000-0000FD750000}"/>
    <cellStyle name="Note 12 2 3 2 3 11 3" xfId="29901" xr:uid="{00000000-0005-0000-0000-0000FE750000}"/>
    <cellStyle name="Note 12 2 3 2 3 11 4" xfId="29902" xr:uid="{00000000-0005-0000-0000-0000FF750000}"/>
    <cellStyle name="Note 12 2 3 2 3 12" xfId="29903" xr:uid="{00000000-0005-0000-0000-000000760000}"/>
    <cellStyle name="Note 12 2 3 2 3 12 2" xfId="29904" xr:uid="{00000000-0005-0000-0000-000001760000}"/>
    <cellStyle name="Note 12 2 3 2 3 12 3" xfId="29905" xr:uid="{00000000-0005-0000-0000-000002760000}"/>
    <cellStyle name="Note 12 2 3 2 3 12 4" xfId="29906" xr:uid="{00000000-0005-0000-0000-000003760000}"/>
    <cellStyle name="Note 12 2 3 2 3 13" xfId="29907" xr:uid="{00000000-0005-0000-0000-000004760000}"/>
    <cellStyle name="Note 12 2 3 2 3 13 2" xfId="29908" xr:uid="{00000000-0005-0000-0000-000005760000}"/>
    <cellStyle name="Note 12 2 3 2 3 13 3" xfId="29909" xr:uid="{00000000-0005-0000-0000-000006760000}"/>
    <cellStyle name="Note 12 2 3 2 3 13 4" xfId="29910" xr:uid="{00000000-0005-0000-0000-000007760000}"/>
    <cellStyle name="Note 12 2 3 2 3 14" xfId="29911" xr:uid="{00000000-0005-0000-0000-000008760000}"/>
    <cellStyle name="Note 12 2 3 2 3 14 2" xfId="29912" xr:uid="{00000000-0005-0000-0000-000009760000}"/>
    <cellStyle name="Note 12 2 3 2 3 14 3" xfId="29913" xr:uid="{00000000-0005-0000-0000-00000A760000}"/>
    <cellStyle name="Note 12 2 3 2 3 14 4" xfId="29914" xr:uid="{00000000-0005-0000-0000-00000B760000}"/>
    <cellStyle name="Note 12 2 3 2 3 15" xfId="29915" xr:uid="{00000000-0005-0000-0000-00000C760000}"/>
    <cellStyle name="Note 12 2 3 2 3 15 2" xfId="29916" xr:uid="{00000000-0005-0000-0000-00000D760000}"/>
    <cellStyle name="Note 12 2 3 2 3 15 3" xfId="29917" xr:uid="{00000000-0005-0000-0000-00000E760000}"/>
    <cellStyle name="Note 12 2 3 2 3 15 4" xfId="29918" xr:uid="{00000000-0005-0000-0000-00000F760000}"/>
    <cellStyle name="Note 12 2 3 2 3 16" xfId="29919" xr:uid="{00000000-0005-0000-0000-000010760000}"/>
    <cellStyle name="Note 12 2 3 2 3 16 2" xfId="29920" xr:uid="{00000000-0005-0000-0000-000011760000}"/>
    <cellStyle name="Note 12 2 3 2 3 16 3" xfId="29921" xr:uid="{00000000-0005-0000-0000-000012760000}"/>
    <cellStyle name="Note 12 2 3 2 3 16 4" xfId="29922" xr:uid="{00000000-0005-0000-0000-000013760000}"/>
    <cellStyle name="Note 12 2 3 2 3 17" xfId="29923" xr:uid="{00000000-0005-0000-0000-000014760000}"/>
    <cellStyle name="Note 12 2 3 2 3 17 2" xfId="29924" xr:uid="{00000000-0005-0000-0000-000015760000}"/>
    <cellStyle name="Note 12 2 3 2 3 17 3" xfId="29925" xr:uid="{00000000-0005-0000-0000-000016760000}"/>
    <cellStyle name="Note 12 2 3 2 3 17 4" xfId="29926" xr:uid="{00000000-0005-0000-0000-000017760000}"/>
    <cellStyle name="Note 12 2 3 2 3 18" xfId="29927" xr:uid="{00000000-0005-0000-0000-000018760000}"/>
    <cellStyle name="Note 12 2 3 2 3 18 2" xfId="29928" xr:uid="{00000000-0005-0000-0000-000019760000}"/>
    <cellStyle name="Note 12 2 3 2 3 18 3" xfId="29929" xr:uid="{00000000-0005-0000-0000-00001A760000}"/>
    <cellStyle name="Note 12 2 3 2 3 18 4" xfId="29930" xr:uid="{00000000-0005-0000-0000-00001B760000}"/>
    <cellStyle name="Note 12 2 3 2 3 19" xfId="29931" xr:uid="{00000000-0005-0000-0000-00001C760000}"/>
    <cellStyle name="Note 12 2 3 2 3 19 2" xfId="29932" xr:uid="{00000000-0005-0000-0000-00001D760000}"/>
    <cellStyle name="Note 12 2 3 2 3 19 3" xfId="29933" xr:uid="{00000000-0005-0000-0000-00001E760000}"/>
    <cellStyle name="Note 12 2 3 2 3 19 4" xfId="29934" xr:uid="{00000000-0005-0000-0000-00001F760000}"/>
    <cellStyle name="Note 12 2 3 2 3 2" xfId="29935" xr:uid="{00000000-0005-0000-0000-000020760000}"/>
    <cellStyle name="Note 12 2 3 2 3 2 2" xfId="29936" xr:uid="{00000000-0005-0000-0000-000021760000}"/>
    <cellStyle name="Note 12 2 3 2 3 2 3" xfId="29937" xr:uid="{00000000-0005-0000-0000-000022760000}"/>
    <cellStyle name="Note 12 2 3 2 3 2 4" xfId="29938" xr:uid="{00000000-0005-0000-0000-000023760000}"/>
    <cellStyle name="Note 12 2 3 2 3 20" xfId="29939" xr:uid="{00000000-0005-0000-0000-000024760000}"/>
    <cellStyle name="Note 12 2 3 2 3 20 2" xfId="29940" xr:uid="{00000000-0005-0000-0000-000025760000}"/>
    <cellStyle name="Note 12 2 3 2 3 20 3" xfId="29941" xr:uid="{00000000-0005-0000-0000-000026760000}"/>
    <cellStyle name="Note 12 2 3 2 3 20 4" xfId="29942" xr:uid="{00000000-0005-0000-0000-000027760000}"/>
    <cellStyle name="Note 12 2 3 2 3 21" xfId="29943" xr:uid="{00000000-0005-0000-0000-000028760000}"/>
    <cellStyle name="Note 12 2 3 2 3 22" xfId="29944" xr:uid="{00000000-0005-0000-0000-000029760000}"/>
    <cellStyle name="Note 12 2 3 2 3 3" xfId="29945" xr:uid="{00000000-0005-0000-0000-00002A760000}"/>
    <cellStyle name="Note 12 2 3 2 3 3 2" xfId="29946" xr:uid="{00000000-0005-0000-0000-00002B760000}"/>
    <cellStyle name="Note 12 2 3 2 3 3 3" xfId="29947" xr:uid="{00000000-0005-0000-0000-00002C760000}"/>
    <cellStyle name="Note 12 2 3 2 3 3 4" xfId="29948" xr:uid="{00000000-0005-0000-0000-00002D760000}"/>
    <cellStyle name="Note 12 2 3 2 3 4" xfId="29949" xr:uid="{00000000-0005-0000-0000-00002E760000}"/>
    <cellStyle name="Note 12 2 3 2 3 4 2" xfId="29950" xr:uid="{00000000-0005-0000-0000-00002F760000}"/>
    <cellStyle name="Note 12 2 3 2 3 4 3" xfId="29951" xr:uid="{00000000-0005-0000-0000-000030760000}"/>
    <cellStyle name="Note 12 2 3 2 3 4 4" xfId="29952" xr:uid="{00000000-0005-0000-0000-000031760000}"/>
    <cellStyle name="Note 12 2 3 2 3 5" xfId="29953" xr:uid="{00000000-0005-0000-0000-000032760000}"/>
    <cellStyle name="Note 12 2 3 2 3 5 2" xfId="29954" xr:uid="{00000000-0005-0000-0000-000033760000}"/>
    <cellStyle name="Note 12 2 3 2 3 5 3" xfId="29955" xr:uid="{00000000-0005-0000-0000-000034760000}"/>
    <cellStyle name="Note 12 2 3 2 3 5 4" xfId="29956" xr:uid="{00000000-0005-0000-0000-000035760000}"/>
    <cellStyle name="Note 12 2 3 2 3 6" xfId="29957" xr:uid="{00000000-0005-0000-0000-000036760000}"/>
    <cellStyle name="Note 12 2 3 2 3 6 2" xfId="29958" xr:uid="{00000000-0005-0000-0000-000037760000}"/>
    <cellStyle name="Note 12 2 3 2 3 6 3" xfId="29959" xr:uid="{00000000-0005-0000-0000-000038760000}"/>
    <cellStyle name="Note 12 2 3 2 3 6 4" xfId="29960" xr:uid="{00000000-0005-0000-0000-000039760000}"/>
    <cellStyle name="Note 12 2 3 2 3 7" xfId="29961" xr:uid="{00000000-0005-0000-0000-00003A760000}"/>
    <cellStyle name="Note 12 2 3 2 3 7 2" xfId="29962" xr:uid="{00000000-0005-0000-0000-00003B760000}"/>
    <cellStyle name="Note 12 2 3 2 3 7 3" xfId="29963" xr:uid="{00000000-0005-0000-0000-00003C760000}"/>
    <cellStyle name="Note 12 2 3 2 3 7 4" xfId="29964" xr:uid="{00000000-0005-0000-0000-00003D760000}"/>
    <cellStyle name="Note 12 2 3 2 3 8" xfId="29965" xr:uid="{00000000-0005-0000-0000-00003E760000}"/>
    <cellStyle name="Note 12 2 3 2 3 8 2" xfId="29966" xr:uid="{00000000-0005-0000-0000-00003F760000}"/>
    <cellStyle name="Note 12 2 3 2 3 8 3" xfId="29967" xr:uid="{00000000-0005-0000-0000-000040760000}"/>
    <cellStyle name="Note 12 2 3 2 3 8 4" xfId="29968" xr:uid="{00000000-0005-0000-0000-000041760000}"/>
    <cellStyle name="Note 12 2 3 2 3 9" xfId="29969" xr:uid="{00000000-0005-0000-0000-000042760000}"/>
    <cellStyle name="Note 12 2 3 2 3 9 2" xfId="29970" xr:uid="{00000000-0005-0000-0000-000043760000}"/>
    <cellStyle name="Note 12 2 3 2 3 9 3" xfId="29971" xr:uid="{00000000-0005-0000-0000-000044760000}"/>
    <cellStyle name="Note 12 2 3 2 3 9 4" xfId="29972" xr:uid="{00000000-0005-0000-0000-000045760000}"/>
    <cellStyle name="Note 12 2 3 2 4" xfId="29973" xr:uid="{00000000-0005-0000-0000-000046760000}"/>
    <cellStyle name="Note 12 2 3 2 4 10" xfId="29974" xr:uid="{00000000-0005-0000-0000-000047760000}"/>
    <cellStyle name="Note 12 2 3 2 4 10 2" xfId="29975" xr:uid="{00000000-0005-0000-0000-000048760000}"/>
    <cellStyle name="Note 12 2 3 2 4 10 3" xfId="29976" xr:uid="{00000000-0005-0000-0000-000049760000}"/>
    <cellStyle name="Note 12 2 3 2 4 10 4" xfId="29977" xr:uid="{00000000-0005-0000-0000-00004A760000}"/>
    <cellStyle name="Note 12 2 3 2 4 11" xfId="29978" xr:uid="{00000000-0005-0000-0000-00004B760000}"/>
    <cellStyle name="Note 12 2 3 2 4 11 2" xfId="29979" xr:uid="{00000000-0005-0000-0000-00004C760000}"/>
    <cellStyle name="Note 12 2 3 2 4 11 3" xfId="29980" xr:uid="{00000000-0005-0000-0000-00004D760000}"/>
    <cellStyle name="Note 12 2 3 2 4 11 4" xfId="29981" xr:uid="{00000000-0005-0000-0000-00004E760000}"/>
    <cellStyle name="Note 12 2 3 2 4 12" xfId="29982" xr:uid="{00000000-0005-0000-0000-00004F760000}"/>
    <cellStyle name="Note 12 2 3 2 4 12 2" xfId="29983" xr:uid="{00000000-0005-0000-0000-000050760000}"/>
    <cellStyle name="Note 12 2 3 2 4 12 3" xfId="29984" xr:uid="{00000000-0005-0000-0000-000051760000}"/>
    <cellStyle name="Note 12 2 3 2 4 12 4" xfId="29985" xr:uid="{00000000-0005-0000-0000-000052760000}"/>
    <cellStyle name="Note 12 2 3 2 4 13" xfId="29986" xr:uid="{00000000-0005-0000-0000-000053760000}"/>
    <cellStyle name="Note 12 2 3 2 4 13 2" xfId="29987" xr:uid="{00000000-0005-0000-0000-000054760000}"/>
    <cellStyle name="Note 12 2 3 2 4 13 3" xfId="29988" xr:uid="{00000000-0005-0000-0000-000055760000}"/>
    <cellStyle name="Note 12 2 3 2 4 13 4" xfId="29989" xr:uid="{00000000-0005-0000-0000-000056760000}"/>
    <cellStyle name="Note 12 2 3 2 4 14" xfId="29990" xr:uid="{00000000-0005-0000-0000-000057760000}"/>
    <cellStyle name="Note 12 2 3 2 4 14 2" xfId="29991" xr:uid="{00000000-0005-0000-0000-000058760000}"/>
    <cellStyle name="Note 12 2 3 2 4 14 3" xfId="29992" xr:uid="{00000000-0005-0000-0000-000059760000}"/>
    <cellStyle name="Note 12 2 3 2 4 14 4" xfId="29993" xr:uid="{00000000-0005-0000-0000-00005A760000}"/>
    <cellStyle name="Note 12 2 3 2 4 15" xfId="29994" xr:uid="{00000000-0005-0000-0000-00005B760000}"/>
    <cellStyle name="Note 12 2 3 2 4 15 2" xfId="29995" xr:uid="{00000000-0005-0000-0000-00005C760000}"/>
    <cellStyle name="Note 12 2 3 2 4 15 3" xfId="29996" xr:uid="{00000000-0005-0000-0000-00005D760000}"/>
    <cellStyle name="Note 12 2 3 2 4 15 4" xfId="29997" xr:uid="{00000000-0005-0000-0000-00005E760000}"/>
    <cellStyle name="Note 12 2 3 2 4 16" xfId="29998" xr:uid="{00000000-0005-0000-0000-00005F760000}"/>
    <cellStyle name="Note 12 2 3 2 4 16 2" xfId="29999" xr:uid="{00000000-0005-0000-0000-000060760000}"/>
    <cellStyle name="Note 12 2 3 2 4 16 3" xfId="30000" xr:uid="{00000000-0005-0000-0000-000061760000}"/>
    <cellStyle name="Note 12 2 3 2 4 16 4" xfId="30001" xr:uid="{00000000-0005-0000-0000-000062760000}"/>
    <cellStyle name="Note 12 2 3 2 4 17" xfId="30002" xr:uid="{00000000-0005-0000-0000-000063760000}"/>
    <cellStyle name="Note 12 2 3 2 4 17 2" xfId="30003" xr:uid="{00000000-0005-0000-0000-000064760000}"/>
    <cellStyle name="Note 12 2 3 2 4 17 3" xfId="30004" xr:uid="{00000000-0005-0000-0000-000065760000}"/>
    <cellStyle name="Note 12 2 3 2 4 17 4" xfId="30005" xr:uid="{00000000-0005-0000-0000-000066760000}"/>
    <cellStyle name="Note 12 2 3 2 4 18" xfId="30006" xr:uid="{00000000-0005-0000-0000-000067760000}"/>
    <cellStyle name="Note 12 2 3 2 4 18 2" xfId="30007" xr:uid="{00000000-0005-0000-0000-000068760000}"/>
    <cellStyle name="Note 12 2 3 2 4 18 3" xfId="30008" xr:uid="{00000000-0005-0000-0000-000069760000}"/>
    <cellStyle name="Note 12 2 3 2 4 18 4" xfId="30009" xr:uid="{00000000-0005-0000-0000-00006A760000}"/>
    <cellStyle name="Note 12 2 3 2 4 19" xfId="30010" xr:uid="{00000000-0005-0000-0000-00006B760000}"/>
    <cellStyle name="Note 12 2 3 2 4 19 2" xfId="30011" xr:uid="{00000000-0005-0000-0000-00006C760000}"/>
    <cellStyle name="Note 12 2 3 2 4 19 3" xfId="30012" xr:uid="{00000000-0005-0000-0000-00006D760000}"/>
    <cellStyle name="Note 12 2 3 2 4 19 4" xfId="30013" xr:uid="{00000000-0005-0000-0000-00006E760000}"/>
    <cellStyle name="Note 12 2 3 2 4 2" xfId="30014" xr:uid="{00000000-0005-0000-0000-00006F760000}"/>
    <cellStyle name="Note 12 2 3 2 4 2 2" xfId="30015" xr:uid="{00000000-0005-0000-0000-000070760000}"/>
    <cellStyle name="Note 12 2 3 2 4 2 3" xfId="30016" xr:uid="{00000000-0005-0000-0000-000071760000}"/>
    <cellStyle name="Note 12 2 3 2 4 2 4" xfId="30017" xr:uid="{00000000-0005-0000-0000-000072760000}"/>
    <cellStyle name="Note 12 2 3 2 4 20" xfId="30018" xr:uid="{00000000-0005-0000-0000-000073760000}"/>
    <cellStyle name="Note 12 2 3 2 4 20 2" xfId="30019" xr:uid="{00000000-0005-0000-0000-000074760000}"/>
    <cellStyle name="Note 12 2 3 2 4 20 3" xfId="30020" xr:uid="{00000000-0005-0000-0000-000075760000}"/>
    <cellStyle name="Note 12 2 3 2 4 20 4" xfId="30021" xr:uid="{00000000-0005-0000-0000-000076760000}"/>
    <cellStyle name="Note 12 2 3 2 4 21" xfId="30022" xr:uid="{00000000-0005-0000-0000-000077760000}"/>
    <cellStyle name="Note 12 2 3 2 4 22" xfId="30023" xr:uid="{00000000-0005-0000-0000-000078760000}"/>
    <cellStyle name="Note 12 2 3 2 4 3" xfId="30024" xr:uid="{00000000-0005-0000-0000-000079760000}"/>
    <cellStyle name="Note 12 2 3 2 4 3 2" xfId="30025" xr:uid="{00000000-0005-0000-0000-00007A760000}"/>
    <cellStyle name="Note 12 2 3 2 4 3 3" xfId="30026" xr:uid="{00000000-0005-0000-0000-00007B760000}"/>
    <cellStyle name="Note 12 2 3 2 4 3 4" xfId="30027" xr:uid="{00000000-0005-0000-0000-00007C760000}"/>
    <cellStyle name="Note 12 2 3 2 4 4" xfId="30028" xr:uid="{00000000-0005-0000-0000-00007D760000}"/>
    <cellStyle name="Note 12 2 3 2 4 4 2" xfId="30029" xr:uid="{00000000-0005-0000-0000-00007E760000}"/>
    <cellStyle name="Note 12 2 3 2 4 4 3" xfId="30030" xr:uid="{00000000-0005-0000-0000-00007F760000}"/>
    <cellStyle name="Note 12 2 3 2 4 4 4" xfId="30031" xr:uid="{00000000-0005-0000-0000-000080760000}"/>
    <cellStyle name="Note 12 2 3 2 4 5" xfId="30032" xr:uid="{00000000-0005-0000-0000-000081760000}"/>
    <cellStyle name="Note 12 2 3 2 4 5 2" xfId="30033" xr:uid="{00000000-0005-0000-0000-000082760000}"/>
    <cellStyle name="Note 12 2 3 2 4 5 3" xfId="30034" xr:uid="{00000000-0005-0000-0000-000083760000}"/>
    <cellStyle name="Note 12 2 3 2 4 5 4" xfId="30035" xr:uid="{00000000-0005-0000-0000-000084760000}"/>
    <cellStyle name="Note 12 2 3 2 4 6" xfId="30036" xr:uid="{00000000-0005-0000-0000-000085760000}"/>
    <cellStyle name="Note 12 2 3 2 4 6 2" xfId="30037" xr:uid="{00000000-0005-0000-0000-000086760000}"/>
    <cellStyle name="Note 12 2 3 2 4 6 3" xfId="30038" xr:uid="{00000000-0005-0000-0000-000087760000}"/>
    <cellStyle name="Note 12 2 3 2 4 6 4" xfId="30039" xr:uid="{00000000-0005-0000-0000-000088760000}"/>
    <cellStyle name="Note 12 2 3 2 4 7" xfId="30040" xr:uid="{00000000-0005-0000-0000-000089760000}"/>
    <cellStyle name="Note 12 2 3 2 4 7 2" xfId="30041" xr:uid="{00000000-0005-0000-0000-00008A760000}"/>
    <cellStyle name="Note 12 2 3 2 4 7 3" xfId="30042" xr:uid="{00000000-0005-0000-0000-00008B760000}"/>
    <cellStyle name="Note 12 2 3 2 4 7 4" xfId="30043" xr:uid="{00000000-0005-0000-0000-00008C760000}"/>
    <cellStyle name="Note 12 2 3 2 4 8" xfId="30044" xr:uid="{00000000-0005-0000-0000-00008D760000}"/>
    <cellStyle name="Note 12 2 3 2 4 8 2" xfId="30045" xr:uid="{00000000-0005-0000-0000-00008E760000}"/>
    <cellStyle name="Note 12 2 3 2 4 8 3" xfId="30046" xr:uid="{00000000-0005-0000-0000-00008F760000}"/>
    <cellStyle name="Note 12 2 3 2 4 8 4" xfId="30047" xr:uid="{00000000-0005-0000-0000-000090760000}"/>
    <cellStyle name="Note 12 2 3 2 4 9" xfId="30048" xr:uid="{00000000-0005-0000-0000-000091760000}"/>
    <cellStyle name="Note 12 2 3 2 4 9 2" xfId="30049" xr:uid="{00000000-0005-0000-0000-000092760000}"/>
    <cellStyle name="Note 12 2 3 2 4 9 3" xfId="30050" xr:uid="{00000000-0005-0000-0000-000093760000}"/>
    <cellStyle name="Note 12 2 3 2 4 9 4" xfId="30051" xr:uid="{00000000-0005-0000-0000-000094760000}"/>
    <cellStyle name="Note 12 2 3 2 5" xfId="30052" xr:uid="{00000000-0005-0000-0000-000095760000}"/>
    <cellStyle name="Note 12 2 3 2 5 2" xfId="30053" xr:uid="{00000000-0005-0000-0000-000096760000}"/>
    <cellStyle name="Note 12 2 3 2 5 3" xfId="30054" xr:uid="{00000000-0005-0000-0000-000097760000}"/>
    <cellStyle name="Note 12 2 3 2 5 4" xfId="30055" xr:uid="{00000000-0005-0000-0000-000098760000}"/>
    <cellStyle name="Note 12 2 3 2 6" xfId="30056" xr:uid="{00000000-0005-0000-0000-000099760000}"/>
    <cellStyle name="Note 12 2 3 2 6 2" xfId="30057" xr:uid="{00000000-0005-0000-0000-00009A760000}"/>
    <cellStyle name="Note 12 2 3 2 6 3" xfId="30058" xr:uid="{00000000-0005-0000-0000-00009B760000}"/>
    <cellStyle name="Note 12 2 3 2 6 4" xfId="30059" xr:uid="{00000000-0005-0000-0000-00009C760000}"/>
    <cellStyle name="Note 12 2 3 2 7" xfId="30060" xr:uid="{00000000-0005-0000-0000-00009D760000}"/>
    <cellStyle name="Note 12 2 3 2 7 2" xfId="30061" xr:uid="{00000000-0005-0000-0000-00009E760000}"/>
    <cellStyle name="Note 12 2 3 2 7 3" xfId="30062" xr:uid="{00000000-0005-0000-0000-00009F760000}"/>
    <cellStyle name="Note 12 2 3 2 7 4" xfId="30063" xr:uid="{00000000-0005-0000-0000-0000A0760000}"/>
    <cellStyle name="Note 12 2 3 2 8" xfId="30064" xr:uid="{00000000-0005-0000-0000-0000A1760000}"/>
    <cellStyle name="Note 12 2 3 2 8 2" xfId="30065" xr:uid="{00000000-0005-0000-0000-0000A2760000}"/>
    <cellStyle name="Note 12 2 3 2 8 3" xfId="30066" xr:uid="{00000000-0005-0000-0000-0000A3760000}"/>
    <cellStyle name="Note 12 2 3 2 8 4" xfId="30067" xr:uid="{00000000-0005-0000-0000-0000A4760000}"/>
    <cellStyle name="Note 12 2 3 2 9" xfId="30068" xr:uid="{00000000-0005-0000-0000-0000A5760000}"/>
    <cellStyle name="Note 12 2 3 2 9 2" xfId="30069" xr:uid="{00000000-0005-0000-0000-0000A6760000}"/>
    <cellStyle name="Note 12 2 3 2 9 3" xfId="30070" xr:uid="{00000000-0005-0000-0000-0000A7760000}"/>
    <cellStyle name="Note 12 2 3 2 9 4" xfId="30071" xr:uid="{00000000-0005-0000-0000-0000A8760000}"/>
    <cellStyle name="Note 12 2 3 20" xfId="30072" xr:uid="{00000000-0005-0000-0000-0000A9760000}"/>
    <cellStyle name="Note 12 2 3 20 2" xfId="30073" xr:uid="{00000000-0005-0000-0000-0000AA760000}"/>
    <cellStyle name="Note 12 2 3 20 3" xfId="30074" xr:uid="{00000000-0005-0000-0000-0000AB760000}"/>
    <cellStyle name="Note 12 2 3 20 4" xfId="30075" xr:uid="{00000000-0005-0000-0000-0000AC760000}"/>
    <cellStyle name="Note 12 2 3 21" xfId="30076" xr:uid="{00000000-0005-0000-0000-0000AD760000}"/>
    <cellStyle name="Note 12 2 3 21 2" xfId="30077" xr:uid="{00000000-0005-0000-0000-0000AE760000}"/>
    <cellStyle name="Note 12 2 3 21 3" xfId="30078" xr:uid="{00000000-0005-0000-0000-0000AF760000}"/>
    <cellStyle name="Note 12 2 3 21 4" xfId="30079" xr:uid="{00000000-0005-0000-0000-0000B0760000}"/>
    <cellStyle name="Note 12 2 3 22" xfId="30080" xr:uid="{00000000-0005-0000-0000-0000B1760000}"/>
    <cellStyle name="Note 12 2 3 22 2" xfId="30081" xr:uid="{00000000-0005-0000-0000-0000B2760000}"/>
    <cellStyle name="Note 12 2 3 22 3" xfId="30082" xr:uid="{00000000-0005-0000-0000-0000B3760000}"/>
    <cellStyle name="Note 12 2 3 22 4" xfId="30083" xr:uid="{00000000-0005-0000-0000-0000B4760000}"/>
    <cellStyle name="Note 12 2 3 23" xfId="30084" xr:uid="{00000000-0005-0000-0000-0000B5760000}"/>
    <cellStyle name="Note 12 2 3 23 2" xfId="30085" xr:uid="{00000000-0005-0000-0000-0000B6760000}"/>
    <cellStyle name="Note 12 2 3 23 3" xfId="30086" xr:uid="{00000000-0005-0000-0000-0000B7760000}"/>
    <cellStyle name="Note 12 2 3 23 4" xfId="30087" xr:uid="{00000000-0005-0000-0000-0000B8760000}"/>
    <cellStyle name="Note 12 2 3 24" xfId="30088" xr:uid="{00000000-0005-0000-0000-0000B9760000}"/>
    <cellStyle name="Note 12 2 3 25" xfId="30089" xr:uid="{00000000-0005-0000-0000-0000BA760000}"/>
    <cellStyle name="Note 12 2 3 3" xfId="30090" xr:uid="{00000000-0005-0000-0000-0000BB760000}"/>
    <cellStyle name="Note 12 2 3 3 10" xfId="30091" xr:uid="{00000000-0005-0000-0000-0000BC760000}"/>
    <cellStyle name="Note 12 2 3 3 10 2" xfId="30092" xr:uid="{00000000-0005-0000-0000-0000BD760000}"/>
    <cellStyle name="Note 12 2 3 3 10 3" xfId="30093" xr:uid="{00000000-0005-0000-0000-0000BE760000}"/>
    <cellStyle name="Note 12 2 3 3 10 4" xfId="30094" xr:uid="{00000000-0005-0000-0000-0000BF760000}"/>
    <cellStyle name="Note 12 2 3 3 11" xfId="30095" xr:uid="{00000000-0005-0000-0000-0000C0760000}"/>
    <cellStyle name="Note 12 2 3 3 11 2" xfId="30096" xr:uid="{00000000-0005-0000-0000-0000C1760000}"/>
    <cellStyle name="Note 12 2 3 3 11 3" xfId="30097" xr:uid="{00000000-0005-0000-0000-0000C2760000}"/>
    <cellStyle name="Note 12 2 3 3 11 4" xfId="30098" xr:uid="{00000000-0005-0000-0000-0000C3760000}"/>
    <cellStyle name="Note 12 2 3 3 12" xfId="30099" xr:uid="{00000000-0005-0000-0000-0000C4760000}"/>
    <cellStyle name="Note 12 2 3 3 12 2" xfId="30100" xr:uid="{00000000-0005-0000-0000-0000C5760000}"/>
    <cellStyle name="Note 12 2 3 3 12 3" xfId="30101" xr:uid="{00000000-0005-0000-0000-0000C6760000}"/>
    <cellStyle name="Note 12 2 3 3 12 4" xfId="30102" xr:uid="{00000000-0005-0000-0000-0000C7760000}"/>
    <cellStyle name="Note 12 2 3 3 13" xfId="30103" xr:uid="{00000000-0005-0000-0000-0000C8760000}"/>
    <cellStyle name="Note 12 2 3 3 13 2" xfId="30104" xr:uid="{00000000-0005-0000-0000-0000C9760000}"/>
    <cellStyle name="Note 12 2 3 3 13 3" xfId="30105" xr:uid="{00000000-0005-0000-0000-0000CA760000}"/>
    <cellStyle name="Note 12 2 3 3 13 4" xfId="30106" xr:uid="{00000000-0005-0000-0000-0000CB760000}"/>
    <cellStyle name="Note 12 2 3 3 14" xfId="30107" xr:uid="{00000000-0005-0000-0000-0000CC760000}"/>
    <cellStyle name="Note 12 2 3 3 14 2" xfId="30108" xr:uid="{00000000-0005-0000-0000-0000CD760000}"/>
    <cellStyle name="Note 12 2 3 3 14 3" xfId="30109" xr:uid="{00000000-0005-0000-0000-0000CE760000}"/>
    <cellStyle name="Note 12 2 3 3 14 4" xfId="30110" xr:uid="{00000000-0005-0000-0000-0000CF760000}"/>
    <cellStyle name="Note 12 2 3 3 15" xfId="30111" xr:uid="{00000000-0005-0000-0000-0000D0760000}"/>
    <cellStyle name="Note 12 2 3 3 15 2" xfId="30112" xr:uid="{00000000-0005-0000-0000-0000D1760000}"/>
    <cellStyle name="Note 12 2 3 3 15 3" xfId="30113" xr:uid="{00000000-0005-0000-0000-0000D2760000}"/>
    <cellStyle name="Note 12 2 3 3 15 4" xfId="30114" xr:uid="{00000000-0005-0000-0000-0000D3760000}"/>
    <cellStyle name="Note 12 2 3 3 16" xfId="30115" xr:uid="{00000000-0005-0000-0000-0000D4760000}"/>
    <cellStyle name="Note 12 2 3 3 16 2" xfId="30116" xr:uid="{00000000-0005-0000-0000-0000D5760000}"/>
    <cellStyle name="Note 12 2 3 3 16 3" xfId="30117" xr:uid="{00000000-0005-0000-0000-0000D6760000}"/>
    <cellStyle name="Note 12 2 3 3 16 4" xfId="30118" xr:uid="{00000000-0005-0000-0000-0000D7760000}"/>
    <cellStyle name="Note 12 2 3 3 17" xfId="30119" xr:uid="{00000000-0005-0000-0000-0000D8760000}"/>
    <cellStyle name="Note 12 2 3 3 17 2" xfId="30120" xr:uid="{00000000-0005-0000-0000-0000D9760000}"/>
    <cellStyle name="Note 12 2 3 3 17 3" xfId="30121" xr:uid="{00000000-0005-0000-0000-0000DA760000}"/>
    <cellStyle name="Note 12 2 3 3 17 4" xfId="30122" xr:uid="{00000000-0005-0000-0000-0000DB760000}"/>
    <cellStyle name="Note 12 2 3 3 18" xfId="30123" xr:uid="{00000000-0005-0000-0000-0000DC760000}"/>
    <cellStyle name="Note 12 2 3 3 18 2" xfId="30124" xr:uid="{00000000-0005-0000-0000-0000DD760000}"/>
    <cellStyle name="Note 12 2 3 3 18 3" xfId="30125" xr:uid="{00000000-0005-0000-0000-0000DE760000}"/>
    <cellStyle name="Note 12 2 3 3 18 4" xfId="30126" xr:uid="{00000000-0005-0000-0000-0000DF760000}"/>
    <cellStyle name="Note 12 2 3 3 19" xfId="30127" xr:uid="{00000000-0005-0000-0000-0000E0760000}"/>
    <cellStyle name="Note 12 2 3 3 19 2" xfId="30128" xr:uid="{00000000-0005-0000-0000-0000E1760000}"/>
    <cellStyle name="Note 12 2 3 3 19 3" xfId="30129" xr:uid="{00000000-0005-0000-0000-0000E2760000}"/>
    <cellStyle name="Note 12 2 3 3 19 4" xfId="30130" xr:uid="{00000000-0005-0000-0000-0000E3760000}"/>
    <cellStyle name="Note 12 2 3 3 2" xfId="30131" xr:uid="{00000000-0005-0000-0000-0000E4760000}"/>
    <cellStyle name="Note 12 2 3 3 2 2" xfId="30132" xr:uid="{00000000-0005-0000-0000-0000E5760000}"/>
    <cellStyle name="Note 12 2 3 3 2 3" xfId="30133" xr:uid="{00000000-0005-0000-0000-0000E6760000}"/>
    <cellStyle name="Note 12 2 3 3 2 4" xfId="30134" xr:uid="{00000000-0005-0000-0000-0000E7760000}"/>
    <cellStyle name="Note 12 2 3 3 20" xfId="30135" xr:uid="{00000000-0005-0000-0000-0000E8760000}"/>
    <cellStyle name="Note 12 2 3 3 20 2" xfId="30136" xr:uid="{00000000-0005-0000-0000-0000E9760000}"/>
    <cellStyle name="Note 12 2 3 3 20 3" xfId="30137" xr:uid="{00000000-0005-0000-0000-0000EA760000}"/>
    <cellStyle name="Note 12 2 3 3 20 4" xfId="30138" xr:uid="{00000000-0005-0000-0000-0000EB760000}"/>
    <cellStyle name="Note 12 2 3 3 21" xfId="30139" xr:uid="{00000000-0005-0000-0000-0000EC760000}"/>
    <cellStyle name="Note 12 2 3 3 22" xfId="30140" xr:uid="{00000000-0005-0000-0000-0000ED760000}"/>
    <cellStyle name="Note 12 2 3 3 3" xfId="30141" xr:uid="{00000000-0005-0000-0000-0000EE760000}"/>
    <cellStyle name="Note 12 2 3 3 3 2" xfId="30142" xr:uid="{00000000-0005-0000-0000-0000EF760000}"/>
    <cellStyle name="Note 12 2 3 3 3 3" xfId="30143" xr:uid="{00000000-0005-0000-0000-0000F0760000}"/>
    <cellStyle name="Note 12 2 3 3 3 4" xfId="30144" xr:uid="{00000000-0005-0000-0000-0000F1760000}"/>
    <cellStyle name="Note 12 2 3 3 4" xfId="30145" xr:uid="{00000000-0005-0000-0000-0000F2760000}"/>
    <cellStyle name="Note 12 2 3 3 4 2" xfId="30146" xr:uid="{00000000-0005-0000-0000-0000F3760000}"/>
    <cellStyle name="Note 12 2 3 3 4 3" xfId="30147" xr:uid="{00000000-0005-0000-0000-0000F4760000}"/>
    <cellStyle name="Note 12 2 3 3 4 4" xfId="30148" xr:uid="{00000000-0005-0000-0000-0000F5760000}"/>
    <cellStyle name="Note 12 2 3 3 5" xfId="30149" xr:uid="{00000000-0005-0000-0000-0000F6760000}"/>
    <cellStyle name="Note 12 2 3 3 5 2" xfId="30150" xr:uid="{00000000-0005-0000-0000-0000F7760000}"/>
    <cellStyle name="Note 12 2 3 3 5 3" xfId="30151" xr:uid="{00000000-0005-0000-0000-0000F8760000}"/>
    <cellStyle name="Note 12 2 3 3 5 4" xfId="30152" xr:uid="{00000000-0005-0000-0000-0000F9760000}"/>
    <cellStyle name="Note 12 2 3 3 6" xfId="30153" xr:uid="{00000000-0005-0000-0000-0000FA760000}"/>
    <cellStyle name="Note 12 2 3 3 6 2" xfId="30154" xr:uid="{00000000-0005-0000-0000-0000FB760000}"/>
    <cellStyle name="Note 12 2 3 3 6 3" xfId="30155" xr:uid="{00000000-0005-0000-0000-0000FC760000}"/>
    <cellStyle name="Note 12 2 3 3 6 4" xfId="30156" xr:uid="{00000000-0005-0000-0000-0000FD760000}"/>
    <cellStyle name="Note 12 2 3 3 7" xfId="30157" xr:uid="{00000000-0005-0000-0000-0000FE760000}"/>
    <cellStyle name="Note 12 2 3 3 7 2" xfId="30158" xr:uid="{00000000-0005-0000-0000-0000FF760000}"/>
    <cellStyle name="Note 12 2 3 3 7 3" xfId="30159" xr:uid="{00000000-0005-0000-0000-000000770000}"/>
    <cellStyle name="Note 12 2 3 3 7 4" xfId="30160" xr:uid="{00000000-0005-0000-0000-000001770000}"/>
    <cellStyle name="Note 12 2 3 3 8" xfId="30161" xr:uid="{00000000-0005-0000-0000-000002770000}"/>
    <cellStyle name="Note 12 2 3 3 8 2" xfId="30162" xr:uid="{00000000-0005-0000-0000-000003770000}"/>
    <cellStyle name="Note 12 2 3 3 8 3" xfId="30163" xr:uid="{00000000-0005-0000-0000-000004770000}"/>
    <cellStyle name="Note 12 2 3 3 8 4" xfId="30164" xr:uid="{00000000-0005-0000-0000-000005770000}"/>
    <cellStyle name="Note 12 2 3 3 9" xfId="30165" xr:uid="{00000000-0005-0000-0000-000006770000}"/>
    <cellStyle name="Note 12 2 3 3 9 2" xfId="30166" xr:uid="{00000000-0005-0000-0000-000007770000}"/>
    <cellStyle name="Note 12 2 3 3 9 3" xfId="30167" xr:uid="{00000000-0005-0000-0000-000008770000}"/>
    <cellStyle name="Note 12 2 3 3 9 4" xfId="30168" xr:uid="{00000000-0005-0000-0000-000009770000}"/>
    <cellStyle name="Note 12 2 3 4" xfId="30169" xr:uid="{00000000-0005-0000-0000-00000A770000}"/>
    <cellStyle name="Note 12 2 3 4 10" xfId="30170" xr:uid="{00000000-0005-0000-0000-00000B770000}"/>
    <cellStyle name="Note 12 2 3 4 10 2" xfId="30171" xr:uid="{00000000-0005-0000-0000-00000C770000}"/>
    <cellStyle name="Note 12 2 3 4 10 3" xfId="30172" xr:uid="{00000000-0005-0000-0000-00000D770000}"/>
    <cellStyle name="Note 12 2 3 4 10 4" xfId="30173" xr:uid="{00000000-0005-0000-0000-00000E770000}"/>
    <cellStyle name="Note 12 2 3 4 11" xfId="30174" xr:uid="{00000000-0005-0000-0000-00000F770000}"/>
    <cellStyle name="Note 12 2 3 4 11 2" xfId="30175" xr:uid="{00000000-0005-0000-0000-000010770000}"/>
    <cellStyle name="Note 12 2 3 4 11 3" xfId="30176" xr:uid="{00000000-0005-0000-0000-000011770000}"/>
    <cellStyle name="Note 12 2 3 4 11 4" xfId="30177" xr:uid="{00000000-0005-0000-0000-000012770000}"/>
    <cellStyle name="Note 12 2 3 4 12" xfId="30178" xr:uid="{00000000-0005-0000-0000-000013770000}"/>
    <cellStyle name="Note 12 2 3 4 12 2" xfId="30179" xr:uid="{00000000-0005-0000-0000-000014770000}"/>
    <cellStyle name="Note 12 2 3 4 12 3" xfId="30180" xr:uid="{00000000-0005-0000-0000-000015770000}"/>
    <cellStyle name="Note 12 2 3 4 12 4" xfId="30181" xr:uid="{00000000-0005-0000-0000-000016770000}"/>
    <cellStyle name="Note 12 2 3 4 13" xfId="30182" xr:uid="{00000000-0005-0000-0000-000017770000}"/>
    <cellStyle name="Note 12 2 3 4 13 2" xfId="30183" xr:uid="{00000000-0005-0000-0000-000018770000}"/>
    <cellStyle name="Note 12 2 3 4 13 3" xfId="30184" xr:uid="{00000000-0005-0000-0000-000019770000}"/>
    <cellStyle name="Note 12 2 3 4 13 4" xfId="30185" xr:uid="{00000000-0005-0000-0000-00001A770000}"/>
    <cellStyle name="Note 12 2 3 4 14" xfId="30186" xr:uid="{00000000-0005-0000-0000-00001B770000}"/>
    <cellStyle name="Note 12 2 3 4 14 2" xfId="30187" xr:uid="{00000000-0005-0000-0000-00001C770000}"/>
    <cellStyle name="Note 12 2 3 4 14 3" xfId="30188" xr:uid="{00000000-0005-0000-0000-00001D770000}"/>
    <cellStyle name="Note 12 2 3 4 14 4" xfId="30189" xr:uid="{00000000-0005-0000-0000-00001E770000}"/>
    <cellStyle name="Note 12 2 3 4 15" xfId="30190" xr:uid="{00000000-0005-0000-0000-00001F770000}"/>
    <cellStyle name="Note 12 2 3 4 15 2" xfId="30191" xr:uid="{00000000-0005-0000-0000-000020770000}"/>
    <cellStyle name="Note 12 2 3 4 15 3" xfId="30192" xr:uid="{00000000-0005-0000-0000-000021770000}"/>
    <cellStyle name="Note 12 2 3 4 15 4" xfId="30193" xr:uid="{00000000-0005-0000-0000-000022770000}"/>
    <cellStyle name="Note 12 2 3 4 16" xfId="30194" xr:uid="{00000000-0005-0000-0000-000023770000}"/>
    <cellStyle name="Note 12 2 3 4 16 2" xfId="30195" xr:uid="{00000000-0005-0000-0000-000024770000}"/>
    <cellStyle name="Note 12 2 3 4 16 3" xfId="30196" xr:uid="{00000000-0005-0000-0000-000025770000}"/>
    <cellStyle name="Note 12 2 3 4 16 4" xfId="30197" xr:uid="{00000000-0005-0000-0000-000026770000}"/>
    <cellStyle name="Note 12 2 3 4 17" xfId="30198" xr:uid="{00000000-0005-0000-0000-000027770000}"/>
    <cellStyle name="Note 12 2 3 4 17 2" xfId="30199" xr:uid="{00000000-0005-0000-0000-000028770000}"/>
    <cellStyle name="Note 12 2 3 4 17 3" xfId="30200" xr:uid="{00000000-0005-0000-0000-000029770000}"/>
    <cellStyle name="Note 12 2 3 4 17 4" xfId="30201" xr:uid="{00000000-0005-0000-0000-00002A770000}"/>
    <cellStyle name="Note 12 2 3 4 18" xfId="30202" xr:uid="{00000000-0005-0000-0000-00002B770000}"/>
    <cellStyle name="Note 12 2 3 4 18 2" xfId="30203" xr:uid="{00000000-0005-0000-0000-00002C770000}"/>
    <cellStyle name="Note 12 2 3 4 18 3" xfId="30204" xr:uid="{00000000-0005-0000-0000-00002D770000}"/>
    <cellStyle name="Note 12 2 3 4 18 4" xfId="30205" xr:uid="{00000000-0005-0000-0000-00002E770000}"/>
    <cellStyle name="Note 12 2 3 4 19" xfId="30206" xr:uid="{00000000-0005-0000-0000-00002F770000}"/>
    <cellStyle name="Note 12 2 3 4 19 2" xfId="30207" xr:uid="{00000000-0005-0000-0000-000030770000}"/>
    <cellStyle name="Note 12 2 3 4 19 3" xfId="30208" xr:uid="{00000000-0005-0000-0000-000031770000}"/>
    <cellStyle name="Note 12 2 3 4 19 4" xfId="30209" xr:uid="{00000000-0005-0000-0000-000032770000}"/>
    <cellStyle name="Note 12 2 3 4 2" xfId="30210" xr:uid="{00000000-0005-0000-0000-000033770000}"/>
    <cellStyle name="Note 12 2 3 4 2 2" xfId="30211" xr:uid="{00000000-0005-0000-0000-000034770000}"/>
    <cellStyle name="Note 12 2 3 4 2 3" xfId="30212" xr:uid="{00000000-0005-0000-0000-000035770000}"/>
    <cellStyle name="Note 12 2 3 4 2 4" xfId="30213" xr:uid="{00000000-0005-0000-0000-000036770000}"/>
    <cellStyle name="Note 12 2 3 4 20" xfId="30214" xr:uid="{00000000-0005-0000-0000-000037770000}"/>
    <cellStyle name="Note 12 2 3 4 20 2" xfId="30215" xr:uid="{00000000-0005-0000-0000-000038770000}"/>
    <cellStyle name="Note 12 2 3 4 20 3" xfId="30216" xr:uid="{00000000-0005-0000-0000-000039770000}"/>
    <cellStyle name="Note 12 2 3 4 20 4" xfId="30217" xr:uid="{00000000-0005-0000-0000-00003A770000}"/>
    <cellStyle name="Note 12 2 3 4 21" xfId="30218" xr:uid="{00000000-0005-0000-0000-00003B770000}"/>
    <cellStyle name="Note 12 2 3 4 22" xfId="30219" xr:uid="{00000000-0005-0000-0000-00003C770000}"/>
    <cellStyle name="Note 12 2 3 4 3" xfId="30220" xr:uid="{00000000-0005-0000-0000-00003D770000}"/>
    <cellStyle name="Note 12 2 3 4 3 2" xfId="30221" xr:uid="{00000000-0005-0000-0000-00003E770000}"/>
    <cellStyle name="Note 12 2 3 4 3 3" xfId="30222" xr:uid="{00000000-0005-0000-0000-00003F770000}"/>
    <cellStyle name="Note 12 2 3 4 3 4" xfId="30223" xr:uid="{00000000-0005-0000-0000-000040770000}"/>
    <cellStyle name="Note 12 2 3 4 4" xfId="30224" xr:uid="{00000000-0005-0000-0000-000041770000}"/>
    <cellStyle name="Note 12 2 3 4 4 2" xfId="30225" xr:uid="{00000000-0005-0000-0000-000042770000}"/>
    <cellStyle name="Note 12 2 3 4 4 3" xfId="30226" xr:uid="{00000000-0005-0000-0000-000043770000}"/>
    <cellStyle name="Note 12 2 3 4 4 4" xfId="30227" xr:uid="{00000000-0005-0000-0000-000044770000}"/>
    <cellStyle name="Note 12 2 3 4 5" xfId="30228" xr:uid="{00000000-0005-0000-0000-000045770000}"/>
    <cellStyle name="Note 12 2 3 4 5 2" xfId="30229" xr:uid="{00000000-0005-0000-0000-000046770000}"/>
    <cellStyle name="Note 12 2 3 4 5 3" xfId="30230" xr:uid="{00000000-0005-0000-0000-000047770000}"/>
    <cellStyle name="Note 12 2 3 4 5 4" xfId="30231" xr:uid="{00000000-0005-0000-0000-000048770000}"/>
    <cellStyle name="Note 12 2 3 4 6" xfId="30232" xr:uid="{00000000-0005-0000-0000-000049770000}"/>
    <cellStyle name="Note 12 2 3 4 6 2" xfId="30233" xr:uid="{00000000-0005-0000-0000-00004A770000}"/>
    <cellStyle name="Note 12 2 3 4 6 3" xfId="30234" xr:uid="{00000000-0005-0000-0000-00004B770000}"/>
    <cellStyle name="Note 12 2 3 4 6 4" xfId="30235" xr:uid="{00000000-0005-0000-0000-00004C770000}"/>
    <cellStyle name="Note 12 2 3 4 7" xfId="30236" xr:uid="{00000000-0005-0000-0000-00004D770000}"/>
    <cellStyle name="Note 12 2 3 4 7 2" xfId="30237" xr:uid="{00000000-0005-0000-0000-00004E770000}"/>
    <cellStyle name="Note 12 2 3 4 7 3" xfId="30238" xr:uid="{00000000-0005-0000-0000-00004F770000}"/>
    <cellStyle name="Note 12 2 3 4 7 4" xfId="30239" xr:uid="{00000000-0005-0000-0000-000050770000}"/>
    <cellStyle name="Note 12 2 3 4 8" xfId="30240" xr:uid="{00000000-0005-0000-0000-000051770000}"/>
    <cellStyle name="Note 12 2 3 4 8 2" xfId="30241" xr:uid="{00000000-0005-0000-0000-000052770000}"/>
    <cellStyle name="Note 12 2 3 4 8 3" xfId="30242" xr:uid="{00000000-0005-0000-0000-000053770000}"/>
    <cellStyle name="Note 12 2 3 4 8 4" xfId="30243" xr:uid="{00000000-0005-0000-0000-000054770000}"/>
    <cellStyle name="Note 12 2 3 4 9" xfId="30244" xr:uid="{00000000-0005-0000-0000-000055770000}"/>
    <cellStyle name="Note 12 2 3 4 9 2" xfId="30245" xr:uid="{00000000-0005-0000-0000-000056770000}"/>
    <cellStyle name="Note 12 2 3 4 9 3" xfId="30246" xr:uid="{00000000-0005-0000-0000-000057770000}"/>
    <cellStyle name="Note 12 2 3 4 9 4" xfId="30247" xr:uid="{00000000-0005-0000-0000-000058770000}"/>
    <cellStyle name="Note 12 2 3 5" xfId="30248" xr:uid="{00000000-0005-0000-0000-000059770000}"/>
    <cellStyle name="Note 12 2 3 5 2" xfId="30249" xr:uid="{00000000-0005-0000-0000-00005A770000}"/>
    <cellStyle name="Note 12 2 3 5 3" xfId="30250" xr:uid="{00000000-0005-0000-0000-00005B770000}"/>
    <cellStyle name="Note 12 2 3 5 4" xfId="30251" xr:uid="{00000000-0005-0000-0000-00005C770000}"/>
    <cellStyle name="Note 12 2 3 6" xfId="30252" xr:uid="{00000000-0005-0000-0000-00005D770000}"/>
    <cellStyle name="Note 12 2 3 6 2" xfId="30253" xr:uid="{00000000-0005-0000-0000-00005E770000}"/>
    <cellStyle name="Note 12 2 3 6 3" xfId="30254" xr:uid="{00000000-0005-0000-0000-00005F770000}"/>
    <cellStyle name="Note 12 2 3 6 4" xfId="30255" xr:uid="{00000000-0005-0000-0000-000060770000}"/>
    <cellStyle name="Note 12 2 3 7" xfId="30256" xr:uid="{00000000-0005-0000-0000-000061770000}"/>
    <cellStyle name="Note 12 2 3 7 2" xfId="30257" xr:uid="{00000000-0005-0000-0000-000062770000}"/>
    <cellStyle name="Note 12 2 3 7 3" xfId="30258" xr:uid="{00000000-0005-0000-0000-000063770000}"/>
    <cellStyle name="Note 12 2 3 7 4" xfId="30259" xr:uid="{00000000-0005-0000-0000-000064770000}"/>
    <cellStyle name="Note 12 2 3 8" xfId="30260" xr:uid="{00000000-0005-0000-0000-000065770000}"/>
    <cellStyle name="Note 12 2 3 8 2" xfId="30261" xr:uid="{00000000-0005-0000-0000-000066770000}"/>
    <cellStyle name="Note 12 2 3 8 3" xfId="30262" xr:uid="{00000000-0005-0000-0000-000067770000}"/>
    <cellStyle name="Note 12 2 3 8 4" xfId="30263" xr:uid="{00000000-0005-0000-0000-000068770000}"/>
    <cellStyle name="Note 12 2 3 9" xfId="30264" xr:uid="{00000000-0005-0000-0000-000069770000}"/>
    <cellStyle name="Note 12 2 3 9 2" xfId="30265" xr:uid="{00000000-0005-0000-0000-00006A770000}"/>
    <cellStyle name="Note 12 2 3 9 3" xfId="30266" xr:uid="{00000000-0005-0000-0000-00006B770000}"/>
    <cellStyle name="Note 12 2 3 9 4" xfId="30267" xr:uid="{00000000-0005-0000-0000-00006C770000}"/>
    <cellStyle name="Note 12 2 30" xfId="30268" xr:uid="{00000000-0005-0000-0000-00006D770000}"/>
    <cellStyle name="Note 12 2 30 2" xfId="30269" xr:uid="{00000000-0005-0000-0000-00006E770000}"/>
    <cellStyle name="Note 12 2 30 3" xfId="30270" xr:uid="{00000000-0005-0000-0000-00006F770000}"/>
    <cellStyle name="Note 12 2 30 4" xfId="30271" xr:uid="{00000000-0005-0000-0000-000070770000}"/>
    <cellStyle name="Note 12 2 31" xfId="30272" xr:uid="{00000000-0005-0000-0000-000071770000}"/>
    <cellStyle name="Note 12 2 31 2" xfId="30273" xr:uid="{00000000-0005-0000-0000-000072770000}"/>
    <cellStyle name="Note 12 2 31 3" xfId="30274" xr:uid="{00000000-0005-0000-0000-000073770000}"/>
    <cellStyle name="Note 12 2 31 4" xfId="30275" xr:uid="{00000000-0005-0000-0000-000074770000}"/>
    <cellStyle name="Note 12 2 32" xfId="30276" xr:uid="{00000000-0005-0000-0000-000075770000}"/>
    <cellStyle name="Note 12 2 32 2" xfId="30277" xr:uid="{00000000-0005-0000-0000-000076770000}"/>
    <cellStyle name="Note 12 2 32 3" xfId="30278" xr:uid="{00000000-0005-0000-0000-000077770000}"/>
    <cellStyle name="Note 12 2 32 4" xfId="30279" xr:uid="{00000000-0005-0000-0000-000078770000}"/>
    <cellStyle name="Note 12 2 33" xfId="30280" xr:uid="{00000000-0005-0000-0000-000079770000}"/>
    <cellStyle name="Note 12 2 33 2" xfId="30281" xr:uid="{00000000-0005-0000-0000-00007A770000}"/>
    <cellStyle name="Note 12 2 33 3" xfId="30282" xr:uid="{00000000-0005-0000-0000-00007B770000}"/>
    <cellStyle name="Note 12 2 33 4" xfId="30283" xr:uid="{00000000-0005-0000-0000-00007C770000}"/>
    <cellStyle name="Note 12 2 34" xfId="30284" xr:uid="{00000000-0005-0000-0000-00007D770000}"/>
    <cellStyle name="Note 12 2 34 2" xfId="30285" xr:uid="{00000000-0005-0000-0000-00007E770000}"/>
    <cellStyle name="Note 12 2 34 3" xfId="30286" xr:uid="{00000000-0005-0000-0000-00007F770000}"/>
    <cellStyle name="Note 12 2 34 4" xfId="30287" xr:uid="{00000000-0005-0000-0000-000080770000}"/>
    <cellStyle name="Note 12 2 35" xfId="30288" xr:uid="{00000000-0005-0000-0000-000081770000}"/>
    <cellStyle name="Note 12 2 36" xfId="30289" xr:uid="{00000000-0005-0000-0000-000082770000}"/>
    <cellStyle name="Note 12 2 37" xfId="27525" xr:uid="{00000000-0005-0000-0000-000083770000}"/>
    <cellStyle name="Note 12 2 4" xfId="30290" xr:uid="{00000000-0005-0000-0000-000084770000}"/>
    <cellStyle name="Note 12 2 4 10" xfId="30291" xr:uid="{00000000-0005-0000-0000-000085770000}"/>
    <cellStyle name="Note 12 2 4 10 2" xfId="30292" xr:uid="{00000000-0005-0000-0000-000086770000}"/>
    <cellStyle name="Note 12 2 4 10 3" xfId="30293" xr:uid="{00000000-0005-0000-0000-000087770000}"/>
    <cellStyle name="Note 12 2 4 10 4" xfId="30294" xr:uid="{00000000-0005-0000-0000-000088770000}"/>
    <cellStyle name="Note 12 2 4 11" xfId="30295" xr:uid="{00000000-0005-0000-0000-000089770000}"/>
    <cellStyle name="Note 12 2 4 11 2" xfId="30296" xr:uid="{00000000-0005-0000-0000-00008A770000}"/>
    <cellStyle name="Note 12 2 4 11 3" xfId="30297" xr:uid="{00000000-0005-0000-0000-00008B770000}"/>
    <cellStyle name="Note 12 2 4 11 4" xfId="30298" xr:uid="{00000000-0005-0000-0000-00008C770000}"/>
    <cellStyle name="Note 12 2 4 12" xfId="30299" xr:uid="{00000000-0005-0000-0000-00008D770000}"/>
    <cellStyle name="Note 12 2 4 12 2" xfId="30300" xr:uid="{00000000-0005-0000-0000-00008E770000}"/>
    <cellStyle name="Note 12 2 4 12 3" xfId="30301" xr:uid="{00000000-0005-0000-0000-00008F770000}"/>
    <cellStyle name="Note 12 2 4 12 4" xfId="30302" xr:uid="{00000000-0005-0000-0000-000090770000}"/>
    <cellStyle name="Note 12 2 4 13" xfId="30303" xr:uid="{00000000-0005-0000-0000-000091770000}"/>
    <cellStyle name="Note 12 2 4 13 2" xfId="30304" xr:uid="{00000000-0005-0000-0000-000092770000}"/>
    <cellStyle name="Note 12 2 4 13 3" xfId="30305" xr:uid="{00000000-0005-0000-0000-000093770000}"/>
    <cellStyle name="Note 12 2 4 13 4" xfId="30306" xr:uid="{00000000-0005-0000-0000-000094770000}"/>
    <cellStyle name="Note 12 2 4 14" xfId="30307" xr:uid="{00000000-0005-0000-0000-000095770000}"/>
    <cellStyle name="Note 12 2 4 14 2" xfId="30308" xr:uid="{00000000-0005-0000-0000-000096770000}"/>
    <cellStyle name="Note 12 2 4 14 3" xfId="30309" xr:uid="{00000000-0005-0000-0000-000097770000}"/>
    <cellStyle name="Note 12 2 4 14 4" xfId="30310" xr:uid="{00000000-0005-0000-0000-000098770000}"/>
    <cellStyle name="Note 12 2 4 15" xfId="30311" xr:uid="{00000000-0005-0000-0000-000099770000}"/>
    <cellStyle name="Note 12 2 4 15 2" xfId="30312" xr:uid="{00000000-0005-0000-0000-00009A770000}"/>
    <cellStyle name="Note 12 2 4 15 3" xfId="30313" xr:uid="{00000000-0005-0000-0000-00009B770000}"/>
    <cellStyle name="Note 12 2 4 15 4" xfId="30314" xr:uid="{00000000-0005-0000-0000-00009C770000}"/>
    <cellStyle name="Note 12 2 4 16" xfId="30315" xr:uid="{00000000-0005-0000-0000-00009D770000}"/>
    <cellStyle name="Note 12 2 4 16 2" xfId="30316" xr:uid="{00000000-0005-0000-0000-00009E770000}"/>
    <cellStyle name="Note 12 2 4 16 3" xfId="30317" xr:uid="{00000000-0005-0000-0000-00009F770000}"/>
    <cellStyle name="Note 12 2 4 16 4" xfId="30318" xr:uid="{00000000-0005-0000-0000-0000A0770000}"/>
    <cellStyle name="Note 12 2 4 17" xfId="30319" xr:uid="{00000000-0005-0000-0000-0000A1770000}"/>
    <cellStyle name="Note 12 2 4 17 2" xfId="30320" xr:uid="{00000000-0005-0000-0000-0000A2770000}"/>
    <cellStyle name="Note 12 2 4 17 3" xfId="30321" xr:uid="{00000000-0005-0000-0000-0000A3770000}"/>
    <cellStyle name="Note 12 2 4 17 4" xfId="30322" xr:uid="{00000000-0005-0000-0000-0000A4770000}"/>
    <cellStyle name="Note 12 2 4 18" xfId="30323" xr:uid="{00000000-0005-0000-0000-0000A5770000}"/>
    <cellStyle name="Note 12 2 4 18 2" xfId="30324" xr:uid="{00000000-0005-0000-0000-0000A6770000}"/>
    <cellStyle name="Note 12 2 4 18 3" xfId="30325" xr:uid="{00000000-0005-0000-0000-0000A7770000}"/>
    <cellStyle name="Note 12 2 4 18 4" xfId="30326" xr:uid="{00000000-0005-0000-0000-0000A8770000}"/>
    <cellStyle name="Note 12 2 4 19" xfId="30327" xr:uid="{00000000-0005-0000-0000-0000A9770000}"/>
    <cellStyle name="Note 12 2 4 19 2" xfId="30328" xr:uid="{00000000-0005-0000-0000-0000AA770000}"/>
    <cellStyle name="Note 12 2 4 19 3" xfId="30329" xr:uid="{00000000-0005-0000-0000-0000AB770000}"/>
    <cellStyle name="Note 12 2 4 19 4" xfId="30330" xr:uid="{00000000-0005-0000-0000-0000AC770000}"/>
    <cellStyle name="Note 12 2 4 2" xfId="30331" xr:uid="{00000000-0005-0000-0000-0000AD770000}"/>
    <cellStyle name="Note 12 2 4 2 2" xfId="30332" xr:uid="{00000000-0005-0000-0000-0000AE770000}"/>
    <cellStyle name="Note 12 2 4 2 3" xfId="30333" xr:uid="{00000000-0005-0000-0000-0000AF770000}"/>
    <cellStyle name="Note 12 2 4 2 4" xfId="30334" xr:uid="{00000000-0005-0000-0000-0000B0770000}"/>
    <cellStyle name="Note 12 2 4 20" xfId="30335" xr:uid="{00000000-0005-0000-0000-0000B1770000}"/>
    <cellStyle name="Note 12 2 4 20 2" xfId="30336" xr:uid="{00000000-0005-0000-0000-0000B2770000}"/>
    <cellStyle name="Note 12 2 4 20 3" xfId="30337" xr:uid="{00000000-0005-0000-0000-0000B3770000}"/>
    <cellStyle name="Note 12 2 4 20 4" xfId="30338" xr:uid="{00000000-0005-0000-0000-0000B4770000}"/>
    <cellStyle name="Note 12 2 4 21" xfId="30339" xr:uid="{00000000-0005-0000-0000-0000B5770000}"/>
    <cellStyle name="Note 12 2 4 22" xfId="30340" xr:uid="{00000000-0005-0000-0000-0000B6770000}"/>
    <cellStyle name="Note 12 2 4 3" xfId="30341" xr:uid="{00000000-0005-0000-0000-0000B7770000}"/>
    <cellStyle name="Note 12 2 4 3 2" xfId="30342" xr:uid="{00000000-0005-0000-0000-0000B8770000}"/>
    <cellStyle name="Note 12 2 4 3 3" xfId="30343" xr:uid="{00000000-0005-0000-0000-0000B9770000}"/>
    <cellStyle name="Note 12 2 4 3 4" xfId="30344" xr:uid="{00000000-0005-0000-0000-0000BA770000}"/>
    <cellStyle name="Note 12 2 4 4" xfId="30345" xr:uid="{00000000-0005-0000-0000-0000BB770000}"/>
    <cellStyle name="Note 12 2 4 4 2" xfId="30346" xr:uid="{00000000-0005-0000-0000-0000BC770000}"/>
    <cellStyle name="Note 12 2 4 4 3" xfId="30347" xr:uid="{00000000-0005-0000-0000-0000BD770000}"/>
    <cellStyle name="Note 12 2 4 4 4" xfId="30348" xr:uid="{00000000-0005-0000-0000-0000BE770000}"/>
    <cellStyle name="Note 12 2 4 5" xfId="30349" xr:uid="{00000000-0005-0000-0000-0000BF770000}"/>
    <cellStyle name="Note 12 2 4 5 2" xfId="30350" xr:uid="{00000000-0005-0000-0000-0000C0770000}"/>
    <cellStyle name="Note 12 2 4 5 3" xfId="30351" xr:uid="{00000000-0005-0000-0000-0000C1770000}"/>
    <cellStyle name="Note 12 2 4 5 4" xfId="30352" xr:uid="{00000000-0005-0000-0000-0000C2770000}"/>
    <cellStyle name="Note 12 2 4 6" xfId="30353" xr:uid="{00000000-0005-0000-0000-0000C3770000}"/>
    <cellStyle name="Note 12 2 4 6 2" xfId="30354" xr:uid="{00000000-0005-0000-0000-0000C4770000}"/>
    <cellStyle name="Note 12 2 4 6 3" xfId="30355" xr:uid="{00000000-0005-0000-0000-0000C5770000}"/>
    <cellStyle name="Note 12 2 4 6 4" xfId="30356" xr:uid="{00000000-0005-0000-0000-0000C6770000}"/>
    <cellStyle name="Note 12 2 4 7" xfId="30357" xr:uid="{00000000-0005-0000-0000-0000C7770000}"/>
    <cellStyle name="Note 12 2 4 7 2" xfId="30358" xr:uid="{00000000-0005-0000-0000-0000C8770000}"/>
    <cellStyle name="Note 12 2 4 7 3" xfId="30359" xr:uid="{00000000-0005-0000-0000-0000C9770000}"/>
    <cellStyle name="Note 12 2 4 7 4" xfId="30360" xr:uid="{00000000-0005-0000-0000-0000CA770000}"/>
    <cellStyle name="Note 12 2 4 8" xfId="30361" xr:uid="{00000000-0005-0000-0000-0000CB770000}"/>
    <cellStyle name="Note 12 2 4 8 2" xfId="30362" xr:uid="{00000000-0005-0000-0000-0000CC770000}"/>
    <cellStyle name="Note 12 2 4 8 3" xfId="30363" xr:uid="{00000000-0005-0000-0000-0000CD770000}"/>
    <cellStyle name="Note 12 2 4 8 4" xfId="30364" xr:uid="{00000000-0005-0000-0000-0000CE770000}"/>
    <cellStyle name="Note 12 2 4 9" xfId="30365" xr:uid="{00000000-0005-0000-0000-0000CF770000}"/>
    <cellStyle name="Note 12 2 4 9 2" xfId="30366" xr:uid="{00000000-0005-0000-0000-0000D0770000}"/>
    <cellStyle name="Note 12 2 4 9 3" xfId="30367" xr:uid="{00000000-0005-0000-0000-0000D1770000}"/>
    <cellStyle name="Note 12 2 4 9 4" xfId="30368" xr:uid="{00000000-0005-0000-0000-0000D2770000}"/>
    <cellStyle name="Note 12 2 5" xfId="30369" xr:uid="{00000000-0005-0000-0000-0000D3770000}"/>
    <cellStyle name="Note 12 2 5 10" xfId="30370" xr:uid="{00000000-0005-0000-0000-0000D4770000}"/>
    <cellStyle name="Note 12 2 5 10 2" xfId="30371" xr:uid="{00000000-0005-0000-0000-0000D5770000}"/>
    <cellStyle name="Note 12 2 5 10 3" xfId="30372" xr:uid="{00000000-0005-0000-0000-0000D6770000}"/>
    <cellStyle name="Note 12 2 5 10 4" xfId="30373" xr:uid="{00000000-0005-0000-0000-0000D7770000}"/>
    <cellStyle name="Note 12 2 5 11" xfId="30374" xr:uid="{00000000-0005-0000-0000-0000D8770000}"/>
    <cellStyle name="Note 12 2 5 11 2" xfId="30375" xr:uid="{00000000-0005-0000-0000-0000D9770000}"/>
    <cellStyle name="Note 12 2 5 11 3" xfId="30376" xr:uid="{00000000-0005-0000-0000-0000DA770000}"/>
    <cellStyle name="Note 12 2 5 11 4" xfId="30377" xr:uid="{00000000-0005-0000-0000-0000DB770000}"/>
    <cellStyle name="Note 12 2 5 12" xfId="30378" xr:uid="{00000000-0005-0000-0000-0000DC770000}"/>
    <cellStyle name="Note 12 2 5 12 2" xfId="30379" xr:uid="{00000000-0005-0000-0000-0000DD770000}"/>
    <cellStyle name="Note 12 2 5 12 3" xfId="30380" xr:uid="{00000000-0005-0000-0000-0000DE770000}"/>
    <cellStyle name="Note 12 2 5 12 4" xfId="30381" xr:uid="{00000000-0005-0000-0000-0000DF770000}"/>
    <cellStyle name="Note 12 2 5 13" xfId="30382" xr:uid="{00000000-0005-0000-0000-0000E0770000}"/>
    <cellStyle name="Note 12 2 5 13 2" xfId="30383" xr:uid="{00000000-0005-0000-0000-0000E1770000}"/>
    <cellStyle name="Note 12 2 5 13 3" xfId="30384" xr:uid="{00000000-0005-0000-0000-0000E2770000}"/>
    <cellStyle name="Note 12 2 5 13 4" xfId="30385" xr:uid="{00000000-0005-0000-0000-0000E3770000}"/>
    <cellStyle name="Note 12 2 5 14" xfId="30386" xr:uid="{00000000-0005-0000-0000-0000E4770000}"/>
    <cellStyle name="Note 12 2 5 14 2" xfId="30387" xr:uid="{00000000-0005-0000-0000-0000E5770000}"/>
    <cellStyle name="Note 12 2 5 14 3" xfId="30388" xr:uid="{00000000-0005-0000-0000-0000E6770000}"/>
    <cellStyle name="Note 12 2 5 14 4" xfId="30389" xr:uid="{00000000-0005-0000-0000-0000E7770000}"/>
    <cellStyle name="Note 12 2 5 15" xfId="30390" xr:uid="{00000000-0005-0000-0000-0000E8770000}"/>
    <cellStyle name="Note 12 2 5 15 2" xfId="30391" xr:uid="{00000000-0005-0000-0000-0000E9770000}"/>
    <cellStyle name="Note 12 2 5 15 3" xfId="30392" xr:uid="{00000000-0005-0000-0000-0000EA770000}"/>
    <cellStyle name="Note 12 2 5 15 4" xfId="30393" xr:uid="{00000000-0005-0000-0000-0000EB770000}"/>
    <cellStyle name="Note 12 2 5 16" xfId="30394" xr:uid="{00000000-0005-0000-0000-0000EC770000}"/>
    <cellStyle name="Note 12 2 5 16 2" xfId="30395" xr:uid="{00000000-0005-0000-0000-0000ED770000}"/>
    <cellStyle name="Note 12 2 5 16 3" xfId="30396" xr:uid="{00000000-0005-0000-0000-0000EE770000}"/>
    <cellStyle name="Note 12 2 5 16 4" xfId="30397" xr:uid="{00000000-0005-0000-0000-0000EF770000}"/>
    <cellStyle name="Note 12 2 5 17" xfId="30398" xr:uid="{00000000-0005-0000-0000-0000F0770000}"/>
    <cellStyle name="Note 12 2 5 17 2" xfId="30399" xr:uid="{00000000-0005-0000-0000-0000F1770000}"/>
    <cellStyle name="Note 12 2 5 17 3" xfId="30400" xr:uid="{00000000-0005-0000-0000-0000F2770000}"/>
    <cellStyle name="Note 12 2 5 17 4" xfId="30401" xr:uid="{00000000-0005-0000-0000-0000F3770000}"/>
    <cellStyle name="Note 12 2 5 18" xfId="30402" xr:uid="{00000000-0005-0000-0000-0000F4770000}"/>
    <cellStyle name="Note 12 2 5 18 2" xfId="30403" xr:uid="{00000000-0005-0000-0000-0000F5770000}"/>
    <cellStyle name="Note 12 2 5 18 3" xfId="30404" xr:uid="{00000000-0005-0000-0000-0000F6770000}"/>
    <cellStyle name="Note 12 2 5 18 4" xfId="30405" xr:uid="{00000000-0005-0000-0000-0000F7770000}"/>
    <cellStyle name="Note 12 2 5 19" xfId="30406" xr:uid="{00000000-0005-0000-0000-0000F8770000}"/>
    <cellStyle name="Note 12 2 5 19 2" xfId="30407" xr:uid="{00000000-0005-0000-0000-0000F9770000}"/>
    <cellStyle name="Note 12 2 5 19 3" xfId="30408" xr:uid="{00000000-0005-0000-0000-0000FA770000}"/>
    <cellStyle name="Note 12 2 5 19 4" xfId="30409" xr:uid="{00000000-0005-0000-0000-0000FB770000}"/>
    <cellStyle name="Note 12 2 5 2" xfId="30410" xr:uid="{00000000-0005-0000-0000-0000FC770000}"/>
    <cellStyle name="Note 12 2 5 2 2" xfId="30411" xr:uid="{00000000-0005-0000-0000-0000FD770000}"/>
    <cellStyle name="Note 12 2 5 2 3" xfId="30412" xr:uid="{00000000-0005-0000-0000-0000FE770000}"/>
    <cellStyle name="Note 12 2 5 2 4" xfId="30413" xr:uid="{00000000-0005-0000-0000-0000FF770000}"/>
    <cellStyle name="Note 12 2 5 20" xfId="30414" xr:uid="{00000000-0005-0000-0000-000000780000}"/>
    <cellStyle name="Note 12 2 5 20 2" xfId="30415" xr:uid="{00000000-0005-0000-0000-000001780000}"/>
    <cellStyle name="Note 12 2 5 20 3" xfId="30416" xr:uid="{00000000-0005-0000-0000-000002780000}"/>
    <cellStyle name="Note 12 2 5 20 4" xfId="30417" xr:uid="{00000000-0005-0000-0000-000003780000}"/>
    <cellStyle name="Note 12 2 5 21" xfId="30418" xr:uid="{00000000-0005-0000-0000-000004780000}"/>
    <cellStyle name="Note 12 2 5 22" xfId="30419" xr:uid="{00000000-0005-0000-0000-000005780000}"/>
    <cellStyle name="Note 12 2 5 3" xfId="30420" xr:uid="{00000000-0005-0000-0000-000006780000}"/>
    <cellStyle name="Note 12 2 5 3 2" xfId="30421" xr:uid="{00000000-0005-0000-0000-000007780000}"/>
    <cellStyle name="Note 12 2 5 3 3" xfId="30422" xr:uid="{00000000-0005-0000-0000-000008780000}"/>
    <cellStyle name="Note 12 2 5 3 4" xfId="30423" xr:uid="{00000000-0005-0000-0000-000009780000}"/>
    <cellStyle name="Note 12 2 5 4" xfId="30424" xr:uid="{00000000-0005-0000-0000-00000A780000}"/>
    <cellStyle name="Note 12 2 5 4 2" xfId="30425" xr:uid="{00000000-0005-0000-0000-00000B780000}"/>
    <cellStyle name="Note 12 2 5 4 3" xfId="30426" xr:uid="{00000000-0005-0000-0000-00000C780000}"/>
    <cellStyle name="Note 12 2 5 4 4" xfId="30427" xr:uid="{00000000-0005-0000-0000-00000D780000}"/>
    <cellStyle name="Note 12 2 5 5" xfId="30428" xr:uid="{00000000-0005-0000-0000-00000E780000}"/>
    <cellStyle name="Note 12 2 5 5 2" xfId="30429" xr:uid="{00000000-0005-0000-0000-00000F780000}"/>
    <cellStyle name="Note 12 2 5 5 3" xfId="30430" xr:uid="{00000000-0005-0000-0000-000010780000}"/>
    <cellStyle name="Note 12 2 5 5 4" xfId="30431" xr:uid="{00000000-0005-0000-0000-000011780000}"/>
    <cellStyle name="Note 12 2 5 6" xfId="30432" xr:uid="{00000000-0005-0000-0000-000012780000}"/>
    <cellStyle name="Note 12 2 5 6 2" xfId="30433" xr:uid="{00000000-0005-0000-0000-000013780000}"/>
    <cellStyle name="Note 12 2 5 6 3" xfId="30434" xr:uid="{00000000-0005-0000-0000-000014780000}"/>
    <cellStyle name="Note 12 2 5 6 4" xfId="30435" xr:uid="{00000000-0005-0000-0000-000015780000}"/>
    <cellStyle name="Note 12 2 5 7" xfId="30436" xr:uid="{00000000-0005-0000-0000-000016780000}"/>
    <cellStyle name="Note 12 2 5 7 2" xfId="30437" xr:uid="{00000000-0005-0000-0000-000017780000}"/>
    <cellStyle name="Note 12 2 5 7 3" xfId="30438" xr:uid="{00000000-0005-0000-0000-000018780000}"/>
    <cellStyle name="Note 12 2 5 7 4" xfId="30439" xr:uid="{00000000-0005-0000-0000-000019780000}"/>
    <cellStyle name="Note 12 2 5 8" xfId="30440" xr:uid="{00000000-0005-0000-0000-00001A780000}"/>
    <cellStyle name="Note 12 2 5 8 2" xfId="30441" xr:uid="{00000000-0005-0000-0000-00001B780000}"/>
    <cellStyle name="Note 12 2 5 8 3" xfId="30442" xr:uid="{00000000-0005-0000-0000-00001C780000}"/>
    <cellStyle name="Note 12 2 5 8 4" xfId="30443" xr:uid="{00000000-0005-0000-0000-00001D780000}"/>
    <cellStyle name="Note 12 2 5 9" xfId="30444" xr:uid="{00000000-0005-0000-0000-00001E780000}"/>
    <cellStyle name="Note 12 2 5 9 2" xfId="30445" xr:uid="{00000000-0005-0000-0000-00001F780000}"/>
    <cellStyle name="Note 12 2 5 9 3" xfId="30446" xr:uid="{00000000-0005-0000-0000-000020780000}"/>
    <cellStyle name="Note 12 2 5 9 4" xfId="30447" xr:uid="{00000000-0005-0000-0000-000021780000}"/>
    <cellStyle name="Note 12 2 6" xfId="30448" xr:uid="{00000000-0005-0000-0000-000022780000}"/>
    <cellStyle name="Note 12 2 6 10" xfId="30449" xr:uid="{00000000-0005-0000-0000-000023780000}"/>
    <cellStyle name="Note 12 2 6 10 2" xfId="30450" xr:uid="{00000000-0005-0000-0000-000024780000}"/>
    <cellStyle name="Note 12 2 6 10 3" xfId="30451" xr:uid="{00000000-0005-0000-0000-000025780000}"/>
    <cellStyle name="Note 12 2 6 10 4" xfId="30452" xr:uid="{00000000-0005-0000-0000-000026780000}"/>
    <cellStyle name="Note 12 2 6 11" xfId="30453" xr:uid="{00000000-0005-0000-0000-000027780000}"/>
    <cellStyle name="Note 12 2 6 11 2" xfId="30454" xr:uid="{00000000-0005-0000-0000-000028780000}"/>
    <cellStyle name="Note 12 2 6 11 3" xfId="30455" xr:uid="{00000000-0005-0000-0000-000029780000}"/>
    <cellStyle name="Note 12 2 6 11 4" xfId="30456" xr:uid="{00000000-0005-0000-0000-00002A780000}"/>
    <cellStyle name="Note 12 2 6 12" xfId="30457" xr:uid="{00000000-0005-0000-0000-00002B780000}"/>
    <cellStyle name="Note 12 2 6 12 2" xfId="30458" xr:uid="{00000000-0005-0000-0000-00002C780000}"/>
    <cellStyle name="Note 12 2 6 12 3" xfId="30459" xr:uid="{00000000-0005-0000-0000-00002D780000}"/>
    <cellStyle name="Note 12 2 6 12 4" xfId="30460" xr:uid="{00000000-0005-0000-0000-00002E780000}"/>
    <cellStyle name="Note 12 2 6 13" xfId="30461" xr:uid="{00000000-0005-0000-0000-00002F780000}"/>
    <cellStyle name="Note 12 2 6 13 2" xfId="30462" xr:uid="{00000000-0005-0000-0000-000030780000}"/>
    <cellStyle name="Note 12 2 6 13 3" xfId="30463" xr:uid="{00000000-0005-0000-0000-000031780000}"/>
    <cellStyle name="Note 12 2 6 13 4" xfId="30464" xr:uid="{00000000-0005-0000-0000-000032780000}"/>
    <cellStyle name="Note 12 2 6 14" xfId="30465" xr:uid="{00000000-0005-0000-0000-000033780000}"/>
    <cellStyle name="Note 12 2 6 14 2" xfId="30466" xr:uid="{00000000-0005-0000-0000-000034780000}"/>
    <cellStyle name="Note 12 2 6 14 3" xfId="30467" xr:uid="{00000000-0005-0000-0000-000035780000}"/>
    <cellStyle name="Note 12 2 6 14 4" xfId="30468" xr:uid="{00000000-0005-0000-0000-000036780000}"/>
    <cellStyle name="Note 12 2 6 15" xfId="30469" xr:uid="{00000000-0005-0000-0000-000037780000}"/>
    <cellStyle name="Note 12 2 6 15 2" xfId="30470" xr:uid="{00000000-0005-0000-0000-000038780000}"/>
    <cellStyle name="Note 12 2 6 15 3" xfId="30471" xr:uid="{00000000-0005-0000-0000-000039780000}"/>
    <cellStyle name="Note 12 2 6 15 4" xfId="30472" xr:uid="{00000000-0005-0000-0000-00003A780000}"/>
    <cellStyle name="Note 12 2 6 16" xfId="30473" xr:uid="{00000000-0005-0000-0000-00003B780000}"/>
    <cellStyle name="Note 12 2 6 16 2" xfId="30474" xr:uid="{00000000-0005-0000-0000-00003C780000}"/>
    <cellStyle name="Note 12 2 6 16 3" xfId="30475" xr:uid="{00000000-0005-0000-0000-00003D780000}"/>
    <cellStyle name="Note 12 2 6 16 4" xfId="30476" xr:uid="{00000000-0005-0000-0000-00003E780000}"/>
    <cellStyle name="Note 12 2 6 17" xfId="30477" xr:uid="{00000000-0005-0000-0000-00003F780000}"/>
    <cellStyle name="Note 12 2 6 17 2" xfId="30478" xr:uid="{00000000-0005-0000-0000-000040780000}"/>
    <cellStyle name="Note 12 2 6 17 3" xfId="30479" xr:uid="{00000000-0005-0000-0000-000041780000}"/>
    <cellStyle name="Note 12 2 6 17 4" xfId="30480" xr:uid="{00000000-0005-0000-0000-000042780000}"/>
    <cellStyle name="Note 12 2 6 18" xfId="30481" xr:uid="{00000000-0005-0000-0000-000043780000}"/>
    <cellStyle name="Note 12 2 6 18 2" xfId="30482" xr:uid="{00000000-0005-0000-0000-000044780000}"/>
    <cellStyle name="Note 12 2 6 18 3" xfId="30483" xr:uid="{00000000-0005-0000-0000-000045780000}"/>
    <cellStyle name="Note 12 2 6 18 4" xfId="30484" xr:uid="{00000000-0005-0000-0000-000046780000}"/>
    <cellStyle name="Note 12 2 6 19" xfId="30485" xr:uid="{00000000-0005-0000-0000-000047780000}"/>
    <cellStyle name="Note 12 2 6 19 2" xfId="30486" xr:uid="{00000000-0005-0000-0000-000048780000}"/>
    <cellStyle name="Note 12 2 6 19 3" xfId="30487" xr:uid="{00000000-0005-0000-0000-000049780000}"/>
    <cellStyle name="Note 12 2 6 19 4" xfId="30488" xr:uid="{00000000-0005-0000-0000-00004A780000}"/>
    <cellStyle name="Note 12 2 6 2" xfId="30489" xr:uid="{00000000-0005-0000-0000-00004B780000}"/>
    <cellStyle name="Note 12 2 6 2 2" xfId="30490" xr:uid="{00000000-0005-0000-0000-00004C780000}"/>
    <cellStyle name="Note 12 2 6 2 3" xfId="30491" xr:uid="{00000000-0005-0000-0000-00004D780000}"/>
    <cellStyle name="Note 12 2 6 2 4" xfId="30492" xr:uid="{00000000-0005-0000-0000-00004E780000}"/>
    <cellStyle name="Note 12 2 6 20" xfId="30493" xr:uid="{00000000-0005-0000-0000-00004F780000}"/>
    <cellStyle name="Note 12 2 6 20 2" xfId="30494" xr:uid="{00000000-0005-0000-0000-000050780000}"/>
    <cellStyle name="Note 12 2 6 20 3" xfId="30495" xr:uid="{00000000-0005-0000-0000-000051780000}"/>
    <cellStyle name="Note 12 2 6 20 4" xfId="30496" xr:uid="{00000000-0005-0000-0000-000052780000}"/>
    <cellStyle name="Note 12 2 6 21" xfId="30497" xr:uid="{00000000-0005-0000-0000-000053780000}"/>
    <cellStyle name="Note 12 2 6 22" xfId="30498" xr:uid="{00000000-0005-0000-0000-000054780000}"/>
    <cellStyle name="Note 12 2 6 3" xfId="30499" xr:uid="{00000000-0005-0000-0000-000055780000}"/>
    <cellStyle name="Note 12 2 6 3 2" xfId="30500" xr:uid="{00000000-0005-0000-0000-000056780000}"/>
    <cellStyle name="Note 12 2 6 3 3" xfId="30501" xr:uid="{00000000-0005-0000-0000-000057780000}"/>
    <cellStyle name="Note 12 2 6 3 4" xfId="30502" xr:uid="{00000000-0005-0000-0000-000058780000}"/>
    <cellStyle name="Note 12 2 6 4" xfId="30503" xr:uid="{00000000-0005-0000-0000-000059780000}"/>
    <cellStyle name="Note 12 2 6 4 2" xfId="30504" xr:uid="{00000000-0005-0000-0000-00005A780000}"/>
    <cellStyle name="Note 12 2 6 4 3" xfId="30505" xr:uid="{00000000-0005-0000-0000-00005B780000}"/>
    <cellStyle name="Note 12 2 6 4 4" xfId="30506" xr:uid="{00000000-0005-0000-0000-00005C780000}"/>
    <cellStyle name="Note 12 2 6 5" xfId="30507" xr:uid="{00000000-0005-0000-0000-00005D780000}"/>
    <cellStyle name="Note 12 2 6 5 2" xfId="30508" xr:uid="{00000000-0005-0000-0000-00005E780000}"/>
    <cellStyle name="Note 12 2 6 5 3" xfId="30509" xr:uid="{00000000-0005-0000-0000-00005F780000}"/>
    <cellStyle name="Note 12 2 6 5 4" xfId="30510" xr:uid="{00000000-0005-0000-0000-000060780000}"/>
    <cellStyle name="Note 12 2 6 6" xfId="30511" xr:uid="{00000000-0005-0000-0000-000061780000}"/>
    <cellStyle name="Note 12 2 6 6 2" xfId="30512" xr:uid="{00000000-0005-0000-0000-000062780000}"/>
    <cellStyle name="Note 12 2 6 6 3" xfId="30513" xr:uid="{00000000-0005-0000-0000-000063780000}"/>
    <cellStyle name="Note 12 2 6 6 4" xfId="30514" xr:uid="{00000000-0005-0000-0000-000064780000}"/>
    <cellStyle name="Note 12 2 6 7" xfId="30515" xr:uid="{00000000-0005-0000-0000-000065780000}"/>
    <cellStyle name="Note 12 2 6 7 2" xfId="30516" xr:uid="{00000000-0005-0000-0000-000066780000}"/>
    <cellStyle name="Note 12 2 6 7 3" xfId="30517" xr:uid="{00000000-0005-0000-0000-000067780000}"/>
    <cellStyle name="Note 12 2 6 7 4" xfId="30518" xr:uid="{00000000-0005-0000-0000-000068780000}"/>
    <cellStyle name="Note 12 2 6 8" xfId="30519" xr:uid="{00000000-0005-0000-0000-000069780000}"/>
    <cellStyle name="Note 12 2 6 8 2" xfId="30520" xr:uid="{00000000-0005-0000-0000-00006A780000}"/>
    <cellStyle name="Note 12 2 6 8 3" xfId="30521" xr:uid="{00000000-0005-0000-0000-00006B780000}"/>
    <cellStyle name="Note 12 2 6 8 4" xfId="30522" xr:uid="{00000000-0005-0000-0000-00006C780000}"/>
    <cellStyle name="Note 12 2 6 9" xfId="30523" xr:uid="{00000000-0005-0000-0000-00006D780000}"/>
    <cellStyle name="Note 12 2 6 9 2" xfId="30524" xr:uid="{00000000-0005-0000-0000-00006E780000}"/>
    <cellStyle name="Note 12 2 6 9 3" xfId="30525" xr:uid="{00000000-0005-0000-0000-00006F780000}"/>
    <cellStyle name="Note 12 2 6 9 4" xfId="30526" xr:uid="{00000000-0005-0000-0000-000070780000}"/>
    <cellStyle name="Note 12 2 7" xfId="30527" xr:uid="{00000000-0005-0000-0000-000071780000}"/>
    <cellStyle name="Note 12 2 7 10" xfId="30528" xr:uid="{00000000-0005-0000-0000-000072780000}"/>
    <cellStyle name="Note 12 2 7 10 2" xfId="30529" xr:uid="{00000000-0005-0000-0000-000073780000}"/>
    <cellStyle name="Note 12 2 7 10 3" xfId="30530" xr:uid="{00000000-0005-0000-0000-000074780000}"/>
    <cellStyle name="Note 12 2 7 10 4" xfId="30531" xr:uid="{00000000-0005-0000-0000-000075780000}"/>
    <cellStyle name="Note 12 2 7 11" xfId="30532" xr:uid="{00000000-0005-0000-0000-000076780000}"/>
    <cellStyle name="Note 12 2 7 11 2" xfId="30533" xr:uid="{00000000-0005-0000-0000-000077780000}"/>
    <cellStyle name="Note 12 2 7 11 3" xfId="30534" xr:uid="{00000000-0005-0000-0000-000078780000}"/>
    <cellStyle name="Note 12 2 7 11 4" xfId="30535" xr:uid="{00000000-0005-0000-0000-000079780000}"/>
    <cellStyle name="Note 12 2 7 12" xfId="30536" xr:uid="{00000000-0005-0000-0000-00007A780000}"/>
    <cellStyle name="Note 12 2 7 12 2" xfId="30537" xr:uid="{00000000-0005-0000-0000-00007B780000}"/>
    <cellStyle name="Note 12 2 7 12 3" xfId="30538" xr:uid="{00000000-0005-0000-0000-00007C780000}"/>
    <cellStyle name="Note 12 2 7 12 4" xfId="30539" xr:uid="{00000000-0005-0000-0000-00007D780000}"/>
    <cellStyle name="Note 12 2 7 13" xfId="30540" xr:uid="{00000000-0005-0000-0000-00007E780000}"/>
    <cellStyle name="Note 12 2 7 13 2" xfId="30541" xr:uid="{00000000-0005-0000-0000-00007F780000}"/>
    <cellStyle name="Note 12 2 7 13 3" xfId="30542" xr:uid="{00000000-0005-0000-0000-000080780000}"/>
    <cellStyle name="Note 12 2 7 13 4" xfId="30543" xr:uid="{00000000-0005-0000-0000-000081780000}"/>
    <cellStyle name="Note 12 2 7 14" xfId="30544" xr:uid="{00000000-0005-0000-0000-000082780000}"/>
    <cellStyle name="Note 12 2 7 14 2" xfId="30545" xr:uid="{00000000-0005-0000-0000-000083780000}"/>
    <cellStyle name="Note 12 2 7 14 3" xfId="30546" xr:uid="{00000000-0005-0000-0000-000084780000}"/>
    <cellStyle name="Note 12 2 7 14 4" xfId="30547" xr:uid="{00000000-0005-0000-0000-000085780000}"/>
    <cellStyle name="Note 12 2 7 15" xfId="30548" xr:uid="{00000000-0005-0000-0000-000086780000}"/>
    <cellStyle name="Note 12 2 7 15 2" xfId="30549" xr:uid="{00000000-0005-0000-0000-000087780000}"/>
    <cellStyle name="Note 12 2 7 15 3" xfId="30550" xr:uid="{00000000-0005-0000-0000-000088780000}"/>
    <cellStyle name="Note 12 2 7 15 4" xfId="30551" xr:uid="{00000000-0005-0000-0000-000089780000}"/>
    <cellStyle name="Note 12 2 7 16" xfId="30552" xr:uid="{00000000-0005-0000-0000-00008A780000}"/>
    <cellStyle name="Note 12 2 7 16 2" xfId="30553" xr:uid="{00000000-0005-0000-0000-00008B780000}"/>
    <cellStyle name="Note 12 2 7 16 3" xfId="30554" xr:uid="{00000000-0005-0000-0000-00008C780000}"/>
    <cellStyle name="Note 12 2 7 16 4" xfId="30555" xr:uid="{00000000-0005-0000-0000-00008D780000}"/>
    <cellStyle name="Note 12 2 7 17" xfId="30556" xr:uid="{00000000-0005-0000-0000-00008E780000}"/>
    <cellStyle name="Note 12 2 7 17 2" xfId="30557" xr:uid="{00000000-0005-0000-0000-00008F780000}"/>
    <cellStyle name="Note 12 2 7 17 3" xfId="30558" xr:uid="{00000000-0005-0000-0000-000090780000}"/>
    <cellStyle name="Note 12 2 7 17 4" xfId="30559" xr:uid="{00000000-0005-0000-0000-000091780000}"/>
    <cellStyle name="Note 12 2 7 18" xfId="30560" xr:uid="{00000000-0005-0000-0000-000092780000}"/>
    <cellStyle name="Note 12 2 7 18 2" xfId="30561" xr:uid="{00000000-0005-0000-0000-000093780000}"/>
    <cellStyle name="Note 12 2 7 18 3" xfId="30562" xr:uid="{00000000-0005-0000-0000-000094780000}"/>
    <cellStyle name="Note 12 2 7 18 4" xfId="30563" xr:uid="{00000000-0005-0000-0000-000095780000}"/>
    <cellStyle name="Note 12 2 7 19" xfId="30564" xr:uid="{00000000-0005-0000-0000-000096780000}"/>
    <cellStyle name="Note 12 2 7 19 2" xfId="30565" xr:uid="{00000000-0005-0000-0000-000097780000}"/>
    <cellStyle name="Note 12 2 7 19 3" xfId="30566" xr:uid="{00000000-0005-0000-0000-000098780000}"/>
    <cellStyle name="Note 12 2 7 19 4" xfId="30567" xr:uid="{00000000-0005-0000-0000-000099780000}"/>
    <cellStyle name="Note 12 2 7 2" xfId="30568" xr:uid="{00000000-0005-0000-0000-00009A780000}"/>
    <cellStyle name="Note 12 2 7 2 2" xfId="30569" xr:uid="{00000000-0005-0000-0000-00009B780000}"/>
    <cellStyle name="Note 12 2 7 2 3" xfId="30570" xr:uid="{00000000-0005-0000-0000-00009C780000}"/>
    <cellStyle name="Note 12 2 7 2 4" xfId="30571" xr:uid="{00000000-0005-0000-0000-00009D780000}"/>
    <cellStyle name="Note 12 2 7 20" xfId="30572" xr:uid="{00000000-0005-0000-0000-00009E780000}"/>
    <cellStyle name="Note 12 2 7 20 2" xfId="30573" xr:uid="{00000000-0005-0000-0000-00009F780000}"/>
    <cellStyle name="Note 12 2 7 20 3" xfId="30574" xr:uid="{00000000-0005-0000-0000-0000A0780000}"/>
    <cellStyle name="Note 12 2 7 20 4" xfId="30575" xr:uid="{00000000-0005-0000-0000-0000A1780000}"/>
    <cellStyle name="Note 12 2 7 21" xfId="30576" xr:uid="{00000000-0005-0000-0000-0000A2780000}"/>
    <cellStyle name="Note 12 2 7 22" xfId="30577" xr:uid="{00000000-0005-0000-0000-0000A3780000}"/>
    <cellStyle name="Note 12 2 7 3" xfId="30578" xr:uid="{00000000-0005-0000-0000-0000A4780000}"/>
    <cellStyle name="Note 12 2 7 3 2" xfId="30579" xr:uid="{00000000-0005-0000-0000-0000A5780000}"/>
    <cellStyle name="Note 12 2 7 3 3" xfId="30580" xr:uid="{00000000-0005-0000-0000-0000A6780000}"/>
    <cellStyle name="Note 12 2 7 3 4" xfId="30581" xr:uid="{00000000-0005-0000-0000-0000A7780000}"/>
    <cellStyle name="Note 12 2 7 4" xfId="30582" xr:uid="{00000000-0005-0000-0000-0000A8780000}"/>
    <cellStyle name="Note 12 2 7 4 2" xfId="30583" xr:uid="{00000000-0005-0000-0000-0000A9780000}"/>
    <cellStyle name="Note 12 2 7 4 3" xfId="30584" xr:uid="{00000000-0005-0000-0000-0000AA780000}"/>
    <cellStyle name="Note 12 2 7 4 4" xfId="30585" xr:uid="{00000000-0005-0000-0000-0000AB780000}"/>
    <cellStyle name="Note 12 2 7 5" xfId="30586" xr:uid="{00000000-0005-0000-0000-0000AC780000}"/>
    <cellStyle name="Note 12 2 7 5 2" xfId="30587" xr:uid="{00000000-0005-0000-0000-0000AD780000}"/>
    <cellStyle name="Note 12 2 7 5 3" xfId="30588" xr:uid="{00000000-0005-0000-0000-0000AE780000}"/>
    <cellStyle name="Note 12 2 7 5 4" xfId="30589" xr:uid="{00000000-0005-0000-0000-0000AF780000}"/>
    <cellStyle name="Note 12 2 7 6" xfId="30590" xr:uid="{00000000-0005-0000-0000-0000B0780000}"/>
    <cellStyle name="Note 12 2 7 6 2" xfId="30591" xr:uid="{00000000-0005-0000-0000-0000B1780000}"/>
    <cellStyle name="Note 12 2 7 6 3" xfId="30592" xr:uid="{00000000-0005-0000-0000-0000B2780000}"/>
    <cellStyle name="Note 12 2 7 6 4" xfId="30593" xr:uid="{00000000-0005-0000-0000-0000B3780000}"/>
    <cellStyle name="Note 12 2 7 7" xfId="30594" xr:uid="{00000000-0005-0000-0000-0000B4780000}"/>
    <cellStyle name="Note 12 2 7 7 2" xfId="30595" xr:uid="{00000000-0005-0000-0000-0000B5780000}"/>
    <cellStyle name="Note 12 2 7 7 3" xfId="30596" xr:uid="{00000000-0005-0000-0000-0000B6780000}"/>
    <cellStyle name="Note 12 2 7 7 4" xfId="30597" xr:uid="{00000000-0005-0000-0000-0000B7780000}"/>
    <cellStyle name="Note 12 2 7 8" xfId="30598" xr:uid="{00000000-0005-0000-0000-0000B8780000}"/>
    <cellStyle name="Note 12 2 7 8 2" xfId="30599" xr:uid="{00000000-0005-0000-0000-0000B9780000}"/>
    <cellStyle name="Note 12 2 7 8 3" xfId="30600" xr:uid="{00000000-0005-0000-0000-0000BA780000}"/>
    <cellStyle name="Note 12 2 7 8 4" xfId="30601" xr:uid="{00000000-0005-0000-0000-0000BB780000}"/>
    <cellStyle name="Note 12 2 7 9" xfId="30602" xr:uid="{00000000-0005-0000-0000-0000BC780000}"/>
    <cellStyle name="Note 12 2 7 9 2" xfId="30603" xr:uid="{00000000-0005-0000-0000-0000BD780000}"/>
    <cellStyle name="Note 12 2 7 9 3" xfId="30604" xr:uid="{00000000-0005-0000-0000-0000BE780000}"/>
    <cellStyle name="Note 12 2 7 9 4" xfId="30605" xr:uid="{00000000-0005-0000-0000-0000BF780000}"/>
    <cellStyle name="Note 12 2 8" xfId="30606" xr:uid="{00000000-0005-0000-0000-0000C0780000}"/>
    <cellStyle name="Note 12 2 8 10" xfId="30607" xr:uid="{00000000-0005-0000-0000-0000C1780000}"/>
    <cellStyle name="Note 12 2 8 10 2" xfId="30608" xr:uid="{00000000-0005-0000-0000-0000C2780000}"/>
    <cellStyle name="Note 12 2 8 10 3" xfId="30609" xr:uid="{00000000-0005-0000-0000-0000C3780000}"/>
    <cellStyle name="Note 12 2 8 10 4" xfId="30610" xr:uid="{00000000-0005-0000-0000-0000C4780000}"/>
    <cellStyle name="Note 12 2 8 11" xfId="30611" xr:uid="{00000000-0005-0000-0000-0000C5780000}"/>
    <cellStyle name="Note 12 2 8 11 2" xfId="30612" xr:uid="{00000000-0005-0000-0000-0000C6780000}"/>
    <cellStyle name="Note 12 2 8 11 3" xfId="30613" xr:uid="{00000000-0005-0000-0000-0000C7780000}"/>
    <cellStyle name="Note 12 2 8 11 4" xfId="30614" xr:uid="{00000000-0005-0000-0000-0000C8780000}"/>
    <cellStyle name="Note 12 2 8 12" xfId="30615" xr:uid="{00000000-0005-0000-0000-0000C9780000}"/>
    <cellStyle name="Note 12 2 8 12 2" xfId="30616" xr:uid="{00000000-0005-0000-0000-0000CA780000}"/>
    <cellStyle name="Note 12 2 8 12 3" xfId="30617" xr:uid="{00000000-0005-0000-0000-0000CB780000}"/>
    <cellStyle name="Note 12 2 8 12 4" xfId="30618" xr:uid="{00000000-0005-0000-0000-0000CC780000}"/>
    <cellStyle name="Note 12 2 8 13" xfId="30619" xr:uid="{00000000-0005-0000-0000-0000CD780000}"/>
    <cellStyle name="Note 12 2 8 13 2" xfId="30620" xr:uid="{00000000-0005-0000-0000-0000CE780000}"/>
    <cellStyle name="Note 12 2 8 13 3" xfId="30621" xr:uid="{00000000-0005-0000-0000-0000CF780000}"/>
    <cellStyle name="Note 12 2 8 13 4" xfId="30622" xr:uid="{00000000-0005-0000-0000-0000D0780000}"/>
    <cellStyle name="Note 12 2 8 14" xfId="30623" xr:uid="{00000000-0005-0000-0000-0000D1780000}"/>
    <cellStyle name="Note 12 2 8 14 2" xfId="30624" xr:uid="{00000000-0005-0000-0000-0000D2780000}"/>
    <cellStyle name="Note 12 2 8 14 3" xfId="30625" xr:uid="{00000000-0005-0000-0000-0000D3780000}"/>
    <cellStyle name="Note 12 2 8 14 4" xfId="30626" xr:uid="{00000000-0005-0000-0000-0000D4780000}"/>
    <cellStyle name="Note 12 2 8 15" xfId="30627" xr:uid="{00000000-0005-0000-0000-0000D5780000}"/>
    <cellStyle name="Note 12 2 8 15 2" xfId="30628" xr:uid="{00000000-0005-0000-0000-0000D6780000}"/>
    <cellStyle name="Note 12 2 8 15 3" xfId="30629" xr:uid="{00000000-0005-0000-0000-0000D7780000}"/>
    <cellStyle name="Note 12 2 8 15 4" xfId="30630" xr:uid="{00000000-0005-0000-0000-0000D8780000}"/>
    <cellStyle name="Note 12 2 8 16" xfId="30631" xr:uid="{00000000-0005-0000-0000-0000D9780000}"/>
    <cellStyle name="Note 12 2 8 16 2" xfId="30632" xr:uid="{00000000-0005-0000-0000-0000DA780000}"/>
    <cellStyle name="Note 12 2 8 16 3" xfId="30633" xr:uid="{00000000-0005-0000-0000-0000DB780000}"/>
    <cellStyle name="Note 12 2 8 16 4" xfId="30634" xr:uid="{00000000-0005-0000-0000-0000DC780000}"/>
    <cellStyle name="Note 12 2 8 17" xfId="30635" xr:uid="{00000000-0005-0000-0000-0000DD780000}"/>
    <cellStyle name="Note 12 2 8 17 2" xfId="30636" xr:uid="{00000000-0005-0000-0000-0000DE780000}"/>
    <cellStyle name="Note 12 2 8 17 3" xfId="30637" xr:uid="{00000000-0005-0000-0000-0000DF780000}"/>
    <cellStyle name="Note 12 2 8 17 4" xfId="30638" xr:uid="{00000000-0005-0000-0000-0000E0780000}"/>
    <cellStyle name="Note 12 2 8 18" xfId="30639" xr:uid="{00000000-0005-0000-0000-0000E1780000}"/>
    <cellStyle name="Note 12 2 8 18 2" xfId="30640" xr:uid="{00000000-0005-0000-0000-0000E2780000}"/>
    <cellStyle name="Note 12 2 8 18 3" xfId="30641" xr:uid="{00000000-0005-0000-0000-0000E3780000}"/>
    <cellStyle name="Note 12 2 8 18 4" xfId="30642" xr:uid="{00000000-0005-0000-0000-0000E4780000}"/>
    <cellStyle name="Note 12 2 8 19" xfId="30643" xr:uid="{00000000-0005-0000-0000-0000E5780000}"/>
    <cellStyle name="Note 12 2 8 19 2" xfId="30644" xr:uid="{00000000-0005-0000-0000-0000E6780000}"/>
    <cellStyle name="Note 12 2 8 19 3" xfId="30645" xr:uid="{00000000-0005-0000-0000-0000E7780000}"/>
    <cellStyle name="Note 12 2 8 19 4" xfId="30646" xr:uid="{00000000-0005-0000-0000-0000E8780000}"/>
    <cellStyle name="Note 12 2 8 2" xfId="30647" xr:uid="{00000000-0005-0000-0000-0000E9780000}"/>
    <cellStyle name="Note 12 2 8 2 2" xfId="30648" xr:uid="{00000000-0005-0000-0000-0000EA780000}"/>
    <cellStyle name="Note 12 2 8 2 3" xfId="30649" xr:uid="{00000000-0005-0000-0000-0000EB780000}"/>
    <cellStyle name="Note 12 2 8 2 4" xfId="30650" xr:uid="{00000000-0005-0000-0000-0000EC780000}"/>
    <cellStyle name="Note 12 2 8 20" xfId="30651" xr:uid="{00000000-0005-0000-0000-0000ED780000}"/>
    <cellStyle name="Note 12 2 8 20 2" xfId="30652" xr:uid="{00000000-0005-0000-0000-0000EE780000}"/>
    <cellStyle name="Note 12 2 8 20 3" xfId="30653" xr:uid="{00000000-0005-0000-0000-0000EF780000}"/>
    <cellStyle name="Note 12 2 8 20 4" xfId="30654" xr:uid="{00000000-0005-0000-0000-0000F0780000}"/>
    <cellStyle name="Note 12 2 8 21" xfId="30655" xr:uid="{00000000-0005-0000-0000-0000F1780000}"/>
    <cellStyle name="Note 12 2 8 22" xfId="30656" xr:uid="{00000000-0005-0000-0000-0000F2780000}"/>
    <cellStyle name="Note 12 2 8 3" xfId="30657" xr:uid="{00000000-0005-0000-0000-0000F3780000}"/>
    <cellStyle name="Note 12 2 8 3 2" xfId="30658" xr:uid="{00000000-0005-0000-0000-0000F4780000}"/>
    <cellStyle name="Note 12 2 8 3 3" xfId="30659" xr:uid="{00000000-0005-0000-0000-0000F5780000}"/>
    <cellStyle name="Note 12 2 8 3 4" xfId="30660" xr:uid="{00000000-0005-0000-0000-0000F6780000}"/>
    <cellStyle name="Note 12 2 8 4" xfId="30661" xr:uid="{00000000-0005-0000-0000-0000F7780000}"/>
    <cellStyle name="Note 12 2 8 4 2" xfId="30662" xr:uid="{00000000-0005-0000-0000-0000F8780000}"/>
    <cellStyle name="Note 12 2 8 4 3" xfId="30663" xr:uid="{00000000-0005-0000-0000-0000F9780000}"/>
    <cellStyle name="Note 12 2 8 4 4" xfId="30664" xr:uid="{00000000-0005-0000-0000-0000FA780000}"/>
    <cellStyle name="Note 12 2 8 5" xfId="30665" xr:uid="{00000000-0005-0000-0000-0000FB780000}"/>
    <cellStyle name="Note 12 2 8 5 2" xfId="30666" xr:uid="{00000000-0005-0000-0000-0000FC780000}"/>
    <cellStyle name="Note 12 2 8 5 3" xfId="30667" xr:uid="{00000000-0005-0000-0000-0000FD780000}"/>
    <cellStyle name="Note 12 2 8 5 4" xfId="30668" xr:uid="{00000000-0005-0000-0000-0000FE780000}"/>
    <cellStyle name="Note 12 2 8 6" xfId="30669" xr:uid="{00000000-0005-0000-0000-0000FF780000}"/>
    <cellStyle name="Note 12 2 8 6 2" xfId="30670" xr:uid="{00000000-0005-0000-0000-000000790000}"/>
    <cellStyle name="Note 12 2 8 6 3" xfId="30671" xr:uid="{00000000-0005-0000-0000-000001790000}"/>
    <cellStyle name="Note 12 2 8 6 4" xfId="30672" xr:uid="{00000000-0005-0000-0000-000002790000}"/>
    <cellStyle name="Note 12 2 8 7" xfId="30673" xr:uid="{00000000-0005-0000-0000-000003790000}"/>
    <cellStyle name="Note 12 2 8 7 2" xfId="30674" xr:uid="{00000000-0005-0000-0000-000004790000}"/>
    <cellStyle name="Note 12 2 8 7 3" xfId="30675" xr:uid="{00000000-0005-0000-0000-000005790000}"/>
    <cellStyle name="Note 12 2 8 7 4" xfId="30676" xr:uid="{00000000-0005-0000-0000-000006790000}"/>
    <cellStyle name="Note 12 2 8 8" xfId="30677" xr:uid="{00000000-0005-0000-0000-000007790000}"/>
    <cellStyle name="Note 12 2 8 8 2" xfId="30678" xr:uid="{00000000-0005-0000-0000-000008790000}"/>
    <cellStyle name="Note 12 2 8 8 3" xfId="30679" xr:uid="{00000000-0005-0000-0000-000009790000}"/>
    <cellStyle name="Note 12 2 8 8 4" xfId="30680" xr:uid="{00000000-0005-0000-0000-00000A790000}"/>
    <cellStyle name="Note 12 2 8 9" xfId="30681" xr:uid="{00000000-0005-0000-0000-00000B790000}"/>
    <cellStyle name="Note 12 2 8 9 2" xfId="30682" xr:uid="{00000000-0005-0000-0000-00000C790000}"/>
    <cellStyle name="Note 12 2 8 9 3" xfId="30683" xr:uid="{00000000-0005-0000-0000-00000D790000}"/>
    <cellStyle name="Note 12 2 8 9 4" xfId="30684" xr:uid="{00000000-0005-0000-0000-00000E790000}"/>
    <cellStyle name="Note 12 2 9" xfId="30685" xr:uid="{00000000-0005-0000-0000-00000F790000}"/>
    <cellStyle name="Note 12 2 9 10" xfId="30686" xr:uid="{00000000-0005-0000-0000-000010790000}"/>
    <cellStyle name="Note 12 2 9 10 2" xfId="30687" xr:uid="{00000000-0005-0000-0000-000011790000}"/>
    <cellStyle name="Note 12 2 9 10 3" xfId="30688" xr:uid="{00000000-0005-0000-0000-000012790000}"/>
    <cellStyle name="Note 12 2 9 10 4" xfId="30689" xr:uid="{00000000-0005-0000-0000-000013790000}"/>
    <cellStyle name="Note 12 2 9 11" xfId="30690" xr:uid="{00000000-0005-0000-0000-000014790000}"/>
    <cellStyle name="Note 12 2 9 11 2" xfId="30691" xr:uid="{00000000-0005-0000-0000-000015790000}"/>
    <cellStyle name="Note 12 2 9 11 3" xfId="30692" xr:uid="{00000000-0005-0000-0000-000016790000}"/>
    <cellStyle name="Note 12 2 9 11 4" xfId="30693" xr:uid="{00000000-0005-0000-0000-000017790000}"/>
    <cellStyle name="Note 12 2 9 12" xfId="30694" xr:uid="{00000000-0005-0000-0000-000018790000}"/>
    <cellStyle name="Note 12 2 9 12 2" xfId="30695" xr:uid="{00000000-0005-0000-0000-000019790000}"/>
    <cellStyle name="Note 12 2 9 12 3" xfId="30696" xr:uid="{00000000-0005-0000-0000-00001A790000}"/>
    <cellStyle name="Note 12 2 9 12 4" xfId="30697" xr:uid="{00000000-0005-0000-0000-00001B790000}"/>
    <cellStyle name="Note 12 2 9 13" xfId="30698" xr:uid="{00000000-0005-0000-0000-00001C790000}"/>
    <cellStyle name="Note 12 2 9 13 2" xfId="30699" xr:uid="{00000000-0005-0000-0000-00001D790000}"/>
    <cellStyle name="Note 12 2 9 13 3" xfId="30700" xr:uid="{00000000-0005-0000-0000-00001E790000}"/>
    <cellStyle name="Note 12 2 9 13 4" xfId="30701" xr:uid="{00000000-0005-0000-0000-00001F790000}"/>
    <cellStyle name="Note 12 2 9 14" xfId="30702" xr:uid="{00000000-0005-0000-0000-000020790000}"/>
    <cellStyle name="Note 12 2 9 14 2" xfId="30703" xr:uid="{00000000-0005-0000-0000-000021790000}"/>
    <cellStyle name="Note 12 2 9 14 3" xfId="30704" xr:uid="{00000000-0005-0000-0000-000022790000}"/>
    <cellStyle name="Note 12 2 9 14 4" xfId="30705" xr:uid="{00000000-0005-0000-0000-000023790000}"/>
    <cellStyle name="Note 12 2 9 15" xfId="30706" xr:uid="{00000000-0005-0000-0000-000024790000}"/>
    <cellStyle name="Note 12 2 9 15 2" xfId="30707" xr:uid="{00000000-0005-0000-0000-000025790000}"/>
    <cellStyle name="Note 12 2 9 15 3" xfId="30708" xr:uid="{00000000-0005-0000-0000-000026790000}"/>
    <cellStyle name="Note 12 2 9 15 4" xfId="30709" xr:uid="{00000000-0005-0000-0000-000027790000}"/>
    <cellStyle name="Note 12 2 9 16" xfId="30710" xr:uid="{00000000-0005-0000-0000-000028790000}"/>
    <cellStyle name="Note 12 2 9 16 2" xfId="30711" xr:uid="{00000000-0005-0000-0000-000029790000}"/>
    <cellStyle name="Note 12 2 9 16 3" xfId="30712" xr:uid="{00000000-0005-0000-0000-00002A790000}"/>
    <cellStyle name="Note 12 2 9 16 4" xfId="30713" xr:uid="{00000000-0005-0000-0000-00002B790000}"/>
    <cellStyle name="Note 12 2 9 17" xfId="30714" xr:uid="{00000000-0005-0000-0000-00002C790000}"/>
    <cellStyle name="Note 12 2 9 17 2" xfId="30715" xr:uid="{00000000-0005-0000-0000-00002D790000}"/>
    <cellStyle name="Note 12 2 9 17 3" xfId="30716" xr:uid="{00000000-0005-0000-0000-00002E790000}"/>
    <cellStyle name="Note 12 2 9 17 4" xfId="30717" xr:uid="{00000000-0005-0000-0000-00002F790000}"/>
    <cellStyle name="Note 12 2 9 18" xfId="30718" xr:uid="{00000000-0005-0000-0000-000030790000}"/>
    <cellStyle name="Note 12 2 9 18 2" xfId="30719" xr:uid="{00000000-0005-0000-0000-000031790000}"/>
    <cellStyle name="Note 12 2 9 18 3" xfId="30720" xr:uid="{00000000-0005-0000-0000-000032790000}"/>
    <cellStyle name="Note 12 2 9 18 4" xfId="30721" xr:uid="{00000000-0005-0000-0000-000033790000}"/>
    <cellStyle name="Note 12 2 9 19" xfId="30722" xr:uid="{00000000-0005-0000-0000-000034790000}"/>
    <cellStyle name="Note 12 2 9 19 2" xfId="30723" xr:uid="{00000000-0005-0000-0000-000035790000}"/>
    <cellStyle name="Note 12 2 9 19 3" xfId="30724" xr:uid="{00000000-0005-0000-0000-000036790000}"/>
    <cellStyle name="Note 12 2 9 19 4" xfId="30725" xr:uid="{00000000-0005-0000-0000-000037790000}"/>
    <cellStyle name="Note 12 2 9 2" xfId="30726" xr:uid="{00000000-0005-0000-0000-000038790000}"/>
    <cellStyle name="Note 12 2 9 2 2" xfId="30727" xr:uid="{00000000-0005-0000-0000-000039790000}"/>
    <cellStyle name="Note 12 2 9 2 3" xfId="30728" xr:uid="{00000000-0005-0000-0000-00003A790000}"/>
    <cellStyle name="Note 12 2 9 2 4" xfId="30729" xr:uid="{00000000-0005-0000-0000-00003B790000}"/>
    <cellStyle name="Note 12 2 9 20" xfId="30730" xr:uid="{00000000-0005-0000-0000-00003C790000}"/>
    <cellStyle name="Note 12 2 9 20 2" xfId="30731" xr:uid="{00000000-0005-0000-0000-00003D790000}"/>
    <cellStyle name="Note 12 2 9 20 3" xfId="30732" xr:uid="{00000000-0005-0000-0000-00003E790000}"/>
    <cellStyle name="Note 12 2 9 20 4" xfId="30733" xr:uid="{00000000-0005-0000-0000-00003F790000}"/>
    <cellStyle name="Note 12 2 9 21" xfId="30734" xr:uid="{00000000-0005-0000-0000-000040790000}"/>
    <cellStyle name="Note 12 2 9 22" xfId="30735" xr:uid="{00000000-0005-0000-0000-000041790000}"/>
    <cellStyle name="Note 12 2 9 3" xfId="30736" xr:uid="{00000000-0005-0000-0000-000042790000}"/>
    <cellStyle name="Note 12 2 9 3 2" xfId="30737" xr:uid="{00000000-0005-0000-0000-000043790000}"/>
    <cellStyle name="Note 12 2 9 3 3" xfId="30738" xr:uid="{00000000-0005-0000-0000-000044790000}"/>
    <cellStyle name="Note 12 2 9 3 4" xfId="30739" xr:uid="{00000000-0005-0000-0000-000045790000}"/>
    <cellStyle name="Note 12 2 9 4" xfId="30740" xr:uid="{00000000-0005-0000-0000-000046790000}"/>
    <cellStyle name="Note 12 2 9 4 2" xfId="30741" xr:uid="{00000000-0005-0000-0000-000047790000}"/>
    <cellStyle name="Note 12 2 9 4 3" xfId="30742" xr:uid="{00000000-0005-0000-0000-000048790000}"/>
    <cellStyle name="Note 12 2 9 4 4" xfId="30743" xr:uid="{00000000-0005-0000-0000-000049790000}"/>
    <cellStyle name="Note 12 2 9 5" xfId="30744" xr:uid="{00000000-0005-0000-0000-00004A790000}"/>
    <cellStyle name="Note 12 2 9 5 2" xfId="30745" xr:uid="{00000000-0005-0000-0000-00004B790000}"/>
    <cellStyle name="Note 12 2 9 5 3" xfId="30746" xr:uid="{00000000-0005-0000-0000-00004C790000}"/>
    <cellStyle name="Note 12 2 9 5 4" xfId="30747" xr:uid="{00000000-0005-0000-0000-00004D790000}"/>
    <cellStyle name="Note 12 2 9 6" xfId="30748" xr:uid="{00000000-0005-0000-0000-00004E790000}"/>
    <cellStyle name="Note 12 2 9 6 2" xfId="30749" xr:uid="{00000000-0005-0000-0000-00004F790000}"/>
    <cellStyle name="Note 12 2 9 6 3" xfId="30750" xr:uid="{00000000-0005-0000-0000-000050790000}"/>
    <cellStyle name="Note 12 2 9 6 4" xfId="30751" xr:uid="{00000000-0005-0000-0000-000051790000}"/>
    <cellStyle name="Note 12 2 9 7" xfId="30752" xr:uid="{00000000-0005-0000-0000-000052790000}"/>
    <cellStyle name="Note 12 2 9 7 2" xfId="30753" xr:uid="{00000000-0005-0000-0000-000053790000}"/>
    <cellStyle name="Note 12 2 9 7 3" xfId="30754" xr:uid="{00000000-0005-0000-0000-000054790000}"/>
    <cellStyle name="Note 12 2 9 7 4" xfId="30755" xr:uid="{00000000-0005-0000-0000-000055790000}"/>
    <cellStyle name="Note 12 2 9 8" xfId="30756" xr:uid="{00000000-0005-0000-0000-000056790000}"/>
    <cellStyle name="Note 12 2 9 8 2" xfId="30757" xr:uid="{00000000-0005-0000-0000-000057790000}"/>
    <cellStyle name="Note 12 2 9 8 3" xfId="30758" xr:uid="{00000000-0005-0000-0000-000058790000}"/>
    <cellStyle name="Note 12 2 9 8 4" xfId="30759" xr:uid="{00000000-0005-0000-0000-000059790000}"/>
    <cellStyle name="Note 12 2 9 9" xfId="30760" xr:uid="{00000000-0005-0000-0000-00005A790000}"/>
    <cellStyle name="Note 12 2 9 9 2" xfId="30761" xr:uid="{00000000-0005-0000-0000-00005B790000}"/>
    <cellStyle name="Note 12 2 9 9 3" xfId="30762" xr:uid="{00000000-0005-0000-0000-00005C790000}"/>
    <cellStyle name="Note 12 2 9 9 4" xfId="30763" xr:uid="{00000000-0005-0000-0000-00005D790000}"/>
    <cellStyle name="Note 12 20" xfId="30764" xr:uid="{00000000-0005-0000-0000-00005E790000}"/>
    <cellStyle name="Note 12 20 10" xfId="30765" xr:uid="{00000000-0005-0000-0000-00005F790000}"/>
    <cellStyle name="Note 12 20 10 2" xfId="30766" xr:uid="{00000000-0005-0000-0000-000060790000}"/>
    <cellStyle name="Note 12 20 10 3" xfId="30767" xr:uid="{00000000-0005-0000-0000-000061790000}"/>
    <cellStyle name="Note 12 20 10 4" xfId="30768" xr:uid="{00000000-0005-0000-0000-000062790000}"/>
    <cellStyle name="Note 12 20 11" xfId="30769" xr:uid="{00000000-0005-0000-0000-000063790000}"/>
    <cellStyle name="Note 12 20 11 2" xfId="30770" xr:uid="{00000000-0005-0000-0000-000064790000}"/>
    <cellStyle name="Note 12 20 11 3" xfId="30771" xr:uid="{00000000-0005-0000-0000-000065790000}"/>
    <cellStyle name="Note 12 20 11 4" xfId="30772" xr:uid="{00000000-0005-0000-0000-000066790000}"/>
    <cellStyle name="Note 12 20 12" xfId="30773" xr:uid="{00000000-0005-0000-0000-000067790000}"/>
    <cellStyle name="Note 12 20 12 2" xfId="30774" xr:uid="{00000000-0005-0000-0000-000068790000}"/>
    <cellStyle name="Note 12 20 12 3" xfId="30775" xr:uid="{00000000-0005-0000-0000-000069790000}"/>
    <cellStyle name="Note 12 20 12 4" xfId="30776" xr:uid="{00000000-0005-0000-0000-00006A790000}"/>
    <cellStyle name="Note 12 20 13" xfId="30777" xr:uid="{00000000-0005-0000-0000-00006B790000}"/>
    <cellStyle name="Note 12 20 13 2" xfId="30778" xr:uid="{00000000-0005-0000-0000-00006C790000}"/>
    <cellStyle name="Note 12 20 13 3" xfId="30779" xr:uid="{00000000-0005-0000-0000-00006D790000}"/>
    <cellStyle name="Note 12 20 13 4" xfId="30780" xr:uid="{00000000-0005-0000-0000-00006E790000}"/>
    <cellStyle name="Note 12 20 14" xfId="30781" xr:uid="{00000000-0005-0000-0000-00006F790000}"/>
    <cellStyle name="Note 12 20 14 2" xfId="30782" xr:uid="{00000000-0005-0000-0000-000070790000}"/>
    <cellStyle name="Note 12 20 14 3" xfId="30783" xr:uid="{00000000-0005-0000-0000-000071790000}"/>
    <cellStyle name="Note 12 20 14 4" xfId="30784" xr:uid="{00000000-0005-0000-0000-000072790000}"/>
    <cellStyle name="Note 12 20 15" xfId="30785" xr:uid="{00000000-0005-0000-0000-000073790000}"/>
    <cellStyle name="Note 12 20 15 2" xfId="30786" xr:uid="{00000000-0005-0000-0000-000074790000}"/>
    <cellStyle name="Note 12 20 15 3" xfId="30787" xr:uid="{00000000-0005-0000-0000-000075790000}"/>
    <cellStyle name="Note 12 20 15 4" xfId="30788" xr:uid="{00000000-0005-0000-0000-000076790000}"/>
    <cellStyle name="Note 12 20 16" xfId="30789" xr:uid="{00000000-0005-0000-0000-000077790000}"/>
    <cellStyle name="Note 12 20 16 2" xfId="30790" xr:uid="{00000000-0005-0000-0000-000078790000}"/>
    <cellStyle name="Note 12 20 16 3" xfId="30791" xr:uid="{00000000-0005-0000-0000-000079790000}"/>
    <cellStyle name="Note 12 20 16 4" xfId="30792" xr:uid="{00000000-0005-0000-0000-00007A790000}"/>
    <cellStyle name="Note 12 20 17" xfId="30793" xr:uid="{00000000-0005-0000-0000-00007B790000}"/>
    <cellStyle name="Note 12 20 17 2" xfId="30794" xr:uid="{00000000-0005-0000-0000-00007C790000}"/>
    <cellStyle name="Note 12 20 17 3" xfId="30795" xr:uid="{00000000-0005-0000-0000-00007D790000}"/>
    <cellStyle name="Note 12 20 17 4" xfId="30796" xr:uid="{00000000-0005-0000-0000-00007E790000}"/>
    <cellStyle name="Note 12 20 18" xfId="30797" xr:uid="{00000000-0005-0000-0000-00007F790000}"/>
    <cellStyle name="Note 12 20 18 2" xfId="30798" xr:uid="{00000000-0005-0000-0000-000080790000}"/>
    <cellStyle name="Note 12 20 18 3" xfId="30799" xr:uid="{00000000-0005-0000-0000-000081790000}"/>
    <cellStyle name="Note 12 20 18 4" xfId="30800" xr:uid="{00000000-0005-0000-0000-000082790000}"/>
    <cellStyle name="Note 12 20 19" xfId="30801" xr:uid="{00000000-0005-0000-0000-000083790000}"/>
    <cellStyle name="Note 12 20 19 2" xfId="30802" xr:uid="{00000000-0005-0000-0000-000084790000}"/>
    <cellStyle name="Note 12 20 19 3" xfId="30803" xr:uid="{00000000-0005-0000-0000-000085790000}"/>
    <cellStyle name="Note 12 20 19 4" xfId="30804" xr:uid="{00000000-0005-0000-0000-000086790000}"/>
    <cellStyle name="Note 12 20 2" xfId="30805" xr:uid="{00000000-0005-0000-0000-000087790000}"/>
    <cellStyle name="Note 12 20 2 2" xfId="30806" xr:uid="{00000000-0005-0000-0000-000088790000}"/>
    <cellStyle name="Note 12 20 2 3" xfId="30807" xr:uid="{00000000-0005-0000-0000-000089790000}"/>
    <cellStyle name="Note 12 20 2 4" xfId="30808" xr:uid="{00000000-0005-0000-0000-00008A790000}"/>
    <cellStyle name="Note 12 20 20" xfId="30809" xr:uid="{00000000-0005-0000-0000-00008B790000}"/>
    <cellStyle name="Note 12 20 20 2" xfId="30810" xr:uid="{00000000-0005-0000-0000-00008C790000}"/>
    <cellStyle name="Note 12 20 20 3" xfId="30811" xr:uid="{00000000-0005-0000-0000-00008D790000}"/>
    <cellStyle name="Note 12 20 20 4" xfId="30812" xr:uid="{00000000-0005-0000-0000-00008E790000}"/>
    <cellStyle name="Note 12 20 21" xfId="30813" xr:uid="{00000000-0005-0000-0000-00008F790000}"/>
    <cellStyle name="Note 12 20 22" xfId="30814" xr:uid="{00000000-0005-0000-0000-000090790000}"/>
    <cellStyle name="Note 12 20 3" xfId="30815" xr:uid="{00000000-0005-0000-0000-000091790000}"/>
    <cellStyle name="Note 12 20 3 2" xfId="30816" xr:uid="{00000000-0005-0000-0000-000092790000}"/>
    <cellStyle name="Note 12 20 3 3" xfId="30817" xr:uid="{00000000-0005-0000-0000-000093790000}"/>
    <cellStyle name="Note 12 20 3 4" xfId="30818" xr:uid="{00000000-0005-0000-0000-000094790000}"/>
    <cellStyle name="Note 12 20 4" xfId="30819" xr:uid="{00000000-0005-0000-0000-000095790000}"/>
    <cellStyle name="Note 12 20 4 2" xfId="30820" xr:uid="{00000000-0005-0000-0000-000096790000}"/>
    <cellStyle name="Note 12 20 4 3" xfId="30821" xr:uid="{00000000-0005-0000-0000-000097790000}"/>
    <cellStyle name="Note 12 20 4 4" xfId="30822" xr:uid="{00000000-0005-0000-0000-000098790000}"/>
    <cellStyle name="Note 12 20 5" xfId="30823" xr:uid="{00000000-0005-0000-0000-000099790000}"/>
    <cellStyle name="Note 12 20 5 2" xfId="30824" xr:uid="{00000000-0005-0000-0000-00009A790000}"/>
    <cellStyle name="Note 12 20 5 3" xfId="30825" xr:uid="{00000000-0005-0000-0000-00009B790000}"/>
    <cellStyle name="Note 12 20 5 4" xfId="30826" xr:uid="{00000000-0005-0000-0000-00009C790000}"/>
    <cellStyle name="Note 12 20 6" xfId="30827" xr:uid="{00000000-0005-0000-0000-00009D790000}"/>
    <cellStyle name="Note 12 20 6 2" xfId="30828" xr:uid="{00000000-0005-0000-0000-00009E790000}"/>
    <cellStyle name="Note 12 20 6 3" xfId="30829" xr:uid="{00000000-0005-0000-0000-00009F790000}"/>
    <cellStyle name="Note 12 20 6 4" xfId="30830" xr:uid="{00000000-0005-0000-0000-0000A0790000}"/>
    <cellStyle name="Note 12 20 7" xfId="30831" xr:uid="{00000000-0005-0000-0000-0000A1790000}"/>
    <cellStyle name="Note 12 20 7 2" xfId="30832" xr:uid="{00000000-0005-0000-0000-0000A2790000}"/>
    <cellStyle name="Note 12 20 7 3" xfId="30833" xr:uid="{00000000-0005-0000-0000-0000A3790000}"/>
    <cellStyle name="Note 12 20 7 4" xfId="30834" xr:uid="{00000000-0005-0000-0000-0000A4790000}"/>
    <cellStyle name="Note 12 20 8" xfId="30835" xr:uid="{00000000-0005-0000-0000-0000A5790000}"/>
    <cellStyle name="Note 12 20 8 2" xfId="30836" xr:uid="{00000000-0005-0000-0000-0000A6790000}"/>
    <cellStyle name="Note 12 20 8 3" xfId="30837" xr:uid="{00000000-0005-0000-0000-0000A7790000}"/>
    <cellStyle name="Note 12 20 8 4" xfId="30838" xr:uid="{00000000-0005-0000-0000-0000A8790000}"/>
    <cellStyle name="Note 12 20 9" xfId="30839" xr:uid="{00000000-0005-0000-0000-0000A9790000}"/>
    <cellStyle name="Note 12 20 9 2" xfId="30840" xr:uid="{00000000-0005-0000-0000-0000AA790000}"/>
    <cellStyle name="Note 12 20 9 3" xfId="30841" xr:uid="{00000000-0005-0000-0000-0000AB790000}"/>
    <cellStyle name="Note 12 20 9 4" xfId="30842" xr:uid="{00000000-0005-0000-0000-0000AC790000}"/>
    <cellStyle name="Note 12 21" xfId="30843" xr:uid="{00000000-0005-0000-0000-0000AD790000}"/>
    <cellStyle name="Note 12 21 10" xfId="30844" xr:uid="{00000000-0005-0000-0000-0000AE790000}"/>
    <cellStyle name="Note 12 21 10 2" xfId="30845" xr:uid="{00000000-0005-0000-0000-0000AF790000}"/>
    <cellStyle name="Note 12 21 10 3" xfId="30846" xr:uid="{00000000-0005-0000-0000-0000B0790000}"/>
    <cellStyle name="Note 12 21 10 4" xfId="30847" xr:uid="{00000000-0005-0000-0000-0000B1790000}"/>
    <cellStyle name="Note 12 21 11" xfId="30848" xr:uid="{00000000-0005-0000-0000-0000B2790000}"/>
    <cellStyle name="Note 12 21 11 2" xfId="30849" xr:uid="{00000000-0005-0000-0000-0000B3790000}"/>
    <cellStyle name="Note 12 21 11 3" xfId="30850" xr:uid="{00000000-0005-0000-0000-0000B4790000}"/>
    <cellStyle name="Note 12 21 11 4" xfId="30851" xr:uid="{00000000-0005-0000-0000-0000B5790000}"/>
    <cellStyle name="Note 12 21 12" xfId="30852" xr:uid="{00000000-0005-0000-0000-0000B6790000}"/>
    <cellStyle name="Note 12 21 12 2" xfId="30853" xr:uid="{00000000-0005-0000-0000-0000B7790000}"/>
    <cellStyle name="Note 12 21 12 3" xfId="30854" xr:uid="{00000000-0005-0000-0000-0000B8790000}"/>
    <cellStyle name="Note 12 21 12 4" xfId="30855" xr:uid="{00000000-0005-0000-0000-0000B9790000}"/>
    <cellStyle name="Note 12 21 13" xfId="30856" xr:uid="{00000000-0005-0000-0000-0000BA790000}"/>
    <cellStyle name="Note 12 21 13 2" xfId="30857" xr:uid="{00000000-0005-0000-0000-0000BB790000}"/>
    <cellStyle name="Note 12 21 13 3" xfId="30858" xr:uid="{00000000-0005-0000-0000-0000BC790000}"/>
    <cellStyle name="Note 12 21 13 4" xfId="30859" xr:uid="{00000000-0005-0000-0000-0000BD790000}"/>
    <cellStyle name="Note 12 21 14" xfId="30860" xr:uid="{00000000-0005-0000-0000-0000BE790000}"/>
    <cellStyle name="Note 12 21 14 2" xfId="30861" xr:uid="{00000000-0005-0000-0000-0000BF790000}"/>
    <cellStyle name="Note 12 21 14 3" xfId="30862" xr:uid="{00000000-0005-0000-0000-0000C0790000}"/>
    <cellStyle name="Note 12 21 14 4" xfId="30863" xr:uid="{00000000-0005-0000-0000-0000C1790000}"/>
    <cellStyle name="Note 12 21 15" xfId="30864" xr:uid="{00000000-0005-0000-0000-0000C2790000}"/>
    <cellStyle name="Note 12 21 15 2" xfId="30865" xr:uid="{00000000-0005-0000-0000-0000C3790000}"/>
    <cellStyle name="Note 12 21 15 3" xfId="30866" xr:uid="{00000000-0005-0000-0000-0000C4790000}"/>
    <cellStyle name="Note 12 21 15 4" xfId="30867" xr:uid="{00000000-0005-0000-0000-0000C5790000}"/>
    <cellStyle name="Note 12 21 16" xfId="30868" xr:uid="{00000000-0005-0000-0000-0000C6790000}"/>
    <cellStyle name="Note 12 21 16 2" xfId="30869" xr:uid="{00000000-0005-0000-0000-0000C7790000}"/>
    <cellStyle name="Note 12 21 16 3" xfId="30870" xr:uid="{00000000-0005-0000-0000-0000C8790000}"/>
    <cellStyle name="Note 12 21 16 4" xfId="30871" xr:uid="{00000000-0005-0000-0000-0000C9790000}"/>
    <cellStyle name="Note 12 21 17" xfId="30872" xr:uid="{00000000-0005-0000-0000-0000CA790000}"/>
    <cellStyle name="Note 12 21 17 2" xfId="30873" xr:uid="{00000000-0005-0000-0000-0000CB790000}"/>
    <cellStyle name="Note 12 21 17 3" xfId="30874" xr:uid="{00000000-0005-0000-0000-0000CC790000}"/>
    <cellStyle name="Note 12 21 17 4" xfId="30875" xr:uid="{00000000-0005-0000-0000-0000CD790000}"/>
    <cellStyle name="Note 12 21 18" xfId="30876" xr:uid="{00000000-0005-0000-0000-0000CE790000}"/>
    <cellStyle name="Note 12 21 18 2" xfId="30877" xr:uid="{00000000-0005-0000-0000-0000CF790000}"/>
    <cellStyle name="Note 12 21 18 3" xfId="30878" xr:uid="{00000000-0005-0000-0000-0000D0790000}"/>
    <cellStyle name="Note 12 21 18 4" xfId="30879" xr:uid="{00000000-0005-0000-0000-0000D1790000}"/>
    <cellStyle name="Note 12 21 19" xfId="30880" xr:uid="{00000000-0005-0000-0000-0000D2790000}"/>
    <cellStyle name="Note 12 21 19 2" xfId="30881" xr:uid="{00000000-0005-0000-0000-0000D3790000}"/>
    <cellStyle name="Note 12 21 19 3" xfId="30882" xr:uid="{00000000-0005-0000-0000-0000D4790000}"/>
    <cellStyle name="Note 12 21 19 4" xfId="30883" xr:uid="{00000000-0005-0000-0000-0000D5790000}"/>
    <cellStyle name="Note 12 21 2" xfId="30884" xr:uid="{00000000-0005-0000-0000-0000D6790000}"/>
    <cellStyle name="Note 12 21 2 2" xfId="30885" xr:uid="{00000000-0005-0000-0000-0000D7790000}"/>
    <cellStyle name="Note 12 21 2 3" xfId="30886" xr:uid="{00000000-0005-0000-0000-0000D8790000}"/>
    <cellStyle name="Note 12 21 2 4" xfId="30887" xr:uid="{00000000-0005-0000-0000-0000D9790000}"/>
    <cellStyle name="Note 12 21 20" xfId="30888" xr:uid="{00000000-0005-0000-0000-0000DA790000}"/>
    <cellStyle name="Note 12 21 20 2" xfId="30889" xr:uid="{00000000-0005-0000-0000-0000DB790000}"/>
    <cellStyle name="Note 12 21 20 3" xfId="30890" xr:uid="{00000000-0005-0000-0000-0000DC790000}"/>
    <cellStyle name="Note 12 21 20 4" xfId="30891" xr:uid="{00000000-0005-0000-0000-0000DD790000}"/>
    <cellStyle name="Note 12 21 21" xfId="30892" xr:uid="{00000000-0005-0000-0000-0000DE790000}"/>
    <cellStyle name="Note 12 21 22" xfId="30893" xr:uid="{00000000-0005-0000-0000-0000DF790000}"/>
    <cellStyle name="Note 12 21 3" xfId="30894" xr:uid="{00000000-0005-0000-0000-0000E0790000}"/>
    <cellStyle name="Note 12 21 3 2" xfId="30895" xr:uid="{00000000-0005-0000-0000-0000E1790000}"/>
    <cellStyle name="Note 12 21 3 3" xfId="30896" xr:uid="{00000000-0005-0000-0000-0000E2790000}"/>
    <cellStyle name="Note 12 21 3 4" xfId="30897" xr:uid="{00000000-0005-0000-0000-0000E3790000}"/>
    <cellStyle name="Note 12 21 4" xfId="30898" xr:uid="{00000000-0005-0000-0000-0000E4790000}"/>
    <cellStyle name="Note 12 21 4 2" xfId="30899" xr:uid="{00000000-0005-0000-0000-0000E5790000}"/>
    <cellStyle name="Note 12 21 4 3" xfId="30900" xr:uid="{00000000-0005-0000-0000-0000E6790000}"/>
    <cellStyle name="Note 12 21 4 4" xfId="30901" xr:uid="{00000000-0005-0000-0000-0000E7790000}"/>
    <cellStyle name="Note 12 21 5" xfId="30902" xr:uid="{00000000-0005-0000-0000-0000E8790000}"/>
    <cellStyle name="Note 12 21 5 2" xfId="30903" xr:uid="{00000000-0005-0000-0000-0000E9790000}"/>
    <cellStyle name="Note 12 21 5 3" xfId="30904" xr:uid="{00000000-0005-0000-0000-0000EA790000}"/>
    <cellStyle name="Note 12 21 5 4" xfId="30905" xr:uid="{00000000-0005-0000-0000-0000EB790000}"/>
    <cellStyle name="Note 12 21 6" xfId="30906" xr:uid="{00000000-0005-0000-0000-0000EC790000}"/>
    <cellStyle name="Note 12 21 6 2" xfId="30907" xr:uid="{00000000-0005-0000-0000-0000ED790000}"/>
    <cellStyle name="Note 12 21 6 3" xfId="30908" xr:uid="{00000000-0005-0000-0000-0000EE790000}"/>
    <cellStyle name="Note 12 21 6 4" xfId="30909" xr:uid="{00000000-0005-0000-0000-0000EF790000}"/>
    <cellStyle name="Note 12 21 7" xfId="30910" xr:uid="{00000000-0005-0000-0000-0000F0790000}"/>
    <cellStyle name="Note 12 21 7 2" xfId="30911" xr:uid="{00000000-0005-0000-0000-0000F1790000}"/>
    <cellStyle name="Note 12 21 7 3" xfId="30912" xr:uid="{00000000-0005-0000-0000-0000F2790000}"/>
    <cellStyle name="Note 12 21 7 4" xfId="30913" xr:uid="{00000000-0005-0000-0000-0000F3790000}"/>
    <cellStyle name="Note 12 21 8" xfId="30914" xr:uid="{00000000-0005-0000-0000-0000F4790000}"/>
    <cellStyle name="Note 12 21 8 2" xfId="30915" xr:uid="{00000000-0005-0000-0000-0000F5790000}"/>
    <cellStyle name="Note 12 21 8 3" xfId="30916" xr:uid="{00000000-0005-0000-0000-0000F6790000}"/>
    <cellStyle name="Note 12 21 8 4" xfId="30917" xr:uid="{00000000-0005-0000-0000-0000F7790000}"/>
    <cellStyle name="Note 12 21 9" xfId="30918" xr:uid="{00000000-0005-0000-0000-0000F8790000}"/>
    <cellStyle name="Note 12 21 9 2" xfId="30919" xr:uid="{00000000-0005-0000-0000-0000F9790000}"/>
    <cellStyle name="Note 12 21 9 3" xfId="30920" xr:uid="{00000000-0005-0000-0000-0000FA790000}"/>
    <cellStyle name="Note 12 21 9 4" xfId="30921" xr:uid="{00000000-0005-0000-0000-0000FB790000}"/>
    <cellStyle name="Note 12 22" xfId="30922" xr:uid="{00000000-0005-0000-0000-0000FC790000}"/>
    <cellStyle name="Note 12 22 10" xfId="30923" xr:uid="{00000000-0005-0000-0000-0000FD790000}"/>
    <cellStyle name="Note 12 22 10 2" xfId="30924" xr:uid="{00000000-0005-0000-0000-0000FE790000}"/>
    <cellStyle name="Note 12 22 10 3" xfId="30925" xr:uid="{00000000-0005-0000-0000-0000FF790000}"/>
    <cellStyle name="Note 12 22 10 4" xfId="30926" xr:uid="{00000000-0005-0000-0000-0000007A0000}"/>
    <cellStyle name="Note 12 22 11" xfId="30927" xr:uid="{00000000-0005-0000-0000-0000017A0000}"/>
    <cellStyle name="Note 12 22 11 2" xfId="30928" xr:uid="{00000000-0005-0000-0000-0000027A0000}"/>
    <cellStyle name="Note 12 22 11 3" xfId="30929" xr:uid="{00000000-0005-0000-0000-0000037A0000}"/>
    <cellStyle name="Note 12 22 11 4" xfId="30930" xr:uid="{00000000-0005-0000-0000-0000047A0000}"/>
    <cellStyle name="Note 12 22 12" xfId="30931" xr:uid="{00000000-0005-0000-0000-0000057A0000}"/>
    <cellStyle name="Note 12 22 12 2" xfId="30932" xr:uid="{00000000-0005-0000-0000-0000067A0000}"/>
    <cellStyle name="Note 12 22 12 3" xfId="30933" xr:uid="{00000000-0005-0000-0000-0000077A0000}"/>
    <cellStyle name="Note 12 22 12 4" xfId="30934" xr:uid="{00000000-0005-0000-0000-0000087A0000}"/>
    <cellStyle name="Note 12 22 13" xfId="30935" xr:uid="{00000000-0005-0000-0000-0000097A0000}"/>
    <cellStyle name="Note 12 22 13 2" xfId="30936" xr:uid="{00000000-0005-0000-0000-00000A7A0000}"/>
    <cellStyle name="Note 12 22 13 3" xfId="30937" xr:uid="{00000000-0005-0000-0000-00000B7A0000}"/>
    <cellStyle name="Note 12 22 13 4" xfId="30938" xr:uid="{00000000-0005-0000-0000-00000C7A0000}"/>
    <cellStyle name="Note 12 22 14" xfId="30939" xr:uid="{00000000-0005-0000-0000-00000D7A0000}"/>
    <cellStyle name="Note 12 22 14 2" xfId="30940" xr:uid="{00000000-0005-0000-0000-00000E7A0000}"/>
    <cellStyle name="Note 12 22 14 3" xfId="30941" xr:uid="{00000000-0005-0000-0000-00000F7A0000}"/>
    <cellStyle name="Note 12 22 14 4" xfId="30942" xr:uid="{00000000-0005-0000-0000-0000107A0000}"/>
    <cellStyle name="Note 12 22 15" xfId="30943" xr:uid="{00000000-0005-0000-0000-0000117A0000}"/>
    <cellStyle name="Note 12 22 15 2" xfId="30944" xr:uid="{00000000-0005-0000-0000-0000127A0000}"/>
    <cellStyle name="Note 12 22 15 3" xfId="30945" xr:uid="{00000000-0005-0000-0000-0000137A0000}"/>
    <cellStyle name="Note 12 22 15 4" xfId="30946" xr:uid="{00000000-0005-0000-0000-0000147A0000}"/>
    <cellStyle name="Note 12 22 16" xfId="30947" xr:uid="{00000000-0005-0000-0000-0000157A0000}"/>
    <cellStyle name="Note 12 22 16 2" xfId="30948" xr:uid="{00000000-0005-0000-0000-0000167A0000}"/>
    <cellStyle name="Note 12 22 16 3" xfId="30949" xr:uid="{00000000-0005-0000-0000-0000177A0000}"/>
    <cellStyle name="Note 12 22 16 4" xfId="30950" xr:uid="{00000000-0005-0000-0000-0000187A0000}"/>
    <cellStyle name="Note 12 22 17" xfId="30951" xr:uid="{00000000-0005-0000-0000-0000197A0000}"/>
    <cellStyle name="Note 12 22 17 2" xfId="30952" xr:uid="{00000000-0005-0000-0000-00001A7A0000}"/>
    <cellStyle name="Note 12 22 17 3" xfId="30953" xr:uid="{00000000-0005-0000-0000-00001B7A0000}"/>
    <cellStyle name="Note 12 22 17 4" xfId="30954" xr:uid="{00000000-0005-0000-0000-00001C7A0000}"/>
    <cellStyle name="Note 12 22 18" xfId="30955" xr:uid="{00000000-0005-0000-0000-00001D7A0000}"/>
    <cellStyle name="Note 12 22 18 2" xfId="30956" xr:uid="{00000000-0005-0000-0000-00001E7A0000}"/>
    <cellStyle name="Note 12 22 18 3" xfId="30957" xr:uid="{00000000-0005-0000-0000-00001F7A0000}"/>
    <cellStyle name="Note 12 22 18 4" xfId="30958" xr:uid="{00000000-0005-0000-0000-0000207A0000}"/>
    <cellStyle name="Note 12 22 19" xfId="30959" xr:uid="{00000000-0005-0000-0000-0000217A0000}"/>
    <cellStyle name="Note 12 22 19 2" xfId="30960" xr:uid="{00000000-0005-0000-0000-0000227A0000}"/>
    <cellStyle name="Note 12 22 19 3" xfId="30961" xr:uid="{00000000-0005-0000-0000-0000237A0000}"/>
    <cellStyle name="Note 12 22 19 4" xfId="30962" xr:uid="{00000000-0005-0000-0000-0000247A0000}"/>
    <cellStyle name="Note 12 22 2" xfId="30963" xr:uid="{00000000-0005-0000-0000-0000257A0000}"/>
    <cellStyle name="Note 12 22 2 2" xfId="30964" xr:uid="{00000000-0005-0000-0000-0000267A0000}"/>
    <cellStyle name="Note 12 22 2 3" xfId="30965" xr:uid="{00000000-0005-0000-0000-0000277A0000}"/>
    <cellStyle name="Note 12 22 2 4" xfId="30966" xr:uid="{00000000-0005-0000-0000-0000287A0000}"/>
    <cellStyle name="Note 12 22 20" xfId="30967" xr:uid="{00000000-0005-0000-0000-0000297A0000}"/>
    <cellStyle name="Note 12 22 20 2" xfId="30968" xr:uid="{00000000-0005-0000-0000-00002A7A0000}"/>
    <cellStyle name="Note 12 22 20 3" xfId="30969" xr:uid="{00000000-0005-0000-0000-00002B7A0000}"/>
    <cellStyle name="Note 12 22 20 4" xfId="30970" xr:uid="{00000000-0005-0000-0000-00002C7A0000}"/>
    <cellStyle name="Note 12 22 21" xfId="30971" xr:uid="{00000000-0005-0000-0000-00002D7A0000}"/>
    <cellStyle name="Note 12 22 22" xfId="30972" xr:uid="{00000000-0005-0000-0000-00002E7A0000}"/>
    <cellStyle name="Note 12 22 3" xfId="30973" xr:uid="{00000000-0005-0000-0000-00002F7A0000}"/>
    <cellStyle name="Note 12 22 3 2" xfId="30974" xr:uid="{00000000-0005-0000-0000-0000307A0000}"/>
    <cellStyle name="Note 12 22 3 3" xfId="30975" xr:uid="{00000000-0005-0000-0000-0000317A0000}"/>
    <cellStyle name="Note 12 22 3 4" xfId="30976" xr:uid="{00000000-0005-0000-0000-0000327A0000}"/>
    <cellStyle name="Note 12 22 4" xfId="30977" xr:uid="{00000000-0005-0000-0000-0000337A0000}"/>
    <cellStyle name="Note 12 22 4 2" xfId="30978" xr:uid="{00000000-0005-0000-0000-0000347A0000}"/>
    <cellStyle name="Note 12 22 4 3" xfId="30979" xr:uid="{00000000-0005-0000-0000-0000357A0000}"/>
    <cellStyle name="Note 12 22 4 4" xfId="30980" xr:uid="{00000000-0005-0000-0000-0000367A0000}"/>
    <cellStyle name="Note 12 22 5" xfId="30981" xr:uid="{00000000-0005-0000-0000-0000377A0000}"/>
    <cellStyle name="Note 12 22 5 2" xfId="30982" xr:uid="{00000000-0005-0000-0000-0000387A0000}"/>
    <cellStyle name="Note 12 22 5 3" xfId="30983" xr:uid="{00000000-0005-0000-0000-0000397A0000}"/>
    <cellStyle name="Note 12 22 5 4" xfId="30984" xr:uid="{00000000-0005-0000-0000-00003A7A0000}"/>
    <cellStyle name="Note 12 22 6" xfId="30985" xr:uid="{00000000-0005-0000-0000-00003B7A0000}"/>
    <cellStyle name="Note 12 22 6 2" xfId="30986" xr:uid="{00000000-0005-0000-0000-00003C7A0000}"/>
    <cellStyle name="Note 12 22 6 3" xfId="30987" xr:uid="{00000000-0005-0000-0000-00003D7A0000}"/>
    <cellStyle name="Note 12 22 6 4" xfId="30988" xr:uid="{00000000-0005-0000-0000-00003E7A0000}"/>
    <cellStyle name="Note 12 22 7" xfId="30989" xr:uid="{00000000-0005-0000-0000-00003F7A0000}"/>
    <cellStyle name="Note 12 22 7 2" xfId="30990" xr:uid="{00000000-0005-0000-0000-0000407A0000}"/>
    <cellStyle name="Note 12 22 7 3" xfId="30991" xr:uid="{00000000-0005-0000-0000-0000417A0000}"/>
    <cellStyle name="Note 12 22 7 4" xfId="30992" xr:uid="{00000000-0005-0000-0000-0000427A0000}"/>
    <cellStyle name="Note 12 22 8" xfId="30993" xr:uid="{00000000-0005-0000-0000-0000437A0000}"/>
    <cellStyle name="Note 12 22 8 2" xfId="30994" xr:uid="{00000000-0005-0000-0000-0000447A0000}"/>
    <cellStyle name="Note 12 22 8 3" xfId="30995" xr:uid="{00000000-0005-0000-0000-0000457A0000}"/>
    <cellStyle name="Note 12 22 8 4" xfId="30996" xr:uid="{00000000-0005-0000-0000-0000467A0000}"/>
    <cellStyle name="Note 12 22 9" xfId="30997" xr:uid="{00000000-0005-0000-0000-0000477A0000}"/>
    <cellStyle name="Note 12 22 9 2" xfId="30998" xr:uid="{00000000-0005-0000-0000-0000487A0000}"/>
    <cellStyle name="Note 12 22 9 3" xfId="30999" xr:uid="{00000000-0005-0000-0000-0000497A0000}"/>
    <cellStyle name="Note 12 22 9 4" xfId="31000" xr:uid="{00000000-0005-0000-0000-00004A7A0000}"/>
    <cellStyle name="Note 12 23" xfId="31001" xr:uid="{00000000-0005-0000-0000-00004B7A0000}"/>
    <cellStyle name="Note 12 23 10" xfId="31002" xr:uid="{00000000-0005-0000-0000-00004C7A0000}"/>
    <cellStyle name="Note 12 23 10 2" xfId="31003" xr:uid="{00000000-0005-0000-0000-00004D7A0000}"/>
    <cellStyle name="Note 12 23 10 3" xfId="31004" xr:uid="{00000000-0005-0000-0000-00004E7A0000}"/>
    <cellStyle name="Note 12 23 10 4" xfId="31005" xr:uid="{00000000-0005-0000-0000-00004F7A0000}"/>
    <cellStyle name="Note 12 23 11" xfId="31006" xr:uid="{00000000-0005-0000-0000-0000507A0000}"/>
    <cellStyle name="Note 12 23 11 2" xfId="31007" xr:uid="{00000000-0005-0000-0000-0000517A0000}"/>
    <cellStyle name="Note 12 23 11 3" xfId="31008" xr:uid="{00000000-0005-0000-0000-0000527A0000}"/>
    <cellStyle name="Note 12 23 11 4" xfId="31009" xr:uid="{00000000-0005-0000-0000-0000537A0000}"/>
    <cellStyle name="Note 12 23 12" xfId="31010" xr:uid="{00000000-0005-0000-0000-0000547A0000}"/>
    <cellStyle name="Note 12 23 12 2" xfId="31011" xr:uid="{00000000-0005-0000-0000-0000557A0000}"/>
    <cellStyle name="Note 12 23 12 3" xfId="31012" xr:uid="{00000000-0005-0000-0000-0000567A0000}"/>
    <cellStyle name="Note 12 23 12 4" xfId="31013" xr:uid="{00000000-0005-0000-0000-0000577A0000}"/>
    <cellStyle name="Note 12 23 13" xfId="31014" xr:uid="{00000000-0005-0000-0000-0000587A0000}"/>
    <cellStyle name="Note 12 23 13 2" xfId="31015" xr:uid="{00000000-0005-0000-0000-0000597A0000}"/>
    <cellStyle name="Note 12 23 13 3" xfId="31016" xr:uid="{00000000-0005-0000-0000-00005A7A0000}"/>
    <cellStyle name="Note 12 23 13 4" xfId="31017" xr:uid="{00000000-0005-0000-0000-00005B7A0000}"/>
    <cellStyle name="Note 12 23 14" xfId="31018" xr:uid="{00000000-0005-0000-0000-00005C7A0000}"/>
    <cellStyle name="Note 12 23 14 2" xfId="31019" xr:uid="{00000000-0005-0000-0000-00005D7A0000}"/>
    <cellStyle name="Note 12 23 14 3" xfId="31020" xr:uid="{00000000-0005-0000-0000-00005E7A0000}"/>
    <cellStyle name="Note 12 23 14 4" xfId="31021" xr:uid="{00000000-0005-0000-0000-00005F7A0000}"/>
    <cellStyle name="Note 12 23 15" xfId="31022" xr:uid="{00000000-0005-0000-0000-0000607A0000}"/>
    <cellStyle name="Note 12 23 15 2" xfId="31023" xr:uid="{00000000-0005-0000-0000-0000617A0000}"/>
    <cellStyle name="Note 12 23 15 3" xfId="31024" xr:uid="{00000000-0005-0000-0000-0000627A0000}"/>
    <cellStyle name="Note 12 23 15 4" xfId="31025" xr:uid="{00000000-0005-0000-0000-0000637A0000}"/>
    <cellStyle name="Note 12 23 16" xfId="31026" xr:uid="{00000000-0005-0000-0000-0000647A0000}"/>
    <cellStyle name="Note 12 23 16 2" xfId="31027" xr:uid="{00000000-0005-0000-0000-0000657A0000}"/>
    <cellStyle name="Note 12 23 16 3" xfId="31028" xr:uid="{00000000-0005-0000-0000-0000667A0000}"/>
    <cellStyle name="Note 12 23 16 4" xfId="31029" xr:uid="{00000000-0005-0000-0000-0000677A0000}"/>
    <cellStyle name="Note 12 23 17" xfId="31030" xr:uid="{00000000-0005-0000-0000-0000687A0000}"/>
    <cellStyle name="Note 12 23 17 2" xfId="31031" xr:uid="{00000000-0005-0000-0000-0000697A0000}"/>
    <cellStyle name="Note 12 23 17 3" xfId="31032" xr:uid="{00000000-0005-0000-0000-00006A7A0000}"/>
    <cellStyle name="Note 12 23 17 4" xfId="31033" xr:uid="{00000000-0005-0000-0000-00006B7A0000}"/>
    <cellStyle name="Note 12 23 18" xfId="31034" xr:uid="{00000000-0005-0000-0000-00006C7A0000}"/>
    <cellStyle name="Note 12 23 18 2" xfId="31035" xr:uid="{00000000-0005-0000-0000-00006D7A0000}"/>
    <cellStyle name="Note 12 23 18 3" xfId="31036" xr:uid="{00000000-0005-0000-0000-00006E7A0000}"/>
    <cellStyle name="Note 12 23 18 4" xfId="31037" xr:uid="{00000000-0005-0000-0000-00006F7A0000}"/>
    <cellStyle name="Note 12 23 19" xfId="31038" xr:uid="{00000000-0005-0000-0000-0000707A0000}"/>
    <cellStyle name="Note 12 23 19 2" xfId="31039" xr:uid="{00000000-0005-0000-0000-0000717A0000}"/>
    <cellStyle name="Note 12 23 19 3" xfId="31040" xr:uid="{00000000-0005-0000-0000-0000727A0000}"/>
    <cellStyle name="Note 12 23 19 4" xfId="31041" xr:uid="{00000000-0005-0000-0000-0000737A0000}"/>
    <cellStyle name="Note 12 23 2" xfId="31042" xr:uid="{00000000-0005-0000-0000-0000747A0000}"/>
    <cellStyle name="Note 12 23 2 2" xfId="31043" xr:uid="{00000000-0005-0000-0000-0000757A0000}"/>
    <cellStyle name="Note 12 23 2 3" xfId="31044" xr:uid="{00000000-0005-0000-0000-0000767A0000}"/>
    <cellStyle name="Note 12 23 2 4" xfId="31045" xr:uid="{00000000-0005-0000-0000-0000777A0000}"/>
    <cellStyle name="Note 12 23 20" xfId="31046" xr:uid="{00000000-0005-0000-0000-0000787A0000}"/>
    <cellStyle name="Note 12 23 20 2" xfId="31047" xr:uid="{00000000-0005-0000-0000-0000797A0000}"/>
    <cellStyle name="Note 12 23 20 3" xfId="31048" xr:uid="{00000000-0005-0000-0000-00007A7A0000}"/>
    <cellStyle name="Note 12 23 20 4" xfId="31049" xr:uid="{00000000-0005-0000-0000-00007B7A0000}"/>
    <cellStyle name="Note 12 23 21" xfId="31050" xr:uid="{00000000-0005-0000-0000-00007C7A0000}"/>
    <cellStyle name="Note 12 23 22" xfId="31051" xr:uid="{00000000-0005-0000-0000-00007D7A0000}"/>
    <cellStyle name="Note 12 23 3" xfId="31052" xr:uid="{00000000-0005-0000-0000-00007E7A0000}"/>
    <cellStyle name="Note 12 23 3 2" xfId="31053" xr:uid="{00000000-0005-0000-0000-00007F7A0000}"/>
    <cellStyle name="Note 12 23 3 3" xfId="31054" xr:uid="{00000000-0005-0000-0000-0000807A0000}"/>
    <cellStyle name="Note 12 23 3 4" xfId="31055" xr:uid="{00000000-0005-0000-0000-0000817A0000}"/>
    <cellStyle name="Note 12 23 4" xfId="31056" xr:uid="{00000000-0005-0000-0000-0000827A0000}"/>
    <cellStyle name="Note 12 23 4 2" xfId="31057" xr:uid="{00000000-0005-0000-0000-0000837A0000}"/>
    <cellStyle name="Note 12 23 4 3" xfId="31058" xr:uid="{00000000-0005-0000-0000-0000847A0000}"/>
    <cellStyle name="Note 12 23 4 4" xfId="31059" xr:uid="{00000000-0005-0000-0000-0000857A0000}"/>
    <cellStyle name="Note 12 23 5" xfId="31060" xr:uid="{00000000-0005-0000-0000-0000867A0000}"/>
    <cellStyle name="Note 12 23 5 2" xfId="31061" xr:uid="{00000000-0005-0000-0000-0000877A0000}"/>
    <cellStyle name="Note 12 23 5 3" xfId="31062" xr:uid="{00000000-0005-0000-0000-0000887A0000}"/>
    <cellStyle name="Note 12 23 5 4" xfId="31063" xr:uid="{00000000-0005-0000-0000-0000897A0000}"/>
    <cellStyle name="Note 12 23 6" xfId="31064" xr:uid="{00000000-0005-0000-0000-00008A7A0000}"/>
    <cellStyle name="Note 12 23 6 2" xfId="31065" xr:uid="{00000000-0005-0000-0000-00008B7A0000}"/>
    <cellStyle name="Note 12 23 6 3" xfId="31066" xr:uid="{00000000-0005-0000-0000-00008C7A0000}"/>
    <cellStyle name="Note 12 23 6 4" xfId="31067" xr:uid="{00000000-0005-0000-0000-00008D7A0000}"/>
    <cellStyle name="Note 12 23 7" xfId="31068" xr:uid="{00000000-0005-0000-0000-00008E7A0000}"/>
    <cellStyle name="Note 12 23 7 2" xfId="31069" xr:uid="{00000000-0005-0000-0000-00008F7A0000}"/>
    <cellStyle name="Note 12 23 7 3" xfId="31070" xr:uid="{00000000-0005-0000-0000-0000907A0000}"/>
    <cellStyle name="Note 12 23 7 4" xfId="31071" xr:uid="{00000000-0005-0000-0000-0000917A0000}"/>
    <cellStyle name="Note 12 23 8" xfId="31072" xr:uid="{00000000-0005-0000-0000-0000927A0000}"/>
    <cellStyle name="Note 12 23 8 2" xfId="31073" xr:uid="{00000000-0005-0000-0000-0000937A0000}"/>
    <cellStyle name="Note 12 23 8 3" xfId="31074" xr:uid="{00000000-0005-0000-0000-0000947A0000}"/>
    <cellStyle name="Note 12 23 8 4" xfId="31075" xr:uid="{00000000-0005-0000-0000-0000957A0000}"/>
    <cellStyle name="Note 12 23 9" xfId="31076" xr:uid="{00000000-0005-0000-0000-0000967A0000}"/>
    <cellStyle name="Note 12 23 9 2" xfId="31077" xr:uid="{00000000-0005-0000-0000-0000977A0000}"/>
    <cellStyle name="Note 12 23 9 3" xfId="31078" xr:uid="{00000000-0005-0000-0000-0000987A0000}"/>
    <cellStyle name="Note 12 23 9 4" xfId="31079" xr:uid="{00000000-0005-0000-0000-0000997A0000}"/>
    <cellStyle name="Note 12 24" xfId="31080" xr:uid="{00000000-0005-0000-0000-00009A7A0000}"/>
    <cellStyle name="Note 12 24 10" xfId="31081" xr:uid="{00000000-0005-0000-0000-00009B7A0000}"/>
    <cellStyle name="Note 12 24 10 2" xfId="31082" xr:uid="{00000000-0005-0000-0000-00009C7A0000}"/>
    <cellStyle name="Note 12 24 10 3" xfId="31083" xr:uid="{00000000-0005-0000-0000-00009D7A0000}"/>
    <cellStyle name="Note 12 24 10 4" xfId="31084" xr:uid="{00000000-0005-0000-0000-00009E7A0000}"/>
    <cellStyle name="Note 12 24 11" xfId="31085" xr:uid="{00000000-0005-0000-0000-00009F7A0000}"/>
    <cellStyle name="Note 12 24 11 2" xfId="31086" xr:uid="{00000000-0005-0000-0000-0000A07A0000}"/>
    <cellStyle name="Note 12 24 11 3" xfId="31087" xr:uid="{00000000-0005-0000-0000-0000A17A0000}"/>
    <cellStyle name="Note 12 24 11 4" xfId="31088" xr:uid="{00000000-0005-0000-0000-0000A27A0000}"/>
    <cellStyle name="Note 12 24 12" xfId="31089" xr:uid="{00000000-0005-0000-0000-0000A37A0000}"/>
    <cellStyle name="Note 12 24 12 2" xfId="31090" xr:uid="{00000000-0005-0000-0000-0000A47A0000}"/>
    <cellStyle name="Note 12 24 12 3" xfId="31091" xr:uid="{00000000-0005-0000-0000-0000A57A0000}"/>
    <cellStyle name="Note 12 24 12 4" xfId="31092" xr:uid="{00000000-0005-0000-0000-0000A67A0000}"/>
    <cellStyle name="Note 12 24 13" xfId="31093" xr:uid="{00000000-0005-0000-0000-0000A77A0000}"/>
    <cellStyle name="Note 12 24 13 2" xfId="31094" xr:uid="{00000000-0005-0000-0000-0000A87A0000}"/>
    <cellStyle name="Note 12 24 13 3" xfId="31095" xr:uid="{00000000-0005-0000-0000-0000A97A0000}"/>
    <cellStyle name="Note 12 24 13 4" xfId="31096" xr:uid="{00000000-0005-0000-0000-0000AA7A0000}"/>
    <cellStyle name="Note 12 24 14" xfId="31097" xr:uid="{00000000-0005-0000-0000-0000AB7A0000}"/>
    <cellStyle name="Note 12 24 14 2" xfId="31098" xr:uid="{00000000-0005-0000-0000-0000AC7A0000}"/>
    <cellStyle name="Note 12 24 14 3" xfId="31099" xr:uid="{00000000-0005-0000-0000-0000AD7A0000}"/>
    <cellStyle name="Note 12 24 14 4" xfId="31100" xr:uid="{00000000-0005-0000-0000-0000AE7A0000}"/>
    <cellStyle name="Note 12 24 15" xfId="31101" xr:uid="{00000000-0005-0000-0000-0000AF7A0000}"/>
    <cellStyle name="Note 12 24 15 2" xfId="31102" xr:uid="{00000000-0005-0000-0000-0000B07A0000}"/>
    <cellStyle name="Note 12 24 15 3" xfId="31103" xr:uid="{00000000-0005-0000-0000-0000B17A0000}"/>
    <cellStyle name="Note 12 24 15 4" xfId="31104" xr:uid="{00000000-0005-0000-0000-0000B27A0000}"/>
    <cellStyle name="Note 12 24 16" xfId="31105" xr:uid="{00000000-0005-0000-0000-0000B37A0000}"/>
    <cellStyle name="Note 12 24 16 2" xfId="31106" xr:uid="{00000000-0005-0000-0000-0000B47A0000}"/>
    <cellStyle name="Note 12 24 16 3" xfId="31107" xr:uid="{00000000-0005-0000-0000-0000B57A0000}"/>
    <cellStyle name="Note 12 24 16 4" xfId="31108" xr:uid="{00000000-0005-0000-0000-0000B67A0000}"/>
    <cellStyle name="Note 12 24 17" xfId="31109" xr:uid="{00000000-0005-0000-0000-0000B77A0000}"/>
    <cellStyle name="Note 12 24 17 2" xfId="31110" xr:uid="{00000000-0005-0000-0000-0000B87A0000}"/>
    <cellStyle name="Note 12 24 17 3" xfId="31111" xr:uid="{00000000-0005-0000-0000-0000B97A0000}"/>
    <cellStyle name="Note 12 24 17 4" xfId="31112" xr:uid="{00000000-0005-0000-0000-0000BA7A0000}"/>
    <cellStyle name="Note 12 24 18" xfId="31113" xr:uid="{00000000-0005-0000-0000-0000BB7A0000}"/>
    <cellStyle name="Note 12 24 18 2" xfId="31114" xr:uid="{00000000-0005-0000-0000-0000BC7A0000}"/>
    <cellStyle name="Note 12 24 18 3" xfId="31115" xr:uid="{00000000-0005-0000-0000-0000BD7A0000}"/>
    <cellStyle name="Note 12 24 18 4" xfId="31116" xr:uid="{00000000-0005-0000-0000-0000BE7A0000}"/>
    <cellStyle name="Note 12 24 19" xfId="31117" xr:uid="{00000000-0005-0000-0000-0000BF7A0000}"/>
    <cellStyle name="Note 12 24 19 2" xfId="31118" xr:uid="{00000000-0005-0000-0000-0000C07A0000}"/>
    <cellStyle name="Note 12 24 19 3" xfId="31119" xr:uid="{00000000-0005-0000-0000-0000C17A0000}"/>
    <cellStyle name="Note 12 24 19 4" xfId="31120" xr:uid="{00000000-0005-0000-0000-0000C27A0000}"/>
    <cellStyle name="Note 12 24 2" xfId="31121" xr:uid="{00000000-0005-0000-0000-0000C37A0000}"/>
    <cellStyle name="Note 12 24 2 2" xfId="31122" xr:uid="{00000000-0005-0000-0000-0000C47A0000}"/>
    <cellStyle name="Note 12 24 2 3" xfId="31123" xr:uid="{00000000-0005-0000-0000-0000C57A0000}"/>
    <cellStyle name="Note 12 24 2 4" xfId="31124" xr:uid="{00000000-0005-0000-0000-0000C67A0000}"/>
    <cellStyle name="Note 12 24 20" xfId="31125" xr:uid="{00000000-0005-0000-0000-0000C77A0000}"/>
    <cellStyle name="Note 12 24 20 2" xfId="31126" xr:uid="{00000000-0005-0000-0000-0000C87A0000}"/>
    <cellStyle name="Note 12 24 20 3" xfId="31127" xr:uid="{00000000-0005-0000-0000-0000C97A0000}"/>
    <cellStyle name="Note 12 24 20 4" xfId="31128" xr:uid="{00000000-0005-0000-0000-0000CA7A0000}"/>
    <cellStyle name="Note 12 24 21" xfId="31129" xr:uid="{00000000-0005-0000-0000-0000CB7A0000}"/>
    <cellStyle name="Note 12 24 22" xfId="31130" xr:uid="{00000000-0005-0000-0000-0000CC7A0000}"/>
    <cellStyle name="Note 12 24 3" xfId="31131" xr:uid="{00000000-0005-0000-0000-0000CD7A0000}"/>
    <cellStyle name="Note 12 24 3 2" xfId="31132" xr:uid="{00000000-0005-0000-0000-0000CE7A0000}"/>
    <cellStyle name="Note 12 24 3 3" xfId="31133" xr:uid="{00000000-0005-0000-0000-0000CF7A0000}"/>
    <cellStyle name="Note 12 24 3 4" xfId="31134" xr:uid="{00000000-0005-0000-0000-0000D07A0000}"/>
    <cellStyle name="Note 12 24 4" xfId="31135" xr:uid="{00000000-0005-0000-0000-0000D17A0000}"/>
    <cellStyle name="Note 12 24 4 2" xfId="31136" xr:uid="{00000000-0005-0000-0000-0000D27A0000}"/>
    <cellStyle name="Note 12 24 4 3" xfId="31137" xr:uid="{00000000-0005-0000-0000-0000D37A0000}"/>
    <cellStyle name="Note 12 24 4 4" xfId="31138" xr:uid="{00000000-0005-0000-0000-0000D47A0000}"/>
    <cellStyle name="Note 12 24 5" xfId="31139" xr:uid="{00000000-0005-0000-0000-0000D57A0000}"/>
    <cellStyle name="Note 12 24 5 2" xfId="31140" xr:uid="{00000000-0005-0000-0000-0000D67A0000}"/>
    <cellStyle name="Note 12 24 5 3" xfId="31141" xr:uid="{00000000-0005-0000-0000-0000D77A0000}"/>
    <cellStyle name="Note 12 24 5 4" xfId="31142" xr:uid="{00000000-0005-0000-0000-0000D87A0000}"/>
    <cellStyle name="Note 12 24 6" xfId="31143" xr:uid="{00000000-0005-0000-0000-0000D97A0000}"/>
    <cellStyle name="Note 12 24 6 2" xfId="31144" xr:uid="{00000000-0005-0000-0000-0000DA7A0000}"/>
    <cellStyle name="Note 12 24 6 3" xfId="31145" xr:uid="{00000000-0005-0000-0000-0000DB7A0000}"/>
    <cellStyle name="Note 12 24 6 4" xfId="31146" xr:uid="{00000000-0005-0000-0000-0000DC7A0000}"/>
    <cellStyle name="Note 12 24 7" xfId="31147" xr:uid="{00000000-0005-0000-0000-0000DD7A0000}"/>
    <cellStyle name="Note 12 24 7 2" xfId="31148" xr:uid="{00000000-0005-0000-0000-0000DE7A0000}"/>
    <cellStyle name="Note 12 24 7 3" xfId="31149" xr:uid="{00000000-0005-0000-0000-0000DF7A0000}"/>
    <cellStyle name="Note 12 24 7 4" xfId="31150" xr:uid="{00000000-0005-0000-0000-0000E07A0000}"/>
    <cellStyle name="Note 12 24 8" xfId="31151" xr:uid="{00000000-0005-0000-0000-0000E17A0000}"/>
    <cellStyle name="Note 12 24 8 2" xfId="31152" xr:uid="{00000000-0005-0000-0000-0000E27A0000}"/>
    <cellStyle name="Note 12 24 8 3" xfId="31153" xr:uid="{00000000-0005-0000-0000-0000E37A0000}"/>
    <cellStyle name="Note 12 24 8 4" xfId="31154" xr:uid="{00000000-0005-0000-0000-0000E47A0000}"/>
    <cellStyle name="Note 12 24 9" xfId="31155" xr:uid="{00000000-0005-0000-0000-0000E57A0000}"/>
    <cellStyle name="Note 12 24 9 2" xfId="31156" xr:uid="{00000000-0005-0000-0000-0000E67A0000}"/>
    <cellStyle name="Note 12 24 9 3" xfId="31157" xr:uid="{00000000-0005-0000-0000-0000E77A0000}"/>
    <cellStyle name="Note 12 24 9 4" xfId="31158" xr:uid="{00000000-0005-0000-0000-0000E87A0000}"/>
    <cellStyle name="Note 12 25" xfId="31159" xr:uid="{00000000-0005-0000-0000-0000E97A0000}"/>
    <cellStyle name="Note 12 25 10" xfId="31160" xr:uid="{00000000-0005-0000-0000-0000EA7A0000}"/>
    <cellStyle name="Note 12 25 10 2" xfId="31161" xr:uid="{00000000-0005-0000-0000-0000EB7A0000}"/>
    <cellStyle name="Note 12 25 10 3" xfId="31162" xr:uid="{00000000-0005-0000-0000-0000EC7A0000}"/>
    <cellStyle name="Note 12 25 10 4" xfId="31163" xr:uid="{00000000-0005-0000-0000-0000ED7A0000}"/>
    <cellStyle name="Note 12 25 11" xfId="31164" xr:uid="{00000000-0005-0000-0000-0000EE7A0000}"/>
    <cellStyle name="Note 12 25 11 2" xfId="31165" xr:uid="{00000000-0005-0000-0000-0000EF7A0000}"/>
    <cellStyle name="Note 12 25 11 3" xfId="31166" xr:uid="{00000000-0005-0000-0000-0000F07A0000}"/>
    <cellStyle name="Note 12 25 11 4" xfId="31167" xr:uid="{00000000-0005-0000-0000-0000F17A0000}"/>
    <cellStyle name="Note 12 25 12" xfId="31168" xr:uid="{00000000-0005-0000-0000-0000F27A0000}"/>
    <cellStyle name="Note 12 25 12 2" xfId="31169" xr:uid="{00000000-0005-0000-0000-0000F37A0000}"/>
    <cellStyle name="Note 12 25 12 3" xfId="31170" xr:uid="{00000000-0005-0000-0000-0000F47A0000}"/>
    <cellStyle name="Note 12 25 12 4" xfId="31171" xr:uid="{00000000-0005-0000-0000-0000F57A0000}"/>
    <cellStyle name="Note 12 25 13" xfId="31172" xr:uid="{00000000-0005-0000-0000-0000F67A0000}"/>
    <cellStyle name="Note 12 25 13 2" xfId="31173" xr:uid="{00000000-0005-0000-0000-0000F77A0000}"/>
    <cellStyle name="Note 12 25 13 3" xfId="31174" xr:uid="{00000000-0005-0000-0000-0000F87A0000}"/>
    <cellStyle name="Note 12 25 13 4" xfId="31175" xr:uid="{00000000-0005-0000-0000-0000F97A0000}"/>
    <cellStyle name="Note 12 25 14" xfId="31176" xr:uid="{00000000-0005-0000-0000-0000FA7A0000}"/>
    <cellStyle name="Note 12 25 14 2" xfId="31177" xr:uid="{00000000-0005-0000-0000-0000FB7A0000}"/>
    <cellStyle name="Note 12 25 14 3" xfId="31178" xr:uid="{00000000-0005-0000-0000-0000FC7A0000}"/>
    <cellStyle name="Note 12 25 14 4" xfId="31179" xr:uid="{00000000-0005-0000-0000-0000FD7A0000}"/>
    <cellStyle name="Note 12 25 15" xfId="31180" xr:uid="{00000000-0005-0000-0000-0000FE7A0000}"/>
    <cellStyle name="Note 12 25 15 2" xfId="31181" xr:uid="{00000000-0005-0000-0000-0000FF7A0000}"/>
    <cellStyle name="Note 12 25 15 3" xfId="31182" xr:uid="{00000000-0005-0000-0000-0000007B0000}"/>
    <cellStyle name="Note 12 25 15 4" xfId="31183" xr:uid="{00000000-0005-0000-0000-0000017B0000}"/>
    <cellStyle name="Note 12 25 16" xfId="31184" xr:uid="{00000000-0005-0000-0000-0000027B0000}"/>
    <cellStyle name="Note 12 25 16 2" xfId="31185" xr:uid="{00000000-0005-0000-0000-0000037B0000}"/>
    <cellStyle name="Note 12 25 16 3" xfId="31186" xr:uid="{00000000-0005-0000-0000-0000047B0000}"/>
    <cellStyle name="Note 12 25 16 4" xfId="31187" xr:uid="{00000000-0005-0000-0000-0000057B0000}"/>
    <cellStyle name="Note 12 25 17" xfId="31188" xr:uid="{00000000-0005-0000-0000-0000067B0000}"/>
    <cellStyle name="Note 12 25 17 2" xfId="31189" xr:uid="{00000000-0005-0000-0000-0000077B0000}"/>
    <cellStyle name="Note 12 25 17 3" xfId="31190" xr:uid="{00000000-0005-0000-0000-0000087B0000}"/>
    <cellStyle name="Note 12 25 17 4" xfId="31191" xr:uid="{00000000-0005-0000-0000-0000097B0000}"/>
    <cellStyle name="Note 12 25 18" xfId="31192" xr:uid="{00000000-0005-0000-0000-00000A7B0000}"/>
    <cellStyle name="Note 12 25 18 2" xfId="31193" xr:uid="{00000000-0005-0000-0000-00000B7B0000}"/>
    <cellStyle name="Note 12 25 18 3" xfId="31194" xr:uid="{00000000-0005-0000-0000-00000C7B0000}"/>
    <cellStyle name="Note 12 25 18 4" xfId="31195" xr:uid="{00000000-0005-0000-0000-00000D7B0000}"/>
    <cellStyle name="Note 12 25 19" xfId="31196" xr:uid="{00000000-0005-0000-0000-00000E7B0000}"/>
    <cellStyle name="Note 12 25 19 2" xfId="31197" xr:uid="{00000000-0005-0000-0000-00000F7B0000}"/>
    <cellStyle name="Note 12 25 19 3" xfId="31198" xr:uid="{00000000-0005-0000-0000-0000107B0000}"/>
    <cellStyle name="Note 12 25 19 4" xfId="31199" xr:uid="{00000000-0005-0000-0000-0000117B0000}"/>
    <cellStyle name="Note 12 25 2" xfId="31200" xr:uid="{00000000-0005-0000-0000-0000127B0000}"/>
    <cellStyle name="Note 12 25 2 2" xfId="31201" xr:uid="{00000000-0005-0000-0000-0000137B0000}"/>
    <cellStyle name="Note 12 25 2 3" xfId="31202" xr:uid="{00000000-0005-0000-0000-0000147B0000}"/>
    <cellStyle name="Note 12 25 2 4" xfId="31203" xr:uid="{00000000-0005-0000-0000-0000157B0000}"/>
    <cellStyle name="Note 12 25 20" xfId="31204" xr:uid="{00000000-0005-0000-0000-0000167B0000}"/>
    <cellStyle name="Note 12 25 20 2" xfId="31205" xr:uid="{00000000-0005-0000-0000-0000177B0000}"/>
    <cellStyle name="Note 12 25 20 3" xfId="31206" xr:uid="{00000000-0005-0000-0000-0000187B0000}"/>
    <cellStyle name="Note 12 25 20 4" xfId="31207" xr:uid="{00000000-0005-0000-0000-0000197B0000}"/>
    <cellStyle name="Note 12 25 21" xfId="31208" xr:uid="{00000000-0005-0000-0000-00001A7B0000}"/>
    <cellStyle name="Note 12 25 22" xfId="31209" xr:uid="{00000000-0005-0000-0000-00001B7B0000}"/>
    <cellStyle name="Note 12 25 3" xfId="31210" xr:uid="{00000000-0005-0000-0000-00001C7B0000}"/>
    <cellStyle name="Note 12 25 3 2" xfId="31211" xr:uid="{00000000-0005-0000-0000-00001D7B0000}"/>
    <cellStyle name="Note 12 25 3 3" xfId="31212" xr:uid="{00000000-0005-0000-0000-00001E7B0000}"/>
    <cellStyle name="Note 12 25 3 4" xfId="31213" xr:uid="{00000000-0005-0000-0000-00001F7B0000}"/>
    <cellStyle name="Note 12 25 4" xfId="31214" xr:uid="{00000000-0005-0000-0000-0000207B0000}"/>
    <cellStyle name="Note 12 25 4 2" xfId="31215" xr:uid="{00000000-0005-0000-0000-0000217B0000}"/>
    <cellStyle name="Note 12 25 4 3" xfId="31216" xr:uid="{00000000-0005-0000-0000-0000227B0000}"/>
    <cellStyle name="Note 12 25 4 4" xfId="31217" xr:uid="{00000000-0005-0000-0000-0000237B0000}"/>
    <cellStyle name="Note 12 25 5" xfId="31218" xr:uid="{00000000-0005-0000-0000-0000247B0000}"/>
    <cellStyle name="Note 12 25 5 2" xfId="31219" xr:uid="{00000000-0005-0000-0000-0000257B0000}"/>
    <cellStyle name="Note 12 25 5 3" xfId="31220" xr:uid="{00000000-0005-0000-0000-0000267B0000}"/>
    <cellStyle name="Note 12 25 5 4" xfId="31221" xr:uid="{00000000-0005-0000-0000-0000277B0000}"/>
    <cellStyle name="Note 12 25 6" xfId="31222" xr:uid="{00000000-0005-0000-0000-0000287B0000}"/>
    <cellStyle name="Note 12 25 6 2" xfId="31223" xr:uid="{00000000-0005-0000-0000-0000297B0000}"/>
    <cellStyle name="Note 12 25 6 3" xfId="31224" xr:uid="{00000000-0005-0000-0000-00002A7B0000}"/>
    <cellStyle name="Note 12 25 6 4" xfId="31225" xr:uid="{00000000-0005-0000-0000-00002B7B0000}"/>
    <cellStyle name="Note 12 25 7" xfId="31226" xr:uid="{00000000-0005-0000-0000-00002C7B0000}"/>
    <cellStyle name="Note 12 25 7 2" xfId="31227" xr:uid="{00000000-0005-0000-0000-00002D7B0000}"/>
    <cellStyle name="Note 12 25 7 3" xfId="31228" xr:uid="{00000000-0005-0000-0000-00002E7B0000}"/>
    <cellStyle name="Note 12 25 7 4" xfId="31229" xr:uid="{00000000-0005-0000-0000-00002F7B0000}"/>
    <cellStyle name="Note 12 25 8" xfId="31230" xr:uid="{00000000-0005-0000-0000-0000307B0000}"/>
    <cellStyle name="Note 12 25 8 2" xfId="31231" xr:uid="{00000000-0005-0000-0000-0000317B0000}"/>
    <cellStyle name="Note 12 25 8 3" xfId="31232" xr:uid="{00000000-0005-0000-0000-0000327B0000}"/>
    <cellStyle name="Note 12 25 8 4" xfId="31233" xr:uid="{00000000-0005-0000-0000-0000337B0000}"/>
    <cellStyle name="Note 12 25 9" xfId="31234" xr:uid="{00000000-0005-0000-0000-0000347B0000}"/>
    <cellStyle name="Note 12 25 9 2" xfId="31235" xr:uid="{00000000-0005-0000-0000-0000357B0000}"/>
    <cellStyle name="Note 12 25 9 3" xfId="31236" xr:uid="{00000000-0005-0000-0000-0000367B0000}"/>
    <cellStyle name="Note 12 25 9 4" xfId="31237" xr:uid="{00000000-0005-0000-0000-0000377B0000}"/>
    <cellStyle name="Note 12 26" xfId="31238" xr:uid="{00000000-0005-0000-0000-0000387B0000}"/>
    <cellStyle name="Note 12 26 10" xfId="31239" xr:uid="{00000000-0005-0000-0000-0000397B0000}"/>
    <cellStyle name="Note 12 26 10 2" xfId="31240" xr:uid="{00000000-0005-0000-0000-00003A7B0000}"/>
    <cellStyle name="Note 12 26 10 3" xfId="31241" xr:uid="{00000000-0005-0000-0000-00003B7B0000}"/>
    <cellStyle name="Note 12 26 10 4" xfId="31242" xr:uid="{00000000-0005-0000-0000-00003C7B0000}"/>
    <cellStyle name="Note 12 26 11" xfId="31243" xr:uid="{00000000-0005-0000-0000-00003D7B0000}"/>
    <cellStyle name="Note 12 26 11 2" xfId="31244" xr:uid="{00000000-0005-0000-0000-00003E7B0000}"/>
    <cellStyle name="Note 12 26 11 3" xfId="31245" xr:uid="{00000000-0005-0000-0000-00003F7B0000}"/>
    <cellStyle name="Note 12 26 11 4" xfId="31246" xr:uid="{00000000-0005-0000-0000-0000407B0000}"/>
    <cellStyle name="Note 12 26 12" xfId="31247" xr:uid="{00000000-0005-0000-0000-0000417B0000}"/>
    <cellStyle name="Note 12 26 12 2" xfId="31248" xr:uid="{00000000-0005-0000-0000-0000427B0000}"/>
    <cellStyle name="Note 12 26 12 3" xfId="31249" xr:uid="{00000000-0005-0000-0000-0000437B0000}"/>
    <cellStyle name="Note 12 26 12 4" xfId="31250" xr:uid="{00000000-0005-0000-0000-0000447B0000}"/>
    <cellStyle name="Note 12 26 13" xfId="31251" xr:uid="{00000000-0005-0000-0000-0000457B0000}"/>
    <cellStyle name="Note 12 26 13 2" xfId="31252" xr:uid="{00000000-0005-0000-0000-0000467B0000}"/>
    <cellStyle name="Note 12 26 13 3" xfId="31253" xr:uid="{00000000-0005-0000-0000-0000477B0000}"/>
    <cellStyle name="Note 12 26 13 4" xfId="31254" xr:uid="{00000000-0005-0000-0000-0000487B0000}"/>
    <cellStyle name="Note 12 26 14" xfId="31255" xr:uid="{00000000-0005-0000-0000-0000497B0000}"/>
    <cellStyle name="Note 12 26 14 2" xfId="31256" xr:uid="{00000000-0005-0000-0000-00004A7B0000}"/>
    <cellStyle name="Note 12 26 14 3" xfId="31257" xr:uid="{00000000-0005-0000-0000-00004B7B0000}"/>
    <cellStyle name="Note 12 26 14 4" xfId="31258" xr:uid="{00000000-0005-0000-0000-00004C7B0000}"/>
    <cellStyle name="Note 12 26 15" xfId="31259" xr:uid="{00000000-0005-0000-0000-00004D7B0000}"/>
    <cellStyle name="Note 12 26 15 2" xfId="31260" xr:uid="{00000000-0005-0000-0000-00004E7B0000}"/>
    <cellStyle name="Note 12 26 15 3" xfId="31261" xr:uid="{00000000-0005-0000-0000-00004F7B0000}"/>
    <cellStyle name="Note 12 26 15 4" xfId="31262" xr:uid="{00000000-0005-0000-0000-0000507B0000}"/>
    <cellStyle name="Note 12 26 16" xfId="31263" xr:uid="{00000000-0005-0000-0000-0000517B0000}"/>
    <cellStyle name="Note 12 26 16 2" xfId="31264" xr:uid="{00000000-0005-0000-0000-0000527B0000}"/>
    <cellStyle name="Note 12 26 16 3" xfId="31265" xr:uid="{00000000-0005-0000-0000-0000537B0000}"/>
    <cellStyle name="Note 12 26 16 4" xfId="31266" xr:uid="{00000000-0005-0000-0000-0000547B0000}"/>
    <cellStyle name="Note 12 26 17" xfId="31267" xr:uid="{00000000-0005-0000-0000-0000557B0000}"/>
    <cellStyle name="Note 12 26 17 2" xfId="31268" xr:uid="{00000000-0005-0000-0000-0000567B0000}"/>
    <cellStyle name="Note 12 26 17 3" xfId="31269" xr:uid="{00000000-0005-0000-0000-0000577B0000}"/>
    <cellStyle name="Note 12 26 17 4" xfId="31270" xr:uid="{00000000-0005-0000-0000-0000587B0000}"/>
    <cellStyle name="Note 12 26 18" xfId="31271" xr:uid="{00000000-0005-0000-0000-0000597B0000}"/>
    <cellStyle name="Note 12 26 18 2" xfId="31272" xr:uid="{00000000-0005-0000-0000-00005A7B0000}"/>
    <cellStyle name="Note 12 26 18 3" xfId="31273" xr:uid="{00000000-0005-0000-0000-00005B7B0000}"/>
    <cellStyle name="Note 12 26 18 4" xfId="31274" xr:uid="{00000000-0005-0000-0000-00005C7B0000}"/>
    <cellStyle name="Note 12 26 19" xfId="31275" xr:uid="{00000000-0005-0000-0000-00005D7B0000}"/>
    <cellStyle name="Note 12 26 19 2" xfId="31276" xr:uid="{00000000-0005-0000-0000-00005E7B0000}"/>
    <cellStyle name="Note 12 26 19 3" xfId="31277" xr:uid="{00000000-0005-0000-0000-00005F7B0000}"/>
    <cellStyle name="Note 12 26 19 4" xfId="31278" xr:uid="{00000000-0005-0000-0000-0000607B0000}"/>
    <cellStyle name="Note 12 26 2" xfId="31279" xr:uid="{00000000-0005-0000-0000-0000617B0000}"/>
    <cellStyle name="Note 12 26 2 10" xfId="31280" xr:uid="{00000000-0005-0000-0000-0000627B0000}"/>
    <cellStyle name="Note 12 26 2 10 2" xfId="31281" xr:uid="{00000000-0005-0000-0000-0000637B0000}"/>
    <cellStyle name="Note 12 26 2 10 3" xfId="31282" xr:uid="{00000000-0005-0000-0000-0000647B0000}"/>
    <cellStyle name="Note 12 26 2 10 4" xfId="31283" xr:uid="{00000000-0005-0000-0000-0000657B0000}"/>
    <cellStyle name="Note 12 26 2 11" xfId="31284" xr:uid="{00000000-0005-0000-0000-0000667B0000}"/>
    <cellStyle name="Note 12 26 2 11 2" xfId="31285" xr:uid="{00000000-0005-0000-0000-0000677B0000}"/>
    <cellStyle name="Note 12 26 2 11 3" xfId="31286" xr:uid="{00000000-0005-0000-0000-0000687B0000}"/>
    <cellStyle name="Note 12 26 2 11 4" xfId="31287" xr:uid="{00000000-0005-0000-0000-0000697B0000}"/>
    <cellStyle name="Note 12 26 2 12" xfId="31288" xr:uid="{00000000-0005-0000-0000-00006A7B0000}"/>
    <cellStyle name="Note 12 26 2 12 2" xfId="31289" xr:uid="{00000000-0005-0000-0000-00006B7B0000}"/>
    <cellStyle name="Note 12 26 2 12 3" xfId="31290" xr:uid="{00000000-0005-0000-0000-00006C7B0000}"/>
    <cellStyle name="Note 12 26 2 12 4" xfId="31291" xr:uid="{00000000-0005-0000-0000-00006D7B0000}"/>
    <cellStyle name="Note 12 26 2 13" xfId="31292" xr:uid="{00000000-0005-0000-0000-00006E7B0000}"/>
    <cellStyle name="Note 12 26 2 13 2" xfId="31293" xr:uid="{00000000-0005-0000-0000-00006F7B0000}"/>
    <cellStyle name="Note 12 26 2 13 3" xfId="31294" xr:uid="{00000000-0005-0000-0000-0000707B0000}"/>
    <cellStyle name="Note 12 26 2 13 4" xfId="31295" xr:uid="{00000000-0005-0000-0000-0000717B0000}"/>
    <cellStyle name="Note 12 26 2 14" xfId="31296" xr:uid="{00000000-0005-0000-0000-0000727B0000}"/>
    <cellStyle name="Note 12 26 2 14 2" xfId="31297" xr:uid="{00000000-0005-0000-0000-0000737B0000}"/>
    <cellStyle name="Note 12 26 2 14 3" xfId="31298" xr:uid="{00000000-0005-0000-0000-0000747B0000}"/>
    <cellStyle name="Note 12 26 2 14 4" xfId="31299" xr:uid="{00000000-0005-0000-0000-0000757B0000}"/>
    <cellStyle name="Note 12 26 2 15" xfId="31300" xr:uid="{00000000-0005-0000-0000-0000767B0000}"/>
    <cellStyle name="Note 12 26 2 15 2" xfId="31301" xr:uid="{00000000-0005-0000-0000-0000777B0000}"/>
    <cellStyle name="Note 12 26 2 15 3" xfId="31302" xr:uid="{00000000-0005-0000-0000-0000787B0000}"/>
    <cellStyle name="Note 12 26 2 15 4" xfId="31303" xr:uid="{00000000-0005-0000-0000-0000797B0000}"/>
    <cellStyle name="Note 12 26 2 16" xfId="31304" xr:uid="{00000000-0005-0000-0000-00007A7B0000}"/>
    <cellStyle name="Note 12 26 2 16 2" xfId="31305" xr:uid="{00000000-0005-0000-0000-00007B7B0000}"/>
    <cellStyle name="Note 12 26 2 16 3" xfId="31306" xr:uid="{00000000-0005-0000-0000-00007C7B0000}"/>
    <cellStyle name="Note 12 26 2 16 4" xfId="31307" xr:uid="{00000000-0005-0000-0000-00007D7B0000}"/>
    <cellStyle name="Note 12 26 2 17" xfId="31308" xr:uid="{00000000-0005-0000-0000-00007E7B0000}"/>
    <cellStyle name="Note 12 26 2 17 2" xfId="31309" xr:uid="{00000000-0005-0000-0000-00007F7B0000}"/>
    <cellStyle name="Note 12 26 2 17 3" xfId="31310" xr:uid="{00000000-0005-0000-0000-0000807B0000}"/>
    <cellStyle name="Note 12 26 2 17 4" xfId="31311" xr:uid="{00000000-0005-0000-0000-0000817B0000}"/>
    <cellStyle name="Note 12 26 2 18" xfId="31312" xr:uid="{00000000-0005-0000-0000-0000827B0000}"/>
    <cellStyle name="Note 12 26 2 18 2" xfId="31313" xr:uid="{00000000-0005-0000-0000-0000837B0000}"/>
    <cellStyle name="Note 12 26 2 18 3" xfId="31314" xr:uid="{00000000-0005-0000-0000-0000847B0000}"/>
    <cellStyle name="Note 12 26 2 18 4" xfId="31315" xr:uid="{00000000-0005-0000-0000-0000857B0000}"/>
    <cellStyle name="Note 12 26 2 19" xfId="31316" xr:uid="{00000000-0005-0000-0000-0000867B0000}"/>
    <cellStyle name="Note 12 26 2 19 2" xfId="31317" xr:uid="{00000000-0005-0000-0000-0000877B0000}"/>
    <cellStyle name="Note 12 26 2 19 3" xfId="31318" xr:uid="{00000000-0005-0000-0000-0000887B0000}"/>
    <cellStyle name="Note 12 26 2 19 4" xfId="31319" xr:uid="{00000000-0005-0000-0000-0000897B0000}"/>
    <cellStyle name="Note 12 26 2 2" xfId="31320" xr:uid="{00000000-0005-0000-0000-00008A7B0000}"/>
    <cellStyle name="Note 12 26 2 2 10" xfId="31321" xr:uid="{00000000-0005-0000-0000-00008B7B0000}"/>
    <cellStyle name="Note 12 26 2 2 10 2" xfId="31322" xr:uid="{00000000-0005-0000-0000-00008C7B0000}"/>
    <cellStyle name="Note 12 26 2 2 10 3" xfId="31323" xr:uid="{00000000-0005-0000-0000-00008D7B0000}"/>
    <cellStyle name="Note 12 26 2 2 10 4" xfId="31324" xr:uid="{00000000-0005-0000-0000-00008E7B0000}"/>
    <cellStyle name="Note 12 26 2 2 11" xfId="31325" xr:uid="{00000000-0005-0000-0000-00008F7B0000}"/>
    <cellStyle name="Note 12 26 2 2 11 2" xfId="31326" xr:uid="{00000000-0005-0000-0000-0000907B0000}"/>
    <cellStyle name="Note 12 26 2 2 11 3" xfId="31327" xr:uid="{00000000-0005-0000-0000-0000917B0000}"/>
    <cellStyle name="Note 12 26 2 2 11 4" xfId="31328" xr:uid="{00000000-0005-0000-0000-0000927B0000}"/>
    <cellStyle name="Note 12 26 2 2 12" xfId="31329" xr:uid="{00000000-0005-0000-0000-0000937B0000}"/>
    <cellStyle name="Note 12 26 2 2 12 2" xfId="31330" xr:uid="{00000000-0005-0000-0000-0000947B0000}"/>
    <cellStyle name="Note 12 26 2 2 12 3" xfId="31331" xr:uid="{00000000-0005-0000-0000-0000957B0000}"/>
    <cellStyle name="Note 12 26 2 2 12 4" xfId="31332" xr:uid="{00000000-0005-0000-0000-0000967B0000}"/>
    <cellStyle name="Note 12 26 2 2 13" xfId="31333" xr:uid="{00000000-0005-0000-0000-0000977B0000}"/>
    <cellStyle name="Note 12 26 2 2 13 2" xfId="31334" xr:uid="{00000000-0005-0000-0000-0000987B0000}"/>
    <cellStyle name="Note 12 26 2 2 13 3" xfId="31335" xr:uid="{00000000-0005-0000-0000-0000997B0000}"/>
    <cellStyle name="Note 12 26 2 2 13 4" xfId="31336" xr:uid="{00000000-0005-0000-0000-00009A7B0000}"/>
    <cellStyle name="Note 12 26 2 2 14" xfId="31337" xr:uid="{00000000-0005-0000-0000-00009B7B0000}"/>
    <cellStyle name="Note 12 26 2 2 14 2" xfId="31338" xr:uid="{00000000-0005-0000-0000-00009C7B0000}"/>
    <cellStyle name="Note 12 26 2 2 14 3" xfId="31339" xr:uid="{00000000-0005-0000-0000-00009D7B0000}"/>
    <cellStyle name="Note 12 26 2 2 14 4" xfId="31340" xr:uid="{00000000-0005-0000-0000-00009E7B0000}"/>
    <cellStyle name="Note 12 26 2 2 15" xfId="31341" xr:uid="{00000000-0005-0000-0000-00009F7B0000}"/>
    <cellStyle name="Note 12 26 2 2 15 2" xfId="31342" xr:uid="{00000000-0005-0000-0000-0000A07B0000}"/>
    <cellStyle name="Note 12 26 2 2 15 3" xfId="31343" xr:uid="{00000000-0005-0000-0000-0000A17B0000}"/>
    <cellStyle name="Note 12 26 2 2 15 4" xfId="31344" xr:uid="{00000000-0005-0000-0000-0000A27B0000}"/>
    <cellStyle name="Note 12 26 2 2 16" xfId="31345" xr:uid="{00000000-0005-0000-0000-0000A37B0000}"/>
    <cellStyle name="Note 12 26 2 2 16 2" xfId="31346" xr:uid="{00000000-0005-0000-0000-0000A47B0000}"/>
    <cellStyle name="Note 12 26 2 2 16 3" xfId="31347" xr:uid="{00000000-0005-0000-0000-0000A57B0000}"/>
    <cellStyle name="Note 12 26 2 2 16 4" xfId="31348" xr:uid="{00000000-0005-0000-0000-0000A67B0000}"/>
    <cellStyle name="Note 12 26 2 2 17" xfId="31349" xr:uid="{00000000-0005-0000-0000-0000A77B0000}"/>
    <cellStyle name="Note 12 26 2 2 17 2" xfId="31350" xr:uid="{00000000-0005-0000-0000-0000A87B0000}"/>
    <cellStyle name="Note 12 26 2 2 17 3" xfId="31351" xr:uid="{00000000-0005-0000-0000-0000A97B0000}"/>
    <cellStyle name="Note 12 26 2 2 17 4" xfId="31352" xr:uid="{00000000-0005-0000-0000-0000AA7B0000}"/>
    <cellStyle name="Note 12 26 2 2 18" xfId="31353" xr:uid="{00000000-0005-0000-0000-0000AB7B0000}"/>
    <cellStyle name="Note 12 26 2 2 18 2" xfId="31354" xr:uid="{00000000-0005-0000-0000-0000AC7B0000}"/>
    <cellStyle name="Note 12 26 2 2 18 3" xfId="31355" xr:uid="{00000000-0005-0000-0000-0000AD7B0000}"/>
    <cellStyle name="Note 12 26 2 2 18 4" xfId="31356" xr:uid="{00000000-0005-0000-0000-0000AE7B0000}"/>
    <cellStyle name="Note 12 26 2 2 19" xfId="31357" xr:uid="{00000000-0005-0000-0000-0000AF7B0000}"/>
    <cellStyle name="Note 12 26 2 2 19 2" xfId="31358" xr:uid="{00000000-0005-0000-0000-0000B07B0000}"/>
    <cellStyle name="Note 12 26 2 2 19 3" xfId="31359" xr:uid="{00000000-0005-0000-0000-0000B17B0000}"/>
    <cellStyle name="Note 12 26 2 2 19 4" xfId="31360" xr:uid="{00000000-0005-0000-0000-0000B27B0000}"/>
    <cellStyle name="Note 12 26 2 2 2" xfId="31361" xr:uid="{00000000-0005-0000-0000-0000B37B0000}"/>
    <cellStyle name="Note 12 26 2 2 2 2" xfId="31362" xr:uid="{00000000-0005-0000-0000-0000B47B0000}"/>
    <cellStyle name="Note 12 26 2 2 2 3" xfId="31363" xr:uid="{00000000-0005-0000-0000-0000B57B0000}"/>
    <cellStyle name="Note 12 26 2 2 2 4" xfId="31364" xr:uid="{00000000-0005-0000-0000-0000B67B0000}"/>
    <cellStyle name="Note 12 26 2 2 20" xfId="31365" xr:uid="{00000000-0005-0000-0000-0000B77B0000}"/>
    <cellStyle name="Note 12 26 2 2 20 2" xfId="31366" xr:uid="{00000000-0005-0000-0000-0000B87B0000}"/>
    <cellStyle name="Note 12 26 2 2 20 3" xfId="31367" xr:uid="{00000000-0005-0000-0000-0000B97B0000}"/>
    <cellStyle name="Note 12 26 2 2 20 4" xfId="31368" xr:uid="{00000000-0005-0000-0000-0000BA7B0000}"/>
    <cellStyle name="Note 12 26 2 2 21" xfId="31369" xr:uid="{00000000-0005-0000-0000-0000BB7B0000}"/>
    <cellStyle name="Note 12 26 2 2 22" xfId="31370" xr:uid="{00000000-0005-0000-0000-0000BC7B0000}"/>
    <cellStyle name="Note 12 26 2 2 3" xfId="31371" xr:uid="{00000000-0005-0000-0000-0000BD7B0000}"/>
    <cellStyle name="Note 12 26 2 2 3 2" xfId="31372" xr:uid="{00000000-0005-0000-0000-0000BE7B0000}"/>
    <cellStyle name="Note 12 26 2 2 3 3" xfId="31373" xr:uid="{00000000-0005-0000-0000-0000BF7B0000}"/>
    <cellStyle name="Note 12 26 2 2 3 4" xfId="31374" xr:uid="{00000000-0005-0000-0000-0000C07B0000}"/>
    <cellStyle name="Note 12 26 2 2 4" xfId="31375" xr:uid="{00000000-0005-0000-0000-0000C17B0000}"/>
    <cellStyle name="Note 12 26 2 2 4 2" xfId="31376" xr:uid="{00000000-0005-0000-0000-0000C27B0000}"/>
    <cellStyle name="Note 12 26 2 2 4 3" xfId="31377" xr:uid="{00000000-0005-0000-0000-0000C37B0000}"/>
    <cellStyle name="Note 12 26 2 2 4 4" xfId="31378" xr:uid="{00000000-0005-0000-0000-0000C47B0000}"/>
    <cellStyle name="Note 12 26 2 2 5" xfId="31379" xr:uid="{00000000-0005-0000-0000-0000C57B0000}"/>
    <cellStyle name="Note 12 26 2 2 5 2" xfId="31380" xr:uid="{00000000-0005-0000-0000-0000C67B0000}"/>
    <cellStyle name="Note 12 26 2 2 5 3" xfId="31381" xr:uid="{00000000-0005-0000-0000-0000C77B0000}"/>
    <cellStyle name="Note 12 26 2 2 5 4" xfId="31382" xr:uid="{00000000-0005-0000-0000-0000C87B0000}"/>
    <cellStyle name="Note 12 26 2 2 6" xfId="31383" xr:uid="{00000000-0005-0000-0000-0000C97B0000}"/>
    <cellStyle name="Note 12 26 2 2 6 2" xfId="31384" xr:uid="{00000000-0005-0000-0000-0000CA7B0000}"/>
    <cellStyle name="Note 12 26 2 2 6 3" xfId="31385" xr:uid="{00000000-0005-0000-0000-0000CB7B0000}"/>
    <cellStyle name="Note 12 26 2 2 6 4" xfId="31386" xr:uid="{00000000-0005-0000-0000-0000CC7B0000}"/>
    <cellStyle name="Note 12 26 2 2 7" xfId="31387" xr:uid="{00000000-0005-0000-0000-0000CD7B0000}"/>
    <cellStyle name="Note 12 26 2 2 7 2" xfId="31388" xr:uid="{00000000-0005-0000-0000-0000CE7B0000}"/>
    <cellStyle name="Note 12 26 2 2 7 3" xfId="31389" xr:uid="{00000000-0005-0000-0000-0000CF7B0000}"/>
    <cellStyle name="Note 12 26 2 2 7 4" xfId="31390" xr:uid="{00000000-0005-0000-0000-0000D07B0000}"/>
    <cellStyle name="Note 12 26 2 2 8" xfId="31391" xr:uid="{00000000-0005-0000-0000-0000D17B0000}"/>
    <cellStyle name="Note 12 26 2 2 8 2" xfId="31392" xr:uid="{00000000-0005-0000-0000-0000D27B0000}"/>
    <cellStyle name="Note 12 26 2 2 8 3" xfId="31393" xr:uid="{00000000-0005-0000-0000-0000D37B0000}"/>
    <cellStyle name="Note 12 26 2 2 8 4" xfId="31394" xr:uid="{00000000-0005-0000-0000-0000D47B0000}"/>
    <cellStyle name="Note 12 26 2 2 9" xfId="31395" xr:uid="{00000000-0005-0000-0000-0000D57B0000}"/>
    <cellStyle name="Note 12 26 2 2 9 2" xfId="31396" xr:uid="{00000000-0005-0000-0000-0000D67B0000}"/>
    <cellStyle name="Note 12 26 2 2 9 3" xfId="31397" xr:uid="{00000000-0005-0000-0000-0000D77B0000}"/>
    <cellStyle name="Note 12 26 2 2 9 4" xfId="31398" xr:uid="{00000000-0005-0000-0000-0000D87B0000}"/>
    <cellStyle name="Note 12 26 2 20" xfId="31399" xr:uid="{00000000-0005-0000-0000-0000D97B0000}"/>
    <cellStyle name="Note 12 26 2 20 2" xfId="31400" xr:uid="{00000000-0005-0000-0000-0000DA7B0000}"/>
    <cellStyle name="Note 12 26 2 20 3" xfId="31401" xr:uid="{00000000-0005-0000-0000-0000DB7B0000}"/>
    <cellStyle name="Note 12 26 2 20 4" xfId="31402" xr:uid="{00000000-0005-0000-0000-0000DC7B0000}"/>
    <cellStyle name="Note 12 26 2 21" xfId="31403" xr:uid="{00000000-0005-0000-0000-0000DD7B0000}"/>
    <cellStyle name="Note 12 26 2 21 2" xfId="31404" xr:uid="{00000000-0005-0000-0000-0000DE7B0000}"/>
    <cellStyle name="Note 12 26 2 21 3" xfId="31405" xr:uid="{00000000-0005-0000-0000-0000DF7B0000}"/>
    <cellStyle name="Note 12 26 2 21 4" xfId="31406" xr:uid="{00000000-0005-0000-0000-0000E07B0000}"/>
    <cellStyle name="Note 12 26 2 22" xfId="31407" xr:uid="{00000000-0005-0000-0000-0000E17B0000}"/>
    <cellStyle name="Note 12 26 2 22 2" xfId="31408" xr:uid="{00000000-0005-0000-0000-0000E27B0000}"/>
    <cellStyle name="Note 12 26 2 22 3" xfId="31409" xr:uid="{00000000-0005-0000-0000-0000E37B0000}"/>
    <cellStyle name="Note 12 26 2 22 4" xfId="31410" xr:uid="{00000000-0005-0000-0000-0000E47B0000}"/>
    <cellStyle name="Note 12 26 2 23" xfId="31411" xr:uid="{00000000-0005-0000-0000-0000E57B0000}"/>
    <cellStyle name="Note 12 26 2 23 2" xfId="31412" xr:uid="{00000000-0005-0000-0000-0000E67B0000}"/>
    <cellStyle name="Note 12 26 2 23 3" xfId="31413" xr:uid="{00000000-0005-0000-0000-0000E77B0000}"/>
    <cellStyle name="Note 12 26 2 23 4" xfId="31414" xr:uid="{00000000-0005-0000-0000-0000E87B0000}"/>
    <cellStyle name="Note 12 26 2 24" xfId="31415" xr:uid="{00000000-0005-0000-0000-0000E97B0000}"/>
    <cellStyle name="Note 12 26 2 25" xfId="31416" xr:uid="{00000000-0005-0000-0000-0000EA7B0000}"/>
    <cellStyle name="Note 12 26 2 3" xfId="31417" xr:uid="{00000000-0005-0000-0000-0000EB7B0000}"/>
    <cellStyle name="Note 12 26 2 3 10" xfId="31418" xr:uid="{00000000-0005-0000-0000-0000EC7B0000}"/>
    <cellStyle name="Note 12 26 2 3 10 2" xfId="31419" xr:uid="{00000000-0005-0000-0000-0000ED7B0000}"/>
    <cellStyle name="Note 12 26 2 3 10 3" xfId="31420" xr:uid="{00000000-0005-0000-0000-0000EE7B0000}"/>
    <cellStyle name="Note 12 26 2 3 10 4" xfId="31421" xr:uid="{00000000-0005-0000-0000-0000EF7B0000}"/>
    <cellStyle name="Note 12 26 2 3 11" xfId="31422" xr:uid="{00000000-0005-0000-0000-0000F07B0000}"/>
    <cellStyle name="Note 12 26 2 3 11 2" xfId="31423" xr:uid="{00000000-0005-0000-0000-0000F17B0000}"/>
    <cellStyle name="Note 12 26 2 3 11 3" xfId="31424" xr:uid="{00000000-0005-0000-0000-0000F27B0000}"/>
    <cellStyle name="Note 12 26 2 3 11 4" xfId="31425" xr:uid="{00000000-0005-0000-0000-0000F37B0000}"/>
    <cellStyle name="Note 12 26 2 3 12" xfId="31426" xr:uid="{00000000-0005-0000-0000-0000F47B0000}"/>
    <cellStyle name="Note 12 26 2 3 12 2" xfId="31427" xr:uid="{00000000-0005-0000-0000-0000F57B0000}"/>
    <cellStyle name="Note 12 26 2 3 12 3" xfId="31428" xr:uid="{00000000-0005-0000-0000-0000F67B0000}"/>
    <cellStyle name="Note 12 26 2 3 12 4" xfId="31429" xr:uid="{00000000-0005-0000-0000-0000F77B0000}"/>
    <cellStyle name="Note 12 26 2 3 13" xfId="31430" xr:uid="{00000000-0005-0000-0000-0000F87B0000}"/>
    <cellStyle name="Note 12 26 2 3 13 2" xfId="31431" xr:uid="{00000000-0005-0000-0000-0000F97B0000}"/>
    <cellStyle name="Note 12 26 2 3 13 3" xfId="31432" xr:uid="{00000000-0005-0000-0000-0000FA7B0000}"/>
    <cellStyle name="Note 12 26 2 3 13 4" xfId="31433" xr:uid="{00000000-0005-0000-0000-0000FB7B0000}"/>
    <cellStyle name="Note 12 26 2 3 14" xfId="31434" xr:uid="{00000000-0005-0000-0000-0000FC7B0000}"/>
    <cellStyle name="Note 12 26 2 3 14 2" xfId="31435" xr:uid="{00000000-0005-0000-0000-0000FD7B0000}"/>
    <cellStyle name="Note 12 26 2 3 14 3" xfId="31436" xr:uid="{00000000-0005-0000-0000-0000FE7B0000}"/>
    <cellStyle name="Note 12 26 2 3 14 4" xfId="31437" xr:uid="{00000000-0005-0000-0000-0000FF7B0000}"/>
    <cellStyle name="Note 12 26 2 3 15" xfId="31438" xr:uid="{00000000-0005-0000-0000-0000007C0000}"/>
    <cellStyle name="Note 12 26 2 3 15 2" xfId="31439" xr:uid="{00000000-0005-0000-0000-0000017C0000}"/>
    <cellStyle name="Note 12 26 2 3 15 3" xfId="31440" xr:uid="{00000000-0005-0000-0000-0000027C0000}"/>
    <cellStyle name="Note 12 26 2 3 15 4" xfId="31441" xr:uid="{00000000-0005-0000-0000-0000037C0000}"/>
    <cellStyle name="Note 12 26 2 3 16" xfId="31442" xr:uid="{00000000-0005-0000-0000-0000047C0000}"/>
    <cellStyle name="Note 12 26 2 3 16 2" xfId="31443" xr:uid="{00000000-0005-0000-0000-0000057C0000}"/>
    <cellStyle name="Note 12 26 2 3 16 3" xfId="31444" xr:uid="{00000000-0005-0000-0000-0000067C0000}"/>
    <cellStyle name="Note 12 26 2 3 16 4" xfId="31445" xr:uid="{00000000-0005-0000-0000-0000077C0000}"/>
    <cellStyle name="Note 12 26 2 3 17" xfId="31446" xr:uid="{00000000-0005-0000-0000-0000087C0000}"/>
    <cellStyle name="Note 12 26 2 3 17 2" xfId="31447" xr:uid="{00000000-0005-0000-0000-0000097C0000}"/>
    <cellStyle name="Note 12 26 2 3 17 3" xfId="31448" xr:uid="{00000000-0005-0000-0000-00000A7C0000}"/>
    <cellStyle name="Note 12 26 2 3 17 4" xfId="31449" xr:uid="{00000000-0005-0000-0000-00000B7C0000}"/>
    <cellStyle name="Note 12 26 2 3 18" xfId="31450" xr:uid="{00000000-0005-0000-0000-00000C7C0000}"/>
    <cellStyle name="Note 12 26 2 3 18 2" xfId="31451" xr:uid="{00000000-0005-0000-0000-00000D7C0000}"/>
    <cellStyle name="Note 12 26 2 3 18 3" xfId="31452" xr:uid="{00000000-0005-0000-0000-00000E7C0000}"/>
    <cellStyle name="Note 12 26 2 3 18 4" xfId="31453" xr:uid="{00000000-0005-0000-0000-00000F7C0000}"/>
    <cellStyle name="Note 12 26 2 3 19" xfId="31454" xr:uid="{00000000-0005-0000-0000-0000107C0000}"/>
    <cellStyle name="Note 12 26 2 3 19 2" xfId="31455" xr:uid="{00000000-0005-0000-0000-0000117C0000}"/>
    <cellStyle name="Note 12 26 2 3 19 3" xfId="31456" xr:uid="{00000000-0005-0000-0000-0000127C0000}"/>
    <cellStyle name="Note 12 26 2 3 19 4" xfId="31457" xr:uid="{00000000-0005-0000-0000-0000137C0000}"/>
    <cellStyle name="Note 12 26 2 3 2" xfId="31458" xr:uid="{00000000-0005-0000-0000-0000147C0000}"/>
    <cellStyle name="Note 12 26 2 3 2 2" xfId="31459" xr:uid="{00000000-0005-0000-0000-0000157C0000}"/>
    <cellStyle name="Note 12 26 2 3 2 3" xfId="31460" xr:uid="{00000000-0005-0000-0000-0000167C0000}"/>
    <cellStyle name="Note 12 26 2 3 2 4" xfId="31461" xr:uid="{00000000-0005-0000-0000-0000177C0000}"/>
    <cellStyle name="Note 12 26 2 3 20" xfId="31462" xr:uid="{00000000-0005-0000-0000-0000187C0000}"/>
    <cellStyle name="Note 12 26 2 3 20 2" xfId="31463" xr:uid="{00000000-0005-0000-0000-0000197C0000}"/>
    <cellStyle name="Note 12 26 2 3 20 3" xfId="31464" xr:uid="{00000000-0005-0000-0000-00001A7C0000}"/>
    <cellStyle name="Note 12 26 2 3 20 4" xfId="31465" xr:uid="{00000000-0005-0000-0000-00001B7C0000}"/>
    <cellStyle name="Note 12 26 2 3 21" xfId="31466" xr:uid="{00000000-0005-0000-0000-00001C7C0000}"/>
    <cellStyle name="Note 12 26 2 3 22" xfId="31467" xr:uid="{00000000-0005-0000-0000-00001D7C0000}"/>
    <cellStyle name="Note 12 26 2 3 3" xfId="31468" xr:uid="{00000000-0005-0000-0000-00001E7C0000}"/>
    <cellStyle name="Note 12 26 2 3 3 2" xfId="31469" xr:uid="{00000000-0005-0000-0000-00001F7C0000}"/>
    <cellStyle name="Note 12 26 2 3 3 3" xfId="31470" xr:uid="{00000000-0005-0000-0000-0000207C0000}"/>
    <cellStyle name="Note 12 26 2 3 3 4" xfId="31471" xr:uid="{00000000-0005-0000-0000-0000217C0000}"/>
    <cellStyle name="Note 12 26 2 3 4" xfId="31472" xr:uid="{00000000-0005-0000-0000-0000227C0000}"/>
    <cellStyle name="Note 12 26 2 3 4 2" xfId="31473" xr:uid="{00000000-0005-0000-0000-0000237C0000}"/>
    <cellStyle name="Note 12 26 2 3 4 3" xfId="31474" xr:uid="{00000000-0005-0000-0000-0000247C0000}"/>
    <cellStyle name="Note 12 26 2 3 4 4" xfId="31475" xr:uid="{00000000-0005-0000-0000-0000257C0000}"/>
    <cellStyle name="Note 12 26 2 3 5" xfId="31476" xr:uid="{00000000-0005-0000-0000-0000267C0000}"/>
    <cellStyle name="Note 12 26 2 3 5 2" xfId="31477" xr:uid="{00000000-0005-0000-0000-0000277C0000}"/>
    <cellStyle name="Note 12 26 2 3 5 3" xfId="31478" xr:uid="{00000000-0005-0000-0000-0000287C0000}"/>
    <cellStyle name="Note 12 26 2 3 5 4" xfId="31479" xr:uid="{00000000-0005-0000-0000-0000297C0000}"/>
    <cellStyle name="Note 12 26 2 3 6" xfId="31480" xr:uid="{00000000-0005-0000-0000-00002A7C0000}"/>
    <cellStyle name="Note 12 26 2 3 6 2" xfId="31481" xr:uid="{00000000-0005-0000-0000-00002B7C0000}"/>
    <cellStyle name="Note 12 26 2 3 6 3" xfId="31482" xr:uid="{00000000-0005-0000-0000-00002C7C0000}"/>
    <cellStyle name="Note 12 26 2 3 6 4" xfId="31483" xr:uid="{00000000-0005-0000-0000-00002D7C0000}"/>
    <cellStyle name="Note 12 26 2 3 7" xfId="31484" xr:uid="{00000000-0005-0000-0000-00002E7C0000}"/>
    <cellStyle name="Note 12 26 2 3 7 2" xfId="31485" xr:uid="{00000000-0005-0000-0000-00002F7C0000}"/>
    <cellStyle name="Note 12 26 2 3 7 3" xfId="31486" xr:uid="{00000000-0005-0000-0000-0000307C0000}"/>
    <cellStyle name="Note 12 26 2 3 7 4" xfId="31487" xr:uid="{00000000-0005-0000-0000-0000317C0000}"/>
    <cellStyle name="Note 12 26 2 3 8" xfId="31488" xr:uid="{00000000-0005-0000-0000-0000327C0000}"/>
    <cellStyle name="Note 12 26 2 3 8 2" xfId="31489" xr:uid="{00000000-0005-0000-0000-0000337C0000}"/>
    <cellStyle name="Note 12 26 2 3 8 3" xfId="31490" xr:uid="{00000000-0005-0000-0000-0000347C0000}"/>
    <cellStyle name="Note 12 26 2 3 8 4" xfId="31491" xr:uid="{00000000-0005-0000-0000-0000357C0000}"/>
    <cellStyle name="Note 12 26 2 3 9" xfId="31492" xr:uid="{00000000-0005-0000-0000-0000367C0000}"/>
    <cellStyle name="Note 12 26 2 3 9 2" xfId="31493" xr:uid="{00000000-0005-0000-0000-0000377C0000}"/>
    <cellStyle name="Note 12 26 2 3 9 3" xfId="31494" xr:uid="{00000000-0005-0000-0000-0000387C0000}"/>
    <cellStyle name="Note 12 26 2 3 9 4" xfId="31495" xr:uid="{00000000-0005-0000-0000-0000397C0000}"/>
    <cellStyle name="Note 12 26 2 4" xfId="31496" xr:uid="{00000000-0005-0000-0000-00003A7C0000}"/>
    <cellStyle name="Note 12 26 2 4 10" xfId="31497" xr:uid="{00000000-0005-0000-0000-00003B7C0000}"/>
    <cellStyle name="Note 12 26 2 4 10 2" xfId="31498" xr:uid="{00000000-0005-0000-0000-00003C7C0000}"/>
    <cellStyle name="Note 12 26 2 4 10 3" xfId="31499" xr:uid="{00000000-0005-0000-0000-00003D7C0000}"/>
    <cellStyle name="Note 12 26 2 4 10 4" xfId="31500" xr:uid="{00000000-0005-0000-0000-00003E7C0000}"/>
    <cellStyle name="Note 12 26 2 4 11" xfId="31501" xr:uid="{00000000-0005-0000-0000-00003F7C0000}"/>
    <cellStyle name="Note 12 26 2 4 11 2" xfId="31502" xr:uid="{00000000-0005-0000-0000-0000407C0000}"/>
    <cellStyle name="Note 12 26 2 4 11 3" xfId="31503" xr:uid="{00000000-0005-0000-0000-0000417C0000}"/>
    <cellStyle name="Note 12 26 2 4 11 4" xfId="31504" xr:uid="{00000000-0005-0000-0000-0000427C0000}"/>
    <cellStyle name="Note 12 26 2 4 12" xfId="31505" xr:uid="{00000000-0005-0000-0000-0000437C0000}"/>
    <cellStyle name="Note 12 26 2 4 12 2" xfId="31506" xr:uid="{00000000-0005-0000-0000-0000447C0000}"/>
    <cellStyle name="Note 12 26 2 4 12 3" xfId="31507" xr:uid="{00000000-0005-0000-0000-0000457C0000}"/>
    <cellStyle name="Note 12 26 2 4 12 4" xfId="31508" xr:uid="{00000000-0005-0000-0000-0000467C0000}"/>
    <cellStyle name="Note 12 26 2 4 13" xfId="31509" xr:uid="{00000000-0005-0000-0000-0000477C0000}"/>
    <cellStyle name="Note 12 26 2 4 13 2" xfId="31510" xr:uid="{00000000-0005-0000-0000-0000487C0000}"/>
    <cellStyle name="Note 12 26 2 4 13 3" xfId="31511" xr:uid="{00000000-0005-0000-0000-0000497C0000}"/>
    <cellStyle name="Note 12 26 2 4 13 4" xfId="31512" xr:uid="{00000000-0005-0000-0000-00004A7C0000}"/>
    <cellStyle name="Note 12 26 2 4 14" xfId="31513" xr:uid="{00000000-0005-0000-0000-00004B7C0000}"/>
    <cellStyle name="Note 12 26 2 4 14 2" xfId="31514" xr:uid="{00000000-0005-0000-0000-00004C7C0000}"/>
    <cellStyle name="Note 12 26 2 4 14 3" xfId="31515" xr:uid="{00000000-0005-0000-0000-00004D7C0000}"/>
    <cellStyle name="Note 12 26 2 4 14 4" xfId="31516" xr:uid="{00000000-0005-0000-0000-00004E7C0000}"/>
    <cellStyle name="Note 12 26 2 4 15" xfId="31517" xr:uid="{00000000-0005-0000-0000-00004F7C0000}"/>
    <cellStyle name="Note 12 26 2 4 15 2" xfId="31518" xr:uid="{00000000-0005-0000-0000-0000507C0000}"/>
    <cellStyle name="Note 12 26 2 4 15 3" xfId="31519" xr:uid="{00000000-0005-0000-0000-0000517C0000}"/>
    <cellStyle name="Note 12 26 2 4 15 4" xfId="31520" xr:uid="{00000000-0005-0000-0000-0000527C0000}"/>
    <cellStyle name="Note 12 26 2 4 16" xfId="31521" xr:uid="{00000000-0005-0000-0000-0000537C0000}"/>
    <cellStyle name="Note 12 26 2 4 16 2" xfId="31522" xr:uid="{00000000-0005-0000-0000-0000547C0000}"/>
    <cellStyle name="Note 12 26 2 4 16 3" xfId="31523" xr:uid="{00000000-0005-0000-0000-0000557C0000}"/>
    <cellStyle name="Note 12 26 2 4 16 4" xfId="31524" xr:uid="{00000000-0005-0000-0000-0000567C0000}"/>
    <cellStyle name="Note 12 26 2 4 17" xfId="31525" xr:uid="{00000000-0005-0000-0000-0000577C0000}"/>
    <cellStyle name="Note 12 26 2 4 17 2" xfId="31526" xr:uid="{00000000-0005-0000-0000-0000587C0000}"/>
    <cellStyle name="Note 12 26 2 4 17 3" xfId="31527" xr:uid="{00000000-0005-0000-0000-0000597C0000}"/>
    <cellStyle name="Note 12 26 2 4 17 4" xfId="31528" xr:uid="{00000000-0005-0000-0000-00005A7C0000}"/>
    <cellStyle name="Note 12 26 2 4 18" xfId="31529" xr:uid="{00000000-0005-0000-0000-00005B7C0000}"/>
    <cellStyle name="Note 12 26 2 4 18 2" xfId="31530" xr:uid="{00000000-0005-0000-0000-00005C7C0000}"/>
    <cellStyle name="Note 12 26 2 4 18 3" xfId="31531" xr:uid="{00000000-0005-0000-0000-00005D7C0000}"/>
    <cellStyle name="Note 12 26 2 4 18 4" xfId="31532" xr:uid="{00000000-0005-0000-0000-00005E7C0000}"/>
    <cellStyle name="Note 12 26 2 4 19" xfId="31533" xr:uid="{00000000-0005-0000-0000-00005F7C0000}"/>
    <cellStyle name="Note 12 26 2 4 19 2" xfId="31534" xr:uid="{00000000-0005-0000-0000-0000607C0000}"/>
    <cellStyle name="Note 12 26 2 4 19 3" xfId="31535" xr:uid="{00000000-0005-0000-0000-0000617C0000}"/>
    <cellStyle name="Note 12 26 2 4 19 4" xfId="31536" xr:uid="{00000000-0005-0000-0000-0000627C0000}"/>
    <cellStyle name="Note 12 26 2 4 2" xfId="31537" xr:uid="{00000000-0005-0000-0000-0000637C0000}"/>
    <cellStyle name="Note 12 26 2 4 2 2" xfId="31538" xr:uid="{00000000-0005-0000-0000-0000647C0000}"/>
    <cellStyle name="Note 12 26 2 4 2 3" xfId="31539" xr:uid="{00000000-0005-0000-0000-0000657C0000}"/>
    <cellStyle name="Note 12 26 2 4 2 4" xfId="31540" xr:uid="{00000000-0005-0000-0000-0000667C0000}"/>
    <cellStyle name="Note 12 26 2 4 20" xfId="31541" xr:uid="{00000000-0005-0000-0000-0000677C0000}"/>
    <cellStyle name="Note 12 26 2 4 20 2" xfId="31542" xr:uid="{00000000-0005-0000-0000-0000687C0000}"/>
    <cellStyle name="Note 12 26 2 4 20 3" xfId="31543" xr:uid="{00000000-0005-0000-0000-0000697C0000}"/>
    <cellStyle name="Note 12 26 2 4 20 4" xfId="31544" xr:uid="{00000000-0005-0000-0000-00006A7C0000}"/>
    <cellStyle name="Note 12 26 2 4 21" xfId="31545" xr:uid="{00000000-0005-0000-0000-00006B7C0000}"/>
    <cellStyle name="Note 12 26 2 4 22" xfId="31546" xr:uid="{00000000-0005-0000-0000-00006C7C0000}"/>
    <cellStyle name="Note 12 26 2 4 3" xfId="31547" xr:uid="{00000000-0005-0000-0000-00006D7C0000}"/>
    <cellStyle name="Note 12 26 2 4 3 2" xfId="31548" xr:uid="{00000000-0005-0000-0000-00006E7C0000}"/>
    <cellStyle name="Note 12 26 2 4 3 3" xfId="31549" xr:uid="{00000000-0005-0000-0000-00006F7C0000}"/>
    <cellStyle name="Note 12 26 2 4 3 4" xfId="31550" xr:uid="{00000000-0005-0000-0000-0000707C0000}"/>
    <cellStyle name="Note 12 26 2 4 4" xfId="31551" xr:uid="{00000000-0005-0000-0000-0000717C0000}"/>
    <cellStyle name="Note 12 26 2 4 4 2" xfId="31552" xr:uid="{00000000-0005-0000-0000-0000727C0000}"/>
    <cellStyle name="Note 12 26 2 4 4 3" xfId="31553" xr:uid="{00000000-0005-0000-0000-0000737C0000}"/>
    <cellStyle name="Note 12 26 2 4 4 4" xfId="31554" xr:uid="{00000000-0005-0000-0000-0000747C0000}"/>
    <cellStyle name="Note 12 26 2 4 5" xfId="31555" xr:uid="{00000000-0005-0000-0000-0000757C0000}"/>
    <cellStyle name="Note 12 26 2 4 5 2" xfId="31556" xr:uid="{00000000-0005-0000-0000-0000767C0000}"/>
    <cellStyle name="Note 12 26 2 4 5 3" xfId="31557" xr:uid="{00000000-0005-0000-0000-0000777C0000}"/>
    <cellStyle name="Note 12 26 2 4 5 4" xfId="31558" xr:uid="{00000000-0005-0000-0000-0000787C0000}"/>
    <cellStyle name="Note 12 26 2 4 6" xfId="31559" xr:uid="{00000000-0005-0000-0000-0000797C0000}"/>
    <cellStyle name="Note 12 26 2 4 6 2" xfId="31560" xr:uid="{00000000-0005-0000-0000-00007A7C0000}"/>
    <cellStyle name="Note 12 26 2 4 6 3" xfId="31561" xr:uid="{00000000-0005-0000-0000-00007B7C0000}"/>
    <cellStyle name="Note 12 26 2 4 6 4" xfId="31562" xr:uid="{00000000-0005-0000-0000-00007C7C0000}"/>
    <cellStyle name="Note 12 26 2 4 7" xfId="31563" xr:uid="{00000000-0005-0000-0000-00007D7C0000}"/>
    <cellStyle name="Note 12 26 2 4 7 2" xfId="31564" xr:uid="{00000000-0005-0000-0000-00007E7C0000}"/>
    <cellStyle name="Note 12 26 2 4 7 3" xfId="31565" xr:uid="{00000000-0005-0000-0000-00007F7C0000}"/>
    <cellStyle name="Note 12 26 2 4 7 4" xfId="31566" xr:uid="{00000000-0005-0000-0000-0000807C0000}"/>
    <cellStyle name="Note 12 26 2 4 8" xfId="31567" xr:uid="{00000000-0005-0000-0000-0000817C0000}"/>
    <cellStyle name="Note 12 26 2 4 8 2" xfId="31568" xr:uid="{00000000-0005-0000-0000-0000827C0000}"/>
    <cellStyle name="Note 12 26 2 4 8 3" xfId="31569" xr:uid="{00000000-0005-0000-0000-0000837C0000}"/>
    <cellStyle name="Note 12 26 2 4 8 4" xfId="31570" xr:uid="{00000000-0005-0000-0000-0000847C0000}"/>
    <cellStyle name="Note 12 26 2 4 9" xfId="31571" xr:uid="{00000000-0005-0000-0000-0000857C0000}"/>
    <cellStyle name="Note 12 26 2 4 9 2" xfId="31572" xr:uid="{00000000-0005-0000-0000-0000867C0000}"/>
    <cellStyle name="Note 12 26 2 4 9 3" xfId="31573" xr:uid="{00000000-0005-0000-0000-0000877C0000}"/>
    <cellStyle name="Note 12 26 2 4 9 4" xfId="31574" xr:uid="{00000000-0005-0000-0000-0000887C0000}"/>
    <cellStyle name="Note 12 26 2 5" xfId="31575" xr:uid="{00000000-0005-0000-0000-0000897C0000}"/>
    <cellStyle name="Note 12 26 2 5 2" xfId="31576" xr:uid="{00000000-0005-0000-0000-00008A7C0000}"/>
    <cellStyle name="Note 12 26 2 5 3" xfId="31577" xr:uid="{00000000-0005-0000-0000-00008B7C0000}"/>
    <cellStyle name="Note 12 26 2 5 4" xfId="31578" xr:uid="{00000000-0005-0000-0000-00008C7C0000}"/>
    <cellStyle name="Note 12 26 2 6" xfId="31579" xr:uid="{00000000-0005-0000-0000-00008D7C0000}"/>
    <cellStyle name="Note 12 26 2 6 2" xfId="31580" xr:uid="{00000000-0005-0000-0000-00008E7C0000}"/>
    <cellStyle name="Note 12 26 2 6 3" xfId="31581" xr:uid="{00000000-0005-0000-0000-00008F7C0000}"/>
    <cellStyle name="Note 12 26 2 6 4" xfId="31582" xr:uid="{00000000-0005-0000-0000-0000907C0000}"/>
    <cellStyle name="Note 12 26 2 7" xfId="31583" xr:uid="{00000000-0005-0000-0000-0000917C0000}"/>
    <cellStyle name="Note 12 26 2 7 2" xfId="31584" xr:uid="{00000000-0005-0000-0000-0000927C0000}"/>
    <cellStyle name="Note 12 26 2 7 3" xfId="31585" xr:uid="{00000000-0005-0000-0000-0000937C0000}"/>
    <cellStyle name="Note 12 26 2 7 4" xfId="31586" xr:uid="{00000000-0005-0000-0000-0000947C0000}"/>
    <cellStyle name="Note 12 26 2 8" xfId="31587" xr:uid="{00000000-0005-0000-0000-0000957C0000}"/>
    <cellStyle name="Note 12 26 2 8 2" xfId="31588" xr:uid="{00000000-0005-0000-0000-0000967C0000}"/>
    <cellStyle name="Note 12 26 2 8 3" xfId="31589" xr:uid="{00000000-0005-0000-0000-0000977C0000}"/>
    <cellStyle name="Note 12 26 2 8 4" xfId="31590" xr:uid="{00000000-0005-0000-0000-0000987C0000}"/>
    <cellStyle name="Note 12 26 2 9" xfId="31591" xr:uid="{00000000-0005-0000-0000-0000997C0000}"/>
    <cellStyle name="Note 12 26 2 9 2" xfId="31592" xr:uid="{00000000-0005-0000-0000-00009A7C0000}"/>
    <cellStyle name="Note 12 26 2 9 3" xfId="31593" xr:uid="{00000000-0005-0000-0000-00009B7C0000}"/>
    <cellStyle name="Note 12 26 2 9 4" xfId="31594" xr:uid="{00000000-0005-0000-0000-00009C7C0000}"/>
    <cellStyle name="Note 12 26 20" xfId="31595" xr:uid="{00000000-0005-0000-0000-00009D7C0000}"/>
    <cellStyle name="Note 12 26 20 2" xfId="31596" xr:uid="{00000000-0005-0000-0000-00009E7C0000}"/>
    <cellStyle name="Note 12 26 20 3" xfId="31597" xr:uid="{00000000-0005-0000-0000-00009F7C0000}"/>
    <cellStyle name="Note 12 26 20 4" xfId="31598" xr:uid="{00000000-0005-0000-0000-0000A07C0000}"/>
    <cellStyle name="Note 12 26 21" xfId="31599" xr:uid="{00000000-0005-0000-0000-0000A17C0000}"/>
    <cellStyle name="Note 12 26 21 2" xfId="31600" xr:uid="{00000000-0005-0000-0000-0000A27C0000}"/>
    <cellStyle name="Note 12 26 21 3" xfId="31601" xr:uid="{00000000-0005-0000-0000-0000A37C0000}"/>
    <cellStyle name="Note 12 26 21 4" xfId="31602" xr:uid="{00000000-0005-0000-0000-0000A47C0000}"/>
    <cellStyle name="Note 12 26 22" xfId="31603" xr:uid="{00000000-0005-0000-0000-0000A57C0000}"/>
    <cellStyle name="Note 12 26 22 2" xfId="31604" xr:uid="{00000000-0005-0000-0000-0000A67C0000}"/>
    <cellStyle name="Note 12 26 22 3" xfId="31605" xr:uid="{00000000-0005-0000-0000-0000A77C0000}"/>
    <cellStyle name="Note 12 26 22 4" xfId="31606" xr:uid="{00000000-0005-0000-0000-0000A87C0000}"/>
    <cellStyle name="Note 12 26 23" xfId="31607" xr:uid="{00000000-0005-0000-0000-0000A97C0000}"/>
    <cellStyle name="Note 12 26 23 2" xfId="31608" xr:uid="{00000000-0005-0000-0000-0000AA7C0000}"/>
    <cellStyle name="Note 12 26 23 3" xfId="31609" xr:uid="{00000000-0005-0000-0000-0000AB7C0000}"/>
    <cellStyle name="Note 12 26 23 4" xfId="31610" xr:uid="{00000000-0005-0000-0000-0000AC7C0000}"/>
    <cellStyle name="Note 12 26 24" xfId="31611" xr:uid="{00000000-0005-0000-0000-0000AD7C0000}"/>
    <cellStyle name="Note 12 26 25" xfId="31612" xr:uid="{00000000-0005-0000-0000-0000AE7C0000}"/>
    <cellStyle name="Note 12 26 3" xfId="31613" xr:uid="{00000000-0005-0000-0000-0000AF7C0000}"/>
    <cellStyle name="Note 12 26 3 10" xfId="31614" xr:uid="{00000000-0005-0000-0000-0000B07C0000}"/>
    <cellStyle name="Note 12 26 3 10 2" xfId="31615" xr:uid="{00000000-0005-0000-0000-0000B17C0000}"/>
    <cellStyle name="Note 12 26 3 10 3" xfId="31616" xr:uid="{00000000-0005-0000-0000-0000B27C0000}"/>
    <cellStyle name="Note 12 26 3 10 4" xfId="31617" xr:uid="{00000000-0005-0000-0000-0000B37C0000}"/>
    <cellStyle name="Note 12 26 3 11" xfId="31618" xr:uid="{00000000-0005-0000-0000-0000B47C0000}"/>
    <cellStyle name="Note 12 26 3 11 2" xfId="31619" xr:uid="{00000000-0005-0000-0000-0000B57C0000}"/>
    <cellStyle name="Note 12 26 3 11 3" xfId="31620" xr:uid="{00000000-0005-0000-0000-0000B67C0000}"/>
    <cellStyle name="Note 12 26 3 11 4" xfId="31621" xr:uid="{00000000-0005-0000-0000-0000B77C0000}"/>
    <cellStyle name="Note 12 26 3 12" xfId="31622" xr:uid="{00000000-0005-0000-0000-0000B87C0000}"/>
    <cellStyle name="Note 12 26 3 12 2" xfId="31623" xr:uid="{00000000-0005-0000-0000-0000B97C0000}"/>
    <cellStyle name="Note 12 26 3 12 3" xfId="31624" xr:uid="{00000000-0005-0000-0000-0000BA7C0000}"/>
    <cellStyle name="Note 12 26 3 12 4" xfId="31625" xr:uid="{00000000-0005-0000-0000-0000BB7C0000}"/>
    <cellStyle name="Note 12 26 3 13" xfId="31626" xr:uid="{00000000-0005-0000-0000-0000BC7C0000}"/>
    <cellStyle name="Note 12 26 3 13 2" xfId="31627" xr:uid="{00000000-0005-0000-0000-0000BD7C0000}"/>
    <cellStyle name="Note 12 26 3 13 3" xfId="31628" xr:uid="{00000000-0005-0000-0000-0000BE7C0000}"/>
    <cellStyle name="Note 12 26 3 13 4" xfId="31629" xr:uid="{00000000-0005-0000-0000-0000BF7C0000}"/>
    <cellStyle name="Note 12 26 3 14" xfId="31630" xr:uid="{00000000-0005-0000-0000-0000C07C0000}"/>
    <cellStyle name="Note 12 26 3 14 2" xfId="31631" xr:uid="{00000000-0005-0000-0000-0000C17C0000}"/>
    <cellStyle name="Note 12 26 3 14 3" xfId="31632" xr:uid="{00000000-0005-0000-0000-0000C27C0000}"/>
    <cellStyle name="Note 12 26 3 14 4" xfId="31633" xr:uid="{00000000-0005-0000-0000-0000C37C0000}"/>
    <cellStyle name="Note 12 26 3 15" xfId="31634" xr:uid="{00000000-0005-0000-0000-0000C47C0000}"/>
    <cellStyle name="Note 12 26 3 15 2" xfId="31635" xr:uid="{00000000-0005-0000-0000-0000C57C0000}"/>
    <cellStyle name="Note 12 26 3 15 3" xfId="31636" xr:uid="{00000000-0005-0000-0000-0000C67C0000}"/>
    <cellStyle name="Note 12 26 3 15 4" xfId="31637" xr:uid="{00000000-0005-0000-0000-0000C77C0000}"/>
    <cellStyle name="Note 12 26 3 16" xfId="31638" xr:uid="{00000000-0005-0000-0000-0000C87C0000}"/>
    <cellStyle name="Note 12 26 3 16 2" xfId="31639" xr:uid="{00000000-0005-0000-0000-0000C97C0000}"/>
    <cellStyle name="Note 12 26 3 16 3" xfId="31640" xr:uid="{00000000-0005-0000-0000-0000CA7C0000}"/>
    <cellStyle name="Note 12 26 3 16 4" xfId="31641" xr:uid="{00000000-0005-0000-0000-0000CB7C0000}"/>
    <cellStyle name="Note 12 26 3 17" xfId="31642" xr:uid="{00000000-0005-0000-0000-0000CC7C0000}"/>
    <cellStyle name="Note 12 26 3 17 2" xfId="31643" xr:uid="{00000000-0005-0000-0000-0000CD7C0000}"/>
    <cellStyle name="Note 12 26 3 17 3" xfId="31644" xr:uid="{00000000-0005-0000-0000-0000CE7C0000}"/>
    <cellStyle name="Note 12 26 3 17 4" xfId="31645" xr:uid="{00000000-0005-0000-0000-0000CF7C0000}"/>
    <cellStyle name="Note 12 26 3 18" xfId="31646" xr:uid="{00000000-0005-0000-0000-0000D07C0000}"/>
    <cellStyle name="Note 12 26 3 18 2" xfId="31647" xr:uid="{00000000-0005-0000-0000-0000D17C0000}"/>
    <cellStyle name="Note 12 26 3 18 3" xfId="31648" xr:uid="{00000000-0005-0000-0000-0000D27C0000}"/>
    <cellStyle name="Note 12 26 3 18 4" xfId="31649" xr:uid="{00000000-0005-0000-0000-0000D37C0000}"/>
    <cellStyle name="Note 12 26 3 19" xfId="31650" xr:uid="{00000000-0005-0000-0000-0000D47C0000}"/>
    <cellStyle name="Note 12 26 3 19 2" xfId="31651" xr:uid="{00000000-0005-0000-0000-0000D57C0000}"/>
    <cellStyle name="Note 12 26 3 19 3" xfId="31652" xr:uid="{00000000-0005-0000-0000-0000D67C0000}"/>
    <cellStyle name="Note 12 26 3 19 4" xfId="31653" xr:uid="{00000000-0005-0000-0000-0000D77C0000}"/>
    <cellStyle name="Note 12 26 3 2" xfId="31654" xr:uid="{00000000-0005-0000-0000-0000D87C0000}"/>
    <cellStyle name="Note 12 26 3 2 2" xfId="31655" xr:uid="{00000000-0005-0000-0000-0000D97C0000}"/>
    <cellStyle name="Note 12 26 3 2 3" xfId="31656" xr:uid="{00000000-0005-0000-0000-0000DA7C0000}"/>
    <cellStyle name="Note 12 26 3 2 4" xfId="31657" xr:uid="{00000000-0005-0000-0000-0000DB7C0000}"/>
    <cellStyle name="Note 12 26 3 20" xfId="31658" xr:uid="{00000000-0005-0000-0000-0000DC7C0000}"/>
    <cellStyle name="Note 12 26 3 20 2" xfId="31659" xr:uid="{00000000-0005-0000-0000-0000DD7C0000}"/>
    <cellStyle name="Note 12 26 3 20 3" xfId="31660" xr:uid="{00000000-0005-0000-0000-0000DE7C0000}"/>
    <cellStyle name="Note 12 26 3 20 4" xfId="31661" xr:uid="{00000000-0005-0000-0000-0000DF7C0000}"/>
    <cellStyle name="Note 12 26 3 21" xfId="31662" xr:uid="{00000000-0005-0000-0000-0000E07C0000}"/>
    <cellStyle name="Note 12 26 3 22" xfId="31663" xr:uid="{00000000-0005-0000-0000-0000E17C0000}"/>
    <cellStyle name="Note 12 26 3 3" xfId="31664" xr:uid="{00000000-0005-0000-0000-0000E27C0000}"/>
    <cellStyle name="Note 12 26 3 3 2" xfId="31665" xr:uid="{00000000-0005-0000-0000-0000E37C0000}"/>
    <cellStyle name="Note 12 26 3 3 3" xfId="31666" xr:uid="{00000000-0005-0000-0000-0000E47C0000}"/>
    <cellStyle name="Note 12 26 3 3 4" xfId="31667" xr:uid="{00000000-0005-0000-0000-0000E57C0000}"/>
    <cellStyle name="Note 12 26 3 4" xfId="31668" xr:uid="{00000000-0005-0000-0000-0000E67C0000}"/>
    <cellStyle name="Note 12 26 3 4 2" xfId="31669" xr:uid="{00000000-0005-0000-0000-0000E77C0000}"/>
    <cellStyle name="Note 12 26 3 4 3" xfId="31670" xr:uid="{00000000-0005-0000-0000-0000E87C0000}"/>
    <cellStyle name="Note 12 26 3 4 4" xfId="31671" xr:uid="{00000000-0005-0000-0000-0000E97C0000}"/>
    <cellStyle name="Note 12 26 3 5" xfId="31672" xr:uid="{00000000-0005-0000-0000-0000EA7C0000}"/>
    <cellStyle name="Note 12 26 3 5 2" xfId="31673" xr:uid="{00000000-0005-0000-0000-0000EB7C0000}"/>
    <cellStyle name="Note 12 26 3 5 3" xfId="31674" xr:uid="{00000000-0005-0000-0000-0000EC7C0000}"/>
    <cellStyle name="Note 12 26 3 5 4" xfId="31675" xr:uid="{00000000-0005-0000-0000-0000ED7C0000}"/>
    <cellStyle name="Note 12 26 3 6" xfId="31676" xr:uid="{00000000-0005-0000-0000-0000EE7C0000}"/>
    <cellStyle name="Note 12 26 3 6 2" xfId="31677" xr:uid="{00000000-0005-0000-0000-0000EF7C0000}"/>
    <cellStyle name="Note 12 26 3 6 3" xfId="31678" xr:uid="{00000000-0005-0000-0000-0000F07C0000}"/>
    <cellStyle name="Note 12 26 3 6 4" xfId="31679" xr:uid="{00000000-0005-0000-0000-0000F17C0000}"/>
    <cellStyle name="Note 12 26 3 7" xfId="31680" xr:uid="{00000000-0005-0000-0000-0000F27C0000}"/>
    <cellStyle name="Note 12 26 3 7 2" xfId="31681" xr:uid="{00000000-0005-0000-0000-0000F37C0000}"/>
    <cellStyle name="Note 12 26 3 7 3" xfId="31682" xr:uid="{00000000-0005-0000-0000-0000F47C0000}"/>
    <cellStyle name="Note 12 26 3 7 4" xfId="31683" xr:uid="{00000000-0005-0000-0000-0000F57C0000}"/>
    <cellStyle name="Note 12 26 3 8" xfId="31684" xr:uid="{00000000-0005-0000-0000-0000F67C0000}"/>
    <cellStyle name="Note 12 26 3 8 2" xfId="31685" xr:uid="{00000000-0005-0000-0000-0000F77C0000}"/>
    <cellStyle name="Note 12 26 3 8 3" xfId="31686" xr:uid="{00000000-0005-0000-0000-0000F87C0000}"/>
    <cellStyle name="Note 12 26 3 8 4" xfId="31687" xr:uid="{00000000-0005-0000-0000-0000F97C0000}"/>
    <cellStyle name="Note 12 26 3 9" xfId="31688" xr:uid="{00000000-0005-0000-0000-0000FA7C0000}"/>
    <cellStyle name="Note 12 26 3 9 2" xfId="31689" xr:uid="{00000000-0005-0000-0000-0000FB7C0000}"/>
    <cellStyle name="Note 12 26 3 9 3" xfId="31690" xr:uid="{00000000-0005-0000-0000-0000FC7C0000}"/>
    <cellStyle name="Note 12 26 3 9 4" xfId="31691" xr:uid="{00000000-0005-0000-0000-0000FD7C0000}"/>
    <cellStyle name="Note 12 26 4" xfId="31692" xr:uid="{00000000-0005-0000-0000-0000FE7C0000}"/>
    <cellStyle name="Note 12 26 4 10" xfId="31693" xr:uid="{00000000-0005-0000-0000-0000FF7C0000}"/>
    <cellStyle name="Note 12 26 4 10 2" xfId="31694" xr:uid="{00000000-0005-0000-0000-0000007D0000}"/>
    <cellStyle name="Note 12 26 4 10 3" xfId="31695" xr:uid="{00000000-0005-0000-0000-0000017D0000}"/>
    <cellStyle name="Note 12 26 4 10 4" xfId="31696" xr:uid="{00000000-0005-0000-0000-0000027D0000}"/>
    <cellStyle name="Note 12 26 4 11" xfId="31697" xr:uid="{00000000-0005-0000-0000-0000037D0000}"/>
    <cellStyle name="Note 12 26 4 11 2" xfId="31698" xr:uid="{00000000-0005-0000-0000-0000047D0000}"/>
    <cellStyle name="Note 12 26 4 11 3" xfId="31699" xr:uid="{00000000-0005-0000-0000-0000057D0000}"/>
    <cellStyle name="Note 12 26 4 11 4" xfId="31700" xr:uid="{00000000-0005-0000-0000-0000067D0000}"/>
    <cellStyle name="Note 12 26 4 12" xfId="31701" xr:uid="{00000000-0005-0000-0000-0000077D0000}"/>
    <cellStyle name="Note 12 26 4 12 2" xfId="31702" xr:uid="{00000000-0005-0000-0000-0000087D0000}"/>
    <cellStyle name="Note 12 26 4 12 3" xfId="31703" xr:uid="{00000000-0005-0000-0000-0000097D0000}"/>
    <cellStyle name="Note 12 26 4 12 4" xfId="31704" xr:uid="{00000000-0005-0000-0000-00000A7D0000}"/>
    <cellStyle name="Note 12 26 4 13" xfId="31705" xr:uid="{00000000-0005-0000-0000-00000B7D0000}"/>
    <cellStyle name="Note 12 26 4 13 2" xfId="31706" xr:uid="{00000000-0005-0000-0000-00000C7D0000}"/>
    <cellStyle name="Note 12 26 4 13 3" xfId="31707" xr:uid="{00000000-0005-0000-0000-00000D7D0000}"/>
    <cellStyle name="Note 12 26 4 13 4" xfId="31708" xr:uid="{00000000-0005-0000-0000-00000E7D0000}"/>
    <cellStyle name="Note 12 26 4 14" xfId="31709" xr:uid="{00000000-0005-0000-0000-00000F7D0000}"/>
    <cellStyle name="Note 12 26 4 14 2" xfId="31710" xr:uid="{00000000-0005-0000-0000-0000107D0000}"/>
    <cellStyle name="Note 12 26 4 14 3" xfId="31711" xr:uid="{00000000-0005-0000-0000-0000117D0000}"/>
    <cellStyle name="Note 12 26 4 14 4" xfId="31712" xr:uid="{00000000-0005-0000-0000-0000127D0000}"/>
    <cellStyle name="Note 12 26 4 15" xfId="31713" xr:uid="{00000000-0005-0000-0000-0000137D0000}"/>
    <cellStyle name="Note 12 26 4 15 2" xfId="31714" xr:uid="{00000000-0005-0000-0000-0000147D0000}"/>
    <cellStyle name="Note 12 26 4 15 3" xfId="31715" xr:uid="{00000000-0005-0000-0000-0000157D0000}"/>
    <cellStyle name="Note 12 26 4 15 4" xfId="31716" xr:uid="{00000000-0005-0000-0000-0000167D0000}"/>
    <cellStyle name="Note 12 26 4 16" xfId="31717" xr:uid="{00000000-0005-0000-0000-0000177D0000}"/>
    <cellStyle name="Note 12 26 4 16 2" xfId="31718" xr:uid="{00000000-0005-0000-0000-0000187D0000}"/>
    <cellStyle name="Note 12 26 4 16 3" xfId="31719" xr:uid="{00000000-0005-0000-0000-0000197D0000}"/>
    <cellStyle name="Note 12 26 4 16 4" xfId="31720" xr:uid="{00000000-0005-0000-0000-00001A7D0000}"/>
    <cellStyle name="Note 12 26 4 17" xfId="31721" xr:uid="{00000000-0005-0000-0000-00001B7D0000}"/>
    <cellStyle name="Note 12 26 4 17 2" xfId="31722" xr:uid="{00000000-0005-0000-0000-00001C7D0000}"/>
    <cellStyle name="Note 12 26 4 17 3" xfId="31723" xr:uid="{00000000-0005-0000-0000-00001D7D0000}"/>
    <cellStyle name="Note 12 26 4 17 4" xfId="31724" xr:uid="{00000000-0005-0000-0000-00001E7D0000}"/>
    <cellStyle name="Note 12 26 4 18" xfId="31725" xr:uid="{00000000-0005-0000-0000-00001F7D0000}"/>
    <cellStyle name="Note 12 26 4 18 2" xfId="31726" xr:uid="{00000000-0005-0000-0000-0000207D0000}"/>
    <cellStyle name="Note 12 26 4 18 3" xfId="31727" xr:uid="{00000000-0005-0000-0000-0000217D0000}"/>
    <cellStyle name="Note 12 26 4 18 4" xfId="31728" xr:uid="{00000000-0005-0000-0000-0000227D0000}"/>
    <cellStyle name="Note 12 26 4 19" xfId="31729" xr:uid="{00000000-0005-0000-0000-0000237D0000}"/>
    <cellStyle name="Note 12 26 4 19 2" xfId="31730" xr:uid="{00000000-0005-0000-0000-0000247D0000}"/>
    <cellStyle name="Note 12 26 4 19 3" xfId="31731" xr:uid="{00000000-0005-0000-0000-0000257D0000}"/>
    <cellStyle name="Note 12 26 4 19 4" xfId="31732" xr:uid="{00000000-0005-0000-0000-0000267D0000}"/>
    <cellStyle name="Note 12 26 4 2" xfId="31733" xr:uid="{00000000-0005-0000-0000-0000277D0000}"/>
    <cellStyle name="Note 12 26 4 2 2" xfId="31734" xr:uid="{00000000-0005-0000-0000-0000287D0000}"/>
    <cellStyle name="Note 12 26 4 2 3" xfId="31735" xr:uid="{00000000-0005-0000-0000-0000297D0000}"/>
    <cellStyle name="Note 12 26 4 2 4" xfId="31736" xr:uid="{00000000-0005-0000-0000-00002A7D0000}"/>
    <cellStyle name="Note 12 26 4 20" xfId="31737" xr:uid="{00000000-0005-0000-0000-00002B7D0000}"/>
    <cellStyle name="Note 12 26 4 20 2" xfId="31738" xr:uid="{00000000-0005-0000-0000-00002C7D0000}"/>
    <cellStyle name="Note 12 26 4 20 3" xfId="31739" xr:uid="{00000000-0005-0000-0000-00002D7D0000}"/>
    <cellStyle name="Note 12 26 4 20 4" xfId="31740" xr:uid="{00000000-0005-0000-0000-00002E7D0000}"/>
    <cellStyle name="Note 12 26 4 21" xfId="31741" xr:uid="{00000000-0005-0000-0000-00002F7D0000}"/>
    <cellStyle name="Note 12 26 4 22" xfId="31742" xr:uid="{00000000-0005-0000-0000-0000307D0000}"/>
    <cellStyle name="Note 12 26 4 3" xfId="31743" xr:uid="{00000000-0005-0000-0000-0000317D0000}"/>
    <cellStyle name="Note 12 26 4 3 2" xfId="31744" xr:uid="{00000000-0005-0000-0000-0000327D0000}"/>
    <cellStyle name="Note 12 26 4 3 3" xfId="31745" xr:uid="{00000000-0005-0000-0000-0000337D0000}"/>
    <cellStyle name="Note 12 26 4 3 4" xfId="31746" xr:uid="{00000000-0005-0000-0000-0000347D0000}"/>
    <cellStyle name="Note 12 26 4 4" xfId="31747" xr:uid="{00000000-0005-0000-0000-0000357D0000}"/>
    <cellStyle name="Note 12 26 4 4 2" xfId="31748" xr:uid="{00000000-0005-0000-0000-0000367D0000}"/>
    <cellStyle name="Note 12 26 4 4 3" xfId="31749" xr:uid="{00000000-0005-0000-0000-0000377D0000}"/>
    <cellStyle name="Note 12 26 4 4 4" xfId="31750" xr:uid="{00000000-0005-0000-0000-0000387D0000}"/>
    <cellStyle name="Note 12 26 4 5" xfId="31751" xr:uid="{00000000-0005-0000-0000-0000397D0000}"/>
    <cellStyle name="Note 12 26 4 5 2" xfId="31752" xr:uid="{00000000-0005-0000-0000-00003A7D0000}"/>
    <cellStyle name="Note 12 26 4 5 3" xfId="31753" xr:uid="{00000000-0005-0000-0000-00003B7D0000}"/>
    <cellStyle name="Note 12 26 4 5 4" xfId="31754" xr:uid="{00000000-0005-0000-0000-00003C7D0000}"/>
    <cellStyle name="Note 12 26 4 6" xfId="31755" xr:uid="{00000000-0005-0000-0000-00003D7D0000}"/>
    <cellStyle name="Note 12 26 4 6 2" xfId="31756" xr:uid="{00000000-0005-0000-0000-00003E7D0000}"/>
    <cellStyle name="Note 12 26 4 6 3" xfId="31757" xr:uid="{00000000-0005-0000-0000-00003F7D0000}"/>
    <cellStyle name="Note 12 26 4 6 4" xfId="31758" xr:uid="{00000000-0005-0000-0000-0000407D0000}"/>
    <cellStyle name="Note 12 26 4 7" xfId="31759" xr:uid="{00000000-0005-0000-0000-0000417D0000}"/>
    <cellStyle name="Note 12 26 4 7 2" xfId="31760" xr:uid="{00000000-0005-0000-0000-0000427D0000}"/>
    <cellStyle name="Note 12 26 4 7 3" xfId="31761" xr:uid="{00000000-0005-0000-0000-0000437D0000}"/>
    <cellStyle name="Note 12 26 4 7 4" xfId="31762" xr:uid="{00000000-0005-0000-0000-0000447D0000}"/>
    <cellStyle name="Note 12 26 4 8" xfId="31763" xr:uid="{00000000-0005-0000-0000-0000457D0000}"/>
    <cellStyle name="Note 12 26 4 8 2" xfId="31764" xr:uid="{00000000-0005-0000-0000-0000467D0000}"/>
    <cellStyle name="Note 12 26 4 8 3" xfId="31765" xr:uid="{00000000-0005-0000-0000-0000477D0000}"/>
    <cellStyle name="Note 12 26 4 8 4" xfId="31766" xr:uid="{00000000-0005-0000-0000-0000487D0000}"/>
    <cellStyle name="Note 12 26 4 9" xfId="31767" xr:uid="{00000000-0005-0000-0000-0000497D0000}"/>
    <cellStyle name="Note 12 26 4 9 2" xfId="31768" xr:uid="{00000000-0005-0000-0000-00004A7D0000}"/>
    <cellStyle name="Note 12 26 4 9 3" xfId="31769" xr:uid="{00000000-0005-0000-0000-00004B7D0000}"/>
    <cellStyle name="Note 12 26 4 9 4" xfId="31770" xr:uid="{00000000-0005-0000-0000-00004C7D0000}"/>
    <cellStyle name="Note 12 26 5" xfId="31771" xr:uid="{00000000-0005-0000-0000-00004D7D0000}"/>
    <cellStyle name="Note 12 26 5 2" xfId="31772" xr:uid="{00000000-0005-0000-0000-00004E7D0000}"/>
    <cellStyle name="Note 12 26 5 3" xfId="31773" xr:uid="{00000000-0005-0000-0000-00004F7D0000}"/>
    <cellStyle name="Note 12 26 5 4" xfId="31774" xr:uid="{00000000-0005-0000-0000-0000507D0000}"/>
    <cellStyle name="Note 12 26 6" xfId="31775" xr:uid="{00000000-0005-0000-0000-0000517D0000}"/>
    <cellStyle name="Note 12 26 6 2" xfId="31776" xr:uid="{00000000-0005-0000-0000-0000527D0000}"/>
    <cellStyle name="Note 12 26 6 3" xfId="31777" xr:uid="{00000000-0005-0000-0000-0000537D0000}"/>
    <cellStyle name="Note 12 26 6 4" xfId="31778" xr:uid="{00000000-0005-0000-0000-0000547D0000}"/>
    <cellStyle name="Note 12 26 7" xfId="31779" xr:uid="{00000000-0005-0000-0000-0000557D0000}"/>
    <cellStyle name="Note 12 26 7 2" xfId="31780" xr:uid="{00000000-0005-0000-0000-0000567D0000}"/>
    <cellStyle name="Note 12 26 7 3" xfId="31781" xr:uid="{00000000-0005-0000-0000-0000577D0000}"/>
    <cellStyle name="Note 12 26 7 4" xfId="31782" xr:uid="{00000000-0005-0000-0000-0000587D0000}"/>
    <cellStyle name="Note 12 26 8" xfId="31783" xr:uid="{00000000-0005-0000-0000-0000597D0000}"/>
    <cellStyle name="Note 12 26 8 2" xfId="31784" xr:uid="{00000000-0005-0000-0000-00005A7D0000}"/>
    <cellStyle name="Note 12 26 8 3" xfId="31785" xr:uid="{00000000-0005-0000-0000-00005B7D0000}"/>
    <cellStyle name="Note 12 26 8 4" xfId="31786" xr:uid="{00000000-0005-0000-0000-00005C7D0000}"/>
    <cellStyle name="Note 12 26 9" xfId="31787" xr:uid="{00000000-0005-0000-0000-00005D7D0000}"/>
    <cellStyle name="Note 12 26 9 2" xfId="31788" xr:uid="{00000000-0005-0000-0000-00005E7D0000}"/>
    <cellStyle name="Note 12 26 9 3" xfId="31789" xr:uid="{00000000-0005-0000-0000-00005F7D0000}"/>
    <cellStyle name="Note 12 26 9 4" xfId="31790" xr:uid="{00000000-0005-0000-0000-0000607D0000}"/>
    <cellStyle name="Note 12 27" xfId="31791" xr:uid="{00000000-0005-0000-0000-0000617D0000}"/>
    <cellStyle name="Note 12 27 10" xfId="31792" xr:uid="{00000000-0005-0000-0000-0000627D0000}"/>
    <cellStyle name="Note 12 27 10 2" xfId="31793" xr:uid="{00000000-0005-0000-0000-0000637D0000}"/>
    <cellStyle name="Note 12 27 10 3" xfId="31794" xr:uid="{00000000-0005-0000-0000-0000647D0000}"/>
    <cellStyle name="Note 12 27 10 4" xfId="31795" xr:uid="{00000000-0005-0000-0000-0000657D0000}"/>
    <cellStyle name="Note 12 27 11" xfId="31796" xr:uid="{00000000-0005-0000-0000-0000667D0000}"/>
    <cellStyle name="Note 12 27 11 2" xfId="31797" xr:uid="{00000000-0005-0000-0000-0000677D0000}"/>
    <cellStyle name="Note 12 27 11 3" xfId="31798" xr:uid="{00000000-0005-0000-0000-0000687D0000}"/>
    <cellStyle name="Note 12 27 11 4" xfId="31799" xr:uid="{00000000-0005-0000-0000-0000697D0000}"/>
    <cellStyle name="Note 12 27 12" xfId="31800" xr:uid="{00000000-0005-0000-0000-00006A7D0000}"/>
    <cellStyle name="Note 12 27 12 2" xfId="31801" xr:uid="{00000000-0005-0000-0000-00006B7D0000}"/>
    <cellStyle name="Note 12 27 12 3" xfId="31802" xr:uid="{00000000-0005-0000-0000-00006C7D0000}"/>
    <cellStyle name="Note 12 27 12 4" xfId="31803" xr:uid="{00000000-0005-0000-0000-00006D7D0000}"/>
    <cellStyle name="Note 12 27 13" xfId="31804" xr:uid="{00000000-0005-0000-0000-00006E7D0000}"/>
    <cellStyle name="Note 12 27 13 2" xfId="31805" xr:uid="{00000000-0005-0000-0000-00006F7D0000}"/>
    <cellStyle name="Note 12 27 13 3" xfId="31806" xr:uid="{00000000-0005-0000-0000-0000707D0000}"/>
    <cellStyle name="Note 12 27 13 4" xfId="31807" xr:uid="{00000000-0005-0000-0000-0000717D0000}"/>
    <cellStyle name="Note 12 27 14" xfId="31808" xr:uid="{00000000-0005-0000-0000-0000727D0000}"/>
    <cellStyle name="Note 12 27 14 2" xfId="31809" xr:uid="{00000000-0005-0000-0000-0000737D0000}"/>
    <cellStyle name="Note 12 27 14 3" xfId="31810" xr:uid="{00000000-0005-0000-0000-0000747D0000}"/>
    <cellStyle name="Note 12 27 14 4" xfId="31811" xr:uid="{00000000-0005-0000-0000-0000757D0000}"/>
    <cellStyle name="Note 12 27 15" xfId="31812" xr:uid="{00000000-0005-0000-0000-0000767D0000}"/>
    <cellStyle name="Note 12 27 15 2" xfId="31813" xr:uid="{00000000-0005-0000-0000-0000777D0000}"/>
    <cellStyle name="Note 12 27 15 3" xfId="31814" xr:uid="{00000000-0005-0000-0000-0000787D0000}"/>
    <cellStyle name="Note 12 27 15 4" xfId="31815" xr:uid="{00000000-0005-0000-0000-0000797D0000}"/>
    <cellStyle name="Note 12 27 16" xfId="31816" xr:uid="{00000000-0005-0000-0000-00007A7D0000}"/>
    <cellStyle name="Note 12 27 16 2" xfId="31817" xr:uid="{00000000-0005-0000-0000-00007B7D0000}"/>
    <cellStyle name="Note 12 27 16 3" xfId="31818" xr:uid="{00000000-0005-0000-0000-00007C7D0000}"/>
    <cellStyle name="Note 12 27 16 4" xfId="31819" xr:uid="{00000000-0005-0000-0000-00007D7D0000}"/>
    <cellStyle name="Note 12 27 17" xfId="31820" xr:uid="{00000000-0005-0000-0000-00007E7D0000}"/>
    <cellStyle name="Note 12 27 17 2" xfId="31821" xr:uid="{00000000-0005-0000-0000-00007F7D0000}"/>
    <cellStyle name="Note 12 27 17 3" xfId="31822" xr:uid="{00000000-0005-0000-0000-0000807D0000}"/>
    <cellStyle name="Note 12 27 17 4" xfId="31823" xr:uid="{00000000-0005-0000-0000-0000817D0000}"/>
    <cellStyle name="Note 12 27 18" xfId="31824" xr:uid="{00000000-0005-0000-0000-0000827D0000}"/>
    <cellStyle name="Note 12 27 18 2" xfId="31825" xr:uid="{00000000-0005-0000-0000-0000837D0000}"/>
    <cellStyle name="Note 12 27 18 3" xfId="31826" xr:uid="{00000000-0005-0000-0000-0000847D0000}"/>
    <cellStyle name="Note 12 27 18 4" xfId="31827" xr:uid="{00000000-0005-0000-0000-0000857D0000}"/>
    <cellStyle name="Note 12 27 19" xfId="31828" xr:uid="{00000000-0005-0000-0000-0000867D0000}"/>
    <cellStyle name="Note 12 27 19 2" xfId="31829" xr:uid="{00000000-0005-0000-0000-0000877D0000}"/>
    <cellStyle name="Note 12 27 19 3" xfId="31830" xr:uid="{00000000-0005-0000-0000-0000887D0000}"/>
    <cellStyle name="Note 12 27 19 4" xfId="31831" xr:uid="{00000000-0005-0000-0000-0000897D0000}"/>
    <cellStyle name="Note 12 27 2" xfId="31832" xr:uid="{00000000-0005-0000-0000-00008A7D0000}"/>
    <cellStyle name="Note 12 27 2 2" xfId="31833" xr:uid="{00000000-0005-0000-0000-00008B7D0000}"/>
    <cellStyle name="Note 12 27 2 3" xfId="31834" xr:uid="{00000000-0005-0000-0000-00008C7D0000}"/>
    <cellStyle name="Note 12 27 2 4" xfId="31835" xr:uid="{00000000-0005-0000-0000-00008D7D0000}"/>
    <cellStyle name="Note 12 27 20" xfId="31836" xr:uid="{00000000-0005-0000-0000-00008E7D0000}"/>
    <cellStyle name="Note 12 27 20 2" xfId="31837" xr:uid="{00000000-0005-0000-0000-00008F7D0000}"/>
    <cellStyle name="Note 12 27 20 3" xfId="31838" xr:uid="{00000000-0005-0000-0000-0000907D0000}"/>
    <cellStyle name="Note 12 27 20 4" xfId="31839" xr:uid="{00000000-0005-0000-0000-0000917D0000}"/>
    <cellStyle name="Note 12 27 21" xfId="31840" xr:uid="{00000000-0005-0000-0000-0000927D0000}"/>
    <cellStyle name="Note 12 27 22" xfId="31841" xr:uid="{00000000-0005-0000-0000-0000937D0000}"/>
    <cellStyle name="Note 12 27 3" xfId="31842" xr:uid="{00000000-0005-0000-0000-0000947D0000}"/>
    <cellStyle name="Note 12 27 3 2" xfId="31843" xr:uid="{00000000-0005-0000-0000-0000957D0000}"/>
    <cellStyle name="Note 12 27 3 3" xfId="31844" xr:uid="{00000000-0005-0000-0000-0000967D0000}"/>
    <cellStyle name="Note 12 27 3 4" xfId="31845" xr:uid="{00000000-0005-0000-0000-0000977D0000}"/>
    <cellStyle name="Note 12 27 4" xfId="31846" xr:uid="{00000000-0005-0000-0000-0000987D0000}"/>
    <cellStyle name="Note 12 27 4 2" xfId="31847" xr:uid="{00000000-0005-0000-0000-0000997D0000}"/>
    <cellStyle name="Note 12 27 4 3" xfId="31848" xr:uid="{00000000-0005-0000-0000-00009A7D0000}"/>
    <cellStyle name="Note 12 27 4 4" xfId="31849" xr:uid="{00000000-0005-0000-0000-00009B7D0000}"/>
    <cellStyle name="Note 12 27 5" xfId="31850" xr:uid="{00000000-0005-0000-0000-00009C7D0000}"/>
    <cellStyle name="Note 12 27 5 2" xfId="31851" xr:uid="{00000000-0005-0000-0000-00009D7D0000}"/>
    <cellStyle name="Note 12 27 5 3" xfId="31852" xr:uid="{00000000-0005-0000-0000-00009E7D0000}"/>
    <cellStyle name="Note 12 27 5 4" xfId="31853" xr:uid="{00000000-0005-0000-0000-00009F7D0000}"/>
    <cellStyle name="Note 12 27 6" xfId="31854" xr:uid="{00000000-0005-0000-0000-0000A07D0000}"/>
    <cellStyle name="Note 12 27 6 2" xfId="31855" xr:uid="{00000000-0005-0000-0000-0000A17D0000}"/>
    <cellStyle name="Note 12 27 6 3" xfId="31856" xr:uid="{00000000-0005-0000-0000-0000A27D0000}"/>
    <cellStyle name="Note 12 27 6 4" xfId="31857" xr:uid="{00000000-0005-0000-0000-0000A37D0000}"/>
    <cellStyle name="Note 12 27 7" xfId="31858" xr:uid="{00000000-0005-0000-0000-0000A47D0000}"/>
    <cellStyle name="Note 12 27 7 2" xfId="31859" xr:uid="{00000000-0005-0000-0000-0000A57D0000}"/>
    <cellStyle name="Note 12 27 7 3" xfId="31860" xr:uid="{00000000-0005-0000-0000-0000A67D0000}"/>
    <cellStyle name="Note 12 27 7 4" xfId="31861" xr:uid="{00000000-0005-0000-0000-0000A77D0000}"/>
    <cellStyle name="Note 12 27 8" xfId="31862" xr:uid="{00000000-0005-0000-0000-0000A87D0000}"/>
    <cellStyle name="Note 12 27 8 2" xfId="31863" xr:uid="{00000000-0005-0000-0000-0000A97D0000}"/>
    <cellStyle name="Note 12 27 8 3" xfId="31864" xr:uid="{00000000-0005-0000-0000-0000AA7D0000}"/>
    <cellStyle name="Note 12 27 8 4" xfId="31865" xr:uid="{00000000-0005-0000-0000-0000AB7D0000}"/>
    <cellStyle name="Note 12 27 9" xfId="31866" xr:uid="{00000000-0005-0000-0000-0000AC7D0000}"/>
    <cellStyle name="Note 12 27 9 2" xfId="31867" xr:uid="{00000000-0005-0000-0000-0000AD7D0000}"/>
    <cellStyle name="Note 12 27 9 3" xfId="31868" xr:uid="{00000000-0005-0000-0000-0000AE7D0000}"/>
    <cellStyle name="Note 12 27 9 4" xfId="31869" xr:uid="{00000000-0005-0000-0000-0000AF7D0000}"/>
    <cellStyle name="Note 12 28" xfId="31870" xr:uid="{00000000-0005-0000-0000-0000B07D0000}"/>
    <cellStyle name="Note 12 28 10" xfId="31871" xr:uid="{00000000-0005-0000-0000-0000B17D0000}"/>
    <cellStyle name="Note 12 28 10 2" xfId="31872" xr:uid="{00000000-0005-0000-0000-0000B27D0000}"/>
    <cellStyle name="Note 12 28 10 3" xfId="31873" xr:uid="{00000000-0005-0000-0000-0000B37D0000}"/>
    <cellStyle name="Note 12 28 10 4" xfId="31874" xr:uid="{00000000-0005-0000-0000-0000B47D0000}"/>
    <cellStyle name="Note 12 28 11" xfId="31875" xr:uid="{00000000-0005-0000-0000-0000B57D0000}"/>
    <cellStyle name="Note 12 28 11 2" xfId="31876" xr:uid="{00000000-0005-0000-0000-0000B67D0000}"/>
    <cellStyle name="Note 12 28 11 3" xfId="31877" xr:uid="{00000000-0005-0000-0000-0000B77D0000}"/>
    <cellStyle name="Note 12 28 11 4" xfId="31878" xr:uid="{00000000-0005-0000-0000-0000B87D0000}"/>
    <cellStyle name="Note 12 28 12" xfId="31879" xr:uid="{00000000-0005-0000-0000-0000B97D0000}"/>
    <cellStyle name="Note 12 28 12 2" xfId="31880" xr:uid="{00000000-0005-0000-0000-0000BA7D0000}"/>
    <cellStyle name="Note 12 28 12 3" xfId="31881" xr:uid="{00000000-0005-0000-0000-0000BB7D0000}"/>
    <cellStyle name="Note 12 28 12 4" xfId="31882" xr:uid="{00000000-0005-0000-0000-0000BC7D0000}"/>
    <cellStyle name="Note 12 28 13" xfId="31883" xr:uid="{00000000-0005-0000-0000-0000BD7D0000}"/>
    <cellStyle name="Note 12 28 13 2" xfId="31884" xr:uid="{00000000-0005-0000-0000-0000BE7D0000}"/>
    <cellStyle name="Note 12 28 13 3" xfId="31885" xr:uid="{00000000-0005-0000-0000-0000BF7D0000}"/>
    <cellStyle name="Note 12 28 13 4" xfId="31886" xr:uid="{00000000-0005-0000-0000-0000C07D0000}"/>
    <cellStyle name="Note 12 28 14" xfId="31887" xr:uid="{00000000-0005-0000-0000-0000C17D0000}"/>
    <cellStyle name="Note 12 28 14 2" xfId="31888" xr:uid="{00000000-0005-0000-0000-0000C27D0000}"/>
    <cellStyle name="Note 12 28 14 3" xfId="31889" xr:uid="{00000000-0005-0000-0000-0000C37D0000}"/>
    <cellStyle name="Note 12 28 14 4" xfId="31890" xr:uid="{00000000-0005-0000-0000-0000C47D0000}"/>
    <cellStyle name="Note 12 28 15" xfId="31891" xr:uid="{00000000-0005-0000-0000-0000C57D0000}"/>
    <cellStyle name="Note 12 28 15 2" xfId="31892" xr:uid="{00000000-0005-0000-0000-0000C67D0000}"/>
    <cellStyle name="Note 12 28 15 3" xfId="31893" xr:uid="{00000000-0005-0000-0000-0000C77D0000}"/>
    <cellStyle name="Note 12 28 15 4" xfId="31894" xr:uid="{00000000-0005-0000-0000-0000C87D0000}"/>
    <cellStyle name="Note 12 28 16" xfId="31895" xr:uid="{00000000-0005-0000-0000-0000C97D0000}"/>
    <cellStyle name="Note 12 28 16 2" xfId="31896" xr:uid="{00000000-0005-0000-0000-0000CA7D0000}"/>
    <cellStyle name="Note 12 28 16 3" xfId="31897" xr:uid="{00000000-0005-0000-0000-0000CB7D0000}"/>
    <cellStyle name="Note 12 28 16 4" xfId="31898" xr:uid="{00000000-0005-0000-0000-0000CC7D0000}"/>
    <cellStyle name="Note 12 28 17" xfId="31899" xr:uid="{00000000-0005-0000-0000-0000CD7D0000}"/>
    <cellStyle name="Note 12 28 17 2" xfId="31900" xr:uid="{00000000-0005-0000-0000-0000CE7D0000}"/>
    <cellStyle name="Note 12 28 17 3" xfId="31901" xr:uid="{00000000-0005-0000-0000-0000CF7D0000}"/>
    <cellStyle name="Note 12 28 17 4" xfId="31902" xr:uid="{00000000-0005-0000-0000-0000D07D0000}"/>
    <cellStyle name="Note 12 28 18" xfId="31903" xr:uid="{00000000-0005-0000-0000-0000D17D0000}"/>
    <cellStyle name="Note 12 28 18 2" xfId="31904" xr:uid="{00000000-0005-0000-0000-0000D27D0000}"/>
    <cellStyle name="Note 12 28 18 3" xfId="31905" xr:uid="{00000000-0005-0000-0000-0000D37D0000}"/>
    <cellStyle name="Note 12 28 18 4" xfId="31906" xr:uid="{00000000-0005-0000-0000-0000D47D0000}"/>
    <cellStyle name="Note 12 28 19" xfId="31907" xr:uid="{00000000-0005-0000-0000-0000D57D0000}"/>
    <cellStyle name="Note 12 28 19 2" xfId="31908" xr:uid="{00000000-0005-0000-0000-0000D67D0000}"/>
    <cellStyle name="Note 12 28 19 3" xfId="31909" xr:uid="{00000000-0005-0000-0000-0000D77D0000}"/>
    <cellStyle name="Note 12 28 19 4" xfId="31910" xr:uid="{00000000-0005-0000-0000-0000D87D0000}"/>
    <cellStyle name="Note 12 28 2" xfId="31911" xr:uid="{00000000-0005-0000-0000-0000D97D0000}"/>
    <cellStyle name="Note 12 28 2 2" xfId="31912" xr:uid="{00000000-0005-0000-0000-0000DA7D0000}"/>
    <cellStyle name="Note 12 28 2 3" xfId="31913" xr:uid="{00000000-0005-0000-0000-0000DB7D0000}"/>
    <cellStyle name="Note 12 28 2 4" xfId="31914" xr:uid="{00000000-0005-0000-0000-0000DC7D0000}"/>
    <cellStyle name="Note 12 28 20" xfId="31915" xr:uid="{00000000-0005-0000-0000-0000DD7D0000}"/>
    <cellStyle name="Note 12 28 20 2" xfId="31916" xr:uid="{00000000-0005-0000-0000-0000DE7D0000}"/>
    <cellStyle name="Note 12 28 20 3" xfId="31917" xr:uid="{00000000-0005-0000-0000-0000DF7D0000}"/>
    <cellStyle name="Note 12 28 20 4" xfId="31918" xr:uid="{00000000-0005-0000-0000-0000E07D0000}"/>
    <cellStyle name="Note 12 28 21" xfId="31919" xr:uid="{00000000-0005-0000-0000-0000E17D0000}"/>
    <cellStyle name="Note 12 28 22" xfId="31920" xr:uid="{00000000-0005-0000-0000-0000E27D0000}"/>
    <cellStyle name="Note 12 28 3" xfId="31921" xr:uid="{00000000-0005-0000-0000-0000E37D0000}"/>
    <cellStyle name="Note 12 28 3 2" xfId="31922" xr:uid="{00000000-0005-0000-0000-0000E47D0000}"/>
    <cellStyle name="Note 12 28 3 3" xfId="31923" xr:uid="{00000000-0005-0000-0000-0000E57D0000}"/>
    <cellStyle name="Note 12 28 3 4" xfId="31924" xr:uid="{00000000-0005-0000-0000-0000E67D0000}"/>
    <cellStyle name="Note 12 28 4" xfId="31925" xr:uid="{00000000-0005-0000-0000-0000E77D0000}"/>
    <cellStyle name="Note 12 28 4 2" xfId="31926" xr:uid="{00000000-0005-0000-0000-0000E87D0000}"/>
    <cellStyle name="Note 12 28 4 3" xfId="31927" xr:uid="{00000000-0005-0000-0000-0000E97D0000}"/>
    <cellStyle name="Note 12 28 4 4" xfId="31928" xr:uid="{00000000-0005-0000-0000-0000EA7D0000}"/>
    <cellStyle name="Note 12 28 5" xfId="31929" xr:uid="{00000000-0005-0000-0000-0000EB7D0000}"/>
    <cellStyle name="Note 12 28 5 2" xfId="31930" xr:uid="{00000000-0005-0000-0000-0000EC7D0000}"/>
    <cellStyle name="Note 12 28 5 3" xfId="31931" xr:uid="{00000000-0005-0000-0000-0000ED7D0000}"/>
    <cellStyle name="Note 12 28 5 4" xfId="31932" xr:uid="{00000000-0005-0000-0000-0000EE7D0000}"/>
    <cellStyle name="Note 12 28 6" xfId="31933" xr:uid="{00000000-0005-0000-0000-0000EF7D0000}"/>
    <cellStyle name="Note 12 28 6 2" xfId="31934" xr:uid="{00000000-0005-0000-0000-0000F07D0000}"/>
    <cellStyle name="Note 12 28 6 3" xfId="31935" xr:uid="{00000000-0005-0000-0000-0000F17D0000}"/>
    <cellStyle name="Note 12 28 6 4" xfId="31936" xr:uid="{00000000-0005-0000-0000-0000F27D0000}"/>
    <cellStyle name="Note 12 28 7" xfId="31937" xr:uid="{00000000-0005-0000-0000-0000F37D0000}"/>
    <cellStyle name="Note 12 28 7 2" xfId="31938" xr:uid="{00000000-0005-0000-0000-0000F47D0000}"/>
    <cellStyle name="Note 12 28 7 3" xfId="31939" xr:uid="{00000000-0005-0000-0000-0000F57D0000}"/>
    <cellStyle name="Note 12 28 7 4" xfId="31940" xr:uid="{00000000-0005-0000-0000-0000F67D0000}"/>
    <cellStyle name="Note 12 28 8" xfId="31941" xr:uid="{00000000-0005-0000-0000-0000F77D0000}"/>
    <cellStyle name="Note 12 28 8 2" xfId="31942" xr:uid="{00000000-0005-0000-0000-0000F87D0000}"/>
    <cellStyle name="Note 12 28 8 3" xfId="31943" xr:uid="{00000000-0005-0000-0000-0000F97D0000}"/>
    <cellStyle name="Note 12 28 8 4" xfId="31944" xr:uid="{00000000-0005-0000-0000-0000FA7D0000}"/>
    <cellStyle name="Note 12 28 9" xfId="31945" xr:uid="{00000000-0005-0000-0000-0000FB7D0000}"/>
    <cellStyle name="Note 12 28 9 2" xfId="31946" xr:uid="{00000000-0005-0000-0000-0000FC7D0000}"/>
    <cellStyle name="Note 12 28 9 3" xfId="31947" xr:uid="{00000000-0005-0000-0000-0000FD7D0000}"/>
    <cellStyle name="Note 12 28 9 4" xfId="31948" xr:uid="{00000000-0005-0000-0000-0000FE7D0000}"/>
    <cellStyle name="Note 12 29" xfId="31949" xr:uid="{00000000-0005-0000-0000-0000FF7D0000}"/>
    <cellStyle name="Note 12 29 10" xfId="31950" xr:uid="{00000000-0005-0000-0000-0000007E0000}"/>
    <cellStyle name="Note 12 29 10 2" xfId="31951" xr:uid="{00000000-0005-0000-0000-0000017E0000}"/>
    <cellStyle name="Note 12 29 10 3" xfId="31952" xr:uid="{00000000-0005-0000-0000-0000027E0000}"/>
    <cellStyle name="Note 12 29 10 4" xfId="31953" xr:uid="{00000000-0005-0000-0000-0000037E0000}"/>
    <cellStyle name="Note 12 29 11" xfId="31954" xr:uid="{00000000-0005-0000-0000-0000047E0000}"/>
    <cellStyle name="Note 12 29 11 2" xfId="31955" xr:uid="{00000000-0005-0000-0000-0000057E0000}"/>
    <cellStyle name="Note 12 29 11 3" xfId="31956" xr:uid="{00000000-0005-0000-0000-0000067E0000}"/>
    <cellStyle name="Note 12 29 11 4" xfId="31957" xr:uid="{00000000-0005-0000-0000-0000077E0000}"/>
    <cellStyle name="Note 12 29 12" xfId="31958" xr:uid="{00000000-0005-0000-0000-0000087E0000}"/>
    <cellStyle name="Note 12 29 12 2" xfId="31959" xr:uid="{00000000-0005-0000-0000-0000097E0000}"/>
    <cellStyle name="Note 12 29 12 3" xfId="31960" xr:uid="{00000000-0005-0000-0000-00000A7E0000}"/>
    <cellStyle name="Note 12 29 12 4" xfId="31961" xr:uid="{00000000-0005-0000-0000-00000B7E0000}"/>
    <cellStyle name="Note 12 29 13" xfId="31962" xr:uid="{00000000-0005-0000-0000-00000C7E0000}"/>
    <cellStyle name="Note 12 29 13 2" xfId="31963" xr:uid="{00000000-0005-0000-0000-00000D7E0000}"/>
    <cellStyle name="Note 12 29 13 3" xfId="31964" xr:uid="{00000000-0005-0000-0000-00000E7E0000}"/>
    <cellStyle name="Note 12 29 13 4" xfId="31965" xr:uid="{00000000-0005-0000-0000-00000F7E0000}"/>
    <cellStyle name="Note 12 29 14" xfId="31966" xr:uid="{00000000-0005-0000-0000-0000107E0000}"/>
    <cellStyle name="Note 12 29 14 2" xfId="31967" xr:uid="{00000000-0005-0000-0000-0000117E0000}"/>
    <cellStyle name="Note 12 29 14 3" xfId="31968" xr:uid="{00000000-0005-0000-0000-0000127E0000}"/>
    <cellStyle name="Note 12 29 14 4" xfId="31969" xr:uid="{00000000-0005-0000-0000-0000137E0000}"/>
    <cellStyle name="Note 12 29 15" xfId="31970" xr:uid="{00000000-0005-0000-0000-0000147E0000}"/>
    <cellStyle name="Note 12 29 15 2" xfId="31971" xr:uid="{00000000-0005-0000-0000-0000157E0000}"/>
    <cellStyle name="Note 12 29 15 3" xfId="31972" xr:uid="{00000000-0005-0000-0000-0000167E0000}"/>
    <cellStyle name="Note 12 29 15 4" xfId="31973" xr:uid="{00000000-0005-0000-0000-0000177E0000}"/>
    <cellStyle name="Note 12 29 16" xfId="31974" xr:uid="{00000000-0005-0000-0000-0000187E0000}"/>
    <cellStyle name="Note 12 29 16 2" xfId="31975" xr:uid="{00000000-0005-0000-0000-0000197E0000}"/>
    <cellStyle name="Note 12 29 16 3" xfId="31976" xr:uid="{00000000-0005-0000-0000-00001A7E0000}"/>
    <cellStyle name="Note 12 29 16 4" xfId="31977" xr:uid="{00000000-0005-0000-0000-00001B7E0000}"/>
    <cellStyle name="Note 12 29 17" xfId="31978" xr:uid="{00000000-0005-0000-0000-00001C7E0000}"/>
    <cellStyle name="Note 12 29 17 2" xfId="31979" xr:uid="{00000000-0005-0000-0000-00001D7E0000}"/>
    <cellStyle name="Note 12 29 17 3" xfId="31980" xr:uid="{00000000-0005-0000-0000-00001E7E0000}"/>
    <cellStyle name="Note 12 29 17 4" xfId="31981" xr:uid="{00000000-0005-0000-0000-00001F7E0000}"/>
    <cellStyle name="Note 12 29 18" xfId="31982" xr:uid="{00000000-0005-0000-0000-0000207E0000}"/>
    <cellStyle name="Note 12 29 18 2" xfId="31983" xr:uid="{00000000-0005-0000-0000-0000217E0000}"/>
    <cellStyle name="Note 12 29 18 3" xfId="31984" xr:uid="{00000000-0005-0000-0000-0000227E0000}"/>
    <cellStyle name="Note 12 29 18 4" xfId="31985" xr:uid="{00000000-0005-0000-0000-0000237E0000}"/>
    <cellStyle name="Note 12 29 19" xfId="31986" xr:uid="{00000000-0005-0000-0000-0000247E0000}"/>
    <cellStyle name="Note 12 29 19 2" xfId="31987" xr:uid="{00000000-0005-0000-0000-0000257E0000}"/>
    <cellStyle name="Note 12 29 19 3" xfId="31988" xr:uid="{00000000-0005-0000-0000-0000267E0000}"/>
    <cellStyle name="Note 12 29 19 4" xfId="31989" xr:uid="{00000000-0005-0000-0000-0000277E0000}"/>
    <cellStyle name="Note 12 29 2" xfId="31990" xr:uid="{00000000-0005-0000-0000-0000287E0000}"/>
    <cellStyle name="Note 12 29 2 2" xfId="31991" xr:uid="{00000000-0005-0000-0000-0000297E0000}"/>
    <cellStyle name="Note 12 29 2 3" xfId="31992" xr:uid="{00000000-0005-0000-0000-00002A7E0000}"/>
    <cellStyle name="Note 12 29 2 4" xfId="31993" xr:uid="{00000000-0005-0000-0000-00002B7E0000}"/>
    <cellStyle name="Note 12 29 20" xfId="31994" xr:uid="{00000000-0005-0000-0000-00002C7E0000}"/>
    <cellStyle name="Note 12 29 20 2" xfId="31995" xr:uid="{00000000-0005-0000-0000-00002D7E0000}"/>
    <cellStyle name="Note 12 29 20 3" xfId="31996" xr:uid="{00000000-0005-0000-0000-00002E7E0000}"/>
    <cellStyle name="Note 12 29 20 4" xfId="31997" xr:uid="{00000000-0005-0000-0000-00002F7E0000}"/>
    <cellStyle name="Note 12 29 21" xfId="31998" xr:uid="{00000000-0005-0000-0000-0000307E0000}"/>
    <cellStyle name="Note 12 29 22" xfId="31999" xr:uid="{00000000-0005-0000-0000-0000317E0000}"/>
    <cellStyle name="Note 12 29 3" xfId="32000" xr:uid="{00000000-0005-0000-0000-0000327E0000}"/>
    <cellStyle name="Note 12 29 3 2" xfId="32001" xr:uid="{00000000-0005-0000-0000-0000337E0000}"/>
    <cellStyle name="Note 12 29 3 3" xfId="32002" xr:uid="{00000000-0005-0000-0000-0000347E0000}"/>
    <cellStyle name="Note 12 29 3 4" xfId="32003" xr:uid="{00000000-0005-0000-0000-0000357E0000}"/>
    <cellStyle name="Note 12 29 4" xfId="32004" xr:uid="{00000000-0005-0000-0000-0000367E0000}"/>
    <cellStyle name="Note 12 29 4 2" xfId="32005" xr:uid="{00000000-0005-0000-0000-0000377E0000}"/>
    <cellStyle name="Note 12 29 4 3" xfId="32006" xr:uid="{00000000-0005-0000-0000-0000387E0000}"/>
    <cellStyle name="Note 12 29 4 4" xfId="32007" xr:uid="{00000000-0005-0000-0000-0000397E0000}"/>
    <cellStyle name="Note 12 29 5" xfId="32008" xr:uid="{00000000-0005-0000-0000-00003A7E0000}"/>
    <cellStyle name="Note 12 29 5 2" xfId="32009" xr:uid="{00000000-0005-0000-0000-00003B7E0000}"/>
    <cellStyle name="Note 12 29 5 3" xfId="32010" xr:uid="{00000000-0005-0000-0000-00003C7E0000}"/>
    <cellStyle name="Note 12 29 5 4" xfId="32011" xr:uid="{00000000-0005-0000-0000-00003D7E0000}"/>
    <cellStyle name="Note 12 29 6" xfId="32012" xr:uid="{00000000-0005-0000-0000-00003E7E0000}"/>
    <cellStyle name="Note 12 29 6 2" xfId="32013" xr:uid="{00000000-0005-0000-0000-00003F7E0000}"/>
    <cellStyle name="Note 12 29 6 3" xfId="32014" xr:uid="{00000000-0005-0000-0000-0000407E0000}"/>
    <cellStyle name="Note 12 29 6 4" xfId="32015" xr:uid="{00000000-0005-0000-0000-0000417E0000}"/>
    <cellStyle name="Note 12 29 7" xfId="32016" xr:uid="{00000000-0005-0000-0000-0000427E0000}"/>
    <cellStyle name="Note 12 29 7 2" xfId="32017" xr:uid="{00000000-0005-0000-0000-0000437E0000}"/>
    <cellStyle name="Note 12 29 7 3" xfId="32018" xr:uid="{00000000-0005-0000-0000-0000447E0000}"/>
    <cellStyle name="Note 12 29 7 4" xfId="32019" xr:uid="{00000000-0005-0000-0000-0000457E0000}"/>
    <cellStyle name="Note 12 29 8" xfId="32020" xr:uid="{00000000-0005-0000-0000-0000467E0000}"/>
    <cellStyle name="Note 12 29 8 2" xfId="32021" xr:uid="{00000000-0005-0000-0000-0000477E0000}"/>
    <cellStyle name="Note 12 29 8 3" xfId="32022" xr:uid="{00000000-0005-0000-0000-0000487E0000}"/>
    <cellStyle name="Note 12 29 8 4" xfId="32023" xr:uid="{00000000-0005-0000-0000-0000497E0000}"/>
    <cellStyle name="Note 12 29 9" xfId="32024" xr:uid="{00000000-0005-0000-0000-00004A7E0000}"/>
    <cellStyle name="Note 12 29 9 2" xfId="32025" xr:uid="{00000000-0005-0000-0000-00004B7E0000}"/>
    <cellStyle name="Note 12 29 9 3" xfId="32026" xr:uid="{00000000-0005-0000-0000-00004C7E0000}"/>
    <cellStyle name="Note 12 29 9 4" xfId="32027" xr:uid="{00000000-0005-0000-0000-00004D7E0000}"/>
    <cellStyle name="Note 12 3" xfId="1586" xr:uid="{00000000-0005-0000-0000-00004E7E0000}"/>
    <cellStyle name="Note 12 3 10" xfId="32029" xr:uid="{00000000-0005-0000-0000-00004F7E0000}"/>
    <cellStyle name="Note 12 3 10 2" xfId="32030" xr:uid="{00000000-0005-0000-0000-0000507E0000}"/>
    <cellStyle name="Note 12 3 10 3" xfId="32031" xr:uid="{00000000-0005-0000-0000-0000517E0000}"/>
    <cellStyle name="Note 12 3 10 4" xfId="32032" xr:uid="{00000000-0005-0000-0000-0000527E0000}"/>
    <cellStyle name="Note 12 3 11" xfId="32033" xr:uid="{00000000-0005-0000-0000-0000537E0000}"/>
    <cellStyle name="Note 12 3 11 2" xfId="32034" xr:uid="{00000000-0005-0000-0000-0000547E0000}"/>
    <cellStyle name="Note 12 3 11 3" xfId="32035" xr:uid="{00000000-0005-0000-0000-0000557E0000}"/>
    <cellStyle name="Note 12 3 11 4" xfId="32036" xr:uid="{00000000-0005-0000-0000-0000567E0000}"/>
    <cellStyle name="Note 12 3 12" xfId="32037" xr:uid="{00000000-0005-0000-0000-0000577E0000}"/>
    <cellStyle name="Note 12 3 12 2" xfId="32038" xr:uid="{00000000-0005-0000-0000-0000587E0000}"/>
    <cellStyle name="Note 12 3 12 3" xfId="32039" xr:uid="{00000000-0005-0000-0000-0000597E0000}"/>
    <cellStyle name="Note 12 3 12 4" xfId="32040" xr:uid="{00000000-0005-0000-0000-00005A7E0000}"/>
    <cellStyle name="Note 12 3 13" xfId="32041" xr:uid="{00000000-0005-0000-0000-00005B7E0000}"/>
    <cellStyle name="Note 12 3 13 2" xfId="32042" xr:uid="{00000000-0005-0000-0000-00005C7E0000}"/>
    <cellStyle name="Note 12 3 13 3" xfId="32043" xr:uid="{00000000-0005-0000-0000-00005D7E0000}"/>
    <cellStyle name="Note 12 3 13 4" xfId="32044" xr:uid="{00000000-0005-0000-0000-00005E7E0000}"/>
    <cellStyle name="Note 12 3 14" xfId="32045" xr:uid="{00000000-0005-0000-0000-00005F7E0000}"/>
    <cellStyle name="Note 12 3 14 2" xfId="32046" xr:uid="{00000000-0005-0000-0000-0000607E0000}"/>
    <cellStyle name="Note 12 3 14 3" xfId="32047" xr:uid="{00000000-0005-0000-0000-0000617E0000}"/>
    <cellStyle name="Note 12 3 14 4" xfId="32048" xr:uid="{00000000-0005-0000-0000-0000627E0000}"/>
    <cellStyle name="Note 12 3 15" xfId="32049" xr:uid="{00000000-0005-0000-0000-0000637E0000}"/>
    <cellStyle name="Note 12 3 15 2" xfId="32050" xr:uid="{00000000-0005-0000-0000-0000647E0000}"/>
    <cellStyle name="Note 12 3 15 3" xfId="32051" xr:uid="{00000000-0005-0000-0000-0000657E0000}"/>
    <cellStyle name="Note 12 3 15 4" xfId="32052" xr:uid="{00000000-0005-0000-0000-0000667E0000}"/>
    <cellStyle name="Note 12 3 16" xfId="32053" xr:uid="{00000000-0005-0000-0000-0000677E0000}"/>
    <cellStyle name="Note 12 3 16 2" xfId="32054" xr:uid="{00000000-0005-0000-0000-0000687E0000}"/>
    <cellStyle name="Note 12 3 16 3" xfId="32055" xr:uid="{00000000-0005-0000-0000-0000697E0000}"/>
    <cellStyle name="Note 12 3 16 4" xfId="32056" xr:uid="{00000000-0005-0000-0000-00006A7E0000}"/>
    <cellStyle name="Note 12 3 17" xfId="32057" xr:uid="{00000000-0005-0000-0000-00006B7E0000}"/>
    <cellStyle name="Note 12 3 17 2" xfId="32058" xr:uid="{00000000-0005-0000-0000-00006C7E0000}"/>
    <cellStyle name="Note 12 3 17 3" xfId="32059" xr:uid="{00000000-0005-0000-0000-00006D7E0000}"/>
    <cellStyle name="Note 12 3 17 4" xfId="32060" xr:uid="{00000000-0005-0000-0000-00006E7E0000}"/>
    <cellStyle name="Note 12 3 18" xfId="32061" xr:uid="{00000000-0005-0000-0000-00006F7E0000}"/>
    <cellStyle name="Note 12 3 18 2" xfId="32062" xr:uid="{00000000-0005-0000-0000-0000707E0000}"/>
    <cellStyle name="Note 12 3 18 3" xfId="32063" xr:uid="{00000000-0005-0000-0000-0000717E0000}"/>
    <cellStyle name="Note 12 3 18 4" xfId="32064" xr:uid="{00000000-0005-0000-0000-0000727E0000}"/>
    <cellStyle name="Note 12 3 19" xfId="32065" xr:uid="{00000000-0005-0000-0000-0000737E0000}"/>
    <cellStyle name="Note 12 3 19 2" xfId="32066" xr:uid="{00000000-0005-0000-0000-0000747E0000}"/>
    <cellStyle name="Note 12 3 19 3" xfId="32067" xr:uid="{00000000-0005-0000-0000-0000757E0000}"/>
    <cellStyle name="Note 12 3 19 4" xfId="32068" xr:uid="{00000000-0005-0000-0000-0000767E0000}"/>
    <cellStyle name="Note 12 3 2" xfId="32069" xr:uid="{00000000-0005-0000-0000-0000777E0000}"/>
    <cellStyle name="Note 12 3 2 2" xfId="32070" xr:uid="{00000000-0005-0000-0000-0000787E0000}"/>
    <cellStyle name="Note 12 3 2 3" xfId="32071" xr:uid="{00000000-0005-0000-0000-0000797E0000}"/>
    <cellStyle name="Note 12 3 2 4" xfId="32072" xr:uid="{00000000-0005-0000-0000-00007A7E0000}"/>
    <cellStyle name="Note 12 3 20" xfId="32073" xr:uid="{00000000-0005-0000-0000-00007B7E0000}"/>
    <cellStyle name="Note 12 3 20 2" xfId="32074" xr:uid="{00000000-0005-0000-0000-00007C7E0000}"/>
    <cellStyle name="Note 12 3 20 3" xfId="32075" xr:uid="{00000000-0005-0000-0000-00007D7E0000}"/>
    <cellStyle name="Note 12 3 20 4" xfId="32076" xr:uid="{00000000-0005-0000-0000-00007E7E0000}"/>
    <cellStyle name="Note 12 3 21" xfId="32077" xr:uid="{00000000-0005-0000-0000-00007F7E0000}"/>
    <cellStyle name="Note 12 3 22" xfId="32078" xr:uid="{00000000-0005-0000-0000-0000807E0000}"/>
    <cellStyle name="Note 12 3 23" xfId="32028" xr:uid="{00000000-0005-0000-0000-0000817E0000}"/>
    <cellStyle name="Note 12 3 3" xfId="32079" xr:uid="{00000000-0005-0000-0000-0000827E0000}"/>
    <cellStyle name="Note 12 3 3 2" xfId="32080" xr:uid="{00000000-0005-0000-0000-0000837E0000}"/>
    <cellStyle name="Note 12 3 3 3" xfId="32081" xr:uid="{00000000-0005-0000-0000-0000847E0000}"/>
    <cellStyle name="Note 12 3 3 4" xfId="32082" xr:uid="{00000000-0005-0000-0000-0000857E0000}"/>
    <cellStyle name="Note 12 3 4" xfId="32083" xr:uid="{00000000-0005-0000-0000-0000867E0000}"/>
    <cellStyle name="Note 12 3 4 2" xfId="32084" xr:uid="{00000000-0005-0000-0000-0000877E0000}"/>
    <cellStyle name="Note 12 3 4 3" xfId="32085" xr:uid="{00000000-0005-0000-0000-0000887E0000}"/>
    <cellStyle name="Note 12 3 4 4" xfId="32086" xr:uid="{00000000-0005-0000-0000-0000897E0000}"/>
    <cellStyle name="Note 12 3 5" xfId="32087" xr:uid="{00000000-0005-0000-0000-00008A7E0000}"/>
    <cellStyle name="Note 12 3 5 2" xfId="32088" xr:uid="{00000000-0005-0000-0000-00008B7E0000}"/>
    <cellStyle name="Note 12 3 5 3" xfId="32089" xr:uid="{00000000-0005-0000-0000-00008C7E0000}"/>
    <cellStyle name="Note 12 3 5 4" xfId="32090" xr:uid="{00000000-0005-0000-0000-00008D7E0000}"/>
    <cellStyle name="Note 12 3 6" xfId="32091" xr:uid="{00000000-0005-0000-0000-00008E7E0000}"/>
    <cellStyle name="Note 12 3 6 2" xfId="32092" xr:uid="{00000000-0005-0000-0000-00008F7E0000}"/>
    <cellStyle name="Note 12 3 6 3" xfId="32093" xr:uid="{00000000-0005-0000-0000-0000907E0000}"/>
    <cellStyle name="Note 12 3 6 4" xfId="32094" xr:uid="{00000000-0005-0000-0000-0000917E0000}"/>
    <cellStyle name="Note 12 3 7" xfId="32095" xr:uid="{00000000-0005-0000-0000-0000927E0000}"/>
    <cellStyle name="Note 12 3 7 2" xfId="32096" xr:uid="{00000000-0005-0000-0000-0000937E0000}"/>
    <cellStyle name="Note 12 3 7 3" xfId="32097" xr:uid="{00000000-0005-0000-0000-0000947E0000}"/>
    <cellStyle name="Note 12 3 7 4" xfId="32098" xr:uid="{00000000-0005-0000-0000-0000957E0000}"/>
    <cellStyle name="Note 12 3 8" xfId="32099" xr:uid="{00000000-0005-0000-0000-0000967E0000}"/>
    <cellStyle name="Note 12 3 8 2" xfId="32100" xr:uid="{00000000-0005-0000-0000-0000977E0000}"/>
    <cellStyle name="Note 12 3 8 3" xfId="32101" xr:uid="{00000000-0005-0000-0000-0000987E0000}"/>
    <cellStyle name="Note 12 3 8 4" xfId="32102" xr:uid="{00000000-0005-0000-0000-0000997E0000}"/>
    <cellStyle name="Note 12 3 9" xfId="32103" xr:uid="{00000000-0005-0000-0000-00009A7E0000}"/>
    <cellStyle name="Note 12 3 9 2" xfId="32104" xr:uid="{00000000-0005-0000-0000-00009B7E0000}"/>
    <cellStyle name="Note 12 3 9 3" xfId="32105" xr:uid="{00000000-0005-0000-0000-00009C7E0000}"/>
    <cellStyle name="Note 12 3 9 4" xfId="32106" xr:uid="{00000000-0005-0000-0000-00009D7E0000}"/>
    <cellStyle name="Note 12 30" xfId="32107" xr:uid="{00000000-0005-0000-0000-00009E7E0000}"/>
    <cellStyle name="Note 12 30 10" xfId="32108" xr:uid="{00000000-0005-0000-0000-00009F7E0000}"/>
    <cellStyle name="Note 12 30 10 2" xfId="32109" xr:uid="{00000000-0005-0000-0000-0000A07E0000}"/>
    <cellStyle name="Note 12 30 10 3" xfId="32110" xr:uid="{00000000-0005-0000-0000-0000A17E0000}"/>
    <cellStyle name="Note 12 30 10 4" xfId="32111" xr:uid="{00000000-0005-0000-0000-0000A27E0000}"/>
    <cellStyle name="Note 12 30 11" xfId="32112" xr:uid="{00000000-0005-0000-0000-0000A37E0000}"/>
    <cellStyle name="Note 12 30 11 2" xfId="32113" xr:uid="{00000000-0005-0000-0000-0000A47E0000}"/>
    <cellStyle name="Note 12 30 11 3" xfId="32114" xr:uid="{00000000-0005-0000-0000-0000A57E0000}"/>
    <cellStyle name="Note 12 30 11 4" xfId="32115" xr:uid="{00000000-0005-0000-0000-0000A67E0000}"/>
    <cellStyle name="Note 12 30 12" xfId="32116" xr:uid="{00000000-0005-0000-0000-0000A77E0000}"/>
    <cellStyle name="Note 12 30 12 2" xfId="32117" xr:uid="{00000000-0005-0000-0000-0000A87E0000}"/>
    <cellStyle name="Note 12 30 12 3" xfId="32118" xr:uid="{00000000-0005-0000-0000-0000A97E0000}"/>
    <cellStyle name="Note 12 30 12 4" xfId="32119" xr:uid="{00000000-0005-0000-0000-0000AA7E0000}"/>
    <cellStyle name="Note 12 30 13" xfId="32120" xr:uid="{00000000-0005-0000-0000-0000AB7E0000}"/>
    <cellStyle name="Note 12 30 13 2" xfId="32121" xr:uid="{00000000-0005-0000-0000-0000AC7E0000}"/>
    <cellStyle name="Note 12 30 13 3" xfId="32122" xr:uid="{00000000-0005-0000-0000-0000AD7E0000}"/>
    <cellStyle name="Note 12 30 13 4" xfId="32123" xr:uid="{00000000-0005-0000-0000-0000AE7E0000}"/>
    <cellStyle name="Note 12 30 14" xfId="32124" xr:uid="{00000000-0005-0000-0000-0000AF7E0000}"/>
    <cellStyle name="Note 12 30 14 2" xfId="32125" xr:uid="{00000000-0005-0000-0000-0000B07E0000}"/>
    <cellStyle name="Note 12 30 14 3" xfId="32126" xr:uid="{00000000-0005-0000-0000-0000B17E0000}"/>
    <cellStyle name="Note 12 30 14 4" xfId="32127" xr:uid="{00000000-0005-0000-0000-0000B27E0000}"/>
    <cellStyle name="Note 12 30 15" xfId="32128" xr:uid="{00000000-0005-0000-0000-0000B37E0000}"/>
    <cellStyle name="Note 12 30 15 2" xfId="32129" xr:uid="{00000000-0005-0000-0000-0000B47E0000}"/>
    <cellStyle name="Note 12 30 15 3" xfId="32130" xr:uid="{00000000-0005-0000-0000-0000B57E0000}"/>
    <cellStyle name="Note 12 30 15 4" xfId="32131" xr:uid="{00000000-0005-0000-0000-0000B67E0000}"/>
    <cellStyle name="Note 12 30 16" xfId="32132" xr:uid="{00000000-0005-0000-0000-0000B77E0000}"/>
    <cellStyle name="Note 12 30 16 2" xfId="32133" xr:uid="{00000000-0005-0000-0000-0000B87E0000}"/>
    <cellStyle name="Note 12 30 16 3" xfId="32134" xr:uid="{00000000-0005-0000-0000-0000B97E0000}"/>
    <cellStyle name="Note 12 30 16 4" xfId="32135" xr:uid="{00000000-0005-0000-0000-0000BA7E0000}"/>
    <cellStyle name="Note 12 30 17" xfId="32136" xr:uid="{00000000-0005-0000-0000-0000BB7E0000}"/>
    <cellStyle name="Note 12 30 17 2" xfId="32137" xr:uid="{00000000-0005-0000-0000-0000BC7E0000}"/>
    <cellStyle name="Note 12 30 17 3" xfId="32138" xr:uid="{00000000-0005-0000-0000-0000BD7E0000}"/>
    <cellStyle name="Note 12 30 17 4" xfId="32139" xr:uid="{00000000-0005-0000-0000-0000BE7E0000}"/>
    <cellStyle name="Note 12 30 18" xfId="32140" xr:uid="{00000000-0005-0000-0000-0000BF7E0000}"/>
    <cellStyle name="Note 12 30 18 2" xfId="32141" xr:uid="{00000000-0005-0000-0000-0000C07E0000}"/>
    <cellStyle name="Note 12 30 18 3" xfId="32142" xr:uid="{00000000-0005-0000-0000-0000C17E0000}"/>
    <cellStyle name="Note 12 30 18 4" xfId="32143" xr:uid="{00000000-0005-0000-0000-0000C27E0000}"/>
    <cellStyle name="Note 12 30 19" xfId="32144" xr:uid="{00000000-0005-0000-0000-0000C37E0000}"/>
    <cellStyle name="Note 12 30 19 2" xfId="32145" xr:uid="{00000000-0005-0000-0000-0000C47E0000}"/>
    <cellStyle name="Note 12 30 19 3" xfId="32146" xr:uid="{00000000-0005-0000-0000-0000C57E0000}"/>
    <cellStyle name="Note 12 30 19 4" xfId="32147" xr:uid="{00000000-0005-0000-0000-0000C67E0000}"/>
    <cellStyle name="Note 12 30 2" xfId="32148" xr:uid="{00000000-0005-0000-0000-0000C77E0000}"/>
    <cellStyle name="Note 12 30 2 2" xfId="32149" xr:uid="{00000000-0005-0000-0000-0000C87E0000}"/>
    <cellStyle name="Note 12 30 2 3" xfId="32150" xr:uid="{00000000-0005-0000-0000-0000C97E0000}"/>
    <cellStyle name="Note 12 30 2 4" xfId="32151" xr:uid="{00000000-0005-0000-0000-0000CA7E0000}"/>
    <cellStyle name="Note 12 30 20" xfId="32152" xr:uid="{00000000-0005-0000-0000-0000CB7E0000}"/>
    <cellStyle name="Note 12 30 20 2" xfId="32153" xr:uid="{00000000-0005-0000-0000-0000CC7E0000}"/>
    <cellStyle name="Note 12 30 20 3" xfId="32154" xr:uid="{00000000-0005-0000-0000-0000CD7E0000}"/>
    <cellStyle name="Note 12 30 20 4" xfId="32155" xr:uid="{00000000-0005-0000-0000-0000CE7E0000}"/>
    <cellStyle name="Note 12 30 21" xfId="32156" xr:uid="{00000000-0005-0000-0000-0000CF7E0000}"/>
    <cellStyle name="Note 12 30 22" xfId="32157" xr:uid="{00000000-0005-0000-0000-0000D07E0000}"/>
    <cellStyle name="Note 12 30 3" xfId="32158" xr:uid="{00000000-0005-0000-0000-0000D17E0000}"/>
    <cellStyle name="Note 12 30 3 2" xfId="32159" xr:uid="{00000000-0005-0000-0000-0000D27E0000}"/>
    <cellStyle name="Note 12 30 3 3" xfId="32160" xr:uid="{00000000-0005-0000-0000-0000D37E0000}"/>
    <cellStyle name="Note 12 30 3 4" xfId="32161" xr:uid="{00000000-0005-0000-0000-0000D47E0000}"/>
    <cellStyle name="Note 12 30 4" xfId="32162" xr:uid="{00000000-0005-0000-0000-0000D57E0000}"/>
    <cellStyle name="Note 12 30 4 2" xfId="32163" xr:uid="{00000000-0005-0000-0000-0000D67E0000}"/>
    <cellStyle name="Note 12 30 4 3" xfId="32164" xr:uid="{00000000-0005-0000-0000-0000D77E0000}"/>
    <cellStyle name="Note 12 30 4 4" xfId="32165" xr:uid="{00000000-0005-0000-0000-0000D87E0000}"/>
    <cellStyle name="Note 12 30 5" xfId="32166" xr:uid="{00000000-0005-0000-0000-0000D97E0000}"/>
    <cellStyle name="Note 12 30 5 2" xfId="32167" xr:uid="{00000000-0005-0000-0000-0000DA7E0000}"/>
    <cellStyle name="Note 12 30 5 3" xfId="32168" xr:uid="{00000000-0005-0000-0000-0000DB7E0000}"/>
    <cellStyle name="Note 12 30 5 4" xfId="32169" xr:uid="{00000000-0005-0000-0000-0000DC7E0000}"/>
    <cellStyle name="Note 12 30 6" xfId="32170" xr:uid="{00000000-0005-0000-0000-0000DD7E0000}"/>
    <cellStyle name="Note 12 30 6 2" xfId="32171" xr:uid="{00000000-0005-0000-0000-0000DE7E0000}"/>
    <cellStyle name="Note 12 30 6 3" xfId="32172" xr:uid="{00000000-0005-0000-0000-0000DF7E0000}"/>
    <cellStyle name="Note 12 30 6 4" xfId="32173" xr:uid="{00000000-0005-0000-0000-0000E07E0000}"/>
    <cellStyle name="Note 12 30 7" xfId="32174" xr:uid="{00000000-0005-0000-0000-0000E17E0000}"/>
    <cellStyle name="Note 12 30 7 2" xfId="32175" xr:uid="{00000000-0005-0000-0000-0000E27E0000}"/>
    <cellStyle name="Note 12 30 7 3" xfId="32176" xr:uid="{00000000-0005-0000-0000-0000E37E0000}"/>
    <cellStyle name="Note 12 30 7 4" xfId="32177" xr:uid="{00000000-0005-0000-0000-0000E47E0000}"/>
    <cellStyle name="Note 12 30 8" xfId="32178" xr:uid="{00000000-0005-0000-0000-0000E57E0000}"/>
    <cellStyle name="Note 12 30 8 2" xfId="32179" xr:uid="{00000000-0005-0000-0000-0000E67E0000}"/>
    <cellStyle name="Note 12 30 8 3" xfId="32180" xr:uid="{00000000-0005-0000-0000-0000E77E0000}"/>
    <cellStyle name="Note 12 30 8 4" xfId="32181" xr:uid="{00000000-0005-0000-0000-0000E87E0000}"/>
    <cellStyle name="Note 12 30 9" xfId="32182" xr:uid="{00000000-0005-0000-0000-0000E97E0000}"/>
    <cellStyle name="Note 12 30 9 2" xfId="32183" xr:uid="{00000000-0005-0000-0000-0000EA7E0000}"/>
    <cellStyle name="Note 12 30 9 3" xfId="32184" xr:uid="{00000000-0005-0000-0000-0000EB7E0000}"/>
    <cellStyle name="Note 12 30 9 4" xfId="32185" xr:uid="{00000000-0005-0000-0000-0000EC7E0000}"/>
    <cellStyle name="Note 12 31" xfId="32186" xr:uid="{00000000-0005-0000-0000-0000ED7E0000}"/>
    <cellStyle name="Note 12 31 10" xfId="32187" xr:uid="{00000000-0005-0000-0000-0000EE7E0000}"/>
    <cellStyle name="Note 12 31 10 2" xfId="32188" xr:uid="{00000000-0005-0000-0000-0000EF7E0000}"/>
    <cellStyle name="Note 12 31 10 3" xfId="32189" xr:uid="{00000000-0005-0000-0000-0000F07E0000}"/>
    <cellStyle name="Note 12 31 10 4" xfId="32190" xr:uid="{00000000-0005-0000-0000-0000F17E0000}"/>
    <cellStyle name="Note 12 31 11" xfId="32191" xr:uid="{00000000-0005-0000-0000-0000F27E0000}"/>
    <cellStyle name="Note 12 31 11 2" xfId="32192" xr:uid="{00000000-0005-0000-0000-0000F37E0000}"/>
    <cellStyle name="Note 12 31 11 3" xfId="32193" xr:uid="{00000000-0005-0000-0000-0000F47E0000}"/>
    <cellStyle name="Note 12 31 11 4" xfId="32194" xr:uid="{00000000-0005-0000-0000-0000F57E0000}"/>
    <cellStyle name="Note 12 31 12" xfId="32195" xr:uid="{00000000-0005-0000-0000-0000F67E0000}"/>
    <cellStyle name="Note 12 31 12 2" xfId="32196" xr:uid="{00000000-0005-0000-0000-0000F77E0000}"/>
    <cellStyle name="Note 12 31 12 3" xfId="32197" xr:uid="{00000000-0005-0000-0000-0000F87E0000}"/>
    <cellStyle name="Note 12 31 12 4" xfId="32198" xr:uid="{00000000-0005-0000-0000-0000F97E0000}"/>
    <cellStyle name="Note 12 31 13" xfId="32199" xr:uid="{00000000-0005-0000-0000-0000FA7E0000}"/>
    <cellStyle name="Note 12 31 13 2" xfId="32200" xr:uid="{00000000-0005-0000-0000-0000FB7E0000}"/>
    <cellStyle name="Note 12 31 13 3" xfId="32201" xr:uid="{00000000-0005-0000-0000-0000FC7E0000}"/>
    <cellStyle name="Note 12 31 13 4" xfId="32202" xr:uid="{00000000-0005-0000-0000-0000FD7E0000}"/>
    <cellStyle name="Note 12 31 14" xfId="32203" xr:uid="{00000000-0005-0000-0000-0000FE7E0000}"/>
    <cellStyle name="Note 12 31 14 2" xfId="32204" xr:uid="{00000000-0005-0000-0000-0000FF7E0000}"/>
    <cellStyle name="Note 12 31 14 3" xfId="32205" xr:uid="{00000000-0005-0000-0000-0000007F0000}"/>
    <cellStyle name="Note 12 31 14 4" xfId="32206" xr:uid="{00000000-0005-0000-0000-0000017F0000}"/>
    <cellStyle name="Note 12 31 15" xfId="32207" xr:uid="{00000000-0005-0000-0000-0000027F0000}"/>
    <cellStyle name="Note 12 31 15 2" xfId="32208" xr:uid="{00000000-0005-0000-0000-0000037F0000}"/>
    <cellStyle name="Note 12 31 15 3" xfId="32209" xr:uid="{00000000-0005-0000-0000-0000047F0000}"/>
    <cellStyle name="Note 12 31 15 4" xfId="32210" xr:uid="{00000000-0005-0000-0000-0000057F0000}"/>
    <cellStyle name="Note 12 31 16" xfId="32211" xr:uid="{00000000-0005-0000-0000-0000067F0000}"/>
    <cellStyle name="Note 12 31 16 2" xfId="32212" xr:uid="{00000000-0005-0000-0000-0000077F0000}"/>
    <cellStyle name="Note 12 31 16 3" xfId="32213" xr:uid="{00000000-0005-0000-0000-0000087F0000}"/>
    <cellStyle name="Note 12 31 16 4" xfId="32214" xr:uid="{00000000-0005-0000-0000-0000097F0000}"/>
    <cellStyle name="Note 12 31 17" xfId="32215" xr:uid="{00000000-0005-0000-0000-00000A7F0000}"/>
    <cellStyle name="Note 12 31 17 2" xfId="32216" xr:uid="{00000000-0005-0000-0000-00000B7F0000}"/>
    <cellStyle name="Note 12 31 17 3" xfId="32217" xr:uid="{00000000-0005-0000-0000-00000C7F0000}"/>
    <cellStyle name="Note 12 31 17 4" xfId="32218" xr:uid="{00000000-0005-0000-0000-00000D7F0000}"/>
    <cellStyle name="Note 12 31 18" xfId="32219" xr:uid="{00000000-0005-0000-0000-00000E7F0000}"/>
    <cellStyle name="Note 12 31 18 2" xfId="32220" xr:uid="{00000000-0005-0000-0000-00000F7F0000}"/>
    <cellStyle name="Note 12 31 18 3" xfId="32221" xr:uid="{00000000-0005-0000-0000-0000107F0000}"/>
    <cellStyle name="Note 12 31 18 4" xfId="32222" xr:uid="{00000000-0005-0000-0000-0000117F0000}"/>
    <cellStyle name="Note 12 31 19" xfId="32223" xr:uid="{00000000-0005-0000-0000-0000127F0000}"/>
    <cellStyle name="Note 12 31 19 2" xfId="32224" xr:uid="{00000000-0005-0000-0000-0000137F0000}"/>
    <cellStyle name="Note 12 31 19 3" xfId="32225" xr:uid="{00000000-0005-0000-0000-0000147F0000}"/>
    <cellStyle name="Note 12 31 19 4" xfId="32226" xr:uid="{00000000-0005-0000-0000-0000157F0000}"/>
    <cellStyle name="Note 12 31 2" xfId="32227" xr:uid="{00000000-0005-0000-0000-0000167F0000}"/>
    <cellStyle name="Note 12 31 2 2" xfId="32228" xr:uid="{00000000-0005-0000-0000-0000177F0000}"/>
    <cellStyle name="Note 12 31 2 3" xfId="32229" xr:uid="{00000000-0005-0000-0000-0000187F0000}"/>
    <cellStyle name="Note 12 31 2 4" xfId="32230" xr:uid="{00000000-0005-0000-0000-0000197F0000}"/>
    <cellStyle name="Note 12 31 20" xfId="32231" xr:uid="{00000000-0005-0000-0000-00001A7F0000}"/>
    <cellStyle name="Note 12 31 20 2" xfId="32232" xr:uid="{00000000-0005-0000-0000-00001B7F0000}"/>
    <cellStyle name="Note 12 31 20 3" xfId="32233" xr:uid="{00000000-0005-0000-0000-00001C7F0000}"/>
    <cellStyle name="Note 12 31 20 4" xfId="32234" xr:uid="{00000000-0005-0000-0000-00001D7F0000}"/>
    <cellStyle name="Note 12 31 21" xfId="32235" xr:uid="{00000000-0005-0000-0000-00001E7F0000}"/>
    <cellStyle name="Note 12 31 22" xfId="32236" xr:uid="{00000000-0005-0000-0000-00001F7F0000}"/>
    <cellStyle name="Note 12 31 3" xfId="32237" xr:uid="{00000000-0005-0000-0000-0000207F0000}"/>
    <cellStyle name="Note 12 31 3 2" xfId="32238" xr:uid="{00000000-0005-0000-0000-0000217F0000}"/>
    <cellStyle name="Note 12 31 3 3" xfId="32239" xr:uid="{00000000-0005-0000-0000-0000227F0000}"/>
    <cellStyle name="Note 12 31 3 4" xfId="32240" xr:uid="{00000000-0005-0000-0000-0000237F0000}"/>
    <cellStyle name="Note 12 31 4" xfId="32241" xr:uid="{00000000-0005-0000-0000-0000247F0000}"/>
    <cellStyle name="Note 12 31 4 2" xfId="32242" xr:uid="{00000000-0005-0000-0000-0000257F0000}"/>
    <cellStyle name="Note 12 31 4 3" xfId="32243" xr:uid="{00000000-0005-0000-0000-0000267F0000}"/>
    <cellStyle name="Note 12 31 4 4" xfId="32244" xr:uid="{00000000-0005-0000-0000-0000277F0000}"/>
    <cellStyle name="Note 12 31 5" xfId="32245" xr:uid="{00000000-0005-0000-0000-0000287F0000}"/>
    <cellStyle name="Note 12 31 5 2" xfId="32246" xr:uid="{00000000-0005-0000-0000-0000297F0000}"/>
    <cellStyle name="Note 12 31 5 3" xfId="32247" xr:uid="{00000000-0005-0000-0000-00002A7F0000}"/>
    <cellStyle name="Note 12 31 5 4" xfId="32248" xr:uid="{00000000-0005-0000-0000-00002B7F0000}"/>
    <cellStyle name="Note 12 31 6" xfId="32249" xr:uid="{00000000-0005-0000-0000-00002C7F0000}"/>
    <cellStyle name="Note 12 31 6 2" xfId="32250" xr:uid="{00000000-0005-0000-0000-00002D7F0000}"/>
    <cellStyle name="Note 12 31 6 3" xfId="32251" xr:uid="{00000000-0005-0000-0000-00002E7F0000}"/>
    <cellStyle name="Note 12 31 6 4" xfId="32252" xr:uid="{00000000-0005-0000-0000-00002F7F0000}"/>
    <cellStyle name="Note 12 31 7" xfId="32253" xr:uid="{00000000-0005-0000-0000-0000307F0000}"/>
    <cellStyle name="Note 12 31 7 2" xfId="32254" xr:uid="{00000000-0005-0000-0000-0000317F0000}"/>
    <cellStyle name="Note 12 31 7 3" xfId="32255" xr:uid="{00000000-0005-0000-0000-0000327F0000}"/>
    <cellStyle name="Note 12 31 7 4" xfId="32256" xr:uid="{00000000-0005-0000-0000-0000337F0000}"/>
    <cellStyle name="Note 12 31 8" xfId="32257" xr:uid="{00000000-0005-0000-0000-0000347F0000}"/>
    <cellStyle name="Note 12 31 8 2" xfId="32258" xr:uid="{00000000-0005-0000-0000-0000357F0000}"/>
    <cellStyle name="Note 12 31 8 3" xfId="32259" xr:uid="{00000000-0005-0000-0000-0000367F0000}"/>
    <cellStyle name="Note 12 31 8 4" xfId="32260" xr:uid="{00000000-0005-0000-0000-0000377F0000}"/>
    <cellStyle name="Note 12 31 9" xfId="32261" xr:uid="{00000000-0005-0000-0000-0000387F0000}"/>
    <cellStyle name="Note 12 31 9 2" xfId="32262" xr:uid="{00000000-0005-0000-0000-0000397F0000}"/>
    <cellStyle name="Note 12 31 9 3" xfId="32263" xr:uid="{00000000-0005-0000-0000-00003A7F0000}"/>
    <cellStyle name="Note 12 31 9 4" xfId="32264" xr:uid="{00000000-0005-0000-0000-00003B7F0000}"/>
    <cellStyle name="Note 12 32" xfId="32265" xr:uid="{00000000-0005-0000-0000-00003C7F0000}"/>
    <cellStyle name="Note 12 32 10" xfId="32266" xr:uid="{00000000-0005-0000-0000-00003D7F0000}"/>
    <cellStyle name="Note 12 32 10 2" xfId="32267" xr:uid="{00000000-0005-0000-0000-00003E7F0000}"/>
    <cellStyle name="Note 12 32 10 3" xfId="32268" xr:uid="{00000000-0005-0000-0000-00003F7F0000}"/>
    <cellStyle name="Note 12 32 10 4" xfId="32269" xr:uid="{00000000-0005-0000-0000-0000407F0000}"/>
    <cellStyle name="Note 12 32 11" xfId="32270" xr:uid="{00000000-0005-0000-0000-0000417F0000}"/>
    <cellStyle name="Note 12 32 11 2" xfId="32271" xr:uid="{00000000-0005-0000-0000-0000427F0000}"/>
    <cellStyle name="Note 12 32 11 3" xfId="32272" xr:uid="{00000000-0005-0000-0000-0000437F0000}"/>
    <cellStyle name="Note 12 32 11 4" xfId="32273" xr:uid="{00000000-0005-0000-0000-0000447F0000}"/>
    <cellStyle name="Note 12 32 12" xfId="32274" xr:uid="{00000000-0005-0000-0000-0000457F0000}"/>
    <cellStyle name="Note 12 32 12 2" xfId="32275" xr:uid="{00000000-0005-0000-0000-0000467F0000}"/>
    <cellStyle name="Note 12 32 12 3" xfId="32276" xr:uid="{00000000-0005-0000-0000-0000477F0000}"/>
    <cellStyle name="Note 12 32 12 4" xfId="32277" xr:uid="{00000000-0005-0000-0000-0000487F0000}"/>
    <cellStyle name="Note 12 32 13" xfId="32278" xr:uid="{00000000-0005-0000-0000-0000497F0000}"/>
    <cellStyle name="Note 12 32 13 2" xfId="32279" xr:uid="{00000000-0005-0000-0000-00004A7F0000}"/>
    <cellStyle name="Note 12 32 13 3" xfId="32280" xr:uid="{00000000-0005-0000-0000-00004B7F0000}"/>
    <cellStyle name="Note 12 32 13 4" xfId="32281" xr:uid="{00000000-0005-0000-0000-00004C7F0000}"/>
    <cellStyle name="Note 12 32 14" xfId="32282" xr:uid="{00000000-0005-0000-0000-00004D7F0000}"/>
    <cellStyle name="Note 12 32 14 2" xfId="32283" xr:uid="{00000000-0005-0000-0000-00004E7F0000}"/>
    <cellStyle name="Note 12 32 14 3" xfId="32284" xr:uid="{00000000-0005-0000-0000-00004F7F0000}"/>
    <cellStyle name="Note 12 32 14 4" xfId="32285" xr:uid="{00000000-0005-0000-0000-0000507F0000}"/>
    <cellStyle name="Note 12 32 15" xfId="32286" xr:uid="{00000000-0005-0000-0000-0000517F0000}"/>
    <cellStyle name="Note 12 32 15 2" xfId="32287" xr:uid="{00000000-0005-0000-0000-0000527F0000}"/>
    <cellStyle name="Note 12 32 15 3" xfId="32288" xr:uid="{00000000-0005-0000-0000-0000537F0000}"/>
    <cellStyle name="Note 12 32 15 4" xfId="32289" xr:uid="{00000000-0005-0000-0000-0000547F0000}"/>
    <cellStyle name="Note 12 32 16" xfId="32290" xr:uid="{00000000-0005-0000-0000-0000557F0000}"/>
    <cellStyle name="Note 12 32 16 2" xfId="32291" xr:uid="{00000000-0005-0000-0000-0000567F0000}"/>
    <cellStyle name="Note 12 32 16 3" xfId="32292" xr:uid="{00000000-0005-0000-0000-0000577F0000}"/>
    <cellStyle name="Note 12 32 16 4" xfId="32293" xr:uid="{00000000-0005-0000-0000-0000587F0000}"/>
    <cellStyle name="Note 12 32 17" xfId="32294" xr:uid="{00000000-0005-0000-0000-0000597F0000}"/>
    <cellStyle name="Note 12 32 17 2" xfId="32295" xr:uid="{00000000-0005-0000-0000-00005A7F0000}"/>
    <cellStyle name="Note 12 32 17 3" xfId="32296" xr:uid="{00000000-0005-0000-0000-00005B7F0000}"/>
    <cellStyle name="Note 12 32 17 4" xfId="32297" xr:uid="{00000000-0005-0000-0000-00005C7F0000}"/>
    <cellStyle name="Note 12 32 18" xfId="32298" xr:uid="{00000000-0005-0000-0000-00005D7F0000}"/>
    <cellStyle name="Note 12 32 18 2" xfId="32299" xr:uid="{00000000-0005-0000-0000-00005E7F0000}"/>
    <cellStyle name="Note 12 32 18 3" xfId="32300" xr:uid="{00000000-0005-0000-0000-00005F7F0000}"/>
    <cellStyle name="Note 12 32 18 4" xfId="32301" xr:uid="{00000000-0005-0000-0000-0000607F0000}"/>
    <cellStyle name="Note 12 32 19" xfId="32302" xr:uid="{00000000-0005-0000-0000-0000617F0000}"/>
    <cellStyle name="Note 12 32 19 2" xfId="32303" xr:uid="{00000000-0005-0000-0000-0000627F0000}"/>
    <cellStyle name="Note 12 32 19 3" xfId="32304" xr:uid="{00000000-0005-0000-0000-0000637F0000}"/>
    <cellStyle name="Note 12 32 19 4" xfId="32305" xr:uid="{00000000-0005-0000-0000-0000647F0000}"/>
    <cellStyle name="Note 12 32 2" xfId="32306" xr:uid="{00000000-0005-0000-0000-0000657F0000}"/>
    <cellStyle name="Note 12 32 2 2" xfId="32307" xr:uid="{00000000-0005-0000-0000-0000667F0000}"/>
    <cellStyle name="Note 12 32 2 3" xfId="32308" xr:uid="{00000000-0005-0000-0000-0000677F0000}"/>
    <cellStyle name="Note 12 32 2 4" xfId="32309" xr:uid="{00000000-0005-0000-0000-0000687F0000}"/>
    <cellStyle name="Note 12 32 20" xfId="32310" xr:uid="{00000000-0005-0000-0000-0000697F0000}"/>
    <cellStyle name="Note 12 32 20 2" xfId="32311" xr:uid="{00000000-0005-0000-0000-00006A7F0000}"/>
    <cellStyle name="Note 12 32 20 3" xfId="32312" xr:uid="{00000000-0005-0000-0000-00006B7F0000}"/>
    <cellStyle name="Note 12 32 20 4" xfId="32313" xr:uid="{00000000-0005-0000-0000-00006C7F0000}"/>
    <cellStyle name="Note 12 32 21" xfId="32314" xr:uid="{00000000-0005-0000-0000-00006D7F0000}"/>
    <cellStyle name="Note 12 32 22" xfId="32315" xr:uid="{00000000-0005-0000-0000-00006E7F0000}"/>
    <cellStyle name="Note 12 32 3" xfId="32316" xr:uid="{00000000-0005-0000-0000-00006F7F0000}"/>
    <cellStyle name="Note 12 32 3 2" xfId="32317" xr:uid="{00000000-0005-0000-0000-0000707F0000}"/>
    <cellStyle name="Note 12 32 3 3" xfId="32318" xr:uid="{00000000-0005-0000-0000-0000717F0000}"/>
    <cellStyle name="Note 12 32 3 4" xfId="32319" xr:uid="{00000000-0005-0000-0000-0000727F0000}"/>
    <cellStyle name="Note 12 32 4" xfId="32320" xr:uid="{00000000-0005-0000-0000-0000737F0000}"/>
    <cellStyle name="Note 12 32 4 2" xfId="32321" xr:uid="{00000000-0005-0000-0000-0000747F0000}"/>
    <cellStyle name="Note 12 32 4 3" xfId="32322" xr:uid="{00000000-0005-0000-0000-0000757F0000}"/>
    <cellStyle name="Note 12 32 4 4" xfId="32323" xr:uid="{00000000-0005-0000-0000-0000767F0000}"/>
    <cellStyle name="Note 12 32 5" xfId="32324" xr:uid="{00000000-0005-0000-0000-0000777F0000}"/>
    <cellStyle name="Note 12 32 5 2" xfId="32325" xr:uid="{00000000-0005-0000-0000-0000787F0000}"/>
    <cellStyle name="Note 12 32 5 3" xfId="32326" xr:uid="{00000000-0005-0000-0000-0000797F0000}"/>
    <cellStyle name="Note 12 32 5 4" xfId="32327" xr:uid="{00000000-0005-0000-0000-00007A7F0000}"/>
    <cellStyle name="Note 12 32 6" xfId="32328" xr:uid="{00000000-0005-0000-0000-00007B7F0000}"/>
    <cellStyle name="Note 12 32 6 2" xfId="32329" xr:uid="{00000000-0005-0000-0000-00007C7F0000}"/>
    <cellStyle name="Note 12 32 6 3" xfId="32330" xr:uid="{00000000-0005-0000-0000-00007D7F0000}"/>
    <cellStyle name="Note 12 32 6 4" xfId="32331" xr:uid="{00000000-0005-0000-0000-00007E7F0000}"/>
    <cellStyle name="Note 12 32 7" xfId="32332" xr:uid="{00000000-0005-0000-0000-00007F7F0000}"/>
    <cellStyle name="Note 12 32 7 2" xfId="32333" xr:uid="{00000000-0005-0000-0000-0000807F0000}"/>
    <cellStyle name="Note 12 32 7 3" xfId="32334" xr:uid="{00000000-0005-0000-0000-0000817F0000}"/>
    <cellStyle name="Note 12 32 7 4" xfId="32335" xr:uid="{00000000-0005-0000-0000-0000827F0000}"/>
    <cellStyle name="Note 12 32 8" xfId="32336" xr:uid="{00000000-0005-0000-0000-0000837F0000}"/>
    <cellStyle name="Note 12 32 8 2" xfId="32337" xr:uid="{00000000-0005-0000-0000-0000847F0000}"/>
    <cellStyle name="Note 12 32 8 3" xfId="32338" xr:uid="{00000000-0005-0000-0000-0000857F0000}"/>
    <cellStyle name="Note 12 32 8 4" xfId="32339" xr:uid="{00000000-0005-0000-0000-0000867F0000}"/>
    <cellStyle name="Note 12 32 9" xfId="32340" xr:uid="{00000000-0005-0000-0000-0000877F0000}"/>
    <cellStyle name="Note 12 32 9 2" xfId="32341" xr:uid="{00000000-0005-0000-0000-0000887F0000}"/>
    <cellStyle name="Note 12 32 9 3" xfId="32342" xr:uid="{00000000-0005-0000-0000-0000897F0000}"/>
    <cellStyle name="Note 12 32 9 4" xfId="32343" xr:uid="{00000000-0005-0000-0000-00008A7F0000}"/>
    <cellStyle name="Note 12 33" xfId="32344" xr:uid="{00000000-0005-0000-0000-00008B7F0000}"/>
    <cellStyle name="Note 12 33 10" xfId="32345" xr:uid="{00000000-0005-0000-0000-00008C7F0000}"/>
    <cellStyle name="Note 12 33 10 2" xfId="32346" xr:uid="{00000000-0005-0000-0000-00008D7F0000}"/>
    <cellStyle name="Note 12 33 10 3" xfId="32347" xr:uid="{00000000-0005-0000-0000-00008E7F0000}"/>
    <cellStyle name="Note 12 33 10 4" xfId="32348" xr:uid="{00000000-0005-0000-0000-00008F7F0000}"/>
    <cellStyle name="Note 12 33 11" xfId="32349" xr:uid="{00000000-0005-0000-0000-0000907F0000}"/>
    <cellStyle name="Note 12 33 11 2" xfId="32350" xr:uid="{00000000-0005-0000-0000-0000917F0000}"/>
    <cellStyle name="Note 12 33 11 3" xfId="32351" xr:uid="{00000000-0005-0000-0000-0000927F0000}"/>
    <cellStyle name="Note 12 33 11 4" xfId="32352" xr:uid="{00000000-0005-0000-0000-0000937F0000}"/>
    <cellStyle name="Note 12 33 12" xfId="32353" xr:uid="{00000000-0005-0000-0000-0000947F0000}"/>
    <cellStyle name="Note 12 33 12 2" xfId="32354" xr:uid="{00000000-0005-0000-0000-0000957F0000}"/>
    <cellStyle name="Note 12 33 12 3" xfId="32355" xr:uid="{00000000-0005-0000-0000-0000967F0000}"/>
    <cellStyle name="Note 12 33 12 4" xfId="32356" xr:uid="{00000000-0005-0000-0000-0000977F0000}"/>
    <cellStyle name="Note 12 33 13" xfId="32357" xr:uid="{00000000-0005-0000-0000-0000987F0000}"/>
    <cellStyle name="Note 12 33 13 2" xfId="32358" xr:uid="{00000000-0005-0000-0000-0000997F0000}"/>
    <cellStyle name="Note 12 33 13 3" xfId="32359" xr:uid="{00000000-0005-0000-0000-00009A7F0000}"/>
    <cellStyle name="Note 12 33 13 4" xfId="32360" xr:uid="{00000000-0005-0000-0000-00009B7F0000}"/>
    <cellStyle name="Note 12 33 14" xfId="32361" xr:uid="{00000000-0005-0000-0000-00009C7F0000}"/>
    <cellStyle name="Note 12 33 14 2" xfId="32362" xr:uid="{00000000-0005-0000-0000-00009D7F0000}"/>
    <cellStyle name="Note 12 33 14 3" xfId="32363" xr:uid="{00000000-0005-0000-0000-00009E7F0000}"/>
    <cellStyle name="Note 12 33 14 4" xfId="32364" xr:uid="{00000000-0005-0000-0000-00009F7F0000}"/>
    <cellStyle name="Note 12 33 15" xfId="32365" xr:uid="{00000000-0005-0000-0000-0000A07F0000}"/>
    <cellStyle name="Note 12 33 15 2" xfId="32366" xr:uid="{00000000-0005-0000-0000-0000A17F0000}"/>
    <cellStyle name="Note 12 33 15 3" xfId="32367" xr:uid="{00000000-0005-0000-0000-0000A27F0000}"/>
    <cellStyle name="Note 12 33 15 4" xfId="32368" xr:uid="{00000000-0005-0000-0000-0000A37F0000}"/>
    <cellStyle name="Note 12 33 16" xfId="32369" xr:uid="{00000000-0005-0000-0000-0000A47F0000}"/>
    <cellStyle name="Note 12 33 16 2" xfId="32370" xr:uid="{00000000-0005-0000-0000-0000A57F0000}"/>
    <cellStyle name="Note 12 33 16 3" xfId="32371" xr:uid="{00000000-0005-0000-0000-0000A67F0000}"/>
    <cellStyle name="Note 12 33 16 4" xfId="32372" xr:uid="{00000000-0005-0000-0000-0000A77F0000}"/>
    <cellStyle name="Note 12 33 17" xfId="32373" xr:uid="{00000000-0005-0000-0000-0000A87F0000}"/>
    <cellStyle name="Note 12 33 17 2" xfId="32374" xr:uid="{00000000-0005-0000-0000-0000A97F0000}"/>
    <cellStyle name="Note 12 33 17 3" xfId="32375" xr:uid="{00000000-0005-0000-0000-0000AA7F0000}"/>
    <cellStyle name="Note 12 33 17 4" xfId="32376" xr:uid="{00000000-0005-0000-0000-0000AB7F0000}"/>
    <cellStyle name="Note 12 33 18" xfId="32377" xr:uid="{00000000-0005-0000-0000-0000AC7F0000}"/>
    <cellStyle name="Note 12 33 18 2" xfId="32378" xr:uid="{00000000-0005-0000-0000-0000AD7F0000}"/>
    <cellStyle name="Note 12 33 18 3" xfId="32379" xr:uid="{00000000-0005-0000-0000-0000AE7F0000}"/>
    <cellStyle name="Note 12 33 18 4" xfId="32380" xr:uid="{00000000-0005-0000-0000-0000AF7F0000}"/>
    <cellStyle name="Note 12 33 19" xfId="32381" xr:uid="{00000000-0005-0000-0000-0000B07F0000}"/>
    <cellStyle name="Note 12 33 19 2" xfId="32382" xr:uid="{00000000-0005-0000-0000-0000B17F0000}"/>
    <cellStyle name="Note 12 33 19 3" xfId="32383" xr:uid="{00000000-0005-0000-0000-0000B27F0000}"/>
    <cellStyle name="Note 12 33 19 4" xfId="32384" xr:uid="{00000000-0005-0000-0000-0000B37F0000}"/>
    <cellStyle name="Note 12 33 2" xfId="32385" xr:uid="{00000000-0005-0000-0000-0000B47F0000}"/>
    <cellStyle name="Note 12 33 2 2" xfId="32386" xr:uid="{00000000-0005-0000-0000-0000B57F0000}"/>
    <cellStyle name="Note 12 33 2 3" xfId="32387" xr:uid="{00000000-0005-0000-0000-0000B67F0000}"/>
    <cellStyle name="Note 12 33 2 4" xfId="32388" xr:uid="{00000000-0005-0000-0000-0000B77F0000}"/>
    <cellStyle name="Note 12 33 20" xfId="32389" xr:uid="{00000000-0005-0000-0000-0000B87F0000}"/>
    <cellStyle name="Note 12 33 20 2" xfId="32390" xr:uid="{00000000-0005-0000-0000-0000B97F0000}"/>
    <cellStyle name="Note 12 33 20 3" xfId="32391" xr:uid="{00000000-0005-0000-0000-0000BA7F0000}"/>
    <cellStyle name="Note 12 33 20 4" xfId="32392" xr:uid="{00000000-0005-0000-0000-0000BB7F0000}"/>
    <cellStyle name="Note 12 33 21" xfId="32393" xr:uid="{00000000-0005-0000-0000-0000BC7F0000}"/>
    <cellStyle name="Note 12 33 22" xfId="32394" xr:uid="{00000000-0005-0000-0000-0000BD7F0000}"/>
    <cellStyle name="Note 12 33 3" xfId="32395" xr:uid="{00000000-0005-0000-0000-0000BE7F0000}"/>
    <cellStyle name="Note 12 33 3 2" xfId="32396" xr:uid="{00000000-0005-0000-0000-0000BF7F0000}"/>
    <cellStyle name="Note 12 33 3 3" xfId="32397" xr:uid="{00000000-0005-0000-0000-0000C07F0000}"/>
    <cellStyle name="Note 12 33 3 4" xfId="32398" xr:uid="{00000000-0005-0000-0000-0000C17F0000}"/>
    <cellStyle name="Note 12 33 4" xfId="32399" xr:uid="{00000000-0005-0000-0000-0000C27F0000}"/>
    <cellStyle name="Note 12 33 4 2" xfId="32400" xr:uid="{00000000-0005-0000-0000-0000C37F0000}"/>
    <cellStyle name="Note 12 33 4 3" xfId="32401" xr:uid="{00000000-0005-0000-0000-0000C47F0000}"/>
    <cellStyle name="Note 12 33 4 4" xfId="32402" xr:uid="{00000000-0005-0000-0000-0000C57F0000}"/>
    <cellStyle name="Note 12 33 5" xfId="32403" xr:uid="{00000000-0005-0000-0000-0000C67F0000}"/>
    <cellStyle name="Note 12 33 5 2" xfId="32404" xr:uid="{00000000-0005-0000-0000-0000C77F0000}"/>
    <cellStyle name="Note 12 33 5 3" xfId="32405" xr:uid="{00000000-0005-0000-0000-0000C87F0000}"/>
    <cellStyle name="Note 12 33 5 4" xfId="32406" xr:uid="{00000000-0005-0000-0000-0000C97F0000}"/>
    <cellStyle name="Note 12 33 6" xfId="32407" xr:uid="{00000000-0005-0000-0000-0000CA7F0000}"/>
    <cellStyle name="Note 12 33 6 2" xfId="32408" xr:uid="{00000000-0005-0000-0000-0000CB7F0000}"/>
    <cellStyle name="Note 12 33 6 3" xfId="32409" xr:uid="{00000000-0005-0000-0000-0000CC7F0000}"/>
    <cellStyle name="Note 12 33 6 4" xfId="32410" xr:uid="{00000000-0005-0000-0000-0000CD7F0000}"/>
    <cellStyle name="Note 12 33 7" xfId="32411" xr:uid="{00000000-0005-0000-0000-0000CE7F0000}"/>
    <cellStyle name="Note 12 33 7 2" xfId="32412" xr:uid="{00000000-0005-0000-0000-0000CF7F0000}"/>
    <cellStyle name="Note 12 33 7 3" xfId="32413" xr:uid="{00000000-0005-0000-0000-0000D07F0000}"/>
    <cellStyle name="Note 12 33 7 4" xfId="32414" xr:uid="{00000000-0005-0000-0000-0000D17F0000}"/>
    <cellStyle name="Note 12 33 8" xfId="32415" xr:uid="{00000000-0005-0000-0000-0000D27F0000}"/>
    <cellStyle name="Note 12 33 8 2" xfId="32416" xr:uid="{00000000-0005-0000-0000-0000D37F0000}"/>
    <cellStyle name="Note 12 33 8 3" xfId="32417" xr:uid="{00000000-0005-0000-0000-0000D47F0000}"/>
    <cellStyle name="Note 12 33 8 4" xfId="32418" xr:uid="{00000000-0005-0000-0000-0000D57F0000}"/>
    <cellStyle name="Note 12 33 9" xfId="32419" xr:uid="{00000000-0005-0000-0000-0000D67F0000}"/>
    <cellStyle name="Note 12 33 9 2" xfId="32420" xr:uid="{00000000-0005-0000-0000-0000D77F0000}"/>
    <cellStyle name="Note 12 33 9 3" xfId="32421" xr:uid="{00000000-0005-0000-0000-0000D87F0000}"/>
    <cellStyle name="Note 12 33 9 4" xfId="32422" xr:uid="{00000000-0005-0000-0000-0000D97F0000}"/>
    <cellStyle name="Note 12 34" xfId="32423" xr:uid="{00000000-0005-0000-0000-0000DA7F0000}"/>
    <cellStyle name="Note 12 34 10" xfId="32424" xr:uid="{00000000-0005-0000-0000-0000DB7F0000}"/>
    <cellStyle name="Note 12 34 10 2" xfId="32425" xr:uid="{00000000-0005-0000-0000-0000DC7F0000}"/>
    <cellStyle name="Note 12 34 10 3" xfId="32426" xr:uid="{00000000-0005-0000-0000-0000DD7F0000}"/>
    <cellStyle name="Note 12 34 10 4" xfId="32427" xr:uid="{00000000-0005-0000-0000-0000DE7F0000}"/>
    <cellStyle name="Note 12 34 11" xfId="32428" xr:uid="{00000000-0005-0000-0000-0000DF7F0000}"/>
    <cellStyle name="Note 12 34 11 2" xfId="32429" xr:uid="{00000000-0005-0000-0000-0000E07F0000}"/>
    <cellStyle name="Note 12 34 11 3" xfId="32430" xr:uid="{00000000-0005-0000-0000-0000E17F0000}"/>
    <cellStyle name="Note 12 34 11 4" xfId="32431" xr:uid="{00000000-0005-0000-0000-0000E27F0000}"/>
    <cellStyle name="Note 12 34 12" xfId="32432" xr:uid="{00000000-0005-0000-0000-0000E37F0000}"/>
    <cellStyle name="Note 12 34 12 2" xfId="32433" xr:uid="{00000000-0005-0000-0000-0000E47F0000}"/>
    <cellStyle name="Note 12 34 12 3" xfId="32434" xr:uid="{00000000-0005-0000-0000-0000E57F0000}"/>
    <cellStyle name="Note 12 34 12 4" xfId="32435" xr:uid="{00000000-0005-0000-0000-0000E67F0000}"/>
    <cellStyle name="Note 12 34 13" xfId="32436" xr:uid="{00000000-0005-0000-0000-0000E77F0000}"/>
    <cellStyle name="Note 12 34 13 2" xfId="32437" xr:uid="{00000000-0005-0000-0000-0000E87F0000}"/>
    <cellStyle name="Note 12 34 13 3" xfId="32438" xr:uid="{00000000-0005-0000-0000-0000E97F0000}"/>
    <cellStyle name="Note 12 34 13 4" xfId="32439" xr:uid="{00000000-0005-0000-0000-0000EA7F0000}"/>
    <cellStyle name="Note 12 34 14" xfId="32440" xr:uid="{00000000-0005-0000-0000-0000EB7F0000}"/>
    <cellStyle name="Note 12 34 14 2" xfId="32441" xr:uid="{00000000-0005-0000-0000-0000EC7F0000}"/>
    <cellStyle name="Note 12 34 14 3" xfId="32442" xr:uid="{00000000-0005-0000-0000-0000ED7F0000}"/>
    <cellStyle name="Note 12 34 14 4" xfId="32443" xr:uid="{00000000-0005-0000-0000-0000EE7F0000}"/>
    <cellStyle name="Note 12 34 15" xfId="32444" xr:uid="{00000000-0005-0000-0000-0000EF7F0000}"/>
    <cellStyle name="Note 12 34 15 2" xfId="32445" xr:uid="{00000000-0005-0000-0000-0000F07F0000}"/>
    <cellStyle name="Note 12 34 15 3" xfId="32446" xr:uid="{00000000-0005-0000-0000-0000F17F0000}"/>
    <cellStyle name="Note 12 34 15 4" xfId="32447" xr:uid="{00000000-0005-0000-0000-0000F27F0000}"/>
    <cellStyle name="Note 12 34 16" xfId="32448" xr:uid="{00000000-0005-0000-0000-0000F37F0000}"/>
    <cellStyle name="Note 12 34 16 2" xfId="32449" xr:uid="{00000000-0005-0000-0000-0000F47F0000}"/>
    <cellStyle name="Note 12 34 16 3" xfId="32450" xr:uid="{00000000-0005-0000-0000-0000F57F0000}"/>
    <cellStyle name="Note 12 34 16 4" xfId="32451" xr:uid="{00000000-0005-0000-0000-0000F67F0000}"/>
    <cellStyle name="Note 12 34 17" xfId="32452" xr:uid="{00000000-0005-0000-0000-0000F77F0000}"/>
    <cellStyle name="Note 12 34 17 2" xfId="32453" xr:uid="{00000000-0005-0000-0000-0000F87F0000}"/>
    <cellStyle name="Note 12 34 17 3" xfId="32454" xr:uid="{00000000-0005-0000-0000-0000F97F0000}"/>
    <cellStyle name="Note 12 34 17 4" xfId="32455" xr:uid="{00000000-0005-0000-0000-0000FA7F0000}"/>
    <cellStyle name="Note 12 34 18" xfId="32456" xr:uid="{00000000-0005-0000-0000-0000FB7F0000}"/>
    <cellStyle name="Note 12 34 18 2" xfId="32457" xr:uid="{00000000-0005-0000-0000-0000FC7F0000}"/>
    <cellStyle name="Note 12 34 18 3" xfId="32458" xr:uid="{00000000-0005-0000-0000-0000FD7F0000}"/>
    <cellStyle name="Note 12 34 18 4" xfId="32459" xr:uid="{00000000-0005-0000-0000-0000FE7F0000}"/>
    <cellStyle name="Note 12 34 19" xfId="32460" xr:uid="{00000000-0005-0000-0000-0000FF7F0000}"/>
    <cellStyle name="Note 12 34 19 2" xfId="32461" xr:uid="{00000000-0005-0000-0000-000000800000}"/>
    <cellStyle name="Note 12 34 19 3" xfId="32462" xr:uid="{00000000-0005-0000-0000-000001800000}"/>
    <cellStyle name="Note 12 34 19 4" xfId="32463" xr:uid="{00000000-0005-0000-0000-000002800000}"/>
    <cellStyle name="Note 12 34 2" xfId="32464" xr:uid="{00000000-0005-0000-0000-000003800000}"/>
    <cellStyle name="Note 12 34 2 2" xfId="32465" xr:uid="{00000000-0005-0000-0000-000004800000}"/>
    <cellStyle name="Note 12 34 2 3" xfId="32466" xr:uid="{00000000-0005-0000-0000-000005800000}"/>
    <cellStyle name="Note 12 34 2 4" xfId="32467" xr:uid="{00000000-0005-0000-0000-000006800000}"/>
    <cellStyle name="Note 12 34 20" xfId="32468" xr:uid="{00000000-0005-0000-0000-000007800000}"/>
    <cellStyle name="Note 12 34 20 2" xfId="32469" xr:uid="{00000000-0005-0000-0000-000008800000}"/>
    <cellStyle name="Note 12 34 20 3" xfId="32470" xr:uid="{00000000-0005-0000-0000-000009800000}"/>
    <cellStyle name="Note 12 34 20 4" xfId="32471" xr:uid="{00000000-0005-0000-0000-00000A800000}"/>
    <cellStyle name="Note 12 34 21" xfId="32472" xr:uid="{00000000-0005-0000-0000-00000B800000}"/>
    <cellStyle name="Note 12 34 22" xfId="32473" xr:uid="{00000000-0005-0000-0000-00000C800000}"/>
    <cellStyle name="Note 12 34 3" xfId="32474" xr:uid="{00000000-0005-0000-0000-00000D800000}"/>
    <cellStyle name="Note 12 34 3 2" xfId="32475" xr:uid="{00000000-0005-0000-0000-00000E800000}"/>
    <cellStyle name="Note 12 34 3 3" xfId="32476" xr:uid="{00000000-0005-0000-0000-00000F800000}"/>
    <cellStyle name="Note 12 34 3 4" xfId="32477" xr:uid="{00000000-0005-0000-0000-000010800000}"/>
    <cellStyle name="Note 12 34 4" xfId="32478" xr:uid="{00000000-0005-0000-0000-000011800000}"/>
    <cellStyle name="Note 12 34 4 2" xfId="32479" xr:uid="{00000000-0005-0000-0000-000012800000}"/>
    <cellStyle name="Note 12 34 4 3" xfId="32480" xr:uid="{00000000-0005-0000-0000-000013800000}"/>
    <cellStyle name="Note 12 34 4 4" xfId="32481" xr:uid="{00000000-0005-0000-0000-000014800000}"/>
    <cellStyle name="Note 12 34 5" xfId="32482" xr:uid="{00000000-0005-0000-0000-000015800000}"/>
    <cellStyle name="Note 12 34 5 2" xfId="32483" xr:uid="{00000000-0005-0000-0000-000016800000}"/>
    <cellStyle name="Note 12 34 5 3" xfId="32484" xr:uid="{00000000-0005-0000-0000-000017800000}"/>
    <cellStyle name="Note 12 34 5 4" xfId="32485" xr:uid="{00000000-0005-0000-0000-000018800000}"/>
    <cellStyle name="Note 12 34 6" xfId="32486" xr:uid="{00000000-0005-0000-0000-000019800000}"/>
    <cellStyle name="Note 12 34 6 2" xfId="32487" xr:uid="{00000000-0005-0000-0000-00001A800000}"/>
    <cellStyle name="Note 12 34 6 3" xfId="32488" xr:uid="{00000000-0005-0000-0000-00001B800000}"/>
    <cellStyle name="Note 12 34 6 4" xfId="32489" xr:uid="{00000000-0005-0000-0000-00001C800000}"/>
    <cellStyle name="Note 12 34 7" xfId="32490" xr:uid="{00000000-0005-0000-0000-00001D800000}"/>
    <cellStyle name="Note 12 34 7 2" xfId="32491" xr:uid="{00000000-0005-0000-0000-00001E800000}"/>
    <cellStyle name="Note 12 34 7 3" xfId="32492" xr:uid="{00000000-0005-0000-0000-00001F800000}"/>
    <cellStyle name="Note 12 34 7 4" xfId="32493" xr:uid="{00000000-0005-0000-0000-000020800000}"/>
    <cellStyle name="Note 12 34 8" xfId="32494" xr:uid="{00000000-0005-0000-0000-000021800000}"/>
    <cellStyle name="Note 12 34 8 2" xfId="32495" xr:uid="{00000000-0005-0000-0000-000022800000}"/>
    <cellStyle name="Note 12 34 8 3" xfId="32496" xr:uid="{00000000-0005-0000-0000-000023800000}"/>
    <cellStyle name="Note 12 34 8 4" xfId="32497" xr:uid="{00000000-0005-0000-0000-000024800000}"/>
    <cellStyle name="Note 12 34 9" xfId="32498" xr:uid="{00000000-0005-0000-0000-000025800000}"/>
    <cellStyle name="Note 12 34 9 2" xfId="32499" xr:uid="{00000000-0005-0000-0000-000026800000}"/>
    <cellStyle name="Note 12 34 9 3" xfId="32500" xr:uid="{00000000-0005-0000-0000-000027800000}"/>
    <cellStyle name="Note 12 34 9 4" xfId="32501" xr:uid="{00000000-0005-0000-0000-000028800000}"/>
    <cellStyle name="Note 12 35" xfId="32502" xr:uid="{00000000-0005-0000-0000-000029800000}"/>
    <cellStyle name="Note 12 35 10" xfId="32503" xr:uid="{00000000-0005-0000-0000-00002A800000}"/>
    <cellStyle name="Note 12 35 10 2" xfId="32504" xr:uid="{00000000-0005-0000-0000-00002B800000}"/>
    <cellStyle name="Note 12 35 10 3" xfId="32505" xr:uid="{00000000-0005-0000-0000-00002C800000}"/>
    <cellStyle name="Note 12 35 10 4" xfId="32506" xr:uid="{00000000-0005-0000-0000-00002D800000}"/>
    <cellStyle name="Note 12 35 11" xfId="32507" xr:uid="{00000000-0005-0000-0000-00002E800000}"/>
    <cellStyle name="Note 12 35 11 2" xfId="32508" xr:uid="{00000000-0005-0000-0000-00002F800000}"/>
    <cellStyle name="Note 12 35 11 3" xfId="32509" xr:uid="{00000000-0005-0000-0000-000030800000}"/>
    <cellStyle name="Note 12 35 11 4" xfId="32510" xr:uid="{00000000-0005-0000-0000-000031800000}"/>
    <cellStyle name="Note 12 35 12" xfId="32511" xr:uid="{00000000-0005-0000-0000-000032800000}"/>
    <cellStyle name="Note 12 35 12 2" xfId="32512" xr:uid="{00000000-0005-0000-0000-000033800000}"/>
    <cellStyle name="Note 12 35 12 3" xfId="32513" xr:uid="{00000000-0005-0000-0000-000034800000}"/>
    <cellStyle name="Note 12 35 12 4" xfId="32514" xr:uid="{00000000-0005-0000-0000-000035800000}"/>
    <cellStyle name="Note 12 35 13" xfId="32515" xr:uid="{00000000-0005-0000-0000-000036800000}"/>
    <cellStyle name="Note 12 35 13 2" xfId="32516" xr:uid="{00000000-0005-0000-0000-000037800000}"/>
    <cellStyle name="Note 12 35 13 3" xfId="32517" xr:uid="{00000000-0005-0000-0000-000038800000}"/>
    <cellStyle name="Note 12 35 13 4" xfId="32518" xr:uid="{00000000-0005-0000-0000-000039800000}"/>
    <cellStyle name="Note 12 35 14" xfId="32519" xr:uid="{00000000-0005-0000-0000-00003A800000}"/>
    <cellStyle name="Note 12 35 14 2" xfId="32520" xr:uid="{00000000-0005-0000-0000-00003B800000}"/>
    <cellStyle name="Note 12 35 14 3" xfId="32521" xr:uid="{00000000-0005-0000-0000-00003C800000}"/>
    <cellStyle name="Note 12 35 14 4" xfId="32522" xr:uid="{00000000-0005-0000-0000-00003D800000}"/>
    <cellStyle name="Note 12 35 15" xfId="32523" xr:uid="{00000000-0005-0000-0000-00003E800000}"/>
    <cellStyle name="Note 12 35 15 2" xfId="32524" xr:uid="{00000000-0005-0000-0000-00003F800000}"/>
    <cellStyle name="Note 12 35 15 3" xfId="32525" xr:uid="{00000000-0005-0000-0000-000040800000}"/>
    <cellStyle name="Note 12 35 15 4" xfId="32526" xr:uid="{00000000-0005-0000-0000-000041800000}"/>
    <cellStyle name="Note 12 35 16" xfId="32527" xr:uid="{00000000-0005-0000-0000-000042800000}"/>
    <cellStyle name="Note 12 35 16 2" xfId="32528" xr:uid="{00000000-0005-0000-0000-000043800000}"/>
    <cellStyle name="Note 12 35 16 3" xfId="32529" xr:uid="{00000000-0005-0000-0000-000044800000}"/>
    <cellStyle name="Note 12 35 16 4" xfId="32530" xr:uid="{00000000-0005-0000-0000-000045800000}"/>
    <cellStyle name="Note 12 35 17" xfId="32531" xr:uid="{00000000-0005-0000-0000-000046800000}"/>
    <cellStyle name="Note 12 35 17 2" xfId="32532" xr:uid="{00000000-0005-0000-0000-000047800000}"/>
    <cellStyle name="Note 12 35 17 3" xfId="32533" xr:uid="{00000000-0005-0000-0000-000048800000}"/>
    <cellStyle name="Note 12 35 17 4" xfId="32534" xr:uid="{00000000-0005-0000-0000-000049800000}"/>
    <cellStyle name="Note 12 35 18" xfId="32535" xr:uid="{00000000-0005-0000-0000-00004A800000}"/>
    <cellStyle name="Note 12 35 18 2" xfId="32536" xr:uid="{00000000-0005-0000-0000-00004B800000}"/>
    <cellStyle name="Note 12 35 18 3" xfId="32537" xr:uid="{00000000-0005-0000-0000-00004C800000}"/>
    <cellStyle name="Note 12 35 18 4" xfId="32538" xr:uid="{00000000-0005-0000-0000-00004D800000}"/>
    <cellStyle name="Note 12 35 19" xfId="32539" xr:uid="{00000000-0005-0000-0000-00004E800000}"/>
    <cellStyle name="Note 12 35 19 2" xfId="32540" xr:uid="{00000000-0005-0000-0000-00004F800000}"/>
    <cellStyle name="Note 12 35 19 3" xfId="32541" xr:uid="{00000000-0005-0000-0000-000050800000}"/>
    <cellStyle name="Note 12 35 19 4" xfId="32542" xr:uid="{00000000-0005-0000-0000-000051800000}"/>
    <cellStyle name="Note 12 35 2" xfId="32543" xr:uid="{00000000-0005-0000-0000-000052800000}"/>
    <cellStyle name="Note 12 35 2 2" xfId="32544" xr:uid="{00000000-0005-0000-0000-000053800000}"/>
    <cellStyle name="Note 12 35 2 3" xfId="32545" xr:uid="{00000000-0005-0000-0000-000054800000}"/>
    <cellStyle name="Note 12 35 2 4" xfId="32546" xr:uid="{00000000-0005-0000-0000-000055800000}"/>
    <cellStyle name="Note 12 35 20" xfId="32547" xr:uid="{00000000-0005-0000-0000-000056800000}"/>
    <cellStyle name="Note 12 35 20 2" xfId="32548" xr:uid="{00000000-0005-0000-0000-000057800000}"/>
    <cellStyle name="Note 12 35 20 3" xfId="32549" xr:uid="{00000000-0005-0000-0000-000058800000}"/>
    <cellStyle name="Note 12 35 20 4" xfId="32550" xr:uid="{00000000-0005-0000-0000-000059800000}"/>
    <cellStyle name="Note 12 35 21" xfId="32551" xr:uid="{00000000-0005-0000-0000-00005A800000}"/>
    <cellStyle name="Note 12 35 22" xfId="32552" xr:uid="{00000000-0005-0000-0000-00005B800000}"/>
    <cellStyle name="Note 12 35 3" xfId="32553" xr:uid="{00000000-0005-0000-0000-00005C800000}"/>
    <cellStyle name="Note 12 35 3 2" xfId="32554" xr:uid="{00000000-0005-0000-0000-00005D800000}"/>
    <cellStyle name="Note 12 35 3 3" xfId="32555" xr:uid="{00000000-0005-0000-0000-00005E800000}"/>
    <cellStyle name="Note 12 35 3 4" xfId="32556" xr:uid="{00000000-0005-0000-0000-00005F800000}"/>
    <cellStyle name="Note 12 35 4" xfId="32557" xr:uid="{00000000-0005-0000-0000-000060800000}"/>
    <cellStyle name="Note 12 35 4 2" xfId="32558" xr:uid="{00000000-0005-0000-0000-000061800000}"/>
    <cellStyle name="Note 12 35 4 3" xfId="32559" xr:uid="{00000000-0005-0000-0000-000062800000}"/>
    <cellStyle name="Note 12 35 4 4" xfId="32560" xr:uid="{00000000-0005-0000-0000-000063800000}"/>
    <cellStyle name="Note 12 35 5" xfId="32561" xr:uid="{00000000-0005-0000-0000-000064800000}"/>
    <cellStyle name="Note 12 35 5 2" xfId="32562" xr:uid="{00000000-0005-0000-0000-000065800000}"/>
    <cellStyle name="Note 12 35 5 3" xfId="32563" xr:uid="{00000000-0005-0000-0000-000066800000}"/>
    <cellStyle name="Note 12 35 5 4" xfId="32564" xr:uid="{00000000-0005-0000-0000-000067800000}"/>
    <cellStyle name="Note 12 35 6" xfId="32565" xr:uid="{00000000-0005-0000-0000-000068800000}"/>
    <cellStyle name="Note 12 35 6 2" xfId="32566" xr:uid="{00000000-0005-0000-0000-000069800000}"/>
    <cellStyle name="Note 12 35 6 3" xfId="32567" xr:uid="{00000000-0005-0000-0000-00006A800000}"/>
    <cellStyle name="Note 12 35 6 4" xfId="32568" xr:uid="{00000000-0005-0000-0000-00006B800000}"/>
    <cellStyle name="Note 12 35 7" xfId="32569" xr:uid="{00000000-0005-0000-0000-00006C800000}"/>
    <cellStyle name="Note 12 35 7 2" xfId="32570" xr:uid="{00000000-0005-0000-0000-00006D800000}"/>
    <cellStyle name="Note 12 35 7 3" xfId="32571" xr:uid="{00000000-0005-0000-0000-00006E800000}"/>
    <cellStyle name="Note 12 35 7 4" xfId="32572" xr:uid="{00000000-0005-0000-0000-00006F800000}"/>
    <cellStyle name="Note 12 35 8" xfId="32573" xr:uid="{00000000-0005-0000-0000-000070800000}"/>
    <cellStyle name="Note 12 35 8 2" xfId="32574" xr:uid="{00000000-0005-0000-0000-000071800000}"/>
    <cellStyle name="Note 12 35 8 3" xfId="32575" xr:uid="{00000000-0005-0000-0000-000072800000}"/>
    <cellStyle name="Note 12 35 8 4" xfId="32576" xr:uid="{00000000-0005-0000-0000-000073800000}"/>
    <cellStyle name="Note 12 35 9" xfId="32577" xr:uid="{00000000-0005-0000-0000-000074800000}"/>
    <cellStyle name="Note 12 35 9 2" xfId="32578" xr:uid="{00000000-0005-0000-0000-000075800000}"/>
    <cellStyle name="Note 12 35 9 3" xfId="32579" xr:uid="{00000000-0005-0000-0000-000076800000}"/>
    <cellStyle name="Note 12 35 9 4" xfId="32580" xr:uid="{00000000-0005-0000-0000-000077800000}"/>
    <cellStyle name="Note 12 36" xfId="32581" xr:uid="{00000000-0005-0000-0000-000078800000}"/>
    <cellStyle name="Note 12 36 10" xfId="32582" xr:uid="{00000000-0005-0000-0000-000079800000}"/>
    <cellStyle name="Note 12 36 10 2" xfId="32583" xr:uid="{00000000-0005-0000-0000-00007A800000}"/>
    <cellStyle name="Note 12 36 10 3" xfId="32584" xr:uid="{00000000-0005-0000-0000-00007B800000}"/>
    <cellStyle name="Note 12 36 10 4" xfId="32585" xr:uid="{00000000-0005-0000-0000-00007C800000}"/>
    <cellStyle name="Note 12 36 11" xfId="32586" xr:uid="{00000000-0005-0000-0000-00007D800000}"/>
    <cellStyle name="Note 12 36 11 2" xfId="32587" xr:uid="{00000000-0005-0000-0000-00007E800000}"/>
    <cellStyle name="Note 12 36 11 3" xfId="32588" xr:uid="{00000000-0005-0000-0000-00007F800000}"/>
    <cellStyle name="Note 12 36 11 4" xfId="32589" xr:uid="{00000000-0005-0000-0000-000080800000}"/>
    <cellStyle name="Note 12 36 12" xfId="32590" xr:uid="{00000000-0005-0000-0000-000081800000}"/>
    <cellStyle name="Note 12 36 12 2" xfId="32591" xr:uid="{00000000-0005-0000-0000-000082800000}"/>
    <cellStyle name="Note 12 36 12 3" xfId="32592" xr:uid="{00000000-0005-0000-0000-000083800000}"/>
    <cellStyle name="Note 12 36 12 4" xfId="32593" xr:uid="{00000000-0005-0000-0000-000084800000}"/>
    <cellStyle name="Note 12 36 13" xfId="32594" xr:uid="{00000000-0005-0000-0000-000085800000}"/>
    <cellStyle name="Note 12 36 13 2" xfId="32595" xr:uid="{00000000-0005-0000-0000-000086800000}"/>
    <cellStyle name="Note 12 36 13 3" xfId="32596" xr:uid="{00000000-0005-0000-0000-000087800000}"/>
    <cellStyle name="Note 12 36 13 4" xfId="32597" xr:uid="{00000000-0005-0000-0000-000088800000}"/>
    <cellStyle name="Note 12 36 14" xfId="32598" xr:uid="{00000000-0005-0000-0000-000089800000}"/>
    <cellStyle name="Note 12 36 14 2" xfId="32599" xr:uid="{00000000-0005-0000-0000-00008A800000}"/>
    <cellStyle name="Note 12 36 14 3" xfId="32600" xr:uid="{00000000-0005-0000-0000-00008B800000}"/>
    <cellStyle name="Note 12 36 14 4" xfId="32601" xr:uid="{00000000-0005-0000-0000-00008C800000}"/>
    <cellStyle name="Note 12 36 15" xfId="32602" xr:uid="{00000000-0005-0000-0000-00008D800000}"/>
    <cellStyle name="Note 12 36 15 2" xfId="32603" xr:uid="{00000000-0005-0000-0000-00008E800000}"/>
    <cellStyle name="Note 12 36 15 3" xfId="32604" xr:uid="{00000000-0005-0000-0000-00008F800000}"/>
    <cellStyle name="Note 12 36 15 4" xfId="32605" xr:uid="{00000000-0005-0000-0000-000090800000}"/>
    <cellStyle name="Note 12 36 16" xfId="32606" xr:uid="{00000000-0005-0000-0000-000091800000}"/>
    <cellStyle name="Note 12 36 16 2" xfId="32607" xr:uid="{00000000-0005-0000-0000-000092800000}"/>
    <cellStyle name="Note 12 36 16 3" xfId="32608" xr:uid="{00000000-0005-0000-0000-000093800000}"/>
    <cellStyle name="Note 12 36 16 4" xfId="32609" xr:uid="{00000000-0005-0000-0000-000094800000}"/>
    <cellStyle name="Note 12 36 17" xfId="32610" xr:uid="{00000000-0005-0000-0000-000095800000}"/>
    <cellStyle name="Note 12 36 17 2" xfId="32611" xr:uid="{00000000-0005-0000-0000-000096800000}"/>
    <cellStyle name="Note 12 36 17 3" xfId="32612" xr:uid="{00000000-0005-0000-0000-000097800000}"/>
    <cellStyle name="Note 12 36 17 4" xfId="32613" xr:uid="{00000000-0005-0000-0000-000098800000}"/>
    <cellStyle name="Note 12 36 18" xfId="32614" xr:uid="{00000000-0005-0000-0000-000099800000}"/>
    <cellStyle name="Note 12 36 18 2" xfId="32615" xr:uid="{00000000-0005-0000-0000-00009A800000}"/>
    <cellStyle name="Note 12 36 18 3" xfId="32616" xr:uid="{00000000-0005-0000-0000-00009B800000}"/>
    <cellStyle name="Note 12 36 18 4" xfId="32617" xr:uid="{00000000-0005-0000-0000-00009C800000}"/>
    <cellStyle name="Note 12 36 19" xfId="32618" xr:uid="{00000000-0005-0000-0000-00009D800000}"/>
    <cellStyle name="Note 12 36 19 2" xfId="32619" xr:uid="{00000000-0005-0000-0000-00009E800000}"/>
    <cellStyle name="Note 12 36 19 3" xfId="32620" xr:uid="{00000000-0005-0000-0000-00009F800000}"/>
    <cellStyle name="Note 12 36 19 4" xfId="32621" xr:uid="{00000000-0005-0000-0000-0000A0800000}"/>
    <cellStyle name="Note 12 36 2" xfId="32622" xr:uid="{00000000-0005-0000-0000-0000A1800000}"/>
    <cellStyle name="Note 12 36 2 2" xfId="32623" xr:uid="{00000000-0005-0000-0000-0000A2800000}"/>
    <cellStyle name="Note 12 36 2 3" xfId="32624" xr:uid="{00000000-0005-0000-0000-0000A3800000}"/>
    <cellStyle name="Note 12 36 2 4" xfId="32625" xr:uid="{00000000-0005-0000-0000-0000A4800000}"/>
    <cellStyle name="Note 12 36 20" xfId="32626" xr:uid="{00000000-0005-0000-0000-0000A5800000}"/>
    <cellStyle name="Note 12 36 20 2" xfId="32627" xr:uid="{00000000-0005-0000-0000-0000A6800000}"/>
    <cellStyle name="Note 12 36 20 3" xfId="32628" xr:uid="{00000000-0005-0000-0000-0000A7800000}"/>
    <cellStyle name="Note 12 36 20 4" xfId="32629" xr:uid="{00000000-0005-0000-0000-0000A8800000}"/>
    <cellStyle name="Note 12 36 21" xfId="32630" xr:uid="{00000000-0005-0000-0000-0000A9800000}"/>
    <cellStyle name="Note 12 36 22" xfId="32631" xr:uid="{00000000-0005-0000-0000-0000AA800000}"/>
    <cellStyle name="Note 12 36 3" xfId="32632" xr:uid="{00000000-0005-0000-0000-0000AB800000}"/>
    <cellStyle name="Note 12 36 3 2" xfId="32633" xr:uid="{00000000-0005-0000-0000-0000AC800000}"/>
    <cellStyle name="Note 12 36 3 3" xfId="32634" xr:uid="{00000000-0005-0000-0000-0000AD800000}"/>
    <cellStyle name="Note 12 36 3 4" xfId="32635" xr:uid="{00000000-0005-0000-0000-0000AE800000}"/>
    <cellStyle name="Note 12 36 4" xfId="32636" xr:uid="{00000000-0005-0000-0000-0000AF800000}"/>
    <cellStyle name="Note 12 36 4 2" xfId="32637" xr:uid="{00000000-0005-0000-0000-0000B0800000}"/>
    <cellStyle name="Note 12 36 4 3" xfId="32638" xr:uid="{00000000-0005-0000-0000-0000B1800000}"/>
    <cellStyle name="Note 12 36 4 4" xfId="32639" xr:uid="{00000000-0005-0000-0000-0000B2800000}"/>
    <cellStyle name="Note 12 36 5" xfId="32640" xr:uid="{00000000-0005-0000-0000-0000B3800000}"/>
    <cellStyle name="Note 12 36 5 2" xfId="32641" xr:uid="{00000000-0005-0000-0000-0000B4800000}"/>
    <cellStyle name="Note 12 36 5 3" xfId="32642" xr:uid="{00000000-0005-0000-0000-0000B5800000}"/>
    <cellStyle name="Note 12 36 5 4" xfId="32643" xr:uid="{00000000-0005-0000-0000-0000B6800000}"/>
    <cellStyle name="Note 12 36 6" xfId="32644" xr:uid="{00000000-0005-0000-0000-0000B7800000}"/>
    <cellStyle name="Note 12 36 6 2" xfId="32645" xr:uid="{00000000-0005-0000-0000-0000B8800000}"/>
    <cellStyle name="Note 12 36 6 3" xfId="32646" xr:uid="{00000000-0005-0000-0000-0000B9800000}"/>
    <cellStyle name="Note 12 36 6 4" xfId="32647" xr:uid="{00000000-0005-0000-0000-0000BA800000}"/>
    <cellStyle name="Note 12 36 7" xfId="32648" xr:uid="{00000000-0005-0000-0000-0000BB800000}"/>
    <cellStyle name="Note 12 36 7 2" xfId="32649" xr:uid="{00000000-0005-0000-0000-0000BC800000}"/>
    <cellStyle name="Note 12 36 7 3" xfId="32650" xr:uid="{00000000-0005-0000-0000-0000BD800000}"/>
    <cellStyle name="Note 12 36 7 4" xfId="32651" xr:uid="{00000000-0005-0000-0000-0000BE800000}"/>
    <cellStyle name="Note 12 36 8" xfId="32652" xr:uid="{00000000-0005-0000-0000-0000BF800000}"/>
    <cellStyle name="Note 12 36 8 2" xfId="32653" xr:uid="{00000000-0005-0000-0000-0000C0800000}"/>
    <cellStyle name="Note 12 36 8 3" xfId="32654" xr:uid="{00000000-0005-0000-0000-0000C1800000}"/>
    <cellStyle name="Note 12 36 8 4" xfId="32655" xr:uid="{00000000-0005-0000-0000-0000C2800000}"/>
    <cellStyle name="Note 12 36 9" xfId="32656" xr:uid="{00000000-0005-0000-0000-0000C3800000}"/>
    <cellStyle name="Note 12 36 9 2" xfId="32657" xr:uid="{00000000-0005-0000-0000-0000C4800000}"/>
    <cellStyle name="Note 12 36 9 3" xfId="32658" xr:uid="{00000000-0005-0000-0000-0000C5800000}"/>
    <cellStyle name="Note 12 36 9 4" xfId="32659" xr:uid="{00000000-0005-0000-0000-0000C6800000}"/>
    <cellStyle name="Note 12 37" xfId="32660" xr:uid="{00000000-0005-0000-0000-0000C7800000}"/>
    <cellStyle name="Note 12 37 10" xfId="32661" xr:uid="{00000000-0005-0000-0000-0000C8800000}"/>
    <cellStyle name="Note 12 37 10 2" xfId="32662" xr:uid="{00000000-0005-0000-0000-0000C9800000}"/>
    <cellStyle name="Note 12 37 10 3" xfId="32663" xr:uid="{00000000-0005-0000-0000-0000CA800000}"/>
    <cellStyle name="Note 12 37 10 4" xfId="32664" xr:uid="{00000000-0005-0000-0000-0000CB800000}"/>
    <cellStyle name="Note 12 37 11" xfId="32665" xr:uid="{00000000-0005-0000-0000-0000CC800000}"/>
    <cellStyle name="Note 12 37 11 2" xfId="32666" xr:uid="{00000000-0005-0000-0000-0000CD800000}"/>
    <cellStyle name="Note 12 37 11 3" xfId="32667" xr:uid="{00000000-0005-0000-0000-0000CE800000}"/>
    <cellStyle name="Note 12 37 11 4" xfId="32668" xr:uid="{00000000-0005-0000-0000-0000CF800000}"/>
    <cellStyle name="Note 12 37 12" xfId="32669" xr:uid="{00000000-0005-0000-0000-0000D0800000}"/>
    <cellStyle name="Note 12 37 12 2" xfId="32670" xr:uid="{00000000-0005-0000-0000-0000D1800000}"/>
    <cellStyle name="Note 12 37 12 3" xfId="32671" xr:uid="{00000000-0005-0000-0000-0000D2800000}"/>
    <cellStyle name="Note 12 37 12 4" xfId="32672" xr:uid="{00000000-0005-0000-0000-0000D3800000}"/>
    <cellStyle name="Note 12 37 13" xfId="32673" xr:uid="{00000000-0005-0000-0000-0000D4800000}"/>
    <cellStyle name="Note 12 37 13 2" xfId="32674" xr:uid="{00000000-0005-0000-0000-0000D5800000}"/>
    <cellStyle name="Note 12 37 13 3" xfId="32675" xr:uid="{00000000-0005-0000-0000-0000D6800000}"/>
    <cellStyle name="Note 12 37 13 4" xfId="32676" xr:uid="{00000000-0005-0000-0000-0000D7800000}"/>
    <cellStyle name="Note 12 37 14" xfId="32677" xr:uid="{00000000-0005-0000-0000-0000D8800000}"/>
    <cellStyle name="Note 12 37 14 2" xfId="32678" xr:uid="{00000000-0005-0000-0000-0000D9800000}"/>
    <cellStyle name="Note 12 37 14 3" xfId="32679" xr:uid="{00000000-0005-0000-0000-0000DA800000}"/>
    <cellStyle name="Note 12 37 14 4" xfId="32680" xr:uid="{00000000-0005-0000-0000-0000DB800000}"/>
    <cellStyle name="Note 12 37 15" xfId="32681" xr:uid="{00000000-0005-0000-0000-0000DC800000}"/>
    <cellStyle name="Note 12 37 15 2" xfId="32682" xr:uid="{00000000-0005-0000-0000-0000DD800000}"/>
    <cellStyle name="Note 12 37 15 3" xfId="32683" xr:uid="{00000000-0005-0000-0000-0000DE800000}"/>
    <cellStyle name="Note 12 37 15 4" xfId="32684" xr:uid="{00000000-0005-0000-0000-0000DF800000}"/>
    <cellStyle name="Note 12 37 16" xfId="32685" xr:uid="{00000000-0005-0000-0000-0000E0800000}"/>
    <cellStyle name="Note 12 37 16 2" xfId="32686" xr:uid="{00000000-0005-0000-0000-0000E1800000}"/>
    <cellStyle name="Note 12 37 16 3" xfId="32687" xr:uid="{00000000-0005-0000-0000-0000E2800000}"/>
    <cellStyle name="Note 12 37 16 4" xfId="32688" xr:uid="{00000000-0005-0000-0000-0000E3800000}"/>
    <cellStyle name="Note 12 37 17" xfId="32689" xr:uid="{00000000-0005-0000-0000-0000E4800000}"/>
    <cellStyle name="Note 12 37 17 2" xfId="32690" xr:uid="{00000000-0005-0000-0000-0000E5800000}"/>
    <cellStyle name="Note 12 37 17 3" xfId="32691" xr:uid="{00000000-0005-0000-0000-0000E6800000}"/>
    <cellStyle name="Note 12 37 17 4" xfId="32692" xr:uid="{00000000-0005-0000-0000-0000E7800000}"/>
    <cellStyle name="Note 12 37 18" xfId="32693" xr:uid="{00000000-0005-0000-0000-0000E8800000}"/>
    <cellStyle name="Note 12 37 18 2" xfId="32694" xr:uid="{00000000-0005-0000-0000-0000E9800000}"/>
    <cellStyle name="Note 12 37 18 3" xfId="32695" xr:uid="{00000000-0005-0000-0000-0000EA800000}"/>
    <cellStyle name="Note 12 37 18 4" xfId="32696" xr:uid="{00000000-0005-0000-0000-0000EB800000}"/>
    <cellStyle name="Note 12 37 19" xfId="32697" xr:uid="{00000000-0005-0000-0000-0000EC800000}"/>
    <cellStyle name="Note 12 37 19 2" xfId="32698" xr:uid="{00000000-0005-0000-0000-0000ED800000}"/>
    <cellStyle name="Note 12 37 19 3" xfId="32699" xr:uid="{00000000-0005-0000-0000-0000EE800000}"/>
    <cellStyle name="Note 12 37 19 4" xfId="32700" xr:uid="{00000000-0005-0000-0000-0000EF800000}"/>
    <cellStyle name="Note 12 37 2" xfId="32701" xr:uid="{00000000-0005-0000-0000-0000F0800000}"/>
    <cellStyle name="Note 12 37 2 2" xfId="32702" xr:uid="{00000000-0005-0000-0000-0000F1800000}"/>
    <cellStyle name="Note 12 37 2 3" xfId="32703" xr:uid="{00000000-0005-0000-0000-0000F2800000}"/>
    <cellStyle name="Note 12 37 2 4" xfId="32704" xr:uid="{00000000-0005-0000-0000-0000F3800000}"/>
    <cellStyle name="Note 12 37 20" xfId="32705" xr:uid="{00000000-0005-0000-0000-0000F4800000}"/>
    <cellStyle name="Note 12 37 20 2" xfId="32706" xr:uid="{00000000-0005-0000-0000-0000F5800000}"/>
    <cellStyle name="Note 12 37 20 3" xfId="32707" xr:uid="{00000000-0005-0000-0000-0000F6800000}"/>
    <cellStyle name="Note 12 37 20 4" xfId="32708" xr:uid="{00000000-0005-0000-0000-0000F7800000}"/>
    <cellStyle name="Note 12 37 21" xfId="32709" xr:uid="{00000000-0005-0000-0000-0000F8800000}"/>
    <cellStyle name="Note 12 37 22" xfId="32710" xr:uid="{00000000-0005-0000-0000-0000F9800000}"/>
    <cellStyle name="Note 12 37 3" xfId="32711" xr:uid="{00000000-0005-0000-0000-0000FA800000}"/>
    <cellStyle name="Note 12 37 3 2" xfId="32712" xr:uid="{00000000-0005-0000-0000-0000FB800000}"/>
    <cellStyle name="Note 12 37 3 3" xfId="32713" xr:uid="{00000000-0005-0000-0000-0000FC800000}"/>
    <cellStyle name="Note 12 37 3 4" xfId="32714" xr:uid="{00000000-0005-0000-0000-0000FD800000}"/>
    <cellStyle name="Note 12 37 4" xfId="32715" xr:uid="{00000000-0005-0000-0000-0000FE800000}"/>
    <cellStyle name="Note 12 37 4 2" xfId="32716" xr:uid="{00000000-0005-0000-0000-0000FF800000}"/>
    <cellStyle name="Note 12 37 4 3" xfId="32717" xr:uid="{00000000-0005-0000-0000-000000810000}"/>
    <cellStyle name="Note 12 37 4 4" xfId="32718" xr:uid="{00000000-0005-0000-0000-000001810000}"/>
    <cellStyle name="Note 12 37 5" xfId="32719" xr:uid="{00000000-0005-0000-0000-000002810000}"/>
    <cellStyle name="Note 12 37 5 2" xfId="32720" xr:uid="{00000000-0005-0000-0000-000003810000}"/>
    <cellStyle name="Note 12 37 5 3" xfId="32721" xr:uid="{00000000-0005-0000-0000-000004810000}"/>
    <cellStyle name="Note 12 37 5 4" xfId="32722" xr:uid="{00000000-0005-0000-0000-000005810000}"/>
    <cellStyle name="Note 12 37 6" xfId="32723" xr:uid="{00000000-0005-0000-0000-000006810000}"/>
    <cellStyle name="Note 12 37 6 2" xfId="32724" xr:uid="{00000000-0005-0000-0000-000007810000}"/>
    <cellStyle name="Note 12 37 6 3" xfId="32725" xr:uid="{00000000-0005-0000-0000-000008810000}"/>
    <cellStyle name="Note 12 37 6 4" xfId="32726" xr:uid="{00000000-0005-0000-0000-000009810000}"/>
    <cellStyle name="Note 12 37 7" xfId="32727" xr:uid="{00000000-0005-0000-0000-00000A810000}"/>
    <cellStyle name="Note 12 37 7 2" xfId="32728" xr:uid="{00000000-0005-0000-0000-00000B810000}"/>
    <cellStyle name="Note 12 37 7 3" xfId="32729" xr:uid="{00000000-0005-0000-0000-00000C810000}"/>
    <cellStyle name="Note 12 37 7 4" xfId="32730" xr:uid="{00000000-0005-0000-0000-00000D810000}"/>
    <cellStyle name="Note 12 37 8" xfId="32731" xr:uid="{00000000-0005-0000-0000-00000E810000}"/>
    <cellStyle name="Note 12 37 8 2" xfId="32732" xr:uid="{00000000-0005-0000-0000-00000F810000}"/>
    <cellStyle name="Note 12 37 8 3" xfId="32733" xr:uid="{00000000-0005-0000-0000-000010810000}"/>
    <cellStyle name="Note 12 37 8 4" xfId="32734" xr:uid="{00000000-0005-0000-0000-000011810000}"/>
    <cellStyle name="Note 12 37 9" xfId="32735" xr:uid="{00000000-0005-0000-0000-000012810000}"/>
    <cellStyle name="Note 12 37 9 2" xfId="32736" xr:uid="{00000000-0005-0000-0000-000013810000}"/>
    <cellStyle name="Note 12 37 9 3" xfId="32737" xr:uid="{00000000-0005-0000-0000-000014810000}"/>
    <cellStyle name="Note 12 37 9 4" xfId="32738" xr:uid="{00000000-0005-0000-0000-000015810000}"/>
    <cellStyle name="Note 12 38" xfId="32739" xr:uid="{00000000-0005-0000-0000-000016810000}"/>
    <cellStyle name="Note 12 38 10" xfId="32740" xr:uid="{00000000-0005-0000-0000-000017810000}"/>
    <cellStyle name="Note 12 38 10 2" xfId="32741" xr:uid="{00000000-0005-0000-0000-000018810000}"/>
    <cellStyle name="Note 12 38 10 3" xfId="32742" xr:uid="{00000000-0005-0000-0000-000019810000}"/>
    <cellStyle name="Note 12 38 10 4" xfId="32743" xr:uid="{00000000-0005-0000-0000-00001A810000}"/>
    <cellStyle name="Note 12 38 11" xfId="32744" xr:uid="{00000000-0005-0000-0000-00001B810000}"/>
    <cellStyle name="Note 12 38 11 2" xfId="32745" xr:uid="{00000000-0005-0000-0000-00001C810000}"/>
    <cellStyle name="Note 12 38 11 3" xfId="32746" xr:uid="{00000000-0005-0000-0000-00001D810000}"/>
    <cellStyle name="Note 12 38 11 4" xfId="32747" xr:uid="{00000000-0005-0000-0000-00001E810000}"/>
    <cellStyle name="Note 12 38 12" xfId="32748" xr:uid="{00000000-0005-0000-0000-00001F810000}"/>
    <cellStyle name="Note 12 38 12 2" xfId="32749" xr:uid="{00000000-0005-0000-0000-000020810000}"/>
    <cellStyle name="Note 12 38 12 3" xfId="32750" xr:uid="{00000000-0005-0000-0000-000021810000}"/>
    <cellStyle name="Note 12 38 12 4" xfId="32751" xr:uid="{00000000-0005-0000-0000-000022810000}"/>
    <cellStyle name="Note 12 38 13" xfId="32752" xr:uid="{00000000-0005-0000-0000-000023810000}"/>
    <cellStyle name="Note 12 38 13 2" xfId="32753" xr:uid="{00000000-0005-0000-0000-000024810000}"/>
    <cellStyle name="Note 12 38 13 3" xfId="32754" xr:uid="{00000000-0005-0000-0000-000025810000}"/>
    <cellStyle name="Note 12 38 13 4" xfId="32755" xr:uid="{00000000-0005-0000-0000-000026810000}"/>
    <cellStyle name="Note 12 38 14" xfId="32756" xr:uid="{00000000-0005-0000-0000-000027810000}"/>
    <cellStyle name="Note 12 38 14 2" xfId="32757" xr:uid="{00000000-0005-0000-0000-000028810000}"/>
    <cellStyle name="Note 12 38 14 3" xfId="32758" xr:uid="{00000000-0005-0000-0000-000029810000}"/>
    <cellStyle name="Note 12 38 14 4" xfId="32759" xr:uid="{00000000-0005-0000-0000-00002A810000}"/>
    <cellStyle name="Note 12 38 15" xfId="32760" xr:uid="{00000000-0005-0000-0000-00002B810000}"/>
    <cellStyle name="Note 12 38 15 2" xfId="32761" xr:uid="{00000000-0005-0000-0000-00002C810000}"/>
    <cellStyle name="Note 12 38 15 3" xfId="32762" xr:uid="{00000000-0005-0000-0000-00002D810000}"/>
    <cellStyle name="Note 12 38 15 4" xfId="32763" xr:uid="{00000000-0005-0000-0000-00002E810000}"/>
    <cellStyle name="Note 12 38 16" xfId="32764" xr:uid="{00000000-0005-0000-0000-00002F810000}"/>
    <cellStyle name="Note 12 38 16 2" xfId="32765" xr:uid="{00000000-0005-0000-0000-000030810000}"/>
    <cellStyle name="Note 12 38 16 3" xfId="32766" xr:uid="{00000000-0005-0000-0000-000031810000}"/>
    <cellStyle name="Note 12 38 16 4" xfId="32767" xr:uid="{00000000-0005-0000-0000-000032810000}"/>
    <cellStyle name="Note 12 38 17" xfId="32768" xr:uid="{00000000-0005-0000-0000-000033810000}"/>
    <cellStyle name="Note 12 38 17 2" xfId="32769" xr:uid="{00000000-0005-0000-0000-000034810000}"/>
    <cellStyle name="Note 12 38 17 3" xfId="32770" xr:uid="{00000000-0005-0000-0000-000035810000}"/>
    <cellStyle name="Note 12 38 17 4" xfId="32771" xr:uid="{00000000-0005-0000-0000-000036810000}"/>
    <cellStyle name="Note 12 38 18" xfId="32772" xr:uid="{00000000-0005-0000-0000-000037810000}"/>
    <cellStyle name="Note 12 38 18 2" xfId="32773" xr:uid="{00000000-0005-0000-0000-000038810000}"/>
    <cellStyle name="Note 12 38 18 3" xfId="32774" xr:uid="{00000000-0005-0000-0000-000039810000}"/>
    <cellStyle name="Note 12 38 18 4" xfId="32775" xr:uid="{00000000-0005-0000-0000-00003A810000}"/>
    <cellStyle name="Note 12 38 19" xfId="32776" xr:uid="{00000000-0005-0000-0000-00003B810000}"/>
    <cellStyle name="Note 12 38 19 2" xfId="32777" xr:uid="{00000000-0005-0000-0000-00003C810000}"/>
    <cellStyle name="Note 12 38 19 3" xfId="32778" xr:uid="{00000000-0005-0000-0000-00003D810000}"/>
    <cellStyle name="Note 12 38 19 4" xfId="32779" xr:uid="{00000000-0005-0000-0000-00003E810000}"/>
    <cellStyle name="Note 12 38 2" xfId="32780" xr:uid="{00000000-0005-0000-0000-00003F810000}"/>
    <cellStyle name="Note 12 38 2 2" xfId="32781" xr:uid="{00000000-0005-0000-0000-000040810000}"/>
    <cellStyle name="Note 12 38 2 3" xfId="32782" xr:uid="{00000000-0005-0000-0000-000041810000}"/>
    <cellStyle name="Note 12 38 2 4" xfId="32783" xr:uid="{00000000-0005-0000-0000-000042810000}"/>
    <cellStyle name="Note 12 38 20" xfId="32784" xr:uid="{00000000-0005-0000-0000-000043810000}"/>
    <cellStyle name="Note 12 38 20 2" xfId="32785" xr:uid="{00000000-0005-0000-0000-000044810000}"/>
    <cellStyle name="Note 12 38 20 3" xfId="32786" xr:uid="{00000000-0005-0000-0000-000045810000}"/>
    <cellStyle name="Note 12 38 20 4" xfId="32787" xr:uid="{00000000-0005-0000-0000-000046810000}"/>
    <cellStyle name="Note 12 38 21" xfId="32788" xr:uid="{00000000-0005-0000-0000-000047810000}"/>
    <cellStyle name="Note 12 38 22" xfId="32789" xr:uid="{00000000-0005-0000-0000-000048810000}"/>
    <cellStyle name="Note 12 38 3" xfId="32790" xr:uid="{00000000-0005-0000-0000-000049810000}"/>
    <cellStyle name="Note 12 38 3 2" xfId="32791" xr:uid="{00000000-0005-0000-0000-00004A810000}"/>
    <cellStyle name="Note 12 38 3 3" xfId="32792" xr:uid="{00000000-0005-0000-0000-00004B810000}"/>
    <cellStyle name="Note 12 38 3 4" xfId="32793" xr:uid="{00000000-0005-0000-0000-00004C810000}"/>
    <cellStyle name="Note 12 38 4" xfId="32794" xr:uid="{00000000-0005-0000-0000-00004D810000}"/>
    <cellStyle name="Note 12 38 4 2" xfId="32795" xr:uid="{00000000-0005-0000-0000-00004E810000}"/>
    <cellStyle name="Note 12 38 4 3" xfId="32796" xr:uid="{00000000-0005-0000-0000-00004F810000}"/>
    <cellStyle name="Note 12 38 4 4" xfId="32797" xr:uid="{00000000-0005-0000-0000-000050810000}"/>
    <cellStyle name="Note 12 38 5" xfId="32798" xr:uid="{00000000-0005-0000-0000-000051810000}"/>
    <cellStyle name="Note 12 38 5 2" xfId="32799" xr:uid="{00000000-0005-0000-0000-000052810000}"/>
    <cellStyle name="Note 12 38 5 3" xfId="32800" xr:uid="{00000000-0005-0000-0000-000053810000}"/>
    <cellStyle name="Note 12 38 5 4" xfId="32801" xr:uid="{00000000-0005-0000-0000-000054810000}"/>
    <cellStyle name="Note 12 38 6" xfId="32802" xr:uid="{00000000-0005-0000-0000-000055810000}"/>
    <cellStyle name="Note 12 38 6 2" xfId="32803" xr:uid="{00000000-0005-0000-0000-000056810000}"/>
    <cellStyle name="Note 12 38 6 3" xfId="32804" xr:uid="{00000000-0005-0000-0000-000057810000}"/>
    <cellStyle name="Note 12 38 6 4" xfId="32805" xr:uid="{00000000-0005-0000-0000-000058810000}"/>
    <cellStyle name="Note 12 38 7" xfId="32806" xr:uid="{00000000-0005-0000-0000-000059810000}"/>
    <cellStyle name="Note 12 38 7 2" xfId="32807" xr:uid="{00000000-0005-0000-0000-00005A810000}"/>
    <cellStyle name="Note 12 38 7 3" xfId="32808" xr:uid="{00000000-0005-0000-0000-00005B810000}"/>
    <cellStyle name="Note 12 38 7 4" xfId="32809" xr:uid="{00000000-0005-0000-0000-00005C810000}"/>
    <cellStyle name="Note 12 38 8" xfId="32810" xr:uid="{00000000-0005-0000-0000-00005D810000}"/>
    <cellStyle name="Note 12 38 8 2" xfId="32811" xr:uid="{00000000-0005-0000-0000-00005E810000}"/>
    <cellStyle name="Note 12 38 8 3" xfId="32812" xr:uid="{00000000-0005-0000-0000-00005F810000}"/>
    <cellStyle name="Note 12 38 8 4" xfId="32813" xr:uid="{00000000-0005-0000-0000-000060810000}"/>
    <cellStyle name="Note 12 38 9" xfId="32814" xr:uid="{00000000-0005-0000-0000-000061810000}"/>
    <cellStyle name="Note 12 38 9 2" xfId="32815" xr:uid="{00000000-0005-0000-0000-000062810000}"/>
    <cellStyle name="Note 12 38 9 3" xfId="32816" xr:uid="{00000000-0005-0000-0000-000063810000}"/>
    <cellStyle name="Note 12 38 9 4" xfId="32817" xr:uid="{00000000-0005-0000-0000-000064810000}"/>
    <cellStyle name="Note 12 39" xfId="32818" xr:uid="{00000000-0005-0000-0000-000065810000}"/>
    <cellStyle name="Note 12 39 10" xfId="32819" xr:uid="{00000000-0005-0000-0000-000066810000}"/>
    <cellStyle name="Note 12 39 10 2" xfId="32820" xr:uid="{00000000-0005-0000-0000-000067810000}"/>
    <cellStyle name="Note 12 39 10 3" xfId="32821" xr:uid="{00000000-0005-0000-0000-000068810000}"/>
    <cellStyle name="Note 12 39 10 4" xfId="32822" xr:uid="{00000000-0005-0000-0000-000069810000}"/>
    <cellStyle name="Note 12 39 11" xfId="32823" xr:uid="{00000000-0005-0000-0000-00006A810000}"/>
    <cellStyle name="Note 12 39 11 2" xfId="32824" xr:uid="{00000000-0005-0000-0000-00006B810000}"/>
    <cellStyle name="Note 12 39 11 3" xfId="32825" xr:uid="{00000000-0005-0000-0000-00006C810000}"/>
    <cellStyle name="Note 12 39 11 4" xfId="32826" xr:uid="{00000000-0005-0000-0000-00006D810000}"/>
    <cellStyle name="Note 12 39 12" xfId="32827" xr:uid="{00000000-0005-0000-0000-00006E810000}"/>
    <cellStyle name="Note 12 39 12 2" xfId="32828" xr:uid="{00000000-0005-0000-0000-00006F810000}"/>
    <cellStyle name="Note 12 39 12 3" xfId="32829" xr:uid="{00000000-0005-0000-0000-000070810000}"/>
    <cellStyle name="Note 12 39 12 4" xfId="32830" xr:uid="{00000000-0005-0000-0000-000071810000}"/>
    <cellStyle name="Note 12 39 13" xfId="32831" xr:uid="{00000000-0005-0000-0000-000072810000}"/>
    <cellStyle name="Note 12 39 13 2" xfId="32832" xr:uid="{00000000-0005-0000-0000-000073810000}"/>
    <cellStyle name="Note 12 39 13 3" xfId="32833" xr:uid="{00000000-0005-0000-0000-000074810000}"/>
    <cellStyle name="Note 12 39 13 4" xfId="32834" xr:uid="{00000000-0005-0000-0000-000075810000}"/>
    <cellStyle name="Note 12 39 14" xfId="32835" xr:uid="{00000000-0005-0000-0000-000076810000}"/>
    <cellStyle name="Note 12 39 14 2" xfId="32836" xr:uid="{00000000-0005-0000-0000-000077810000}"/>
    <cellStyle name="Note 12 39 14 3" xfId="32837" xr:uid="{00000000-0005-0000-0000-000078810000}"/>
    <cellStyle name="Note 12 39 14 4" xfId="32838" xr:uid="{00000000-0005-0000-0000-000079810000}"/>
    <cellStyle name="Note 12 39 15" xfId="32839" xr:uid="{00000000-0005-0000-0000-00007A810000}"/>
    <cellStyle name="Note 12 39 15 2" xfId="32840" xr:uid="{00000000-0005-0000-0000-00007B810000}"/>
    <cellStyle name="Note 12 39 15 3" xfId="32841" xr:uid="{00000000-0005-0000-0000-00007C810000}"/>
    <cellStyle name="Note 12 39 15 4" xfId="32842" xr:uid="{00000000-0005-0000-0000-00007D810000}"/>
    <cellStyle name="Note 12 39 16" xfId="32843" xr:uid="{00000000-0005-0000-0000-00007E810000}"/>
    <cellStyle name="Note 12 39 16 2" xfId="32844" xr:uid="{00000000-0005-0000-0000-00007F810000}"/>
    <cellStyle name="Note 12 39 16 3" xfId="32845" xr:uid="{00000000-0005-0000-0000-000080810000}"/>
    <cellStyle name="Note 12 39 16 4" xfId="32846" xr:uid="{00000000-0005-0000-0000-000081810000}"/>
    <cellStyle name="Note 12 39 17" xfId="32847" xr:uid="{00000000-0005-0000-0000-000082810000}"/>
    <cellStyle name="Note 12 39 17 2" xfId="32848" xr:uid="{00000000-0005-0000-0000-000083810000}"/>
    <cellStyle name="Note 12 39 17 3" xfId="32849" xr:uid="{00000000-0005-0000-0000-000084810000}"/>
    <cellStyle name="Note 12 39 17 4" xfId="32850" xr:uid="{00000000-0005-0000-0000-000085810000}"/>
    <cellStyle name="Note 12 39 18" xfId="32851" xr:uid="{00000000-0005-0000-0000-000086810000}"/>
    <cellStyle name="Note 12 39 18 2" xfId="32852" xr:uid="{00000000-0005-0000-0000-000087810000}"/>
    <cellStyle name="Note 12 39 18 3" xfId="32853" xr:uid="{00000000-0005-0000-0000-000088810000}"/>
    <cellStyle name="Note 12 39 18 4" xfId="32854" xr:uid="{00000000-0005-0000-0000-000089810000}"/>
    <cellStyle name="Note 12 39 19" xfId="32855" xr:uid="{00000000-0005-0000-0000-00008A810000}"/>
    <cellStyle name="Note 12 39 19 2" xfId="32856" xr:uid="{00000000-0005-0000-0000-00008B810000}"/>
    <cellStyle name="Note 12 39 19 3" xfId="32857" xr:uid="{00000000-0005-0000-0000-00008C810000}"/>
    <cellStyle name="Note 12 39 19 4" xfId="32858" xr:uid="{00000000-0005-0000-0000-00008D810000}"/>
    <cellStyle name="Note 12 39 2" xfId="32859" xr:uid="{00000000-0005-0000-0000-00008E810000}"/>
    <cellStyle name="Note 12 39 2 2" xfId="32860" xr:uid="{00000000-0005-0000-0000-00008F810000}"/>
    <cellStyle name="Note 12 39 2 3" xfId="32861" xr:uid="{00000000-0005-0000-0000-000090810000}"/>
    <cellStyle name="Note 12 39 2 4" xfId="32862" xr:uid="{00000000-0005-0000-0000-000091810000}"/>
    <cellStyle name="Note 12 39 20" xfId="32863" xr:uid="{00000000-0005-0000-0000-000092810000}"/>
    <cellStyle name="Note 12 39 20 2" xfId="32864" xr:uid="{00000000-0005-0000-0000-000093810000}"/>
    <cellStyle name="Note 12 39 20 3" xfId="32865" xr:uid="{00000000-0005-0000-0000-000094810000}"/>
    <cellStyle name="Note 12 39 20 4" xfId="32866" xr:uid="{00000000-0005-0000-0000-000095810000}"/>
    <cellStyle name="Note 12 39 21" xfId="32867" xr:uid="{00000000-0005-0000-0000-000096810000}"/>
    <cellStyle name="Note 12 39 22" xfId="32868" xr:uid="{00000000-0005-0000-0000-000097810000}"/>
    <cellStyle name="Note 12 39 3" xfId="32869" xr:uid="{00000000-0005-0000-0000-000098810000}"/>
    <cellStyle name="Note 12 39 3 2" xfId="32870" xr:uid="{00000000-0005-0000-0000-000099810000}"/>
    <cellStyle name="Note 12 39 3 3" xfId="32871" xr:uid="{00000000-0005-0000-0000-00009A810000}"/>
    <cellStyle name="Note 12 39 3 4" xfId="32872" xr:uid="{00000000-0005-0000-0000-00009B810000}"/>
    <cellStyle name="Note 12 39 4" xfId="32873" xr:uid="{00000000-0005-0000-0000-00009C810000}"/>
    <cellStyle name="Note 12 39 4 2" xfId="32874" xr:uid="{00000000-0005-0000-0000-00009D810000}"/>
    <cellStyle name="Note 12 39 4 3" xfId="32875" xr:uid="{00000000-0005-0000-0000-00009E810000}"/>
    <cellStyle name="Note 12 39 4 4" xfId="32876" xr:uid="{00000000-0005-0000-0000-00009F810000}"/>
    <cellStyle name="Note 12 39 5" xfId="32877" xr:uid="{00000000-0005-0000-0000-0000A0810000}"/>
    <cellStyle name="Note 12 39 5 2" xfId="32878" xr:uid="{00000000-0005-0000-0000-0000A1810000}"/>
    <cellStyle name="Note 12 39 5 3" xfId="32879" xr:uid="{00000000-0005-0000-0000-0000A2810000}"/>
    <cellStyle name="Note 12 39 5 4" xfId="32880" xr:uid="{00000000-0005-0000-0000-0000A3810000}"/>
    <cellStyle name="Note 12 39 6" xfId="32881" xr:uid="{00000000-0005-0000-0000-0000A4810000}"/>
    <cellStyle name="Note 12 39 6 2" xfId="32882" xr:uid="{00000000-0005-0000-0000-0000A5810000}"/>
    <cellStyle name="Note 12 39 6 3" xfId="32883" xr:uid="{00000000-0005-0000-0000-0000A6810000}"/>
    <cellStyle name="Note 12 39 6 4" xfId="32884" xr:uid="{00000000-0005-0000-0000-0000A7810000}"/>
    <cellStyle name="Note 12 39 7" xfId="32885" xr:uid="{00000000-0005-0000-0000-0000A8810000}"/>
    <cellStyle name="Note 12 39 7 2" xfId="32886" xr:uid="{00000000-0005-0000-0000-0000A9810000}"/>
    <cellStyle name="Note 12 39 7 3" xfId="32887" xr:uid="{00000000-0005-0000-0000-0000AA810000}"/>
    <cellStyle name="Note 12 39 7 4" xfId="32888" xr:uid="{00000000-0005-0000-0000-0000AB810000}"/>
    <cellStyle name="Note 12 39 8" xfId="32889" xr:uid="{00000000-0005-0000-0000-0000AC810000}"/>
    <cellStyle name="Note 12 39 8 2" xfId="32890" xr:uid="{00000000-0005-0000-0000-0000AD810000}"/>
    <cellStyle name="Note 12 39 8 3" xfId="32891" xr:uid="{00000000-0005-0000-0000-0000AE810000}"/>
    <cellStyle name="Note 12 39 8 4" xfId="32892" xr:uid="{00000000-0005-0000-0000-0000AF810000}"/>
    <cellStyle name="Note 12 39 9" xfId="32893" xr:uid="{00000000-0005-0000-0000-0000B0810000}"/>
    <cellStyle name="Note 12 39 9 2" xfId="32894" xr:uid="{00000000-0005-0000-0000-0000B1810000}"/>
    <cellStyle name="Note 12 39 9 3" xfId="32895" xr:uid="{00000000-0005-0000-0000-0000B2810000}"/>
    <cellStyle name="Note 12 39 9 4" xfId="32896" xr:uid="{00000000-0005-0000-0000-0000B3810000}"/>
    <cellStyle name="Note 12 4" xfId="32897" xr:uid="{00000000-0005-0000-0000-0000B4810000}"/>
    <cellStyle name="Note 12 4 10" xfId="32898" xr:uid="{00000000-0005-0000-0000-0000B5810000}"/>
    <cellStyle name="Note 12 4 10 2" xfId="32899" xr:uid="{00000000-0005-0000-0000-0000B6810000}"/>
    <cellStyle name="Note 12 4 10 3" xfId="32900" xr:uid="{00000000-0005-0000-0000-0000B7810000}"/>
    <cellStyle name="Note 12 4 10 4" xfId="32901" xr:uid="{00000000-0005-0000-0000-0000B8810000}"/>
    <cellStyle name="Note 12 4 11" xfId="32902" xr:uid="{00000000-0005-0000-0000-0000B9810000}"/>
    <cellStyle name="Note 12 4 11 2" xfId="32903" xr:uid="{00000000-0005-0000-0000-0000BA810000}"/>
    <cellStyle name="Note 12 4 11 3" xfId="32904" xr:uid="{00000000-0005-0000-0000-0000BB810000}"/>
    <cellStyle name="Note 12 4 11 4" xfId="32905" xr:uid="{00000000-0005-0000-0000-0000BC810000}"/>
    <cellStyle name="Note 12 4 12" xfId="32906" xr:uid="{00000000-0005-0000-0000-0000BD810000}"/>
    <cellStyle name="Note 12 4 12 2" xfId="32907" xr:uid="{00000000-0005-0000-0000-0000BE810000}"/>
    <cellStyle name="Note 12 4 12 3" xfId="32908" xr:uid="{00000000-0005-0000-0000-0000BF810000}"/>
    <cellStyle name="Note 12 4 12 4" xfId="32909" xr:uid="{00000000-0005-0000-0000-0000C0810000}"/>
    <cellStyle name="Note 12 4 13" xfId="32910" xr:uid="{00000000-0005-0000-0000-0000C1810000}"/>
    <cellStyle name="Note 12 4 13 2" xfId="32911" xr:uid="{00000000-0005-0000-0000-0000C2810000}"/>
    <cellStyle name="Note 12 4 13 3" xfId="32912" xr:uid="{00000000-0005-0000-0000-0000C3810000}"/>
    <cellStyle name="Note 12 4 13 4" xfId="32913" xr:uid="{00000000-0005-0000-0000-0000C4810000}"/>
    <cellStyle name="Note 12 4 14" xfId="32914" xr:uid="{00000000-0005-0000-0000-0000C5810000}"/>
    <cellStyle name="Note 12 4 14 2" xfId="32915" xr:uid="{00000000-0005-0000-0000-0000C6810000}"/>
    <cellStyle name="Note 12 4 14 3" xfId="32916" xr:uid="{00000000-0005-0000-0000-0000C7810000}"/>
    <cellStyle name="Note 12 4 14 4" xfId="32917" xr:uid="{00000000-0005-0000-0000-0000C8810000}"/>
    <cellStyle name="Note 12 4 15" xfId="32918" xr:uid="{00000000-0005-0000-0000-0000C9810000}"/>
    <cellStyle name="Note 12 4 15 2" xfId="32919" xr:uid="{00000000-0005-0000-0000-0000CA810000}"/>
    <cellStyle name="Note 12 4 15 3" xfId="32920" xr:uid="{00000000-0005-0000-0000-0000CB810000}"/>
    <cellStyle name="Note 12 4 15 4" xfId="32921" xr:uid="{00000000-0005-0000-0000-0000CC810000}"/>
    <cellStyle name="Note 12 4 16" xfId="32922" xr:uid="{00000000-0005-0000-0000-0000CD810000}"/>
    <cellStyle name="Note 12 4 16 2" xfId="32923" xr:uid="{00000000-0005-0000-0000-0000CE810000}"/>
    <cellStyle name="Note 12 4 16 3" xfId="32924" xr:uid="{00000000-0005-0000-0000-0000CF810000}"/>
    <cellStyle name="Note 12 4 16 4" xfId="32925" xr:uid="{00000000-0005-0000-0000-0000D0810000}"/>
    <cellStyle name="Note 12 4 17" xfId="32926" xr:uid="{00000000-0005-0000-0000-0000D1810000}"/>
    <cellStyle name="Note 12 4 17 2" xfId="32927" xr:uid="{00000000-0005-0000-0000-0000D2810000}"/>
    <cellStyle name="Note 12 4 17 3" xfId="32928" xr:uid="{00000000-0005-0000-0000-0000D3810000}"/>
    <cellStyle name="Note 12 4 17 4" xfId="32929" xr:uid="{00000000-0005-0000-0000-0000D4810000}"/>
    <cellStyle name="Note 12 4 18" xfId="32930" xr:uid="{00000000-0005-0000-0000-0000D5810000}"/>
    <cellStyle name="Note 12 4 18 2" xfId="32931" xr:uid="{00000000-0005-0000-0000-0000D6810000}"/>
    <cellStyle name="Note 12 4 18 3" xfId="32932" xr:uid="{00000000-0005-0000-0000-0000D7810000}"/>
    <cellStyle name="Note 12 4 18 4" xfId="32933" xr:uid="{00000000-0005-0000-0000-0000D8810000}"/>
    <cellStyle name="Note 12 4 19" xfId="32934" xr:uid="{00000000-0005-0000-0000-0000D9810000}"/>
    <cellStyle name="Note 12 4 19 2" xfId="32935" xr:uid="{00000000-0005-0000-0000-0000DA810000}"/>
    <cellStyle name="Note 12 4 19 3" xfId="32936" xr:uid="{00000000-0005-0000-0000-0000DB810000}"/>
    <cellStyle name="Note 12 4 19 4" xfId="32937" xr:uid="{00000000-0005-0000-0000-0000DC810000}"/>
    <cellStyle name="Note 12 4 2" xfId="32938" xr:uid="{00000000-0005-0000-0000-0000DD810000}"/>
    <cellStyle name="Note 12 4 2 2" xfId="32939" xr:uid="{00000000-0005-0000-0000-0000DE810000}"/>
    <cellStyle name="Note 12 4 2 3" xfId="32940" xr:uid="{00000000-0005-0000-0000-0000DF810000}"/>
    <cellStyle name="Note 12 4 2 4" xfId="32941" xr:uid="{00000000-0005-0000-0000-0000E0810000}"/>
    <cellStyle name="Note 12 4 20" xfId="32942" xr:uid="{00000000-0005-0000-0000-0000E1810000}"/>
    <cellStyle name="Note 12 4 20 2" xfId="32943" xr:uid="{00000000-0005-0000-0000-0000E2810000}"/>
    <cellStyle name="Note 12 4 20 3" xfId="32944" xr:uid="{00000000-0005-0000-0000-0000E3810000}"/>
    <cellStyle name="Note 12 4 20 4" xfId="32945" xr:uid="{00000000-0005-0000-0000-0000E4810000}"/>
    <cellStyle name="Note 12 4 21" xfId="32946" xr:uid="{00000000-0005-0000-0000-0000E5810000}"/>
    <cellStyle name="Note 12 4 22" xfId="32947" xr:uid="{00000000-0005-0000-0000-0000E6810000}"/>
    <cellStyle name="Note 12 4 3" xfId="32948" xr:uid="{00000000-0005-0000-0000-0000E7810000}"/>
    <cellStyle name="Note 12 4 3 2" xfId="32949" xr:uid="{00000000-0005-0000-0000-0000E8810000}"/>
    <cellStyle name="Note 12 4 3 3" xfId="32950" xr:uid="{00000000-0005-0000-0000-0000E9810000}"/>
    <cellStyle name="Note 12 4 3 4" xfId="32951" xr:uid="{00000000-0005-0000-0000-0000EA810000}"/>
    <cellStyle name="Note 12 4 4" xfId="32952" xr:uid="{00000000-0005-0000-0000-0000EB810000}"/>
    <cellStyle name="Note 12 4 4 2" xfId="32953" xr:uid="{00000000-0005-0000-0000-0000EC810000}"/>
    <cellStyle name="Note 12 4 4 3" xfId="32954" xr:uid="{00000000-0005-0000-0000-0000ED810000}"/>
    <cellStyle name="Note 12 4 4 4" xfId="32955" xr:uid="{00000000-0005-0000-0000-0000EE810000}"/>
    <cellStyle name="Note 12 4 5" xfId="32956" xr:uid="{00000000-0005-0000-0000-0000EF810000}"/>
    <cellStyle name="Note 12 4 5 2" xfId="32957" xr:uid="{00000000-0005-0000-0000-0000F0810000}"/>
    <cellStyle name="Note 12 4 5 3" xfId="32958" xr:uid="{00000000-0005-0000-0000-0000F1810000}"/>
    <cellStyle name="Note 12 4 5 4" xfId="32959" xr:uid="{00000000-0005-0000-0000-0000F2810000}"/>
    <cellStyle name="Note 12 4 6" xfId="32960" xr:uid="{00000000-0005-0000-0000-0000F3810000}"/>
    <cellStyle name="Note 12 4 6 2" xfId="32961" xr:uid="{00000000-0005-0000-0000-0000F4810000}"/>
    <cellStyle name="Note 12 4 6 3" xfId="32962" xr:uid="{00000000-0005-0000-0000-0000F5810000}"/>
    <cellStyle name="Note 12 4 6 4" xfId="32963" xr:uid="{00000000-0005-0000-0000-0000F6810000}"/>
    <cellStyle name="Note 12 4 7" xfId="32964" xr:uid="{00000000-0005-0000-0000-0000F7810000}"/>
    <cellStyle name="Note 12 4 7 2" xfId="32965" xr:uid="{00000000-0005-0000-0000-0000F8810000}"/>
    <cellStyle name="Note 12 4 7 3" xfId="32966" xr:uid="{00000000-0005-0000-0000-0000F9810000}"/>
    <cellStyle name="Note 12 4 7 4" xfId="32967" xr:uid="{00000000-0005-0000-0000-0000FA810000}"/>
    <cellStyle name="Note 12 4 8" xfId="32968" xr:uid="{00000000-0005-0000-0000-0000FB810000}"/>
    <cellStyle name="Note 12 4 8 2" xfId="32969" xr:uid="{00000000-0005-0000-0000-0000FC810000}"/>
    <cellStyle name="Note 12 4 8 3" xfId="32970" xr:uid="{00000000-0005-0000-0000-0000FD810000}"/>
    <cellStyle name="Note 12 4 8 4" xfId="32971" xr:uid="{00000000-0005-0000-0000-0000FE810000}"/>
    <cellStyle name="Note 12 4 9" xfId="32972" xr:uid="{00000000-0005-0000-0000-0000FF810000}"/>
    <cellStyle name="Note 12 4 9 2" xfId="32973" xr:uid="{00000000-0005-0000-0000-000000820000}"/>
    <cellStyle name="Note 12 4 9 3" xfId="32974" xr:uid="{00000000-0005-0000-0000-000001820000}"/>
    <cellStyle name="Note 12 4 9 4" xfId="32975" xr:uid="{00000000-0005-0000-0000-000002820000}"/>
    <cellStyle name="Note 12 40" xfId="32976" xr:uid="{00000000-0005-0000-0000-000003820000}"/>
    <cellStyle name="Note 12 40 2" xfId="32977" xr:uid="{00000000-0005-0000-0000-000004820000}"/>
    <cellStyle name="Note 12 41" xfId="32978" xr:uid="{00000000-0005-0000-0000-000005820000}"/>
    <cellStyle name="Note 12 41 2" xfId="32979" xr:uid="{00000000-0005-0000-0000-000006820000}"/>
    <cellStyle name="Note 12 42" xfId="32980" xr:uid="{00000000-0005-0000-0000-000007820000}"/>
    <cellStyle name="Note 12 42 2" xfId="32981" xr:uid="{00000000-0005-0000-0000-000008820000}"/>
    <cellStyle name="Note 12 43" xfId="32982" xr:uid="{00000000-0005-0000-0000-000009820000}"/>
    <cellStyle name="Note 12 43 2" xfId="32983" xr:uid="{00000000-0005-0000-0000-00000A820000}"/>
    <cellStyle name="Note 12 44" xfId="32984" xr:uid="{00000000-0005-0000-0000-00000B820000}"/>
    <cellStyle name="Note 12 44 2" xfId="32985" xr:uid="{00000000-0005-0000-0000-00000C820000}"/>
    <cellStyle name="Note 12 44 3" xfId="32986" xr:uid="{00000000-0005-0000-0000-00000D820000}"/>
    <cellStyle name="Note 12 44 4" xfId="32987" xr:uid="{00000000-0005-0000-0000-00000E820000}"/>
    <cellStyle name="Note 12 45" xfId="32988" xr:uid="{00000000-0005-0000-0000-00000F820000}"/>
    <cellStyle name="Note 12 45 2" xfId="32989" xr:uid="{00000000-0005-0000-0000-000010820000}"/>
    <cellStyle name="Note 12 45 3" xfId="32990" xr:uid="{00000000-0005-0000-0000-000011820000}"/>
    <cellStyle name="Note 12 45 4" xfId="32991" xr:uid="{00000000-0005-0000-0000-000012820000}"/>
    <cellStyle name="Note 12 46" xfId="32992" xr:uid="{00000000-0005-0000-0000-000013820000}"/>
    <cellStyle name="Note 12 46 2" xfId="32993" xr:uid="{00000000-0005-0000-0000-000014820000}"/>
    <cellStyle name="Note 12 46 3" xfId="32994" xr:uid="{00000000-0005-0000-0000-000015820000}"/>
    <cellStyle name="Note 12 46 4" xfId="32995" xr:uid="{00000000-0005-0000-0000-000016820000}"/>
    <cellStyle name="Note 12 47" xfId="32996" xr:uid="{00000000-0005-0000-0000-000017820000}"/>
    <cellStyle name="Note 12 47 2" xfId="32997" xr:uid="{00000000-0005-0000-0000-000018820000}"/>
    <cellStyle name="Note 12 47 3" xfId="32998" xr:uid="{00000000-0005-0000-0000-000019820000}"/>
    <cellStyle name="Note 12 47 4" xfId="32999" xr:uid="{00000000-0005-0000-0000-00001A820000}"/>
    <cellStyle name="Note 12 48" xfId="33000" xr:uid="{00000000-0005-0000-0000-00001B820000}"/>
    <cellStyle name="Note 12 48 2" xfId="33001" xr:uid="{00000000-0005-0000-0000-00001C820000}"/>
    <cellStyle name="Note 12 48 3" xfId="33002" xr:uid="{00000000-0005-0000-0000-00001D820000}"/>
    <cellStyle name="Note 12 48 4" xfId="33003" xr:uid="{00000000-0005-0000-0000-00001E820000}"/>
    <cellStyle name="Note 12 49" xfId="33004" xr:uid="{00000000-0005-0000-0000-00001F820000}"/>
    <cellStyle name="Note 12 49 2" xfId="33005" xr:uid="{00000000-0005-0000-0000-000020820000}"/>
    <cellStyle name="Note 12 49 3" xfId="33006" xr:uid="{00000000-0005-0000-0000-000021820000}"/>
    <cellStyle name="Note 12 49 4" xfId="33007" xr:uid="{00000000-0005-0000-0000-000022820000}"/>
    <cellStyle name="Note 12 5" xfId="33008" xr:uid="{00000000-0005-0000-0000-000023820000}"/>
    <cellStyle name="Note 12 5 10" xfId="33009" xr:uid="{00000000-0005-0000-0000-000024820000}"/>
    <cellStyle name="Note 12 5 10 2" xfId="33010" xr:uid="{00000000-0005-0000-0000-000025820000}"/>
    <cellStyle name="Note 12 5 10 3" xfId="33011" xr:uid="{00000000-0005-0000-0000-000026820000}"/>
    <cellStyle name="Note 12 5 10 4" xfId="33012" xr:uid="{00000000-0005-0000-0000-000027820000}"/>
    <cellStyle name="Note 12 5 11" xfId="33013" xr:uid="{00000000-0005-0000-0000-000028820000}"/>
    <cellStyle name="Note 12 5 11 2" xfId="33014" xr:uid="{00000000-0005-0000-0000-000029820000}"/>
    <cellStyle name="Note 12 5 11 3" xfId="33015" xr:uid="{00000000-0005-0000-0000-00002A820000}"/>
    <cellStyle name="Note 12 5 11 4" xfId="33016" xr:uid="{00000000-0005-0000-0000-00002B820000}"/>
    <cellStyle name="Note 12 5 12" xfId="33017" xr:uid="{00000000-0005-0000-0000-00002C820000}"/>
    <cellStyle name="Note 12 5 12 2" xfId="33018" xr:uid="{00000000-0005-0000-0000-00002D820000}"/>
    <cellStyle name="Note 12 5 12 3" xfId="33019" xr:uid="{00000000-0005-0000-0000-00002E820000}"/>
    <cellStyle name="Note 12 5 12 4" xfId="33020" xr:uid="{00000000-0005-0000-0000-00002F820000}"/>
    <cellStyle name="Note 12 5 13" xfId="33021" xr:uid="{00000000-0005-0000-0000-000030820000}"/>
    <cellStyle name="Note 12 5 13 2" xfId="33022" xr:uid="{00000000-0005-0000-0000-000031820000}"/>
    <cellStyle name="Note 12 5 13 3" xfId="33023" xr:uid="{00000000-0005-0000-0000-000032820000}"/>
    <cellStyle name="Note 12 5 13 4" xfId="33024" xr:uid="{00000000-0005-0000-0000-000033820000}"/>
    <cellStyle name="Note 12 5 14" xfId="33025" xr:uid="{00000000-0005-0000-0000-000034820000}"/>
    <cellStyle name="Note 12 5 14 2" xfId="33026" xr:uid="{00000000-0005-0000-0000-000035820000}"/>
    <cellStyle name="Note 12 5 14 3" xfId="33027" xr:uid="{00000000-0005-0000-0000-000036820000}"/>
    <cellStyle name="Note 12 5 14 4" xfId="33028" xr:uid="{00000000-0005-0000-0000-000037820000}"/>
    <cellStyle name="Note 12 5 15" xfId="33029" xr:uid="{00000000-0005-0000-0000-000038820000}"/>
    <cellStyle name="Note 12 5 15 2" xfId="33030" xr:uid="{00000000-0005-0000-0000-000039820000}"/>
    <cellStyle name="Note 12 5 15 3" xfId="33031" xr:uid="{00000000-0005-0000-0000-00003A820000}"/>
    <cellStyle name="Note 12 5 15 4" xfId="33032" xr:uid="{00000000-0005-0000-0000-00003B820000}"/>
    <cellStyle name="Note 12 5 16" xfId="33033" xr:uid="{00000000-0005-0000-0000-00003C820000}"/>
    <cellStyle name="Note 12 5 16 2" xfId="33034" xr:uid="{00000000-0005-0000-0000-00003D820000}"/>
    <cellStyle name="Note 12 5 16 3" xfId="33035" xr:uid="{00000000-0005-0000-0000-00003E820000}"/>
    <cellStyle name="Note 12 5 16 4" xfId="33036" xr:uid="{00000000-0005-0000-0000-00003F820000}"/>
    <cellStyle name="Note 12 5 17" xfId="33037" xr:uid="{00000000-0005-0000-0000-000040820000}"/>
    <cellStyle name="Note 12 5 17 2" xfId="33038" xr:uid="{00000000-0005-0000-0000-000041820000}"/>
    <cellStyle name="Note 12 5 17 3" xfId="33039" xr:uid="{00000000-0005-0000-0000-000042820000}"/>
    <cellStyle name="Note 12 5 17 4" xfId="33040" xr:uid="{00000000-0005-0000-0000-000043820000}"/>
    <cellStyle name="Note 12 5 18" xfId="33041" xr:uid="{00000000-0005-0000-0000-000044820000}"/>
    <cellStyle name="Note 12 5 18 2" xfId="33042" xr:uid="{00000000-0005-0000-0000-000045820000}"/>
    <cellStyle name="Note 12 5 18 3" xfId="33043" xr:uid="{00000000-0005-0000-0000-000046820000}"/>
    <cellStyle name="Note 12 5 18 4" xfId="33044" xr:uid="{00000000-0005-0000-0000-000047820000}"/>
    <cellStyle name="Note 12 5 19" xfId="33045" xr:uid="{00000000-0005-0000-0000-000048820000}"/>
    <cellStyle name="Note 12 5 19 2" xfId="33046" xr:uid="{00000000-0005-0000-0000-000049820000}"/>
    <cellStyle name="Note 12 5 19 3" xfId="33047" xr:uid="{00000000-0005-0000-0000-00004A820000}"/>
    <cellStyle name="Note 12 5 19 4" xfId="33048" xr:uid="{00000000-0005-0000-0000-00004B820000}"/>
    <cellStyle name="Note 12 5 2" xfId="33049" xr:uid="{00000000-0005-0000-0000-00004C820000}"/>
    <cellStyle name="Note 12 5 2 2" xfId="33050" xr:uid="{00000000-0005-0000-0000-00004D820000}"/>
    <cellStyle name="Note 12 5 2 3" xfId="33051" xr:uid="{00000000-0005-0000-0000-00004E820000}"/>
    <cellStyle name="Note 12 5 2 4" xfId="33052" xr:uid="{00000000-0005-0000-0000-00004F820000}"/>
    <cellStyle name="Note 12 5 20" xfId="33053" xr:uid="{00000000-0005-0000-0000-000050820000}"/>
    <cellStyle name="Note 12 5 20 2" xfId="33054" xr:uid="{00000000-0005-0000-0000-000051820000}"/>
    <cellStyle name="Note 12 5 20 3" xfId="33055" xr:uid="{00000000-0005-0000-0000-000052820000}"/>
    <cellStyle name="Note 12 5 20 4" xfId="33056" xr:uid="{00000000-0005-0000-0000-000053820000}"/>
    <cellStyle name="Note 12 5 21" xfId="33057" xr:uid="{00000000-0005-0000-0000-000054820000}"/>
    <cellStyle name="Note 12 5 22" xfId="33058" xr:uid="{00000000-0005-0000-0000-000055820000}"/>
    <cellStyle name="Note 12 5 3" xfId="33059" xr:uid="{00000000-0005-0000-0000-000056820000}"/>
    <cellStyle name="Note 12 5 3 2" xfId="33060" xr:uid="{00000000-0005-0000-0000-000057820000}"/>
    <cellStyle name="Note 12 5 3 3" xfId="33061" xr:uid="{00000000-0005-0000-0000-000058820000}"/>
    <cellStyle name="Note 12 5 3 4" xfId="33062" xr:uid="{00000000-0005-0000-0000-000059820000}"/>
    <cellStyle name="Note 12 5 4" xfId="33063" xr:uid="{00000000-0005-0000-0000-00005A820000}"/>
    <cellStyle name="Note 12 5 4 2" xfId="33064" xr:uid="{00000000-0005-0000-0000-00005B820000}"/>
    <cellStyle name="Note 12 5 4 3" xfId="33065" xr:uid="{00000000-0005-0000-0000-00005C820000}"/>
    <cellStyle name="Note 12 5 4 4" xfId="33066" xr:uid="{00000000-0005-0000-0000-00005D820000}"/>
    <cellStyle name="Note 12 5 5" xfId="33067" xr:uid="{00000000-0005-0000-0000-00005E820000}"/>
    <cellStyle name="Note 12 5 5 2" xfId="33068" xr:uid="{00000000-0005-0000-0000-00005F820000}"/>
    <cellStyle name="Note 12 5 5 3" xfId="33069" xr:uid="{00000000-0005-0000-0000-000060820000}"/>
    <cellStyle name="Note 12 5 5 4" xfId="33070" xr:uid="{00000000-0005-0000-0000-000061820000}"/>
    <cellStyle name="Note 12 5 6" xfId="33071" xr:uid="{00000000-0005-0000-0000-000062820000}"/>
    <cellStyle name="Note 12 5 6 2" xfId="33072" xr:uid="{00000000-0005-0000-0000-000063820000}"/>
    <cellStyle name="Note 12 5 6 3" xfId="33073" xr:uid="{00000000-0005-0000-0000-000064820000}"/>
    <cellStyle name="Note 12 5 6 4" xfId="33074" xr:uid="{00000000-0005-0000-0000-000065820000}"/>
    <cellStyle name="Note 12 5 7" xfId="33075" xr:uid="{00000000-0005-0000-0000-000066820000}"/>
    <cellStyle name="Note 12 5 7 2" xfId="33076" xr:uid="{00000000-0005-0000-0000-000067820000}"/>
    <cellStyle name="Note 12 5 7 3" xfId="33077" xr:uid="{00000000-0005-0000-0000-000068820000}"/>
    <cellStyle name="Note 12 5 7 4" xfId="33078" xr:uid="{00000000-0005-0000-0000-000069820000}"/>
    <cellStyle name="Note 12 5 8" xfId="33079" xr:uid="{00000000-0005-0000-0000-00006A820000}"/>
    <cellStyle name="Note 12 5 8 2" xfId="33080" xr:uid="{00000000-0005-0000-0000-00006B820000}"/>
    <cellStyle name="Note 12 5 8 3" xfId="33081" xr:uid="{00000000-0005-0000-0000-00006C820000}"/>
    <cellStyle name="Note 12 5 8 4" xfId="33082" xr:uid="{00000000-0005-0000-0000-00006D820000}"/>
    <cellStyle name="Note 12 5 9" xfId="33083" xr:uid="{00000000-0005-0000-0000-00006E820000}"/>
    <cellStyle name="Note 12 5 9 2" xfId="33084" xr:uid="{00000000-0005-0000-0000-00006F820000}"/>
    <cellStyle name="Note 12 5 9 3" xfId="33085" xr:uid="{00000000-0005-0000-0000-000070820000}"/>
    <cellStyle name="Note 12 5 9 4" xfId="33086" xr:uid="{00000000-0005-0000-0000-000071820000}"/>
    <cellStyle name="Note 12 50" xfId="33087" xr:uid="{00000000-0005-0000-0000-000072820000}"/>
    <cellStyle name="Note 12 50 2" xfId="33088" xr:uid="{00000000-0005-0000-0000-000073820000}"/>
    <cellStyle name="Note 12 50 3" xfId="33089" xr:uid="{00000000-0005-0000-0000-000074820000}"/>
    <cellStyle name="Note 12 50 4" xfId="33090" xr:uid="{00000000-0005-0000-0000-000075820000}"/>
    <cellStyle name="Note 12 51" xfId="33091" xr:uid="{00000000-0005-0000-0000-000076820000}"/>
    <cellStyle name="Note 12 51 2" xfId="33092" xr:uid="{00000000-0005-0000-0000-000077820000}"/>
    <cellStyle name="Note 12 51 3" xfId="33093" xr:uid="{00000000-0005-0000-0000-000078820000}"/>
    <cellStyle name="Note 12 51 4" xfId="33094" xr:uid="{00000000-0005-0000-0000-000079820000}"/>
    <cellStyle name="Note 12 52" xfId="33095" xr:uid="{00000000-0005-0000-0000-00007A820000}"/>
    <cellStyle name="Note 12 52 2" xfId="33096" xr:uid="{00000000-0005-0000-0000-00007B820000}"/>
    <cellStyle name="Note 12 52 3" xfId="33097" xr:uid="{00000000-0005-0000-0000-00007C820000}"/>
    <cellStyle name="Note 12 52 4" xfId="33098" xr:uid="{00000000-0005-0000-0000-00007D820000}"/>
    <cellStyle name="Note 12 53" xfId="33099" xr:uid="{00000000-0005-0000-0000-00007E820000}"/>
    <cellStyle name="Note 12 53 2" xfId="33100" xr:uid="{00000000-0005-0000-0000-00007F820000}"/>
    <cellStyle name="Note 12 53 3" xfId="33101" xr:uid="{00000000-0005-0000-0000-000080820000}"/>
    <cellStyle name="Note 12 53 4" xfId="33102" xr:uid="{00000000-0005-0000-0000-000081820000}"/>
    <cellStyle name="Note 12 54" xfId="33103" xr:uid="{00000000-0005-0000-0000-000082820000}"/>
    <cellStyle name="Note 12 54 2" xfId="33104" xr:uid="{00000000-0005-0000-0000-000083820000}"/>
    <cellStyle name="Note 12 54 3" xfId="33105" xr:uid="{00000000-0005-0000-0000-000084820000}"/>
    <cellStyle name="Note 12 54 4" xfId="33106" xr:uid="{00000000-0005-0000-0000-000085820000}"/>
    <cellStyle name="Note 12 55" xfId="33107" xr:uid="{00000000-0005-0000-0000-000086820000}"/>
    <cellStyle name="Note 12 55 2" xfId="33108" xr:uid="{00000000-0005-0000-0000-000087820000}"/>
    <cellStyle name="Note 12 55 3" xfId="33109" xr:uid="{00000000-0005-0000-0000-000088820000}"/>
    <cellStyle name="Note 12 55 4" xfId="33110" xr:uid="{00000000-0005-0000-0000-000089820000}"/>
    <cellStyle name="Note 12 56" xfId="33111" xr:uid="{00000000-0005-0000-0000-00008A820000}"/>
    <cellStyle name="Note 12 56 2" xfId="33112" xr:uid="{00000000-0005-0000-0000-00008B820000}"/>
    <cellStyle name="Note 12 56 3" xfId="33113" xr:uid="{00000000-0005-0000-0000-00008C820000}"/>
    <cellStyle name="Note 12 56 4" xfId="33114" xr:uid="{00000000-0005-0000-0000-00008D820000}"/>
    <cellStyle name="Note 12 57" xfId="33115" xr:uid="{00000000-0005-0000-0000-00008E820000}"/>
    <cellStyle name="Note 12 57 2" xfId="33116" xr:uid="{00000000-0005-0000-0000-00008F820000}"/>
    <cellStyle name="Note 12 57 3" xfId="33117" xr:uid="{00000000-0005-0000-0000-000090820000}"/>
    <cellStyle name="Note 12 57 4" xfId="33118" xr:uid="{00000000-0005-0000-0000-000091820000}"/>
    <cellStyle name="Note 12 58" xfId="33119" xr:uid="{00000000-0005-0000-0000-000092820000}"/>
    <cellStyle name="Note 12 58 2" xfId="33120" xr:uid="{00000000-0005-0000-0000-000093820000}"/>
    <cellStyle name="Note 12 58 3" xfId="33121" xr:uid="{00000000-0005-0000-0000-000094820000}"/>
    <cellStyle name="Note 12 58 4" xfId="33122" xr:uid="{00000000-0005-0000-0000-000095820000}"/>
    <cellStyle name="Note 12 59" xfId="33123" xr:uid="{00000000-0005-0000-0000-000096820000}"/>
    <cellStyle name="Note 12 59 2" xfId="33124" xr:uid="{00000000-0005-0000-0000-000097820000}"/>
    <cellStyle name="Note 12 59 3" xfId="33125" xr:uid="{00000000-0005-0000-0000-000098820000}"/>
    <cellStyle name="Note 12 59 4" xfId="33126" xr:uid="{00000000-0005-0000-0000-000099820000}"/>
    <cellStyle name="Note 12 6" xfId="33127" xr:uid="{00000000-0005-0000-0000-00009A820000}"/>
    <cellStyle name="Note 12 6 10" xfId="33128" xr:uid="{00000000-0005-0000-0000-00009B820000}"/>
    <cellStyle name="Note 12 6 10 2" xfId="33129" xr:uid="{00000000-0005-0000-0000-00009C820000}"/>
    <cellStyle name="Note 12 6 10 3" xfId="33130" xr:uid="{00000000-0005-0000-0000-00009D820000}"/>
    <cellStyle name="Note 12 6 10 4" xfId="33131" xr:uid="{00000000-0005-0000-0000-00009E820000}"/>
    <cellStyle name="Note 12 6 11" xfId="33132" xr:uid="{00000000-0005-0000-0000-00009F820000}"/>
    <cellStyle name="Note 12 6 11 2" xfId="33133" xr:uid="{00000000-0005-0000-0000-0000A0820000}"/>
    <cellStyle name="Note 12 6 11 3" xfId="33134" xr:uid="{00000000-0005-0000-0000-0000A1820000}"/>
    <cellStyle name="Note 12 6 11 4" xfId="33135" xr:uid="{00000000-0005-0000-0000-0000A2820000}"/>
    <cellStyle name="Note 12 6 12" xfId="33136" xr:uid="{00000000-0005-0000-0000-0000A3820000}"/>
    <cellStyle name="Note 12 6 12 2" xfId="33137" xr:uid="{00000000-0005-0000-0000-0000A4820000}"/>
    <cellStyle name="Note 12 6 12 3" xfId="33138" xr:uid="{00000000-0005-0000-0000-0000A5820000}"/>
    <cellStyle name="Note 12 6 12 4" xfId="33139" xr:uid="{00000000-0005-0000-0000-0000A6820000}"/>
    <cellStyle name="Note 12 6 13" xfId="33140" xr:uid="{00000000-0005-0000-0000-0000A7820000}"/>
    <cellStyle name="Note 12 6 13 2" xfId="33141" xr:uid="{00000000-0005-0000-0000-0000A8820000}"/>
    <cellStyle name="Note 12 6 13 3" xfId="33142" xr:uid="{00000000-0005-0000-0000-0000A9820000}"/>
    <cellStyle name="Note 12 6 13 4" xfId="33143" xr:uid="{00000000-0005-0000-0000-0000AA820000}"/>
    <cellStyle name="Note 12 6 14" xfId="33144" xr:uid="{00000000-0005-0000-0000-0000AB820000}"/>
    <cellStyle name="Note 12 6 14 2" xfId="33145" xr:uid="{00000000-0005-0000-0000-0000AC820000}"/>
    <cellStyle name="Note 12 6 14 3" xfId="33146" xr:uid="{00000000-0005-0000-0000-0000AD820000}"/>
    <cellStyle name="Note 12 6 14 4" xfId="33147" xr:uid="{00000000-0005-0000-0000-0000AE820000}"/>
    <cellStyle name="Note 12 6 15" xfId="33148" xr:uid="{00000000-0005-0000-0000-0000AF820000}"/>
    <cellStyle name="Note 12 6 15 2" xfId="33149" xr:uid="{00000000-0005-0000-0000-0000B0820000}"/>
    <cellStyle name="Note 12 6 15 3" xfId="33150" xr:uid="{00000000-0005-0000-0000-0000B1820000}"/>
    <cellStyle name="Note 12 6 15 4" xfId="33151" xr:uid="{00000000-0005-0000-0000-0000B2820000}"/>
    <cellStyle name="Note 12 6 16" xfId="33152" xr:uid="{00000000-0005-0000-0000-0000B3820000}"/>
    <cellStyle name="Note 12 6 16 2" xfId="33153" xr:uid="{00000000-0005-0000-0000-0000B4820000}"/>
    <cellStyle name="Note 12 6 16 3" xfId="33154" xr:uid="{00000000-0005-0000-0000-0000B5820000}"/>
    <cellStyle name="Note 12 6 16 4" xfId="33155" xr:uid="{00000000-0005-0000-0000-0000B6820000}"/>
    <cellStyle name="Note 12 6 17" xfId="33156" xr:uid="{00000000-0005-0000-0000-0000B7820000}"/>
    <cellStyle name="Note 12 6 17 2" xfId="33157" xr:uid="{00000000-0005-0000-0000-0000B8820000}"/>
    <cellStyle name="Note 12 6 17 3" xfId="33158" xr:uid="{00000000-0005-0000-0000-0000B9820000}"/>
    <cellStyle name="Note 12 6 17 4" xfId="33159" xr:uid="{00000000-0005-0000-0000-0000BA820000}"/>
    <cellStyle name="Note 12 6 18" xfId="33160" xr:uid="{00000000-0005-0000-0000-0000BB820000}"/>
    <cellStyle name="Note 12 6 18 2" xfId="33161" xr:uid="{00000000-0005-0000-0000-0000BC820000}"/>
    <cellStyle name="Note 12 6 18 3" xfId="33162" xr:uid="{00000000-0005-0000-0000-0000BD820000}"/>
    <cellStyle name="Note 12 6 18 4" xfId="33163" xr:uid="{00000000-0005-0000-0000-0000BE820000}"/>
    <cellStyle name="Note 12 6 19" xfId="33164" xr:uid="{00000000-0005-0000-0000-0000BF820000}"/>
    <cellStyle name="Note 12 6 19 2" xfId="33165" xr:uid="{00000000-0005-0000-0000-0000C0820000}"/>
    <cellStyle name="Note 12 6 19 3" xfId="33166" xr:uid="{00000000-0005-0000-0000-0000C1820000}"/>
    <cellStyle name="Note 12 6 19 4" xfId="33167" xr:uid="{00000000-0005-0000-0000-0000C2820000}"/>
    <cellStyle name="Note 12 6 2" xfId="33168" xr:uid="{00000000-0005-0000-0000-0000C3820000}"/>
    <cellStyle name="Note 12 6 2 2" xfId="33169" xr:uid="{00000000-0005-0000-0000-0000C4820000}"/>
    <cellStyle name="Note 12 6 2 3" xfId="33170" xr:uid="{00000000-0005-0000-0000-0000C5820000}"/>
    <cellStyle name="Note 12 6 2 4" xfId="33171" xr:uid="{00000000-0005-0000-0000-0000C6820000}"/>
    <cellStyle name="Note 12 6 20" xfId="33172" xr:uid="{00000000-0005-0000-0000-0000C7820000}"/>
    <cellStyle name="Note 12 6 20 2" xfId="33173" xr:uid="{00000000-0005-0000-0000-0000C8820000}"/>
    <cellStyle name="Note 12 6 20 3" xfId="33174" xr:uid="{00000000-0005-0000-0000-0000C9820000}"/>
    <cellStyle name="Note 12 6 20 4" xfId="33175" xr:uid="{00000000-0005-0000-0000-0000CA820000}"/>
    <cellStyle name="Note 12 6 21" xfId="33176" xr:uid="{00000000-0005-0000-0000-0000CB820000}"/>
    <cellStyle name="Note 12 6 22" xfId="33177" xr:uid="{00000000-0005-0000-0000-0000CC820000}"/>
    <cellStyle name="Note 12 6 3" xfId="33178" xr:uid="{00000000-0005-0000-0000-0000CD820000}"/>
    <cellStyle name="Note 12 6 3 2" xfId="33179" xr:uid="{00000000-0005-0000-0000-0000CE820000}"/>
    <cellStyle name="Note 12 6 3 3" xfId="33180" xr:uid="{00000000-0005-0000-0000-0000CF820000}"/>
    <cellStyle name="Note 12 6 3 4" xfId="33181" xr:uid="{00000000-0005-0000-0000-0000D0820000}"/>
    <cellStyle name="Note 12 6 4" xfId="33182" xr:uid="{00000000-0005-0000-0000-0000D1820000}"/>
    <cellStyle name="Note 12 6 4 2" xfId="33183" xr:uid="{00000000-0005-0000-0000-0000D2820000}"/>
    <cellStyle name="Note 12 6 4 3" xfId="33184" xr:uid="{00000000-0005-0000-0000-0000D3820000}"/>
    <cellStyle name="Note 12 6 4 4" xfId="33185" xr:uid="{00000000-0005-0000-0000-0000D4820000}"/>
    <cellStyle name="Note 12 6 5" xfId="33186" xr:uid="{00000000-0005-0000-0000-0000D5820000}"/>
    <cellStyle name="Note 12 6 5 2" xfId="33187" xr:uid="{00000000-0005-0000-0000-0000D6820000}"/>
    <cellStyle name="Note 12 6 5 3" xfId="33188" xr:uid="{00000000-0005-0000-0000-0000D7820000}"/>
    <cellStyle name="Note 12 6 5 4" xfId="33189" xr:uid="{00000000-0005-0000-0000-0000D8820000}"/>
    <cellStyle name="Note 12 6 6" xfId="33190" xr:uid="{00000000-0005-0000-0000-0000D9820000}"/>
    <cellStyle name="Note 12 6 6 2" xfId="33191" xr:uid="{00000000-0005-0000-0000-0000DA820000}"/>
    <cellStyle name="Note 12 6 6 3" xfId="33192" xr:uid="{00000000-0005-0000-0000-0000DB820000}"/>
    <cellStyle name="Note 12 6 6 4" xfId="33193" xr:uid="{00000000-0005-0000-0000-0000DC820000}"/>
    <cellStyle name="Note 12 6 7" xfId="33194" xr:uid="{00000000-0005-0000-0000-0000DD820000}"/>
    <cellStyle name="Note 12 6 7 2" xfId="33195" xr:uid="{00000000-0005-0000-0000-0000DE820000}"/>
    <cellStyle name="Note 12 6 7 3" xfId="33196" xr:uid="{00000000-0005-0000-0000-0000DF820000}"/>
    <cellStyle name="Note 12 6 7 4" xfId="33197" xr:uid="{00000000-0005-0000-0000-0000E0820000}"/>
    <cellStyle name="Note 12 6 8" xfId="33198" xr:uid="{00000000-0005-0000-0000-0000E1820000}"/>
    <cellStyle name="Note 12 6 8 2" xfId="33199" xr:uid="{00000000-0005-0000-0000-0000E2820000}"/>
    <cellStyle name="Note 12 6 8 3" xfId="33200" xr:uid="{00000000-0005-0000-0000-0000E3820000}"/>
    <cellStyle name="Note 12 6 8 4" xfId="33201" xr:uid="{00000000-0005-0000-0000-0000E4820000}"/>
    <cellStyle name="Note 12 6 9" xfId="33202" xr:uid="{00000000-0005-0000-0000-0000E5820000}"/>
    <cellStyle name="Note 12 6 9 2" xfId="33203" xr:uid="{00000000-0005-0000-0000-0000E6820000}"/>
    <cellStyle name="Note 12 6 9 3" xfId="33204" xr:uid="{00000000-0005-0000-0000-0000E7820000}"/>
    <cellStyle name="Note 12 6 9 4" xfId="33205" xr:uid="{00000000-0005-0000-0000-0000E8820000}"/>
    <cellStyle name="Note 12 60" xfId="33206" xr:uid="{00000000-0005-0000-0000-0000E9820000}"/>
    <cellStyle name="Note 12 60 2" xfId="33207" xr:uid="{00000000-0005-0000-0000-0000EA820000}"/>
    <cellStyle name="Note 12 60 3" xfId="33208" xr:uid="{00000000-0005-0000-0000-0000EB820000}"/>
    <cellStyle name="Note 12 60 4" xfId="33209" xr:uid="{00000000-0005-0000-0000-0000EC820000}"/>
    <cellStyle name="Note 12 61" xfId="33210" xr:uid="{00000000-0005-0000-0000-0000ED820000}"/>
    <cellStyle name="Note 12 61 2" xfId="33211" xr:uid="{00000000-0005-0000-0000-0000EE820000}"/>
    <cellStyle name="Note 12 61 3" xfId="33212" xr:uid="{00000000-0005-0000-0000-0000EF820000}"/>
    <cellStyle name="Note 12 61 4" xfId="33213" xr:uid="{00000000-0005-0000-0000-0000F0820000}"/>
    <cellStyle name="Note 12 62" xfId="33214" xr:uid="{00000000-0005-0000-0000-0000F1820000}"/>
    <cellStyle name="Note 12 62 2" xfId="33215" xr:uid="{00000000-0005-0000-0000-0000F2820000}"/>
    <cellStyle name="Note 12 62 3" xfId="33216" xr:uid="{00000000-0005-0000-0000-0000F3820000}"/>
    <cellStyle name="Note 12 62 4" xfId="33217" xr:uid="{00000000-0005-0000-0000-0000F4820000}"/>
    <cellStyle name="Note 12 63" xfId="33218" xr:uid="{00000000-0005-0000-0000-0000F5820000}"/>
    <cellStyle name="Note 12 64" xfId="33219" xr:uid="{00000000-0005-0000-0000-0000F6820000}"/>
    <cellStyle name="Note 12 65" xfId="33220" xr:uid="{00000000-0005-0000-0000-0000F7820000}"/>
    <cellStyle name="Note 12 66" xfId="26734" xr:uid="{00000000-0005-0000-0000-0000F8820000}"/>
    <cellStyle name="Note 12 7" xfId="33221" xr:uid="{00000000-0005-0000-0000-0000F9820000}"/>
    <cellStyle name="Note 12 7 10" xfId="33222" xr:uid="{00000000-0005-0000-0000-0000FA820000}"/>
    <cellStyle name="Note 12 7 10 2" xfId="33223" xr:uid="{00000000-0005-0000-0000-0000FB820000}"/>
    <cellStyle name="Note 12 7 10 3" xfId="33224" xr:uid="{00000000-0005-0000-0000-0000FC820000}"/>
    <cellStyle name="Note 12 7 10 4" xfId="33225" xr:uid="{00000000-0005-0000-0000-0000FD820000}"/>
    <cellStyle name="Note 12 7 11" xfId="33226" xr:uid="{00000000-0005-0000-0000-0000FE820000}"/>
    <cellStyle name="Note 12 7 11 2" xfId="33227" xr:uid="{00000000-0005-0000-0000-0000FF820000}"/>
    <cellStyle name="Note 12 7 11 3" xfId="33228" xr:uid="{00000000-0005-0000-0000-000000830000}"/>
    <cellStyle name="Note 12 7 11 4" xfId="33229" xr:uid="{00000000-0005-0000-0000-000001830000}"/>
    <cellStyle name="Note 12 7 12" xfId="33230" xr:uid="{00000000-0005-0000-0000-000002830000}"/>
    <cellStyle name="Note 12 7 12 2" xfId="33231" xr:uid="{00000000-0005-0000-0000-000003830000}"/>
    <cellStyle name="Note 12 7 12 3" xfId="33232" xr:uid="{00000000-0005-0000-0000-000004830000}"/>
    <cellStyle name="Note 12 7 12 4" xfId="33233" xr:uid="{00000000-0005-0000-0000-000005830000}"/>
    <cellStyle name="Note 12 7 13" xfId="33234" xr:uid="{00000000-0005-0000-0000-000006830000}"/>
    <cellStyle name="Note 12 7 13 2" xfId="33235" xr:uid="{00000000-0005-0000-0000-000007830000}"/>
    <cellStyle name="Note 12 7 13 3" xfId="33236" xr:uid="{00000000-0005-0000-0000-000008830000}"/>
    <cellStyle name="Note 12 7 13 4" xfId="33237" xr:uid="{00000000-0005-0000-0000-000009830000}"/>
    <cellStyle name="Note 12 7 14" xfId="33238" xr:uid="{00000000-0005-0000-0000-00000A830000}"/>
    <cellStyle name="Note 12 7 14 2" xfId="33239" xr:uid="{00000000-0005-0000-0000-00000B830000}"/>
    <cellStyle name="Note 12 7 14 3" xfId="33240" xr:uid="{00000000-0005-0000-0000-00000C830000}"/>
    <cellStyle name="Note 12 7 14 4" xfId="33241" xr:uid="{00000000-0005-0000-0000-00000D830000}"/>
    <cellStyle name="Note 12 7 15" xfId="33242" xr:uid="{00000000-0005-0000-0000-00000E830000}"/>
    <cellStyle name="Note 12 7 15 2" xfId="33243" xr:uid="{00000000-0005-0000-0000-00000F830000}"/>
    <cellStyle name="Note 12 7 15 3" xfId="33244" xr:uid="{00000000-0005-0000-0000-000010830000}"/>
    <cellStyle name="Note 12 7 15 4" xfId="33245" xr:uid="{00000000-0005-0000-0000-000011830000}"/>
    <cellStyle name="Note 12 7 16" xfId="33246" xr:uid="{00000000-0005-0000-0000-000012830000}"/>
    <cellStyle name="Note 12 7 16 2" xfId="33247" xr:uid="{00000000-0005-0000-0000-000013830000}"/>
    <cellStyle name="Note 12 7 16 3" xfId="33248" xr:uid="{00000000-0005-0000-0000-000014830000}"/>
    <cellStyle name="Note 12 7 16 4" xfId="33249" xr:uid="{00000000-0005-0000-0000-000015830000}"/>
    <cellStyle name="Note 12 7 17" xfId="33250" xr:uid="{00000000-0005-0000-0000-000016830000}"/>
    <cellStyle name="Note 12 7 17 2" xfId="33251" xr:uid="{00000000-0005-0000-0000-000017830000}"/>
    <cellStyle name="Note 12 7 17 3" xfId="33252" xr:uid="{00000000-0005-0000-0000-000018830000}"/>
    <cellStyle name="Note 12 7 17 4" xfId="33253" xr:uid="{00000000-0005-0000-0000-000019830000}"/>
    <cellStyle name="Note 12 7 18" xfId="33254" xr:uid="{00000000-0005-0000-0000-00001A830000}"/>
    <cellStyle name="Note 12 7 18 2" xfId="33255" xr:uid="{00000000-0005-0000-0000-00001B830000}"/>
    <cellStyle name="Note 12 7 18 3" xfId="33256" xr:uid="{00000000-0005-0000-0000-00001C830000}"/>
    <cellStyle name="Note 12 7 18 4" xfId="33257" xr:uid="{00000000-0005-0000-0000-00001D830000}"/>
    <cellStyle name="Note 12 7 19" xfId="33258" xr:uid="{00000000-0005-0000-0000-00001E830000}"/>
    <cellStyle name="Note 12 7 19 2" xfId="33259" xr:uid="{00000000-0005-0000-0000-00001F830000}"/>
    <cellStyle name="Note 12 7 19 3" xfId="33260" xr:uid="{00000000-0005-0000-0000-000020830000}"/>
    <cellStyle name="Note 12 7 19 4" xfId="33261" xr:uid="{00000000-0005-0000-0000-000021830000}"/>
    <cellStyle name="Note 12 7 2" xfId="33262" xr:uid="{00000000-0005-0000-0000-000022830000}"/>
    <cellStyle name="Note 12 7 2 2" xfId="33263" xr:uid="{00000000-0005-0000-0000-000023830000}"/>
    <cellStyle name="Note 12 7 2 3" xfId="33264" xr:uid="{00000000-0005-0000-0000-000024830000}"/>
    <cellStyle name="Note 12 7 2 4" xfId="33265" xr:uid="{00000000-0005-0000-0000-000025830000}"/>
    <cellStyle name="Note 12 7 20" xfId="33266" xr:uid="{00000000-0005-0000-0000-000026830000}"/>
    <cellStyle name="Note 12 7 20 2" xfId="33267" xr:uid="{00000000-0005-0000-0000-000027830000}"/>
    <cellStyle name="Note 12 7 20 3" xfId="33268" xr:uid="{00000000-0005-0000-0000-000028830000}"/>
    <cellStyle name="Note 12 7 20 4" xfId="33269" xr:uid="{00000000-0005-0000-0000-000029830000}"/>
    <cellStyle name="Note 12 7 21" xfId="33270" xr:uid="{00000000-0005-0000-0000-00002A830000}"/>
    <cellStyle name="Note 12 7 22" xfId="33271" xr:uid="{00000000-0005-0000-0000-00002B830000}"/>
    <cellStyle name="Note 12 7 3" xfId="33272" xr:uid="{00000000-0005-0000-0000-00002C830000}"/>
    <cellStyle name="Note 12 7 3 2" xfId="33273" xr:uid="{00000000-0005-0000-0000-00002D830000}"/>
    <cellStyle name="Note 12 7 3 3" xfId="33274" xr:uid="{00000000-0005-0000-0000-00002E830000}"/>
    <cellStyle name="Note 12 7 3 4" xfId="33275" xr:uid="{00000000-0005-0000-0000-00002F830000}"/>
    <cellStyle name="Note 12 7 4" xfId="33276" xr:uid="{00000000-0005-0000-0000-000030830000}"/>
    <cellStyle name="Note 12 7 4 2" xfId="33277" xr:uid="{00000000-0005-0000-0000-000031830000}"/>
    <cellStyle name="Note 12 7 4 3" xfId="33278" xr:uid="{00000000-0005-0000-0000-000032830000}"/>
    <cellStyle name="Note 12 7 4 4" xfId="33279" xr:uid="{00000000-0005-0000-0000-000033830000}"/>
    <cellStyle name="Note 12 7 5" xfId="33280" xr:uid="{00000000-0005-0000-0000-000034830000}"/>
    <cellStyle name="Note 12 7 5 2" xfId="33281" xr:uid="{00000000-0005-0000-0000-000035830000}"/>
    <cellStyle name="Note 12 7 5 3" xfId="33282" xr:uid="{00000000-0005-0000-0000-000036830000}"/>
    <cellStyle name="Note 12 7 5 4" xfId="33283" xr:uid="{00000000-0005-0000-0000-000037830000}"/>
    <cellStyle name="Note 12 7 6" xfId="33284" xr:uid="{00000000-0005-0000-0000-000038830000}"/>
    <cellStyle name="Note 12 7 6 2" xfId="33285" xr:uid="{00000000-0005-0000-0000-000039830000}"/>
    <cellStyle name="Note 12 7 6 3" xfId="33286" xr:uid="{00000000-0005-0000-0000-00003A830000}"/>
    <cellStyle name="Note 12 7 6 4" xfId="33287" xr:uid="{00000000-0005-0000-0000-00003B830000}"/>
    <cellStyle name="Note 12 7 7" xfId="33288" xr:uid="{00000000-0005-0000-0000-00003C830000}"/>
    <cellStyle name="Note 12 7 7 2" xfId="33289" xr:uid="{00000000-0005-0000-0000-00003D830000}"/>
    <cellStyle name="Note 12 7 7 3" xfId="33290" xr:uid="{00000000-0005-0000-0000-00003E830000}"/>
    <cellStyle name="Note 12 7 7 4" xfId="33291" xr:uid="{00000000-0005-0000-0000-00003F830000}"/>
    <cellStyle name="Note 12 7 8" xfId="33292" xr:uid="{00000000-0005-0000-0000-000040830000}"/>
    <cellStyle name="Note 12 7 8 2" xfId="33293" xr:uid="{00000000-0005-0000-0000-000041830000}"/>
    <cellStyle name="Note 12 7 8 3" xfId="33294" xr:uid="{00000000-0005-0000-0000-000042830000}"/>
    <cellStyle name="Note 12 7 8 4" xfId="33295" xr:uid="{00000000-0005-0000-0000-000043830000}"/>
    <cellStyle name="Note 12 7 9" xfId="33296" xr:uid="{00000000-0005-0000-0000-000044830000}"/>
    <cellStyle name="Note 12 7 9 2" xfId="33297" xr:uid="{00000000-0005-0000-0000-000045830000}"/>
    <cellStyle name="Note 12 7 9 3" xfId="33298" xr:uid="{00000000-0005-0000-0000-000046830000}"/>
    <cellStyle name="Note 12 7 9 4" xfId="33299" xr:uid="{00000000-0005-0000-0000-000047830000}"/>
    <cellStyle name="Note 12 8" xfId="33300" xr:uid="{00000000-0005-0000-0000-000048830000}"/>
    <cellStyle name="Note 12 8 10" xfId="33301" xr:uid="{00000000-0005-0000-0000-000049830000}"/>
    <cellStyle name="Note 12 8 10 2" xfId="33302" xr:uid="{00000000-0005-0000-0000-00004A830000}"/>
    <cellStyle name="Note 12 8 10 3" xfId="33303" xr:uid="{00000000-0005-0000-0000-00004B830000}"/>
    <cellStyle name="Note 12 8 10 4" xfId="33304" xr:uid="{00000000-0005-0000-0000-00004C830000}"/>
    <cellStyle name="Note 12 8 11" xfId="33305" xr:uid="{00000000-0005-0000-0000-00004D830000}"/>
    <cellStyle name="Note 12 8 11 2" xfId="33306" xr:uid="{00000000-0005-0000-0000-00004E830000}"/>
    <cellStyle name="Note 12 8 11 3" xfId="33307" xr:uid="{00000000-0005-0000-0000-00004F830000}"/>
    <cellStyle name="Note 12 8 11 4" xfId="33308" xr:uid="{00000000-0005-0000-0000-000050830000}"/>
    <cellStyle name="Note 12 8 12" xfId="33309" xr:uid="{00000000-0005-0000-0000-000051830000}"/>
    <cellStyle name="Note 12 8 12 2" xfId="33310" xr:uid="{00000000-0005-0000-0000-000052830000}"/>
    <cellStyle name="Note 12 8 12 3" xfId="33311" xr:uid="{00000000-0005-0000-0000-000053830000}"/>
    <cellStyle name="Note 12 8 12 4" xfId="33312" xr:uid="{00000000-0005-0000-0000-000054830000}"/>
    <cellStyle name="Note 12 8 13" xfId="33313" xr:uid="{00000000-0005-0000-0000-000055830000}"/>
    <cellStyle name="Note 12 8 13 2" xfId="33314" xr:uid="{00000000-0005-0000-0000-000056830000}"/>
    <cellStyle name="Note 12 8 13 3" xfId="33315" xr:uid="{00000000-0005-0000-0000-000057830000}"/>
    <cellStyle name="Note 12 8 13 4" xfId="33316" xr:uid="{00000000-0005-0000-0000-000058830000}"/>
    <cellStyle name="Note 12 8 14" xfId="33317" xr:uid="{00000000-0005-0000-0000-000059830000}"/>
    <cellStyle name="Note 12 8 14 2" xfId="33318" xr:uid="{00000000-0005-0000-0000-00005A830000}"/>
    <cellStyle name="Note 12 8 14 3" xfId="33319" xr:uid="{00000000-0005-0000-0000-00005B830000}"/>
    <cellStyle name="Note 12 8 14 4" xfId="33320" xr:uid="{00000000-0005-0000-0000-00005C830000}"/>
    <cellStyle name="Note 12 8 15" xfId="33321" xr:uid="{00000000-0005-0000-0000-00005D830000}"/>
    <cellStyle name="Note 12 8 15 2" xfId="33322" xr:uid="{00000000-0005-0000-0000-00005E830000}"/>
    <cellStyle name="Note 12 8 15 3" xfId="33323" xr:uid="{00000000-0005-0000-0000-00005F830000}"/>
    <cellStyle name="Note 12 8 15 4" xfId="33324" xr:uid="{00000000-0005-0000-0000-000060830000}"/>
    <cellStyle name="Note 12 8 16" xfId="33325" xr:uid="{00000000-0005-0000-0000-000061830000}"/>
    <cellStyle name="Note 12 8 16 2" xfId="33326" xr:uid="{00000000-0005-0000-0000-000062830000}"/>
    <cellStyle name="Note 12 8 16 3" xfId="33327" xr:uid="{00000000-0005-0000-0000-000063830000}"/>
    <cellStyle name="Note 12 8 16 4" xfId="33328" xr:uid="{00000000-0005-0000-0000-000064830000}"/>
    <cellStyle name="Note 12 8 17" xfId="33329" xr:uid="{00000000-0005-0000-0000-000065830000}"/>
    <cellStyle name="Note 12 8 17 2" xfId="33330" xr:uid="{00000000-0005-0000-0000-000066830000}"/>
    <cellStyle name="Note 12 8 17 3" xfId="33331" xr:uid="{00000000-0005-0000-0000-000067830000}"/>
    <cellStyle name="Note 12 8 17 4" xfId="33332" xr:uid="{00000000-0005-0000-0000-000068830000}"/>
    <cellStyle name="Note 12 8 18" xfId="33333" xr:uid="{00000000-0005-0000-0000-000069830000}"/>
    <cellStyle name="Note 12 8 18 2" xfId="33334" xr:uid="{00000000-0005-0000-0000-00006A830000}"/>
    <cellStyle name="Note 12 8 18 3" xfId="33335" xr:uid="{00000000-0005-0000-0000-00006B830000}"/>
    <cellStyle name="Note 12 8 18 4" xfId="33336" xr:uid="{00000000-0005-0000-0000-00006C830000}"/>
    <cellStyle name="Note 12 8 19" xfId="33337" xr:uid="{00000000-0005-0000-0000-00006D830000}"/>
    <cellStyle name="Note 12 8 19 2" xfId="33338" xr:uid="{00000000-0005-0000-0000-00006E830000}"/>
    <cellStyle name="Note 12 8 19 3" xfId="33339" xr:uid="{00000000-0005-0000-0000-00006F830000}"/>
    <cellStyle name="Note 12 8 19 4" xfId="33340" xr:uid="{00000000-0005-0000-0000-000070830000}"/>
    <cellStyle name="Note 12 8 2" xfId="33341" xr:uid="{00000000-0005-0000-0000-000071830000}"/>
    <cellStyle name="Note 12 8 2 2" xfId="33342" xr:uid="{00000000-0005-0000-0000-000072830000}"/>
    <cellStyle name="Note 12 8 2 3" xfId="33343" xr:uid="{00000000-0005-0000-0000-000073830000}"/>
    <cellStyle name="Note 12 8 2 4" xfId="33344" xr:uid="{00000000-0005-0000-0000-000074830000}"/>
    <cellStyle name="Note 12 8 20" xfId="33345" xr:uid="{00000000-0005-0000-0000-000075830000}"/>
    <cellStyle name="Note 12 8 20 2" xfId="33346" xr:uid="{00000000-0005-0000-0000-000076830000}"/>
    <cellStyle name="Note 12 8 20 3" xfId="33347" xr:uid="{00000000-0005-0000-0000-000077830000}"/>
    <cellStyle name="Note 12 8 20 4" xfId="33348" xr:uid="{00000000-0005-0000-0000-000078830000}"/>
    <cellStyle name="Note 12 8 21" xfId="33349" xr:uid="{00000000-0005-0000-0000-000079830000}"/>
    <cellStyle name="Note 12 8 22" xfId="33350" xr:uid="{00000000-0005-0000-0000-00007A830000}"/>
    <cellStyle name="Note 12 8 3" xfId="33351" xr:uid="{00000000-0005-0000-0000-00007B830000}"/>
    <cellStyle name="Note 12 8 3 2" xfId="33352" xr:uid="{00000000-0005-0000-0000-00007C830000}"/>
    <cellStyle name="Note 12 8 3 3" xfId="33353" xr:uid="{00000000-0005-0000-0000-00007D830000}"/>
    <cellStyle name="Note 12 8 3 4" xfId="33354" xr:uid="{00000000-0005-0000-0000-00007E830000}"/>
    <cellStyle name="Note 12 8 4" xfId="33355" xr:uid="{00000000-0005-0000-0000-00007F830000}"/>
    <cellStyle name="Note 12 8 4 2" xfId="33356" xr:uid="{00000000-0005-0000-0000-000080830000}"/>
    <cellStyle name="Note 12 8 4 3" xfId="33357" xr:uid="{00000000-0005-0000-0000-000081830000}"/>
    <cellStyle name="Note 12 8 4 4" xfId="33358" xr:uid="{00000000-0005-0000-0000-000082830000}"/>
    <cellStyle name="Note 12 8 5" xfId="33359" xr:uid="{00000000-0005-0000-0000-000083830000}"/>
    <cellStyle name="Note 12 8 5 2" xfId="33360" xr:uid="{00000000-0005-0000-0000-000084830000}"/>
    <cellStyle name="Note 12 8 5 3" xfId="33361" xr:uid="{00000000-0005-0000-0000-000085830000}"/>
    <cellStyle name="Note 12 8 5 4" xfId="33362" xr:uid="{00000000-0005-0000-0000-000086830000}"/>
    <cellStyle name="Note 12 8 6" xfId="33363" xr:uid="{00000000-0005-0000-0000-000087830000}"/>
    <cellStyle name="Note 12 8 6 2" xfId="33364" xr:uid="{00000000-0005-0000-0000-000088830000}"/>
    <cellStyle name="Note 12 8 6 3" xfId="33365" xr:uid="{00000000-0005-0000-0000-000089830000}"/>
    <cellStyle name="Note 12 8 6 4" xfId="33366" xr:uid="{00000000-0005-0000-0000-00008A830000}"/>
    <cellStyle name="Note 12 8 7" xfId="33367" xr:uid="{00000000-0005-0000-0000-00008B830000}"/>
    <cellStyle name="Note 12 8 7 2" xfId="33368" xr:uid="{00000000-0005-0000-0000-00008C830000}"/>
    <cellStyle name="Note 12 8 7 3" xfId="33369" xr:uid="{00000000-0005-0000-0000-00008D830000}"/>
    <cellStyle name="Note 12 8 7 4" xfId="33370" xr:uid="{00000000-0005-0000-0000-00008E830000}"/>
    <cellStyle name="Note 12 8 8" xfId="33371" xr:uid="{00000000-0005-0000-0000-00008F830000}"/>
    <cellStyle name="Note 12 8 8 2" xfId="33372" xr:uid="{00000000-0005-0000-0000-000090830000}"/>
    <cellStyle name="Note 12 8 8 3" xfId="33373" xr:uid="{00000000-0005-0000-0000-000091830000}"/>
    <cellStyle name="Note 12 8 8 4" xfId="33374" xr:uid="{00000000-0005-0000-0000-000092830000}"/>
    <cellStyle name="Note 12 8 9" xfId="33375" xr:uid="{00000000-0005-0000-0000-000093830000}"/>
    <cellStyle name="Note 12 8 9 2" xfId="33376" xr:uid="{00000000-0005-0000-0000-000094830000}"/>
    <cellStyle name="Note 12 8 9 3" xfId="33377" xr:uid="{00000000-0005-0000-0000-000095830000}"/>
    <cellStyle name="Note 12 8 9 4" xfId="33378" xr:uid="{00000000-0005-0000-0000-000096830000}"/>
    <cellStyle name="Note 12 9" xfId="33379" xr:uid="{00000000-0005-0000-0000-000097830000}"/>
    <cellStyle name="Note 12 9 10" xfId="33380" xr:uid="{00000000-0005-0000-0000-000098830000}"/>
    <cellStyle name="Note 12 9 10 2" xfId="33381" xr:uid="{00000000-0005-0000-0000-000099830000}"/>
    <cellStyle name="Note 12 9 10 3" xfId="33382" xr:uid="{00000000-0005-0000-0000-00009A830000}"/>
    <cellStyle name="Note 12 9 10 4" xfId="33383" xr:uid="{00000000-0005-0000-0000-00009B830000}"/>
    <cellStyle name="Note 12 9 11" xfId="33384" xr:uid="{00000000-0005-0000-0000-00009C830000}"/>
    <cellStyle name="Note 12 9 11 2" xfId="33385" xr:uid="{00000000-0005-0000-0000-00009D830000}"/>
    <cellStyle name="Note 12 9 11 3" xfId="33386" xr:uid="{00000000-0005-0000-0000-00009E830000}"/>
    <cellStyle name="Note 12 9 11 4" xfId="33387" xr:uid="{00000000-0005-0000-0000-00009F830000}"/>
    <cellStyle name="Note 12 9 12" xfId="33388" xr:uid="{00000000-0005-0000-0000-0000A0830000}"/>
    <cellStyle name="Note 12 9 12 2" xfId="33389" xr:uid="{00000000-0005-0000-0000-0000A1830000}"/>
    <cellStyle name="Note 12 9 12 3" xfId="33390" xr:uid="{00000000-0005-0000-0000-0000A2830000}"/>
    <cellStyle name="Note 12 9 12 4" xfId="33391" xr:uid="{00000000-0005-0000-0000-0000A3830000}"/>
    <cellStyle name="Note 12 9 13" xfId="33392" xr:uid="{00000000-0005-0000-0000-0000A4830000}"/>
    <cellStyle name="Note 12 9 13 2" xfId="33393" xr:uid="{00000000-0005-0000-0000-0000A5830000}"/>
    <cellStyle name="Note 12 9 13 3" xfId="33394" xr:uid="{00000000-0005-0000-0000-0000A6830000}"/>
    <cellStyle name="Note 12 9 13 4" xfId="33395" xr:uid="{00000000-0005-0000-0000-0000A7830000}"/>
    <cellStyle name="Note 12 9 14" xfId="33396" xr:uid="{00000000-0005-0000-0000-0000A8830000}"/>
    <cellStyle name="Note 12 9 14 2" xfId="33397" xr:uid="{00000000-0005-0000-0000-0000A9830000}"/>
    <cellStyle name="Note 12 9 14 3" xfId="33398" xr:uid="{00000000-0005-0000-0000-0000AA830000}"/>
    <cellStyle name="Note 12 9 14 4" xfId="33399" xr:uid="{00000000-0005-0000-0000-0000AB830000}"/>
    <cellStyle name="Note 12 9 15" xfId="33400" xr:uid="{00000000-0005-0000-0000-0000AC830000}"/>
    <cellStyle name="Note 12 9 15 2" xfId="33401" xr:uid="{00000000-0005-0000-0000-0000AD830000}"/>
    <cellStyle name="Note 12 9 15 3" xfId="33402" xr:uid="{00000000-0005-0000-0000-0000AE830000}"/>
    <cellStyle name="Note 12 9 15 4" xfId="33403" xr:uid="{00000000-0005-0000-0000-0000AF830000}"/>
    <cellStyle name="Note 12 9 16" xfId="33404" xr:uid="{00000000-0005-0000-0000-0000B0830000}"/>
    <cellStyle name="Note 12 9 16 2" xfId="33405" xr:uid="{00000000-0005-0000-0000-0000B1830000}"/>
    <cellStyle name="Note 12 9 16 3" xfId="33406" xr:uid="{00000000-0005-0000-0000-0000B2830000}"/>
    <cellStyle name="Note 12 9 16 4" xfId="33407" xr:uid="{00000000-0005-0000-0000-0000B3830000}"/>
    <cellStyle name="Note 12 9 17" xfId="33408" xr:uid="{00000000-0005-0000-0000-0000B4830000}"/>
    <cellStyle name="Note 12 9 17 2" xfId="33409" xr:uid="{00000000-0005-0000-0000-0000B5830000}"/>
    <cellStyle name="Note 12 9 17 3" xfId="33410" xr:uid="{00000000-0005-0000-0000-0000B6830000}"/>
    <cellStyle name="Note 12 9 17 4" xfId="33411" xr:uid="{00000000-0005-0000-0000-0000B7830000}"/>
    <cellStyle name="Note 12 9 18" xfId="33412" xr:uid="{00000000-0005-0000-0000-0000B8830000}"/>
    <cellStyle name="Note 12 9 18 2" xfId="33413" xr:uid="{00000000-0005-0000-0000-0000B9830000}"/>
    <cellStyle name="Note 12 9 18 3" xfId="33414" xr:uid="{00000000-0005-0000-0000-0000BA830000}"/>
    <cellStyle name="Note 12 9 18 4" xfId="33415" xr:uid="{00000000-0005-0000-0000-0000BB830000}"/>
    <cellStyle name="Note 12 9 19" xfId="33416" xr:uid="{00000000-0005-0000-0000-0000BC830000}"/>
    <cellStyle name="Note 12 9 19 2" xfId="33417" xr:uid="{00000000-0005-0000-0000-0000BD830000}"/>
    <cellStyle name="Note 12 9 19 3" xfId="33418" xr:uid="{00000000-0005-0000-0000-0000BE830000}"/>
    <cellStyle name="Note 12 9 19 4" xfId="33419" xr:uid="{00000000-0005-0000-0000-0000BF830000}"/>
    <cellStyle name="Note 12 9 2" xfId="33420" xr:uid="{00000000-0005-0000-0000-0000C0830000}"/>
    <cellStyle name="Note 12 9 2 2" xfId="33421" xr:uid="{00000000-0005-0000-0000-0000C1830000}"/>
    <cellStyle name="Note 12 9 2 3" xfId="33422" xr:uid="{00000000-0005-0000-0000-0000C2830000}"/>
    <cellStyle name="Note 12 9 2 4" xfId="33423" xr:uid="{00000000-0005-0000-0000-0000C3830000}"/>
    <cellStyle name="Note 12 9 20" xfId="33424" xr:uid="{00000000-0005-0000-0000-0000C4830000}"/>
    <cellStyle name="Note 12 9 20 2" xfId="33425" xr:uid="{00000000-0005-0000-0000-0000C5830000}"/>
    <cellStyle name="Note 12 9 20 3" xfId="33426" xr:uid="{00000000-0005-0000-0000-0000C6830000}"/>
    <cellStyle name="Note 12 9 20 4" xfId="33427" xr:uid="{00000000-0005-0000-0000-0000C7830000}"/>
    <cellStyle name="Note 12 9 21" xfId="33428" xr:uid="{00000000-0005-0000-0000-0000C8830000}"/>
    <cellStyle name="Note 12 9 22" xfId="33429" xr:uid="{00000000-0005-0000-0000-0000C9830000}"/>
    <cellStyle name="Note 12 9 3" xfId="33430" xr:uid="{00000000-0005-0000-0000-0000CA830000}"/>
    <cellStyle name="Note 12 9 3 2" xfId="33431" xr:uid="{00000000-0005-0000-0000-0000CB830000}"/>
    <cellStyle name="Note 12 9 3 3" xfId="33432" xr:uid="{00000000-0005-0000-0000-0000CC830000}"/>
    <cellStyle name="Note 12 9 3 4" xfId="33433" xr:uid="{00000000-0005-0000-0000-0000CD830000}"/>
    <cellStyle name="Note 12 9 4" xfId="33434" xr:uid="{00000000-0005-0000-0000-0000CE830000}"/>
    <cellStyle name="Note 12 9 4 2" xfId="33435" xr:uid="{00000000-0005-0000-0000-0000CF830000}"/>
    <cellStyle name="Note 12 9 4 3" xfId="33436" xr:uid="{00000000-0005-0000-0000-0000D0830000}"/>
    <cellStyle name="Note 12 9 4 4" xfId="33437" xr:uid="{00000000-0005-0000-0000-0000D1830000}"/>
    <cellStyle name="Note 12 9 5" xfId="33438" xr:uid="{00000000-0005-0000-0000-0000D2830000}"/>
    <cellStyle name="Note 12 9 5 2" xfId="33439" xr:uid="{00000000-0005-0000-0000-0000D3830000}"/>
    <cellStyle name="Note 12 9 5 3" xfId="33440" xr:uid="{00000000-0005-0000-0000-0000D4830000}"/>
    <cellStyle name="Note 12 9 5 4" xfId="33441" xr:uid="{00000000-0005-0000-0000-0000D5830000}"/>
    <cellStyle name="Note 12 9 6" xfId="33442" xr:uid="{00000000-0005-0000-0000-0000D6830000}"/>
    <cellStyle name="Note 12 9 6 2" xfId="33443" xr:uid="{00000000-0005-0000-0000-0000D7830000}"/>
    <cellStyle name="Note 12 9 6 3" xfId="33444" xr:uid="{00000000-0005-0000-0000-0000D8830000}"/>
    <cellStyle name="Note 12 9 6 4" xfId="33445" xr:uid="{00000000-0005-0000-0000-0000D9830000}"/>
    <cellStyle name="Note 12 9 7" xfId="33446" xr:uid="{00000000-0005-0000-0000-0000DA830000}"/>
    <cellStyle name="Note 12 9 7 2" xfId="33447" xr:uid="{00000000-0005-0000-0000-0000DB830000}"/>
    <cellStyle name="Note 12 9 7 3" xfId="33448" xr:uid="{00000000-0005-0000-0000-0000DC830000}"/>
    <cellStyle name="Note 12 9 7 4" xfId="33449" xr:uid="{00000000-0005-0000-0000-0000DD830000}"/>
    <cellStyle name="Note 12 9 8" xfId="33450" xr:uid="{00000000-0005-0000-0000-0000DE830000}"/>
    <cellStyle name="Note 12 9 8 2" xfId="33451" xr:uid="{00000000-0005-0000-0000-0000DF830000}"/>
    <cellStyle name="Note 12 9 8 3" xfId="33452" xr:uid="{00000000-0005-0000-0000-0000E0830000}"/>
    <cellStyle name="Note 12 9 8 4" xfId="33453" xr:uid="{00000000-0005-0000-0000-0000E1830000}"/>
    <cellStyle name="Note 12 9 9" xfId="33454" xr:uid="{00000000-0005-0000-0000-0000E2830000}"/>
    <cellStyle name="Note 12 9 9 2" xfId="33455" xr:uid="{00000000-0005-0000-0000-0000E3830000}"/>
    <cellStyle name="Note 12 9 9 3" xfId="33456" xr:uid="{00000000-0005-0000-0000-0000E4830000}"/>
    <cellStyle name="Note 12 9 9 4" xfId="33457" xr:uid="{00000000-0005-0000-0000-0000E5830000}"/>
    <cellStyle name="Note 120" xfId="1587" xr:uid="{00000000-0005-0000-0000-0000E6830000}"/>
    <cellStyle name="Note 121" xfId="1588" xr:uid="{00000000-0005-0000-0000-0000E7830000}"/>
    <cellStyle name="Note 122" xfId="1589" xr:uid="{00000000-0005-0000-0000-0000E8830000}"/>
    <cellStyle name="Note 123" xfId="1590" xr:uid="{00000000-0005-0000-0000-0000E9830000}"/>
    <cellStyle name="Note 124" xfId="1591" xr:uid="{00000000-0005-0000-0000-0000EA830000}"/>
    <cellStyle name="Note 125" xfId="1592" xr:uid="{00000000-0005-0000-0000-0000EB830000}"/>
    <cellStyle name="Note 126" xfId="1593" xr:uid="{00000000-0005-0000-0000-0000EC830000}"/>
    <cellStyle name="Note 127" xfId="1594" xr:uid="{00000000-0005-0000-0000-0000ED830000}"/>
    <cellStyle name="Note 128" xfId="1595" xr:uid="{00000000-0005-0000-0000-0000EE830000}"/>
    <cellStyle name="Note 129" xfId="1596" xr:uid="{00000000-0005-0000-0000-0000EF830000}"/>
    <cellStyle name="Note 13" xfId="1597" xr:uid="{00000000-0005-0000-0000-0000F0830000}"/>
    <cellStyle name="Note 13 10" xfId="33459" xr:uid="{00000000-0005-0000-0000-0000F1830000}"/>
    <cellStyle name="Note 13 10 2" xfId="33460" xr:uid="{00000000-0005-0000-0000-0000F2830000}"/>
    <cellStyle name="Note 13 10 3" xfId="33461" xr:uid="{00000000-0005-0000-0000-0000F3830000}"/>
    <cellStyle name="Note 13 10 4" xfId="33462" xr:uid="{00000000-0005-0000-0000-0000F4830000}"/>
    <cellStyle name="Note 13 11" xfId="33463" xr:uid="{00000000-0005-0000-0000-0000F5830000}"/>
    <cellStyle name="Note 13 11 2" xfId="33464" xr:uid="{00000000-0005-0000-0000-0000F6830000}"/>
    <cellStyle name="Note 13 11 3" xfId="33465" xr:uid="{00000000-0005-0000-0000-0000F7830000}"/>
    <cellStyle name="Note 13 11 4" xfId="33466" xr:uid="{00000000-0005-0000-0000-0000F8830000}"/>
    <cellStyle name="Note 13 12" xfId="33467" xr:uid="{00000000-0005-0000-0000-0000F9830000}"/>
    <cellStyle name="Note 13 12 2" xfId="33468" xr:uid="{00000000-0005-0000-0000-0000FA830000}"/>
    <cellStyle name="Note 13 12 3" xfId="33469" xr:uid="{00000000-0005-0000-0000-0000FB830000}"/>
    <cellStyle name="Note 13 12 4" xfId="33470" xr:uid="{00000000-0005-0000-0000-0000FC830000}"/>
    <cellStyle name="Note 13 13" xfId="33471" xr:uid="{00000000-0005-0000-0000-0000FD830000}"/>
    <cellStyle name="Note 13 13 2" xfId="33472" xr:uid="{00000000-0005-0000-0000-0000FE830000}"/>
    <cellStyle name="Note 13 13 3" xfId="33473" xr:uid="{00000000-0005-0000-0000-0000FF830000}"/>
    <cellStyle name="Note 13 13 4" xfId="33474" xr:uid="{00000000-0005-0000-0000-000000840000}"/>
    <cellStyle name="Note 13 14" xfId="33475" xr:uid="{00000000-0005-0000-0000-000001840000}"/>
    <cellStyle name="Note 13 14 2" xfId="33476" xr:uid="{00000000-0005-0000-0000-000002840000}"/>
    <cellStyle name="Note 13 14 3" xfId="33477" xr:uid="{00000000-0005-0000-0000-000003840000}"/>
    <cellStyle name="Note 13 14 4" xfId="33478" xr:uid="{00000000-0005-0000-0000-000004840000}"/>
    <cellStyle name="Note 13 15" xfId="33479" xr:uid="{00000000-0005-0000-0000-000005840000}"/>
    <cellStyle name="Note 13 15 2" xfId="33480" xr:uid="{00000000-0005-0000-0000-000006840000}"/>
    <cellStyle name="Note 13 15 3" xfId="33481" xr:uid="{00000000-0005-0000-0000-000007840000}"/>
    <cellStyle name="Note 13 15 4" xfId="33482" xr:uid="{00000000-0005-0000-0000-000008840000}"/>
    <cellStyle name="Note 13 16" xfId="33483" xr:uid="{00000000-0005-0000-0000-000009840000}"/>
    <cellStyle name="Note 13 16 2" xfId="33484" xr:uid="{00000000-0005-0000-0000-00000A840000}"/>
    <cellStyle name="Note 13 16 3" xfId="33485" xr:uid="{00000000-0005-0000-0000-00000B840000}"/>
    <cellStyle name="Note 13 16 4" xfId="33486" xr:uid="{00000000-0005-0000-0000-00000C840000}"/>
    <cellStyle name="Note 13 17" xfId="33487" xr:uid="{00000000-0005-0000-0000-00000D840000}"/>
    <cellStyle name="Note 13 17 2" xfId="33488" xr:uid="{00000000-0005-0000-0000-00000E840000}"/>
    <cellStyle name="Note 13 17 3" xfId="33489" xr:uid="{00000000-0005-0000-0000-00000F840000}"/>
    <cellStyle name="Note 13 17 4" xfId="33490" xr:uid="{00000000-0005-0000-0000-000010840000}"/>
    <cellStyle name="Note 13 18" xfId="33491" xr:uid="{00000000-0005-0000-0000-000011840000}"/>
    <cellStyle name="Note 13 18 2" xfId="33492" xr:uid="{00000000-0005-0000-0000-000012840000}"/>
    <cellStyle name="Note 13 18 3" xfId="33493" xr:uid="{00000000-0005-0000-0000-000013840000}"/>
    <cellStyle name="Note 13 18 4" xfId="33494" xr:uid="{00000000-0005-0000-0000-000014840000}"/>
    <cellStyle name="Note 13 19" xfId="33495" xr:uid="{00000000-0005-0000-0000-000015840000}"/>
    <cellStyle name="Note 13 19 2" xfId="33496" xr:uid="{00000000-0005-0000-0000-000016840000}"/>
    <cellStyle name="Note 13 19 3" xfId="33497" xr:uid="{00000000-0005-0000-0000-000017840000}"/>
    <cellStyle name="Note 13 19 4" xfId="33498" xr:uid="{00000000-0005-0000-0000-000018840000}"/>
    <cellStyle name="Note 13 2" xfId="1598" xr:uid="{00000000-0005-0000-0000-000019840000}"/>
    <cellStyle name="Note 13 2 2" xfId="33500" xr:uid="{00000000-0005-0000-0000-00001A840000}"/>
    <cellStyle name="Note 13 2 3" xfId="33499" xr:uid="{00000000-0005-0000-0000-00001B840000}"/>
    <cellStyle name="Note 13 20" xfId="33501" xr:uid="{00000000-0005-0000-0000-00001C840000}"/>
    <cellStyle name="Note 13 20 2" xfId="33502" xr:uid="{00000000-0005-0000-0000-00001D840000}"/>
    <cellStyle name="Note 13 20 3" xfId="33503" xr:uid="{00000000-0005-0000-0000-00001E840000}"/>
    <cellStyle name="Note 13 20 4" xfId="33504" xr:uid="{00000000-0005-0000-0000-00001F840000}"/>
    <cellStyle name="Note 13 21" xfId="33505" xr:uid="{00000000-0005-0000-0000-000020840000}"/>
    <cellStyle name="Note 13 21 2" xfId="33506" xr:uid="{00000000-0005-0000-0000-000021840000}"/>
    <cellStyle name="Note 13 21 3" xfId="33507" xr:uid="{00000000-0005-0000-0000-000022840000}"/>
    <cellStyle name="Note 13 21 4" xfId="33508" xr:uid="{00000000-0005-0000-0000-000023840000}"/>
    <cellStyle name="Note 13 22" xfId="33509" xr:uid="{00000000-0005-0000-0000-000024840000}"/>
    <cellStyle name="Note 13 22 2" xfId="33510" xr:uid="{00000000-0005-0000-0000-000025840000}"/>
    <cellStyle name="Note 13 22 3" xfId="33511" xr:uid="{00000000-0005-0000-0000-000026840000}"/>
    <cellStyle name="Note 13 22 4" xfId="33512" xr:uid="{00000000-0005-0000-0000-000027840000}"/>
    <cellStyle name="Note 13 23" xfId="33513" xr:uid="{00000000-0005-0000-0000-000028840000}"/>
    <cellStyle name="Note 13 23 2" xfId="33514" xr:uid="{00000000-0005-0000-0000-000029840000}"/>
    <cellStyle name="Note 13 23 3" xfId="33515" xr:uid="{00000000-0005-0000-0000-00002A840000}"/>
    <cellStyle name="Note 13 23 4" xfId="33516" xr:uid="{00000000-0005-0000-0000-00002B840000}"/>
    <cellStyle name="Note 13 24" xfId="33517" xr:uid="{00000000-0005-0000-0000-00002C840000}"/>
    <cellStyle name="Note 13 24 2" xfId="33518" xr:uid="{00000000-0005-0000-0000-00002D840000}"/>
    <cellStyle name="Note 13 24 3" xfId="33519" xr:uid="{00000000-0005-0000-0000-00002E840000}"/>
    <cellStyle name="Note 13 24 4" xfId="33520" xr:uid="{00000000-0005-0000-0000-00002F840000}"/>
    <cellStyle name="Note 13 25" xfId="33521" xr:uid="{00000000-0005-0000-0000-000030840000}"/>
    <cellStyle name="Note 13 26" xfId="33522" xr:uid="{00000000-0005-0000-0000-000031840000}"/>
    <cellStyle name="Note 13 27" xfId="33458" xr:uid="{00000000-0005-0000-0000-000032840000}"/>
    <cellStyle name="Note 13 3" xfId="1599" xr:uid="{00000000-0005-0000-0000-000033840000}"/>
    <cellStyle name="Note 13 3 2" xfId="33524" xr:uid="{00000000-0005-0000-0000-000034840000}"/>
    <cellStyle name="Note 13 3 3" xfId="33523" xr:uid="{00000000-0005-0000-0000-000035840000}"/>
    <cellStyle name="Note 13 4" xfId="33525" xr:uid="{00000000-0005-0000-0000-000036840000}"/>
    <cellStyle name="Note 13 4 2" xfId="33526" xr:uid="{00000000-0005-0000-0000-000037840000}"/>
    <cellStyle name="Note 13 5" xfId="33527" xr:uid="{00000000-0005-0000-0000-000038840000}"/>
    <cellStyle name="Note 13 5 2" xfId="33528" xr:uid="{00000000-0005-0000-0000-000039840000}"/>
    <cellStyle name="Note 13 6" xfId="33529" xr:uid="{00000000-0005-0000-0000-00003A840000}"/>
    <cellStyle name="Note 13 6 2" xfId="33530" xr:uid="{00000000-0005-0000-0000-00003B840000}"/>
    <cellStyle name="Note 13 6 3" xfId="33531" xr:uid="{00000000-0005-0000-0000-00003C840000}"/>
    <cellStyle name="Note 13 6 4" xfId="33532" xr:uid="{00000000-0005-0000-0000-00003D840000}"/>
    <cellStyle name="Note 13 7" xfId="33533" xr:uid="{00000000-0005-0000-0000-00003E840000}"/>
    <cellStyle name="Note 13 7 2" xfId="33534" xr:uid="{00000000-0005-0000-0000-00003F840000}"/>
    <cellStyle name="Note 13 7 3" xfId="33535" xr:uid="{00000000-0005-0000-0000-000040840000}"/>
    <cellStyle name="Note 13 7 4" xfId="33536" xr:uid="{00000000-0005-0000-0000-000041840000}"/>
    <cellStyle name="Note 13 8" xfId="33537" xr:uid="{00000000-0005-0000-0000-000042840000}"/>
    <cellStyle name="Note 13 8 2" xfId="33538" xr:uid="{00000000-0005-0000-0000-000043840000}"/>
    <cellStyle name="Note 13 8 3" xfId="33539" xr:uid="{00000000-0005-0000-0000-000044840000}"/>
    <cellStyle name="Note 13 8 4" xfId="33540" xr:uid="{00000000-0005-0000-0000-000045840000}"/>
    <cellStyle name="Note 13 9" xfId="33541" xr:uid="{00000000-0005-0000-0000-000046840000}"/>
    <cellStyle name="Note 13 9 2" xfId="33542" xr:uid="{00000000-0005-0000-0000-000047840000}"/>
    <cellStyle name="Note 13 9 3" xfId="33543" xr:uid="{00000000-0005-0000-0000-000048840000}"/>
    <cellStyle name="Note 13 9 4" xfId="33544" xr:uid="{00000000-0005-0000-0000-000049840000}"/>
    <cellStyle name="Note 130" xfId="1600" xr:uid="{00000000-0005-0000-0000-00004A840000}"/>
    <cellStyle name="Note 131" xfId="1601" xr:uid="{00000000-0005-0000-0000-00004B840000}"/>
    <cellStyle name="Note 132" xfId="1602" xr:uid="{00000000-0005-0000-0000-00004C840000}"/>
    <cellStyle name="Note 133" xfId="1603" xr:uid="{00000000-0005-0000-0000-00004D840000}"/>
    <cellStyle name="Note 134" xfId="1604" xr:uid="{00000000-0005-0000-0000-00004E840000}"/>
    <cellStyle name="Note 135" xfId="1605" xr:uid="{00000000-0005-0000-0000-00004F840000}"/>
    <cellStyle name="Note 136" xfId="1606" xr:uid="{00000000-0005-0000-0000-000050840000}"/>
    <cellStyle name="Note 137" xfId="1607" xr:uid="{00000000-0005-0000-0000-000051840000}"/>
    <cellStyle name="Note 138" xfId="1608" xr:uid="{00000000-0005-0000-0000-000052840000}"/>
    <cellStyle name="Note 139" xfId="1609" xr:uid="{00000000-0005-0000-0000-000053840000}"/>
    <cellStyle name="Note 14" xfId="1610" xr:uid="{00000000-0005-0000-0000-000054840000}"/>
    <cellStyle name="Note 14 10" xfId="33546" xr:uid="{00000000-0005-0000-0000-000055840000}"/>
    <cellStyle name="Note 14 10 2" xfId="33547" xr:uid="{00000000-0005-0000-0000-000056840000}"/>
    <cellStyle name="Note 14 10 3" xfId="33548" xr:uid="{00000000-0005-0000-0000-000057840000}"/>
    <cellStyle name="Note 14 10 4" xfId="33549" xr:uid="{00000000-0005-0000-0000-000058840000}"/>
    <cellStyle name="Note 14 11" xfId="33550" xr:uid="{00000000-0005-0000-0000-000059840000}"/>
    <cellStyle name="Note 14 11 2" xfId="33551" xr:uid="{00000000-0005-0000-0000-00005A840000}"/>
    <cellStyle name="Note 14 11 3" xfId="33552" xr:uid="{00000000-0005-0000-0000-00005B840000}"/>
    <cellStyle name="Note 14 11 4" xfId="33553" xr:uid="{00000000-0005-0000-0000-00005C840000}"/>
    <cellStyle name="Note 14 12" xfId="33554" xr:uid="{00000000-0005-0000-0000-00005D840000}"/>
    <cellStyle name="Note 14 12 2" xfId="33555" xr:uid="{00000000-0005-0000-0000-00005E840000}"/>
    <cellStyle name="Note 14 12 3" xfId="33556" xr:uid="{00000000-0005-0000-0000-00005F840000}"/>
    <cellStyle name="Note 14 12 4" xfId="33557" xr:uid="{00000000-0005-0000-0000-000060840000}"/>
    <cellStyle name="Note 14 13" xfId="33558" xr:uid="{00000000-0005-0000-0000-000061840000}"/>
    <cellStyle name="Note 14 13 2" xfId="33559" xr:uid="{00000000-0005-0000-0000-000062840000}"/>
    <cellStyle name="Note 14 13 3" xfId="33560" xr:uid="{00000000-0005-0000-0000-000063840000}"/>
    <cellStyle name="Note 14 13 4" xfId="33561" xr:uid="{00000000-0005-0000-0000-000064840000}"/>
    <cellStyle name="Note 14 14" xfId="33562" xr:uid="{00000000-0005-0000-0000-000065840000}"/>
    <cellStyle name="Note 14 14 2" xfId="33563" xr:uid="{00000000-0005-0000-0000-000066840000}"/>
    <cellStyle name="Note 14 14 3" xfId="33564" xr:uid="{00000000-0005-0000-0000-000067840000}"/>
    <cellStyle name="Note 14 14 4" xfId="33565" xr:uid="{00000000-0005-0000-0000-000068840000}"/>
    <cellStyle name="Note 14 15" xfId="33566" xr:uid="{00000000-0005-0000-0000-000069840000}"/>
    <cellStyle name="Note 14 15 2" xfId="33567" xr:uid="{00000000-0005-0000-0000-00006A840000}"/>
    <cellStyle name="Note 14 15 3" xfId="33568" xr:uid="{00000000-0005-0000-0000-00006B840000}"/>
    <cellStyle name="Note 14 15 4" xfId="33569" xr:uid="{00000000-0005-0000-0000-00006C840000}"/>
    <cellStyle name="Note 14 16" xfId="33570" xr:uid="{00000000-0005-0000-0000-00006D840000}"/>
    <cellStyle name="Note 14 16 2" xfId="33571" xr:uid="{00000000-0005-0000-0000-00006E840000}"/>
    <cellStyle name="Note 14 16 3" xfId="33572" xr:uid="{00000000-0005-0000-0000-00006F840000}"/>
    <cellStyle name="Note 14 16 4" xfId="33573" xr:uid="{00000000-0005-0000-0000-000070840000}"/>
    <cellStyle name="Note 14 17" xfId="33574" xr:uid="{00000000-0005-0000-0000-000071840000}"/>
    <cellStyle name="Note 14 17 2" xfId="33575" xr:uid="{00000000-0005-0000-0000-000072840000}"/>
    <cellStyle name="Note 14 17 3" xfId="33576" xr:uid="{00000000-0005-0000-0000-000073840000}"/>
    <cellStyle name="Note 14 17 4" xfId="33577" xr:uid="{00000000-0005-0000-0000-000074840000}"/>
    <cellStyle name="Note 14 18" xfId="33578" xr:uid="{00000000-0005-0000-0000-000075840000}"/>
    <cellStyle name="Note 14 18 2" xfId="33579" xr:uid="{00000000-0005-0000-0000-000076840000}"/>
    <cellStyle name="Note 14 18 3" xfId="33580" xr:uid="{00000000-0005-0000-0000-000077840000}"/>
    <cellStyle name="Note 14 18 4" xfId="33581" xr:uid="{00000000-0005-0000-0000-000078840000}"/>
    <cellStyle name="Note 14 19" xfId="33582" xr:uid="{00000000-0005-0000-0000-000079840000}"/>
    <cellStyle name="Note 14 19 2" xfId="33583" xr:uid="{00000000-0005-0000-0000-00007A840000}"/>
    <cellStyle name="Note 14 19 3" xfId="33584" xr:uid="{00000000-0005-0000-0000-00007B840000}"/>
    <cellStyle name="Note 14 19 4" xfId="33585" xr:uid="{00000000-0005-0000-0000-00007C840000}"/>
    <cellStyle name="Note 14 2" xfId="1611" xr:uid="{00000000-0005-0000-0000-00007D840000}"/>
    <cellStyle name="Note 14 2 2" xfId="33587" xr:uid="{00000000-0005-0000-0000-00007E840000}"/>
    <cellStyle name="Note 14 2 3" xfId="33586" xr:uid="{00000000-0005-0000-0000-00007F840000}"/>
    <cellStyle name="Note 14 20" xfId="33588" xr:uid="{00000000-0005-0000-0000-000080840000}"/>
    <cellStyle name="Note 14 20 2" xfId="33589" xr:uid="{00000000-0005-0000-0000-000081840000}"/>
    <cellStyle name="Note 14 20 3" xfId="33590" xr:uid="{00000000-0005-0000-0000-000082840000}"/>
    <cellStyle name="Note 14 20 4" xfId="33591" xr:uid="{00000000-0005-0000-0000-000083840000}"/>
    <cellStyle name="Note 14 21" xfId="33592" xr:uid="{00000000-0005-0000-0000-000084840000}"/>
    <cellStyle name="Note 14 21 2" xfId="33593" xr:uid="{00000000-0005-0000-0000-000085840000}"/>
    <cellStyle name="Note 14 21 3" xfId="33594" xr:uid="{00000000-0005-0000-0000-000086840000}"/>
    <cellStyle name="Note 14 21 4" xfId="33595" xr:uid="{00000000-0005-0000-0000-000087840000}"/>
    <cellStyle name="Note 14 22" xfId="33596" xr:uid="{00000000-0005-0000-0000-000088840000}"/>
    <cellStyle name="Note 14 22 2" xfId="33597" xr:uid="{00000000-0005-0000-0000-000089840000}"/>
    <cellStyle name="Note 14 22 3" xfId="33598" xr:uid="{00000000-0005-0000-0000-00008A840000}"/>
    <cellStyle name="Note 14 22 4" xfId="33599" xr:uid="{00000000-0005-0000-0000-00008B840000}"/>
    <cellStyle name="Note 14 23" xfId="33600" xr:uid="{00000000-0005-0000-0000-00008C840000}"/>
    <cellStyle name="Note 14 23 2" xfId="33601" xr:uid="{00000000-0005-0000-0000-00008D840000}"/>
    <cellStyle name="Note 14 23 3" xfId="33602" xr:uid="{00000000-0005-0000-0000-00008E840000}"/>
    <cellStyle name="Note 14 23 4" xfId="33603" xr:uid="{00000000-0005-0000-0000-00008F840000}"/>
    <cellStyle name="Note 14 24" xfId="33604" xr:uid="{00000000-0005-0000-0000-000090840000}"/>
    <cellStyle name="Note 14 24 2" xfId="33605" xr:uid="{00000000-0005-0000-0000-000091840000}"/>
    <cellStyle name="Note 14 24 3" xfId="33606" xr:uid="{00000000-0005-0000-0000-000092840000}"/>
    <cellStyle name="Note 14 24 4" xfId="33607" xr:uid="{00000000-0005-0000-0000-000093840000}"/>
    <cellStyle name="Note 14 25" xfId="33608" xr:uid="{00000000-0005-0000-0000-000094840000}"/>
    <cellStyle name="Note 14 26" xfId="33609" xr:uid="{00000000-0005-0000-0000-000095840000}"/>
    <cellStyle name="Note 14 27" xfId="33545" xr:uid="{00000000-0005-0000-0000-000096840000}"/>
    <cellStyle name="Note 14 3" xfId="1612" xr:uid="{00000000-0005-0000-0000-000097840000}"/>
    <cellStyle name="Note 14 3 2" xfId="33611" xr:uid="{00000000-0005-0000-0000-000098840000}"/>
    <cellStyle name="Note 14 3 3" xfId="33610" xr:uid="{00000000-0005-0000-0000-000099840000}"/>
    <cellStyle name="Note 14 4" xfId="33612" xr:uid="{00000000-0005-0000-0000-00009A840000}"/>
    <cellStyle name="Note 14 4 2" xfId="33613" xr:uid="{00000000-0005-0000-0000-00009B840000}"/>
    <cellStyle name="Note 14 5" xfId="33614" xr:uid="{00000000-0005-0000-0000-00009C840000}"/>
    <cellStyle name="Note 14 5 2" xfId="33615" xr:uid="{00000000-0005-0000-0000-00009D840000}"/>
    <cellStyle name="Note 14 6" xfId="33616" xr:uid="{00000000-0005-0000-0000-00009E840000}"/>
    <cellStyle name="Note 14 6 2" xfId="33617" xr:uid="{00000000-0005-0000-0000-00009F840000}"/>
    <cellStyle name="Note 14 6 3" xfId="33618" xr:uid="{00000000-0005-0000-0000-0000A0840000}"/>
    <cellStyle name="Note 14 6 4" xfId="33619" xr:uid="{00000000-0005-0000-0000-0000A1840000}"/>
    <cellStyle name="Note 14 7" xfId="33620" xr:uid="{00000000-0005-0000-0000-0000A2840000}"/>
    <cellStyle name="Note 14 7 2" xfId="33621" xr:uid="{00000000-0005-0000-0000-0000A3840000}"/>
    <cellStyle name="Note 14 7 3" xfId="33622" xr:uid="{00000000-0005-0000-0000-0000A4840000}"/>
    <cellStyle name="Note 14 7 4" xfId="33623" xr:uid="{00000000-0005-0000-0000-0000A5840000}"/>
    <cellStyle name="Note 14 8" xfId="33624" xr:uid="{00000000-0005-0000-0000-0000A6840000}"/>
    <cellStyle name="Note 14 8 2" xfId="33625" xr:uid="{00000000-0005-0000-0000-0000A7840000}"/>
    <cellStyle name="Note 14 8 3" xfId="33626" xr:uid="{00000000-0005-0000-0000-0000A8840000}"/>
    <cellStyle name="Note 14 8 4" xfId="33627" xr:uid="{00000000-0005-0000-0000-0000A9840000}"/>
    <cellStyle name="Note 14 9" xfId="33628" xr:uid="{00000000-0005-0000-0000-0000AA840000}"/>
    <cellStyle name="Note 14 9 2" xfId="33629" xr:uid="{00000000-0005-0000-0000-0000AB840000}"/>
    <cellStyle name="Note 14 9 3" xfId="33630" xr:uid="{00000000-0005-0000-0000-0000AC840000}"/>
    <cellStyle name="Note 14 9 4" xfId="33631" xr:uid="{00000000-0005-0000-0000-0000AD840000}"/>
    <cellStyle name="Note 140" xfId="1613" xr:uid="{00000000-0005-0000-0000-0000AE840000}"/>
    <cellStyle name="Note 141" xfId="1614" xr:uid="{00000000-0005-0000-0000-0000AF840000}"/>
    <cellStyle name="Note 142" xfId="1615" xr:uid="{00000000-0005-0000-0000-0000B0840000}"/>
    <cellStyle name="Note 143" xfId="1616" xr:uid="{00000000-0005-0000-0000-0000B1840000}"/>
    <cellStyle name="Note 144" xfId="1617" xr:uid="{00000000-0005-0000-0000-0000B2840000}"/>
    <cellStyle name="Note 145" xfId="1618" xr:uid="{00000000-0005-0000-0000-0000B3840000}"/>
    <cellStyle name="Note 146" xfId="1619" xr:uid="{00000000-0005-0000-0000-0000B4840000}"/>
    <cellStyle name="Note 147" xfId="1620" xr:uid="{00000000-0005-0000-0000-0000B5840000}"/>
    <cellStyle name="Note 148" xfId="1621" xr:uid="{00000000-0005-0000-0000-0000B6840000}"/>
    <cellStyle name="Note 149" xfId="1622" xr:uid="{00000000-0005-0000-0000-0000B7840000}"/>
    <cellStyle name="Note 15" xfId="1623" xr:uid="{00000000-0005-0000-0000-0000B8840000}"/>
    <cellStyle name="Note 15 10" xfId="33633" xr:uid="{00000000-0005-0000-0000-0000B9840000}"/>
    <cellStyle name="Note 15 10 2" xfId="33634" xr:uid="{00000000-0005-0000-0000-0000BA840000}"/>
    <cellStyle name="Note 15 10 3" xfId="33635" xr:uid="{00000000-0005-0000-0000-0000BB840000}"/>
    <cellStyle name="Note 15 10 4" xfId="33636" xr:uid="{00000000-0005-0000-0000-0000BC840000}"/>
    <cellStyle name="Note 15 11" xfId="33637" xr:uid="{00000000-0005-0000-0000-0000BD840000}"/>
    <cellStyle name="Note 15 11 2" xfId="33638" xr:uid="{00000000-0005-0000-0000-0000BE840000}"/>
    <cellStyle name="Note 15 11 3" xfId="33639" xr:uid="{00000000-0005-0000-0000-0000BF840000}"/>
    <cellStyle name="Note 15 11 4" xfId="33640" xr:uid="{00000000-0005-0000-0000-0000C0840000}"/>
    <cellStyle name="Note 15 12" xfId="33641" xr:uid="{00000000-0005-0000-0000-0000C1840000}"/>
    <cellStyle name="Note 15 12 2" xfId="33642" xr:uid="{00000000-0005-0000-0000-0000C2840000}"/>
    <cellStyle name="Note 15 12 3" xfId="33643" xr:uid="{00000000-0005-0000-0000-0000C3840000}"/>
    <cellStyle name="Note 15 12 4" xfId="33644" xr:uid="{00000000-0005-0000-0000-0000C4840000}"/>
    <cellStyle name="Note 15 13" xfId="33645" xr:uid="{00000000-0005-0000-0000-0000C5840000}"/>
    <cellStyle name="Note 15 13 2" xfId="33646" xr:uid="{00000000-0005-0000-0000-0000C6840000}"/>
    <cellStyle name="Note 15 13 3" xfId="33647" xr:uid="{00000000-0005-0000-0000-0000C7840000}"/>
    <cellStyle name="Note 15 13 4" xfId="33648" xr:uid="{00000000-0005-0000-0000-0000C8840000}"/>
    <cellStyle name="Note 15 14" xfId="33649" xr:uid="{00000000-0005-0000-0000-0000C9840000}"/>
    <cellStyle name="Note 15 14 2" xfId="33650" xr:uid="{00000000-0005-0000-0000-0000CA840000}"/>
    <cellStyle name="Note 15 14 3" xfId="33651" xr:uid="{00000000-0005-0000-0000-0000CB840000}"/>
    <cellStyle name="Note 15 14 4" xfId="33652" xr:uid="{00000000-0005-0000-0000-0000CC840000}"/>
    <cellStyle name="Note 15 15" xfId="33653" xr:uid="{00000000-0005-0000-0000-0000CD840000}"/>
    <cellStyle name="Note 15 15 2" xfId="33654" xr:uid="{00000000-0005-0000-0000-0000CE840000}"/>
    <cellStyle name="Note 15 15 3" xfId="33655" xr:uid="{00000000-0005-0000-0000-0000CF840000}"/>
    <cellStyle name="Note 15 15 4" xfId="33656" xr:uid="{00000000-0005-0000-0000-0000D0840000}"/>
    <cellStyle name="Note 15 16" xfId="33657" xr:uid="{00000000-0005-0000-0000-0000D1840000}"/>
    <cellStyle name="Note 15 16 2" xfId="33658" xr:uid="{00000000-0005-0000-0000-0000D2840000}"/>
    <cellStyle name="Note 15 16 3" xfId="33659" xr:uid="{00000000-0005-0000-0000-0000D3840000}"/>
    <cellStyle name="Note 15 16 4" xfId="33660" xr:uid="{00000000-0005-0000-0000-0000D4840000}"/>
    <cellStyle name="Note 15 17" xfId="33661" xr:uid="{00000000-0005-0000-0000-0000D5840000}"/>
    <cellStyle name="Note 15 17 2" xfId="33662" xr:uid="{00000000-0005-0000-0000-0000D6840000}"/>
    <cellStyle name="Note 15 17 3" xfId="33663" xr:uid="{00000000-0005-0000-0000-0000D7840000}"/>
    <cellStyle name="Note 15 17 4" xfId="33664" xr:uid="{00000000-0005-0000-0000-0000D8840000}"/>
    <cellStyle name="Note 15 18" xfId="33665" xr:uid="{00000000-0005-0000-0000-0000D9840000}"/>
    <cellStyle name="Note 15 18 2" xfId="33666" xr:uid="{00000000-0005-0000-0000-0000DA840000}"/>
    <cellStyle name="Note 15 18 3" xfId="33667" xr:uid="{00000000-0005-0000-0000-0000DB840000}"/>
    <cellStyle name="Note 15 18 4" xfId="33668" xr:uid="{00000000-0005-0000-0000-0000DC840000}"/>
    <cellStyle name="Note 15 19" xfId="33669" xr:uid="{00000000-0005-0000-0000-0000DD840000}"/>
    <cellStyle name="Note 15 19 2" xfId="33670" xr:uid="{00000000-0005-0000-0000-0000DE840000}"/>
    <cellStyle name="Note 15 19 3" xfId="33671" xr:uid="{00000000-0005-0000-0000-0000DF840000}"/>
    <cellStyle name="Note 15 19 4" xfId="33672" xr:uid="{00000000-0005-0000-0000-0000E0840000}"/>
    <cellStyle name="Note 15 2" xfId="1624" xr:uid="{00000000-0005-0000-0000-0000E1840000}"/>
    <cellStyle name="Note 15 2 2" xfId="33674" xr:uid="{00000000-0005-0000-0000-0000E2840000}"/>
    <cellStyle name="Note 15 2 3" xfId="33675" xr:uid="{00000000-0005-0000-0000-0000E3840000}"/>
    <cellStyle name="Note 15 2 4" xfId="33676" xr:uid="{00000000-0005-0000-0000-0000E4840000}"/>
    <cellStyle name="Note 15 2 5" xfId="33673" xr:uid="{00000000-0005-0000-0000-0000E5840000}"/>
    <cellStyle name="Note 15 20" xfId="33677" xr:uid="{00000000-0005-0000-0000-0000E6840000}"/>
    <cellStyle name="Note 15 20 2" xfId="33678" xr:uid="{00000000-0005-0000-0000-0000E7840000}"/>
    <cellStyle name="Note 15 20 3" xfId="33679" xr:uid="{00000000-0005-0000-0000-0000E8840000}"/>
    <cellStyle name="Note 15 20 4" xfId="33680" xr:uid="{00000000-0005-0000-0000-0000E9840000}"/>
    <cellStyle name="Note 15 21" xfId="33681" xr:uid="{00000000-0005-0000-0000-0000EA840000}"/>
    <cellStyle name="Note 15 22" xfId="33682" xr:uid="{00000000-0005-0000-0000-0000EB840000}"/>
    <cellStyle name="Note 15 23" xfId="33632" xr:uid="{00000000-0005-0000-0000-0000EC840000}"/>
    <cellStyle name="Note 15 3" xfId="1625" xr:uid="{00000000-0005-0000-0000-0000ED840000}"/>
    <cellStyle name="Note 15 3 2" xfId="33684" xr:uid="{00000000-0005-0000-0000-0000EE840000}"/>
    <cellStyle name="Note 15 3 3" xfId="33685" xr:uid="{00000000-0005-0000-0000-0000EF840000}"/>
    <cellStyle name="Note 15 3 4" xfId="33686" xr:uid="{00000000-0005-0000-0000-0000F0840000}"/>
    <cellStyle name="Note 15 3 5" xfId="33683" xr:uid="{00000000-0005-0000-0000-0000F1840000}"/>
    <cellStyle name="Note 15 4" xfId="33687" xr:uid="{00000000-0005-0000-0000-0000F2840000}"/>
    <cellStyle name="Note 15 4 2" xfId="33688" xr:uid="{00000000-0005-0000-0000-0000F3840000}"/>
    <cellStyle name="Note 15 4 3" xfId="33689" xr:uid="{00000000-0005-0000-0000-0000F4840000}"/>
    <cellStyle name="Note 15 4 4" xfId="33690" xr:uid="{00000000-0005-0000-0000-0000F5840000}"/>
    <cellStyle name="Note 15 5" xfId="33691" xr:uid="{00000000-0005-0000-0000-0000F6840000}"/>
    <cellStyle name="Note 15 5 2" xfId="33692" xr:uid="{00000000-0005-0000-0000-0000F7840000}"/>
    <cellStyle name="Note 15 5 3" xfId="33693" xr:uid="{00000000-0005-0000-0000-0000F8840000}"/>
    <cellStyle name="Note 15 5 4" xfId="33694" xr:uid="{00000000-0005-0000-0000-0000F9840000}"/>
    <cellStyle name="Note 15 6" xfId="33695" xr:uid="{00000000-0005-0000-0000-0000FA840000}"/>
    <cellStyle name="Note 15 6 2" xfId="33696" xr:uid="{00000000-0005-0000-0000-0000FB840000}"/>
    <cellStyle name="Note 15 6 3" xfId="33697" xr:uid="{00000000-0005-0000-0000-0000FC840000}"/>
    <cellStyle name="Note 15 6 4" xfId="33698" xr:uid="{00000000-0005-0000-0000-0000FD840000}"/>
    <cellStyle name="Note 15 7" xfId="33699" xr:uid="{00000000-0005-0000-0000-0000FE840000}"/>
    <cellStyle name="Note 15 7 2" xfId="33700" xr:uid="{00000000-0005-0000-0000-0000FF840000}"/>
    <cellStyle name="Note 15 7 3" xfId="33701" xr:uid="{00000000-0005-0000-0000-000000850000}"/>
    <cellStyle name="Note 15 7 4" xfId="33702" xr:uid="{00000000-0005-0000-0000-000001850000}"/>
    <cellStyle name="Note 15 8" xfId="33703" xr:uid="{00000000-0005-0000-0000-000002850000}"/>
    <cellStyle name="Note 15 8 2" xfId="33704" xr:uid="{00000000-0005-0000-0000-000003850000}"/>
    <cellStyle name="Note 15 8 3" xfId="33705" xr:uid="{00000000-0005-0000-0000-000004850000}"/>
    <cellStyle name="Note 15 8 4" xfId="33706" xr:uid="{00000000-0005-0000-0000-000005850000}"/>
    <cellStyle name="Note 15 9" xfId="33707" xr:uid="{00000000-0005-0000-0000-000006850000}"/>
    <cellStyle name="Note 15 9 2" xfId="33708" xr:uid="{00000000-0005-0000-0000-000007850000}"/>
    <cellStyle name="Note 15 9 3" xfId="33709" xr:uid="{00000000-0005-0000-0000-000008850000}"/>
    <cellStyle name="Note 15 9 4" xfId="33710" xr:uid="{00000000-0005-0000-0000-000009850000}"/>
    <cellStyle name="Note 150" xfId="1626" xr:uid="{00000000-0005-0000-0000-00000A850000}"/>
    <cellStyle name="Note 151" xfId="1627" xr:uid="{00000000-0005-0000-0000-00000B850000}"/>
    <cellStyle name="Note 152" xfId="1628" xr:uid="{00000000-0005-0000-0000-00000C850000}"/>
    <cellStyle name="Note 153" xfId="1629" xr:uid="{00000000-0005-0000-0000-00000D850000}"/>
    <cellStyle name="Note 154" xfId="1630" xr:uid="{00000000-0005-0000-0000-00000E850000}"/>
    <cellStyle name="Note 155" xfId="1631" xr:uid="{00000000-0005-0000-0000-00000F850000}"/>
    <cellStyle name="Note 156" xfId="1632" xr:uid="{00000000-0005-0000-0000-000010850000}"/>
    <cellStyle name="Note 157" xfId="1633" xr:uid="{00000000-0005-0000-0000-000011850000}"/>
    <cellStyle name="Note 158" xfId="1634" xr:uid="{00000000-0005-0000-0000-000012850000}"/>
    <cellStyle name="Note 159" xfId="1635" xr:uid="{00000000-0005-0000-0000-000013850000}"/>
    <cellStyle name="Note 16" xfId="1636" xr:uid="{00000000-0005-0000-0000-000014850000}"/>
    <cellStyle name="Note 16 2" xfId="1637" xr:uid="{00000000-0005-0000-0000-000015850000}"/>
    <cellStyle name="Note 16 2 2" xfId="33712" xr:uid="{00000000-0005-0000-0000-000016850000}"/>
    <cellStyle name="Note 16 3" xfId="1638" xr:uid="{00000000-0005-0000-0000-000017850000}"/>
    <cellStyle name="Note 16 4" xfId="33711" xr:uid="{00000000-0005-0000-0000-000018850000}"/>
    <cellStyle name="Note 160" xfId="1639" xr:uid="{00000000-0005-0000-0000-000019850000}"/>
    <cellStyle name="Note 161" xfId="1640" xr:uid="{00000000-0005-0000-0000-00001A850000}"/>
    <cellStyle name="Note 162" xfId="1641" xr:uid="{00000000-0005-0000-0000-00001B850000}"/>
    <cellStyle name="Note 163" xfId="1642" xr:uid="{00000000-0005-0000-0000-00001C850000}"/>
    <cellStyle name="Note 164" xfId="1643" xr:uid="{00000000-0005-0000-0000-00001D850000}"/>
    <cellStyle name="Note 165" xfId="1644" xr:uid="{00000000-0005-0000-0000-00001E850000}"/>
    <cellStyle name="Note 166" xfId="1645" xr:uid="{00000000-0005-0000-0000-00001F850000}"/>
    <cellStyle name="Note 167" xfId="1646" xr:uid="{00000000-0005-0000-0000-000020850000}"/>
    <cellStyle name="Note 168" xfId="1647" xr:uid="{00000000-0005-0000-0000-000021850000}"/>
    <cellStyle name="Note 169" xfId="1648" xr:uid="{00000000-0005-0000-0000-000022850000}"/>
    <cellStyle name="Note 17" xfId="1649" xr:uid="{00000000-0005-0000-0000-000023850000}"/>
    <cellStyle name="Note 17 2" xfId="1650" xr:uid="{00000000-0005-0000-0000-000024850000}"/>
    <cellStyle name="Note 17 2 2" xfId="33714" xr:uid="{00000000-0005-0000-0000-000025850000}"/>
    <cellStyle name="Note 17 3" xfId="1651" xr:uid="{00000000-0005-0000-0000-000026850000}"/>
    <cellStyle name="Note 17 4" xfId="33713" xr:uid="{00000000-0005-0000-0000-000027850000}"/>
    <cellStyle name="Note 170" xfId="1652" xr:uid="{00000000-0005-0000-0000-000028850000}"/>
    <cellStyle name="Note 170 2" xfId="58188" xr:uid="{00000000-0005-0000-0000-000029850000}"/>
    <cellStyle name="Note 18" xfId="1653" xr:uid="{00000000-0005-0000-0000-00002A850000}"/>
    <cellStyle name="Note 18 2" xfId="1654" xr:uid="{00000000-0005-0000-0000-00002B850000}"/>
    <cellStyle name="Note 18 2 2" xfId="33716" xr:uid="{00000000-0005-0000-0000-00002C850000}"/>
    <cellStyle name="Note 18 3" xfId="1655" xr:uid="{00000000-0005-0000-0000-00002D850000}"/>
    <cellStyle name="Note 18 4" xfId="33715" xr:uid="{00000000-0005-0000-0000-00002E850000}"/>
    <cellStyle name="Note 19" xfId="1656" xr:uid="{00000000-0005-0000-0000-00002F850000}"/>
    <cellStyle name="Note 19 2" xfId="1657" xr:uid="{00000000-0005-0000-0000-000030850000}"/>
    <cellStyle name="Note 19 2 2" xfId="33718" xr:uid="{00000000-0005-0000-0000-000031850000}"/>
    <cellStyle name="Note 19 3" xfId="1658" xr:uid="{00000000-0005-0000-0000-000032850000}"/>
    <cellStyle name="Note 19 4" xfId="33717" xr:uid="{00000000-0005-0000-0000-000033850000}"/>
    <cellStyle name="Note 2" xfId="1659" xr:uid="{00000000-0005-0000-0000-000034850000}"/>
    <cellStyle name="Note 2 10" xfId="1660" xr:uid="{00000000-0005-0000-0000-000035850000}"/>
    <cellStyle name="Note 2 10 10" xfId="33721" xr:uid="{00000000-0005-0000-0000-000036850000}"/>
    <cellStyle name="Note 2 10 10 2" xfId="33722" xr:uid="{00000000-0005-0000-0000-000037850000}"/>
    <cellStyle name="Note 2 10 10 3" xfId="33723" xr:uid="{00000000-0005-0000-0000-000038850000}"/>
    <cellStyle name="Note 2 10 10 4" xfId="33724" xr:uid="{00000000-0005-0000-0000-000039850000}"/>
    <cellStyle name="Note 2 10 11" xfId="33725" xr:uid="{00000000-0005-0000-0000-00003A850000}"/>
    <cellStyle name="Note 2 10 11 2" xfId="33726" xr:uid="{00000000-0005-0000-0000-00003B850000}"/>
    <cellStyle name="Note 2 10 11 3" xfId="33727" xr:uid="{00000000-0005-0000-0000-00003C850000}"/>
    <cellStyle name="Note 2 10 11 4" xfId="33728" xr:uid="{00000000-0005-0000-0000-00003D850000}"/>
    <cellStyle name="Note 2 10 12" xfId="33729" xr:uid="{00000000-0005-0000-0000-00003E850000}"/>
    <cellStyle name="Note 2 10 12 2" xfId="33730" xr:uid="{00000000-0005-0000-0000-00003F850000}"/>
    <cellStyle name="Note 2 10 12 3" xfId="33731" xr:uid="{00000000-0005-0000-0000-000040850000}"/>
    <cellStyle name="Note 2 10 12 4" xfId="33732" xr:uid="{00000000-0005-0000-0000-000041850000}"/>
    <cellStyle name="Note 2 10 13" xfId="33733" xr:uid="{00000000-0005-0000-0000-000042850000}"/>
    <cellStyle name="Note 2 10 13 2" xfId="33734" xr:uid="{00000000-0005-0000-0000-000043850000}"/>
    <cellStyle name="Note 2 10 13 3" xfId="33735" xr:uid="{00000000-0005-0000-0000-000044850000}"/>
    <cellStyle name="Note 2 10 13 4" xfId="33736" xr:uid="{00000000-0005-0000-0000-000045850000}"/>
    <cellStyle name="Note 2 10 14" xfId="33737" xr:uid="{00000000-0005-0000-0000-000046850000}"/>
    <cellStyle name="Note 2 10 14 2" xfId="33738" xr:uid="{00000000-0005-0000-0000-000047850000}"/>
    <cellStyle name="Note 2 10 14 3" xfId="33739" xr:uid="{00000000-0005-0000-0000-000048850000}"/>
    <cellStyle name="Note 2 10 14 4" xfId="33740" xr:uid="{00000000-0005-0000-0000-000049850000}"/>
    <cellStyle name="Note 2 10 15" xfId="33741" xr:uid="{00000000-0005-0000-0000-00004A850000}"/>
    <cellStyle name="Note 2 10 15 2" xfId="33742" xr:uid="{00000000-0005-0000-0000-00004B850000}"/>
    <cellStyle name="Note 2 10 15 3" xfId="33743" xr:uid="{00000000-0005-0000-0000-00004C850000}"/>
    <cellStyle name="Note 2 10 15 4" xfId="33744" xr:uid="{00000000-0005-0000-0000-00004D850000}"/>
    <cellStyle name="Note 2 10 16" xfId="33745" xr:uid="{00000000-0005-0000-0000-00004E850000}"/>
    <cellStyle name="Note 2 10 16 2" xfId="33746" xr:uid="{00000000-0005-0000-0000-00004F850000}"/>
    <cellStyle name="Note 2 10 16 3" xfId="33747" xr:uid="{00000000-0005-0000-0000-000050850000}"/>
    <cellStyle name="Note 2 10 16 4" xfId="33748" xr:uid="{00000000-0005-0000-0000-000051850000}"/>
    <cellStyle name="Note 2 10 17" xfId="33749" xr:uid="{00000000-0005-0000-0000-000052850000}"/>
    <cellStyle name="Note 2 10 17 2" xfId="33750" xr:uid="{00000000-0005-0000-0000-000053850000}"/>
    <cellStyle name="Note 2 10 17 3" xfId="33751" xr:uid="{00000000-0005-0000-0000-000054850000}"/>
    <cellStyle name="Note 2 10 17 4" xfId="33752" xr:uid="{00000000-0005-0000-0000-000055850000}"/>
    <cellStyle name="Note 2 10 18" xfId="33753" xr:uid="{00000000-0005-0000-0000-000056850000}"/>
    <cellStyle name="Note 2 10 18 2" xfId="33754" xr:uid="{00000000-0005-0000-0000-000057850000}"/>
    <cellStyle name="Note 2 10 18 3" xfId="33755" xr:uid="{00000000-0005-0000-0000-000058850000}"/>
    <cellStyle name="Note 2 10 18 4" xfId="33756" xr:uid="{00000000-0005-0000-0000-000059850000}"/>
    <cellStyle name="Note 2 10 19" xfId="33757" xr:uid="{00000000-0005-0000-0000-00005A850000}"/>
    <cellStyle name="Note 2 10 19 2" xfId="33758" xr:uid="{00000000-0005-0000-0000-00005B850000}"/>
    <cellStyle name="Note 2 10 19 3" xfId="33759" xr:uid="{00000000-0005-0000-0000-00005C850000}"/>
    <cellStyle name="Note 2 10 19 4" xfId="33760" xr:uid="{00000000-0005-0000-0000-00005D850000}"/>
    <cellStyle name="Note 2 10 2" xfId="33761" xr:uid="{00000000-0005-0000-0000-00005E850000}"/>
    <cellStyle name="Note 2 10 2 10" xfId="33762" xr:uid="{00000000-0005-0000-0000-00005F850000}"/>
    <cellStyle name="Note 2 10 2 10 2" xfId="33763" xr:uid="{00000000-0005-0000-0000-000060850000}"/>
    <cellStyle name="Note 2 10 2 10 3" xfId="33764" xr:uid="{00000000-0005-0000-0000-000061850000}"/>
    <cellStyle name="Note 2 10 2 10 4" xfId="33765" xr:uid="{00000000-0005-0000-0000-000062850000}"/>
    <cellStyle name="Note 2 10 2 11" xfId="33766" xr:uid="{00000000-0005-0000-0000-000063850000}"/>
    <cellStyle name="Note 2 10 2 11 2" xfId="33767" xr:uid="{00000000-0005-0000-0000-000064850000}"/>
    <cellStyle name="Note 2 10 2 11 3" xfId="33768" xr:uid="{00000000-0005-0000-0000-000065850000}"/>
    <cellStyle name="Note 2 10 2 11 4" xfId="33769" xr:uid="{00000000-0005-0000-0000-000066850000}"/>
    <cellStyle name="Note 2 10 2 12" xfId="33770" xr:uid="{00000000-0005-0000-0000-000067850000}"/>
    <cellStyle name="Note 2 10 2 12 2" xfId="33771" xr:uid="{00000000-0005-0000-0000-000068850000}"/>
    <cellStyle name="Note 2 10 2 12 3" xfId="33772" xr:uid="{00000000-0005-0000-0000-000069850000}"/>
    <cellStyle name="Note 2 10 2 12 4" xfId="33773" xr:uid="{00000000-0005-0000-0000-00006A850000}"/>
    <cellStyle name="Note 2 10 2 13" xfId="33774" xr:uid="{00000000-0005-0000-0000-00006B850000}"/>
    <cellStyle name="Note 2 10 2 13 2" xfId="33775" xr:uid="{00000000-0005-0000-0000-00006C850000}"/>
    <cellStyle name="Note 2 10 2 13 3" xfId="33776" xr:uid="{00000000-0005-0000-0000-00006D850000}"/>
    <cellStyle name="Note 2 10 2 13 4" xfId="33777" xr:uid="{00000000-0005-0000-0000-00006E850000}"/>
    <cellStyle name="Note 2 10 2 14" xfId="33778" xr:uid="{00000000-0005-0000-0000-00006F850000}"/>
    <cellStyle name="Note 2 10 2 14 2" xfId="33779" xr:uid="{00000000-0005-0000-0000-000070850000}"/>
    <cellStyle name="Note 2 10 2 14 3" xfId="33780" xr:uid="{00000000-0005-0000-0000-000071850000}"/>
    <cellStyle name="Note 2 10 2 14 4" xfId="33781" xr:uid="{00000000-0005-0000-0000-000072850000}"/>
    <cellStyle name="Note 2 10 2 15" xfId="33782" xr:uid="{00000000-0005-0000-0000-000073850000}"/>
    <cellStyle name="Note 2 10 2 15 2" xfId="33783" xr:uid="{00000000-0005-0000-0000-000074850000}"/>
    <cellStyle name="Note 2 10 2 15 3" xfId="33784" xr:uid="{00000000-0005-0000-0000-000075850000}"/>
    <cellStyle name="Note 2 10 2 15 4" xfId="33785" xr:uid="{00000000-0005-0000-0000-000076850000}"/>
    <cellStyle name="Note 2 10 2 16" xfId="33786" xr:uid="{00000000-0005-0000-0000-000077850000}"/>
    <cellStyle name="Note 2 10 2 16 2" xfId="33787" xr:uid="{00000000-0005-0000-0000-000078850000}"/>
    <cellStyle name="Note 2 10 2 16 3" xfId="33788" xr:uid="{00000000-0005-0000-0000-000079850000}"/>
    <cellStyle name="Note 2 10 2 16 4" xfId="33789" xr:uid="{00000000-0005-0000-0000-00007A850000}"/>
    <cellStyle name="Note 2 10 2 17" xfId="33790" xr:uid="{00000000-0005-0000-0000-00007B850000}"/>
    <cellStyle name="Note 2 10 2 17 2" xfId="33791" xr:uid="{00000000-0005-0000-0000-00007C850000}"/>
    <cellStyle name="Note 2 10 2 17 3" xfId="33792" xr:uid="{00000000-0005-0000-0000-00007D850000}"/>
    <cellStyle name="Note 2 10 2 17 4" xfId="33793" xr:uid="{00000000-0005-0000-0000-00007E850000}"/>
    <cellStyle name="Note 2 10 2 18" xfId="33794" xr:uid="{00000000-0005-0000-0000-00007F850000}"/>
    <cellStyle name="Note 2 10 2 18 2" xfId="33795" xr:uid="{00000000-0005-0000-0000-000080850000}"/>
    <cellStyle name="Note 2 10 2 18 3" xfId="33796" xr:uid="{00000000-0005-0000-0000-000081850000}"/>
    <cellStyle name="Note 2 10 2 18 4" xfId="33797" xr:uid="{00000000-0005-0000-0000-000082850000}"/>
    <cellStyle name="Note 2 10 2 19" xfId="33798" xr:uid="{00000000-0005-0000-0000-000083850000}"/>
    <cellStyle name="Note 2 10 2 19 2" xfId="33799" xr:uid="{00000000-0005-0000-0000-000084850000}"/>
    <cellStyle name="Note 2 10 2 19 3" xfId="33800" xr:uid="{00000000-0005-0000-0000-000085850000}"/>
    <cellStyle name="Note 2 10 2 19 4" xfId="33801" xr:uid="{00000000-0005-0000-0000-000086850000}"/>
    <cellStyle name="Note 2 10 2 2" xfId="33802" xr:uid="{00000000-0005-0000-0000-000087850000}"/>
    <cellStyle name="Note 2 10 2 2 2" xfId="33803" xr:uid="{00000000-0005-0000-0000-000088850000}"/>
    <cellStyle name="Note 2 10 2 2 3" xfId="33804" xr:uid="{00000000-0005-0000-0000-000089850000}"/>
    <cellStyle name="Note 2 10 2 2 4" xfId="33805" xr:uid="{00000000-0005-0000-0000-00008A850000}"/>
    <cellStyle name="Note 2 10 2 20" xfId="33806" xr:uid="{00000000-0005-0000-0000-00008B850000}"/>
    <cellStyle name="Note 2 10 2 20 2" xfId="33807" xr:uid="{00000000-0005-0000-0000-00008C850000}"/>
    <cellStyle name="Note 2 10 2 20 3" xfId="33808" xr:uid="{00000000-0005-0000-0000-00008D850000}"/>
    <cellStyle name="Note 2 10 2 20 4" xfId="33809" xr:uid="{00000000-0005-0000-0000-00008E850000}"/>
    <cellStyle name="Note 2 10 2 21" xfId="33810" xr:uid="{00000000-0005-0000-0000-00008F850000}"/>
    <cellStyle name="Note 2 10 2 22" xfId="33811" xr:uid="{00000000-0005-0000-0000-000090850000}"/>
    <cellStyle name="Note 2 10 2 3" xfId="33812" xr:uid="{00000000-0005-0000-0000-000091850000}"/>
    <cellStyle name="Note 2 10 2 3 2" xfId="33813" xr:uid="{00000000-0005-0000-0000-000092850000}"/>
    <cellStyle name="Note 2 10 2 3 3" xfId="33814" xr:uid="{00000000-0005-0000-0000-000093850000}"/>
    <cellStyle name="Note 2 10 2 3 4" xfId="33815" xr:uid="{00000000-0005-0000-0000-000094850000}"/>
    <cellStyle name="Note 2 10 2 4" xfId="33816" xr:uid="{00000000-0005-0000-0000-000095850000}"/>
    <cellStyle name="Note 2 10 2 4 2" xfId="33817" xr:uid="{00000000-0005-0000-0000-000096850000}"/>
    <cellStyle name="Note 2 10 2 4 3" xfId="33818" xr:uid="{00000000-0005-0000-0000-000097850000}"/>
    <cellStyle name="Note 2 10 2 4 4" xfId="33819" xr:uid="{00000000-0005-0000-0000-000098850000}"/>
    <cellStyle name="Note 2 10 2 5" xfId="33820" xr:uid="{00000000-0005-0000-0000-000099850000}"/>
    <cellStyle name="Note 2 10 2 5 2" xfId="33821" xr:uid="{00000000-0005-0000-0000-00009A850000}"/>
    <cellStyle name="Note 2 10 2 5 3" xfId="33822" xr:uid="{00000000-0005-0000-0000-00009B850000}"/>
    <cellStyle name="Note 2 10 2 5 4" xfId="33823" xr:uid="{00000000-0005-0000-0000-00009C850000}"/>
    <cellStyle name="Note 2 10 2 6" xfId="33824" xr:uid="{00000000-0005-0000-0000-00009D850000}"/>
    <cellStyle name="Note 2 10 2 6 2" xfId="33825" xr:uid="{00000000-0005-0000-0000-00009E850000}"/>
    <cellStyle name="Note 2 10 2 6 3" xfId="33826" xr:uid="{00000000-0005-0000-0000-00009F850000}"/>
    <cellStyle name="Note 2 10 2 6 4" xfId="33827" xr:uid="{00000000-0005-0000-0000-0000A0850000}"/>
    <cellStyle name="Note 2 10 2 7" xfId="33828" xr:uid="{00000000-0005-0000-0000-0000A1850000}"/>
    <cellStyle name="Note 2 10 2 7 2" xfId="33829" xr:uid="{00000000-0005-0000-0000-0000A2850000}"/>
    <cellStyle name="Note 2 10 2 7 3" xfId="33830" xr:uid="{00000000-0005-0000-0000-0000A3850000}"/>
    <cellStyle name="Note 2 10 2 7 4" xfId="33831" xr:uid="{00000000-0005-0000-0000-0000A4850000}"/>
    <cellStyle name="Note 2 10 2 8" xfId="33832" xr:uid="{00000000-0005-0000-0000-0000A5850000}"/>
    <cellStyle name="Note 2 10 2 8 2" xfId="33833" xr:uid="{00000000-0005-0000-0000-0000A6850000}"/>
    <cellStyle name="Note 2 10 2 8 3" xfId="33834" xr:uid="{00000000-0005-0000-0000-0000A7850000}"/>
    <cellStyle name="Note 2 10 2 8 4" xfId="33835" xr:uid="{00000000-0005-0000-0000-0000A8850000}"/>
    <cellStyle name="Note 2 10 2 9" xfId="33836" xr:uid="{00000000-0005-0000-0000-0000A9850000}"/>
    <cellStyle name="Note 2 10 2 9 2" xfId="33837" xr:uid="{00000000-0005-0000-0000-0000AA850000}"/>
    <cellStyle name="Note 2 10 2 9 3" xfId="33838" xr:uid="{00000000-0005-0000-0000-0000AB850000}"/>
    <cellStyle name="Note 2 10 2 9 4" xfId="33839" xr:uid="{00000000-0005-0000-0000-0000AC850000}"/>
    <cellStyle name="Note 2 10 20" xfId="33840" xr:uid="{00000000-0005-0000-0000-0000AD850000}"/>
    <cellStyle name="Note 2 10 20 2" xfId="33841" xr:uid="{00000000-0005-0000-0000-0000AE850000}"/>
    <cellStyle name="Note 2 10 20 3" xfId="33842" xr:uid="{00000000-0005-0000-0000-0000AF850000}"/>
    <cellStyle name="Note 2 10 20 4" xfId="33843" xr:uid="{00000000-0005-0000-0000-0000B0850000}"/>
    <cellStyle name="Note 2 10 21" xfId="33844" xr:uid="{00000000-0005-0000-0000-0000B1850000}"/>
    <cellStyle name="Note 2 10 21 2" xfId="33845" xr:uid="{00000000-0005-0000-0000-0000B2850000}"/>
    <cellStyle name="Note 2 10 21 3" xfId="33846" xr:uid="{00000000-0005-0000-0000-0000B3850000}"/>
    <cellStyle name="Note 2 10 21 4" xfId="33847" xr:uid="{00000000-0005-0000-0000-0000B4850000}"/>
    <cellStyle name="Note 2 10 22" xfId="33848" xr:uid="{00000000-0005-0000-0000-0000B5850000}"/>
    <cellStyle name="Note 2 10 23" xfId="33849" xr:uid="{00000000-0005-0000-0000-0000B6850000}"/>
    <cellStyle name="Note 2 10 24" xfId="33850" xr:uid="{00000000-0005-0000-0000-0000B7850000}"/>
    <cellStyle name="Note 2 10 25" xfId="33720" xr:uid="{00000000-0005-0000-0000-0000B8850000}"/>
    <cellStyle name="Note 2 10 3" xfId="33851" xr:uid="{00000000-0005-0000-0000-0000B9850000}"/>
    <cellStyle name="Note 2 10 3 2" xfId="33852" xr:uid="{00000000-0005-0000-0000-0000BA850000}"/>
    <cellStyle name="Note 2 10 3 3" xfId="33853" xr:uid="{00000000-0005-0000-0000-0000BB850000}"/>
    <cellStyle name="Note 2 10 3 4" xfId="33854" xr:uid="{00000000-0005-0000-0000-0000BC850000}"/>
    <cellStyle name="Note 2 10 4" xfId="33855" xr:uid="{00000000-0005-0000-0000-0000BD850000}"/>
    <cellStyle name="Note 2 10 4 2" xfId="33856" xr:uid="{00000000-0005-0000-0000-0000BE850000}"/>
    <cellStyle name="Note 2 10 4 3" xfId="33857" xr:uid="{00000000-0005-0000-0000-0000BF850000}"/>
    <cellStyle name="Note 2 10 4 4" xfId="33858" xr:uid="{00000000-0005-0000-0000-0000C0850000}"/>
    <cellStyle name="Note 2 10 5" xfId="33859" xr:uid="{00000000-0005-0000-0000-0000C1850000}"/>
    <cellStyle name="Note 2 10 5 2" xfId="33860" xr:uid="{00000000-0005-0000-0000-0000C2850000}"/>
    <cellStyle name="Note 2 10 5 3" xfId="33861" xr:uid="{00000000-0005-0000-0000-0000C3850000}"/>
    <cellStyle name="Note 2 10 5 4" xfId="33862" xr:uid="{00000000-0005-0000-0000-0000C4850000}"/>
    <cellStyle name="Note 2 10 6" xfId="33863" xr:uid="{00000000-0005-0000-0000-0000C5850000}"/>
    <cellStyle name="Note 2 10 6 2" xfId="33864" xr:uid="{00000000-0005-0000-0000-0000C6850000}"/>
    <cellStyle name="Note 2 10 6 3" xfId="33865" xr:uid="{00000000-0005-0000-0000-0000C7850000}"/>
    <cellStyle name="Note 2 10 6 4" xfId="33866" xr:uid="{00000000-0005-0000-0000-0000C8850000}"/>
    <cellStyle name="Note 2 10 7" xfId="33867" xr:uid="{00000000-0005-0000-0000-0000C9850000}"/>
    <cellStyle name="Note 2 10 7 2" xfId="33868" xr:uid="{00000000-0005-0000-0000-0000CA850000}"/>
    <cellStyle name="Note 2 10 7 3" xfId="33869" xr:uid="{00000000-0005-0000-0000-0000CB850000}"/>
    <cellStyle name="Note 2 10 7 4" xfId="33870" xr:uid="{00000000-0005-0000-0000-0000CC850000}"/>
    <cellStyle name="Note 2 10 8" xfId="33871" xr:uid="{00000000-0005-0000-0000-0000CD850000}"/>
    <cellStyle name="Note 2 10 8 2" xfId="33872" xr:uid="{00000000-0005-0000-0000-0000CE850000}"/>
    <cellStyle name="Note 2 10 8 3" xfId="33873" xr:uid="{00000000-0005-0000-0000-0000CF850000}"/>
    <cellStyle name="Note 2 10 8 4" xfId="33874" xr:uid="{00000000-0005-0000-0000-0000D0850000}"/>
    <cellStyle name="Note 2 10 9" xfId="33875" xr:uid="{00000000-0005-0000-0000-0000D1850000}"/>
    <cellStyle name="Note 2 10 9 2" xfId="33876" xr:uid="{00000000-0005-0000-0000-0000D2850000}"/>
    <cellStyle name="Note 2 10 9 3" xfId="33877" xr:uid="{00000000-0005-0000-0000-0000D3850000}"/>
    <cellStyle name="Note 2 10 9 4" xfId="33878" xr:uid="{00000000-0005-0000-0000-0000D4850000}"/>
    <cellStyle name="Note 2 11" xfId="1661" xr:uid="{00000000-0005-0000-0000-0000D5850000}"/>
    <cellStyle name="Note 2 11 10" xfId="33880" xr:uid="{00000000-0005-0000-0000-0000D6850000}"/>
    <cellStyle name="Note 2 11 10 2" xfId="33881" xr:uid="{00000000-0005-0000-0000-0000D7850000}"/>
    <cellStyle name="Note 2 11 10 3" xfId="33882" xr:uid="{00000000-0005-0000-0000-0000D8850000}"/>
    <cellStyle name="Note 2 11 10 4" xfId="33883" xr:uid="{00000000-0005-0000-0000-0000D9850000}"/>
    <cellStyle name="Note 2 11 11" xfId="33884" xr:uid="{00000000-0005-0000-0000-0000DA850000}"/>
    <cellStyle name="Note 2 11 11 2" xfId="33885" xr:uid="{00000000-0005-0000-0000-0000DB850000}"/>
    <cellStyle name="Note 2 11 11 3" xfId="33886" xr:uid="{00000000-0005-0000-0000-0000DC850000}"/>
    <cellStyle name="Note 2 11 11 4" xfId="33887" xr:uid="{00000000-0005-0000-0000-0000DD850000}"/>
    <cellStyle name="Note 2 11 12" xfId="33888" xr:uid="{00000000-0005-0000-0000-0000DE850000}"/>
    <cellStyle name="Note 2 11 12 2" xfId="33889" xr:uid="{00000000-0005-0000-0000-0000DF850000}"/>
    <cellStyle name="Note 2 11 12 3" xfId="33890" xr:uid="{00000000-0005-0000-0000-0000E0850000}"/>
    <cellStyle name="Note 2 11 12 4" xfId="33891" xr:uid="{00000000-0005-0000-0000-0000E1850000}"/>
    <cellStyle name="Note 2 11 13" xfId="33892" xr:uid="{00000000-0005-0000-0000-0000E2850000}"/>
    <cellStyle name="Note 2 11 13 2" xfId="33893" xr:uid="{00000000-0005-0000-0000-0000E3850000}"/>
    <cellStyle name="Note 2 11 13 3" xfId="33894" xr:uid="{00000000-0005-0000-0000-0000E4850000}"/>
    <cellStyle name="Note 2 11 13 4" xfId="33895" xr:uid="{00000000-0005-0000-0000-0000E5850000}"/>
    <cellStyle name="Note 2 11 14" xfId="33896" xr:uid="{00000000-0005-0000-0000-0000E6850000}"/>
    <cellStyle name="Note 2 11 14 2" xfId="33897" xr:uid="{00000000-0005-0000-0000-0000E7850000}"/>
    <cellStyle name="Note 2 11 14 3" xfId="33898" xr:uid="{00000000-0005-0000-0000-0000E8850000}"/>
    <cellStyle name="Note 2 11 14 4" xfId="33899" xr:uid="{00000000-0005-0000-0000-0000E9850000}"/>
    <cellStyle name="Note 2 11 15" xfId="33900" xr:uid="{00000000-0005-0000-0000-0000EA850000}"/>
    <cellStyle name="Note 2 11 15 2" xfId="33901" xr:uid="{00000000-0005-0000-0000-0000EB850000}"/>
    <cellStyle name="Note 2 11 15 3" xfId="33902" xr:uid="{00000000-0005-0000-0000-0000EC850000}"/>
    <cellStyle name="Note 2 11 15 4" xfId="33903" xr:uid="{00000000-0005-0000-0000-0000ED850000}"/>
    <cellStyle name="Note 2 11 16" xfId="33904" xr:uid="{00000000-0005-0000-0000-0000EE850000}"/>
    <cellStyle name="Note 2 11 16 2" xfId="33905" xr:uid="{00000000-0005-0000-0000-0000EF850000}"/>
    <cellStyle name="Note 2 11 16 3" xfId="33906" xr:uid="{00000000-0005-0000-0000-0000F0850000}"/>
    <cellStyle name="Note 2 11 16 4" xfId="33907" xr:uid="{00000000-0005-0000-0000-0000F1850000}"/>
    <cellStyle name="Note 2 11 17" xfId="33908" xr:uid="{00000000-0005-0000-0000-0000F2850000}"/>
    <cellStyle name="Note 2 11 17 2" xfId="33909" xr:uid="{00000000-0005-0000-0000-0000F3850000}"/>
    <cellStyle name="Note 2 11 17 3" xfId="33910" xr:uid="{00000000-0005-0000-0000-0000F4850000}"/>
    <cellStyle name="Note 2 11 17 4" xfId="33911" xr:uid="{00000000-0005-0000-0000-0000F5850000}"/>
    <cellStyle name="Note 2 11 18" xfId="33912" xr:uid="{00000000-0005-0000-0000-0000F6850000}"/>
    <cellStyle name="Note 2 11 18 2" xfId="33913" xr:uid="{00000000-0005-0000-0000-0000F7850000}"/>
    <cellStyle name="Note 2 11 18 3" xfId="33914" xr:uid="{00000000-0005-0000-0000-0000F8850000}"/>
    <cellStyle name="Note 2 11 18 4" xfId="33915" xr:uid="{00000000-0005-0000-0000-0000F9850000}"/>
    <cellStyle name="Note 2 11 19" xfId="33916" xr:uid="{00000000-0005-0000-0000-0000FA850000}"/>
    <cellStyle name="Note 2 11 19 2" xfId="33917" xr:uid="{00000000-0005-0000-0000-0000FB850000}"/>
    <cellStyle name="Note 2 11 19 3" xfId="33918" xr:uid="{00000000-0005-0000-0000-0000FC850000}"/>
    <cellStyle name="Note 2 11 19 4" xfId="33919" xr:uid="{00000000-0005-0000-0000-0000FD850000}"/>
    <cellStyle name="Note 2 11 2" xfId="33920" xr:uid="{00000000-0005-0000-0000-0000FE850000}"/>
    <cellStyle name="Note 2 11 2 10" xfId="33921" xr:uid="{00000000-0005-0000-0000-0000FF850000}"/>
    <cellStyle name="Note 2 11 2 10 2" xfId="33922" xr:uid="{00000000-0005-0000-0000-000000860000}"/>
    <cellStyle name="Note 2 11 2 10 3" xfId="33923" xr:uid="{00000000-0005-0000-0000-000001860000}"/>
    <cellStyle name="Note 2 11 2 10 4" xfId="33924" xr:uid="{00000000-0005-0000-0000-000002860000}"/>
    <cellStyle name="Note 2 11 2 11" xfId="33925" xr:uid="{00000000-0005-0000-0000-000003860000}"/>
    <cellStyle name="Note 2 11 2 11 2" xfId="33926" xr:uid="{00000000-0005-0000-0000-000004860000}"/>
    <cellStyle name="Note 2 11 2 11 3" xfId="33927" xr:uid="{00000000-0005-0000-0000-000005860000}"/>
    <cellStyle name="Note 2 11 2 11 4" xfId="33928" xr:uid="{00000000-0005-0000-0000-000006860000}"/>
    <cellStyle name="Note 2 11 2 12" xfId="33929" xr:uid="{00000000-0005-0000-0000-000007860000}"/>
    <cellStyle name="Note 2 11 2 12 2" xfId="33930" xr:uid="{00000000-0005-0000-0000-000008860000}"/>
    <cellStyle name="Note 2 11 2 12 3" xfId="33931" xr:uid="{00000000-0005-0000-0000-000009860000}"/>
    <cellStyle name="Note 2 11 2 12 4" xfId="33932" xr:uid="{00000000-0005-0000-0000-00000A860000}"/>
    <cellStyle name="Note 2 11 2 13" xfId="33933" xr:uid="{00000000-0005-0000-0000-00000B860000}"/>
    <cellStyle name="Note 2 11 2 13 2" xfId="33934" xr:uid="{00000000-0005-0000-0000-00000C860000}"/>
    <cellStyle name="Note 2 11 2 13 3" xfId="33935" xr:uid="{00000000-0005-0000-0000-00000D860000}"/>
    <cellStyle name="Note 2 11 2 13 4" xfId="33936" xr:uid="{00000000-0005-0000-0000-00000E860000}"/>
    <cellStyle name="Note 2 11 2 14" xfId="33937" xr:uid="{00000000-0005-0000-0000-00000F860000}"/>
    <cellStyle name="Note 2 11 2 14 2" xfId="33938" xr:uid="{00000000-0005-0000-0000-000010860000}"/>
    <cellStyle name="Note 2 11 2 14 3" xfId="33939" xr:uid="{00000000-0005-0000-0000-000011860000}"/>
    <cellStyle name="Note 2 11 2 14 4" xfId="33940" xr:uid="{00000000-0005-0000-0000-000012860000}"/>
    <cellStyle name="Note 2 11 2 15" xfId="33941" xr:uid="{00000000-0005-0000-0000-000013860000}"/>
    <cellStyle name="Note 2 11 2 15 2" xfId="33942" xr:uid="{00000000-0005-0000-0000-000014860000}"/>
    <cellStyle name="Note 2 11 2 15 3" xfId="33943" xr:uid="{00000000-0005-0000-0000-000015860000}"/>
    <cellStyle name="Note 2 11 2 15 4" xfId="33944" xr:uid="{00000000-0005-0000-0000-000016860000}"/>
    <cellStyle name="Note 2 11 2 16" xfId="33945" xr:uid="{00000000-0005-0000-0000-000017860000}"/>
    <cellStyle name="Note 2 11 2 16 2" xfId="33946" xr:uid="{00000000-0005-0000-0000-000018860000}"/>
    <cellStyle name="Note 2 11 2 16 3" xfId="33947" xr:uid="{00000000-0005-0000-0000-000019860000}"/>
    <cellStyle name="Note 2 11 2 16 4" xfId="33948" xr:uid="{00000000-0005-0000-0000-00001A860000}"/>
    <cellStyle name="Note 2 11 2 17" xfId="33949" xr:uid="{00000000-0005-0000-0000-00001B860000}"/>
    <cellStyle name="Note 2 11 2 17 2" xfId="33950" xr:uid="{00000000-0005-0000-0000-00001C860000}"/>
    <cellStyle name="Note 2 11 2 17 3" xfId="33951" xr:uid="{00000000-0005-0000-0000-00001D860000}"/>
    <cellStyle name="Note 2 11 2 17 4" xfId="33952" xr:uid="{00000000-0005-0000-0000-00001E860000}"/>
    <cellStyle name="Note 2 11 2 18" xfId="33953" xr:uid="{00000000-0005-0000-0000-00001F860000}"/>
    <cellStyle name="Note 2 11 2 18 2" xfId="33954" xr:uid="{00000000-0005-0000-0000-000020860000}"/>
    <cellStyle name="Note 2 11 2 18 3" xfId="33955" xr:uid="{00000000-0005-0000-0000-000021860000}"/>
    <cellStyle name="Note 2 11 2 18 4" xfId="33956" xr:uid="{00000000-0005-0000-0000-000022860000}"/>
    <cellStyle name="Note 2 11 2 19" xfId="33957" xr:uid="{00000000-0005-0000-0000-000023860000}"/>
    <cellStyle name="Note 2 11 2 19 2" xfId="33958" xr:uid="{00000000-0005-0000-0000-000024860000}"/>
    <cellStyle name="Note 2 11 2 19 3" xfId="33959" xr:uid="{00000000-0005-0000-0000-000025860000}"/>
    <cellStyle name="Note 2 11 2 19 4" xfId="33960" xr:uid="{00000000-0005-0000-0000-000026860000}"/>
    <cellStyle name="Note 2 11 2 2" xfId="33961" xr:uid="{00000000-0005-0000-0000-000027860000}"/>
    <cellStyle name="Note 2 11 2 2 2" xfId="33962" xr:uid="{00000000-0005-0000-0000-000028860000}"/>
    <cellStyle name="Note 2 11 2 2 3" xfId="33963" xr:uid="{00000000-0005-0000-0000-000029860000}"/>
    <cellStyle name="Note 2 11 2 2 4" xfId="33964" xr:uid="{00000000-0005-0000-0000-00002A860000}"/>
    <cellStyle name="Note 2 11 2 20" xfId="33965" xr:uid="{00000000-0005-0000-0000-00002B860000}"/>
    <cellStyle name="Note 2 11 2 20 2" xfId="33966" xr:uid="{00000000-0005-0000-0000-00002C860000}"/>
    <cellStyle name="Note 2 11 2 20 3" xfId="33967" xr:uid="{00000000-0005-0000-0000-00002D860000}"/>
    <cellStyle name="Note 2 11 2 20 4" xfId="33968" xr:uid="{00000000-0005-0000-0000-00002E860000}"/>
    <cellStyle name="Note 2 11 2 21" xfId="33969" xr:uid="{00000000-0005-0000-0000-00002F860000}"/>
    <cellStyle name="Note 2 11 2 22" xfId="33970" xr:uid="{00000000-0005-0000-0000-000030860000}"/>
    <cellStyle name="Note 2 11 2 3" xfId="33971" xr:uid="{00000000-0005-0000-0000-000031860000}"/>
    <cellStyle name="Note 2 11 2 3 2" xfId="33972" xr:uid="{00000000-0005-0000-0000-000032860000}"/>
    <cellStyle name="Note 2 11 2 3 3" xfId="33973" xr:uid="{00000000-0005-0000-0000-000033860000}"/>
    <cellStyle name="Note 2 11 2 3 4" xfId="33974" xr:uid="{00000000-0005-0000-0000-000034860000}"/>
    <cellStyle name="Note 2 11 2 4" xfId="33975" xr:uid="{00000000-0005-0000-0000-000035860000}"/>
    <cellStyle name="Note 2 11 2 4 2" xfId="33976" xr:uid="{00000000-0005-0000-0000-000036860000}"/>
    <cellStyle name="Note 2 11 2 4 3" xfId="33977" xr:uid="{00000000-0005-0000-0000-000037860000}"/>
    <cellStyle name="Note 2 11 2 4 4" xfId="33978" xr:uid="{00000000-0005-0000-0000-000038860000}"/>
    <cellStyle name="Note 2 11 2 5" xfId="33979" xr:uid="{00000000-0005-0000-0000-000039860000}"/>
    <cellStyle name="Note 2 11 2 5 2" xfId="33980" xr:uid="{00000000-0005-0000-0000-00003A860000}"/>
    <cellStyle name="Note 2 11 2 5 3" xfId="33981" xr:uid="{00000000-0005-0000-0000-00003B860000}"/>
    <cellStyle name="Note 2 11 2 5 4" xfId="33982" xr:uid="{00000000-0005-0000-0000-00003C860000}"/>
    <cellStyle name="Note 2 11 2 6" xfId="33983" xr:uid="{00000000-0005-0000-0000-00003D860000}"/>
    <cellStyle name="Note 2 11 2 6 2" xfId="33984" xr:uid="{00000000-0005-0000-0000-00003E860000}"/>
    <cellStyle name="Note 2 11 2 6 3" xfId="33985" xr:uid="{00000000-0005-0000-0000-00003F860000}"/>
    <cellStyle name="Note 2 11 2 6 4" xfId="33986" xr:uid="{00000000-0005-0000-0000-000040860000}"/>
    <cellStyle name="Note 2 11 2 7" xfId="33987" xr:uid="{00000000-0005-0000-0000-000041860000}"/>
    <cellStyle name="Note 2 11 2 7 2" xfId="33988" xr:uid="{00000000-0005-0000-0000-000042860000}"/>
    <cellStyle name="Note 2 11 2 7 3" xfId="33989" xr:uid="{00000000-0005-0000-0000-000043860000}"/>
    <cellStyle name="Note 2 11 2 7 4" xfId="33990" xr:uid="{00000000-0005-0000-0000-000044860000}"/>
    <cellStyle name="Note 2 11 2 8" xfId="33991" xr:uid="{00000000-0005-0000-0000-000045860000}"/>
    <cellStyle name="Note 2 11 2 8 2" xfId="33992" xr:uid="{00000000-0005-0000-0000-000046860000}"/>
    <cellStyle name="Note 2 11 2 8 3" xfId="33993" xr:uid="{00000000-0005-0000-0000-000047860000}"/>
    <cellStyle name="Note 2 11 2 8 4" xfId="33994" xr:uid="{00000000-0005-0000-0000-000048860000}"/>
    <cellStyle name="Note 2 11 2 9" xfId="33995" xr:uid="{00000000-0005-0000-0000-000049860000}"/>
    <cellStyle name="Note 2 11 2 9 2" xfId="33996" xr:uid="{00000000-0005-0000-0000-00004A860000}"/>
    <cellStyle name="Note 2 11 2 9 3" xfId="33997" xr:uid="{00000000-0005-0000-0000-00004B860000}"/>
    <cellStyle name="Note 2 11 2 9 4" xfId="33998" xr:uid="{00000000-0005-0000-0000-00004C860000}"/>
    <cellStyle name="Note 2 11 20" xfId="33999" xr:uid="{00000000-0005-0000-0000-00004D860000}"/>
    <cellStyle name="Note 2 11 20 2" xfId="34000" xr:uid="{00000000-0005-0000-0000-00004E860000}"/>
    <cellStyle name="Note 2 11 20 3" xfId="34001" xr:uid="{00000000-0005-0000-0000-00004F860000}"/>
    <cellStyle name="Note 2 11 20 4" xfId="34002" xr:uid="{00000000-0005-0000-0000-000050860000}"/>
    <cellStyle name="Note 2 11 21" xfId="34003" xr:uid="{00000000-0005-0000-0000-000051860000}"/>
    <cellStyle name="Note 2 11 21 2" xfId="34004" xr:uid="{00000000-0005-0000-0000-000052860000}"/>
    <cellStyle name="Note 2 11 21 3" xfId="34005" xr:uid="{00000000-0005-0000-0000-000053860000}"/>
    <cellStyle name="Note 2 11 21 4" xfId="34006" xr:uid="{00000000-0005-0000-0000-000054860000}"/>
    <cellStyle name="Note 2 11 22" xfId="34007" xr:uid="{00000000-0005-0000-0000-000055860000}"/>
    <cellStyle name="Note 2 11 23" xfId="34008" xr:uid="{00000000-0005-0000-0000-000056860000}"/>
    <cellStyle name="Note 2 11 24" xfId="34009" xr:uid="{00000000-0005-0000-0000-000057860000}"/>
    <cellStyle name="Note 2 11 25" xfId="33879" xr:uid="{00000000-0005-0000-0000-000058860000}"/>
    <cellStyle name="Note 2 11 3" xfId="34010" xr:uid="{00000000-0005-0000-0000-000059860000}"/>
    <cellStyle name="Note 2 11 3 2" xfId="34011" xr:uid="{00000000-0005-0000-0000-00005A860000}"/>
    <cellStyle name="Note 2 11 3 3" xfId="34012" xr:uid="{00000000-0005-0000-0000-00005B860000}"/>
    <cellStyle name="Note 2 11 3 4" xfId="34013" xr:uid="{00000000-0005-0000-0000-00005C860000}"/>
    <cellStyle name="Note 2 11 4" xfId="34014" xr:uid="{00000000-0005-0000-0000-00005D860000}"/>
    <cellStyle name="Note 2 11 4 2" xfId="34015" xr:uid="{00000000-0005-0000-0000-00005E860000}"/>
    <cellStyle name="Note 2 11 4 3" xfId="34016" xr:uid="{00000000-0005-0000-0000-00005F860000}"/>
    <cellStyle name="Note 2 11 4 4" xfId="34017" xr:uid="{00000000-0005-0000-0000-000060860000}"/>
    <cellStyle name="Note 2 11 5" xfId="34018" xr:uid="{00000000-0005-0000-0000-000061860000}"/>
    <cellStyle name="Note 2 11 5 2" xfId="34019" xr:uid="{00000000-0005-0000-0000-000062860000}"/>
    <cellStyle name="Note 2 11 5 3" xfId="34020" xr:uid="{00000000-0005-0000-0000-000063860000}"/>
    <cellStyle name="Note 2 11 5 4" xfId="34021" xr:uid="{00000000-0005-0000-0000-000064860000}"/>
    <cellStyle name="Note 2 11 6" xfId="34022" xr:uid="{00000000-0005-0000-0000-000065860000}"/>
    <cellStyle name="Note 2 11 6 2" xfId="34023" xr:uid="{00000000-0005-0000-0000-000066860000}"/>
    <cellStyle name="Note 2 11 6 3" xfId="34024" xr:uid="{00000000-0005-0000-0000-000067860000}"/>
    <cellStyle name="Note 2 11 6 4" xfId="34025" xr:uid="{00000000-0005-0000-0000-000068860000}"/>
    <cellStyle name="Note 2 11 7" xfId="34026" xr:uid="{00000000-0005-0000-0000-000069860000}"/>
    <cellStyle name="Note 2 11 7 2" xfId="34027" xr:uid="{00000000-0005-0000-0000-00006A860000}"/>
    <cellStyle name="Note 2 11 7 3" xfId="34028" xr:uid="{00000000-0005-0000-0000-00006B860000}"/>
    <cellStyle name="Note 2 11 7 4" xfId="34029" xr:uid="{00000000-0005-0000-0000-00006C860000}"/>
    <cellStyle name="Note 2 11 8" xfId="34030" xr:uid="{00000000-0005-0000-0000-00006D860000}"/>
    <cellStyle name="Note 2 11 8 2" xfId="34031" xr:uid="{00000000-0005-0000-0000-00006E860000}"/>
    <cellStyle name="Note 2 11 8 3" xfId="34032" xr:uid="{00000000-0005-0000-0000-00006F860000}"/>
    <cellStyle name="Note 2 11 8 4" xfId="34033" xr:uid="{00000000-0005-0000-0000-000070860000}"/>
    <cellStyle name="Note 2 11 9" xfId="34034" xr:uid="{00000000-0005-0000-0000-000071860000}"/>
    <cellStyle name="Note 2 11 9 2" xfId="34035" xr:uid="{00000000-0005-0000-0000-000072860000}"/>
    <cellStyle name="Note 2 11 9 3" xfId="34036" xr:uid="{00000000-0005-0000-0000-000073860000}"/>
    <cellStyle name="Note 2 11 9 4" xfId="34037" xr:uid="{00000000-0005-0000-0000-000074860000}"/>
    <cellStyle name="Note 2 12" xfId="34038" xr:uid="{00000000-0005-0000-0000-000075860000}"/>
    <cellStyle name="Note 2 12 10" xfId="34039" xr:uid="{00000000-0005-0000-0000-000076860000}"/>
    <cellStyle name="Note 2 12 10 2" xfId="34040" xr:uid="{00000000-0005-0000-0000-000077860000}"/>
    <cellStyle name="Note 2 12 10 3" xfId="34041" xr:uid="{00000000-0005-0000-0000-000078860000}"/>
    <cellStyle name="Note 2 12 10 4" xfId="34042" xr:uid="{00000000-0005-0000-0000-000079860000}"/>
    <cellStyle name="Note 2 12 11" xfId="34043" xr:uid="{00000000-0005-0000-0000-00007A860000}"/>
    <cellStyle name="Note 2 12 11 2" xfId="34044" xr:uid="{00000000-0005-0000-0000-00007B860000}"/>
    <cellStyle name="Note 2 12 11 3" xfId="34045" xr:uid="{00000000-0005-0000-0000-00007C860000}"/>
    <cellStyle name="Note 2 12 11 4" xfId="34046" xr:uid="{00000000-0005-0000-0000-00007D860000}"/>
    <cellStyle name="Note 2 12 12" xfId="34047" xr:uid="{00000000-0005-0000-0000-00007E860000}"/>
    <cellStyle name="Note 2 12 12 2" xfId="34048" xr:uid="{00000000-0005-0000-0000-00007F860000}"/>
    <cellStyle name="Note 2 12 12 3" xfId="34049" xr:uid="{00000000-0005-0000-0000-000080860000}"/>
    <cellStyle name="Note 2 12 12 4" xfId="34050" xr:uid="{00000000-0005-0000-0000-000081860000}"/>
    <cellStyle name="Note 2 12 13" xfId="34051" xr:uid="{00000000-0005-0000-0000-000082860000}"/>
    <cellStyle name="Note 2 12 13 2" xfId="34052" xr:uid="{00000000-0005-0000-0000-000083860000}"/>
    <cellStyle name="Note 2 12 13 3" xfId="34053" xr:uid="{00000000-0005-0000-0000-000084860000}"/>
    <cellStyle name="Note 2 12 13 4" xfId="34054" xr:uid="{00000000-0005-0000-0000-000085860000}"/>
    <cellStyle name="Note 2 12 14" xfId="34055" xr:uid="{00000000-0005-0000-0000-000086860000}"/>
    <cellStyle name="Note 2 12 14 2" xfId="34056" xr:uid="{00000000-0005-0000-0000-000087860000}"/>
    <cellStyle name="Note 2 12 14 3" xfId="34057" xr:uid="{00000000-0005-0000-0000-000088860000}"/>
    <cellStyle name="Note 2 12 14 4" xfId="34058" xr:uid="{00000000-0005-0000-0000-000089860000}"/>
    <cellStyle name="Note 2 12 15" xfId="34059" xr:uid="{00000000-0005-0000-0000-00008A860000}"/>
    <cellStyle name="Note 2 12 15 2" xfId="34060" xr:uid="{00000000-0005-0000-0000-00008B860000}"/>
    <cellStyle name="Note 2 12 15 3" xfId="34061" xr:uid="{00000000-0005-0000-0000-00008C860000}"/>
    <cellStyle name="Note 2 12 15 4" xfId="34062" xr:uid="{00000000-0005-0000-0000-00008D860000}"/>
    <cellStyle name="Note 2 12 16" xfId="34063" xr:uid="{00000000-0005-0000-0000-00008E860000}"/>
    <cellStyle name="Note 2 12 16 2" xfId="34064" xr:uid="{00000000-0005-0000-0000-00008F860000}"/>
    <cellStyle name="Note 2 12 16 3" xfId="34065" xr:uid="{00000000-0005-0000-0000-000090860000}"/>
    <cellStyle name="Note 2 12 16 4" xfId="34066" xr:uid="{00000000-0005-0000-0000-000091860000}"/>
    <cellStyle name="Note 2 12 17" xfId="34067" xr:uid="{00000000-0005-0000-0000-000092860000}"/>
    <cellStyle name="Note 2 12 17 2" xfId="34068" xr:uid="{00000000-0005-0000-0000-000093860000}"/>
    <cellStyle name="Note 2 12 17 3" xfId="34069" xr:uid="{00000000-0005-0000-0000-000094860000}"/>
    <cellStyle name="Note 2 12 17 4" xfId="34070" xr:uid="{00000000-0005-0000-0000-000095860000}"/>
    <cellStyle name="Note 2 12 18" xfId="34071" xr:uid="{00000000-0005-0000-0000-000096860000}"/>
    <cellStyle name="Note 2 12 18 2" xfId="34072" xr:uid="{00000000-0005-0000-0000-000097860000}"/>
    <cellStyle name="Note 2 12 18 3" xfId="34073" xr:uid="{00000000-0005-0000-0000-000098860000}"/>
    <cellStyle name="Note 2 12 18 4" xfId="34074" xr:uid="{00000000-0005-0000-0000-000099860000}"/>
    <cellStyle name="Note 2 12 19" xfId="34075" xr:uid="{00000000-0005-0000-0000-00009A860000}"/>
    <cellStyle name="Note 2 12 19 2" xfId="34076" xr:uid="{00000000-0005-0000-0000-00009B860000}"/>
    <cellStyle name="Note 2 12 19 3" xfId="34077" xr:uid="{00000000-0005-0000-0000-00009C860000}"/>
    <cellStyle name="Note 2 12 19 4" xfId="34078" xr:uid="{00000000-0005-0000-0000-00009D860000}"/>
    <cellStyle name="Note 2 12 2" xfId="34079" xr:uid="{00000000-0005-0000-0000-00009E860000}"/>
    <cellStyle name="Note 2 12 2 2" xfId="34080" xr:uid="{00000000-0005-0000-0000-00009F860000}"/>
    <cellStyle name="Note 2 12 2 3" xfId="34081" xr:uid="{00000000-0005-0000-0000-0000A0860000}"/>
    <cellStyle name="Note 2 12 2 4" xfId="34082" xr:uid="{00000000-0005-0000-0000-0000A1860000}"/>
    <cellStyle name="Note 2 12 20" xfId="34083" xr:uid="{00000000-0005-0000-0000-0000A2860000}"/>
    <cellStyle name="Note 2 12 20 2" xfId="34084" xr:uid="{00000000-0005-0000-0000-0000A3860000}"/>
    <cellStyle name="Note 2 12 20 3" xfId="34085" xr:uid="{00000000-0005-0000-0000-0000A4860000}"/>
    <cellStyle name="Note 2 12 20 4" xfId="34086" xr:uid="{00000000-0005-0000-0000-0000A5860000}"/>
    <cellStyle name="Note 2 12 21" xfId="34087" xr:uid="{00000000-0005-0000-0000-0000A6860000}"/>
    <cellStyle name="Note 2 12 22" xfId="34088" xr:uid="{00000000-0005-0000-0000-0000A7860000}"/>
    <cellStyle name="Note 2 12 23" xfId="34089" xr:uid="{00000000-0005-0000-0000-0000A8860000}"/>
    <cellStyle name="Note 2 12 3" xfId="34090" xr:uid="{00000000-0005-0000-0000-0000A9860000}"/>
    <cellStyle name="Note 2 12 3 2" xfId="34091" xr:uid="{00000000-0005-0000-0000-0000AA860000}"/>
    <cellStyle name="Note 2 12 3 3" xfId="34092" xr:uid="{00000000-0005-0000-0000-0000AB860000}"/>
    <cellStyle name="Note 2 12 3 4" xfId="34093" xr:uid="{00000000-0005-0000-0000-0000AC860000}"/>
    <cellStyle name="Note 2 12 4" xfId="34094" xr:uid="{00000000-0005-0000-0000-0000AD860000}"/>
    <cellStyle name="Note 2 12 4 2" xfId="34095" xr:uid="{00000000-0005-0000-0000-0000AE860000}"/>
    <cellStyle name="Note 2 12 4 3" xfId="34096" xr:uid="{00000000-0005-0000-0000-0000AF860000}"/>
    <cellStyle name="Note 2 12 4 4" xfId="34097" xr:uid="{00000000-0005-0000-0000-0000B0860000}"/>
    <cellStyle name="Note 2 12 5" xfId="34098" xr:uid="{00000000-0005-0000-0000-0000B1860000}"/>
    <cellStyle name="Note 2 12 5 2" xfId="34099" xr:uid="{00000000-0005-0000-0000-0000B2860000}"/>
    <cellStyle name="Note 2 12 5 3" xfId="34100" xr:uid="{00000000-0005-0000-0000-0000B3860000}"/>
    <cellStyle name="Note 2 12 5 4" xfId="34101" xr:uid="{00000000-0005-0000-0000-0000B4860000}"/>
    <cellStyle name="Note 2 12 6" xfId="34102" xr:uid="{00000000-0005-0000-0000-0000B5860000}"/>
    <cellStyle name="Note 2 12 6 2" xfId="34103" xr:uid="{00000000-0005-0000-0000-0000B6860000}"/>
    <cellStyle name="Note 2 12 6 3" xfId="34104" xr:uid="{00000000-0005-0000-0000-0000B7860000}"/>
    <cellStyle name="Note 2 12 6 4" xfId="34105" xr:uid="{00000000-0005-0000-0000-0000B8860000}"/>
    <cellStyle name="Note 2 12 7" xfId="34106" xr:uid="{00000000-0005-0000-0000-0000B9860000}"/>
    <cellStyle name="Note 2 12 7 2" xfId="34107" xr:uid="{00000000-0005-0000-0000-0000BA860000}"/>
    <cellStyle name="Note 2 12 7 3" xfId="34108" xr:uid="{00000000-0005-0000-0000-0000BB860000}"/>
    <cellStyle name="Note 2 12 7 4" xfId="34109" xr:uid="{00000000-0005-0000-0000-0000BC860000}"/>
    <cellStyle name="Note 2 12 8" xfId="34110" xr:uid="{00000000-0005-0000-0000-0000BD860000}"/>
    <cellStyle name="Note 2 12 8 2" xfId="34111" xr:uid="{00000000-0005-0000-0000-0000BE860000}"/>
    <cellStyle name="Note 2 12 8 3" xfId="34112" xr:uid="{00000000-0005-0000-0000-0000BF860000}"/>
    <cellStyle name="Note 2 12 8 4" xfId="34113" xr:uid="{00000000-0005-0000-0000-0000C0860000}"/>
    <cellStyle name="Note 2 12 9" xfId="34114" xr:uid="{00000000-0005-0000-0000-0000C1860000}"/>
    <cellStyle name="Note 2 12 9 2" xfId="34115" xr:uid="{00000000-0005-0000-0000-0000C2860000}"/>
    <cellStyle name="Note 2 12 9 3" xfId="34116" xr:uid="{00000000-0005-0000-0000-0000C3860000}"/>
    <cellStyle name="Note 2 12 9 4" xfId="34117" xr:uid="{00000000-0005-0000-0000-0000C4860000}"/>
    <cellStyle name="Note 2 13" xfId="34118" xr:uid="{00000000-0005-0000-0000-0000C5860000}"/>
    <cellStyle name="Note 2 13 10" xfId="34119" xr:uid="{00000000-0005-0000-0000-0000C6860000}"/>
    <cellStyle name="Note 2 13 10 2" xfId="34120" xr:uid="{00000000-0005-0000-0000-0000C7860000}"/>
    <cellStyle name="Note 2 13 10 3" xfId="34121" xr:uid="{00000000-0005-0000-0000-0000C8860000}"/>
    <cellStyle name="Note 2 13 10 4" xfId="34122" xr:uid="{00000000-0005-0000-0000-0000C9860000}"/>
    <cellStyle name="Note 2 13 11" xfId="34123" xr:uid="{00000000-0005-0000-0000-0000CA860000}"/>
    <cellStyle name="Note 2 13 11 2" xfId="34124" xr:uid="{00000000-0005-0000-0000-0000CB860000}"/>
    <cellStyle name="Note 2 13 11 3" xfId="34125" xr:uid="{00000000-0005-0000-0000-0000CC860000}"/>
    <cellStyle name="Note 2 13 11 4" xfId="34126" xr:uid="{00000000-0005-0000-0000-0000CD860000}"/>
    <cellStyle name="Note 2 13 12" xfId="34127" xr:uid="{00000000-0005-0000-0000-0000CE860000}"/>
    <cellStyle name="Note 2 13 12 2" xfId="34128" xr:uid="{00000000-0005-0000-0000-0000CF860000}"/>
    <cellStyle name="Note 2 13 12 3" xfId="34129" xr:uid="{00000000-0005-0000-0000-0000D0860000}"/>
    <cellStyle name="Note 2 13 12 4" xfId="34130" xr:uid="{00000000-0005-0000-0000-0000D1860000}"/>
    <cellStyle name="Note 2 13 13" xfId="34131" xr:uid="{00000000-0005-0000-0000-0000D2860000}"/>
    <cellStyle name="Note 2 13 13 2" xfId="34132" xr:uid="{00000000-0005-0000-0000-0000D3860000}"/>
    <cellStyle name="Note 2 13 13 3" xfId="34133" xr:uid="{00000000-0005-0000-0000-0000D4860000}"/>
    <cellStyle name="Note 2 13 13 4" xfId="34134" xr:uid="{00000000-0005-0000-0000-0000D5860000}"/>
    <cellStyle name="Note 2 13 14" xfId="34135" xr:uid="{00000000-0005-0000-0000-0000D6860000}"/>
    <cellStyle name="Note 2 13 14 2" xfId="34136" xr:uid="{00000000-0005-0000-0000-0000D7860000}"/>
    <cellStyle name="Note 2 13 14 3" xfId="34137" xr:uid="{00000000-0005-0000-0000-0000D8860000}"/>
    <cellStyle name="Note 2 13 14 4" xfId="34138" xr:uid="{00000000-0005-0000-0000-0000D9860000}"/>
    <cellStyle name="Note 2 13 15" xfId="34139" xr:uid="{00000000-0005-0000-0000-0000DA860000}"/>
    <cellStyle name="Note 2 13 15 2" xfId="34140" xr:uid="{00000000-0005-0000-0000-0000DB860000}"/>
    <cellStyle name="Note 2 13 15 3" xfId="34141" xr:uid="{00000000-0005-0000-0000-0000DC860000}"/>
    <cellStyle name="Note 2 13 15 4" xfId="34142" xr:uid="{00000000-0005-0000-0000-0000DD860000}"/>
    <cellStyle name="Note 2 13 16" xfId="34143" xr:uid="{00000000-0005-0000-0000-0000DE860000}"/>
    <cellStyle name="Note 2 13 16 2" xfId="34144" xr:uid="{00000000-0005-0000-0000-0000DF860000}"/>
    <cellStyle name="Note 2 13 16 3" xfId="34145" xr:uid="{00000000-0005-0000-0000-0000E0860000}"/>
    <cellStyle name="Note 2 13 16 4" xfId="34146" xr:uid="{00000000-0005-0000-0000-0000E1860000}"/>
    <cellStyle name="Note 2 13 17" xfId="34147" xr:uid="{00000000-0005-0000-0000-0000E2860000}"/>
    <cellStyle name="Note 2 13 17 2" xfId="34148" xr:uid="{00000000-0005-0000-0000-0000E3860000}"/>
    <cellStyle name="Note 2 13 17 3" xfId="34149" xr:uid="{00000000-0005-0000-0000-0000E4860000}"/>
    <cellStyle name="Note 2 13 17 4" xfId="34150" xr:uid="{00000000-0005-0000-0000-0000E5860000}"/>
    <cellStyle name="Note 2 13 18" xfId="34151" xr:uid="{00000000-0005-0000-0000-0000E6860000}"/>
    <cellStyle name="Note 2 13 18 2" xfId="34152" xr:uid="{00000000-0005-0000-0000-0000E7860000}"/>
    <cellStyle name="Note 2 13 18 3" xfId="34153" xr:uid="{00000000-0005-0000-0000-0000E8860000}"/>
    <cellStyle name="Note 2 13 18 4" xfId="34154" xr:uid="{00000000-0005-0000-0000-0000E9860000}"/>
    <cellStyle name="Note 2 13 19" xfId="34155" xr:uid="{00000000-0005-0000-0000-0000EA860000}"/>
    <cellStyle name="Note 2 13 19 2" xfId="34156" xr:uid="{00000000-0005-0000-0000-0000EB860000}"/>
    <cellStyle name="Note 2 13 19 3" xfId="34157" xr:uid="{00000000-0005-0000-0000-0000EC860000}"/>
    <cellStyle name="Note 2 13 19 4" xfId="34158" xr:uid="{00000000-0005-0000-0000-0000ED860000}"/>
    <cellStyle name="Note 2 13 2" xfId="34159" xr:uid="{00000000-0005-0000-0000-0000EE860000}"/>
    <cellStyle name="Note 2 13 2 2" xfId="34160" xr:uid="{00000000-0005-0000-0000-0000EF860000}"/>
    <cellStyle name="Note 2 13 2 3" xfId="34161" xr:uid="{00000000-0005-0000-0000-0000F0860000}"/>
    <cellStyle name="Note 2 13 2 4" xfId="34162" xr:uid="{00000000-0005-0000-0000-0000F1860000}"/>
    <cellStyle name="Note 2 13 20" xfId="34163" xr:uid="{00000000-0005-0000-0000-0000F2860000}"/>
    <cellStyle name="Note 2 13 20 2" xfId="34164" xr:uid="{00000000-0005-0000-0000-0000F3860000}"/>
    <cellStyle name="Note 2 13 20 3" xfId="34165" xr:uid="{00000000-0005-0000-0000-0000F4860000}"/>
    <cellStyle name="Note 2 13 20 4" xfId="34166" xr:uid="{00000000-0005-0000-0000-0000F5860000}"/>
    <cellStyle name="Note 2 13 21" xfId="34167" xr:uid="{00000000-0005-0000-0000-0000F6860000}"/>
    <cellStyle name="Note 2 13 22" xfId="34168" xr:uid="{00000000-0005-0000-0000-0000F7860000}"/>
    <cellStyle name="Note 2 13 3" xfId="34169" xr:uid="{00000000-0005-0000-0000-0000F8860000}"/>
    <cellStyle name="Note 2 13 3 2" xfId="34170" xr:uid="{00000000-0005-0000-0000-0000F9860000}"/>
    <cellStyle name="Note 2 13 3 3" xfId="34171" xr:uid="{00000000-0005-0000-0000-0000FA860000}"/>
    <cellStyle name="Note 2 13 3 4" xfId="34172" xr:uid="{00000000-0005-0000-0000-0000FB860000}"/>
    <cellStyle name="Note 2 13 4" xfId="34173" xr:uid="{00000000-0005-0000-0000-0000FC860000}"/>
    <cellStyle name="Note 2 13 4 2" xfId="34174" xr:uid="{00000000-0005-0000-0000-0000FD860000}"/>
    <cellStyle name="Note 2 13 4 3" xfId="34175" xr:uid="{00000000-0005-0000-0000-0000FE860000}"/>
    <cellStyle name="Note 2 13 4 4" xfId="34176" xr:uid="{00000000-0005-0000-0000-0000FF860000}"/>
    <cellStyle name="Note 2 13 5" xfId="34177" xr:uid="{00000000-0005-0000-0000-000000870000}"/>
    <cellStyle name="Note 2 13 5 2" xfId="34178" xr:uid="{00000000-0005-0000-0000-000001870000}"/>
    <cellStyle name="Note 2 13 5 3" xfId="34179" xr:uid="{00000000-0005-0000-0000-000002870000}"/>
    <cellStyle name="Note 2 13 5 4" xfId="34180" xr:uid="{00000000-0005-0000-0000-000003870000}"/>
    <cellStyle name="Note 2 13 6" xfId="34181" xr:uid="{00000000-0005-0000-0000-000004870000}"/>
    <cellStyle name="Note 2 13 6 2" xfId="34182" xr:uid="{00000000-0005-0000-0000-000005870000}"/>
    <cellStyle name="Note 2 13 6 3" xfId="34183" xr:uid="{00000000-0005-0000-0000-000006870000}"/>
    <cellStyle name="Note 2 13 6 4" xfId="34184" xr:uid="{00000000-0005-0000-0000-000007870000}"/>
    <cellStyle name="Note 2 13 7" xfId="34185" xr:uid="{00000000-0005-0000-0000-000008870000}"/>
    <cellStyle name="Note 2 13 7 2" xfId="34186" xr:uid="{00000000-0005-0000-0000-000009870000}"/>
    <cellStyle name="Note 2 13 7 3" xfId="34187" xr:uid="{00000000-0005-0000-0000-00000A870000}"/>
    <cellStyle name="Note 2 13 7 4" xfId="34188" xr:uid="{00000000-0005-0000-0000-00000B870000}"/>
    <cellStyle name="Note 2 13 8" xfId="34189" xr:uid="{00000000-0005-0000-0000-00000C870000}"/>
    <cellStyle name="Note 2 13 8 2" xfId="34190" xr:uid="{00000000-0005-0000-0000-00000D870000}"/>
    <cellStyle name="Note 2 13 8 3" xfId="34191" xr:uid="{00000000-0005-0000-0000-00000E870000}"/>
    <cellStyle name="Note 2 13 8 4" xfId="34192" xr:uid="{00000000-0005-0000-0000-00000F870000}"/>
    <cellStyle name="Note 2 13 9" xfId="34193" xr:uid="{00000000-0005-0000-0000-000010870000}"/>
    <cellStyle name="Note 2 13 9 2" xfId="34194" xr:uid="{00000000-0005-0000-0000-000011870000}"/>
    <cellStyle name="Note 2 13 9 3" xfId="34195" xr:uid="{00000000-0005-0000-0000-000012870000}"/>
    <cellStyle name="Note 2 13 9 4" xfId="34196" xr:uid="{00000000-0005-0000-0000-000013870000}"/>
    <cellStyle name="Note 2 14" xfId="34197" xr:uid="{00000000-0005-0000-0000-000014870000}"/>
    <cellStyle name="Note 2 14 10" xfId="34198" xr:uid="{00000000-0005-0000-0000-000015870000}"/>
    <cellStyle name="Note 2 14 10 2" xfId="34199" xr:uid="{00000000-0005-0000-0000-000016870000}"/>
    <cellStyle name="Note 2 14 10 3" xfId="34200" xr:uid="{00000000-0005-0000-0000-000017870000}"/>
    <cellStyle name="Note 2 14 10 4" xfId="34201" xr:uid="{00000000-0005-0000-0000-000018870000}"/>
    <cellStyle name="Note 2 14 11" xfId="34202" xr:uid="{00000000-0005-0000-0000-000019870000}"/>
    <cellStyle name="Note 2 14 11 2" xfId="34203" xr:uid="{00000000-0005-0000-0000-00001A870000}"/>
    <cellStyle name="Note 2 14 11 3" xfId="34204" xr:uid="{00000000-0005-0000-0000-00001B870000}"/>
    <cellStyle name="Note 2 14 11 4" xfId="34205" xr:uid="{00000000-0005-0000-0000-00001C870000}"/>
    <cellStyle name="Note 2 14 12" xfId="34206" xr:uid="{00000000-0005-0000-0000-00001D870000}"/>
    <cellStyle name="Note 2 14 12 2" xfId="34207" xr:uid="{00000000-0005-0000-0000-00001E870000}"/>
    <cellStyle name="Note 2 14 12 3" xfId="34208" xr:uid="{00000000-0005-0000-0000-00001F870000}"/>
    <cellStyle name="Note 2 14 12 4" xfId="34209" xr:uid="{00000000-0005-0000-0000-000020870000}"/>
    <cellStyle name="Note 2 14 13" xfId="34210" xr:uid="{00000000-0005-0000-0000-000021870000}"/>
    <cellStyle name="Note 2 14 13 2" xfId="34211" xr:uid="{00000000-0005-0000-0000-000022870000}"/>
    <cellStyle name="Note 2 14 13 3" xfId="34212" xr:uid="{00000000-0005-0000-0000-000023870000}"/>
    <cellStyle name="Note 2 14 13 4" xfId="34213" xr:uid="{00000000-0005-0000-0000-000024870000}"/>
    <cellStyle name="Note 2 14 14" xfId="34214" xr:uid="{00000000-0005-0000-0000-000025870000}"/>
    <cellStyle name="Note 2 14 14 2" xfId="34215" xr:uid="{00000000-0005-0000-0000-000026870000}"/>
    <cellStyle name="Note 2 14 14 3" xfId="34216" xr:uid="{00000000-0005-0000-0000-000027870000}"/>
    <cellStyle name="Note 2 14 14 4" xfId="34217" xr:uid="{00000000-0005-0000-0000-000028870000}"/>
    <cellStyle name="Note 2 14 15" xfId="34218" xr:uid="{00000000-0005-0000-0000-000029870000}"/>
    <cellStyle name="Note 2 14 15 2" xfId="34219" xr:uid="{00000000-0005-0000-0000-00002A870000}"/>
    <cellStyle name="Note 2 14 15 3" xfId="34220" xr:uid="{00000000-0005-0000-0000-00002B870000}"/>
    <cellStyle name="Note 2 14 15 4" xfId="34221" xr:uid="{00000000-0005-0000-0000-00002C870000}"/>
    <cellStyle name="Note 2 14 16" xfId="34222" xr:uid="{00000000-0005-0000-0000-00002D870000}"/>
    <cellStyle name="Note 2 14 16 2" xfId="34223" xr:uid="{00000000-0005-0000-0000-00002E870000}"/>
    <cellStyle name="Note 2 14 16 3" xfId="34224" xr:uid="{00000000-0005-0000-0000-00002F870000}"/>
    <cellStyle name="Note 2 14 16 4" xfId="34225" xr:uid="{00000000-0005-0000-0000-000030870000}"/>
    <cellStyle name="Note 2 14 17" xfId="34226" xr:uid="{00000000-0005-0000-0000-000031870000}"/>
    <cellStyle name="Note 2 14 17 2" xfId="34227" xr:uid="{00000000-0005-0000-0000-000032870000}"/>
    <cellStyle name="Note 2 14 17 3" xfId="34228" xr:uid="{00000000-0005-0000-0000-000033870000}"/>
    <cellStyle name="Note 2 14 17 4" xfId="34229" xr:uid="{00000000-0005-0000-0000-000034870000}"/>
    <cellStyle name="Note 2 14 18" xfId="34230" xr:uid="{00000000-0005-0000-0000-000035870000}"/>
    <cellStyle name="Note 2 14 18 2" xfId="34231" xr:uid="{00000000-0005-0000-0000-000036870000}"/>
    <cellStyle name="Note 2 14 18 3" xfId="34232" xr:uid="{00000000-0005-0000-0000-000037870000}"/>
    <cellStyle name="Note 2 14 18 4" xfId="34233" xr:uid="{00000000-0005-0000-0000-000038870000}"/>
    <cellStyle name="Note 2 14 19" xfId="34234" xr:uid="{00000000-0005-0000-0000-000039870000}"/>
    <cellStyle name="Note 2 14 19 2" xfId="34235" xr:uid="{00000000-0005-0000-0000-00003A870000}"/>
    <cellStyle name="Note 2 14 19 3" xfId="34236" xr:uid="{00000000-0005-0000-0000-00003B870000}"/>
    <cellStyle name="Note 2 14 19 4" xfId="34237" xr:uid="{00000000-0005-0000-0000-00003C870000}"/>
    <cellStyle name="Note 2 14 2" xfId="34238" xr:uid="{00000000-0005-0000-0000-00003D870000}"/>
    <cellStyle name="Note 2 14 2 2" xfId="34239" xr:uid="{00000000-0005-0000-0000-00003E870000}"/>
    <cellStyle name="Note 2 14 2 3" xfId="34240" xr:uid="{00000000-0005-0000-0000-00003F870000}"/>
    <cellStyle name="Note 2 14 2 4" xfId="34241" xr:uid="{00000000-0005-0000-0000-000040870000}"/>
    <cellStyle name="Note 2 14 20" xfId="34242" xr:uid="{00000000-0005-0000-0000-000041870000}"/>
    <cellStyle name="Note 2 14 20 2" xfId="34243" xr:uid="{00000000-0005-0000-0000-000042870000}"/>
    <cellStyle name="Note 2 14 20 3" xfId="34244" xr:uid="{00000000-0005-0000-0000-000043870000}"/>
    <cellStyle name="Note 2 14 20 4" xfId="34245" xr:uid="{00000000-0005-0000-0000-000044870000}"/>
    <cellStyle name="Note 2 14 21" xfId="34246" xr:uid="{00000000-0005-0000-0000-000045870000}"/>
    <cellStyle name="Note 2 14 22" xfId="34247" xr:uid="{00000000-0005-0000-0000-000046870000}"/>
    <cellStyle name="Note 2 14 3" xfId="34248" xr:uid="{00000000-0005-0000-0000-000047870000}"/>
    <cellStyle name="Note 2 14 3 2" xfId="34249" xr:uid="{00000000-0005-0000-0000-000048870000}"/>
    <cellStyle name="Note 2 14 3 3" xfId="34250" xr:uid="{00000000-0005-0000-0000-000049870000}"/>
    <cellStyle name="Note 2 14 3 4" xfId="34251" xr:uid="{00000000-0005-0000-0000-00004A870000}"/>
    <cellStyle name="Note 2 14 4" xfId="34252" xr:uid="{00000000-0005-0000-0000-00004B870000}"/>
    <cellStyle name="Note 2 14 4 2" xfId="34253" xr:uid="{00000000-0005-0000-0000-00004C870000}"/>
    <cellStyle name="Note 2 14 4 3" xfId="34254" xr:uid="{00000000-0005-0000-0000-00004D870000}"/>
    <cellStyle name="Note 2 14 4 4" xfId="34255" xr:uid="{00000000-0005-0000-0000-00004E870000}"/>
    <cellStyle name="Note 2 14 5" xfId="34256" xr:uid="{00000000-0005-0000-0000-00004F870000}"/>
    <cellStyle name="Note 2 14 5 2" xfId="34257" xr:uid="{00000000-0005-0000-0000-000050870000}"/>
    <cellStyle name="Note 2 14 5 3" xfId="34258" xr:uid="{00000000-0005-0000-0000-000051870000}"/>
    <cellStyle name="Note 2 14 5 4" xfId="34259" xr:uid="{00000000-0005-0000-0000-000052870000}"/>
    <cellStyle name="Note 2 14 6" xfId="34260" xr:uid="{00000000-0005-0000-0000-000053870000}"/>
    <cellStyle name="Note 2 14 6 2" xfId="34261" xr:uid="{00000000-0005-0000-0000-000054870000}"/>
    <cellStyle name="Note 2 14 6 3" xfId="34262" xr:uid="{00000000-0005-0000-0000-000055870000}"/>
    <cellStyle name="Note 2 14 6 4" xfId="34263" xr:uid="{00000000-0005-0000-0000-000056870000}"/>
    <cellStyle name="Note 2 14 7" xfId="34264" xr:uid="{00000000-0005-0000-0000-000057870000}"/>
    <cellStyle name="Note 2 14 7 2" xfId="34265" xr:uid="{00000000-0005-0000-0000-000058870000}"/>
    <cellStyle name="Note 2 14 7 3" xfId="34266" xr:uid="{00000000-0005-0000-0000-000059870000}"/>
    <cellStyle name="Note 2 14 7 4" xfId="34267" xr:uid="{00000000-0005-0000-0000-00005A870000}"/>
    <cellStyle name="Note 2 14 8" xfId="34268" xr:uid="{00000000-0005-0000-0000-00005B870000}"/>
    <cellStyle name="Note 2 14 8 2" xfId="34269" xr:uid="{00000000-0005-0000-0000-00005C870000}"/>
    <cellStyle name="Note 2 14 8 3" xfId="34270" xr:uid="{00000000-0005-0000-0000-00005D870000}"/>
    <cellStyle name="Note 2 14 8 4" xfId="34271" xr:uid="{00000000-0005-0000-0000-00005E870000}"/>
    <cellStyle name="Note 2 14 9" xfId="34272" xr:uid="{00000000-0005-0000-0000-00005F870000}"/>
    <cellStyle name="Note 2 14 9 2" xfId="34273" xr:uid="{00000000-0005-0000-0000-000060870000}"/>
    <cellStyle name="Note 2 14 9 3" xfId="34274" xr:uid="{00000000-0005-0000-0000-000061870000}"/>
    <cellStyle name="Note 2 14 9 4" xfId="34275" xr:uid="{00000000-0005-0000-0000-000062870000}"/>
    <cellStyle name="Note 2 15" xfId="34276" xr:uid="{00000000-0005-0000-0000-000063870000}"/>
    <cellStyle name="Note 2 15 10" xfId="34277" xr:uid="{00000000-0005-0000-0000-000064870000}"/>
    <cellStyle name="Note 2 15 10 2" xfId="34278" xr:uid="{00000000-0005-0000-0000-000065870000}"/>
    <cellStyle name="Note 2 15 10 3" xfId="34279" xr:uid="{00000000-0005-0000-0000-000066870000}"/>
    <cellStyle name="Note 2 15 10 4" xfId="34280" xr:uid="{00000000-0005-0000-0000-000067870000}"/>
    <cellStyle name="Note 2 15 11" xfId="34281" xr:uid="{00000000-0005-0000-0000-000068870000}"/>
    <cellStyle name="Note 2 15 11 2" xfId="34282" xr:uid="{00000000-0005-0000-0000-000069870000}"/>
    <cellStyle name="Note 2 15 11 3" xfId="34283" xr:uid="{00000000-0005-0000-0000-00006A870000}"/>
    <cellStyle name="Note 2 15 11 4" xfId="34284" xr:uid="{00000000-0005-0000-0000-00006B870000}"/>
    <cellStyle name="Note 2 15 12" xfId="34285" xr:uid="{00000000-0005-0000-0000-00006C870000}"/>
    <cellStyle name="Note 2 15 12 2" xfId="34286" xr:uid="{00000000-0005-0000-0000-00006D870000}"/>
    <cellStyle name="Note 2 15 12 3" xfId="34287" xr:uid="{00000000-0005-0000-0000-00006E870000}"/>
    <cellStyle name="Note 2 15 12 4" xfId="34288" xr:uid="{00000000-0005-0000-0000-00006F870000}"/>
    <cellStyle name="Note 2 15 13" xfId="34289" xr:uid="{00000000-0005-0000-0000-000070870000}"/>
    <cellStyle name="Note 2 15 13 2" xfId="34290" xr:uid="{00000000-0005-0000-0000-000071870000}"/>
    <cellStyle name="Note 2 15 13 3" xfId="34291" xr:uid="{00000000-0005-0000-0000-000072870000}"/>
    <cellStyle name="Note 2 15 13 4" xfId="34292" xr:uid="{00000000-0005-0000-0000-000073870000}"/>
    <cellStyle name="Note 2 15 14" xfId="34293" xr:uid="{00000000-0005-0000-0000-000074870000}"/>
    <cellStyle name="Note 2 15 14 2" xfId="34294" xr:uid="{00000000-0005-0000-0000-000075870000}"/>
    <cellStyle name="Note 2 15 14 3" xfId="34295" xr:uid="{00000000-0005-0000-0000-000076870000}"/>
    <cellStyle name="Note 2 15 14 4" xfId="34296" xr:uid="{00000000-0005-0000-0000-000077870000}"/>
    <cellStyle name="Note 2 15 15" xfId="34297" xr:uid="{00000000-0005-0000-0000-000078870000}"/>
    <cellStyle name="Note 2 15 15 2" xfId="34298" xr:uid="{00000000-0005-0000-0000-000079870000}"/>
    <cellStyle name="Note 2 15 15 3" xfId="34299" xr:uid="{00000000-0005-0000-0000-00007A870000}"/>
    <cellStyle name="Note 2 15 15 4" xfId="34300" xr:uid="{00000000-0005-0000-0000-00007B870000}"/>
    <cellStyle name="Note 2 15 16" xfId="34301" xr:uid="{00000000-0005-0000-0000-00007C870000}"/>
    <cellStyle name="Note 2 15 16 2" xfId="34302" xr:uid="{00000000-0005-0000-0000-00007D870000}"/>
    <cellStyle name="Note 2 15 16 3" xfId="34303" xr:uid="{00000000-0005-0000-0000-00007E870000}"/>
    <cellStyle name="Note 2 15 16 4" xfId="34304" xr:uid="{00000000-0005-0000-0000-00007F870000}"/>
    <cellStyle name="Note 2 15 17" xfId="34305" xr:uid="{00000000-0005-0000-0000-000080870000}"/>
    <cellStyle name="Note 2 15 17 2" xfId="34306" xr:uid="{00000000-0005-0000-0000-000081870000}"/>
    <cellStyle name="Note 2 15 17 3" xfId="34307" xr:uid="{00000000-0005-0000-0000-000082870000}"/>
    <cellStyle name="Note 2 15 17 4" xfId="34308" xr:uid="{00000000-0005-0000-0000-000083870000}"/>
    <cellStyle name="Note 2 15 18" xfId="34309" xr:uid="{00000000-0005-0000-0000-000084870000}"/>
    <cellStyle name="Note 2 15 18 2" xfId="34310" xr:uid="{00000000-0005-0000-0000-000085870000}"/>
    <cellStyle name="Note 2 15 18 3" xfId="34311" xr:uid="{00000000-0005-0000-0000-000086870000}"/>
    <cellStyle name="Note 2 15 18 4" xfId="34312" xr:uid="{00000000-0005-0000-0000-000087870000}"/>
    <cellStyle name="Note 2 15 19" xfId="34313" xr:uid="{00000000-0005-0000-0000-000088870000}"/>
    <cellStyle name="Note 2 15 19 2" xfId="34314" xr:uid="{00000000-0005-0000-0000-000089870000}"/>
    <cellStyle name="Note 2 15 19 3" xfId="34315" xr:uid="{00000000-0005-0000-0000-00008A870000}"/>
    <cellStyle name="Note 2 15 19 4" xfId="34316" xr:uid="{00000000-0005-0000-0000-00008B870000}"/>
    <cellStyle name="Note 2 15 2" xfId="34317" xr:uid="{00000000-0005-0000-0000-00008C870000}"/>
    <cellStyle name="Note 2 15 2 2" xfId="34318" xr:uid="{00000000-0005-0000-0000-00008D870000}"/>
    <cellStyle name="Note 2 15 2 3" xfId="34319" xr:uid="{00000000-0005-0000-0000-00008E870000}"/>
    <cellStyle name="Note 2 15 2 4" xfId="34320" xr:uid="{00000000-0005-0000-0000-00008F870000}"/>
    <cellStyle name="Note 2 15 20" xfId="34321" xr:uid="{00000000-0005-0000-0000-000090870000}"/>
    <cellStyle name="Note 2 15 20 2" xfId="34322" xr:uid="{00000000-0005-0000-0000-000091870000}"/>
    <cellStyle name="Note 2 15 20 3" xfId="34323" xr:uid="{00000000-0005-0000-0000-000092870000}"/>
    <cellStyle name="Note 2 15 20 4" xfId="34324" xr:uid="{00000000-0005-0000-0000-000093870000}"/>
    <cellStyle name="Note 2 15 21" xfId="34325" xr:uid="{00000000-0005-0000-0000-000094870000}"/>
    <cellStyle name="Note 2 15 22" xfId="34326" xr:uid="{00000000-0005-0000-0000-000095870000}"/>
    <cellStyle name="Note 2 15 3" xfId="34327" xr:uid="{00000000-0005-0000-0000-000096870000}"/>
    <cellStyle name="Note 2 15 3 2" xfId="34328" xr:uid="{00000000-0005-0000-0000-000097870000}"/>
    <cellStyle name="Note 2 15 3 3" xfId="34329" xr:uid="{00000000-0005-0000-0000-000098870000}"/>
    <cellStyle name="Note 2 15 3 4" xfId="34330" xr:uid="{00000000-0005-0000-0000-000099870000}"/>
    <cellStyle name="Note 2 15 4" xfId="34331" xr:uid="{00000000-0005-0000-0000-00009A870000}"/>
    <cellStyle name="Note 2 15 4 2" xfId="34332" xr:uid="{00000000-0005-0000-0000-00009B870000}"/>
    <cellStyle name="Note 2 15 4 3" xfId="34333" xr:uid="{00000000-0005-0000-0000-00009C870000}"/>
    <cellStyle name="Note 2 15 4 4" xfId="34334" xr:uid="{00000000-0005-0000-0000-00009D870000}"/>
    <cellStyle name="Note 2 15 5" xfId="34335" xr:uid="{00000000-0005-0000-0000-00009E870000}"/>
    <cellStyle name="Note 2 15 5 2" xfId="34336" xr:uid="{00000000-0005-0000-0000-00009F870000}"/>
    <cellStyle name="Note 2 15 5 3" xfId="34337" xr:uid="{00000000-0005-0000-0000-0000A0870000}"/>
    <cellStyle name="Note 2 15 5 4" xfId="34338" xr:uid="{00000000-0005-0000-0000-0000A1870000}"/>
    <cellStyle name="Note 2 15 6" xfId="34339" xr:uid="{00000000-0005-0000-0000-0000A2870000}"/>
    <cellStyle name="Note 2 15 6 2" xfId="34340" xr:uid="{00000000-0005-0000-0000-0000A3870000}"/>
    <cellStyle name="Note 2 15 6 3" xfId="34341" xr:uid="{00000000-0005-0000-0000-0000A4870000}"/>
    <cellStyle name="Note 2 15 6 4" xfId="34342" xr:uid="{00000000-0005-0000-0000-0000A5870000}"/>
    <cellStyle name="Note 2 15 7" xfId="34343" xr:uid="{00000000-0005-0000-0000-0000A6870000}"/>
    <cellStyle name="Note 2 15 7 2" xfId="34344" xr:uid="{00000000-0005-0000-0000-0000A7870000}"/>
    <cellStyle name="Note 2 15 7 3" xfId="34345" xr:uid="{00000000-0005-0000-0000-0000A8870000}"/>
    <cellStyle name="Note 2 15 7 4" xfId="34346" xr:uid="{00000000-0005-0000-0000-0000A9870000}"/>
    <cellStyle name="Note 2 15 8" xfId="34347" xr:uid="{00000000-0005-0000-0000-0000AA870000}"/>
    <cellStyle name="Note 2 15 8 2" xfId="34348" xr:uid="{00000000-0005-0000-0000-0000AB870000}"/>
    <cellStyle name="Note 2 15 8 3" xfId="34349" xr:uid="{00000000-0005-0000-0000-0000AC870000}"/>
    <cellStyle name="Note 2 15 8 4" xfId="34350" xr:uid="{00000000-0005-0000-0000-0000AD870000}"/>
    <cellStyle name="Note 2 15 9" xfId="34351" xr:uid="{00000000-0005-0000-0000-0000AE870000}"/>
    <cellStyle name="Note 2 15 9 2" xfId="34352" xr:uid="{00000000-0005-0000-0000-0000AF870000}"/>
    <cellStyle name="Note 2 15 9 3" xfId="34353" xr:uid="{00000000-0005-0000-0000-0000B0870000}"/>
    <cellStyle name="Note 2 15 9 4" xfId="34354" xr:uid="{00000000-0005-0000-0000-0000B1870000}"/>
    <cellStyle name="Note 2 16" xfId="34355" xr:uid="{00000000-0005-0000-0000-0000B2870000}"/>
    <cellStyle name="Note 2 16 10" xfId="34356" xr:uid="{00000000-0005-0000-0000-0000B3870000}"/>
    <cellStyle name="Note 2 16 10 2" xfId="34357" xr:uid="{00000000-0005-0000-0000-0000B4870000}"/>
    <cellStyle name="Note 2 16 10 3" xfId="34358" xr:uid="{00000000-0005-0000-0000-0000B5870000}"/>
    <cellStyle name="Note 2 16 10 4" xfId="34359" xr:uid="{00000000-0005-0000-0000-0000B6870000}"/>
    <cellStyle name="Note 2 16 11" xfId="34360" xr:uid="{00000000-0005-0000-0000-0000B7870000}"/>
    <cellStyle name="Note 2 16 11 2" xfId="34361" xr:uid="{00000000-0005-0000-0000-0000B8870000}"/>
    <cellStyle name="Note 2 16 11 3" xfId="34362" xr:uid="{00000000-0005-0000-0000-0000B9870000}"/>
    <cellStyle name="Note 2 16 11 4" xfId="34363" xr:uid="{00000000-0005-0000-0000-0000BA870000}"/>
    <cellStyle name="Note 2 16 12" xfId="34364" xr:uid="{00000000-0005-0000-0000-0000BB870000}"/>
    <cellStyle name="Note 2 16 12 2" xfId="34365" xr:uid="{00000000-0005-0000-0000-0000BC870000}"/>
    <cellStyle name="Note 2 16 12 3" xfId="34366" xr:uid="{00000000-0005-0000-0000-0000BD870000}"/>
    <cellStyle name="Note 2 16 12 4" xfId="34367" xr:uid="{00000000-0005-0000-0000-0000BE870000}"/>
    <cellStyle name="Note 2 16 13" xfId="34368" xr:uid="{00000000-0005-0000-0000-0000BF870000}"/>
    <cellStyle name="Note 2 16 13 2" xfId="34369" xr:uid="{00000000-0005-0000-0000-0000C0870000}"/>
    <cellStyle name="Note 2 16 13 3" xfId="34370" xr:uid="{00000000-0005-0000-0000-0000C1870000}"/>
    <cellStyle name="Note 2 16 13 4" xfId="34371" xr:uid="{00000000-0005-0000-0000-0000C2870000}"/>
    <cellStyle name="Note 2 16 14" xfId="34372" xr:uid="{00000000-0005-0000-0000-0000C3870000}"/>
    <cellStyle name="Note 2 16 14 2" xfId="34373" xr:uid="{00000000-0005-0000-0000-0000C4870000}"/>
    <cellStyle name="Note 2 16 14 3" xfId="34374" xr:uid="{00000000-0005-0000-0000-0000C5870000}"/>
    <cellStyle name="Note 2 16 14 4" xfId="34375" xr:uid="{00000000-0005-0000-0000-0000C6870000}"/>
    <cellStyle name="Note 2 16 15" xfId="34376" xr:uid="{00000000-0005-0000-0000-0000C7870000}"/>
    <cellStyle name="Note 2 16 15 2" xfId="34377" xr:uid="{00000000-0005-0000-0000-0000C8870000}"/>
    <cellStyle name="Note 2 16 15 3" xfId="34378" xr:uid="{00000000-0005-0000-0000-0000C9870000}"/>
    <cellStyle name="Note 2 16 15 4" xfId="34379" xr:uid="{00000000-0005-0000-0000-0000CA870000}"/>
    <cellStyle name="Note 2 16 16" xfId="34380" xr:uid="{00000000-0005-0000-0000-0000CB870000}"/>
    <cellStyle name="Note 2 16 16 2" xfId="34381" xr:uid="{00000000-0005-0000-0000-0000CC870000}"/>
    <cellStyle name="Note 2 16 16 3" xfId="34382" xr:uid="{00000000-0005-0000-0000-0000CD870000}"/>
    <cellStyle name="Note 2 16 16 4" xfId="34383" xr:uid="{00000000-0005-0000-0000-0000CE870000}"/>
    <cellStyle name="Note 2 16 17" xfId="34384" xr:uid="{00000000-0005-0000-0000-0000CF870000}"/>
    <cellStyle name="Note 2 16 17 2" xfId="34385" xr:uid="{00000000-0005-0000-0000-0000D0870000}"/>
    <cellStyle name="Note 2 16 17 3" xfId="34386" xr:uid="{00000000-0005-0000-0000-0000D1870000}"/>
    <cellStyle name="Note 2 16 17 4" xfId="34387" xr:uid="{00000000-0005-0000-0000-0000D2870000}"/>
    <cellStyle name="Note 2 16 18" xfId="34388" xr:uid="{00000000-0005-0000-0000-0000D3870000}"/>
    <cellStyle name="Note 2 16 18 2" xfId="34389" xr:uid="{00000000-0005-0000-0000-0000D4870000}"/>
    <cellStyle name="Note 2 16 18 3" xfId="34390" xr:uid="{00000000-0005-0000-0000-0000D5870000}"/>
    <cellStyle name="Note 2 16 18 4" xfId="34391" xr:uid="{00000000-0005-0000-0000-0000D6870000}"/>
    <cellStyle name="Note 2 16 19" xfId="34392" xr:uid="{00000000-0005-0000-0000-0000D7870000}"/>
    <cellStyle name="Note 2 16 19 2" xfId="34393" xr:uid="{00000000-0005-0000-0000-0000D8870000}"/>
    <cellStyle name="Note 2 16 19 3" xfId="34394" xr:uid="{00000000-0005-0000-0000-0000D9870000}"/>
    <cellStyle name="Note 2 16 19 4" xfId="34395" xr:uid="{00000000-0005-0000-0000-0000DA870000}"/>
    <cellStyle name="Note 2 16 2" xfId="34396" xr:uid="{00000000-0005-0000-0000-0000DB870000}"/>
    <cellStyle name="Note 2 16 2 2" xfId="34397" xr:uid="{00000000-0005-0000-0000-0000DC870000}"/>
    <cellStyle name="Note 2 16 2 3" xfId="34398" xr:uid="{00000000-0005-0000-0000-0000DD870000}"/>
    <cellStyle name="Note 2 16 2 4" xfId="34399" xr:uid="{00000000-0005-0000-0000-0000DE870000}"/>
    <cellStyle name="Note 2 16 20" xfId="34400" xr:uid="{00000000-0005-0000-0000-0000DF870000}"/>
    <cellStyle name="Note 2 16 20 2" xfId="34401" xr:uid="{00000000-0005-0000-0000-0000E0870000}"/>
    <cellStyle name="Note 2 16 20 3" xfId="34402" xr:uid="{00000000-0005-0000-0000-0000E1870000}"/>
    <cellStyle name="Note 2 16 20 4" xfId="34403" xr:uid="{00000000-0005-0000-0000-0000E2870000}"/>
    <cellStyle name="Note 2 16 21" xfId="34404" xr:uid="{00000000-0005-0000-0000-0000E3870000}"/>
    <cellStyle name="Note 2 16 22" xfId="34405" xr:uid="{00000000-0005-0000-0000-0000E4870000}"/>
    <cellStyle name="Note 2 16 3" xfId="34406" xr:uid="{00000000-0005-0000-0000-0000E5870000}"/>
    <cellStyle name="Note 2 16 3 2" xfId="34407" xr:uid="{00000000-0005-0000-0000-0000E6870000}"/>
    <cellStyle name="Note 2 16 3 3" xfId="34408" xr:uid="{00000000-0005-0000-0000-0000E7870000}"/>
    <cellStyle name="Note 2 16 3 4" xfId="34409" xr:uid="{00000000-0005-0000-0000-0000E8870000}"/>
    <cellStyle name="Note 2 16 4" xfId="34410" xr:uid="{00000000-0005-0000-0000-0000E9870000}"/>
    <cellStyle name="Note 2 16 4 2" xfId="34411" xr:uid="{00000000-0005-0000-0000-0000EA870000}"/>
    <cellStyle name="Note 2 16 4 3" xfId="34412" xr:uid="{00000000-0005-0000-0000-0000EB870000}"/>
    <cellStyle name="Note 2 16 4 4" xfId="34413" xr:uid="{00000000-0005-0000-0000-0000EC870000}"/>
    <cellStyle name="Note 2 16 5" xfId="34414" xr:uid="{00000000-0005-0000-0000-0000ED870000}"/>
    <cellStyle name="Note 2 16 5 2" xfId="34415" xr:uid="{00000000-0005-0000-0000-0000EE870000}"/>
    <cellStyle name="Note 2 16 5 3" xfId="34416" xr:uid="{00000000-0005-0000-0000-0000EF870000}"/>
    <cellStyle name="Note 2 16 5 4" xfId="34417" xr:uid="{00000000-0005-0000-0000-0000F0870000}"/>
    <cellStyle name="Note 2 16 6" xfId="34418" xr:uid="{00000000-0005-0000-0000-0000F1870000}"/>
    <cellStyle name="Note 2 16 6 2" xfId="34419" xr:uid="{00000000-0005-0000-0000-0000F2870000}"/>
    <cellStyle name="Note 2 16 6 3" xfId="34420" xr:uid="{00000000-0005-0000-0000-0000F3870000}"/>
    <cellStyle name="Note 2 16 6 4" xfId="34421" xr:uid="{00000000-0005-0000-0000-0000F4870000}"/>
    <cellStyle name="Note 2 16 7" xfId="34422" xr:uid="{00000000-0005-0000-0000-0000F5870000}"/>
    <cellStyle name="Note 2 16 7 2" xfId="34423" xr:uid="{00000000-0005-0000-0000-0000F6870000}"/>
    <cellStyle name="Note 2 16 7 3" xfId="34424" xr:uid="{00000000-0005-0000-0000-0000F7870000}"/>
    <cellStyle name="Note 2 16 7 4" xfId="34425" xr:uid="{00000000-0005-0000-0000-0000F8870000}"/>
    <cellStyle name="Note 2 16 8" xfId="34426" xr:uid="{00000000-0005-0000-0000-0000F9870000}"/>
    <cellStyle name="Note 2 16 8 2" xfId="34427" xr:uid="{00000000-0005-0000-0000-0000FA870000}"/>
    <cellStyle name="Note 2 16 8 3" xfId="34428" xr:uid="{00000000-0005-0000-0000-0000FB870000}"/>
    <cellStyle name="Note 2 16 8 4" xfId="34429" xr:uid="{00000000-0005-0000-0000-0000FC870000}"/>
    <cellStyle name="Note 2 16 9" xfId="34430" xr:uid="{00000000-0005-0000-0000-0000FD870000}"/>
    <cellStyle name="Note 2 16 9 2" xfId="34431" xr:uid="{00000000-0005-0000-0000-0000FE870000}"/>
    <cellStyle name="Note 2 16 9 3" xfId="34432" xr:uid="{00000000-0005-0000-0000-0000FF870000}"/>
    <cellStyle name="Note 2 16 9 4" xfId="34433" xr:uid="{00000000-0005-0000-0000-000000880000}"/>
    <cellStyle name="Note 2 17" xfId="34434" xr:uid="{00000000-0005-0000-0000-000001880000}"/>
    <cellStyle name="Note 2 17 10" xfId="34435" xr:uid="{00000000-0005-0000-0000-000002880000}"/>
    <cellStyle name="Note 2 17 10 2" xfId="34436" xr:uid="{00000000-0005-0000-0000-000003880000}"/>
    <cellStyle name="Note 2 17 10 3" xfId="34437" xr:uid="{00000000-0005-0000-0000-000004880000}"/>
    <cellStyle name="Note 2 17 10 4" xfId="34438" xr:uid="{00000000-0005-0000-0000-000005880000}"/>
    <cellStyle name="Note 2 17 11" xfId="34439" xr:uid="{00000000-0005-0000-0000-000006880000}"/>
    <cellStyle name="Note 2 17 11 2" xfId="34440" xr:uid="{00000000-0005-0000-0000-000007880000}"/>
    <cellStyle name="Note 2 17 11 3" xfId="34441" xr:uid="{00000000-0005-0000-0000-000008880000}"/>
    <cellStyle name="Note 2 17 11 4" xfId="34442" xr:uid="{00000000-0005-0000-0000-000009880000}"/>
    <cellStyle name="Note 2 17 12" xfId="34443" xr:uid="{00000000-0005-0000-0000-00000A880000}"/>
    <cellStyle name="Note 2 17 12 2" xfId="34444" xr:uid="{00000000-0005-0000-0000-00000B880000}"/>
    <cellStyle name="Note 2 17 12 3" xfId="34445" xr:uid="{00000000-0005-0000-0000-00000C880000}"/>
    <cellStyle name="Note 2 17 12 4" xfId="34446" xr:uid="{00000000-0005-0000-0000-00000D880000}"/>
    <cellStyle name="Note 2 17 13" xfId="34447" xr:uid="{00000000-0005-0000-0000-00000E880000}"/>
    <cellStyle name="Note 2 17 13 2" xfId="34448" xr:uid="{00000000-0005-0000-0000-00000F880000}"/>
    <cellStyle name="Note 2 17 13 3" xfId="34449" xr:uid="{00000000-0005-0000-0000-000010880000}"/>
    <cellStyle name="Note 2 17 13 4" xfId="34450" xr:uid="{00000000-0005-0000-0000-000011880000}"/>
    <cellStyle name="Note 2 17 14" xfId="34451" xr:uid="{00000000-0005-0000-0000-000012880000}"/>
    <cellStyle name="Note 2 17 14 2" xfId="34452" xr:uid="{00000000-0005-0000-0000-000013880000}"/>
    <cellStyle name="Note 2 17 14 3" xfId="34453" xr:uid="{00000000-0005-0000-0000-000014880000}"/>
    <cellStyle name="Note 2 17 14 4" xfId="34454" xr:uid="{00000000-0005-0000-0000-000015880000}"/>
    <cellStyle name="Note 2 17 15" xfId="34455" xr:uid="{00000000-0005-0000-0000-000016880000}"/>
    <cellStyle name="Note 2 17 15 2" xfId="34456" xr:uid="{00000000-0005-0000-0000-000017880000}"/>
    <cellStyle name="Note 2 17 15 3" xfId="34457" xr:uid="{00000000-0005-0000-0000-000018880000}"/>
    <cellStyle name="Note 2 17 15 4" xfId="34458" xr:uid="{00000000-0005-0000-0000-000019880000}"/>
    <cellStyle name="Note 2 17 16" xfId="34459" xr:uid="{00000000-0005-0000-0000-00001A880000}"/>
    <cellStyle name="Note 2 17 16 2" xfId="34460" xr:uid="{00000000-0005-0000-0000-00001B880000}"/>
    <cellStyle name="Note 2 17 16 3" xfId="34461" xr:uid="{00000000-0005-0000-0000-00001C880000}"/>
    <cellStyle name="Note 2 17 16 4" xfId="34462" xr:uid="{00000000-0005-0000-0000-00001D880000}"/>
    <cellStyle name="Note 2 17 17" xfId="34463" xr:uid="{00000000-0005-0000-0000-00001E880000}"/>
    <cellStyle name="Note 2 17 17 2" xfId="34464" xr:uid="{00000000-0005-0000-0000-00001F880000}"/>
    <cellStyle name="Note 2 17 17 3" xfId="34465" xr:uid="{00000000-0005-0000-0000-000020880000}"/>
    <cellStyle name="Note 2 17 17 4" xfId="34466" xr:uid="{00000000-0005-0000-0000-000021880000}"/>
    <cellStyle name="Note 2 17 18" xfId="34467" xr:uid="{00000000-0005-0000-0000-000022880000}"/>
    <cellStyle name="Note 2 17 18 2" xfId="34468" xr:uid="{00000000-0005-0000-0000-000023880000}"/>
    <cellStyle name="Note 2 17 18 3" xfId="34469" xr:uid="{00000000-0005-0000-0000-000024880000}"/>
    <cellStyle name="Note 2 17 18 4" xfId="34470" xr:uid="{00000000-0005-0000-0000-000025880000}"/>
    <cellStyle name="Note 2 17 19" xfId="34471" xr:uid="{00000000-0005-0000-0000-000026880000}"/>
    <cellStyle name="Note 2 17 19 2" xfId="34472" xr:uid="{00000000-0005-0000-0000-000027880000}"/>
    <cellStyle name="Note 2 17 19 3" xfId="34473" xr:uid="{00000000-0005-0000-0000-000028880000}"/>
    <cellStyle name="Note 2 17 19 4" xfId="34474" xr:uid="{00000000-0005-0000-0000-000029880000}"/>
    <cellStyle name="Note 2 17 2" xfId="34475" xr:uid="{00000000-0005-0000-0000-00002A880000}"/>
    <cellStyle name="Note 2 17 2 2" xfId="34476" xr:uid="{00000000-0005-0000-0000-00002B880000}"/>
    <cellStyle name="Note 2 17 2 3" xfId="34477" xr:uid="{00000000-0005-0000-0000-00002C880000}"/>
    <cellStyle name="Note 2 17 2 4" xfId="34478" xr:uid="{00000000-0005-0000-0000-00002D880000}"/>
    <cellStyle name="Note 2 17 20" xfId="34479" xr:uid="{00000000-0005-0000-0000-00002E880000}"/>
    <cellStyle name="Note 2 17 20 2" xfId="34480" xr:uid="{00000000-0005-0000-0000-00002F880000}"/>
    <cellStyle name="Note 2 17 20 3" xfId="34481" xr:uid="{00000000-0005-0000-0000-000030880000}"/>
    <cellStyle name="Note 2 17 20 4" xfId="34482" xr:uid="{00000000-0005-0000-0000-000031880000}"/>
    <cellStyle name="Note 2 17 21" xfId="34483" xr:uid="{00000000-0005-0000-0000-000032880000}"/>
    <cellStyle name="Note 2 17 22" xfId="34484" xr:uid="{00000000-0005-0000-0000-000033880000}"/>
    <cellStyle name="Note 2 17 3" xfId="34485" xr:uid="{00000000-0005-0000-0000-000034880000}"/>
    <cellStyle name="Note 2 17 3 2" xfId="34486" xr:uid="{00000000-0005-0000-0000-000035880000}"/>
    <cellStyle name="Note 2 17 3 3" xfId="34487" xr:uid="{00000000-0005-0000-0000-000036880000}"/>
    <cellStyle name="Note 2 17 3 4" xfId="34488" xr:uid="{00000000-0005-0000-0000-000037880000}"/>
    <cellStyle name="Note 2 17 4" xfId="34489" xr:uid="{00000000-0005-0000-0000-000038880000}"/>
    <cellStyle name="Note 2 17 4 2" xfId="34490" xr:uid="{00000000-0005-0000-0000-000039880000}"/>
    <cellStyle name="Note 2 17 4 3" xfId="34491" xr:uid="{00000000-0005-0000-0000-00003A880000}"/>
    <cellStyle name="Note 2 17 4 4" xfId="34492" xr:uid="{00000000-0005-0000-0000-00003B880000}"/>
    <cellStyle name="Note 2 17 5" xfId="34493" xr:uid="{00000000-0005-0000-0000-00003C880000}"/>
    <cellStyle name="Note 2 17 5 2" xfId="34494" xr:uid="{00000000-0005-0000-0000-00003D880000}"/>
    <cellStyle name="Note 2 17 5 3" xfId="34495" xr:uid="{00000000-0005-0000-0000-00003E880000}"/>
    <cellStyle name="Note 2 17 5 4" xfId="34496" xr:uid="{00000000-0005-0000-0000-00003F880000}"/>
    <cellStyle name="Note 2 17 6" xfId="34497" xr:uid="{00000000-0005-0000-0000-000040880000}"/>
    <cellStyle name="Note 2 17 6 2" xfId="34498" xr:uid="{00000000-0005-0000-0000-000041880000}"/>
    <cellStyle name="Note 2 17 6 3" xfId="34499" xr:uid="{00000000-0005-0000-0000-000042880000}"/>
    <cellStyle name="Note 2 17 6 4" xfId="34500" xr:uid="{00000000-0005-0000-0000-000043880000}"/>
    <cellStyle name="Note 2 17 7" xfId="34501" xr:uid="{00000000-0005-0000-0000-000044880000}"/>
    <cellStyle name="Note 2 17 7 2" xfId="34502" xr:uid="{00000000-0005-0000-0000-000045880000}"/>
    <cellStyle name="Note 2 17 7 3" xfId="34503" xr:uid="{00000000-0005-0000-0000-000046880000}"/>
    <cellStyle name="Note 2 17 7 4" xfId="34504" xr:uid="{00000000-0005-0000-0000-000047880000}"/>
    <cellStyle name="Note 2 17 8" xfId="34505" xr:uid="{00000000-0005-0000-0000-000048880000}"/>
    <cellStyle name="Note 2 17 8 2" xfId="34506" xr:uid="{00000000-0005-0000-0000-000049880000}"/>
    <cellStyle name="Note 2 17 8 3" xfId="34507" xr:uid="{00000000-0005-0000-0000-00004A880000}"/>
    <cellStyle name="Note 2 17 8 4" xfId="34508" xr:uid="{00000000-0005-0000-0000-00004B880000}"/>
    <cellStyle name="Note 2 17 9" xfId="34509" xr:uid="{00000000-0005-0000-0000-00004C880000}"/>
    <cellStyle name="Note 2 17 9 2" xfId="34510" xr:uid="{00000000-0005-0000-0000-00004D880000}"/>
    <cellStyle name="Note 2 17 9 3" xfId="34511" xr:uid="{00000000-0005-0000-0000-00004E880000}"/>
    <cellStyle name="Note 2 17 9 4" xfId="34512" xr:uid="{00000000-0005-0000-0000-00004F880000}"/>
    <cellStyle name="Note 2 18" xfId="34513" xr:uid="{00000000-0005-0000-0000-000050880000}"/>
    <cellStyle name="Note 2 18 10" xfId="34514" xr:uid="{00000000-0005-0000-0000-000051880000}"/>
    <cellStyle name="Note 2 18 10 2" xfId="34515" xr:uid="{00000000-0005-0000-0000-000052880000}"/>
    <cellStyle name="Note 2 18 10 3" xfId="34516" xr:uid="{00000000-0005-0000-0000-000053880000}"/>
    <cellStyle name="Note 2 18 10 4" xfId="34517" xr:uid="{00000000-0005-0000-0000-000054880000}"/>
    <cellStyle name="Note 2 18 11" xfId="34518" xr:uid="{00000000-0005-0000-0000-000055880000}"/>
    <cellStyle name="Note 2 18 11 2" xfId="34519" xr:uid="{00000000-0005-0000-0000-000056880000}"/>
    <cellStyle name="Note 2 18 11 3" xfId="34520" xr:uid="{00000000-0005-0000-0000-000057880000}"/>
    <cellStyle name="Note 2 18 11 4" xfId="34521" xr:uid="{00000000-0005-0000-0000-000058880000}"/>
    <cellStyle name="Note 2 18 12" xfId="34522" xr:uid="{00000000-0005-0000-0000-000059880000}"/>
    <cellStyle name="Note 2 18 12 2" xfId="34523" xr:uid="{00000000-0005-0000-0000-00005A880000}"/>
    <cellStyle name="Note 2 18 12 3" xfId="34524" xr:uid="{00000000-0005-0000-0000-00005B880000}"/>
    <cellStyle name="Note 2 18 12 4" xfId="34525" xr:uid="{00000000-0005-0000-0000-00005C880000}"/>
    <cellStyle name="Note 2 18 13" xfId="34526" xr:uid="{00000000-0005-0000-0000-00005D880000}"/>
    <cellStyle name="Note 2 18 13 2" xfId="34527" xr:uid="{00000000-0005-0000-0000-00005E880000}"/>
    <cellStyle name="Note 2 18 13 3" xfId="34528" xr:uid="{00000000-0005-0000-0000-00005F880000}"/>
    <cellStyle name="Note 2 18 13 4" xfId="34529" xr:uid="{00000000-0005-0000-0000-000060880000}"/>
    <cellStyle name="Note 2 18 14" xfId="34530" xr:uid="{00000000-0005-0000-0000-000061880000}"/>
    <cellStyle name="Note 2 18 14 2" xfId="34531" xr:uid="{00000000-0005-0000-0000-000062880000}"/>
    <cellStyle name="Note 2 18 14 3" xfId="34532" xr:uid="{00000000-0005-0000-0000-000063880000}"/>
    <cellStyle name="Note 2 18 14 4" xfId="34533" xr:uid="{00000000-0005-0000-0000-000064880000}"/>
    <cellStyle name="Note 2 18 15" xfId="34534" xr:uid="{00000000-0005-0000-0000-000065880000}"/>
    <cellStyle name="Note 2 18 15 2" xfId="34535" xr:uid="{00000000-0005-0000-0000-000066880000}"/>
    <cellStyle name="Note 2 18 15 3" xfId="34536" xr:uid="{00000000-0005-0000-0000-000067880000}"/>
    <cellStyle name="Note 2 18 15 4" xfId="34537" xr:uid="{00000000-0005-0000-0000-000068880000}"/>
    <cellStyle name="Note 2 18 16" xfId="34538" xr:uid="{00000000-0005-0000-0000-000069880000}"/>
    <cellStyle name="Note 2 18 16 2" xfId="34539" xr:uid="{00000000-0005-0000-0000-00006A880000}"/>
    <cellStyle name="Note 2 18 16 3" xfId="34540" xr:uid="{00000000-0005-0000-0000-00006B880000}"/>
    <cellStyle name="Note 2 18 16 4" xfId="34541" xr:uid="{00000000-0005-0000-0000-00006C880000}"/>
    <cellStyle name="Note 2 18 17" xfId="34542" xr:uid="{00000000-0005-0000-0000-00006D880000}"/>
    <cellStyle name="Note 2 18 17 2" xfId="34543" xr:uid="{00000000-0005-0000-0000-00006E880000}"/>
    <cellStyle name="Note 2 18 17 3" xfId="34544" xr:uid="{00000000-0005-0000-0000-00006F880000}"/>
    <cellStyle name="Note 2 18 17 4" xfId="34545" xr:uid="{00000000-0005-0000-0000-000070880000}"/>
    <cellStyle name="Note 2 18 18" xfId="34546" xr:uid="{00000000-0005-0000-0000-000071880000}"/>
    <cellStyle name="Note 2 18 18 2" xfId="34547" xr:uid="{00000000-0005-0000-0000-000072880000}"/>
    <cellStyle name="Note 2 18 18 3" xfId="34548" xr:uid="{00000000-0005-0000-0000-000073880000}"/>
    <cellStyle name="Note 2 18 18 4" xfId="34549" xr:uid="{00000000-0005-0000-0000-000074880000}"/>
    <cellStyle name="Note 2 18 19" xfId="34550" xr:uid="{00000000-0005-0000-0000-000075880000}"/>
    <cellStyle name="Note 2 18 19 2" xfId="34551" xr:uid="{00000000-0005-0000-0000-000076880000}"/>
    <cellStyle name="Note 2 18 19 3" xfId="34552" xr:uid="{00000000-0005-0000-0000-000077880000}"/>
    <cellStyle name="Note 2 18 19 4" xfId="34553" xr:uid="{00000000-0005-0000-0000-000078880000}"/>
    <cellStyle name="Note 2 18 2" xfId="34554" xr:uid="{00000000-0005-0000-0000-000079880000}"/>
    <cellStyle name="Note 2 18 2 2" xfId="34555" xr:uid="{00000000-0005-0000-0000-00007A880000}"/>
    <cellStyle name="Note 2 18 2 3" xfId="34556" xr:uid="{00000000-0005-0000-0000-00007B880000}"/>
    <cellStyle name="Note 2 18 2 4" xfId="34557" xr:uid="{00000000-0005-0000-0000-00007C880000}"/>
    <cellStyle name="Note 2 18 20" xfId="34558" xr:uid="{00000000-0005-0000-0000-00007D880000}"/>
    <cellStyle name="Note 2 18 20 2" xfId="34559" xr:uid="{00000000-0005-0000-0000-00007E880000}"/>
    <cellStyle name="Note 2 18 20 3" xfId="34560" xr:uid="{00000000-0005-0000-0000-00007F880000}"/>
    <cellStyle name="Note 2 18 20 4" xfId="34561" xr:uid="{00000000-0005-0000-0000-000080880000}"/>
    <cellStyle name="Note 2 18 21" xfId="34562" xr:uid="{00000000-0005-0000-0000-000081880000}"/>
    <cellStyle name="Note 2 18 22" xfId="34563" xr:uid="{00000000-0005-0000-0000-000082880000}"/>
    <cellStyle name="Note 2 18 3" xfId="34564" xr:uid="{00000000-0005-0000-0000-000083880000}"/>
    <cellStyle name="Note 2 18 3 2" xfId="34565" xr:uid="{00000000-0005-0000-0000-000084880000}"/>
    <cellStyle name="Note 2 18 3 3" xfId="34566" xr:uid="{00000000-0005-0000-0000-000085880000}"/>
    <cellStyle name="Note 2 18 3 4" xfId="34567" xr:uid="{00000000-0005-0000-0000-000086880000}"/>
    <cellStyle name="Note 2 18 4" xfId="34568" xr:uid="{00000000-0005-0000-0000-000087880000}"/>
    <cellStyle name="Note 2 18 4 2" xfId="34569" xr:uid="{00000000-0005-0000-0000-000088880000}"/>
    <cellStyle name="Note 2 18 4 3" xfId="34570" xr:uid="{00000000-0005-0000-0000-000089880000}"/>
    <cellStyle name="Note 2 18 4 4" xfId="34571" xr:uid="{00000000-0005-0000-0000-00008A880000}"/>
    <cellStyle name="Note 2 18 5" xfId="34572" xr:uid="{00000000-0005-0000-0000-00008B880000}"/>
    <cellStyle name="Note 2 18 5 2" xfId="34573" xr:uid="{00000000-0005-0000-0000-00008C880000}"/>
    <cellStyle name="Note 2 18 5 3" xfId="34574" xr:uid="{00000000-0005-0000-0000-00008D880000}"/>
    <cellStyle name="Note 2 18 5 4" xfId="34575" xr:uid="{00000000-0005-0000-0000-00008E880000}"/>
    <cellStyle name="Note 2 18 6" xfId="34576" xr:uid="{00000000-0005-0000-0000-00008F880000}"/>
    <cellStyle name="Note 2 18 6 2" xfId="34577" xr:uid="{00000000-0005-0000-0000-000090880000}"/>
    <cellStyle name="Note 2 18 6 3" xfId="34578" xr:uid="{00000000-0005-0000-0000-000091880000}"/>
    <cellStyle name="Note 2 18 6 4" xfId="34579" xr:uid="{00000000-0005-0000-0000-000092880000}"/>
    <cellStyle name="Note 2 18 7" xfId="34580" xr:uid="{00000000-0005-0000-0000-000093880000}"/>
    <cellStyle name="Note 2 18 7 2" xfId="34581" xr:uid="{00000000-0005-0000-0000-000094880000}"/>
    <cellStyle name="Note 2 18 7 3" xfId="34582" xr:uid="{00000000-0005-0000-0000-000095880000}"/>
    <cellStyle name="Note 2 18 7 4" xfId="34583" xr:uid="{00000000-0005-0000-0000-000096880000}"/>
    <cellStyle name="Note 2 18 8" xfId="34584" xr:uid="{00000000-0005-0000-0000-000097880000}"/>
    <cellStyle name="Note 2 18 8 2" xfId="34585" xr:uid="{00000000-0005-0000-0000-000098880000}"/>
    <cellStyle name="Note 2 18 8 3" xfId="34586" xr:uid="{00000000-0005-0000-0000-000099880000}"/>
    <cellStyle name="Note 2 18 8 4" xfId="34587" xr:uid="{00000000-0005-0000-0000-00009A880000}"/>
    <cellStyle name="Note 2 18 9" xfId="34588" xr:uid="{00000000-0005-0000-0000-00009B880000}"/>
    <cellStyle name="Note 2 18 9 2" xfId="34589" xr:uid="{00000000-0005-0000-0000-00009C880000}"/>
    <cellStyle name="Note 2 18 9 3" xfId="34590" xr:uid="{00000000-0005-0000-0000-00009D880000}"/>
    <cellStyle name="Note 2 18 9 4" xfId="34591" xr:uid="{00000000-0005-0000-0000-00009E880000}"/>
    <cellStyle name="Note 2 19" xfId="34592" xr:uid="{00000000-0005-0000-0000-00009F880000}"/>
    <cellStyle name="Note 2 19 2" xfId="34593" xr:uid="{00000000-0005-0000-0000-0000A0880000}"/>
    <cellStyle name="Note 2 19 3" xfId="34594" xr:uid="{00000000-0005-0000-0000-0000A1880000}"/>
    <cellStyle name="Note 2 2" xfId="1662" xr:uid="{00000000-0005-0000-0000-0000A2880000}"/>
    <cellStyle name="Note 2 2 10" xfId="34596" xr:uid="{00000000-0005-0000-0000-0000A3880000}"/>
    <cellStyle name="Note 2 2 10 10" xfId="34597" xr:uid="{00000000-0005-0000-0000-0000A4880000}"/>
    <cellStyle name="Note 2 2 10 10 2" xfId="34598" xr:uid="{00000000-0005-0000-0000-0000A5880000}"/>
    <cellStyle name="Note 2 2 10 10 3" xfId="34599" xr:uid="{00000000-0005-0000-0000-0000A6880000}"/>
    <cellStyle name="Note 2 2 10 10 4" xfId="34600" xr:uid="{00000000-0005-0000-0000-0000A7880000}"/>
    <cellStyle name="Note 2 2 10 11" xfId="34601" xr:uid="{00000000-0005-0000-0000-0000A8880000}"/>
    <cellStyle name="Note 2 2 10 11 2" xfId="34602" xr:uid="{00000000-0005-0000-0000-0000A9880000}"/>
    <cellStyle name="Note 2 2 10 11 3" xfId="34603" xr:uid="{00000000-0005-0000-0000-0000AA880000}"/>
    <cellStyle name="Note 2 2 10 11 4" xfId="34604" xr:uid="{00000000-0005-0000-0000-0000AB880000}"/>
    <cellStyle name="Note 2 2 10 12" xfId="34605" xr:uid="{00000000-0005-0000-0000-0000AC880000}"/>
    <cellStyle name="Note 2 2 10 12 2" xfId="34606" xr:uid="{00000000-0005-0000-0000-0000AD880000}"/>
    <cellStyle name="Note 2 2 10 12 3" xfId="34607" xr:uid="{00000000-0005-0000-0000-0000AE880000}"/>
    <cellStyle name="Note 2 2 10 12 4" xfId="34608" xr:uid="{00000000-0005-0000-0000-0000AF880000}"/>
    <cellStyle name="Note 2 2 10 13" xfId="34609" xr:uid="{00000000-0005-0000-0000-0000B0880000}"/>
    <cellStyle name="Note 2 2 10 13 2" xfId="34610" xr:uid="{00000000-0005-0000-0000-0000B1880000}"/>
    <cellStyle name="Note 2 2 10 13 3" xfId="34611" xr:uid="{00000000-0005-0000-0000-0000B2880000}"/>
    <cellStyle name="Note 2 2 10 13 4" xfId="34612" xr:uid="{00000000-0005-0000-0000-0000B3880000}"/>
    <cellStyle name="Note 2 2 10 14" xfId="34613" xr:uid="{00000000-0005-0000-0000-0000B4880000}"/>
    <cellStyle name="Note 2 2 10 14 2" xfId="34614" xr:uid="{00000000-0005-0000-0000-0000B5880000}"/>
    <cellStyle name="Note 2 2 10 14 3" xfId="34615" xr:uid="{00000000-0005-0000-0000-0000B6880000}"/>
    <cellStyle name="Note 2 2 10 14 4" xfId="34616" xr:uid="{00000000-0005-0000-0000-0000B7880000}"/>
    <cellStyle name="Note 2 2 10 15" xfId="34617" xr:uid="{00000000-0005-0000-0000-0000B8880000}"/>
    <cellStyle name="Note 2 2 10 15 2" xfId="34618" xr:uid="{00000000-0005-0000-0000-0000B9880000}"/>
    <cellStyle name="Note 2 2 10 15 3" xfId="34619" xr:uid="{00000000-0005-0000-0000-0000BA880000}"/>
    <cellStyle name="Note 2 2 10 15 4" xfId="34620" xr:uid="{00000000-0005-0000-0000-0000BB880000}"/>
    <cellStyle name="Note 2 2 10 16" xfId="34621" xr:uid="{00000000-0005-0000-0000-0000BC880000}"/>
    <cellStyle name="Note 2 2 10 16 2" xfId="34622" xr:uid="{00000000-0005-0000-0000-0000BD880000}"/>
    <cellStyle name="Note 2 2 10 16 3" xfId="34623" xr:uid="{00000000-0005-0000-0000-0000BE880000}"/>
    <cellStyle name="Note 2 2 10 16 4" xfId="34624" xr:uid="{00000000-0005-0000-0000-0000BF880000}"/>
    <cellStyle name="Note 2 2 10 17" xfId="34625" xr:uid="{00000000-0005-0000-0000-0000C0880000}"/>
    <cellStyle name="Note 2 2 10 17 2" xfId="34626" xr:uid="{00000000-0005-0000-0000-0000C1880000}"/>
    <cellStyle name="Note 2 2 10 17 3" xfId="34627" xr:uid="{00000000-0005-0000-0000-0000C2880000}"/>
    <cellStyle name="Note 2 2 10 17 4" xfId="34628" xr:uid="{00000000-0005-0000-0000-0000C3880000}"/>
    <cellStyle name="Note 2 2 10 18" xfId="34629" xr:uid="{00000000-0005-0000-0000-0000C4880000}"/>
    <cellStyle name="Note 2 2 10 18 2" xfId="34630" xr:uid="{00000000-0005-0000-0000-0000C5880000}"/>
    <cellStyle name="Note 2 2 10 18 3" xfId="34631" xr:uid="{00000000-0005-0000-0000-0000C6880000}"/>
    <cellStyle name="Note 2 2 10 18 4" xfId="34632" xr:uid="{00000000-0005-0000-0000-0000C7880000}"/>
    <cellStyle name="Note 2 2 10 19" xfId="34633" xr:uid="{00000000-0005-0000-0000-0000C8880000}"/>
    <cellStyle name="Note 2 2 10 19 2" xfId="34634" xr:uid="{00000000-0005-0000-0000-0000C9880000}"/>
    <cellStyle name="Note 2 2 10 19 3" xfId="34635" xr:uid="{00000000-0005-0000-0000-0000CA880000}"/>
    <cellStyle name="Note 2 2 10 19 4" xfId="34636" xr:uid="{00000000-0005-0000-0000-0000CB880000}"/>
    <cellStyle name="Note 2 2 10 2" xfId="34637" xr:uid="{00000000-0005-0000-0000-0000CC880000}"/>
    <cellStyle name="Note 2 2 10 2 2" xfId="34638" xr:uid="{00000000-0005-0000-0000-0000CD880000}"/>
    <cellStyle name="Note 2 2 10 2 3" xfId="34639" xr:uid="{00000000-0005-0000-0000-0000CE880000}"/>
    <cellStyle name="Note 2 2 10 2 4" xfId="34640" xr:uid="{00000000-0005-0000-0000-0000CF880000}"/>
    <cellStyle name="Note 2 2 10 20" xfId="34641" xr:uid="{00000000-0005-0000-0000-0000D0880000}"/>
    <cellStyle name="Note 2 2 10 20 2" xfId="34642" xr:uid="{00000000-0005-0000-0000-0000D1880000}"/>
    <cellStyle name="Note 2 2 10 20 3" xfId="34643" xr:uid="{00000000-0005-0000-0000-0000D2880000}"/>
    <cellStyle name="Note 2 2 10 20 4" xfId="34644" xr:uid="{00000000-0005-0000-0000-0000D3880000}"/>
    <cellStyle name="Note 2 2 10 21" xfId="34645" xr:uid="{00000000-0005-0000-0000-0000D4880000}"/>
    <cellStyle name="Note 2 2 10 22" xfId="34646" xr:uid="{00000000-0005-0000-0000-0000D5880000}"/>
    <cellStyle name="Note 2 2 10 3" xfId="34647" xr:uid="{00000000-0005-0000-0000-0000D6880000}"/>
    <cellStyle name="Note 2 2 10 3 2" xfId="34648" xr:uid="{00000000-0005-0000-0000-0000D7880000}"/>
    <cellStyle name="Note 2 2 10 3 3" xfId="34649" xr:uid="{00000000-0005-0000-0000-0000D8880000}"/>
    <cellStyle name="Note 2 2 10 3 4" xfId="34650" xr:uid="{00000000-0005-0000-0000-0000D9880000}"/>
    <cellStyle name="Note 2 2 10 4" xfId="34651" xr:uid="{00000000-0005-0000-0000-0000DA880000}"/>
    <cellStyle name="Note 2 2 10 4 2" xfId="34652" xr:uid="{00000000-0005-0000-0000-0000DB880000}"/>
    <cellStyle name="Note 2 2 10 4 3" xfId="34653" xr:uid="{00000000-0005-0000-0000-0000DC880000}"/>
    <cellStyle name="Note 2 2 10 4 4" xfId="34654" xr:uid="{00000000-0005-0000-0000-0000DD880000}"/>
    <cellStyle name="Note 2 2 10 5" xfId="34655" xr:uid="{00000000-0005-0000-0000-0000DE880000}"/>
    <cellStyle name="Note 2 2 10 5 2" xfId="34656" xr:uid="{00000000-0005-0000-0000-0000DF880000}"/>
    <cellStyle name="Note 2 2 10 5 3" xfId="34657" xr:uid="{00000000-0005-0000-0000-0000E0880000}"/>
    <cellStyle name="Note 2 2 10 5 4" xfId="34658" xr:uid="{00000000-0005-0000-0000-0000E1880000}"/>
    <cellStyle name="Note 2 2 10 6" xfId="34659" xr:uid="{00000000-0005-0000-0000-0000E2880000}"/>
    <cellStyle name="Note 2 2 10 6 2" xfId="34660" xr:uid="{00000000-0005-0000-0000-0000E3880000}"/>
    <cellStyle name="Note 2 2 10 6 3" xfId="34661" xr:uid="{00000000-0005-0000-0000-0000E4880000}"/>
    <cellStyle name="Note 2 2 10 6 4" xfId="34662" xr:uid="{00000000-0005-0000-0000-0000E5880000}"/>
    <cellStyle name="Note 2 2 10 7" xfId="34663" xr:uid="{00000000-0005-0000-0000-0000E6880000}"/>
    <cellStyle name="Note 2 2 10 7 2" xfId="34664" xr:uid="{00000000-0005-0000-0000-0000E7880000}"/>
    <cellStyle name="Note 2 2 10 7 3" xfId="34665" xr:uid="{00000000-0005-0000-0000-0000E8880000}"/>
    <cellStyle name="Note 2 2 10 7 4" xfId="34666" xr:uid="{00000000-0005-0000-0000-0000E9880000}"/>
    <cellStyle name="Note 2 2 10 8" xfId="34667" xr:uid="{00000000-0005-0000-0000-0000EA880000}"/>
    <cellStyle name="Note 2 2 10 8 2" xfId="34668" xr:uid="{00000000-0005-0000-0000-0000EB880000}"/>
    <cellStyle name="Note 2 2 10 8 3" xfId="34669" xr:uid="{00000000-0005-0000-0000-0000EC880000}"/>
    <cellStyle name="Note 2 2 10 8 4" xfId="34670" xr:uid="{00000000-0005-0000-0000-0000ED880000}"/>
    <cellStyle name="Note 2 2 10 9" xfId="34671" xr:uid="{00000000-0005-0000-0000-0000EE880000}"/>
    <cellStyle name="Note 2 2 10 9 2" xfId="34672" xr:uid="{00000000-0005-0000-0000-0000EF880000}"/>
    <cellStyle name="Note 2 2 10 9 3" xfId="34673" xr:uid="{00000000-0005-0000-0000-0000F0880000}"/>
    <cellStyle name="Note 2 2 10 9 4" xfId="34674" xr:uid="{00000000-0005-0000-0000-0000F1880000}"/>
    <cellStyle name="Note 2 2 11" xfId="34675" xr:uid="{00000000-0005-0000-0000-0000F2880000}"/>
    <cellStyle name="Note 2 2 11 10" xfId="34676" xr:uid="{00000000-0005-0000-0000-0000F3880000}"/>
    <cellStyle name="Note 2 2 11 10 2" xfId="34677" xr:uid="{00000000-0005-0000-0000-0000F4880000}"/>
    <cellStyle name="Note 2 2 11 10 3" xfId="34678" xr:uid="{00000000-0005-0000-0000-0000F5880000}"/>
    <cellStyle name="Note 2 2 11 10 4" xfId="34679" xr:uid="{00000000-0005-0000-0000-0000F6880000}"/>
    <cellStyle name="Note 2 2 11 11" xfId="34680" xr:uid="{00000000-0005-0000-0000-0000F7880000}"/>
    <cellStyle name="Note 2 2 11 11 2" xfId="34681" xr:uid="{00000000-0005-0000-0000-0000F8880000}"/>
    <cellStyle name="Note 2 2 11 11 3" xfId="34682" xr:uid="{00000000-0005-0000-0000-0000F9880000}"/>
    <cellStyle name="Note 2 2 11 11 4" xfId="34683" xr:uid="{00000000-0005-0000-0000-0000FA880000}"/>
    <cellStyle name="Note 2 2 11 12" xfId="34684" xr:uid="{00000000-0005-0000-0000-0000FB880000}"/>
    <cellStyle name="Note 2 2 11 12 2" xfId="34685" xr:uid="{00000000-0005-0000-0000-0000FC880000}"/>
    <cellStyle name="Note 2 2 11 12 3" xfId="34686" xr:uid="{00000000-0005-0000-0000-0000FD880000}"/>
    <cellStyle name="Note 2 2 11 12 4" xfId="34687" xr:uid="{00000000-0005-0000-0000-0000FE880000}"/>
    <cellStyle name="Note 2 2 11 13" xfId="34688" xr:uid="{00000000-0005-0000-0000-0000FF880000}"/>
    <cellStyle name="Note 2 2 11 13 2" xfId="34689" xr:uid="{00000000-0005-0000-0000-000000890000}"/>
    <cellStyle name="Note 2 2 11 13 3" xfId="34690" xr:uid="{00000000-0005-0000-0000-000001890000}"/>
    <cellStyle name="Note 2 2 11 13 4" xfId="34691" xr:uid="{00000000-0005-0000-0000-000002890000}"/>
    <cellStyle name="Note 2 2 11 14" xfId="34692" xr:uid="{00000000-0005-0000-0000-000003890000}"/>
    <cellStyle name="Note 2 2 11 14 2" xfId="34693" xr:uid="{00000000-0005-0000-0000-000004890000}"/>
    <cellStyle name="Note 2 2 11 14 3" xfId="34694" xr:uid="{00000000-0005-0000-0000-000005890000}"/>
    <cellStyle name="Note 2 2 11 14 4" xfId="34695" xr:uid="{00000000-0005-0000-0000-000006890000}"/>
    <cellStyle name="Note 2 2 11 15" xfId="34696" xr:uid="{00000000-0005-0000-0000-000007890000}"/>
    <cellStyle name="Note 2 2 11 15 2" xfId="34697" xr:uid="{00000000-0005-0000-0000-000008890000}"/>
    <cellStyle name="Note 2 2 11 15 3" xfId="34698" xr:uid="{00000000-0005-0000-0000-000009890000}"/>
    <cellStyle name="Note 2 2 11 15 4" xfId="34699" xr:uid="{00000000-0005-0000-0000-00000A890000}"/>
    <cellStyle name="Note 2 2 11 16" xfId="34700" xr:uid="{00000000-0005-0000-0000-00000B890000}"/>
    <cellStyle name="Note 2 2 11 16 2" xfId="34701" xr:uid="{00000000-0005-0000-0000-00000C890000}"/>
    <cellStyle name="Note 2 2 11 16 3" xfId="34702" xr:uid="{00000000-0005-0000-0000-00000D890000}"/>
    <cellStyle name="Note 2 2 11 16 4" xfId="34703" xr:uid="{00000000-0005-0000-0000-00000E890000}"/>
    <cellStyle name="Note 2 2 11 17" xfId="34704" xr:uid="{00000000-0005-0000-0000-00000F890000}"/>
    <cellStyle name="Note 2 2 11 17 2" xfId="34705" xr:uid="{00000000-0005-0000-0000-000010890000}"/>
    <cellStyle name="Note 2 2 11 17 3" xfId="34706" xr:uid="{00000000-0005-0000-0000-000011890000}"/>
    <cellStyle name="Note 2 2 11 17 4" xfId="34707" xr:uid="{00000000-0005-0000-0000-000012890000}"/>
    <cellStyle name="Note 2 2 11 18" xfId="34708" xr:uid="{00000000-0005-0000-0000-000013890000}"/>
    <cellStyle name="Note 2 2 11 18 2" xfId="34709" xr:uid="{00000000-0005-0000-0000-000014890000}"/>
    <cellStyle name="Note 2 2 11 18 3" xfId="34710" xr:uid="{00000000-0005-0000-0000-000015890000}"/>
    <cellStyle name="Note 2 2 11 18 4" xfId="34711" xr:uid="{00000000-0005-0000-0000-000016890000}"/>
    <cellStyle name="Note 2 2 11 19" xfId="34712" xr:uid="{00000000-0005-0000-0000-000017890000}"/>
    <cellStyle name="Note 2 2 11 19 2" xfId="34713" xr:uid="{00000000-0005-0000-0000-000018890000}"/>
    <cellStyle name="Note 2 2 11 19 3" xfId="34714" xr:uid="{00000000-0005-0000-0000-000019890000}"/>
    <cellStyle name="Note 2 2 11 19 4" xfId="34715" xr:uid="{00000000-0005-0000-0000-00001A890000}"/>
    <cellStyle name="Note 2 2 11 2" xfId="34716" xr:uid="{00000000-0005-0000-0000-00001B890000}"/>
    <cellStyle name="Note 2 2 11 2 2" xfId="34717" xr:uid="{00000000-0005-0000-0000-00001C890000}"/>
    <cellStyle name="Note 2 2 11 2 3" xfId="34718" xr:uid="{00000000-0005-0000-0000-00001D890000}"/>
    <cellStyle name="Note 2 2 11 2 4" xfId="34719" xr:uid="{00000000-0005-0000-0000-00001E890000}"/>
    <cellStyle name="Note 2 2 11 20" xfId="34720" xr:uid="{00000000-0005-0000-0000-00001F890000}"/>
    <cellStyle name="Note 2 2 11 20 2" xfId="34721" xr:uid="{00000000-0005-0000-0000-000020890000}"/>
    <cellStyle name="Note 2 2 11 20 3" xfId="34722" xr:uid="{00000000-0005-0000-0000-000021890000}"/>
    <cellStyle name="Note 2 2 11 20 4" xfId="34723" xr:uid="{00000000-0005-0000-0000-000022890000}"/>
    <cellStyle name="Note 2 2 11 21" xfId="34724" xr:uid="{00000000-0005-0000-0000-000023890000}"/>
    <cellStyle name="Note 2 2 11 22" xfId="34725" xr:uid="{00000000-0005-0000-0000-000024890000}"/>
    <cellStyle name="Note 2 2 11 3" xfId="34726" xr:uid="{00000000-0005-0000-0000-000025890000}"/>
    <cellStyle name="Note 2 2 11 3 2" xfId="34727" xr:uid="{00000000-0005-0000-0000-000026890000}"/>
    <cellStyle name="Note 2 2 11 3 3" xfId="34728" xr:uid="{00000000-0005-0000-0000-000027890000}"/>
    <cellStyle name="Note 2 2 11 3 4" xfId="34729" xr:uid="{00000000-0005-0000-0000-000028890000}"/>
    <cellStyle name="Note 2 2 11 4" xfId="34730" xr:uid="{00000000-0005-0000-0000-000029890000}"/>
    <cellStyle name="Note 2 2 11 4 2" xfId="34731" xr:uid="{00000000-0005-0000-0000-00002A890000}"/>
    <cellStyle name="Note 2 2 11 4 3" xfId="34732" xr:uid="{00000000-0005-0000-0000-00002B890000}"/>
    <cellStyle name="Note 2 2 11 4 4" xfId="34733" xr:uid="{00000000-0005-0000-0000-00002C890000}"/>
    <cellStyle name="Note 2 2 11 5" xfId="34734" xr:uid="{00000000-0005-0000-0000-00002D890000}"/>
    <cellStyle name="Note 2 2 11 5 2" xfId="34735" xr:uid="{00000000-0005-0000-0000-00002E890000}"/>
    <cellStyle name="Note 2 2 11 5 3" xfId="34736" xr:uid="{00000000-0005-0000-0000-00002F890000}"/>
    <cellStyle name="Note 2 2 11 5 4" xfId="34737" xr:uid="{00000000-0005-0000-0000-000030890000}"/>
    <cellStyle name="Note 2 2 11 6" xfId="34738" xr:uid="{00000000-0005-0000-0000-000031890000}"/>
    <cellStyle name="Note 2 2 11 6 2" xfId="34739" xr:uid="{00000000-0005-0000-0000-000032890000}"/>
    <cellStyle name="Note 2 2 11 6 3" xfId="34740" xr:uid="{00000000-0005-0000-0000-000033890000}"/>
    <cellStyle name="Note 2 2 11 6 4" xfId="34741" xr:uid="{00000000-0005-0000-0000-000034890000}"/>
    <cellStyle name="Note 2 2 11 7" xfId="34742" xr:uid="{00000000-0005-0000-0000-000035890000}"/>
    <cellStyle name="Note 2 2 11 7 2" xfId="34743" xr:uid="{00000000-0005-0000-0000-000036890000}"/>
    <cellStyle name="Note 2 2 11 7 3" xfId="34744" xr:uid="{00000000-0005-0000-0000-000037890000}"/>
    <cellStyle name="Note 2 2 11 7 4" xfId="34745" xr:uid="{00000000-0005-0000-0000-000038890000}"/>
    <cellStyle name="Note 2 2 11 8" xfId="34746" xr:uid="{00000000-0005-0000-0000-000039890000}"/>
    <cellStyle name="Note 2 2 11 8 2" xfId="34747" xr:uid="{00000000-0005-0000-0000-00003A890000}"/>
    <cellStyle name="Note 2 2 11 8 3" xfId="34748" xr:uid="{00000000-0005-0000-0000-00003B890000}"/>
    <cellStyle name="Note 2 2 11 8 4" xfId="34749" xr:uid="{00000000-0005-0000-0000-00003C890000}"/>
    <cellStyle name="Note 2 2 11 9" xfId="34750" xr:uid="{00000000-0005-0000-0000-00003D890000}"/>
    <cellStyle name="Note 2 2 11 9 2" xfId="34751" xr:uid="{00000000-0005-0000-0000-00003E890000}"/>
    <cellStyle name="Note 2 2 11 9 3" xfId="34752" xr:uid="{00000000-0005-0000-0000-00003F890000}"/>
    <cellStyle name="Note 2 2 11 9 4" xfId="34753" xr:uid="{00000000-0005-0000-0000-000040890000}"/>
    <cellStyle name="Note 2 2 12" xfId="34754" xr:uid="{00000000-0005-0000-0000-000041890000}"/>
    <cellStyle name="Note 2 2 12 2" xfId="34755" xr:uid="{00000000-0005-0000-0000-000042890000}"/>
    <cellStyle name="Note 2 2 12 3" xfId="34756" xr:uid="{00000000-0005-0000-0000-000043890000}"/>
    <cellStyle name="Note 2 2 12 4" xfId="34757" xr:uid="{00000000-0005-0000-0000-000044890000}"/>
    <cellStyle name="Note 2 2 13" xfId="34758" xr:uid="{00000000-0005-0000-0000-000045890000}"/>
    <cellStyle name="Note 2 2 13 2" xfId="34759" xr:uid="{00000000-0005-0000-0000-000046890000}"/>
    <cellStyle name="Note 2 2 13 3" xfId="34760" xr:uid="{00000000-0005-0000-0000-000047890000}"/>
    <cellStyle name="Note 2 2 13 4" xfId="34761" xr:uid="{00000000-0005-0000-0000-000048890000}"/>
    <cellStyle name="Note 2 2 14" xfId="34762" xr:uid="{00000000-0005-0000-0000-000049890000}"/>
    <cellStyle name="Note 2 2 14 2" xfId="34763" xr:uid="{00000000-0005-0000-0000-00004A890000}"/>
    <cellStyle name="Note 2 2 14 3" xfId="34764" xr:uid="{00000000-0005-0000-0000-00004B890000}"/>
    <cellStyle name="Note 2 2 14 4" xfId="34765" xr:uid="{00000000-0005-0000-0000-00004C890000}"/>
    <cellStyle name="Note 2 2 15" xfId="34766" xr:uid="{00000000-0005-0000-0000-00004D890000}"/>
    <cellStyle name="Note 2 2 15 2" xfId="34767" xr:uid="{00000000-0005-0000-0000-00004E890000}"/>
    <cellStyle name="Note 2 2 15 3" xfId="34768" xr:uid="{00000000-0005-0000-0000-00004F890000}"/>
    <cellStyle name="Note 2 2 15 4" xfId="34769" xr:uid="{00000000-0005-0000-0000-000050890000}"/>
    <cellStyle name="Note 2 2 16" xfId="34770" xr:uid="{00000000-0005-0000-0000-000051890000}"/>
    <cellStyle name="Note 2 2 16 2" xfId="34771" xr:uid="{00000000-0005-0000-0000-000052890000}"/>
    <cellStyle name="Note 2 2 16 3" xfId="34772" xr:uid="{00000000-0005-0000-0000-000053890000}"/>
    <cellStyle name="Note 2 2 16 4" xfId="34773" xr:uid="{00000000-0005-0000-0000-000054890000}"/>
    <cellStyle name="Note 2 2 17" xfId="34774" xr:uid="{00000000-0005-0000-0000-000055890000}"/>
    <cellStyle name="Note 2 2 17 2" xfId="34775" xr:uid="{00000000-0005-0000-0000-000056890000}"/>
    <cellStyle name="Note 2 2 17 3" xfId="34776" xr:uid="{00000000-0005-0000-0000-000057890000}"/>
    <cellStyle name="Note 2 2 17 4" xfId="34777" xr:uid="{00000000-0005-0000-0000-000058890000}"/>
    <cellStyle name="Note 2 2 18" xfId="34778" xr:uid="{00000000-0005-0000-0000-000059890000}"/>
    <cellStyle name="Note 2 2 18 2" xfId="34779" xr:uid="{00000000-0005-0000-0000-00005A890000}"/>
    <cellStyle name="Note 2 2 18 3" xfId="34780" xr:uid="{00000000-0005-0000-0000-00005B890000}"/>
    <cellStyle name="Note 2 2 18 4" xfId="34781" xr:uid="{00000000-0005-0000-0000-00005C890000}"/>
    <cellStyle name="Note 2 2 19" xfId="34782" xr:uid="{00000000-0005-0000-0000-00005D890000}"/>
    <cellStyle name="Note 2 2 19 2" xfId="34783" xr:uid="{00000000-0005-0000-0000-00005E890000}"/>
    <cellStyle name="Note 2 2 19 3" xfId="34784" xr:uid="{00000000-0005-0000-0000-00005F890000}"/>
    <cellStyle name="Note 2 2 19 4" xfId="34785" xr:uid="{00000000-0005-0000-0000-000060890000}"/>
    <cellStyle name="Note 2 2 2" xfId="34786" xr:uid="{00000000-0005-0000-0000-000061890000}"/>
    <cellStyle name="Note 2 2 2 2" xfId="34787" xr:uid="{00000000-0005-0000-0000-000062890000}"/>
    <cellStyle name="Note 2 2 2 2 10" xfId="34788" xr:uid="{00000000-0005-0000-0000-000063890000}"/>
    <cellStyle name="Note 2 2 2 2 10 2" xfId="34789" xr:uid="{00000000-0005-0000-0000-000064890000}"/>
    <cellStyle name="Note 2 2 2 2 10 3" xfId="34790" xr:uid="{00000000-0005-0000-0000-000065890000}"/>
    <cellStyle name="Note 2 2 2 2 10 4" xfId="34791" xr:uid="{00000000-0005-0000-0000-000066890000}"/>
    <cellStyle name="Note 2 2 2 2 11" xfId="34792" xr:uid="{00000000-0005-0000-0000-000067890000}"/>
    <cellStyle name="Note 2 2 2 2 11 2" xfId="34793" xr:uid="{00000000-0005-0000-0000-000068890000}"/>
    <cellStyle name="Note 2 2 2 2 11 3" xfId="34794" xr:uid="{00000000-0005-0000-0000-000069890000}"/>
    <cellStyle name="Note 2 2 2 2 11 4" xfId="34795" xr:uid="{00000000-0005-0000-0000-00006A890000}"/>
    <cellStyle name="Note 2 2 2 2 12" xfId="34796" xr:uid="{00000000-0005-0000-0000-00006B890000}"/>
    <cellStyle name="Note 2 2 2 2 12 2" xfId="34797" xr:uid="{00000000-0005-0000-0000-00006C890000}"/>
    <cellStyle name="Note 2 2 2 2 12 3" xfId="34798" xr:uid="{00000000-0005-0000-0000-00006D890000}"/>
    <cellStyle name="Note 2 2 2 2 12 4" xfId="34799" xr:uid="{00000000-0005-0000-0000-00006E890000}"/>
    <cellStyle name="Note 2 2 2 2 13" xfId="34800" xr:uid="{00000000-0005-0000-0000-00006F890000}"/>
    <cellStyle name="Note 2 2 2 2 13 2" xfId="34801" xr:uid="{00000000-0005-0000-0000-000070890000}"/>
    <cellStyle name="Note 2 2 2 2 13 3" xfId="34802" xr:uid="{00000000-0005-0000-0000-000071890000}"/>
    <cellStyle name="Note 2 2 2 2 13 4" xfId="34803" xr:uid="{00000000-0005-0000-0000-000072890000}"/>
    <cellStyle name="Note 2 2 2 2 14" xfId="34804" xr:uid="{00000000-0005-0000-0000-000073890000}"/>
    <cellStyle name="Note 2 2 2 2 14 2" xfId="34805" xr:uid="{00000000-0005-0000-0000-000074890000}"/>
    <cellStyle name="Note 2 2 2 2 14 3" xfId="34806" xr:uid="{00000000-0005-0000-0000-000075890000}"/>
    <cellStyle name="Note 2 2 2 2 14 4" xfId="34807" xr:uid="{00000000-0005-0000-0000-000076890000}"/>
    <cellStyle name="Note 2 2 2 2 15" xfId="34808" xr:uid="{00000000-0005-0000-0000-000077890000}"/>
    <cellStyle name="Note 2 2 2 2 15 2" xfId="34809" xr:uid="{00000000-0005-0000-0000-000078890000}"/>
    <cellStyle name="Note 2 2 2 2 15 3" xfId="34810" xr:uid="{00000000-0005-0000-0000-000079890000}"/>
    <cellStyle name="Note 2 2 2 2 15 4" xfId="34811" xr:uid="{00000000-0005-0000-0000-00007A890000}"/>
    <cellStyle name="Note 2 2 2 2 16" xfId="34812" xr:uid="{00000000-0005-0000-0000-00007B890000}"/>
    <cellStyle name="Note 2 2 2 2 16 2" xfId="34813" xr:uid="{00000000-0005-0000-0000-00007C890000}"/>
    <cellStyle name="Note 2 2 2 2 16 3" xfId="34814" xr:uid="{00000000-0005-0000-0000-00007D890000}"/>
    <cellStyle name="Note 2 2 2 2 16 4" xfId="34815" xr:uid="{00000000-0005-0000-0000-00007E890000}"/>
    <cellStyle name="Note 2 2 2 2 17" xfId="34816" xr:uid="{00000000-0005-0000-0000-00007F890000}"/>
    <cellStyle name="Note 2 2 2 2 17 2" xfId="34817" xr:uid="{00000000-0005-0000-0000-000080890000}"/>
    <cellStyle name="Note 2 2 2 2 17 3" xfId="34818" xr:uid="{00000000-0005-0000-0000-000081890000}"/>
    <cellStyle name="Note 2 2 2 2 17 4" xfId="34819" xr:uid="{00000000-0005-0000-0000-000082890000}"/>
    <cellStyle name="Note 2 2 2 2 18" xfId="34820" xr:uid="{00000000-0005-0000-0000-000083890000}"/>
    <cellStyle name="Note 2 2 2 2 18 2" xfId="34821" xr:uid="{00000000-0005-0000-0000-000084890000}"/>
    <cellStyle name="Note 2 2 2 2 18 3" xfId="34822" xr:uid="{00000000-0005-0000-0000-000085890000}"/>
    <cellStyle name="Note 2 2 2 2 18 4" xfId="34823" xr:uid="{00000000-0005-0000-0000-000086890000}"/>
    <cellStyle name="Note 2 2 2 2 19" xfId="34824" xr:uid="{00000000-0005-0000-0000-000087890000}"/>
    <cellStyle name="Note 2 2 2 2 19 2" xfId="34825" xr:uid="{00000000-0005-0000-0000-000088890000}"/>
    <cellStyle name="Note 2 2 2 2 19 3" xfId="34826" xr:uid="{00000000-0005-0000-0000-000089890000}"/>
    <cellStyle name="Note 2 2 2 2 19 4" xfId="34827" xr:uid="{00000000-0005-0000-0000-00008A890000}"/>
    <cellStyle name="Note 2 2 2 2 2" xfId="34828" xr:uid="{00000000-0005-0000-0000-00008B890000}"/>
    <cellStyle name="Note 2 2 2 2 2 10" xfId="34829" xr:uid="{00000000-0005-0000-0000-00008C890000}"/>
    <cellStyle name="Note 2 2 2 2 2 10 2" xfId="34830" xr:uid="{00000000-0005-0000-0000-00008D890000}"/>
    <cellStyle name="Note 2 2 2 2 2 10 3" xfId="34831" xr:uid="{00000000-0005-0000-0000-00008E890000}"/>
    <cellStyle name="Note 2 2 2 2 2 10 4" xfId="34832" xr:uid="{00000000-0005-0000-0000-00008F890000}"/>
    <cellStyle name="Note 2 2 2 2 2 11" xfId="34833" xr:uid="{00000000-0005-0000-0000-000090890000}"/>
    <cellStyle name="Note 2 2 2 2 2 11 2" xfId="34834" xr:uid="{00000000-0005-0000-0000-000091890000}"/>
    <cellStyle name="Note 2 2 2 2 2 11 3" xfId="34835" xr:uid="{00000000-0005-0000-0000-000092890000}"/>
    <cellStyle name="Note 2 2 2 2 2 11 4" xfId="34836" xr:uid="{00000000-0005-0000-0000-000093890000}"/>
    <cellStyle name="Note 2 2 2 2 2 12" xfId="34837" xr:uid="{00000000-0005-0000-0000-000094890000}"/>
    <cellStyle name="Note 2 2 2 2 2 12 2" xfId="34838" xr:uid="{00000000-0005-0000-0000-000095890000}"/>
    <cellStyle name="Note 2 2 2 2 2 12 3" xfId="34839" xr:uid="{00000000-0005-0000-0000-000096890000}"/>
    <cellStyle name="Note 2 2 2 2 2 12 4" xfId="34840" xr:uid="{00000000-0005-0000-0000-000097890000}"/>
    <cellStyle name="Note 2 2 2 2 2 13" xfId="34841" xr:uid="{00000000-0005-0000-0000-000098890000}"/>
    <cellStyle name="Note 2 2 2 2 2 13 2" xfId="34842" xr:uid="{00000000-0005-0000-0000-000099890000}"/>
    <cellStyle name="Note 2 2 2 2 2 13 3" xfId="34843" xr:uid="{00000000-0005-0000-0000-00009A890000}"/>
    <cellStyle name="Note 2 2 2 2 2 13 4" xfId="34844" xr:uid="{00000000-0005-0000-0000-00009B890000}"/>
    <cellStyle name="Note 2 2 2 2 2 14" xfId="34845" xr:uid="{00000000-0005-0000-0000-00009C890000}"/>
    <cellStyle name="Note 2 2 2 2 2 14 2" xfId="34846" xr:uid="{00000000-0005-0000-0000-00009D890000}"/>
    <cellStyle name="Note 2 2 2 2 2 14 3" xfId="34847" xr:uid="{00000000-0005-0000-0000-00009E890000}"/>
    <cellStyle name="Note 2 2 2 2 2 14 4" xfId="34848" xr:uid="{00000000-0005-0000-0000-00009F890000}"/>
    <cellStyle name="Note 2 2 2 2 2 15" xfId="34849" xr:uid="{00000000-0005-0000-0000-0000A0890000}"/>
    <cellStyle name="Note 2 2 2 2 2 15 2" xfId="34850" xr:uid="{00000000-0005-0000-0000-0000A1890000}"/>
    <cellStyle name="Note 2 2 2 2 2 15 3" xfId="34851" xr:uid="{00000000-0005-0000-0000-0000A2890000}"/>
    <cellStyle name="Note 2 2 2 2 2 15 4" xfId="34852" xr:uid="{00000000-0005-0000-0000-0000A3890000}"/>
    <cellStyle name="Note 2 2 2 2 2 16" xfId="34853" xr:uid="{00000000-0005-0000-0000-0000A4890000}"/>
    <cellStyle name="Note 2 2 2 2 2 16 2" xfId="34854" xr:uid="{00000000-0005-0000-0000-0000A5890000}"/>
    <cellStyle name="Note 2 2 2 2 2 16 3" xfId="34855" xr:uid="{00000000-0005-0000-0000-0000A6890000}"/>
    <cellStyle name="Note 2 2 2 2 2 16 4" xfId="34856" xr:uid="{00000000-0005-0000-0000-0000A7890000}"/>
    <cellStyle name="Note 2 2 2 2 2 17" xfId="34857" xr:uid="{00000000-0005-0000-0000-0000A8890000}"/>
    <cellStyle name="Note 2 2 2 2 2 17 2" xfId="34858" xr:uid="{00000000-0005-0000-0000-0000A9890000}"/>
    <cellStyle name="Note 2 2 2 2 2 17 3" xfId="34859" xr:uid="{00000000-0005-0000-0000-0000AA890000}"/>
    <cellStyle name="Note 2 2 2 2 2 17 4" xfId="34860" xr:uid="{00000000-0005-0000-0000-0000AB890000}"/>
    <cellStyle name="Note 2 2 2 2 2 18" xfId="34861" xr:uid="{00000000-0005-0000-0000-0000AC890000}"/>
    <cellStyle name="Note 2 2 2 2 2 18 2" xfId="34862" xr:uid="{00000000-0005-0000-0000-0000AD890000}"/>
    <cellStyle name="Note 2 2 2 2 2 18 3" xfId="34863" xr:uid="{00000000-0005-0000-0000-0000AE890000}"/>
    <cellStyle name="Note 2 2 2 2 2 18 4" xfId="34864" xr:uid="{00000000-0005-0000-0000-0000AF890000}"/>
    <cellStyle name="Note 2 2 2 2 2 19" xfId="34865" xr:uid="{00000000-0005-0000-0000-0000B0890000}"/>
    <cellStyle name="Note 2 2 2 2 2 19 2" xfId="34866" xr:uid="{00000000-0005-0000-0000-0000B1890000}"/>
    <cellStyle name="Note 2 2 2 2 2 19 3" xfId="34867" xr:uid="{00000000-0005-0000-0000-0000B2890000}"/>
    <cellStyle name="Note 2 2 2 2 2 19 4" xfId="34868" xr:uid="{00000000-0005-0000-0000-0000B3890000}"/>
    <cellStyle name="Note 2 2 2 2 2 2" xfId="34869" xr:uid="{00000000-0005-0000-0000-0000B4890000}"/>
    <cellStyle name="Note 2 2 2 2 2 2 10" xfId="34870" xr:uid="{00000000-0005-0000-0000-0000B5890000}"/>
    <cellStyle name="Note 2 2 2 2 2 2 10 2" xfId="34871" xr:uid="{00000000-0005-0000-0000-0000B6890000}"/>
    <cellStyle name="Note 2 2 2 2 2 2 10 3" xfId="34872" xr:uid="{00000000-0005-0000-0000-0000B7890000}"/>
    <cellStyle name="Note 2 2 2 2 2 2 10 4" xfId="34873" xr:uid="{00000000-0005-0000-0000-0000B8890000}"/>
    <cellStyle name="Note 2 2 2 2 2 2 11" xfId="34874" xr:uid="{00000000-0005-0000-0000-0000B9890000}"/>
    <cellStyle name="Note 2 2 2 2 2 2 11 2" xfId="34875" xr:uid="{00000000-0005-0000-0000-0000BA890000}"/>
    <cellStyle name="Note 2 2 2 2 2 2 11 3" xfId="34876" xr:uid="{00000000-0005-0000-0000-0000BB890000}"/>
    <cellStyle name="Note 2 2 2 2 2 2 11 4" xfId="34877" xr:uid="{00000000-0005-0000-0000-0000BC890000}"/>
    <cellStyle name="Note 2 2 2 2 2 2 12" xfId="34878" xr:uid="{00000000-0005-0000-0000-0000BD890000}"/>
    <cellStyle name="Note 2 2 2 2 2 2 12 2" xfId="34879" xr:uid="{00000000-0005-0000-0000-0000BE890000}"/>
    <cellStyle name="Note 2 2 2 2 2 2 12 3" xfId="34880" xr:uid="{00000000-0005-0000-0000-0000BF890000}"/>
    <cellStyle name="Note 2 2 2 2 2 2 12 4" xfId="34881" xr:uid="{00000000-0005-0000-0000-0000C0890000}"/>
    <cellStyle name="Note 2 2 2 2 2 2 13" xfId="34882" xr:uid="{00000000-0005-0000-0000-0000C1890000}"/>
    <cellStyle name="Note 2 2 2 2 2 2 13 2" xfId="34883" xr:uid="{00000000-0005-0000-0000-0000C2890000}"/>
    <cellStyle name="Note 2 2 2 2 2 2 13 3" xfId="34884" xr:uid="{00000000-0005-0000-0000-0000C3890000}"/>
    <cellStyle name="Note 2 2 2 2 2 2 13 4" xfId="34885" xr:uid="{00000000-0005-0000-0000-0000C4890000}"/>
    <cellStyle name="Note 2 2 2 2 2 2 14" xfId="34886" xr:uid="{00000000-0005-0000-0000-0000C5890000}"/>
    <cellStyle name="Note 2 2 2 2 2 2 14 2" xfId="34887" xr:uid="{00000000-0005-0000-0000-0000C6890000}"/>
    <cellStyle name="Note 2 2 2 2 2 2 14 3" xfId="34888" xr:uid="{00000000-0005-0000-0000-0000C7890000}"/>
    <cellStyle name="Note 2 2 2 2 2 2 14 4" xfId="34889" xr:uid="{00000000-0005-0000-0000-0000C8890000}"/>
    <cellStyle name="Note 2 2 2 2 2 2 15" xfId="34890" xr:uid="{00000000-0005-0000-0000-0000C9890000}"/>
    <cellStyle name="Note 2 2 2 2 2 2 15 2" xfId="34891" xr:uid="{00000000-0005-0000-0000-0000CA890000}"/>
    <cellStyle name="Note 2 2 2 2 2 2 15 3" xfId="34892" xr:uid="{00000000-0005-0000-0000-0000CB890000}"/>
    <cellStyle name="Note 2 2 2 2 2 2 15 4" xfId="34893" xr:uid="{00000000-0005-0000-0000-0000CC890000}"/>
    <cellStyle name="Note 2 2 2 2 2 2 16" xfId="34894" xr:uid="{00000000-0005-0000-0000-0000CD890000}"/>
    <cellStyle name="Note 2 2 2 2 2 2 16 2" xfId="34895" xr:uid="{00000000-0005-0000-0000-0000CE890000}"/>
    <cellStyle name="Note 2 2 2 2 2 2 16 3" xfId="34896" xr:uid="{00000000-0005-0000-0000-0000CF890000}"/>
    <cellStyle name="Note 2 2 2 2 2 2 16 4" xfId="34897" xr:uid="{00000000-0005-0000-0000-0000D0890000}"/>
    <cellStyle name="Note 2 2 2 2 2 2 17" xfId="34898" xr:uid="{00000000-0005-0000-0000-0000D1890000}"/>
    <cellStyle name="Note 2 2 2 2 2 2 17 2" xfId="34899" xr:uid="{00000000-0005-0000-0000-0000D2890000}"/>
    <cellStyle name="Note 2 2 2 2 2 2 17 3" xfId="34900" xr:uid="{00000000-0005-0000-0000-0000D3890000}"/>
    <cellStyle name="Note 2 2 2 2 2 2 17 4" xfId="34901" xr:uid="{00000000-0005-0000-0000-0000D4890000}"/>
    <cellStyle name="Note 2 2 2 2 2 2 18" xfId="34902" xr:uid="{00000000-0005-0000-0000-0000D5890000}"/>
    <cellStyle name="Note 2 2 2 2 2 2 18 2" xfId="34903" xr:uid="{00000000-0005-0000-0000-0000D6890000}"/>
    <cellStyle name="Note 2 2 2 2 2 2 18 3" xfId="34904" xr:uid="{00000000-0005-0000-0000-0000D7890000}"/>
    <cellStyle name="Note 2 2 2 2 2 2 18 4" xfId="34905" xr:uid="{00000000-0005-0000-0000-0000D8890000}"/>
    <cellStyle name="Note 2 2 2 2 2 2 19" xfId="34906" xr:uid="{00000000-0005-0000-0000-0000D9890000}"/>
    <cellStyle name="Note 2 2 2 2 2 2 19 2" xfId="34907" xr:uid="{00000000-0005-0000-0000-0000DA890000}"/>
    <cellStyle name="Note 2 2 2 2 2 2 19 3" xfId="34908" xr:uid="{00000000-0005-0000-0000-0000DB890000}"/>
    <cellStyle name="Note 2 2 2 2 2 2 19 4" xfId="34909" xr:uid="{00000000-0005-0000-0000-0000DC890000}"/>
    <cellStyle name="Note 2 2 2 2 2 2 2" xfId="34910" xr:uid="{00000000-0005-0000-0000-0000DD890000}"/>
    <cellStyle name="Note 2 2 2 2 2 2 2 10" xfId="34911" xr:uid="{00000000-0005-0000-0000-0000DE890000}"/>
    <cellStyle name="Note 2 2 2 2 2 2 2 10 2" xfId="34912" xr:uid="{00000000-0005-0000-0000-0000DF890000}"/>
    <cellStyle name="Note 2 2 2 2 2 2 2 10 3" xfId="34913" xr:uid="{00000000-0005-0000-0000-0000E0890000}"/>
    <cellStyle name="Note 2 2 2 2 2 2 2 10 4" xfId="34914" xr:uid="{00000000-0005-0000-0000-0000E1890000}"/>
    <cellStyle name="Note 2 2 2 2 2 2 2 11" xfId="34915" xr:uid="{00000000-0005-0000-0000-0000E2890000}"/>
    <cellStyle name="Note 2 2 2 2 2 2 2 11 2" xfId="34916" xr:uid="{00000000-0005-0000-0000-0000E3890000}"/>
    <cellStyle name="Note 2 2 2 2 2 2 2 11 3" xfId="34917" xr:uid="{00000000-0005-0000-0000-0000E4890000}"/>
    <cellStyle name="Note 2 2 2 2 2 2 2 11 4" xfId="34918" xr:uid="{00000000-0005-0000-0000-0000E5890000}"/>
    <cellStyle name="Note 2 2 2 2 2 2 2 12" xfId="34919" xr:uid="{00000000-0005-0000-0000-0000E6890000}"/>
    <cellStyle name="Note 2 2 2 2 2 2 2 12 2" xfId="34920" xr:uid="{00000000-0005-0000-0000-0000E7890000}"/>
    <cellStyle name="Note 2 2 2 2 2 2 2 12 3" xfId="34921" xr:uid="{00000000-0005-0000-0000-0000E8890000}"/>
    <cellStyle name="Note 2 2 2 2 2 2 2 12 4" xfId="34922" xr:uid="{00000000-0005-0000-0000-0000E9890000}"/>
    <cellStyle name="Note 2 2 2 2 2 2 2 13" xfId="34923" xr:uid="{00000000-0005-0000-0000-0000EA890000}"/>
    <cellStyle name="Note 2 2 2 2 2 2 2 13 2" xfId="34924" xr:uid="{00000000-0005-0000-0000-0000EB890000}"/>
    <cellStyle name="Note 2 2 2 2 2 2 2 13 3" xfId="34925" xr:uid="{00000000-0005-0000-0000-0000EC890000}"/>
    <cellStyle name="Note 2 2 2 2 2 2 2 13 4" xfId="34926" xr:uid="{00000000-0005-0000-0000-0000ED890000}"/>
    <cellStyle name="Note 2 2 2 2 2 2 2 14" xfId="34927" xr:uid="{00000000-0005-0000-0000-0000EE890000}"/>
    <cellStyle name="Note 2 2 2 2 2 2 2 14 2" xfId="34928" xr:uid="{00000000-0005-0000-0000-0000EF890000}"/>
    <cellStyle name="Note 2 2 2 2 2 2 2 14 3" xfId="34929" xr:uid="{00000000-0005-0000-0000-0000F0890000}"/>
    <cellStyle name="Note 2 2 2 2 2 2 2 14 4" xfId="34930" xr:uid="{00000000-0005-0000-0000-0000F1890000}"/>
    <cellStyle name="Note 2 2 2 2 2 2 2 15" xfId="34931" xr:uid="{00000000-0005-0000-0000-0000F2890000}"/>
    <cellStyle name="Note 2 2 2 2 2 2 2 15 2" xfId="34932" xr:uid="{00000000-0005-0000-0000-0000F3890000}"/>
    <cellStyle name="Note 2 2 2 2 2 2 2 15 3" xfId="34933" xr:uid="{00000000-0005-0000-0000-0000F4890000}"/>
    <cellStyle name="Note 2 2 2 2 2 2 2 15 4" xfId="34934" xr:uid="{00000000-0005-0000-0000-0000F5890000}"/>
    <cellStyle name="Note 2 2 2 2 2 2 2 16" xfId="34935" xr:uid="{00000000-0005-0000-0000-0000F6890000}"/>
    <cellStyle name="Note 2 2 2 2 2 2 2 16 2" xfId="34936" xr:uid="{00000000-0005-0000-0000-0000F7890000}"/>
    <cellStyle name="Note 2 2 2 2 2 2 2 16 3" xfId="34937" xr:uid="{00000000-0005-0000-0000-0000F8890000}"/>
    <cellStyle name="Note 2 2 2 2 2 2 2 16 4" xfId="34938" xr:uid="{00000000-0005-0000-0000-0000F9890000}"/>
    <cellStyle name="Note 2 2 2 2 2 2 2 17" xfId="34939" xr:uid="{00000000-0005-0000-0000-0000FA890000}"/>
    <cellStyle name="Note 2 2 2 2 2 2 2 17 2" xfId="34940" xr:uid="{00000000-0005-0000-0000-0000FB890000}"/>
    <cellStyle name="Note 2 2 2 2 2 2 2 17 3" xfId="34941" xr:uid="{00000000-0005-0000-0000-0000FC890000}"/>
    <cellStyle name="Note 2 2 2 2 2 2 2 17 4" xfId="34942" xr:uid="{00000000-0005-0000-0000-0000FD890000}"/>
    <cellStyle name="Note 2 2 2 2 2 2 2 18" xfId="34943" xr:uid="{00000000-0005-0000-0000-0000FE890000}"/>
    <cellStyle name="Note 2 2 2 2 2 2 2 18 2" xfId="34944" xr:uid="{00000000-0005-0000-0000-0000FF890000}"/>
    <cellStyle name="Note 2 2 2 2 2 2 2 18 3" xfId="34945" xr:uid="{00000000-0005-0000-0000-0000008A0000}"/>
    <cellStyle name="Note 2 2 2 2 2 2 2 18 4" xfId="34946" xr:uid="{00000000-0005-0000-0000-0000018A0000}"/>
    <cellStyle name="Note 2 2 2 2 2 2 2 19" xfId="34947" xr:uid="{00000000-0005-0000-0000-0000028A0000}"/>
    <cellStyle name="Note 2 2 2 2 2 2 2 19 2" xfId="34948" xr:uid="{00000000-0005-0000-0000-0000038A0000}"/>
    <cellStyle name="Note 2 2 2 2 2 2 2 19 3" xfId="34949" xr:uid="{00000000-0005-0000-0000-0000048A0000}"/>
    <cellStyle name="Note 2 2 2 2 2 2 2 19 4" xfId="34950" xr:uid="{00000000-0005-0000-0000-0000058A0000}"/>
    <cellStyle name="Note 2 2 2 2 2 2 2 2" xfId="34951" xr:uid="{00000000-0005-0000-0000-0000068A0000}"/>
    <cellStyle name="Note 2 2 2 2 2 2 2 2 10" xfId="34952" xr:uid="{00000000-0005-0000-0000-0000078A0000}"/>
    <cellStyle name="Note 2 2 2 2 2 2 2 2 10 2" xfId="34953" xr:uid="{00000000-0005-0000-0000-0000088A0000}"/>
    <cellStyle name="Note 2 2 2 2 2 2 2 2 10 3" xfId="34954" xr:uid="{00000000-0005-0000-0000-0000098A0000}"/>
    <cellStyle name="Note 2 2 2 2 2 2 2 2 10 4" xfId="34955" xr:uid="{00000000-0005-0000-0000-00000A8A0000}"/>
    <cellStyle name="Note 2 2 2 2 2 2 2 2 11" xfId="34956" xr:uid="{00000000-0005-0000-0000-00000B8A0000}"/>
    <cellStyle name="Note 2 2 2 2 2 2 2 2 11 2" xfId="34957" xr:uid="{00000000-0005-0000-0000-00000C8A0000}"/>
    <cellStyle name="Note 2 2 2 2 2 2 2 2 11 3" xfId="34958" xr:uid="{00000000-0005-0000-0000-00000D8A0000}"/>
    <cellStyle name="Note 2 2 2 2 2 2 2 2 11 4" xfId="34959" xr:uid="{00000000-0005-0000-0000-00000E8A0000}"/>
    <cellStyle name="Note 2 2 2 2 2 2 2 2 12" xfId="34960" xr:uid="{00000000-0005-0000-0000-00000F8A0000}"/>
    <cellStyle name="Note 2 2 2 2 2 2 2 2 12 2" xfId="34961" xr:uid="{00000000-0005-0000-0000-0000108A0000}"/>
    <cellStyle name="Note 2 2 2 2 2 2 2 2 12 3" xfId="34962" xr:uid="{00000000-0005-0000-0000-0000118A0000}"/>
    <cellStyle name="Note 2 2 2 2 2 2 2 2 12 4" xfId="34963" xr:uid="{00000000-0005-0000-0000-0000128A0000}"/>
    <cellStyle name="Note 2 2 2 2 2 2 2 2 13" xfId="34964" xr:uid="{00000000-0005-0000-0000-0000138A0000}"/>
    <cellStyle name="Note 2 2 2 2 2 2 2 2 13 2" xfId="34965" xr:uid="{00000000-0005-0000-0000-0000148A0000}"/>
    <cellStyle name="Note 2 2 2 2 2 2 2 2 13 3" xfId="34966" xr:uid="{00000000-0005-0000-0000-0000158A0000}"/>
    <cellStyle name="Note 2 2 2 2 2 2 2 2 13 4" xfId="34967" xr:uid="{00000000-0005-0000-0000-0000168A0000}"/>
    <cellStyle name="Note 2 2 2 2 2 2 2 2 14" xfId="34968" xr:uid="{00000000-0005-0000-0000-0000178A0000}"/>
    <cellStyle name="Note 2 2 2 2 2 2 2 2 14 2" xfId="34969" xr:uid="{00000000-0005-0000-0000-0000188A0000}"/>
    <cellStyle name="Note 2 2 2 2 2 2 2 2 14 3" xfId="34970" xr:uid="{00000000-0005-0000-0000-0000198A0000}"/>
    <cellStyle name="Note 2 2 2 2 2 2 2 2 14 4" xfId="34971" xr:uid="{00000000-0005-0000-0000-00001A8A0000}"/>
    <cellStyle name="Note 2 2 2 2 2 2 2 2 15" xfId="34972" xr:uid="{00000000-0005-0000-0000-00001B8A0000}"/>
    <cellStyle name="Note 2 2 2 2 2 2 2 2 15 2" xfId="34973" xr:uid="{00000000-0005-0000-0000-00001C8A0000}"/>
    <cellStyle name="Note 2 2 2 2 2 2 2 2 15 3" xfId="34974" xr:uid="{00000000-0005-0000-0000-00001D8A0000}"/>
    <cellStyle name="Note 2 2 2 2 2 2 2 2 15 4" xfId="34975" xr:uid="{00000000-0005-0000-0000-00001E8A0000}"/>
    <cellStyle name="Note 2 2 2 2 2 2 2 2 16" xfId="34976" xr:uid="{00000000-0005-0000-0000-00001F8A0000}"/>
    <cellStyle name="Note 2 2 2 2 2 2 2 2 16 2" xfId="34977" xr:uid="{00000000-0005-0000-0000-0000208A0000}"/>
    <cellStyle name="Note 2 2 2 2 2 2 2 2 16 3" xfId="34978" xr:uid="{00000000-0005-0000-0000-0000218A0000}"/>
    <cellStyle name="Note 2 2 2 2 2 2 2 2 16 4" xfId="34979" xr:uid="{00000000-0005-0000-0000-0000228A0000}"/>
    <cellStyle name="Note 2 2 2 2 2 2 2 2 17" xfId="34980" xr:uid="{00000000-0005-0000-0000-0000238A0000}"/>
    <cellStyle name="Note 2 2 2 2 2 2 2 2 17 2" xfId="34981" xr:uid="{00000000-0005-0000-0000-0000248A0000}"/>
    <cellStyle name="Note 2 2 2 2 2 2 2 2 17 3" xfId="34982" xr:uid="{00000000-0005-0000-0000-0000258A0000}"/>
    <cellStyle name="Note 2 2 2 2 2 2 2 2 17 4" xfId="34983" xr:uid="{00000000-0005-0000-0000-0000268A0000}"/>
    <cellStyle name="Note 2 2 2 2 2 2 2 2 18" xfId="34984" xr:uid="{00000000-0005-0000-0000-0000278A0000}"/>
    <cellStyle name="Note 2 2 2 2 2 2 2 2 18 2" xfId="34985" xr:uid="{00000000-0005-0000-0000-0000288A0000}"/>
    <cellStyle name="Note 2 2 2 2 2 2 2 2 18 3" xfId="34986" xr:uid="{00000000-0005-0000-0000-0000298A0000}"/>
    <cellStyle name="Note 2 2 2 2 2 2 2 2 18 4" xfId="34987" xr:uid="{00000000-0005-0000-0000-00002A8A0000}"/>
    <cellStyle name="Note 2 2 2 2 2 2 2 2 19" xfId="34988" xr:uid="{00000000-0005-0000-0000-00002B8A0000}"/>
    <cellStyle name="Note 2 2 2 2 2 2 2 2 19 2" xfId="34989" xr:uid="{00000000-0005-0000-0000-00002C8A0000}"/>
    <cellStyle name="Note 2 2 2 2 2 2 2 2 19 3" xfId="34990" xr:uid="{00000000-0005-0000-0000-00002D8A0000}"/>
    <cellStyle name="Note 2 2 2 2 2 2 2 2 19 4" xfId="34991" xr:uid="{00000000-0005-0000-0000-00002E8A0000}"/>
    <cellStyle name="Note 2 2 2 2 2 2 2 2 2" xfId="34992" xr:uid="{00000000-0005-0000-0000-00002F8A0000}"/>
    <cellStyle name="Note 2 2 2 2 2 2 2 2 2 2" xfId="34993" xr:uid="{00000000-0005-0000-0000-0000308A0000}"/>
    <cellStyle name="Note 2 2 2 2 2 2 2 2 2 3" xfId="34994" xr:uid="{00000000-0005-0000-0000-0000318A0000}"/>
    <cellStyle name="Note 2 2 2 2 2 2 2 2 2 4" xfId="34995" xr:uid="{00000000-0005-0000-0000-0000328A0000}"/>
    <cellStyle name="Note 2 2 2 2 2 2 2 2 20" xfId="34996" xr:uid="{00000000-0005-0000-0000-0000338A0000}"/>
    <cellStyle name="Note 2 2 2 2 2 2 2 2 20 2" xfId="34997" xr:uid="{00000000-0005-0000-0000-0000348A0000}"/>
    <cellStyle name="Note 2 2 2 2 2 2 2 2 20 3" xfId="34998" xr:uid="{00000000-0005-0000-0000-0000358A0000}"/>
    <cellStyle name="Note 2 2 2 2 2 2 2 2 20 4" xfId="34999" xr:uid="{00000000-0005-0000-0000-0000368A0000}"/>
    <cellStyle name="Note 2 2 2 2 2 2 2 2 21" xfId="35000" xr:uid="{00000000-0005-0000-0000-0000378A0000}"/>
    <cellStyle name="Note 2 2 2 2 2 2 2 2 22" xfId="35001" xr:uid="{00000000-0005-0000-0000-0000388A0000}"/>
    <cellStyle name="Note 2 2 2 2 2 2 2 2 3" xfId="35002" xr:uid="{00000000-0005-0000-0000-0000398A0000}"/>
    <cellStyle name="Note 2 2 2 2 2 2 2 2 3 2" xfId="35003" xr:uid="{00000000-0005-0000-0000-00003A8A0000}"/>
    <cellStyle name="Note 2 2 2 2 2 2 2 2 3 3" xfId="35004" xr:uid="{00000000-0005-0000-0000-00003B8A0000}"/>
    <cellStyle name="Note 2 2 2 2 2 2 2 2 3 4" xfId="35005" xr:uid="{00000000-0005-0000-0000-00003C8A0000}"/>
    <cellStyle name="Note 2 2 2 2 2 2 2 2 4" xfId="35006" xr:uid="{00000000-0005-0000-0000-00003D8A0000}"/>
    <cellStyle name="Note 2 2 2 2 2 2 2 2 4 2" xfId="35007" xr:uid="{00000000-0005-0000-0000-00003E8A0000}"/>
    <cellStyle name="Note 2 2 2 2 2 2 2 2 4 3" xfId="35008" xr:uid="{00000000-0005-0000-0000-00003F8A0000}"/>
    <cellStyle name="Note 2 2 2 2 2 2 2 2 4 4" xfId="35009" xr:uid="{00000000-0005-0000-0000-0000408A0000}"/>
    <cellStyle name="Note 2 2 2 2 2 2 2 2 5" xfId="35010" xr:uid="{00000000-0005-0000-0000-0000418A0000}"/>
    <cellStyle name="Note 2 2 2 2 2 2 2 2 5 2" xfId="35011" xr:uid="{00000000-0005-0000-0000-0000428A0000}"/>
    <cellStyle name="Note 2 2 2 2 2 2 2 2 5 3" xfId="35012" xr:uid="{00000000-0005-0000-0000-0000438A0000}"/>
    <cellStyle name="Note 2 2 2 2 2 2 2 2 5 4" xfId="35013" xr:uid="{00000000-0005-0000-0000-0000448A0000}"/>
    <cellStyle name="Note 2 2 2 2 2 2 2 2 6" xfId="35014" xr:uid="{00000000-0005-0000-0000-0000458A0000}"/>
    <cellStyle name="Note 2 2 2 2 2 2 2 2 6 2" xfId="35015" xr:uid="{00000000-0005-0000-0000-0000468A0000}"/>
    <cellStyle name="Note 2 2 2 2 2 2 2 2 6 3" xfId="35016" xr:uid="{00000000-0005-0000-0000-0000478A0000}"/>
    <cellStyle name="Note 2 2 2 2 2 2 2 2 6 4" xfId="35017" xr:uid="{00000000-0005-0000-0000-0000488A0000}"/>
    <cellStyle name="Note 2 2 2 2 2 2 2 2 7" xfId="35018" xr:uid="{00000000-0005-0000-0000-0000498A0000}"/>
    <cellStyle name="Note 2 2 2 2 2 2 2 2 7 2" xfId="35019" xr:uid="{00000000-0005-0000-0000-00004A8A0000}"/>
    <cellStyle name="Note 2 2 2 2 2 2 2 2 7 3" xfId="35020" xr:uid="{00000000-0005-0000-0000-00004B8A0000}"/>
    <cellStyle name="Note 2 2 2 2 2 2 2 2 7 4" xfId="35021" xr:uid="{00000000-0005-0000-0000-00004C8A0000}"/>
    <cellStyle name="Note 2 2 2 2 2 2 2 2 8" xfId="35022" xr:uid="{00000000-0005-0000-0000-00004D8A0000}"/>
    <cellStyle name="Note 2 2 2 2 2 2 2 2 8 2" xfId="35023" xr:uid="{00000000-0005-0000-0000-00004E8A0000}"/>
    <cellStyle name="Note 2 2 2 2 2 2 2 2 8 3" xfId="35024" xr:uid="{00000000-0005-0000-0000-00004F8A0000}"/>
    <cellStyle name="Note 2 2 2 2 2 2 2 2 8 4" xfId="35025" xr:uid="{00000000-0005-0000-0000-0000508A0000}"/>
    <cellStyle name="Note 2 2 2 2 2 2 2 2 9" xfId="35026" xr:uid="{00000000-0005-0000-0000-0000518A0000}"/>
    <cellStyle name="Note 2 2 2 2 2 2 2 2 9 2" xfId="35027" xr:uid="{00000000-0005-0000-0000-0000528A0000}"/>
    <cellStyle name="Note 2 2 2 2 2 2 2 2 9 3" xfId="35028" xr:uid="{00000000-0005-0000-0000-0000538A0000}"/>
    <cellStyle name="Note 2 2 2 2 2 2 2 2 9 4" xfId="35029" xr:uid="{00000000-0005-0000-0000-0000548A0000}"/>
    <cellStyle name="Note 2 2 2 2 2 2 2 20" xfId="35030" xr:uid="{00000000-0005-0000-0000-0000558A0000}"/>
    <cellStyle name="Note 2 2 2 2 2 2 2 20 2" xfId="35031" xr:uid="{00000000-0005-0000-0000-0000568A0000}"/>
    <cellStyle name="Note 2 2 2 2 2 2 2 20 3" xfId="35032" xr:uid="{00000000-0005-0000-0000-0000578A0000}"/>
    <cellStyle name="Note 2 2 2 2 2 2 2 20 4" xfId="35033" xr:uid="{00000000-0005-0000-0000-0000588A0000}"/>
    <cellStyle name="Note 2 2 2 2 2 2 2 21" xfId="35034" xr:uid="{00000000-0005-0000-0000-0000598A0000}"/>
    <cellStyle name="Note 2 2 2 2 2 2 2 21 2" xfId="35035" xr:uid="{00000000-0005-0000-0000-00005A8A0000}"/>
    <cellStyle name="Note 2 2 2 2 2 2 2 21 3" xfId="35036" xr:uid="{00000000-0005-0000-0000-00005B8A0000}"/>
    <cellStyle name="Note 2 2 2 2 2 2 2 21 4" xfId="35037" xr:uid="{00000000-0005-0000-0000-00005C8A0000}"/>
    <cellStyle name="Note 2 2 2 2 2 2 2 22" xfId="35038" xr:uid="{00000000-0005-0000-0000-00005D8A0000}"/>
    <cellStyle name="Note 2 2 2 2 2 2 2 23" xfId="35039" xr:uid="{00000000-0005-0000-0000-00005E8A0000}"/>
    <cellStyle name="Note 2 2 2 2 2 2 2 3" xfId="35040" xr:uid="{00000000-0005-0000-0000-00005F8A0000}"/>
    <cellStyle name="Note 2 2 2 2 2 2 2 3 2" xfId="35041" xr:uid="{00000000-0005-0000-0000-0000608A0000}"/>
    <cellStyle name="Note 2 2 2 2 2 2 2 3 3" xfId="35042" xr:uid="{00000000-0005-0000-0000-0000618A0000}"/>
    <cellStyle name="Note 2 2 2 2 2 2 2 3 4" xfId="35043" xr:uid="{00000000-0005-0000-0000-0000628A0000}"/>
    <cellStyle name="Note 2 2 2 2 2 2 2 4" xfId="35044" xr:uid="{00000000-0005-0000-0000-0000638A0000}"/>
    <cellStyle name="Note 2 2 2 2 2 2 2 4 2" xfId="35045" xr:uid="{00000000-0005-0000-0000-0000648A0000}"/>
    <cellStyle name="Note 2 2 2 2 2 2 2 4 3" xfId="35046" xr:uid="{00000000-0005-0000-0000-0000658A0000}"/>
    <cellStyle name="Note 2 2 2 2 2 2 2 4 4" xfId="35047" xr:uid="{00000000-0005-0000-0000-0000668A0000}"/>
    <cellStyle name="Note 2 2 2 2 2 2 2 5" xfId="35048" xr:uid="{00000000-0005-0000-0000-0000678A0000}"/>
    <cellStyle name="Note 2 2 2 2 2 2 2 5 2" xfId="35049" xr:uid="{00000000-0005-0000-0000-0000688A0000}"/>
    <cellStyle name="Note 2 2 2 2 2 2 2 5 3" xfId="35050" xr:uid="{00000000-0005-0000-0000-0000698A0000}"/>
    <cellStyle name="Note 2 2 2 2 2 2 2 5 4" xfId="35051" xr:uid="{00000000-0005-0000-0000-00006A8A0000}"/>
    <cellStyle name="Note 2 2 2 2 2 2 2 6" xfId="35052" xr:uid="{00000000-0005-0000-0000-00006B8A0000}"/>
    <cellStyle name="Note 2 2 2 2 2 2 2 6 2" xfId="35053" xr:uid="{00000000-0005-0000-0000-00006C8A0000}"/>
    <cellStyle name="Note 2 2 2 2 2 2 2 6 3" xfId="35054" xr:uid="{00000000-0005-0000-0000-00006D8A0000}"/>
    <cellStyle name="Note 2 2 2 2 2 2 2 6 4" xfId="35055" xr:uid="{00000000-0005-0000-0000-00006E8A0000}"/>
    <cellStyle name="Note 2 2 2 2 2 2 2 7" xfId="35056" xr:uid="{00000000-0005-0000-0000-00006F8A0000}"/>
    <cellStyle name="Note 2 2 2 2 2 2 2 7 2" xfId="35057" xr:uid="{00000000-0005-0000-0000-0000708A0000}"/>
    <cellStyle name="Note 2 2 2 2 2 2 2 7 3" xfId="35058" xr:uid="{00000000-0005-0000-0000-0000718A0000}"/>
    <cellStyle name="Note 2 2 2 2 2 2 2 7 4" xfId="35059" xr:uid="{00000000-0005-0000-0000-0000728A0000}"/>
    <cellStyle name="Note 2 2 2 2 2 2 2 8" xfId="35060" xr:uid="{00000000-0005-0000-0000-0000738A0000}"/>
    <cellStyle name="Note 2 2 2 2 2 2 2 8 2" xfId="35061" xr:uid="{00000000-0005-0000-0000-0000748A0000}"/>
    <cellStyle name="Note 2 2 2 2 2 2 2 8 3" xfId="35062" xr:uid="{00000000-0005-0000-0000-0000758A0000}"/>
    <cellStyle name="Note 2 2 2 2 2 2 2 8 4" xfId="35063" xr:uid="{00000000-0005-0000-0000-0000768A0000}"/>
    <cellStyle name="Note 2 2 2 2 2 2 2 9" xfId="35064" xr:uid="{00000000-0005-0000-0000-0000778A0000}"/>
    <cellStyle name="Note 2 2 2 2 2 2 2 9 2" xfId="35065" xr:uid="{00000000-0005-0000-0000-0000788A0000}"/>
    <cellStyle name="Note 2 2 2 2 2 2 2 9 3" xfId="35066" xr:uid="{00000000-0005-0000-0000-0000798A0000}"/>
    <cellStyle name="Note 2 2 2 2 2 2 2 9 4" xfId="35067" xr:uid="{00000000-0005-0000-0000-00007A8A0000}"/>
    <cellStyle name="Note 2 2 2 2 2 2 20" xfId="35068" xr:uid="{00000000-0005-0000-0000-00007B8A0000}"/>
    <cellStyle name="Note 2 2 2 2 2 2 20 2" xfId="35069" xr:uid="{00000000-0005-0000-0000-00007C8A0000}"/>
    <cellStyle name="Note 2 2 2 2 2 2 20 3" xfId="35070" xr:uid="{00000000-0005-0000-0000-00007D8A0000}"/>
    <cellStyle name="Note 2 2 2 2 2 2 20 4" xfId="35071" xr:uid="{00000000-0005-0000-0000-00007E8A0000}"/>
    <cellStyle name="Note 2 2 2 2 2 2 21" xfId="35072" xr:uid="{00000000-0005-0000-0000-00007F8A0000}"/>
    <cellStyle name="Note 2 2 2 2 2 2 21 2" xfId="35073" xr:uid="{00000000-0005-0000-0000-0000808A0000}"/>
    <cellStyle name="Note 2 2 2 2 2 2 21 3" xfId="35074" xr:uid="{00000000-0005-0000-0000-0000818A0000}"/>
    <cellStyle name="Note 2 2 2 2 2 2 21 4" xfId="35075" xr:uid="{00000000-0005-0000-0000-0000828A0000}"/>
    <cellStyle name="Note 2 2 2 2 2 2 22" xfId="35076" xr:uid="{00000000-0005-0000-0000-0000838A0000}"/>
    <cellStyle name="Note 2 2 2 2 2 2 23" xfId="35077" xr:uid="{00000000-0005-0000-0000-0000848A0000}"/>
    <cellStyle name="Note 2 2 2 2 2 2 3" xfId="35078" xr:uid="{00000000-0005-0000-0000-0000858A0000}"/>
    <cellStyle name="Note 2 2 2 2 2 2 3 2" xfId="35079" xr:uid="{00000000-0005-0000-0000-0000868A0000}"/>
    <cellStyle name="Note 2 2 2 2 2 2 3 3" xfId="35080" xr:uid="{00000000-0005-0000-0000-0000878A0000}"/>
    <cellStyle name="Note 2 2 2 2 2 2 3 4" xfId="35081" xr:uid="{00000000-0005-0000-0000-0000888A0000}"/>
    <cellStyle name="Note 2 2 2 2 2 2 4" xfId="35082" xr:uid="{00000000-0005-0000-0000-0000898A0000}"/>
    <cellStyle name="Note 2 2 2 2 2 2 4 2" xfId="35083" xr:uid="{00000000-0005-0000-0000-00008A8A0000}"/>
    <cellStyle name="Note 2 2 2 2 2 2 4 3" xfId="35084" xr:uid="{00000000-0005-0000-0000-00008B8A0000}"/>
    <cellStyle name="Note 2 2 2 2 2 2 4 4" xfId="35085" xr:uid="{00000000-0005-0000-0000-00008C8A0000}"/>
    <cellStyle name="Note 2 2 2 2 2 2 5" xfId="35086" xr:uid="{00000000-0005-0000-0000-00008D8A0000}"/>
    <cellStyle name="Note 2 2 2 2 2 2 5 2" xfId="35087" xr:uid="{00000000-0005-0000-0000-00008E8A0000}"/>
    <cellStyle name="Note 2 2 2 2 2 2 5 3" xfId="35088" xr:uid="{00000000-0005-0000-0000-00008F8A0000}"/>
    <cellStyle name="Note 2 2 2 2 2 2 5 4" xfId="35089" xr:uid="{00000000-0005-0000-0000-0000908A0000}"/>
    <cellStyle name="Note 2 2 2 2 2 2 6" xfId="35090" xr:uid="{00000000-0005-0000-0000-0000918A0000}"/>
    <cellStyle name="Note 2 2 2 2 2 2 6 2" xfId="35091" xr:uid="{00000000-0005-0000-0000-0000928A0000}"/>
    <cellStyle name="Note 2 2 2 2 2 2 6 3" xfId="35092" xr:uid="{00000000-0005-0000-0000-0000938A0000}"/>
    <cellStyle name="Note 2 2 2 2 2 2 6 4" xfId="35093" xr:uid="{00000000-0005-0000-0000-0000948A0000}"/>
    <cellStyle name="Note 2 2 2 2 2 2 7" xfId="35094" xr:uid="{00000000-0005-0000-0000-0000958A0000}"/>
    <cellStyle name="Note 2 2 2 2 2 2 7 2" xfId="35095" xr:uid="{00000000-0005-0000-0000-0000968A0000}"/>
    <cellStyle name="Note 2 2 2 2 2 2 7 3" xfId="35096" xr:uid="{00000000-0005-0000-0000-0000978A0000}"/>
    <cellStyle name="Note 2 2 2 2 2 2 7 4" xfId="35097" xr:uid="{00000000-0005-0000-0000-0000988A0000}"/>
    <cellStyle name="Note 2 2 2 2 2 2 8" xfId="35098" xr:uid="{00000000-0005-0000-0000-0000998A0000}"/>
    <cellStyle name="Note 2 2 2 2 2 2 8 2" xfId="35099" xr:uid="{00000000-0005-0000-0000-00009A8A0000}"/>
    <cellStyle name="Note 2 2 2 2 2 2 8 3" xfId="35100" xr:uid="{00000000-0005-0000-0000-00009B8A0000}"/>
    <cellStyle name="Note 2 2 2 2 2 2 8 4" xfId="35101" xr:uid="{00000000-0005-0000-0000-00009C8A0000}"/>
    <cellStyle name="Note 2 2 2 2 2 2 9" xfId="35102" xr:uid="{00000000-0005-0000-0000-00009D8A0000}"/>
    <cellStyle name="Note 2 2 2 2 2 2 9 2" xfId="35103" xr:uid="{00000000-0005-0000-0000-00009E8A0000}"/>
    <cellStyle name="Note 2 2 2 2 2 2 9 3" xfId="35104" xr:uid="{00000000-0005-0000-0000-00009F8A0000}"/>
    <cellStyle name="Note 2 2 2 2 2 2 9 4" xfId="35105" xr:uid="{00000000-0005-0000-0000-0000A08A0000}"/>
    <cellStyle name="Note 2 2 2 2 2 20" xfId="35106" xr:uid="{00000000-0005-0000-0000-0000A18A0000}"/>
    <cellStyle name="Note 2 2 2 2 2 20 2" xfId="35107" xr:uid="{00000000-0005-0000-0000-0000A28A0000}"/>
    <cellStyle name="Note 2 2 2 2 2 20 3" xfId="35108" xr:uid="{00000000-0005-0000-0000-0000A38A0000}"/>
    <cellStyle name="Note 2 2 2 2 2 20 4" xfId="35109" xr:uid="{00000000-0005-0000-0000-0000A48A0000}"/>
    <cellStyle name="Note 2 2 2 2 2 21" xfId="35110" xr:uid="{00000000-0005-0000-0000-0000A58A0000}"/>
    <cellStyle name="Note 2 2 2 2 2 21 2" xfId="35111" xr:uid="{00000000-0005-0000-0000-0000A68A0000}"/>
    <cellStyle name="Note 2 2 2 2 2 21 3" xfId="35112" xr:uid="{00000000-0005-0000-0000-0000A78A0000}"/>
    <cellStyle name="Note 2 2 2 2 2 21 4" xfId="35113" xr:uid="{00000000-0005-0000-0000-0000A88A0000}"/>
    <cellStyle name="Note 2 2 2 2 2 22" xfId="35114" xr:uid="{00000000-0005-0000-0000-0000A98A0000}"/>
    <cellStyle name="Note 2 2 2 2 2 23" xfId="35115" xr:uid="{00000000-0005-0000-0000-0000AA8A0000}"/>
    <cellStyle name="Note 2 2 2 2 2 3" xfId="35116" xr:uid="{00000000-0005-0000-0000-0000AB8A0000}"/>
    <cellStyle name="Note 2 2 2 2 2 3 2" xfId="35117" xr:uid="{00000000-0005-0000-0000-0000AC8A0000}"/>
    <cellStyle name="Note 2 2 2 2 2 3 3" xfId="35118" xr:uid="{00000000-0005-0000-0000-0000AD8A0000}"/>
    <cellStyle name="Note 2 2 2 2 2 3 4" xfId="35119" xr:uid="{00000000-0005-0000-0000-0000AE8A0000}"/>
    <cellStyle name="Note 2 2 2 2 2 4" xfId="35120" xr:uid="{00000000-0005-0000-0000-0000AF8A0000}"/>
    <cellStyle name="Note 2 2 2 2 2 4 2" xfId="35121" xr:uid="{00000000-0005-0000-0000-0000B08A0000}"/>
    <cellStyle name="Note 2 2 2 2 2 4 3" xfId="35122" xr:uid="{00000000-0005-0000-0000-0000B18A0000}"/>
    <cellStyle name="Note 2 2 2 2 2 4 4" xfId="35123" xr:uid="{00000000-0005-0000-0000-0000B28A0000}"/>
    <cellStyle name="Note 2 2 2 2 2 5" xfId="35124" xr:uid="{00000000-0005-0000-0000-0000B38A0000}"/>
    <cellStyle name="Note 2 2 2 2 2 5 2" xfId="35125" xr:uid="{00000000-0005-0000-0000-0000B48A0000}"/>
    <cellStyle name="Note 2 2 2 2 2 5 3" xfId="35126" xr:uid="{00000000-0005-0000-0000-0000B58A0000}"/>
    <cellStyle name="Note 2 2 2 2 2 5 4" xfId="35127" xr:uid="{00000000-0005-0000-0000-0000B68A0000}"/>
    <cellStyle name="Note 2 2 2 2 2 6" xfId="35128" xr:uid="{00000000-0005-0000-0000-0000B78A0000}"/>
    <cellStyle name="Note 2 2 2 2 2 6 2" xfId="35129" xr:uid="{00000000-0005-0000-0000-0000B88A0000}"/>
    <cellStyle name="Note 2 2 2 2 2 6 3" xfId="35130" xr:uid="{00000000-0005-0000-0000-0000B98A0000}"/>
    <cellStyle name="Note 2 2 2 2 2 6 4" xfId="35131" xr:uid="{00000000-0005-0000-0000-0000BA8A0000}"/>
    <cellStyle name="Note 2 2 2 2 2 7" xfId="35132" xr:uid="{00000000-0005-0000-0000-0000BB8A0000}"/>
    <cellStyle name="Note 2 2 2 2 2 7 2" xfId="35133" xr:uid="{00000000-0005-0000-0000-0000BC8A0000}"/>
    <cellStyle name="Note 2 2 2 2 2 7 3" xfId="35134" xr:uid="{00000000-0005-0000-0000-0000BD8A0000}"/>
    <cellStyle name="Note 2 2 2 2 2 7 4" xfId="35135" xr:uid="{00000000-0005-0000-0000-0000BE8A0000}"/>
    <cellStyle name="Note 2 2 2 2 2 8" xfId="35136" xr:uid="{00000000-0005-0000-0000-0000BF8A0000}"/>
    <cellStyle name="Note 2 2 2 2 2 8 2" xfId="35137" xr:uid="{00000000-0005-0000-0000-0000C08A0000}"/>
    <cellStyle name="Note 2 2 2 2 2 8 3" xfId="35138" xr:uid="{00000000-0005-0000-0000-0000C18A0000}"/>
    <cellStyle name="Note 2 2 2 2 2 8 4" xfId="35139" xr:uid="{00000000-0005-0000-0000-0000C28A0000}"/>
    <cellStyle name="Note 2 2 2 2 2 9" xfId="35140" xr:uid="{00000000-0005-0000-0000-0000C38A0000}"/>
    <cellStyle name="Note 2 2 2 2 2 9 2" xfId="35141" xr:uid="{00000000-0005-0000-0000-0000C48A0000}"/>
    <cellStyle name="Note 2 2 2 2 2 9 3" xfId="35142" xr:uid="{00000000-0005-0000-0000-0000C58A0000}"/>
    <cellStyle name="Note 2 2 2 2 2 9 4" xfId="35143" xr:uid="{00000000-0005-0000-0000-0000C68A0000}"/>
    <cellStyle name="Note 2 2 2 2 20" xfId="35144" xr:uid="{00000000-0005-0000-0000-0000C78A0000}"/>
    <cellStyle name="Note 2 2 2 2 20 2" xfId="35145" xr:uid="{00000000-0005-0000-0000-0000C88A0000}"/>
    <cellStyle name="Note 2 2 2 2 20 3" xfId="35146" xr:uid="{00000000-0005-0000-0000-0000C98A0000}"/>
    <cellStyle name="Note 2 2 2 2 20 4" xfId="35147" xr:uid="{00000000-0005-0000-0000-0000CA8A0000}"/>
    <cellStyle name="Note 2 2 2 2 21" xfId="35148" xr:uid="{00000000-0005-0000-0000-0000CB8A0000}"/>
    <cellStyle name="Note 2 2 2 2 21 2" xfId="35149" xr:uid="{00000000-0005-0000-0000-0000CC8A0000}"/>
    <cellStyle name="Note 2 2 2 2 21 3" xfId="35150" xr:uid="{00000000-0005-0000-0000-0000CD8A0000}"/>
    <cellStyle name="Note 2 2 2 2 21 4" xfId="35151" xr:uid="{00000000-0005-0000-0000-0000CE8A0000}"/>
    <cellStyle name="Note 2 2 2 2 22" xfId="35152" xr:uid="{00000000-0005-0000-0000-0000CF8A0000}"/>
    <cellStyle name="Note 2 2 2 2 23" xfId="35153" xr:uid="{00000000-0005-0000-0000-0000D08A0000}"/>
    <cellStyle name="Note 2 2 2 2 3" xfId="35154" xr:uid="{00000000-0005-0000-0000-0000D18A0000}"/>
    <cellStyle name="Note 2 2 2 2 3 2" xfId="35155" xr:uid="{00000000-0005-0000-0000-0000D28A0000}"/>
    <cellStyle name="Note 2 2 2 2 3 3" xfId="35156" xr:uid="{00000000-0005-0000-0000-0000D38A0000}"/>
    <cellStyle name="Note 2 2 2 2 3 4" xfId="35157" xr:uid="{00000000-0005-0000-0000-0000D48A0000}"/>
    <cellStyle name="Note 2 2 2 2 4" xfId="35158" xr:uid="{00000000-0005-0000-0000-0000D58A0000}"/>
    <cellStyle name="Note 2 2 2 2 4 2" xfId="35159" xr:uid="{00000000-0005-0000-0000-0000D68A0000}"/>
    <cellStyle name="Note 2 2 2 2 4 3" xfId="35160" xr:uid="{00000000-0005-0000-0000-0000D78A0000}"/>
    <cellStyle name="Note 2 2 2 2 4 4" xfId="35161" xr:uid="{00000000-0005-0000-0000-0000D88A0000}"/>
    <cellStyle name="Note 2 2 2 2 5" xfId="35162" xr:uid="{00000000-0005-0000-0000-0000D98A0000}"/>
    <cellStyle name="Note 2 2 2 2 5 2" xfId="35163" xr:uid="{00000000-0005-0000-0000-0000DA8A0000}"/>
    <cellStyle name="Note 2 2 2 2 5 3" xfId="35164" xr:uid="{00000000-0005-0000-0000-0000DB8A0000}"/>
    <cellStyle name="Note 2 2 2 2 5 4" xfId="35165" xr:uid="{00000000-0005-0000-0000-0000DC8A0000}"/>
    <cellStyle name="Note 2 2 2 2 6" xfId="35166" xr:uid="{00000000-0005-0000-0000-0000DD8A0000}"/>
    <cellStyle name="Note 2 2 2 2 6 2" xfId="35167" xr:uid="{00000000-0005-0000-0000-0000DE8A0000}"/>
    <cellStyle name="Note 2 2 2 2 6 3" xfId="35168" xr:uid="{00000000-0005-0000-0000-0000DF8A0000}"/>
    <cellStyle name="Note 2 2 2 2 6 4" xfId="35169" xr:uid="{00000000-0005-0000-0000-0000E08A0000}"/>
    <cellStyle name="Note 2 2 2 2 7" xfId="35170" xr:uid="{00000000-0005-0000-0000-0000E18A0000}"/>
    <cellStyle name="Note 2 2 2 2 7 2" xfId="35171" xr:uid="{00000000-0005-0000-0000-0000E28A0000}"/>
    <cellStyle name="Note 2 2 2 2 7 3" xfId="35172" xr:uid="{00000000-0005-0000-0000-0000E38A0000}"/>
    <cellStyle name="Note 2 2 2 2 7 4" xfId="35173" xr:uid="{00000000-0005-0000-0000-0000E48A0000}"/>
    <cellStyle name="Note 2 2 2 2 8" xfId="35174" xr:uid="{00000000-0005-0000-0000-0000E58A0000}"/>
    <cellStyle name="Note 2 2 2 2 8 2" xfId="35175" xr:uid="{00000000-0005-0000-0000-0000E68A0000}"/>
    <cellStyle name="Note 2 2 2 2 8 3" xfId="35176" xr:uid="{00000000-0005-0000-0000-0000E78A0000}"/>
    <cellStyle name="Note 2 2 2 2 8 4" xfId="35177" xr:uid="{00000000-0005-0000-0000-0000E88A0000}"/>
    <cellStyle name="Note 2 2 2 2 9" xfId="35178" xr:uid="{00000000-0005-0000-0000-0000E98A0000}"/>
    <cellStyle name="Note 2 2 2 2 9 2" xfId="35179" xr:uid="{00000000-0005-0000-0000-0000EA8A0000}"/>
    <cellStyle name="Note 2 2 2 2 9 3" xfId="35180" xr:uid="{00000000-0005-0000-0000-0000EB8A0000}"/>
    <cellStyle name="Note 2 2 2 2 9 4" xfId="35181" xr:uid="{00000000-0005-0000-0000-0000EC8A0000}"/>
    <cellStyle name="Note 2 2 2 3" xfId="35182" xr:uid="{00000000-0005-0000-0000-0000ED8A0000}"/>
    <cellStyle name="Note 2 2 2 3 10" xfId="35183" xr:uid="{00000000-0005-0000-0000-0000EE8A0000}"/>
    <cellStyle name="Note 2 2 2 3 10 2" xfId="35184" xr:uid="{00000000-0005-0000-0000-0000EF8A0000}"/>
    <cellStyle name="Note 2 2 2 3 10 3" xfId="35185" xr:uid="{00000000-0005-0000-0000-0000F08A0000}"/>
    <cellStyle name="Note 2 2 2 3 10 4" xfId="35186" xr:uid="{00000000-0005-0000-0000-0000F18A0000}"/>
    <cellStyle name="Note 2 2 2 3 11" xfId="35187" xr:uid="{00000000-0005-0000-0000-0000F28A0000}"/>
    <cellStyle name="Note 2 2 2 3 11 2" xfId="35188" xr:uid="{00000000-0005-0000-0000-0000F38A0000}"/>
    <cellStyle name="Note 2 2 2 3 11 3" xfId="35189" xr:uid="{00000000-0005-0000-0000-0000F48A0000}"/>
    <cellStyle name="Note 2 2 2 3 11 4" xfId="35190" xr:uid="{00000000-0005-0000-0000-0000F58A0000}"/>
    <cellStyle name="Note 2 2 2 3 12" xfId="35191" xr:uid="{00000000-0005-0000-0000-0000F68A0000}"/>
    <cellStyle name="Note 2 2 2 3 12 2" xfId="35192" xr:uid="{00000000-0005-0000-0000-0000F78A0000}"/>
    <cellStyle name="Note 2 2 2 3 12 3" xfId="35193" xr:uid="{00000000-0005-0000-0000-0000F88A0000}"/>
    <cellStyle name="Note 2 2 2 3 12 4" xfId="35194" xr:uid="{00000000-0005-0000-0000-0000F98A0000}"/>
    <cellStyle name="Note 2 2 2 3 13" xfId="35195" xr:uid="{00000000-0005-0000-0000-0000FA8A0000}"/>
    <cellStyle name="Note 2 2 2 3 13 2" xfId="35196" xr:uid="{00000000-0005-0000-0000-0000FB8A0000}"/>
    <cellStyle name="Note 2 2 2 3 13 3" xfId="35197" xr:uid="{00000000-0005-0000-0000-0000FC8A0000}"/>
    <cellStyle name="Note 2 2 2 3 13 4" xfId="35198" xr:uid="{00000000-0005-0000-0000-0000FD8A0000}"/>
    <cellStyle name="Note 2 2 2 3 14" xfId="35199" xr:uid="{00000000-0005-0000-0000-0000FE8A0000}"/>
    <cellStyle name="Note 2 2 2 3 14 2" xfId="35200" xr:uid="{00000000-0005-0000-0000-0000FF8A0000}"/>
    <cellStyle name="Note 2 2 2 3 14 3" xfId="35201" xr:uid="{00000000-0005-0000-0000-0000008B0000}"/>
    <cellStyle name="Note 2 2 2 3 14 4" xfId="35202" xr:uid="{00000000-0005-0000-0000-0000018B0000}"/>
    <cellStyle name="Note 2 2 2 3 15" xfId="35203" xr:uid="{00000000-0005-0000-0000-0000028B0000}"/>
    <cellStyle name="Note 2 2 2 3 15 2" xfId="35204" xr:uid="{00000000-0005-0000-0000-0000038B0000}"/>
    <cellStyle name="Note 2 2 2 3 15 3" xfId="35205" xr:uid="{00000000-0005-0000-0000-0000048B0000}"/>
    <cellStyle name="Note 2 2 2 3 15 4" xfId="35206" xr:uid="{00000000-0005-0000-0000-0000058B0000}"/>
    <cellStyle name="Note 2 2 2 3 16" xfId="35207" xr:uid="{00000000-0005-0000-0000-0000068B0000}"/>
    <cellStyle name="Note 2 2 2 3 16 2" xfId="35208" xr:uid="{00000000-0005-0000-0000-0000078B0000}"/>
    <cellStyle name="Note 2 2 2 3 16 3" xfId="35209" xr:uid="{00000000-0005-0000-0000-0000088B0000}"/>
    <cellStyle name="Note 2 2 2 3 16 4" xfId="35210" xr:uid="{00000000-0005-0000-0000-0000098B0000}"/>
    <cellStyle name="Note 2 2 2 3 17" xfId="35211" xr:uid="{00000000-0005-0000-0000-00000A8B0000}"/>
    <cellStyle name="Note 2 2 2 3 17 2" xfId="35212" xr:uid="{00000000-0005-0000-0000-00000B8B0000}"/>
    <cellStyle name="Note 2 2 2 3 17 3" xfId="35213" xr:uid="{00000000-0005-0000-0000-00000C8B0000}"/>
    <cellStyle name="Note 2 2 2 3 17 4" xfId="35214" xr:uid="{00000000-0005-0000-0000-00000D8B0000}"/>
    <cellStyle name="Note 2 2 2 3 18" xfId="35215" xr:uid="{00000000-0005-0000-0000-00000E8B0000}"/>
    <cellStyle name="Note 2 2 2 3 18 2" xfId="35216" xr:uid="{00000000-0005-0000-0000-00000F8B0000}"/>
    <cellStyle name="Note 2 2 2 3 18 3" xfId="35217" xr:uid="{00000000-0005-0000-0000-0000108B0000}"/>
    <cellStyle name="Note 2 2 2 3 18 4" xfId="35218" xr:uid="{00000000-0005-0000-0000-0000118B0000}"/>
    <cellStyle name="Note 2 2 2 3 19" xfId="35219" xr:uid="{00000000-0005-0000-0000-0000128B0000}"/>
    <cellStyle name="Note 2 2 2 3 19 2" xfId="35220" xr:uid="{00000000-0005-0000-0000-0000138B0000}"/>
    <cellStyle name="Note 2 2 2 3 19 3" xfId="35221" xr:uid="{00000000-0005-0000-0000-0000148B0000}"/>
    <cellStyle name="Note 2 2 2 3 19 4" xfId="35222" xr:uid="{00000000-0005-0000-0000-0000158B0000}"/>
    <cellStyle name="Note 2 2 2 3 2" xfId="35223" xr:uid="{00000000-0005-0000-0000-0000168B0000}"/>
    <cellStyle name="Note 2 2 2 3 2 2" xfId="35224" xr:uid="{00000000-0005-0000-0000-0000178B0000}"/>
    <cellStyle name="Note 2 2 2 3 2 3" xfId="35225" xr:uid="{00000000-0005-0000-0000-0000188B0000}"/>
    <cellStyle name="Note 2 2 2 3 2 4" xfId="35226" xr:uid="{00000000-0005-0000-0000-0000198B0000}"/>
    <cellStyle name="Note 2 2 2 3 20" xfId="35227" xr:uid="{00000000-0005-0000-0000-00001A8B0000}"/>
    <cellStyle name="Note 2 2 2 3 20 2" xfId="35228" xr:uid="{00000000-0005-0000-0000-00001B8B0000}"/>
    <cellStyle name="Note 2 2 2 3 20 3" xfId="35229" xr:uid="{00000000-0005-0000-0000-00001C8B0000}"/>
    <cellStyle name="Note 2 2 2 3 20 4" xfId="35230" xr:uid="{00000000-0005-0000-0000-00001D8B0000}"/>
    <cellStyle name="Note 2 2 2 3 21" xfId="35231" xr:uid="{00000000-0005-0000-0000-00001E8B0000}"/>
    <cellStyle name="Note 2 2 2 3 22" xfId="35232" xr:uid="{00000000-0005-0000-0000-00001F8B0000}"/>
    <cellStyle name="Note 2 2 2 3 3" xfId="35233" xr:uid="{00000000-0005-0000-0000-0000208B0000}"/>
    <cellStyle name="Note 2 2 2 3 3 2" xfId="35234" xr:uid="{00000000-0005-0000-0000-0000218B0000}"/>
    <cellStyle name="Note 2 2 2 3 3 3" xfId="35235" xr:uid="{00000000-0005-0000-0000-0000228B0000}"/>
    <cellStyle name="Note 2 2 2 3 3 4" xfId="35236" xr:uid="{00000000-0005-0000-0000-0000238B0000}"/>
    <cellStyle name="Note 2 2 2 3 4" xfId="35237" xr:uid="{00000000-0005-0000-0000-0000248B0000}"/>
    <cellStyle name="Note 2 2 2 3 4 2" xfId="35238" xr:uid="{00000000-0005-0000-0000-0000258B0000}"/>
    <cellStyle name="Note 2 2 2 3 4 3" xfId="35239" xr:uid="{00000000-0005-0000-0000-0000268B0000}"/>
    <cellStyle name="Note 2 2 2 3 4 4" xfId="35240" xr:uid="{00000000-0005-0000-0000-0000278B0000}"/>
    <cellStyle name="Note 2 2 2 3 5" xfId="35241" xr:uid="{00000000-0005-0000-0000-0000288B0000}"/>
    <cellStyle name="Note 2 2 2 3 5 2" xfId="35242" xr:uid="{00000000-0005-0000-0000-0000298B0000}"/>
    <cellStyle name="Note 2 2 2 3 5 3" xfId="35243" xr:uid="{00000000-0005-0000-0000-00002A8B0000}"/>
    <cellStyle name="Note 2 2 2 3 5 4" xfId="35244" xr:uid="{00000000-0005-0000-0000-00002B8B0000}"/>
    <cellStyle name="Note 2 2 2 3 6" xfId="35245" xr:uid="{00000000-0005-0000-0000-00002C8B0000}"/>
    <cellStyle name="Note 2 2 2 3 6 2" xfId="35246" xr:uid="{00000000-0005-0000-0000-00002D8B0000}"/>
    <cellStyle name="Note 2 2 2 3 6 3" xfId="35247" xr:uid="{00000000-0005-0000-0000-00002E8B0000}"/>
    <cellStyle name="Note 2 2 2 3 6 4" xfId="35248" xr:uid="{00000000-0005-0000-0000-00002F8B0000}"/>
    <cellStyle name="Note 2 2 2 3 7" xfId="35249" xr:uid="{00000000-0005-0000-0000-0000308B0000}"/>
    <cellStyle name="Note 2 2 2 3 7 2" xfId="35250" xr:uid="{00000000-0005-0000-0000-0000318B0000}"/>
    <cellStyle name="Note 2 2 2 3 7 3" xfId="35251" xr:uid="{00000000-0005-0000-0000-0000328B0000}"/>
    <cellStyle name="Note 2 2 2 3 7 4" xfId="35252" xr:uid="{00000000-0005-0000-0000-0000338B0000}"/>
    <cellStyle name="Note 2 2 2 3 8" xfId="35253" xr:uid="{00000000-0005-0000-0000-0000348B0000}"/>
    <cellStyle name="Note 2 2 2 3 8 2" xfId="35254" xr:uid="{00000000-0005-0000-0000-0000358B0000}"/>
    <cellStyle name="Note 2 2 2 3 8 3" xfId="35255" xr:uid="{00000000-0005-0000-0000-0000368B0000}"/>
    <cellStyle name="Note 2 2 2 3 8 4" xfId="35256" xr:uid="{00000000-0005-0000-0000-0000378B0000}"/>
    <cellStyle name="Note 2 2 2 3 9" xfId="35257" xr:uid="{00000000-0005-0000-0000-0000388B0000}"/>
    <cellStyle name="Note 2 2 2 3 9 2" xfId="35258" xr:uid="{00000000-0005-0000-0000-0000398B0000}"/>
    <cellStyle name="Note 2 2 2 3 9 3" xfId="35259" xr:uid="{00000000-0005-0000-0000-00003A8B0000}"/>
    <cellStyle name="Note 2 2 2 3 9 4" xfId="35260" xr:uid="{00000000-0005-0000-0000-00003B8B0000}"/>
    <cellStyle name="Note 2 2 2 4" xfId="35261" xr:uid="{00000000-0005-0000-0000-00003C8B0000}"/>
    <cellStyle name="Note 2 2 2 4 10" xfId="35262" xr:uid="{00000000-0005-0000-0000-00003D8B0000}"/>
    <cellStyle name="Note 2 2 2 4 10 2" xfId="35263" xr:uid="{00000000-0005-0000-0000-00003E8B0000}"/>
    <cellStyle name="Note 2 2 2 4 10 3" xfId="35264" xr:uid="{00000000-0005-0000-0000-00003F8B0000}"/>
    <cellStyle name="Note 2 2 2 4 10 4" xfId="35265" xr:uid="{00000000-0005-0000-0000-0000408B0000}"/>
    <cellStyle name="Note 2 2 2 4 11" xfId="35266" xr:uid="{00000000-0005-0000-0000-0000418B0000}"/>
    <cellStyle name="Note 2 2 2 4 11 2" xfId="35267" xr:uid="{00000000-0005-0000-0000-0000428B0000}"/>
    <cellStyle name="Note 2 2 2 4 11 3" xfId="35268" xr:uid="{00000000-0005-0000-0000-0000438B0000}"/>
    <cellStyle name="Note 2 2 2 4 11 4" xfId="35269" xr:uid="{00000000-0005-0000-0000-0000448B0000}"/>
    <cellStyle name="Note 2 2 2 4 12" xfId="35270" xr:uid="{00000000-0005-0000-0000-0000458B0000}"/>
    <cellStyle name="Note 2 2 2 4 12 2" xfId="35271" xr:uid="{00000000-0005-0000-0000-0000468B0000}"/>
    <cellStyle name="Note 2 2 2 4 12 3" xfId="35272" xr:uid="{00000000-0005-0000-0000-0000478B0000}"/>
    <cellStyle name="Note 2 2 2 4 12 4" xfId="35273" xr:uid="{00000000-0005-0000-0000-0000488B0000}"/>
    <cellStyle name="Note 2 2 2 4 13" xfId="35274" xr:uid="{00000000-0005-0000-0000-0000498B0000}"/>
    <cellStyle name="Note 2 2 2 4 13 2" xfId="35275" xr:uid="{00000000-0005-0000-0000-00004A8B0000}"/>
    <cellStyle name="Note 2 2 2 4 13 3" xfId="35276" xr:uid="{00000000-0005-0000-0000-00004B8B0000}"/>
    <cellStyle name="Note 2 2 2 4 13 4" xfId="35277" xr:uid="{00000000-0005-0000-0000-00004C8B0000}"/>
    <cellStyle name="Note 2 2 2 4 14" xfId="35278" xr:uid="{00000000-0005-0000-0000-00004D8B0000}"/>
    <cellStyle name="Note 2 2 2 4 14 2" xfId="35279" xr:uid="{00000000-0005-0000-0000-00004E8B0000}"/>
    <cellStyle name="Note 2 2 2 4 14 3" xfId="35280" xr:uid="{00000000-0005-0000-0000-00004F8B0000}"/>
    <cellStyle name="Note 2 2 2 4 14 4" xfId="35281" xr:uid="{00000000-0005-0000-0000-0000508B0000}"/>
    <cellStyle name="Note 2 2 2 4 15" xfId="35282" xr:uid="{00000000-0005-0000-0000-0000518B0000}"/>
    <cellStyle name="Note 2 2 2 4 15 2" xfId="35283" xr:uid="{00000000-0005-0000-0000-0000528B0000}"/>
    <cellStyle name="Note 2 2 2 4 15 3" xfId="35284" xr:uid="{00000000-0005-0000-0000-0000538B0000}"/>
    <cellStyle name="Note 2 2 2 4 15 4" xfId="35285" xr:uid="{00000000-0005-0000-0000-0000548B0000}"/>
    <cellStyle name="Note 2 2 2 4 16" xfId="35286" xr:uid="{00000000-0005-0000-0000-0000558B0000}"/>
    <cellStyle name="Note 2 2 2 4 16 2" xfId="35287" xr:uid="{00000000-0005-0000-0000-0000568B0000}"/>
    <cellStyle name="Note 2 2 2 4 16 3" xfId="35288" xr:uid="{00000000-0005-0000-0000-0000578B0000}"/>
    <cellStyle name="Note 2 2 2 4 16 4" xfId="35289" xr:uid="{00000000-0005-0000-0000-0000588B0000}"/>
    <cellStyle name="Note 2 2 2 4 17" xfId="35290" xr:uid="{00000000-0005-0000-0000-0000598B0000}"/>
    <cellStyle name="Note 2 2 2 4 17 2" xfId="35291" xr:uid="{00000000-0005-0000-0000-00005A8B0000}"/>
    <cellStyle name="Note 2 2 2 4 17 3" xfId="35292" xr:uid="{00000000-0005-0000-0000-00005B8B0000}"/>
    <cellStyle name="Note 2 2 2 4 17 4" xfId="35293" xr:uid="{00000000-0005-0000-0000-00005C8B0000}"/>
    <cellStyle name="Note 2 2 2 4 18" xfId="35294" xr:uid="{00000000-0005-0000-0000-00005D8B0000}"/>
    <cellStyle name="Note 2 2 2 4 18 2" xfId="35295" xr:uid="{00000000-0005-0000-0000-00005E8B0000}"/>
    <cellStyle name="Note 2 2 2 4 18 3" xfId="35296" xr:uid="{00000000-0005-0000-0000-00005F8B0000}"/>
    <cellStyle name="Note 2 2 2 4 18 4" xfId="35297" xr:uid="{00000000-0005-0000-0000-0000608B0000}"/>
    <cellStyle name="Note 2 2 2 4 19" xfId="35298" xr:uid="{00000000-0005-0000-0000-0000618B0000}"/>
    <cellStyle name="Note 2 2 2 4 19 2" xfId="35299" xr:uid="{00000000-0005-0000-0000-0000628B0000}"/>
    <cellStyle name="Note 2 2 2 4 19 3" xfId="35300" xr:uid="{00000000-0005-0000-0000-0000638B0000}"/>
    <cellStyle name="Note 2 2 2 4 19 4" xfId="35301" xr:uid="{00000000-0005-0000-0000-0000648B0000}"/>
    <cellStyle name="Note 2 2 2 4 2" xfId="35302" xr:uid="{00000000-0005-0000-0000-0000658B0000}"/>
    <cellStyle name="Note 2 2 2 4 2 2" xfId="35303" xr:uid="{00000000-0005-0000-0000-0000668B0000}"/>
    <cellStyle name="Note 2 2 2 4 2 3" xfId="35304" xr:uid="{00000000-0005-0000-0000-0000678B0000}"/>
    <cellStyle name="Note 2 2 2 4 2 4" xfId="35305" xr:uid="{00000000-0005-0000-0000-0000688B0000}"/>
    <cellStyle name="Note 2 2 2 4 20" xfId="35306" xr:uid="{00000000-0005-0000-0000-0000698B0000}"/>
    <cellStyle name="Note 2 2 2 4 20 2" xfId="35307" xr:uid="{00000000-0005-0000-0000-00006A8B0000}"/>
    <cellStyle name="Note 2 2 2 4 20 3" xfId="35308" xr:uid="{00000000-0005-0000-0000-00006B8B0000}"/>
    <cellStyle name="Note 2 2 2 4 20 4" xfId="35309" xr:uid="{00000000-0005-0000-0000-00006C8B0000}"/>
    <cellStyle name="Note 2 2 2 4 21" xfId="35310" xr:uid="{00000000-0005-0000-0000-00006D8B0000}"/>
    <cellStyle name="Note 2 2 2 4 22" xfId="35311" xr:uid="{00000000-0005-0000-0000-00006E8B0000}"/>
    <cellStyle name="Note 2 2 2 4 3" xfId="35312" xr:uid="{00000000-0005-0000-0000-00006F8B0000}"/>
    <cellStyle name="Note 2 2 2 4 3 2" xfId="35313" xr:uid="{00000000-0005-0000-0000-0000708B0000}"/>
    <cellStyle name="Note 2 2 2 4 3 3" xfId="35314" xr:uid="{00000000-0005-0000-0000-0000718B0000}"/>
    <cellStyle name="Note 2 2 2 4 3 4" xfId="35315" xr:uid="{00000000-0005-0000-0000-0000728B0000}"/>
    <cellStyle name="Note 2 2 2 4 4" xfId="35316" xr:uid="{00000000-0005-0000-0000-0000738B0000}"/>
    <cellStyle name="Note 2 2 2 4 4 2" xfId="35317" xr:uid="{00000000-0005-0000-0000-0000748B0000}"/>
    <cellStyle name="Note 2 2 2 4 4 3" xfId="35318" xr:uid="{00000000-0005-0000-0000-0000758B0000}"/>
    <cellStyle name="Note 2 2 2 4 4 4" xfId="35319" xr:uid="{00000000-0005-0000-0000-0000768B0000}"/>
    <cellStyle name="Note 2 2 2 4 5" xfId="35320" xr:uid="{00000000-0005-0000-0000-0000778B0000}"/>
    <cellStyle name="Note 2 2 2 4 5 2" xfId="35321" xr:uid="{00000000-0005-0000-0000-0000788B0000}"/>
    <cellStyle name="Note 2 2 2 4 5 3" xfId="35322" xr:uid="{00000000-0005-0000-0000-0000798B0000}"/>
    <cellStyle name="Note 2 2 2 4 5 4" xfId="35323" xr:uid="{00000000-0005-0000-0000-00007A8B0000}"/>
    <cellStyle name="Note 2 2 2 4 6" xfId="35324" xr:uid="{00000000-0005-0000-0000-00007B8B0000}"/>
    <cellStyle name="Note 2 2 2 4 6 2" xfId="35325" xr:uid="{00000000-0005-0000-0000-00007C8B0000}"/>
    <cellStyle name="Note 2 2 2 4 6 3" xfId="35326" xr:uid="{00000000-0005-0000-0000-00007D8B0000}"/>
    <cellStyle name="Note 2 2 2 4 6 4" xfId="35327" xr:uid="{00000000-0005-0000-0000-00007E8B0000}"/>
    <cellStyle name="Note 2 2 2 4 7" xfId="35328" xr:uid="{00000000-0005-0000-0000-00007F8B0000}"/>
    <cellStyle name="Note 2 2 2 4 7 2" xfId="35329" xr:uid="{00000000-0005-0000-0000-0000808B0000}"/>
    <cellStyle name="Note 2 2 2 4 7 3" xfId="35330" xr:uid="{00000000-0005-0000-0000-0000818B0000}"/>
    <cellStyle name="Note 2 2 2 4 7 4" xfId="35331" xr:uid="{00000000-0005-0000-0000-0000828B0000}"/>
    <cellStyle name="Note 2 2 2 4 8" xfId="35332" xr:uid="{00000000-0005-0000-0000-0000838B0000}"/>
    <cellStyle name="Note 2 2 2 4 8 2" xfId="35333" xr:uid="{00000000-0005-0000-0000-0000848B0000}"/>
    <cellStyle name="Note 2 2 2 4 8 3" xfId="35334" xr:uid="{00000000-0005-0000-0000-0000858B0000}"/>
    <cellStyle name="Note 2 2 2 4 8 4" xfId="35335" xr:uid="{00000000-0005-0000-0000-0000868B0000}"/>
    <cellStyle name="Note 2 2 2 4 9" xfId="35336" xr:uid="{00000000-0005-0000-0000-0000878B0000}"/>
    <cellStyle name="Note 2 2 2 4 9 2" xfId="35337" xr:uid="{00000000-0005-0000-0000-0000888B0000}"/>
    <cellStyle name="Note 2 2 2 4 9 3" xfId="35338" xr:uid="{00000000-0005-0000-0000-0000898B0000}"/>
    <cellStyle name="Note 2 2 2 4 9 4" xfId="35339" xr:uid="{00000000-0005-0000-0000-00008A8B0000}"/>
    <cellStyle name="Note 2 2 2 5" xfId="35340" xr:uid="{00000000-0005-0000-0000-00008B8B0000}"/>
    <cellStyle name="Note 2 2 2 5 10" xfId="35341" xr:uid="{00000000-0005-0000-0000-00008C8B0000}"/>
    <cellStyle name="Note 2 2 2 5 10 2" xfId="35342" xr:uid="{00000000-0005-0000-0000-00008D8B0000}"/>
    <cellStyle name="Note 2 2 2 5 10 3" xfId="35343" xr:uid="{00000000-0005-0000-0000-00008E8B0000}"/>
    <cellStyle name="Note 2 2 2 5 10 4" xfId="35344" xr:uid="{00000000-0005-0000-0000-00008F8B0000}"/>
    <cellStyle name="Note 2 2 2 5 11" xfId="35345" xr:uid="{00000000-0005-0000-0000-0000908B0000}"/>
    <cellStyle name="Note 2 2 2 5 11 2" xfId="35346" xr:uid="{00000000-0005-0000-0000-0000918B0000}"/>
    <cellStyle name="Note 2 2 2 5 11 3" xfId="35347" xr:uid="{00000000-0005-0000-0000-0000928B0000}"/>
    <cellStyle name="Note 2 2 2 5 11 4" xfId="35348" xr:uid="{00000000-0005-0000-0000-0000938B0000}"/>
    <cellStyle name="Note 2 2 2 5 12" xfId="35349" xr:uid="{00000000-0005-0000-0000-0000948B0000}"/>
    <cellStyle name="Note 2 2 2 5 12 2" xfId="35350" xr:uid="{00000000-0005-0000-0000-0000958B0000}"/>
    <cellStyle name="Note 2 2 2 5 12 3" xfId="35351" xr:uid="{00000000-0005-0000-0000-0000968B0000}"/>
    <cellStyle name="Note 2 2 2 5 12 4" xfId="35352" xr:uid="{00000000-0005-0000-0000-0000978B0000}"/>
    <cellStyle name="Note 2 2 2 5 13" xfId="35353" xr:uid="{00000000-0005-0000-0000-0000988B0000}"/>
    <cellStyle name="Note 2 2 2 5 13 2" xfId="35354" xr:uid="{00000000-0005-0000-0000-0000998B0000}"/>
    <cellStyle name="Note 2 2 2 5 13 3" xfId="35355" xr:uid="{00000000-0005-0000-0000-00009A8B0000}"/>
    <cellStyle name="Note 2 2 2 5 13 4" xfId="35356" xr:uid="{00000000-0005-0000-0000-00009B8B0000}"/>
    <cellStyle name="Note 2 2 2 5 14" xfId="35357" xr:uid="{00000000-0005-0000-0000-00009C8B0000}"/>
    <cellStyle name="Note 2 2 2 5 14 2" xfId="35358" xr:uid="{00000000-0005-0000-0000-00009D8B0000}"/>
    <cellStyle name="Note 2 2 2 5 14 3" xfId="35359" xr:uid="{00000000-0005-0000-0000-00009E8B0000}"/>
    <cellStyle name="Note 2 2 2 5 14 4" xfId="35360" xr:uid="{00000000-0005-0000-0000-00009F8B0000}"/>
    <cellStyle name="Note 2 2 2 5 15" xfId="35361" xr:uid="{00000000-0005-0000-0000-0000A08B0000}"/>
    <cellStyle name="Note 2 2 2 5 15 2" xfId="35362" xr:uid="{00000000-0005-0000-0000-0000A18B0000}"/>
    <cellStyle name="Note 2 2 2 5 15 3" xfId="35363" xr:uid="{00000000-0005-0000-0000-0000A28B0000}"/>
    <cellStyle name="Note 2 2 2 5 15 4" xfId="35364" xr:uid="{00000000-0005-0000-0000-0000A38B0000}"/>
    <cellStyle name="Note 2 2 2 5 16" xfId="35365" xr:uid="{00000000-0005-0000-0000-0000A48B0000}"/>
    <cellStyle name="Note 2 2 2 5 16 2" xfId="35366" xr:uid="{00000000-0005-0000-0000-0000A58B0000}"/>
    <cellStyle name="Note 2 2 2 5 16 3" xfId="35367" xr:uid="{00000000-0005-0000-0000-0000A68B0000}"/>
    <cellStyle name="Note 2 2 2 5 16 4" xfId="35368" xr:uid="{00000000-0005-0000-0000-0000A78B0000}"/>
    <cellStyle name="Note 2 2 2 5 17" xfId="35369" xr:uid="{00000000-0005-0000-0000-0000A88B0000}"/>
    <cellStyle name="Note 2 2 2 5 17 2" xfId="35370" xr:uid="{00000000-0005-0000-0000-0000A98B0000}"/>
    <cellStyle name="Note 2 2 2 5 17 3" xfId="35371" xr:uid="{00000000-0005-0000-0000-0000AA8B0000}"/>
    <cellStyle name="Note 2 2 2 5 17 4" xfId="35372" xr:uid="{00000000-0005-0000-0000-0000AB8B0000}"/>
    <cellStyle name="Note 2 2 2 5 18" xfId="35373" xr:uid="{00000000-0005-0000-0000-0000AC8B0000}"/>
    <cellStyle name="Note 2 2 2 5 18 2" xfId="35374" xr:uid="{00000000-0005-0000-0000-0000AD8B0000}"/>
    <cellStyle name="Note 2 2 2 5 18 3" xfId="35375" xr:uid="{00000000-0005-0000-0000-0000AE8B0000}"/>
    <cellStyle name="Note 2 2 2 5 18 4" xfId="35376" xr:uid="{00000000-0005-0000-0000-0000AF8B0000}"/>
    <cellStyle name="Note 2 2 2 5 19" xfId="35377" xr:uid="{00000000-0005-0000-0000-0000B08B0000}"/>
    <cellStyle name="Note 2 2 2 5 19 2" xfId="35378" xr:uid="{00000000-0005-0000-0000-0000B18B0000}"/>
    <cellStyle name="Note 2 2 2 5 19 3" xfId="35379" xr:uid="{00000000-0005-0000-0000-0000B28B0000}"/>
    <cellStyle name="Note 2 2 2 5 19 4" xfId="35380" xr:uid="{00000000-0005-0000-0000-0000B38B0000}"/>
    <cellStyle name="Note 2 2 2 5 2" xfId="35381" xr:uid="{00000000-0005-0000-0000-0000B48B0000}"/>
    <cellStyle name="Note 2 2 2 5 2 2" xfId="35382" xr:uid="{00000000-0005-0000-0000-0000B58B0000}"/>
    <cellStyle name="Note 2 2 2 5 2 3" xfId="35383" xr:uid="{00000000-0005-0000-0000-0000B68B0000}"/>
    <cellStyle name="Note 2 2 2 5 2 4" xfId="35384" xr:uid="{00000000-0005-0000-0000-0000B78B0000}"/>
    <cellStyle name="Note 2 2 2 5 20" xfId="35385" xr:uid="{00000000-0005-0000-0000-0000B88B0000}"/>
    <cellStyle name="Note 2 2 2 5 20 2" xfId="35386" xr:uid="{00000000-0005-0000-0000-0000B98B0000}"/>
    <cellStyle name="Note 2 2 2 5 20 3" xfId="35387" xr:uid="{00000000-0005-0000-0000-0000BA8B0000}"/>
    <cellStyle name="Note 2 2 2 5 20 4" xfId="35388" xr:uid="{00000000-0005-0000-0000-0000BB8B0000}"/>
    <cellStyle name="Note 2 2 2 5 21" xfId="35389" xr:uid="{00000000-0005-0000-0000-0000BC8B0000}"/>
    <cellStyle name="Note 2 2 2 5 22" xfId="35390" xr:uid="{00000000-0005-0000-0000-0000BD8B0000}"/>
    <cellStyle name="Note 2 2 2 5 3" xfId="35391" xr:uid="{00000000-0005-0000-0000-0000BE8B0000}"/>
    <cellStyle name="Note 2 2 2 5 3 2" xfId="35392" xr:uid="{00000000-0005-0000-0000-0000BF8B0000}"/>
    <cellStyle name="Note 2 2 2 5 3 3" xfId="35393" xr:uid="{00000000-0005-0000-0000-0000C08B0000}"/>
    <cellStyle name="Note 2 2 2 5 3 4" xfId="35394" xr:uid="{00000000-0005-0000-0000-0000C18B0000}"/>
    <cellStyle name="Note 2 2 2 5 4" xfId="35395" xr:uid="{00000000-0005-0000-0000-0000C28B0000}"/>
    <cellStyle name="Note 2 2 2 5 4 2" xfId="35396" xr:uid="{00000000-0005-0000-0000-0000C38B0000}"/>
    <cellStyle name="Note 2 2 2 5 4 3" xfId="35397" xr:uid="{00000000-0005-0000-0000-0000C48B0000}"/>
    <cellStyle name="Note 2 2 2 5 4 4" xfId="35398" xr:uid="{00000000-0005-0000-0000-0000C58B0000}"/>
    <cellStyle name="Note 2 2 2 5 5" xfId="35399" xr:uid="{00000000-0005-0000-0000-0000C68B0000}"/>
    <cellStyle name="Note 2 2 2 5 5 2" xfId="35400" xr:uid="{00000000-0005-0000-0000-0000C78B0000}"/>
    <cellStyle name="Note 2 2 2 5 5 3" xfId="35401" xr:uid="{00000000-0005-0000-0000-0000C88B0000}"/>
    <cellStyle name="Note 2 2 2 5 5 4" xfId="35402" xr:uid="{00000000-0005-0000-0000-0000C98B0000}"/>
    <cellStyle name="Note 2 2 2 5 6" xfId="35403" xr:uid="{00000000-0005-0000-0000-0000CA8B0000}"/>
    <cellStyle name="Note 2 2 2 5 6 2" xfId="35404" xr:uid="{00000000-0005-0000-0000-0000CB8B0000}"/>
    <cellStyle name="Note 2 2 2 5 6 3" xfId="35405" xr:uid="{00000000-0005-0000-0000-0000CC8B0000}"/>
    <cellStyle name="Note 2 2 2 5 6 4" xfId="35406" xr:uid="{00000000-0005-0000-0000-0000CD8B0000}"/>
    <cellStyle name="Note 2 2 2 5 7" xfId="35407" xr:uid="{00000000-0005-0000-0000-0000CE8B0000}"/>
    <cellStyle name="Note 2 2 2 5 7 2" xfId="35408" xr:uid="{00000000-0005-0000-0000-0000CF8B0000}"/>
    <cellStyle name="Note 2 2 2 5 7 3" xfId="35409" xr:uid="{00000000-0005-0000-0000-0000D08B0000}"/>
    <cellStyle name="Note 2 2 2 5 7 4" xfId="35410" xr:uid="{00000000-0005-0000-0000-0000D18B0000}"/>
    <cellStyle name="Note 2 2 2 5 8" xfId="35411" xr:uid="{00000000-0005-0000-0000-0000D28B0000}"/>
    <cellStyle name="Note 2 2 2 5 8 2" xfId="35412" xr:uid="{00000000-0005-0000-0000-0000D38B0000}"/>
    <cellStyle name="Note 2 2 2 5 8 3" xfId="35413" xr:uid="{00000000-0005-0000-0000-0000D48B0000}"/>
    <cellStyle name="Note 2 2 2 5 8 4" xfId="35414" xr:uid="{00000000-0005-0000-0000-0000D58B0000}"/>
    <cellStyle name="Note 2 2 2 5 9" xfId="35415" xr:uid="{00000000-0005-0000-0000-0000D68B0000}"/>
    <cellStyle name="Note 2 2 2 5 9 2" xfId="35416" xr:uid="{00000000-0005-0000-0000-0000D78B0000}"/>
    <cellStyle name="Note 2 2 2 5 9 3" xfId="35417" xr:uid="{00000000-0005-0000-0000-0000D88B0000}"/>
    <cellStyle name="Note 2 2 2 5 9 4" xfId="35418" xr:uid="{00000000-0005-0000-0000-0000D98B0000}"/>
    <cellStyle name="Note 2 2 2 6" xfId="35419" xr:uid="{00000000-0005-0000-0000-0000DA8B0000}"/>
    <cellStyle name="Note 2 2 2 7" xfId="35420" xr:uid="{00000000-0005-0000-0000-0000DB8B0000}"/>
    <cellStyle name="Note 2 2 20" xfId="35421" xr:uid="{00000000-0005-0000-0000-0000DC8B0000}"/>
    <cellStyle name="Note 2 2 20 2" xfId="35422" xr:uid="{00000000-0005-0000-0000-0000DD8B0000}"/>
    <cellStyle name="Note 2 2 20 3" xfId="35423" xr:uid="{00000000-0005-0000-0000-0000DE8B0000}"/>
    <cellStyle name="Note 2 2 20 4" xfId="35424" xr:uid="{00000000-0005-0000-0000-0000DF8B0000}"/>
    <cellStyle name="Note 2 2 21" xfId="35425" xr:uid="{00000000-0005-0000-0000-0000E08B0000}"/>
    <cellStyle name="Note 2 2 21 2" xfId="35426" xr:uid="{00000000-0005-0000-0000-0000E18B0000}"/>
    <cellStyle name="Note 2 2 21 3" xfId="35427" xr:uid="{00000000-0005-0000-0000-0000E28B0000}"/>
    <cellStyle name="Note 2 2 21 4" xfId="35428" xr:uid="{00000000-0005-0000-0000-0000E38B0000}"/>
    <cellStyle name="Note 2 2 22" xfId="35429" xr:uid="{00000000-0005-0000-0000-0000E48B0000}"/>
    <cellStyle name="Note 2 2 22 2" xfId="35430" xr:uid="{00000000-0005-0000-0000-0000E58B0000}"/>
    <cellStyle name="Note 2 2 22 3" xfId="35431" xr:uid="{00000000-0005-0000-0000-0000E68B0000}"/>
    <cellStyle name="Note 2 2 22 4" xfId="35432" xr:uid="{00000000-0005-0000-0000-0000E78B0000}"/>
    <cellStyle name="Note 2 2 23" xfId="35433" xr:uid="{00000000-0005-0000-0000-0000E88B0000}"/>
    <cellStyle name="Note 2 2 23 2" xfId="35434" xr:uid="{00000000-0005-0000-0000-0000E98B0000}"/>
    <cellStyle name="Note 2 2 23 3" xfId="35435" xr:uid="{00000000-0005-0000-0000-0000EA8B0000}"/>
    <cellStyle name="Note 2 2 23 4" xfId="35436" xr:uid="{00000000-0005-0000-0000-0000EB8B0000}"/>
    <cellStyle name="Note 2 2 24" xfId="35437" xr:uid="{00000000-0005-0000-0000-0000EC8B0000}"/>
    <cellStyle name="Note 2 2 24 2" xfId="35438" xr:uid="{00000000-0005-0000-0000-0000ED8B0000}"/>
    <cellStyle name="Note 2 2 24 3" xfId="35439" xr:uid="{00000000-0005-0000-0000-0000EE8B0000}"/>
    <cellStyle name="Note 2 2 24 4" xfId="35440" xr:uid="{00000000-0005-0000-0000-0000EF8B0000}"/>
    <cellStyle name="Note 2 2 25" xfId="35441" xr:uid="{00000000-0005-0000-0000-0000F08B0000}"/>
    <cellStyle name="Note 2 2 25 2" xfId="35442" xr:uid="{00000000-0005-0000-0000-0000F18B0000}"/>
    <cellStyle name="Note 2 2 25 3" xfId="35443" xr:uid="{00000000-0005-0000-0000-0000F28B0000}"/>
    <cellStyle name="Note 2 2 25 4" xfId="35444" xr:uid="{00000000-0005-0000-0000-0000F38B0000}"/>
    <cellStyle name="Note 2 2 26" xfId="35445" xr:uid="{00000000-0005-0000-0000-0000F48B0000}"/>
    <cellStyle name="Note 2 2 26 2" xfId="35446" xr:uid="{00000000-0005-0000-0000-0000F58B0000}"/>
    <cellStyle name="Note 2 2 26 3" xfId="35447" xr:uid="{00000000-0005-0000-0000-0000F68B0000}"/>
    <cellStyle name="Note 2 2 26 4" xfId="35448" xr:uid="{00000000-0005-0000-0000-0000F78B0000}"/>
    <cellStyle name="Note 2 2 27" xfId="35449" xr:uid="{00000000-0005-0000-0000-0000F88B0000}"/>
    <cellStyle name="Note 2 2 27 2" xfId="35450" xr:uid="{00000000-0005-0000-0000-0000F98B0000}"/>
    <cellStyle name="Note 2 2 27 3" xfId="35451" xr:uid="{00000000-0005-0000-0000-0000FA8B0000}"/>
    <cellStyle name="Note 2 2 27 4" xfId="35452" xr:uid="{00000000-0005-0000-0000-0000FB8B0000}"/>
    <cellStyle name="Note 2 2 28" xfId="35453" xr:uid="{00000000-0005-0000-0000-0000FC8B0000}"/>
    <cellStyle name="Note 2 2 28 2" xfId="35454" xr:uid="{00000000-0005-0000-0000-0000FD8B0000}"/>
    <cellStyle name="Note 2 2 28 3" xfId="35455" xr:uid="{00000000-0005-0000-0000-0000FE8B0000}"/>
    <cellStyle name="Note 2 2 28 4" xfId="35456" xr:uid="{00000000-0005-0000-0000-0000FF8B0000}"/>
    <cellStyle name="Note 2 2 29" xfId="35457" xr:uid="{00000000-0005-0000-0000-0000008C0000}"/>
    <cellStyle name="Note 2 2 29 2" xfId="35458" xr:uid="{00000000-0005-0000-0000-0000018C0000}"/>
    <cellStyle name="Note 2 2 29 3" xfId="35459" xr:uid="{00000000-0005-0000-0000-0000028C0000}"/>
    <cellStyle name="Note 2 2 29 4" xfId="35460" xr:uid="{00000000-0005-0000-0000-0000038C0000}"/>
    <cellStyle name="Note 2 2 3" xfId="35461" xr:uid="{00000000-0005-0000-0000-0000048C0000}"/>
    <cellStyle name="Note 2 2 3 10" xfId="35462" xr:uid="{00000000-0005-0000-0000-0000058C0000}"/>
    <cellStyle name="Note 2 2 3 10 2" xfId="35463" xr:uid="{00000000-0005-0000-0000-0000068C0000}"/>
    <cellStyle name="Note 2 2 3 10 3" xfId="35464" xr:uid="{00000000-0005-0000-0000-0000078C0000}"/>
    <cellStyle name="Note 2 2 3 10 4" xfId="35465" xr:uid="{00000000-0005-0000-0000-0000088C0000}"/>
    <cellStyle name="Note 2 2 3 11" xfId="35466" xr:uid="{00000000-0005-0000-0000-0000098C0000}"/>
    <cellStyle name="Note 2 2 3 11 2" xfId="35467" xr:uid="{00000000-0005-0000-0000-00000A8C0000}"/>
    <cellStyle name="Note 2 2 3 11 3" xfId="35468" xr:uid="{00000000-0005-0000-0000-00000B8C0000}"/>
    <cellStyle name="Note 2 2 3 11 4" xfId="35469" xr:uid="{00000000-0005-0000-0000-00000C8C0000}"/>
    <cellStyle name="Note 2 2 3 12" xfId="35470" xr:uid="{00000000-0005-0000-0000-00000D8C0000}"/>
    <cellStyle name="Note 2 2 3 12 2" xfId="35471" xr:uid="{00000000-0005-0000-0000-00000E8C0000}"/>
    <cellStyle name="Note 2 2 3 12 3" xfId="35472" xr:uid="{00000000-0005-0000-0000-00000F8C0000}"/>
    <cellStyle name="Note 2 2 3 12 4" xfId="35473" xr:uid="{00000000-0005-0000-0000-0000108C0000}"/>
    <cellStyle name="Note 2 2 3 13" xfId="35474" xr:uid="{00000000-0005-0000-0000-0000118C0000}"/>
    <cellStyle name="Note 2 2 3 13 2" xfId="35475" xr:uid="{00000000-0005-0000-0000-0000128C0000}"/>
    <cellStyle name="Note 2 2 3 13 3" xfId="35476" xr:uid="{00000000-0005-0000-0000-0000138C0000}"/>
    <cellStyle name="Note 2 2 3 13 4" xfId="35477" xr:uid="{00000000-0005-0000-0000-0000148C0000}"/>
    <cellStyle name="Note 2 2 3 14" xfId="35478" xr:uid="{00000000-0005-0000-0000-0000158C0000}"/>
    <cellStyle name="Note 2 2 3 14 2" xfId="35479" xr:uid="{00000000-0005-0000-0000-0000168C0000}"/>
    <cellStyle name="Note 2 2 3 14 3" xfId="35480" xr:uid="{00000000-0005-0000-0000-0000178C0000}"/>
    <cellStyle name="Note 2 2 3 14 4" xfId="35481" xr:uid="{00000000-0005-0000-0000-0000188C0000}"/>
    <cellStyle name="Note 2 2 3 15" xfId="35482" xr:uid="{00000000-0005-0000-0000-0000198C0000}"/>
    <cellStyle name="Note 2 2 3 15 2" xfId="35483" xr:uid="{00000000-0005-0000-0000-00001A8C0000}"/>
    <cellStyle name="Note 2 2 3 15 3" xfId="35484" xr:uid="{00000000-0005-0000-0000-00001B8C0000}"/>
    <cellStyle name="Note 2 2 3 15 4" xfId="35485" xr:uid="{00000000-0005-0000-0000-00001C8C0000}"/>
    <cellStyle name="Note 2 2 3 16" xfId="35486" xr:uid="{00000000-0005-0000-0000-00001D8C0000}"/>
    <cellStyle name="Note 2 2 3 16 2" xfId="35487" xr:uid="{00000000-0005-0000-0000-00001E8C0000}"/>
    <cellStyle name="Note 2 2 3 16 3" xfId="35488" xr:uid="{00000000-0005-0000-0000-00001F8C0000}"/>
    <cellStyle name="Note 2 2 3 16 4" xfId="35489" xr:uid="{00000000-0005-0000-0000-0000208C0000}"/>
    <cellStyle name="Note 2 2 3 17" xfId="35490" xr:uid="{00000000-0005-0000-0000-0000218C0000}"/>
    <cellStyle name="Note 2 2 3 17 2" xfId="35491" xr:uid="{00000000-0005-0000-0000-0000228C0000}"/>
    <cellStyle name="Note 2 2 3 17 3" xfId="35492" xr:uid="{00000000-0005-0000-0000-0000238C0000}"/>
    <cellStyle name="Note 2 2 3 17 4" xfId="35493" xr:uid="{00000000-0005-0000-0000-0000248C0000}"/>
    <cellStyle name="Note 2 2 3 18" xfId="35494" xr:uid="{00000000-0005-0000-0000-0000258C0000}"/>
    <cellStyle name="Note 2 2 3 18 2" xfId="35495" xr:uid="{00000000-0005-0000-0000-0000268C0000}"/>
    <cellStyle name="Note 2 2 3 18 3" xfId="35496" xr:uid="{00000000-0005-0000-0000-0000278C0000}"/>
    <cellStyle name="Note 2 2 3 18 4" xfId="35497" xr:uid="{00000000-0005-0000-0000-0000288C0000}"/>
    <cellStyle name="Note 2 2 3 19" xfId="35498" xr:uid="{00000000-0005-0000-0000-0000298C0000}"/>
    <cellStyle name="Note 2 2 3 19 2" xfId="35499" xr:uid="{00000000-0005-0000-0000-00002A8C0000}"/>
    <cellStyle name="Note 2 2 3 19 3" xfId="35500" xr:uid="{00000000-0005-0000-0000-00002B8C0000}"/>
    <cellStyle name="Note 2 2 3 19 4" xfId="35501" xr:uid="{00000000-0005-0000-0000-00002C8C0000}"/>
    <cellStyle name="Note 2 2 3 2" xfId="35502" xr:uid="{00000000-0005-0000-0000-00002D8C0000}"/>
    <cellStyle name="Note 2 2 3 2 10" xfId="35503" xr:uid="{00000000-0005-0000-0000-00002E8C0000}"/>
    <cellStyle name="Note 2 2 3 2 10 2" xfId="35504" xr:uid="{00000000-0005-0000-0000-00002F8C0000}"/>
    <cellStyle name="Note 2 2 3 2 10 3" xfId="35505" xr:uid="{00000000-0005-0000-0000-0000308C0000}"/>
    <cellStyle name="Note 2 2 3 2 10 4" xfId="35506" xr:uid="{00000000-0005-0000-0000-0000318C0000}"/>
    <cellStyle name="Note 2 2 3 2 11" xfId="35507" xr:uid="{00000000-0005-0000-0000-0000328C0000}"/>
    <cellStyle name="Note 2 2 3 2 11 2" xfId="35508" xr:uid="{00000000-0005-0000-0000-0000338C0000}"/>
    <cellStyle name="Note 2 2 3 2 11 3" xfId="35509" xr:uid="{00000000-0005-0000-0000-0000348C0000}"/>
    <cellStyle name="Note 2 2 3 2 11 4" xfId="35510" xr:uid="{00000000-0005-0000-0000-0000358C0000}"/>
    <cellStyle name="Note 2 2 3 2 12" xfId="35511" xr:uid="{00000000-0005-0000-0000-0000368C0000}"/>
    <cellStyle name="Note 2 2 3 2 12 2" xfId="35512" xr:uid="{00000000-0005-0000-0000-0000378C0000}"/>
    <cellStyle name="Note 2 2 3 2 12 3" xfId="35513" xr:uid="{00000000-0005-0000-0000-0000388C0000}"/>
    <cellStyle name="Note 2 2 3 2 12 4" xfId="35514" xr:uid="{00000000-0005-0000-0000-0000398C0000}"/>
    <cellStyle name="Note 2 2 3 2 13" xfId="35515" xr:uid="{00000000-0005-0000-0000-00003A8C0000}"/>
    <cellStyle name="Note 2 2 3 2 13 2" xfId="35516" xr:uid="{00000000-0005-0000-0000-00003B8C0000}"/>
    <cellStyle name="Note 2 2 3 2 13 3" xfId="35517" xr:uid="{00000000-0005-0000-0000-00003C8C0000}"/>
    <cellStyle name="Note 2 2 3 2 13 4" xfId="35518" xr:uid="{00000000-0005-0000-0000-00003D8C0000}"/>
    <cellStyle name="Note 2 2 3 2 14" xfId="35519" xr:uid="{00000000-0005-0000-0000-00003E8C0000}"/>
    <cellStyle name="Note 2 2 3 2 14 2" xfId="35520" xr:uid="{00000000-0005-0000-0000-00003F8C0000}"/>
    <cellStyle name="Note 2 2 3 2 14 3" xfId="35521" xr:uid="{00000000-0005-0000-0000-0000408C0000}"/>
    <cellStyle name="Note 2 2 3 2 14 4" xfId="35522" xr:uid="{00000000-0005-0000-0000-0000418C0000}"/>
    <cellStyle name="Note 2 2 3 2 15" xfId="35523" xr:uid="{00000000-0005-0000-0000-0000428C0000}"/>
    <cellStyle name="Note 2 2 3 2 15 2" xfId="35524" xr:uid="{00000000-0005-0000-0000-0000438C0000}"/>
    <cellStyle name="Note 2 2 3 2 15 3" xfId="35525" xr:uid="{00000000-0005-0000-0000-0000448C0000}"/>
    <cellStyle name="Note 2 2 3 2 15 4" xfId="35526" xr:uid="{00000000-0005-0000-0000-0000458C0000}"/>
    <cellStyle name="Note 2 2 3 2 16" xfId="35527" xr:uid="{00000000-0005-0000-0000-0000468C0000}"/>
    <cellStyle name="Note 2 2 3 2 16 2" xfId="35528" xr:uid="{00000000-0005-0000-0000-0000478C0000}"/>
    <cellStyle name="Note 2 2 3 2 16 3" xfId="35529" xr:uid="{00000000-0005-0000-0000-0000488C0000}"/>
    <cellStyle name="Note 2 2 3 2 16 4" xfId="35530" xr:uid="{00000000-0005-0000-0000-0000498C0000}"/>
    <cellStyle name="Note 2 2 3 2 17" xfId="35531" xr:uid="{00000000-0005-0000-0000-00004A8C0000}"/>
    <cellStyle name="Note 2 2 3 2 17 2" xfId="35532" xr:uid="{00000000-0005-0000-0000-00004B8C0000}"/>
    <cellStyle name="Note 2 2 3 2 17 3" xfId="35533" xr:uid="{00000000-0005-0000-0000-00004C8C0000}"/>
    <cellStyle name="Note 2 2 3 2 17 4" xfId="35534" xr:uid="{00000000-0005-0000-0000-00004D8C0000}"/>
    <cellStyle name="Note 2 2 3 2 18" xfId="35535" xr:uid="{00000000-0005-0000-0000-00004E8C0000}"/>
    <cellStyle name="Note 2 2 3 2 18 2" xfId="35536" xr:uid="{00000000-0005-0000-0000-00004F8C0000}"/>
    <cellStyle name="Note 2 2 3 2 18 3" xfId="35537" xr:uid="{00000000-0005-0000-0000-0000508C0000}"/>
    <cellStyle name="Note 2 2 3 2 18 4" xfId="35538" xr:uid="{00000000-0005-0000-0000-0000518C0000}"/>
    <cellStyle name="Note 2 2 3 2 19" xfId="35539" xr:uid="{00000000-0005-0000-0000-0000528C0000}"/>
    <cellStyle name="Note 2 2 3 2 19 2" xfId="35540" xr:uid="{00000000-0005-0000-0000-0000538C0000}"/>
    <cellStyle name="Note 2 2 3 2 19 3" xfId="35541" xr:uid="{00000000-0005-0000-0000-0000548C0000}"/>
    <cellStyle name="Note 2 2 3 2 19 4" xfId="35542" xr:uid="{00000000-0005-0000-0000-0000558C0000}"/>
    <cellStyle name="Note 2 2 3 2 2" xfId="35543" xr:uid="{00000000-0005-0000-0000-0000568C0000}"/>
    <cellStyle name="Note 2 2 3 2 2 2" xfId="35544" xr:uid="{00000000-0005-0000-0000-0000578C0000}"/>
    <cellStyle name="Note 2 2 3 2 2 3" xfId="35545" xr:uid="{00000000-0005-0000-0000-0000588C0000}"/>
    <cellStyle name="Note 2 2 3 2 2 4" xfId="35546" xr:uid="{00000000-0005-0000-0000-0000598C0000}"/>
    <cellStyle name="Note 2 2 3 2 20" xfId="35547" xr:uid="{00000000-0005-0000-0000-00005A8C0000}"/>
    <cellStyle name="Note 2 2 3 2 20 2" xfId="35548" xr:uid="{00000000-0005-0000-0000-00005B8C0000}"/>
    <cellStyle name="Note 2 2 3 2 20 3" xfId="35549" xr:uid="{00000000-0005-0000-0000-00005C8C0000}"/>
    <cellStyle name="Note 2 2 3 2 20 4" xfId="35550" xr:uid="{00000000-0005-0000-0000-00005D8C0000}"/>
    <cellStyle name="Note 2 2 3 2 21" xfId="35551" xr:uid="{00000000-0005-0000-0000-00005E8C0000}"/>
    <cellStyle name="Note 2 2 3 2 22" xfId="35552" xr:uid="{00000000-0005-0000-0000-00005F8C0000}"/>
    <cellStyle name="Note 2 2 3 2 3" xfId="35553" xr:uid="{00000000-0005-0000-0000-0000608C0000}"/>
    <cellStyle name="Note 2 2 3 2 3 2" xfId="35554" xr:uid="{00000000-0005-0000-0000-0000618C0000}"/>
    <cellStyle name="Note 2 2 3 2 3 3" xfId="35555" xr:uid="{00000000-0005-0000-0000-0000628C0000}"/>
    <cellStyle name="Note 2 2 3 2 3 4" xfId="35556" xr:uid="{00000000-0005-0000-0000-0000638C0000}"/>
    <cellStyle name="Note 2 2 3 2 4" xfId="35557" xr:uid="{00000000-0005-0000-0000-0000648C0000}"/>
    <cellStyle name="Note 2 2 3 2 4 2" xfId="35558" xr:uid="{00000000-0005-0000-0000-0000658C0000}"/>
    <cellStyle name="Note 2 2 3 2 4 3" xfId="35559" xr:uid="{00000000-0005-0000-0000-0000668C0000}"/>
    <cellStyle name="Note 2 2 3 2 4 4" xfId="35560" xr:uid="{00000000-0005-0000-0000-0000678C0000}"/>
    <cellStyle name="Note 2 2 3 2 5" xfId="35561" xr:uid="{00000000-0005-0000-0000-0000688C0000}"/>
    <cellStyle name="Note 2 2 3 2 5 2" xfId="35562" xr:uid="{00000000-0005-0000-0000-0000698C0000}"/>
    <cellStyle name="Note 2 2 3 2 5 3" xfId="35563" xr:uid="{00000000-0005-0000-0000-00006A8C0000}"/>
    <cellStyle name="Note 2 2 3 2 5 4" xfId="35564" xr:uid="{00000000-0005-0000-0000-00006B8C0000}"/>
    <cellStyle name="Note 2 2 3 2 6" xfId="35565" xr:uid="{00000000-0005-0000-0000-00006C8C0000}"/>
    <cellStyle name="Note 2 2 3 2 6 2" xfId="35566" xr:uid="{00000000-0005-0000-0000-00006D8C0000}"/>
    <cellStyle name="Note 2 2 3 2 6 3" xfId="35567" xr:uid="{00000000-0005-0000-0000-00006E8C0000}"/>
    <cellStyle name="Note 2 2 3 2 6 4" xfId="35568" xr:uid="{00000000-0005-0000-0000-00006F8C0000}"/>
    <cellStyle name="Note 2 2 3 2 7" xfId="35569" xr:uid="{00000000-0005-0000-0000-0000708C0000}"/>
    <cellStyle name="Note 2 2 3 2 7 2" xfId="35570" xr:uid="{00000000-0005-0000-0000-0000718C0000}"/>
    <cellStyle name="Note 2 2 3 2 7 3" xfId="35571" xr:uid="{00000000-0005-0000-0000-0000728C0000}"/>
    <cellStyle name="Note 2 2 3 2 7 4" xfId="35572" xr:uid="{00000000-0005-0000-0000-0000738C0000}"/>
    <cellStyle name="Note 2 2 3 2 8" xfId="35573" xr:uid="{00000000-0005-0000-0000-0000748C0000}"/>
    <cellStyle name="Note 2 2 3 2 8 2" xfId="35574" xr:uid="{00000000-0005-0000-0000-0000758C0000}"/>
    <cellStyle name="Note 2 2 3 2 8 3" xfId="35575" xr:uid="{00000000-0005-0000-0000-0000768C0000}"/>
    <cellStyle name="Note 2 2 3 2 8 4" xfId="35576" xr:uid="{00000000-0005-0000-0000-0000778C0000}"/>
    <cellStyle name="Note 2 2 3 2 9" xfId="35577" xr:uid="{00000000-0005-0000-0000-0000788C0000}"/>
    <cellStyle name="Note 2 2 3 2 9 2" xfId="35578" xr:uid="{00000000-0005-0000-0000-0000798C0000}"/>
    <cellStyle name="Note 2 2 3 2 9 3" xfId="35579" xr:uid="{00000000-0005-0000-0000-00007A8C0000}"/>
    <cellStyle name="Note 2 2 3 2 9 4" xfId="35580" xr:uid="{00000000-0005-0000-0000-00007B8C0000}"/>
    <cellStyle name="Note 2 2 3 20" xfId="35581" xr:uid="{00000000-0005-0000-0000-00007C8C0000}"/>
    <cellStyle name="Note 2 2 3 20 2" xfId="35582" xr:uid="{00000000-0005-0000-0000-00007D8C0000}"/>
    <cellStyle name="Note 2 2 3 20 3" xfId="35583" xr:uid="{00000000-0005-0000-0000-00007E8C0000}"/>
    <cellStyle name="Note 2 2 3 20 4" xfId="35584" xr:uid="{00000000-0005-0000-0000-00007F8C0000}"/>
    <cellStyle name="Note 2 2 3 21" xfId="35585" xr:uid="{00000000-0005-0000-0000-0000808C0000}"/>
    <cellStyle name="Note 2 2 3 21 2" xfId="35586" xr:uid="{00000000-0005-0000-0000-0000818C0000}"/>
    <cellStyle name="Note 2 2 3 21 3" xfId="35587" xr:uid="{00000000-0005-0000-0000-0000828C0000}"/>
    <cellStyle name="Note 2 2 3 21 4" xfId="35588" xr:uid="{00000000-0005-0000-0000-0000838C0000}"/>
    <cellStyle name="Note 2 2 3 22" xfId="35589" xr:uid="{00000000-0005-0000-0000-0000848C0000}"/>
    <cellStyle name="Note 2 2 3 23" xfId="35590" xr:uid="{00000000-0005-0000-0000-0000858C0000}"/>
    <cellStyle name="Note 2 2 3 3" xfId="35591" xr:uid="{00000000-0005-0000-0000-0000868C0000}"/>
    <cellStyle name="Note 2 2 3 3 2" xfId="35592" xr:uid="{00000000-0005-0000-0000-0000878C0000}"/>
    <cellStyle name="Note 2 2 3 3 3" xfId="35593" xr:uid="{00000000-0005-0000-0000-0000888C0000}"/>
    <cellStyle name="Note 2 2 3 3 4" xfId="35594" xr:uid="{00000000-0005-0000-0000-0000898C0000}"/>
    <cellStyle name="Note 2 2 3 4" xfId="35595" xr:uid="{00000000-0005-0000-0000-00008A8C0000}"/>
    <cellStyle name="Note 2 2 3 4 2" xfId="35596" xr:uid="{00000000-0005-0000-0000-00008B8C0000}"/>
    <cellStyle name="Note 2 2 3 4 3" xfId="35597" xr:uid="{00000000-0005-0000-0000-00008C8C0000}"/>
    <cellStyle name="Note 2 2 3 4 4" xfId="35598" xr:uid="{00000000-0005-0000-0000-00008D8C0000}"/>
    <cellStyle name="Note 2 2 3 5" xfId="35599" xr:uid="{00000000-0005-0000-0000-00008E8C0000}"/>
    <cellStyle name="Note 2 2 3 5 2" xfId="35600" xr:uid="{00000000-0005-0000-0000-00008F8C0000}"/>
    <cellStyle name="Note 2 2 3 5 3" xfId="35601" xr:uid="{00000000-0005-0000-0000-0000908C0000}"/>
    <cellStyle name="Note 2 2 3 5 4" xfId="35602" xr:uid="{00000000-0005-0000-0000-0000918C0000}"/>
    <cellStyle name="Note 2 2 3 6" xfId="35603" xr:uid="{00000000-0005-0000-0000-0000928C0000}"/>
    <cellStyle name="Note 2 2 3 6 2" xfId="35604" xr:uid="{00000000-0005-0000-0000-0000938C0000}"/>
    <cellStyle name="Note 2 2 3 6 3" xfId="35605" xr:uid="{00000000-0005-0000-0000-0000948C0000}"/>
    <cellStyle name="Note 2 2 3 6 4" xfId="35606" xr:uid="{00000000-0005-0000-0000-0000958C0000}"/>
    <cellStyle name="Note 2 2 3 7" xfId="35607" xr:uid="{00000000-0005-0000-0000-0000968C0000}"/>
    <cellStyle name="Note 2 2 3 7 2" xfId="35608" xr:uid="{00000000-0005-0000-0000-0000978C0000}"/>
    <cellStyle name="Note 2 2 3 7 3" xfId="35609" xr:uid="{00000000-0005-0000-0000-0000988C0000}"/>
    <cellStyle name="Note 2 2 3 7 4" xfId="35610" xr:uid="{00000000-0005-0000-0000-0000998C0000}"/>
    <cellStyle name="Note 2 2 3 8" xfId="35611" xr:uid="{00000000-0005-0000-0000-00009A8C0000}"/>
    <cellStyle name="Note 2 2 3 8 2" xfId="35612" xr:uid="{00000000-0005-0000-0000-00009B8C0000}"/>
    <cellStyle name="Note 2 2 3 8 3" xfId="35613" xr:uid="{00000000-0005-0000-0000-00009C8C0000}"/>
    <cellStyle name="Note 2 2 3 8 4" xfId="35614" xr:uid="{00000000-0005-0000-0000-00009D8C0000}"/>
    <cellStyle name="Note 2 2 3 9" xfId="35615" xr:uid="{00000000-0005-0000-0000-00009E8C0000}"/>
    <cellStyle name="Note 2 2 3 9 2" xfId="35616" xr:uid="{00000000-0005-0000-0000-00009F8C0000}"/>
    <cellStyle name="Note 2 2 3 9 3" xfId="35617" xr:uid="{00000000-0005-0000-0000-0000A08C0000}"/>
    <cellStyle name="Note 2 2 3 9 4" xfId="35618" xr:uid="{00000000-0005-0000-0000-0000A18C0000}"/>
    <cellStyle name="Note 2 2 30" xfId="35619" xr:uid="{00000000-0005-0000-0000-0000A28C0000}"/>
    <cellStyle name="Note 2 2 30 2" xfId="35620" xr:uid="{00000000-0005-0000-0000-0000A38C0000}"/>
    <cellStyle name="Note 2 2 30 3" xfId="35621" xr:uid="{00000000-0005-0000-0000-0000A48C0000}"/>
    <cellStyle name="Note 2 2 30 4" xfId="35622" xr:uid="{00000000-0005-0000-0000-0000A58C0000}"/>
    <cellStyle name="Note 2 2 31" xfId="35623" xr:uid="{00000000-0005-0000-0000-0000A68C0000}"/>
    <cellStyle name="Note 2 2 32" xfId="35624" xr:uid="{00000000-0005-0000-0000-0000A78C0000}"/>
    <cellStyle name="Note 2 2 33" xfId="35625" xr:uid="{00000000-0005-0000-0000-0000A88C0000}"/>
    <cellStyle name="Note 2 2 34" xfId="35626" xr:uid="{00000000-0005-0000-0000-0000A98C0000}"/>
    <cellStyle name="Note 2 2 35" xfId="58091" xr:uid="{00000000-0005-0000-0000-0000AA8C0000}"/>
    <cellStyle name="Note 2 2 36" xfId="34595" xr:uid="{00000000-0005-0000-0000-0000AB8C0000}"/>
    <cellStyle name="Note 2 2 4" xfId="35627" xr:uid="{00000000-0005-0000-0000-0000AC8C0000}"/>
    <cellStyle name="Note 2 2 4 10" xfId="35628" xr:uid="{00000000-0005-0000-0000-0000AD8C0000}"/>
    <cellStyle name="Note 2 2 4 10 2" xfId="35629" xr:uid="{00000000-0005-0000-0000-0000AE8C0000}"/>
    <cellStyle name="Note 2 2 4 10 3" xfId="35630" xr:uid="{00000000-0005-0000-0000-0000AF8C0000}"/>
    <cellStyle name="Note 2 2 4 10 4" xfId="35631" xr:uid="{00000000-0005-0000-0000-0000B08C0000}"/>
    <cellStyle name="Note 2 2 4 11" xfId="35632" xr:uid="{00000000-0005-0000-0000-0000B18C0000}"/>
    <cellStyle name="Note 2 2 4 11 2" xfId="35633" xr:uid="{00000000-0005-0000-0000-0000B28C0000}"/>
    <cellStyle name="Note 2 2 4 11 3" xfId="35634" xr:uid="{00000000-0005-0000-0000-0000B38C0000}"/>
    <cellStyle name="Note 2 2 4 11 4" xfId="35635" xr:uid="{00000000-0005-0000-0000-0000B48C0000}"/>
    <cellStyle name="Note 2 2 4 12" xfId="35636" xr:uid="{00000000-0005-0000-0000-0000B58C0000}"/>
    <cellStyle name="Note 2 2 4 12 2" xfId="35637" xr:uid="{00000000-0005-0000-0000-0000B68C0000}"/>
    <cellStyle name="Note 2 2 4 12 3" xfId="35638" xr:uid="{00000000-0005-0000-0000-0000B78C0000}"/>
    <cellStyle name="Note 2 2 4 12 4" xfId="35639" xr:uid="{00000000-0005-0000-0000-0000B88C0000}"/>
    <cellStyle name="Note 2 2 4 13" xfId="35640" xr:uid="{00000000-0005-0000-0000-0000B98C0000}"/>
    <cellStyle name="Note 2 2 4 13 2" xfId="35641" xr:uid="{00000000-0005-0000-0000-0000BA8C0000}"/>
    <cellStyle name="Note 2 2 4 13 3" xfId="35642" xr:uid="{00000000-0005-0000-0000-0000BB8C0000}"/>
    <cellStyle name="Note 2 2 4 13 4" xfId="35643" xr:uid="{00000000-0005-0000-0000-0000BC8C0000}"/>
    <cellStyle name="Note 2 2 4 14" xfId="35644" xr:uid="{00000000-0005-0000-0000-0000BD8C0000}"/>
    <cellStyle name="Note 2 2 4 14 2" xfId="35645" xr:uid="{00000000-0005-0000-0000-0000BE8C0000}"/>
    <cellStyle name="Note 2 2 4 14 3" xfId="35646" xr:uid="{00000000-0005-0000-0000-0000BF8C0000}"/>
    <cellStyle name="Note 2 2 4 14 4" xfId="35647" xr:uid="{00000000-0005-0000-0000-0000C08C0000}"/>
    <cellStyle name="Note 2 2 4 15" xfId="35648" xr:uid="{00000000-0005-0000-0000-0000C18C0000}"/>
    <cellStyle name="Note 2 2 4 15 2" xfId="35649" xr:uid="{00000000-0005-0000-0000-0000C28C0000}"/>
    <cellStyle name="Note 2 2 4 15 3" xfId="35650" xr:uid="{00000000-0005-0000-0000-0000C38C0000}"/>
    <cellStyle name="Note 2 2 4 15 4" xfId="35651" xr:uid="{00000000-0005-0000-0000-0000C48C0000}"/>
    <cellStyle name="Note 2 2 4 16" xfId="35652" xr:uid="{00000000-0005-0000-0000-0000C58C0000}"/>
    <cellStyle name="Note 2 2 4 16 2" xfId="35653" xr:uid="{00000000-0005-0000-0000-0000C68C0000}"/>
    <cellStyle name="Note 2 2 4 16 3" xfId="35654" xr:uid="{00000000-0005-0000-0000-0000C78C0000}"/>
    <cellStyle name="Note 2 2 4 16 4" xfId="35655" xr:uid="{00000000-0005-0000-0000-0000C88C0000}"/>
    <cellStyle name="Note 2 2 4 17" xfId="35656" xr:uid="{00000000-0005-0000-0000-0000C98C0000}"/>
    <cellStyle name="Note 2 2 4 17 2" xfId="35657" xr:uid="{00000000-0005-0000-0000-0000CA8C0000}"/>
    <cellStyle name="Note 2 2 4 17 3" xfId="35658" xr:uid="{00000000-0005-0000-0000-0000CB8C0000}"/>
    <cellStyle name="Note 2 2 4 17 4" xfId="35659" xr:uid="{00000000-0005-0000-0000-0000CC8C0000}"/>
    <cellStyle name="Note 2 2 4 18" xfId="35660" xr:uid="{00000000-0005-0000-0000-0000CD8C0000}"/>
    <cellStyle name="Note 2 2 4 18 2" xfId="35661" xr:uid="{00000000-0005-0000-0000-0000CE8C0000}"/>
    <cellStyle name="Note 2 2 4 18 3" xfId="35662" xr:uid="{00000000-0005-0000-0000-0000CF8C0000}"/>
    <cellStyle name="Note 2 2 4 18 4" xfId="35663" xr:uid="{00000000-0005-0000-0000-0000D08C0000}"/>
    <cellStyle name="Note 2 2 4 19" xfId="35664" xr:uid="{00000000-0005-0000-0000-0000D18C0000}"/>
    <cellStyle name="Note 2 2 4 19 2" xfId="35665" xr:uid="{00000000-0005-0000-0000-0000D28C0000}"/>
    <cellStyle name="Note 2 2 4 19 3" xfId="35666" xr:uid="{00000000-0005-0000-0000-0000D38C0000}"/>
    <cellStyle name="Note 2 2 4 19 4" xfId="35667" xr:uid="{00000000-0005-0000-0000-0000D48C0000}"/>
    <cellStyle name="Note 2 2 4 2" xfId="35668" xr:uid="{00000000-0005-0000-0000-0000D58C0000}"/>
    <cellStyle name="Note 2 2 4 2 10" xfId="35669" xr:uid="{00000000-0005-0000-0000-0000D68C0000}"/>
    <cellStyle name="Note 2 2 4 2 10 2" xfId="35670" xr:uid="{00000000-0005-0000-0000-0000D78C0000}"/>
    <cellStyle name="Note 2 2 4 2 10 3" xfId="35671" xr:uid="{00000000-0005-0000-0000-0000D88C0000}"/>
    <cellStyle name="Note 2 2 4 2 10 4" xfId="35672" xr:uid="{00000000-0005-0000-0000-0000D98C0000}"/>
    <cellStyle name="Note 2 2 4 2 11" xfId="35673" xr:uid="{00000000-0005-0000-0000-0000DA8C0000}"/>
    <cellStyle name="Note 2 2 4 2 11 2" xfId="35674" xr:uid="{00000000-0005-0000-0000-0000DB8C0000}"/>
    <cellStyle name="Note 2 2 4 2 11 3" xfId="35675" xr:uid="{00000000-0005-0000-0000-0000DC8C0000}"/>
    <cellStyle name="Note 2 2 4 2 11 4" xfId="35676" xr:uid="{00000000-0005-0000-0000-0000DD8C0000}"/>
    <cellStyle name="Note 2 2 4 2 12" xfId="35677" xr:uid="{00000000-0005-0000-0000-0000DE8C0000}"/>
    <cellStyle name="Note 2 2 4 2 12 2" xfId="35678" xr:uid="{00000000-0005-0000-0000-0000DF8C0000}"/>
    <cellStyle name="Note 2 2 4 2 12 3" xfId="35679" xr:uid="{00000000-0005-0000-0000-0000E08C0000}"/>
    <cellStyle name="Note 2 2 4 2 12 4" xfId="35680" xr:uid="{00000000-0005-0000-0000-0000E18C0000}"/>
    <cellStyle name="Note 2 2 4 2 13" xfId="35681" xr:uid="{00000000-0005-0000-0000-0000E28C0000}"/>
    <cellStyle name="Note 2 2 4 2 13 2" xfId="35682" xr:uid="{00000000-0005-0000-0000-0000E38C0000}"/>
    <cellStyle name="Note 2 2 4 2 13 3" xfId="35683" xr:uid="{00000000-0005-0000-0000-0000E48C0000}"/>
    <cellStyle name="Note 2 2 4 2 13 4" xfId="35684" xr:uid="{00000000-0005-0000-0000-0000E58C0000}"/>
    <cellStyle name="Note 2 2 4 2 14" xfId="35685" xr:uid="{00000000-0005-0000-0000-0000E68C0000}"/>
    <cellStyle name="Note 2 2 4 2 14 2" xfId="35686" xr:uid="{00000000-0005-0000-0000-0000E78C0000}"/>
    <cellStyle name="Note 2 2 4 2 14 3" xfId="35687" xr:uid="{00000000-0005-0000-0000-0000E88C0000}"/>
    <cellStyle name="Note 2 2 4 2 14 4" xfId="35688" xr:uid="{00000000-0005-0000-0000-0000E98C0000}"/>
    <cellStyle name="Note 2 2 4 2 15" xfId="35689" xr:uid="{00000000-0005-0000-0000-0000EA8C0000}"/>
    <cellStyle name="Note 2 2 4 2 15 2" xfId="35690" xr:uid="{00000000-0005-0000-0000-0000EB8C0000}"/>
    <cellStyle name="Note 2 2 4 2 15 3" xfId="35691" xr:uid="{00000000-0005-0000-0000-0000EC8C0000}"/>
    <cellStyle name="Note 2 2 4 2 15 4" xfId="35692" xr:uid="{00000000-0005-0000-0000-0000ED8C0000}"/>
    <cellStyle name="Note 2 2 4 2 16" xfId="35693" xr:uid="{00000000-0005-0000-0000-0000EE8C0000}"/>
    <cellStyle name="Note 2 2 4 2 16 2" xfId="35694" xr:uid="{00000000-0005-0000-0000-0000EF8C0000}"/>
    <cellStyle name="Note 2 2 4 2 16 3" xfId="35695" xr:uid="{00000000-0005-0000-0000-0000F08C0000}"/>
    <cellStyle name="Note 2 2 4 2 16 4" xfId="35696" xr:uid="{00000000-0005-0000-0000-0000F18C0000}"/>
    <cellStyle name="Note 2 2 4 2 17" xfId="35697" xr:uid="{00000000-0005-0000-0000-0000F28C0000}"/>
    <cellStyle name="Note 2 2 4 2 17 2" xfId="35698" xr:uid="{00000000-0005-0000-0000-0000F38C0000}"/>
    <cellStyle name="Note 2 2 4 2 17 3" xfId="35699" xr:uid="{00000000-0005-0000-0000-0000F48C0000}"/>
    <cellStyle name="Note 2 2 4 2 17 4" xfId="35700" xr:uid="{00000000-0005-0000-0000-0000F58C0000}"/>
    <cellStyle name="Note 2 2 4 2 18" xfId="35701" xr:uid="{00000000-0005-0000-0000-0000F68C0000}"/>
    <cellStyle name="Note 2 2 4 2 18 2" xfId="35702" xr:uid="{00000000-0005-0000-0000-0000F78C0000}"/>
    <cellStyle name="Note 2 2 4 2 18 3" xfId="35703" xr:uid="{00000000-0005-0000-0000-0000F88C0000}"/>
    <cellStyle name="Note 2 2 4 2 18 4" xfId="35704" xr:uid="{00000000-0005-0000-0000-0000F98C0000}"/>
    <cellStyle name="Note 2 2 4 2 19" xfId="35705" xr:uid="{00000000-0005-0000-0000-0000FA8C0000}"/>
    <cellStyle name="Note 2 2 4 2 19 2" xfId="35706" xr:uid="{00000000-0005-0000-0000-0000FB8C0000}"/>
    <cellStyle name="Note 2 2 4 2 19 3" xfId="35707" xr:uid="{00000000-0005-0000-0000-0000FC8C0000}"/>
    <cellStyle name="Note 2 2 4 2 19 4" xfId="35708" xr:uid="{00000000-0005-0000-0000-0000FD8C0000}"/>
    <cellStyle name="Note 2 2 4 2 2" xfId="35709" xr:uid="{00000000-0005-0000-0000-0000FE8C0000}"/>
    <cellStyle name="Note 2 2 4 2 2 2" xfId="35710" xr:uid="{00000000-0005-0000-0000-0000FF8C0000}"/>
    <cellStyle name="Note 2 2 4 2 2 3" xfId="35711" xr:uid="{00000000-0005-0000-0000-0000008D0000}"/>
    <cellStyle name="Note 2 2 4 2 2 4" xfId="35712" xr:uid="{00000000-0005-0000-0000-0000018D0000}"/>
    <cellStyle name="Note 2 2 4 2 20" xfId="35713" xr:uid="{00000000-0005-0000-0000-0000028D0000}"/>
    <cellStyle name="Note 2 2 4 2 20 2" xfId="35714" xr:uid="{00000000-0005-0000-0000-0000038D0000}"/>
    <cellStyle name="Note 2 2 4 2 20 3" xfId="35715" xr:uid="{00000000-0005-0000-0000-0000048D0000}"/>
    <cellStyle name="Note 2 2 4 2 20 4" xfId="35716" xr:uid="{00000000-0005-0000-0000-0000058D0000}"/>
    <cellStyle name="Note 2 2 4 2 21" xfId="35717" xr:uid="{00000000-0005-0000-0000-0000068D0000}"/>
    <cellStyle name="Note 2 2 4 2 22" xfId="35718" xr:uid="{00000000-0005-0000-0000-0000078D0000}"/>
    <cellStyle name="Note 2 2 4 2 3" xfId="35719" xr:uid="{00000000-0005-0000-0000-0000088D0000}"/>
    <cellStyle name="Note 2 2 4 2 3 2" xfId="35720" xr:uid="{00000000-0005-0000-0000-0000098D0000}"/>
    <cellStyle name="Note 2 2 4 2 3 3" xfId="35721" xr:uid="{00000000-0005-0000-0000-00000A8D0000}"/>
    <cellStyle name="Note 2 2 4 2 3 4" xfId="35722" xr:uid="{00000000-0005-0000-0000-00000B8D0000}"/>
    <cellStyle name="Note 2 2 4 2 4" xfId="35723" xr:uid="{00000000-0005-0000-0000-00000C8D0000}"/>
    <cellStyle name="Note 2 2 4 2 4 2" xfId="35724" xr:uid="{00000000-0005-0000-0000-00000D8D0000}"/>
    <cellStyle name="Note 2 2 4 2 4 3" xfId="35725" xr:uid="{00000000-0005-0000-0000-00000E8D0000}"/>
    <cellStyle name="Note 2 2 4 2 4 4" xfId="35726" xr:uid="{00000000-0005-0000-0000-00000F8D0000}"/>
    <cellStyle name="Note 2 2 4 2 5" xfId="35727" xr:uid="{00000000-0005-0000-0000-0000108D0000}"/>
    <cellStyle name="Note 2 2 4 2 5 2" xfId="35728" xr:uid="{00000000-0005-0000-0000-0000118D0000}"/>
    <cellStyle name="Note 2 2 4 2 5 3" xfId="35729" xr:uid="{00000000-0005-0000-0000-0000128D0000}"/>
    <cellStyle name="Note 2 2 4 2 5 4" xfId="35730" xr:uid="{00000000-0005-0000-0000-0000138D0000}"/>
    <cellStyle name="Note 2 2 4 2 6" xfId="35731" xr:uid="{00000000-0005-0000-0000-0000148D0000}"/>
    <cellStyle name="Note 2 2 4 2 6 2" xfId="35732" xr:uid="{00000000-0005-0000-0000-0000158D0000}"/>
    <cellStyle name="Note 2 2 4 2 6 3" xfId="35733" xr:uid="{00000000-0005-0000-0000-0000168D0000}"/>
    <cellStyle name="Note 2 2 4 2 6 4" xfId="35734" xr:uid="{00000000-0005-0000-0000-0000178D0000}"/>
    <cellStyle name="Note 2 2 4 2 7" xfId="35735" xr:uid="{00000000-0005-0000-0000-0000188D0000}"/>
    <cellStyle name="Note 2 2 4 2 7 2" xfId="35736" xr:uid="{00000000-0005-0000-0000-0000198D0000}"/>
    <cellStyle name="Note 2 2 4 2 7 3" xfId="35737" xr:uid="{00000000-0005-0000-0000-00001A8D0000}"/>
    <cellStyle name="Note 2 2 4 2 7 4" xfId="35738" xr:uid="{00000000-0005-0000-0000-00001B8D0000}"/>
    <cellStyle name="Note 2 2 4 2 8" xfId="35739" xr:uid="{00000000-0005-0000-0000-00001C8D0000}"/>
    <cellStyle name="Note 2 2 4 2 8 2" xfId="35740" xr:uid="{00000000-0005-0000-0000-00001D8D0000}"/>
    <cellStyle name="Note 2 2 4 2 8 3" xfId="35741" xr:uid="{00000000-0005-0000-0000-00001E8D0000}"/>
    <cellStyle name="Note 2 2 4 2 8 4" xfId="35742" xr:uid="{00000000-0005-0000-0000-00001F8D0000}"/>
    <cellStyle name="Note 2 2 4 2 9" xfId="35743" xr:uid="{00000000-0005-0000-0000-0000208D0000}"/>
    <cellStyle name="Note 2 2 4 2 9 2" xfId="35744" xr:uid="{00000000-0005-0000-0000-0000218D0000}"/>
    <cellStyle name="Note 2 2 4 2 9 3" xfId="35745" xr:uid="{00000000-0005-0000-0000-0000228D0000}"/>
    <cellStyle name="Note 2 2 4 2 9 4" xfId="35746" xr:uid="{00000000-0005-0000-0000-0000238D0000}"/>
    <cellStyle name="Note 2 2 4 20" xfId="35747" xr:uid="{00000000-0005-0000-0000-0000248D0000}"/>
    <cellStyle name="Note 2 2 4 20 2" xfId="35748" xr:uid="{00000000-0005-0000-0000-0000258D0000}"/>
    <cellStyle name="Note 2 2 4 20 3" xfId="35749" xr:uid="{00000000-0005-0000-0000-0000268D0000}"/>
    <cellStyle name="Note 2 2 4 20 4" xfId="35750" xr:uid="{00000000-0005-0000-0000-0000278D0000}"/>
    <cellStyle name="Note 2 2 4 21" xfId="35751" xr:uid="{00000000-0005-0000-0000-0000288D0000}"/>
    <cellStyle name="Note 2 2 4 21 2" xfId="35752" xr:uid="{00000000-0005-0000-0000-0000298D0000}"/>
    <cellStyle name="Note 2 2 4 21 3" xfId="35753" xr:uid="{00000000-0005-0000-0000-00002A8D0000}"/>
    <cellStyle name="Note 2 2 4 21 4" xfId="35754" xr:uid="{00000000-0005-0000-0000-00002B8D0000}"/>
    <cellStyle name="Note 2 2 4 22" xfId="35755" xr:uid="{00000000-0005-0000-0000-00002C8D0000}"/>
    <cellStyle name="Note 2 2 4 23" xfId="35756" xr:uid="{00000000-0005-0000-0000-00002D8D0000}"/>
    <cellStyle name="Note 2 2 4 3" xfId="35757" xr:uid="{00000000-0005-0000-0000-00002E8D0000}"/>
    <cellStyle name="Note 2 2 4 3 2" xfId="35758" xr:uid="{00000000-0005-0000-0000-00002F8D0000}"/>
    <cellStyle name="Note 2 2 4 3 3" xfId="35759" xr:uid="{00000000-0005-0000-0000-0000308D0000}"/>
    <cellStyle name="Note 2 2 4 3 4" xfId="35760" xr:uid="{00000000-0005-0000-0000-0000318D0000}"/>
    <cellStyle name="Note 2 2 4 4" xfId="35761" xr:uid="{00000000-0005-0000-0000-0000328D0000}"/>
    <cellStyle name="Note 2 2 4 4 2" xfId="35762" xr:uid="{00000000-0005-0000-0000-0000338D0000}"/>
    <cellStyle name="Note 2 2 4 4 3" xfId="35763" xr:uid="{00000000-0005-0000-0000-0000348D0000}"/>
    <cellStyle name="Note 2 2 4 4 4" xfId="35764" xr:uid="{00000000-0005-0000-0000-0000358D0000}"/>
    <cellStyle name="Note 2 2 4 5" xfId="35765" xr:uid="{00000000-0005-0000-0000-0000368D0000}"/>
    <cellStyle name="Note 2 2 4 5 2" xfId="35766" xr:uid="{00000000-0005-0000-0000-0000378D0000}"/>
    <cellStyle name="Note 2 2 4 5 3" xfId="35767" xr:uid="{00000000-0005-0000-0000-0000388D0000}"/>
    <cellStyle name="Note 2 2 4 5 4" xfId="35768" xr:uid="{00000000-0005-0000-0000-0000398D0000}"/>
    <cellStyle name="Note 2 2 4 6" xfId="35769" xr:uid="{00000000-0005-0000-0000-00003A8D0000}"/>
    <cellStyle name="Note 2 2 4 6 2" xfId="35770" xr:uid="{00000000-0005-0000-0000-00003B8D0000}"/>
    <cellStyle name="Note 2 2 4 6 3" xfId="35771" xr:uid="{00000000-0005-0000-0000-00003C8D0000}"/>
    <cellStyle name="Note 2 2 4 6 4" xfId="35772" xr:uid="{00000000-0005-0000-0000-00003D8D0000}"/>
    <cellStyle name="Note 2 2 4 7" xfId="35773" xr:uid="{00000000-0005-0000-0000-00003E8D0000}"/>
    <cellStyle name="Note 2 2 4 7 2" xfId="35774" xr:uid="{00000000-0005-0000-0000-00003F8D0000}"/>
    <cellStyle name="Note 2 2 4 7 3" xfId="35775" xr:uid="{00000000-0005-0000-0000-0000408D0000}"/>
    <cellStyle name="Note 2 2 4 7 4" xfId="35776" xr:uid="{00000000-0005-0000-0000-0000418D0000}"/>
    <cellStyle name="Note 2 2 4 8" xfId="35777" xr:uid="{00000000-0005-0000-0000-0000428D0000}"/>
    <cellStyle name="Note 2 2 4 8 2" xfId="35778" xr:uid="{00000000-0005-0000-0000-0000438D0000}"/>
    <cellStyle name="Note 2 2 4 8 3" xfId="35779" xr:uid="{00000000-0005-0000-0000-0000448D0000}"/>
    <cellStyle name="Note 2 2 4 8 4" xfId="35780" xr:uid="{00000000-0005-0000-0000-0000458D0000}"/>
    <cellStyle name="Note 2 2 4 9" xfId="35781" xr:uid="{00000000-0005-0000-0000-0000468D0000}"/>
    <cellStyle name="Note 2 2 4 9 2" xfId="35782" xr:uid="{00000000-0005-0000-0000-0000478D0000}"/>
    <cellStyle name="Note 2 2 4 9 3" xfId="35783" xr:uid="{00000000-0005-0000-0000-0000488D0000}"/>
    <cellStyle name="Note 2 2 4 9 4" xfId="35784" xr:uid="{00000000-0005-0000-0000-0000498D0000}"/>
    <cellStyle name="Note 2 2 5" xfId="35785" xr:uid="{00000000-0005-0000-0000-00004A8D0000}"/>
    <cellStyle name="Note 2 2 5 10" xfId="35786" xr:uid="{00000000-0005-0000-0000-00004B8D0000}"/>
    <cellStyle name="Note 2 2 5 10 2" xfId="35787" xr:uid="{00000000-0005-0000-0000-00004C8D0000}"/>
    <cellStyle name="Note 2 2 5 10 3" xfId="35788" xr:uid="{00000000-0005-0000-0000-00004D8D0000}"/>
    <cellStyle name="Note 2 2 5 10 4" xfId="35789" xr:uid="{00000000-0005-0000-0000-00004E8D0000}"/>
    <cellStyle name="Note 2 2 5 11" xfId="35790" xr:uid="{00000000-0005-0000-0000-00004F8D0000}"/>
    <cellStyle name="Note 2 2 5 11 2" xfId="35791" xr:uid="{00000000-0005-0000-0000-0000508D0000}"/>
    <cellStyle name="Note 2 2 5 11 3" xfId="35792" xr:uid="{00000000-0005-0000-0000-0000518D0000}"/>
    <cellStyle name="Note 2 2 5 11 4" xfId="35793" xr:uid="{00000000-0005-0000-0000-0000528D0000}"/>
    <cellStyle name="Note 2 2 5 12" xfId="35794" xr:uid="{00000000-0005-0000-0000-0000538D0000}"/>
    <cellStyle name="Note 2 2 5 12 2" xfId="35795" xr:uid="{00000000-0005-0000-0000-0000548D0000}"/>
    <cellStyle name="Note 2 2 5 12 3" xfId="35796" xr:uid="{00000000-0005-0000-0000-0000558D0000}"/>
    <cellStyle name="Note 2 2 5 12 4" xfId="35797" xr:uid="{00000000-0005-0000-0000-0000568D0000}"/>
    <cellStyle name="Note 2 2 5 13" xfId="35798" xr:uid="{00000000-0005-0000-0000-0000578D0000}"/>
    <cellStyle name="Note 2 2 5 13 2" xfId="35799" xr:uid="{00000000-0005-0000-0000-0000588D0000}"/>
    <cellStyle name="Note 2 2 5 13 3" xfId="35800" xr:uid="{00000000-0005-0000-0000-0000598D0000}"/>
    <cellStyle name="Note 2 2 5 13 4" xfId="35801" xr:uid="{00000000-0005-0000-0000-00005A8D0000}"/>
    <cellStyle name="Note 2 2 5 14" xfId="35802" xr:uid="{00000000-0005-0000-0000-00005B8D0000}"/>
    <cellStyle name="Note 2 2 5 14 2" xfId="35803" xr:uid="{00000000-0005-0000-0000-00005C8D0000}"/>
    <cellStyle name="Note 2 2 5 14 3" xfId="35804" xr:uid="{00000000-0005-0000-0000-00005D8D0000}"/>
    <cellStyle name="Note 2 2 5 14 4" xfId="35805" xr:uid="{00000000-0005-0000-0000-00005E8D0000}"/>
    <cellStyle name="Note 2 2 5 15" xfId="35806" xr:uid="{00000000-0005-0000-0000-00005F8D0000}"/>
    <cellStyle name="Note 2 2 5 15 2" xfId="35807" xr:uid="{00000000-0005-0000-0000-0000608D0000}"/>
    <cellStyle name="Note 2 2 5 15 3" xfId="35808" xr:uid="{00000000-0005-0000-0000-0000618D0000}"/>
    <cellStyle name="Note 2 2 5 15 4" xfId="35809" xr:uid="{00000000-0005-0000-0000-0000628D0000}"/>
    <cellStyle name="Note 2 2 5 16" xfId="35810" xr:uid="{00000000-0005-0000-0000-0000638D0000}"/>
    <cellStyle name="Note 2 2 5 16 2" xfId="35811" xr:uid="{00000000-0005-0000-0000-0000648D0000}"/>
    <cellStyle name="Note 2 2 5 16 3" xfId="35812" xr:uid="{00000000-0005-0000-0000-0000658D0000}"/>
    <cellStyle name="Note 2 2 5 16 4" xfId="35813" xr:uid="{00000000-0005-0000-0000-0000668D0000}"/>
    <cellStyle name="Note 2 2 5 17" xfId="35814" xr:uid="{00000000-0005-0000-0000-0000678D0000}"/>
    <cellStyle name="Note 2 2 5 17 2" xfId="35815" xr:uid="{00000000-0005-0000-0000-0000688D0000}"/>
    <cellStyle name="Note 2 2 5 17 3" xfId="35816" xr:uid="{00000000-0005-0000-0000-0000698D0000}"/>
    <cellStyle name="Note 2 2 5 17 4" xfId="35817" xr:uid="{00000000-0005-0000-0000-00006A8D0000}"/>
    <cellStyle name="Note 2 2 5 18" xfId="35818" xr:uid="{00000000-0005-0000-0000-00006B8D0000}"/>
    <cellStyle name="Note 2 2 5 18 2" xfId="35819" xr:uid="{00000000-0005-0000-0000-00006C8D0000}"/>
    <cellStyle name="Note 2 2 5 18 3" xfId="35820" xr:uid="{00000000-0005-0000-0000-00006D8D0000}"/>
    <cellStyle name="Note 2 2 5 18 4" xfId="35821" xr:uid="{00000000-0005-0000-0000-00006E8D0000}"/>
    <cellStyle name="Note 2 2 5 19" xfId="35822" xr:uid="{00000000-0005-0000-0000-00006F8D0000}"/>
    <cellStyle name="Note 2 2 5 19 2" xfId="35823" xr:uid="{00000000-0005-0000-0000-0000708D0000}"/>
    <cellStyle name="Note 2 2 5 19 3" xfId="35824" xr:uid="{00000000-0005-0000-0000-0000718D0000}"/>
    <cellStyle name="Note 2 2 5 19 4" xfId="35825" xr:uid="{00000000-0005-0000-0000-0000728D0000}"/>
    <cellStyle name="Note 2 2 5 2" xfId="35826" xr:uid="{00000000-0005-0000-0000-0000738D0000}"/>
    <cellStyle name="Note 2 2 5 2 10" xfId="35827" xr:uid="{00000000-0005-0000-0000-0000748D0000}"/>
    <cellStyle name="Note 2 2 5 2 10 2" xfId="35828" xr:uid="{00000000-0005-0000-0000-0000758D0000}"/>
    <cellStyle name="Note 2 2 5 2 10 3" xfId="35829" xr:uid="{00000000-0005-0000-0000-0000768D0000}"/>
    <cellStyle name="Note 2 2 5 2 10 4" xfId="35830" xr:uid="{00000000-0005-0000-0000-0000778D0000}"/>
    <cellStyle name="Note 2 2 5 2 11" xfId="35831" xr:uid="{00000000-0005-0000-0000-0000788D0000}"/>
    <cellStyle name="Note 2 2 5 2 11 2" xfId="35832" xr:uid="{00000000-0005-0000-0000-0000798D0000}"/>
    <cellStyle name="Note 2 2 5 2 11 3" xfId="35833" xr:uid="{00000000-0005-0000-0000-00007A8D0000}"/>
    <cellStyle name="Note 2 2 5 2 11 4" xfId="35834" xr:uid="{00000000-0005-0000-0000-00007B8D0000}"/>
    <cellStyle name="Note 2 2 5 2 12" xfId="35835" xr:uid="{00000000-0005-0000-0000-00007C8D0000}"/>
    <cellStyle name="Note 2 2 5 2 12 2" xfId="35836" xr:uid="{00000000-0005-0000-0000-00007D8D0000}"/>
    <cellStyle name="Note 2 2 5 2 12 3" xfId="35837" xr:uid="{00000000-0005-0000-0000-00007E8D0000}"/>
    <cellStyle name="Note 2 2 5 2 12 4" xfId="35838" xr:uid="{00000000-0005-0000-0000-00007F8D0000}"/>
    <cellStyle name="Note 2 2 5 2 13" xfId="35839" xr:uid="{00000000-0005-0000-0000-0000808D0000}"/>
    <cellStyle name="Note 2 2 5 2 13 2" xfId="35840" xr:uid="{00000000-0005-0000-0000-0000818D0000}"/>
    <cellStyle name="Note 2 2 5 2 13 3" xfId="35841" xr:uid="{00000000-0005-0000-0000-0000828D0000}"/>
    <cellStyle name="Note 2 2 5 2 13 4" xfId="35842" xr:uid="{00000000-0005-0000-0000-0000838D0000}"/>
    <cellStyle name="Note 2 2 5 2 14" xfId="35843" xr:uid="{00000000-0005-0000-0000-0000848D0000}"/>
    <cellStyle name="Note 2 2 5 2 14 2" xfId="35844" xr:uid="{00000000-0005-0000-0000-0000858D0000}"/>
    <cellStyle name="Note 2 2 5 2 14 3" xfId="35845" xr:uid="{00000000-0005-0000-0000-0000868D0000}"/>
    <cellStyle name="Note 2 2 5 2 14 4" xfId="35846" xr:uid="{00000000-0005-0000-0000-0000878D0000}"/>
    <cellStyle name="Note 2 2 5 2 15" xfId="35847" xr:uid="{00000000-0005-0000-0000-0000888D0000}"/>
    <cellStyle name="Note 2 2 5 2 15 2" xfId="35848" xr:uid="{00000000-0005-0000-0000-0000898D0000}"/>
    <cellStyle name="Note 2 2 5 2 15 3" xfId="35849" xr:uid="{00000000-0005-0000-0000-00008A8D0000}"/>
    <cellStyle name="Note 2 2 5 2 15 4" xfId="35850" xr:uid="{00000000-0005-0000-0000-00008B8D0000}"/>
    <cellStyle name="Note 2 2 5 2 16" xfId="35851" xr:uid="{00000000-0005-0000-0000-00008C8D0000}"/>
    <cellStyle name="Note 2 2 5 2 16 2" xfId="35852" xr:uid="{00000000-0005-0000-0000-00008D8D0000}"/>
    <cellStyle name="Note 2 2 5 2 16 3" xfId="35853" xr:uid="{00000000-0005-0000-0000-00008E8D0000}"/>
    <cellStyle name="Note 2 2 5 2 16 4" xfId="35854" xr:uid="{00000000-0005-0000-0000-00008F8D0000}"/>
    <cellStyle name="Note 2 2 5 2 17" xfId="35855" xr:uid="{00000000-0005-0000-0000-0000908D0000}"/>
    <cellStyle name="Note 2 2 5 2 17 2" xfId="35856" xr:uid="{00000000-0005-0000-0000-0000918D0000}"/>
    <cellStyle name="Note 2 2 5 2 17 3" xfId="35857" xr:uid="{00000000-0005-0000-0000-0000928D0000}"/>
    <cellStyle name="Note 2 2 5 2 17 4" xfId="35858" xr:uid="{00000000-0005-0000-0000-0000938D0000}"/>
    <cellStyle name="Note 2 2 5 2 18" xfId="35859" xr:uid="{00000000-0005-0000-0000-0000948D0000}"/>
    <cellStyle name="Note 2 2 5 2 18 2" xfId="35860" xr:uid="{00000000-0005-0000-0000-0000958D0000}"/>
    <cellStyle name="Note 2 2 5 2 18 3" xfId="35861" xr:uid="{00000000-0005-0000-0000-0000968D0000}"/>
    <cellStyle name="Note 2 2 5 2 18 4" xfId="35862" xr:uid="{00000000-0005-0000-0000-0000978D0000}"/>
    <cellStyle name="Note 2 2 5 2 19" xfId="35863" xr:uid="{00000000-0005-0000-0000-0000988D0000}"/>
    <cellStyle name="Note 2 2 5 2 19 2" xfId="35864" xr:uid="{00000000-0005-0000-0000-0000998D0000}"/>
    <cellStyle name="Note 2 2 5 2 19 3" xfId="35865" xr:uid="{00000000-0005-0000-0000-00009A8D0000}"/>
    <cellStyle name="Note 2 2 5 2 19 4" xfId="35866" xr:uid="{00000000-0005-0000-0000-00009B8D0000}"/>
    <cellStyle name="Note 2 2 5 2 2" xfId="35867" xr:uid="{00000000-0005-0000-0000-00009C8D0000}"/>
    <cellStyle name="Note 2 2 5 2 2 2" xfId="35868" xr:uid="{00000000-0005-0000-0000-00009D8D0000}"/>
    <cellStyle name="Note 2 2 5 2 2 3" xfId="35869" xr:uid="{00000000-0005-0000-0000-00009E8D0000}"/>
    <cellStyle name="Note 2 2 5 2 2 4" xfId="35870" xr:uid="{00000000-0005-0000-0000-00009F8D0000}"/>
    <cellStyle name="Note 2 2 5 2 20" xfId="35871" xr:uid="{00000000-0005-0000-0000-0000A08D0000}"/>
    <cellStyle name="Note 2 2 5 2 20 2" xfId="35872" xr:uid="{00000000-0005-0000-0000-0000A18D0000}"/>
    <cellStyle name="Note 2 2 5 2 20 3" xfId="35873" xr:uid="{00000000-0005-0000-0000-0000A28D0000}"/>
    <cellStyle name="Note 2 2 5 2 20 4" xfId="35874" xr:uid="{00000000-0005-0000-0000-0000A38D0000}"/>
    <cellStyle name="Note 2 2 5 2 21" xfId="35875" xr:uid="{00000000-0005-0000-0000-0000A48D0000}"/>
    <cellStyle name="Note 2 2 5 2 22" xfId="35876" xr:uid="{00000000-0005-0000-0000-0000A58D0000}"/>
    <cellStyle name="Note 2 2 5 2 3" xfId="35877" xr:uid="{00000000-0005-0000-0000-0000A68D0000}"/>
    <cellStyle name="Note 2 2 5 2 3 2" xfId="35878" xr:uid="{00000000-0005-0000-0000-0000A78D0000}"/>
    <cellStyle name="Note 2 2 5 2 3 3" xfId="35879" xr:uid="{00000000-0005-0000-0000-0000A88D0000}"/>
    <cellStyle name="Note 2 2 5 2 3 4" xfId="35880" xr:uid="{00000000-0005-0000-0000-0000A98D0000}"/>
    <cellStyle name="Note 2 2 5 2 4" xfId="35881" xr:uid="{00000000-0005-0000-0000-0000AA8D0000}"/>
    <cellStyle name="Note 2 2 5 2 4 2" xfId="35882" xr:uid="{00000000-0005-0000-0000-0000AB8D0000}"/>
    <cellStyle name="Note 2 2 5 2 4 3" xfId="35883" xr:uid="{00000000-0005-0000-0000-0000AC8D0000}"/>
    <cellStyle name="Note 2 2 5 2 4 4" xfId="35884" xr:uid="{00000000-0005-0000-0000-0000AD8D0000}"/>
    <cellStyle name="Note 2 2 5 2 5" xfId="35885" xr:uid="{00000000-0005-0000-0000-0000AE8D0000}"/>
    <cellStyle name="Note 2 2 5 2 5 2" xfId="35886" xr:uid="{00000000-0005-0000-0000-0000AF8D0000}"/>
    <cellStyle name="Note 2 2 5 2 5 3" xfId="35887" xr:uid="{00000000-0005-0000-0000-0000B08D0000}"/>
    <cellStyle name="Note 2 2 5 2 5 4" xfId="35888" xr:uid="{00000000-0005-0000-0000-0000B18D0000}"/>
    <cellStyle name="Note 2 2 5 2 6" xfId="35889" xr:uid="{00000000-0005-0000-0000-0000B28D0000}"/>
    <cellStyle name="Note 2 2 5 2 6 2" xfId="35890" xr:uid="{00000000-0005-0000-0000-0000B38D0000}"/>
    <cellStyle name="Note 2 2 5 2 6 3" xfId="35891" xr:uid="{00000000-0005-0000-0000-0000B48D0000}"/>
    <cellStyle name="Note 2 2 5 2 6 4" xfId="35892" xr:uid="{00000000-0005-0000-0000-0000B58D0000}"/>
    <cellStyle name="Note 2 2 5 2 7" xfId="35893" xr:uid="{00000000-0005-0000-0000-0000B68D0000}"/>
    <cellStyle name="Note 2 2 5 2 7 2" xfId="35894" xr:uid="{00000000-0005-0000-0000-0000B78D0000}"/>
    <cellStyle name="Note 2 2 5 2 7 3" xfId="35895" xr:uid="{00000000-0005-0000-0000-0000B88D0000}"/>
    <cellStyle name="Note 2 2 5 2 7 4" xfId="35896" xr:uid="{00000000-0005-0000-0000-0000B98D0000}"/>
    <cellStyle name="Note 2 2 5 2 8" xfId="35897" xr:uid="{00000000-0005-0000-0000-0000BA8D0000}"/>
    <cellStyle name="Note 2 2 5 2 8 2" xfId="35898" xr:uid="{00000000-0005-0000-0000-0000BB8D0000}"/>
    <cellStyle name="Note 2 2 5 2 8 3" xfId="35899" xr:uid="{00000000-0005-0000-0000-0000BC8D0000}"/>
    <cellStyle name="Note 2 2 5 2 8 4" xfId="35900" xr:uid="{00000000-0005-0000-0000-0000BD8D0000}"/>
    <cellStyle name="Note 2 2 5 2 9" xfId="35901" xr:uid="{00000000-0005-0000-0000-0000BE8D0000}"/>
    <cellStyle name="Note 2 2 5 2 9 2" xfId="35902" xr:uid="{00000000-0005-0000-0000-0000BF8D0000}"/>
    <cellStyle name="Note 2 2 5 2 9 3" xfId="35903" xr:uid="{00000000-0005-0000-0000-0000C08D0000}"/>
    <cellStyle name="Note 2 2 5 2 9 4" xfId="35904" xr:uid="{00000000-0005-0000-0000-0000C18D0000}"/>
    <cellStyle name="Note 2 2 5 20" xfId="35905" xr:uid="{00000000-0005-0000-0000-0000C28D0000}"/>
    <cellStyle name="Note 2 2 5 20 2" xfId="35906" xr:uid="{00000000-0005-0000-0000-0000C38D0000}"/>
    <cellStyle name="Note 2 2 5 20 3" xfId="35907" xr:uid="{00000000-0005-0000-0000-0000C48D0000}"/>
    <cellStyle name="Note 2 2 5 20 4" xfId="35908" xr:uid="{00000000-0005-0000-0000-0000C58D0000}"/>
    <cellStyle name="Note 2 2 5 21" xfId="35909" xr:uid="{00000000-0005-0000-0000-0000C68D0000}"/>
    <cellStyle name="Note 2 2 5 21 2" xfId="35910" xr:uid="{00000000-0005-0000-0000-0000C78D0000}"/>
    <cellStyle name="Note 2 2 5 21 3" xfId="35911" xr:uid="{00000000-0005-0000-0000-0000C88D0000}"/>
    <cellStyle name="Note 2 2 5 21 4" xfId="35912" xr:uid="{00000000-0005-0000-0000-0000C98D0000}"/>
    <cellStyle name="Note 2 2 5 22" xfId="35913" xr:uid="{00000000-0005-0000-0000-0000CA8D0000}"/>
    <cellStyle name="Note 2 2 5 23" xfId="35914" xr:uid="{00000000-0005-0000-0000-0000CB8D0000}"/>
    <cellStyle name="Note 2 2 5 3" xfId="35915" xr:uid="{00000000-0005-0000-0000-0000CC8D0000}"/>
    <cellStyle name="Note 2 2 5 3 2" xfId="35916" xr:uid="{00000000-0005-0000-0000-0000CD8D0000}"/>
    <cellStyle name="Note 2 2 5 3 3" xfId="35917" xr:uid="{00000000-0005-0000-0000-0000CE8D0000}"/>
    <cellStyle name="Note 2 2 5 3 4" xfId="35918" xr:uid="{00000000-0005-0000-0000-0000CF8D0000}"/>
    <cellStyle name="Note 2 2 5 4" xfId="35919" xr:uid="{00000000-0005-0000-0000-0000D08D0000}"/>
    <cellStyle name="Note 2 2 5 4 2" xfId="35920" xr:uid="{00000000-0005-0000-0000-0000D18D0000}"/>
    <cellStyle name="Note 2 2 5 4 3" xfId="35921" xr:uid="{00000000-0005-0000-0000-0000D28D0000}"/>
    <cellStyle name="Note 2 2 5 4 4" xfId="35922" xr:uid="{00000000-0005-0000-0000-0000D38D0000}"/>
    <cellStyle name="Note 2 2 5 5" xfId="35923" xr:uid="{00000000-0005-0000-0000-0000D48D0000}"/>
    <cellStyle name="Note 2 2 5 5 2" xfId="35924" xr:uid="{00000000-0005-0000-0000-0000D58D0000}"/>
    <cellStyle name="Note 2 2 5 5 3" xfId="35925" xr:uid="{00000000-0005-0000-0000-0000D68D0000}"/>
    <cellStyle name="Note 2 2 5 5 4" xfId="35926" xr:uid="{00000000-0005-0000-0000-0000D78D0000}"/>
    <cellStyle name="Note 2 2 5 6" xfId="35927" xr:uid="{00000000-0005-0000-0000-0000D88D0000}"/>
    <cellStyle name="Note 2 2 5 6 2" xfId="35928" xr:uid="{00000000-0005-0000-0000-0000D98D0000}"/>
    <cellStyle name="Note 2 2 5 6 3" xfId="35929" xr:uid="{00000000-0005-0000-0000-0000DA8D0000}"/>
    <cellStyle name="Note 2 2 5 6 4" xfId="35930" xr:uid="{00000000-0005-0000-0000-0000DB8D0000}"/>
    <cellStyle name="Note 2 2 5 7" xfId="35931" xr:uid="{00000000-0005-0000-0000-0000DC8D0000}"/>
    <cellStyle name="Note 2 2 5 7 2" xfId="35932" xr:uid="{00000000-0005-0000-0000-0000DD8D0000}"/>
    <cellStyle name="Note 2 2 5 7 3" xfId="35933" xr:uid="{00000000-0005-0000-0000-0000DE8D0000}"/>
    <cellStyle name="Note 2 2 5 7 4" xfId="35934" xr:uid="{00000000-0005-0000-0000-0000DF8D0000}"/>
    <cellStyle name="Note 2 2 5 8" xfId="35935" xr:uid="{00000000-0005-0000-0000-0000E08D0000}"/>
    <cellStyle name="Note 2 2 5 8 2" xfId="35936" xr:uid="{00000000-0005-0000-0000-0000E18D0000}"/>
    <cellStyle name="Note 2 2 5 8 3" xfId="35937" xr:uid="{00000000-0005-0000-0000-0000E28D0000}"/>
    <cellStyle name="Note 2 2 5 8 4" xfId="35938" xr:uid="{00000000-0005-0000-0000-0000E38D0000}"/>
    <cellStyle name="Note 2 2 5 9" xfId="35939" xr:uid="{00000000-0005-0000-0000-0000E48D0000}"/>
    <cellStyle name="Note 2 2 5 9 2" xfId="35940" xr:uid="{00000000-0005-0000-0000-0000E58D0000}"/>
    <cellStyle name="Note 2 2 5 9 3" xfId="35941" xr:uid="{00000000-0005-0000-0000-0000E68D0000}"/>
    <cellStyle name="Note 2 2 5 9 4" xfId="35942" xr:uid="{00000000-0005-0000-0000-0000E78D0000}"/>
    <cellStyle name="Note 2 2 6" xfId="35943" xr:uid="{00000000-0005-0000-0000-0000E88D0000}"/>
    <cellStyle name="Note 2 2 6 10" xfId="35944" xr:uid="{00000000-0005-0000-0000-0000E98D0000}"/>
    <cellStyle name="Note 2 2 6 10 2" xfId="35945" xr:uid="{00000000-0005-0000-0000-0000EA8D0000}"/>
    <cellStyle name="Note 2 2 6 10 3" xfId="35946" xr:uid="{00000000-0005-0000-0000-0000EB8D0000}"/>
    <cellStyle name="Note 2 2 6 10 4" xfId="35947" xr:uid="{00000000-0005-0000-0000-0000EC8D0000}"/>
    <cellStyle name="Note 2 2 6 11" xfId="35948" xr:uid="{00000000-0005-0000-0000-0000ED8D0000}"/>
    <cellStyle name="Note 2 2 6 11 2" xfId="35949" xr:uid="{00000000-0005-0000-0000-0000EE8D0000}"/>
    <cellStyle name="Note 2 2 6 11 3" xfId="35950" xr:uid="{00000000-0005-0000-0000-0000EF8D0000}"/>
    <cellStyle name="Note 2 2 6 11 4" xfId="35951" xr:uid="{00000000-0005-0000-0000-0000F08D0000}"/>
    <cellStyle name="Note 2 2 6 12" xfId="35952" xr:uid="{00000000-0005-0000-0000-0000F18D0000}"/>
    <cellStyle name="Note 2 2 6 12 2" xfId="35953" xr:uid="{00000000-0005-0000-0000-0000F28D0000}"/>
    <cellStyle name="Note 2 2 6 12 3" xfId="35954" xr:uid="{00000000-0005-0000-0000-0000F38D0000}"/>
    <cellStyle name="Note 2 2 6 12 4" xfId="35955" xr:uid="{00000000-0005-0000-0000-0000F48D0000}"/>
    <cellStyle name="Note 2 2 6 13" xfId="35956" xr:uid="{00000000-0005-0000-0000-0000F58D0000}"/>
    <cellStyle name="Note 2 2 6 13 2" xfId="35957" xr:uid="{00000000-0005-0000-0000-0000F68D0000}"/>
    <cellStyle name="Note 2 2 6 13 3" xfId="35958" xr:uid="{00000000-0005-0000-0000-0000F78D0000}"/>
    <cellStyle name="Note 2 2 6 13 4" xfId="35959" xr:uid="{00000000-0005-0000-0000-0000F88D0000}"/>
    <cellStyle name="Note 2 2 6 14" xfId="35960" xr:uid="{00000000-0005-0000-0000-0000F98D0000}"/>
    <cellStyle name="Note 2 2 6 14 2" xfId="35961" xr:uid="{00000000-0005-0000-0000-0000FA8D0000}"/>
    <cellStyle name="Note 2 2 6 14 3" xfId="35962" xr:uid="{00000000-0005-0000-0000-0000FB8D0000}"/>
    <cellStyle name="Note 2 2 6 14 4" xfId="35963" xr:uid="{00000000-0005-0000-0000-0000FC8D0000}"/>
    <cellStyle name="Note 2 2 6 15" xfId="35964" xr:uid="{00000000-0005-0000-0000-0000FD8D0000}"/>
    <cellStyle name="Note 2 2 6 15 2" xfId="35965" xr:uid="{00000000-0005-0000-0000-0000FE8D0000}"/>
    <cellStyle name="Note 2 2 6 15 3" xfId="35966" xr:uid="{00000000-0005-0000-0000-0000FF8D0000}"/>
    <cellStyle name="Note 2 2 6 15 4" xfId="35967" xr:uid="{00000000-0005-0000-0000-0000008E0000}"/>
    <cellStyle name="Note 2 2 6 16" xfId="35968" xr:uid="{00000000-0005-0000-0000-0000018E0000}"/>
    <cellStyle name="Note 2 2 6 16 2" xfId="35969" xr:uid="{00000000-0005-0000-0000-0000028E0000}"/>
    <cellStyle name="Note 2 2 6 16 3" xfId="35970" xr:uid="{00000000-0005-0000-0000-0000038E0000}"/>
    <cellStyle name="Note 2 2 6 16 4" xfId="35971" xr:uid="{00000000-0005-0000-0000-0000048E0000}"/>
    <cellStyle name="Note 2 2 6 17" xfId="35972" xr:uid="{00000000-0005-0000-0000-0000058E0000}"/>
    <cellStyle name="Note 2 2 6 17 2" xfId="35973" xr:uid="{00000000-0005-0000-0000-0000068E0000}"/>
    <cellStyle name="Note 2 2 6 17 3" xfId="35974" xr:uid="{00000000-0005-0000-0000-0000078E0000}"/>
    <cellStyle name="Note 2 2 6 17 4" xfId="35975" xr:uid="{00000000-0005-0000-0000-0000088E0000}"/>
    <cellStyle name="Note 2 2 6 18" xfId="35976" xr:uid="{00000000-0005-0000-0000-0000098E0000}"/>
    <cellStyle name="Note 2 2 6 18 2" xfId="35977" xr:uid="{00000000-0005-0000-0000-00000A8E0000}"/>
    <cellStyle name="Note 2 2 6 18 3" xfId="35978" xr:uid="{00000000-0005-0000-0000-00000B8E0000}"/>
    <cellStyle name="Note 2 2 6 18 4" xfId="35979" xr:uid="{00000000-0005-0000-0000-00000C8E0000}"/>
    <cellStyle name="Note 2 2 6 19" xfId="35980" xr:uid="{00000000-0005-0000-0000-00000D8E0000}"/>
    <cellStyle name="Note 2 2 6 19 2" xfId="35981" xr:uid="{00000000-0005-0000-0000-00000E8E0000}"/>
    <cellStyle name="Note 2 2 6 19 3" xfId="35982" xr:uid="{00000000-0005-0000-0000-00000F8E0000}"/>
    <cellStyle name="Note 2 2 6 19 4" xfId="35983" xr:uid="{00000000-0005-0000-0000-0000108E0000}"/>
    <cellStyle name="Note 2 2 6 2" xfId="35984" xr:uid="{00000000-0005-0000-0000-0000118E0000}"/>
    <cellStyle name="Note 2 2 6 2 2" xfId="35985" xr:uid="{00000000-0005-0000-0000-0000128E0000}"/>
    <cellStyle name="Note 2 2 6 2 3" xfId="35986" xr:uid="{00000000-0005-0000-0000-0000138E0000}"/>
    <cellStyle name="Note 2 2 6 2 4" xfId="35987" xr:uid="{00000000-0005-0000-0000-0000148E0000}"/>
    <cellStyle name="Note 2 2 6 20" xfId="35988" xr:uid="{00000000-0005-0000-0000-0000158E0000}"/>
    <cellStyle name="Note 2 2 6 20 2" xfId="35989" xr:uid="{00000000-0005-0000-0000-0000168E0000}"/>
    <cellStyle name="Note 2 2 6 20 3" xfId="35990" xr:uid="{00000000-0005-0000-0000-0000178E0000}"/>
    <cellStyle name="Note 2 2 6 20 4" xfId="35991" xr:uid="{00000000-0005-0000-0000-0000188E0000}"/>
    <cellStyle name="Note 2 2 6 21" xfId="35992" xr:uid="{00000000-0005-0000-0000-0000198E0000}"/>
    <cellStyle name="Note 2 2 6 22" xfId="35993" xr:uid="{00000000-0005-0000-0000-00001A8E0000}"/>
    <cellStyle name="Note 2 2 6 3" xfId="35994" xr:uid="{00000000-0005-0000-0000-00001B8E0000}"/>
    <cellStyle name="Note 2 2 6 3 2" xfId="35995" xr:uid="{00000000-0005-0000-0000-00001C8E0000}"/>
    <cellStyle name="Note 2 2 6 3 3" xfId="35996" xr:uid="{00000000-0005-0000-0000-00001D8E0000}"/>
    <cellStyle name="Note 2 2 6 3 4" xfId="35997" xr:uid="{00000000-0005-0000-0000-00001E8E0000}"/>
    <cellStyle name="Note 2 2 6 4" xfId="35998" xr:uid="{00000000-0005-0000-0000-00001F8E0000}"/>
    <cellStyle name="Note 2 2 6 4 2" xfId="35999" xr:uid="{00000000-0005-0000-0000-0000208E0000}"/>
    <cellStyle name="Note 2 2 6 4 3" xfId="36000" xr:uid="{00000000-0005-0000-0000-0000218E0000}"/>
    <cellStyle name="Note 2 2 6 4 4" xfId="36001" xr:uid="{00000000-0005-0000-0000-0000228E0000}"/>
    <cellStyle name="Note 2 2 6 5" xfId="36002" xr:uid="{00000000-0005-0000-0000-0000238E0000}"/>
    <cellStyle name="Note 2 2 6 5 2" xfId="36003" xr:uid="{00000000-0005-0000-0000-0000248E0000}"/>
    <cellStyle name="Note 2 2 6 5 3" xfId="36004" xr:uid="{00000000-0005-0000-0000-0000258E0000}"/>
    <cellStyle name="Note 2 2 6 5 4" xfId="36005" xr:uid="{00000000-0005-0000-0000-0000268E0000}"/>
    <cellStyle name="Note 2 2 6 6" xfId="36006" xr:uid="{00000000-0005-0000-0000-0000278E0000}"/>
    <cellStyle name="Note 2 2 6 6 2" xfId="36007" xr:uid="{00000000-0005-0000-0000-0000288E0000}"/>
    <cellStyle name="Note 2 2 6 6 3" xfId="36008" xr:uid="{00000000-0005-0000-0000-0000298E0000}"/>
    <cellStyle name="Note 2 2 6 6 4" xfId="36009" xr:uid="{00000000-0005-0000-0000-00002A8E0000}"/>
    <cellStyle name="Note 2 2 6 7" xfId="36010" xr:uid="{00000000-0005-0000-0000-00002B8E0000}"/>
    <cellStyle name="Note 2 2 6 7 2" xfId="36011" xr:uid="{00000000-0005-0000-0000-00002C8E0000}"/>
    <cellStyle name="Note 2 2 6 7 3" xfId="36012" xr:uid="{00000000-0005-0000-0000-00002D8E0000}"/>
    <cellStyle name="Note 2 2 6 7 4" xfId="36013" xr:uid="{00000000-0005-0000-0000-00002E8E0000}"/>
    <cellStyle name="Note 2 2 6 8" xfId="36014" xr:uid="{00000000-0005-0000-0000-00002F8E0000}"/>
    <cellStyle name="Note 2 2 6 8 2" xfId="36015" xr:uid="{00000000-0005-0000-0000-0000308E0000}"/>
    <cellStyle name="Note 2 2 6 8 3" xfId="36016" xr:uid="{00000000-0005-0000-0000-0000318E0000}"/>
    <cellStyle name="Note 2 2 6 8 4" xfId="36017" xr:uid="{00000000-0005-0000-0000-0000328E0000}"/>
    <cellStyle name="Note 2 2 6 9" xfId="36018" xr:uid="{00000000-0005-0000-0000-0000338E0000}"/>
    <cellStyle name="Note 2 2 6 9 2" xfId="36019" xr:uid="{00000000-0005-0000-0000-0000348E0000}"/>
    <cellStyle name="Note 2 2 6 9 3" xfId="36020" xr:uid="{00000000-0005-0000-0000-0000358E0000}"/>
    <cellStyle name="Note 2 2 6 9 4" xfId="36021" xr:uid="{00000000-0005-0000-0000-0000368E0000}"/>
    <cellStyle name="Note 2 2 7" xfId="36022" xr:uid="{00000000-0005-0000-0000-0000378E0000}"/>
    <cellStyle name="Note 2 2 7 10" xfId="36023" xr:uid="{00000000-0005-0000-0000-0000388E0000}"/>
    <cellStyle name="Note 2 2 7 10 2" xfId="36024" xr:uid="{00000000-0005-0000-0000-0000398E0000}"/>
    <cellStyle name="Note 2 2 7 10 3" xfId="36025" xr:uid="{00000000-0005-0000-0000-00003A8E0000}"/>
    <cellStyle name="Note 2 2 7 10 4" xfId="36026" xr:uid="{00000000-0005-0000-0000-00003B8E0000}"/>
    <cellStyle name="Note 2 2 7 11" xfId="36027" xr:uid="{00000000-0005-0000-0000-00003C8E0000}"/>
    <cellStyle name="Note 2 2 7 11 2" xfId="36028" xr:uid="{00000000-0005-0000-0000-00003D8E0000}"/>
    <cellStyle name="Note 2 2 7 11 3" xfId="36029" xr:uid="{00000000-0005-0000-0000-00003E8E0000}"/>
    <cellStyle name="Note 2 2 7 11 4" xfId="36030" xr:uid="{00000000-0005-0000-0000-00003F8E0000}"/>
    <cellStyle name="Note 2 2 7 12" xfId="36031" xr:uid="{00000000-0005-0000-0000-0000408E0000}"/>
    <cellStyle name="Note 2 2 7 12 2" xfId="36032" xr:uid="{00000000-0005-0000-0000-0000418E0000}"/>
    <cellStyle name="Note 2 2 7 12 3" xfId="36033" xr:uid="{00000000-0005-0000-0000-0000428E0000}"/>
    <cellStyle name="Note 2 2 7 12 4" xfId="36034" xr:uid="{00000000-0005-0000-0000-0000438E0000}"/>
    <cellStyle name="Note 2 2 7 13" xfId="36035" xr:uid="{00000000-0005-0000-0000-0000448E0000}"/>
    <cellStyle name="Note 2 2 7 13 2" xfId="36036" xr:uid="{00000000-0005-0000-0000-0000458E0000}"/>
    <cellStyle name="Note 2 2 7 13 3" xfId="36037" xr:uid="{00000000-0005-0000-0000-0000468E0000}"/>
    <cellStyle name="Note 2 2 7 13 4" xfId="36038" xr:uid="{00000000-0005-0000-0000-0000478E0000}"/>
    <cellStyle name="Note 2 2 7 14" xfId="36039" xr:uid="{00000000-0005-0000-0000-0000488E0000}"/>
    <cellStyle name="Note 2 2 7 14 2" xfId="36040" xr:uid="{00000000-0005-0000-0000-0000498E0000}"/>
    <cellStyle name="Note 2 2 7 14 3" xfId="36041" xr:uid="{00000000-0005-0000-0000-00004A8E0000}"/>
    <cellStyle name="Note 2 2 7 14 4" xfId="36042" xr:uid="{00000000-0005-0000-0000-00004B8E0000}"/>
    <cellStyle name="Note 2 2 7 15" xfId="36043" xr:uid="{00000000-0005-0000-0000-00004C8E0000}"/>
    <cellStyle name="Note 2 2 7 15 2" xfId="36044" xr:uid="{00000000-0005-0000-0000-00004D8E0000}"/>
    <cellStyle name="Note 2 2 7 15 3" xfId="36045" xr:uid="{00000000-0005-0000-0000-00004E8E0000}"/>
    <cellStyle name="Note 2 2 7 15 4" xfId="36046" xr:uid="{00000000-0005-0000-0000-00004F8E0000}"/>
    <cellStyle name="Note 2 2 7 16" xfId="36047" xr:uid="{00000000-0005-0000-0000-0000508E0000}"/>
    <cellStyle name="Note 2 2 7 16 2" xfId="36048" xr:uid="{00000000-0005-0000-0000-0000518E0000}"/>
    <cellStyle name="Note 2 2 7 16 3" xfId="36049" xr:uid="{00000000-0005-0000-0000-0000528E0000}"/>
    <cellStyle name="Note 2 2 7 16 4" xfId="36050" xr:uid="{00000000-0005-0000-0000-0000538E0000}"/>
    <cellStyle name="Note 2 2 7 17" xfId="36051" xr:uid="{00000000-0005-0000-0000-0000548E0000}"/>
    <cellStyle name="Note 2 2 7 17 2" xfId="36052" xr:uid="{00000000-0005-0000-0000-0000558E0000}"/>
    <cellStyle name="Note 2 2 7 17 3" xfId="36053" xr:uid="{00000000-0005-0000-0000-0000568E0000}"/>
    <cellStyle name="Note 2 2 7 17 4" xfId="36054" xr:uid="{00000000-0005-0000-0000-0000578E0000}"/>
    <cellStyle name="Note 2 2 7 18" xfId="36055" xr:uid="{00000000-0005-0000-0000-0000588E0000}"/>
    <cellStyle name="Note 2 2 7 18 2" xfId="36056" xr:uid="{00000000-0005-0000-0000-0000598E0000}"/>
    <cellStyle name="Note 2 2 7 18 3" xfId="36057" xr:uid="{00000000-0005-0000-0000-00005A8E0000}"/>
    <cellStyle name="Note 2 2 7 18 4" xfId="36058" xr:uid="{00000000-0005-0000-0000-00005B8E0000}"/>
    <cellStyle name="Note 2 2 7 19" xfId="36059" xr:uid="{00000000-0005-0000-0000-00005C8E0000}"/>
    <cellStyle name="Note 2 2 7 19 2" xfId="36060" xr:uid="{00000000-0005-0000-0000-00005D8E0000}"/>
    <cellStyle name="Note 2 2 7 19 3" xfId="36061" xr:uid="{00000000-0005-0000-0000-00005E8E0000}"/>
    <cellStyle name="Note 2 2 7 19 4" xfId="36062" xr:uid="{00000000-0005-0000-0000-00005F8E0000}"/>
    <cellStyle name="Note 2 2 7 2" xfId="36063" xr:uid="{00000000-0005-0000-0000-0000608E0000}"/>
    <cellStyle name="Note 2 2 7 2 2" xfId="36064" xr:uid="{00000000-0005-0000-0000-0000618E0000}"/>
    <cellStyle name="Note 2 2 7 2 3" xfId="36065" xr:uid="{00000000-0005-0000-0000-0000628E0000}"/>
    <cellStyle name="Note 2 2 7 2 4" xfId="36066" xr:uid="{00000000-0005-0000-0000-0000638E0000}"/>
    <cellStyle name="Note 2 2 7 20" xfId="36067" xr:uid="{00000000-0005-0000-0000-0000648E0000}"/>
    <cellStyle name="Note 2 2 7 20 2" xfId="36068" xr:uid="{00000000-0005-0000-0000-0000658E0000}"/>
    <cellStyle name="Note 2 2 7 20 3" xfId="36069" xr:uid="{00000000-0005-0000-0000-0000668E0000}"/>
    <cellStyle name="Note 2 2 7 20 4" xfId="36070" xr:uid="{00000000-0005-0000-0000-0000678E0000}"/>
    <cellStyle name="Note 2 2 7 21" xfId="36071" xr:uid="{00000000-0005-0000-0000-0000688E0000}"/>
    <cellStyle name="Note 2 2 7 22" xfId="36072" xr:uid="{00000000-0005-0000-0000-0000698E0000}"/>
    <cellStyle name="Note 2 2 7 3" xfId="36073" xr:uid="{00000000-0005-0000-0000-00006A8E0000}"/>
    <cellStyle name="Note 2 2 7 3 2" xfId="36074" xr:uid="{00000000-0005-0000-0000-00006B8E0000}"/>
    <cellStyle name="Note 2 2 7 3 3" xfId="36075" xr:uid="{00000000-0005-0000-0000-00006C8E0000}"/>
    <cellStyle name="Note 2 2 7 3 4" xfId="36076" xr:uid="{00000000-0005-0000-0000-00006D8E0000}"/>
    <cellStyle name="Note 2 2 7 4" xfId="36077" xr:uid="{00000000-0005-0000-0000-00006E8E0000}"/>
    <cellStyle name="Note 2 2 7 4 2" xfId="36078" xr:uid="{00000000-0005-0000-0000-00006F8E0000}"/>
    <cellStyle name="Note 2 2 7 4 3" xfId="36079" xr:uid="{00000000-0005-0000-0000-0000708E0000}"/>
    <cellStyle name="Note 2 2 7 4 4" xfId="36080" xr:uid="{00000000-0005-0000-0000-0000718E0000}"/>
    <cellStyle name="Note 2 2 7 5" xfId="36081" xr:uid="{00000000-0005-0000-0000-0000728E0000}"/>
    <cellStyle name="Note 2 2 7 5 2" xfId="36082" xr:uid="{00000000-0005-0000-0000-0000738E0000}"/>
    <cellStyle name="Note 2 2 7 5 3" xfId="36083" xr:uid="{00000000-0005-0000-0000-0000748E0000}"/>
    <cellStyle name="Note 2 2 7 5 4" xfId="36084" xr:uid="{00000000-0005-0000-0000-0000758E0000}"/>
    <cellStyle name="Note 2 2 7 6" xfId="36085" xr:uid="{00000000-0005-0000-0000-0000768E0000}"/>
    <cellStyle name="Note 2 2 7 6 2" xfId="36086" xr:uid="{00000000-0005-0000-0000-0000778E0000}"/>
    <cellStyle name="Note 2 2 7 6 3" xfId="36087" xr:uid="{00000000-0005-0000-0000-0000788E0000}"/>
    <cellStyle name="Note 2 2 7 6 4" xfId="36088" xr:uid="{00000000-0005-0000-0000-0000798E0000}"/>
    <cellStyle name="Note 2 2 7 7" xfId="36089" xr:uid="{00000000-0005-0000-0000-00007A8E0000}"/>
    <cellStyle name="Note 2 2 7 7 2" xfId="36090" xr:uid="{00000000-0005-0000-0000-00007B8E0000}"/>
    <cellStyle name="Note 2 2 7 7 3" xfId="36091" xr:uid="{00000000-0005-0000-0000-00007C8E0000}"/>
    <cellStyle name="Note 2 2 7 7 4" xfId="36092" xr:uid="{00000000-0005-0000-0000-00007D8E0000}"/>
    <cellStyle name="Note 2 2 7 8" xfId="36093" xr:uid="{00000000-0005-0000-0000-00007E8E0000}"/>
    <cellStyle name="Note 2 2 7 8 2" xfId="36094" xr:uid="{00000000-0005-0000-0000-00007F8E0000}"/>
    <cellStyle name="Note 2 2 7 8 3" xfId="36095" xr:uid="{00000000-0005-0000-0000-0000808E0000}"/>
    <cellStyle name="Note 2 2 7 8 4" xfId="36096" xr:uid="{00000000-0005-0000-0000-0000818E0000}"/>
    <cellStyle name="Note 2 2 7 9" xfId="36097" xr:uid="{00000000-0005-0000-0000-0000828E0000}"/>
    <cellStyle name="Note 2 2 7 9 2" xfId="36098" xr:uid="{00000000-0005-0000-0000-0000838E0000}"/>
    <cellStyle name="Note 2 2 7 9 3" xfId="36099" xr:uid="{00000000-0005-0000-0000-0000848E0000}"/>
    <cellStyle name="Note 2 2 7 9 4" xfId="36100" xr:uid="{00000000-0005-0000-0000-0000858E0000}"/>
    <cellStyle name="Note 2 2 8" xfId="36101" xr:uid="{00000000-0005-0000-0000-0000868E0000}"/>
    <cellStyle name="Note 2 2 8 10" xfId="36102" xr:uid="{00000000-0005-0000-0000-0000878E0000}"/>
    <cellStyle name="Note 2 2 8 10 2" xfId="36103" xr:uid="{00000000-0005-0000-0000-0000888E0000}"/>
    <cellStyle name="Note 2 2 8 10 3" xfId="36104" xr:uid="{00000000-0005-0000-0000-0000898E0000}"/>
    <cellStyle name="Note 2 2 8 10 4" xfId="36105" xr:uid="{00000000-0005-0000-0000-00008A8E0000}"/>
    <cellStyle name="Note 2 2 8 11" xfId="36106" xr:uid="{00000000-0005-0000-0000-00008B8E0000}"/>
    <cellStyle name="Note 2 2 8 11 2" xfId="36107" xr:uid="{00000000-0005-0000-0000-00008C8E0000}"/>
    <cellStyle name="Note 2 2 8 11 3" xfId="36108" xr:uid="{00000000-0005-0000-0000-00008D8E0000}"/>
    <cellStyle name="Note 2 2 8 11 4" xfId="36109" xr:uid="{00000000-0005-0000-0000-00008E8E0000}"/>
    <cellStyle name="Note 2 2 8 12" xfId="36110" xr:uid="{00000000-0005-0000-0000-00008F8E0000}"/>
    <cellStyle name="Note 2 2 8 12 2" xfId="36111" xr:uid="{00000000-0005-0000-0000-0000908E0000}"/>
    <cellStyle name="Note 2 2 8 12 3" xfId="36112" xr:uid="{00000000-0005-0000-0000-0000918E0000}"/>
    <cellStyle name="Note 2 2 8 12 4" xfId="36113" xr:uid="{00000000-0005-0000-0000-0000928E0000}"/>
    <cellStyle name="Note 2 2 8 13" xfId="36114" xr:uid="{00000000-0005-0000-0000-0000938E0000}"/>
    <cellStyle name="Note 2 2 8 13 2" xfId="36115" xr:uid="{00000000-0005-0000-0000-0000948E0000}"/>
    <cellStyle name="Note 2 2 8 13 3" xfId="36116" xr:uid="{00000000-0005-0000-0000-0000958E0000}"/>
    <cellStyle name="Note 2 2 8 13 4" xfId="36117" xr:uid="{00000000-0005-0000-0000-0000968E0000}"/>
    <cellStyle name="Note 2 2 8 14" xfId="36118" xr:uid="{00000000-0005-0000-0000-0000978E0000}"/>
    <cellStyle name="Note 2 2 8 14 2" xfId="36119" xr:uid="{00000000-0005-0000-0000-0000988E0000}"/>
    <cellStyle name="Note 2 2 8 14 3" xfId="36120" xr:uid="{00000000-0005-0000-0000-0000998E0000}"/>
    <cellStyle name="Note 2 2 8 14 4" xfId="36121" xr:uid="{00000000-0005-0000-0000-00009A8E0000}"/>
    <cellStyle name="Note 2 2 8 15" xfId="36122" xr:uid="{00000000-0005-0000-0000-00009B8E0000}"/>
    <cellStyle name="Note 2 2 8 15 2" xfId="36123" xr:uid="{00000000-0005-0000-0000-00009C8E0000}"/>
    <cellStyle name="Note 2 2 8 15 3" xfId="36124" xr:uid="{00000000-0005-0000-0000-00009D8E0000}"/>
    <cellStyle name="Note 2 2 8 15 4" xfId="36125" xr:uid="{00000000-0005-0000-0000-00009E8E0000}"/>
    <cellStyle name="Note 2 2 8 16" xfId="36126" xr:uid="{00000000-0005-0000-0000-00009F8E0000}"/>
    <cellStyle name="Note 2 2 8 16 2" xfId="36127" xr:uid="{00000000-0005-0000-0000-0000A08E0000}"/>
    <cellStyle name="Note 2 2 8 16 3" xfId="36128" xr:uid="{00000000-0005-0000-0000-0000A18E0000}"/>
    <cellStyle name="Note 2 2 8 16 4" xfId="36129" xr:uid="{00000000-0005-0000-0000-0000A28E0000}"/>
    <cellStyle name="Note 2 2 8 17" xfId="36130" xr:uid="{00000000-0005-0000-0000-0000A38E0000}"/>
    <cellStyle name="Note 2 2 8 17 2" xfId="36131" xr:uid="{00000000-0005-0000-0000-0000A48E0000}"/>
    <cellStyle name="Note 2 2 8 17 3" xfId="36132" xr:uid="{00000000-0005-0000-0000-0000A58E0000}"/>
    <cellStyle name="Note 2 2 8 17 4" xfId="36133" xr:uid="{00000000-0005-0000-0000-0000A68E0000}"/>
    <cellStyle name="Note 2 2 8 18" xfId="36134" xr:uid="{00000000-0005-0000-0000-0000A78E0000}"/>
    <cellStyle name="Note 2 2 8 18 2" xfId="36135" xr:uid="{00000000-0005-0000-0000-0000A88E0000}"/>
    <cellStyle name="Note 2 2 8 18 3" xfId="36136" xr:uid="{00000000-0005-0000-0000-0000A98E0000}"/>
    <cellStyle name="Note 2 2 8 18 4" xfId="36137" xr:uid="{00000000-0005-0000-0000-0000AA8E0000}"/>
    <cellStyle name="Note 2 2 8 19" xfId="36138" xr:uid="{00000000-0005-0000-0000-0000AB8E0000}"/>
    <cellStyle name="Note 2 2 8 19 2" xfId="36139" xr:uid="{00000000-0005-0000-0000-0000AC8E0000}"/>
    <cellStyle name="Note 2 2 8 19 3" xfId="36140" xr:uid="{00000000-0005-0000-0000-0000AD8E0000}"/>
    <cellStyle name="Note 2 2 8 19 4" xfId="36141" xr:uid="{00000000-0005-0000-0000-0000AE8E0000}"/>
    <cellStyle name="Note 2 2 8 2" xfId="36142" xr:uid="{00000000-0005-0000-0000-0000AF8E0000}"/>
    <cellStyle name="Note 2 2 8 2 2" xfId="36143" xr:uid="{00000000-0005-0000-0000-0000B08E0000}"/>
    <cellStyle name="Note 2 2 8 2 3" xfId="36144" xr:uid="{00000000-0005-0000-0000-0000B18E0000}"/>
    <cellStyle name="Note 2 2 8 2 4" xfId="36145" xr:uid="{00000000-0005-0000-0000-0000B28E0000}"/>
    <cellStyle name="Note 2 2 8 20" xfId="36146" xr:uid="{00000000-0005-0000-0000-0000B38E0000}"/>
    <cellStyle name="Note 2 2 8 20 2" xfId="36147" xr:uid="{00000000-0005-0000-0000-0000B48E0000}"/>
    <cellStyle name="Note 2 2 8 20 3" xfId="36148" xr:uid="{00000000-0005-0000-0000-0000B58E0000}"/>
    <cellStyle name="Note 2 2 8 20 4" xfId="36149" xr:uid="{00000000-0005-0000-0000-0000B68E0000}"/>
    <cellStyle name="Note 2 2 8 21" xfId="36150" xr:uid="{00000000-0005-0000-0000-0000B78E0000}"/>
    <cellStyle name="Note 2 2 8 22" xfId="36151" xr:uid="{00000000-0005-0000-0000-0000B88E0000}"/>
    <cellStyle name="Note 2 2 8 3" xfId="36152" xr:uid="{00000000-0005-0000-0000-0000B98E0000}"/>
    <cellStyle name="Note 2 2 8 3 2" xfId="36153" xr:uid="{00000000-0005-0000-0000-0000BA8E0000}"/>
    <cellStyle name="Note 2 2 8 3 3" xfId="36154" xr:uid="{00000000-0005-0000-0000-0000BB8E0000}"/>
    <cellStyle name="Note 2 2 8 3 4" xfId="36155" xr:uid="{00000000-0005-0000-0000-0000BC8E0000}"/>
    <cellStyle name="Note 2 2 8 4" xfId="36156" xr:uid="{00000000-0005-0000-0000-0000BD8E0000}"/>
    <cellStyle name="Note 2 2 8 4 2" xfId="36157" xr:uid="{00000000-0005-0000-0000-0000BE8E0000}"/>
    <cellStyle name="Note 2 2 8 4 3" xfId="36158" xr:uid="{00000000-0005-0000-0000-0000BF8E0000}"/>
    <cellStyle name="Note 2 2 8 4 4" xfId="36159" xr:uid="{00000000-0005-0000-0000-0000C08E0000}"/>
    <cellStyle name="Note 2 2 8 5" xfId="36160" xr:uid="{00000000-0005-0000-0000-0000C18E0000}"/>
    <cellStyle name="Note 2 2 8 5 2" xfId="36161" xr:uid="{00000000-0005-0000-0000-0000C28E0000}"/>
    <cellStyle name="Note 2 2 8 5 3" xfId="36162" xr:uid="{00000000-0005-0000-0000-0000C38E0000}"/>
    <cellStyle name="Note 2 2 8 5 4" xfId="36163" xr:uid="{00000000-0005-0000-0000-0000C48E0000}"/>
    <cellStyle name="Note 2 2 8 6" xfId="36164" xr:uid="{00000000-0005-0000-0000-0000C58E0000}"/>
    <cellStyle name="Note 2 2 8 6 2" xfId="36165" xr:uid="{00000000-0005-0000-0000-0000C68E0000}"/>
    <cellStyle name="Note 2 2 8 6 3" xfId="36166" xr:uid="{00000000-0005-0000-0000-0000C78E0000}"/>
    <cellStyle name="Note 2 2 8 6 4" xfId="36167" xr:uid="{00000000-0005-0000-0000-0000C88E0000}"/>
    <cellStyle name="Note 2 2 8 7" xfId="36168" xr:uid="{00000000-0005-0000-0000-0000C98E0000}"/>
    <cellStyle name="Note 2 2 8 7 2" xfId="36169" xr:uid="{00000000-0005-0000-0000-0000CA8E0000}"/>
    <cellStyle name="Note 2 2 8 7 3" xfId="36170" xr:uid="{00000000-0005-0000-0000-0000CB8E0000}"/>
    <cellStyle name="Note 2 2 8 7 4" xfId="36171" xr:uid="{00000000-0005-0000-0000-0000CC8E0000}"/>
    <cellStyle name="Note 2 2 8 8" xfId="36172" xr:uid="{00000000-0005-0000-0000-0000CD8E0000}"/>
    <cellStyle name="Note 2 2 8 8 2" xfId="36173" xr:uid="{00000000-0005-0000-0000-0000CE8E0000}"/>
    <cellStyle name="Note 2 2 8 8 3" xfId="36174" xr:uid="{00000000-0005-0000-0000-0000CF8E0000}"/>
    <cellStyle name="Note 2 2 8 8 4" xfId="36175" xr:uid="{00000000-0005-0000-0000-0000D08E0000}"/>
    <cellStyle name="Note 2 2 8 9" xfId="36176" xr:uid="{00000000-0005-0000-0000-0000D18E0000}"/>
    <cellStyle name="Note 2 2 8 9 2" xfId="36177" xr:uid="{00000000-0005-0000-0000-0000D28E0000}"/>
    <cellStyle name="Note 2 2 8 9 3" xfId="36178" xr:uid="{00000000-0005-0000-0000-0000D38E0000}"/>
    <cellStyle name="Note 2 2 8 9 4" xfId="36179" xr:uid="{00000000-0005-0000-0000-0000D48E0000}"/>
    <cellStyle name="Note 2 2 9" xfId="36180" xr:uid="{00000000-0005-0000-0000-0000D58E0000}"/>
    <cellStyle name="Note 2 2 9 10" xfId="36181" xr:uid="{00000000-0005-0000-0000-0000D68E0000}"/>
    <cellStyle name="Note 2 2 9 10 2" xfId="36182" xr:uid="{00000000-0005-0000-0000-0000D78E0000}"/>
    <cellStyle name="Note 2 2 9 10 3" xfId="36183" xr:uid="{00000000-0005-0000-0000-0000D88E0000}"/>
    <cellStyle name="Note 2 2 9 10 4" xfId="36184" xr:uid="{00000000-0005-0000-0000-0000D98E0000}"/>
    <cellStyle name="Note 2 2 9 11" xfId="36185" xr:uid="{00000000-0005-0000-0000-0000DA8E0000}"/>
    <cellStyle name="Note 2 2 9 11 2" xfId="36186" xr:uid="{00000000-0005-0000-0000-0000DB8E0000}"/>
    <cellStyle name="Note 2 2 9 11 3" xfId="36187" xr:uid="{00000000-0005-0000-0000-0000DC8E0000}"/>
    <cellStyle name="Note 2 2 9 11 4" xfId="36188" xr:uid="{00000000-0005-0000-0000-0000DD8E0000}"/>
    <cellStyle name="Note 2 2 9 12" xfId="36189" xr:uid="{00000000-0005-0000-0000-0000DE8E0000}"/>
    <cellStyle name="Note 2 2 9 12 2" xfId="36190" xr:uid="{00000000-0005-0000-0000-0000DF8E0000}"/>
    <cellStyle name="Note 2 2 9 12 3" xfId="36191" xr:uid="{00000000-0005-0000-0000-0000E08E0000}"/>
    <cellStyle name="Note 2 2 9 12 4" xfId="36192" xr:uid="{00000000-0005-0000-0000-0000E18E0000}"/>
    <cellStyle name="Note 2 2 9 13" xfId="36193" xr:uid="{00000000-0005-0000-0000-0000E28E0000}"/>
    <cellStyle name="Note 2 2 9 13 2" xfId="36194" xr:uid="{00000000-0005-0000-0000-0000E38E0000}"/>
    <cellStyle name="Note 2 2 9 13 3" xfId="36195" xr:uid="{00000000-0005-0000-0000-0000E48E0000}"/>
    <cellStyle name="Note 2 2 9 13 4" xfId="36196" xr:uid="{00000000-0005-0000-0000-0000E58E0000}"/>
    <cellStyle name="Note 2 2 9 14" xfId="36197" xr:uid="{00000000-0005-0000-0000-0000E68E0000}"/>
    <cellStyle name="Note 2 2 9 14 2" xfId="36198" xr:uid="{00000000-0005-0000-0000-0000E78E0000}"/>
    <cellStyle name="Note 2 2 9 14 3" xfId="36199" xr:uid="{00000000-0005-0000-0000-0000E88E0000}"/>
    <cellStyle name="Note 2 2 9 14 4" xfId="36200" xr:uid="{00000000-0005-0000-0000-0000E98E0000}"/>
    <cellStyle name="Note 2 2 9 15" xfId="36201" xr:uid="{00000000-0005-0000-0000-0000EA8E0000}"/>
    <cellStyle name="Note 2 2 9 15 2" xfId="36202" xr:uid="{00000000-0005-0000-0000-0000EB8E0000}"/>
    <cellStyle name="Note 2 2 9 15 3" xfId="36203" xr:uid="{00000000-0005-0000-0000-0000EC8E0000}"/>
    <cellStyle name="Note 2 2 9 15 4" xfId="36204" xr:uid="{00000000-0005-0000-0000-0000ED8E0000}"/>
    <cellStyle name="Note 2 2 9 16" xfId="36205" xr:uid="{00000000-0005-0000-0000-0000EE8E0000}"/>
    <cellStyle name="Note 2 2 9 16 2" xfId="36206" xr:uid="{00000000-0005-0000-0000-0000EF8E0000}"/>
    <cellStyle name="Note 2 2 9 16 3" xfId="36207" xr:uid="{00000000-0005-0000-0000-0000F08E0000}"/>
    <cellStyle name="Note 2 2 9 16 4" xfId="36208" xr:uid="{00000000-0005-0000-0000-0000F18E0000}"/>
    <cellStyle name="Note 2 2 9 17" xfId="36209" xr:uid="{00000000-0005-0000-0000-0000F28E0000}"/>
    <cellStyle name="Note 2 2 9 17 2" xfId="36210" xr:uid="{00000000-0005-0000-0000-0000F38E0000}"/>
    <cellStyle name="Note 2 2 9 17 3" xfId="36211" xr:uid="{00000000-0005-0000-0000-0000F48E0000}"/>
    <cellStyle name="Note 2 2 9 17 4" xfId="36212" xr:uid="{00000000-0005-0000-0000-0000F58E0000}"/>
    <cellStyle name="Note 2 2 9 18" xfId="36213" xr:uid="{00000000-0005-0000-0000-0000F68E0000}"/>
    <cellStyle name="Note 2 2 9 18 2" xfId="36214" xr:uid="{00000000-0005-0000-0000-0000F78E0000}"/>
    <cellStyle name="Note 2 2 9 18 3" xfId="36215" xr:uid="{00000000-0005-0000-0000-0000F88E0000}"/>
    <cellStyle name="Note 2 2 9 18 4" xfId="36216" xr:uid="{00000000-0005-0000-0000-0000F98E0000}"/>
    <cellStyle name="Note 2 2 9 19" xfId="36217" xr:uid="{00000000-0005-0000-0000-0000FA8E0000}"/>
    <cellStyle name="Note 2 2 9 19 2" xfId="36218" xr:uid="{00000000-0005-0000-0000-0000FB8E0000}"/>
    <cellStyle name="Note 2 2 9 19 3" xfId="36219" xr:uid="{00000000-0005-0000-0000-0000FC8E0000}"/>
    <cellStyle name="Note 2 2 9 19 4" xfId="36220" xr:uid="{00000000-0005-0000-0000-0000FD8E0000}"/>
    <cellStyle name="Note 2 2 9 2" xfId="36221" xr:uid="{00000000-0005-0000-0000-0000FE8E0000}"/>
    <cellStyle name="Note 2 2 9 2 2" xfId="36222" xr:uid="{00000000-0005-0000-0000-0000FF8E0000}"/>
    <cellStyle name="Note 2 2 9 2 3" xfId="36223" xr:uid="{00000000-0005-0000-0000-0000008F0000}"/>
    <cellStyle name="Note 2 2 9 2 4" xfId="36224" xr:uid="{00000000-0005-0000-0000-0000018F0000}"/>
    <cellStyle name="Note 2 2 9 20" xfId="36225" xr:uid="{00000000-0005-0000-0000-0000028F0000}"/>
    <cellStyle name="Note 2 2 9 20 2" xfId="36226" xr:uid="{00000000-0005-0000-0000-0000038F0000}"/>
    <cellStyle name="Note 2 2 9 20 3" xfId="36227" xr:uid="{00000000-0005-0000-0000-0000048F0000}"/>
    <cellStyle name="Note 2 2 9 20 4" xfId="36228" xr:uid="{00000000-0005-0000-0000-0000058F0000}"/>
    <cellStyle name="Note 2 2 9 21" xfId="36229" xr:uid="{00000000-0005-0000-0000-0000068F0000}"/>
    <cellStyle name="Note 2 2 9 22" xfId="36230" xr:uid="{00000000-0005-0000-0000-0000078F0000}"/>
    <cellStyle name="Note 2 2 9 3" xfId="36231" xr:uid="{00000000-0005-0000-0000-0000088F0000}"/>
    <cellStyle name="Note 2 2 9 3 2" xfId="36232" xr:uid="{00000000-0005-0000-0000-0000098F0000}"/>
    <cellStyle name="Note 2 2 9 3 3" xfId="36233" xr:uid="{00000000-0005-0000-0000-00000A8F0000}"/>
    <cellStyle name="Note 2 2 9 3 4" xfId="36234" xr:uid="{00000000-0005-0000-0000-00000B8F0000}"/>
    <cellStyle name="Note 2 2 9 4" xfId="36235" xr:uid="{00000000-0005-0000-0000-00000C8F0000}"/>
    <cellStyle name="Note 2 2 9 4 2" xfId="36236" xr:uid="{00000000-0005-0000-0000-00000D8F0000}"/>
    <cellStyle name="Note 2 2 9 4 3" xfId="36237" xr:uid="{00000000-0005-0000-0000-00000E8F0000}"/>
    <cellStyle name="Note 2 2 9 4 4" xfId="36238" xr:uid="{00000000-0005-0000-0000-00000F8F0000}"/>
    <cellStyle name="Note 2 2 9 5" xfId="36239" xr:uid="{00000000-0005-0000-0000-0000108F0000}"/>
    <cellStyle name="Note 2 2 9 5 2" xfId="36240" xr:uid="{00000000-0005-0000-0000-0000118F0000}"/>
    <cellStyle name="Note 2 2 9 5 3" xfId="36241" xr:uid="{00000000-0005-0000-0000-0000128F0000}"/>
    <cellStyle name="Note 2 2 9 5 4" xfId="36242" xr:uid="{00000000-0005-0000-0000-0000138F0000}"/>
    <cellStyle name="Note 2 2 9 6" xfId="36243" xr:uid="{00000000-0005-0000-0000-0000148F0000}"/>
    <cellStyle name="Note 2 2 9 6 2" xfId="36244" xr:uid="{00000000-0005-0000-0000-0000158F0000}"/>
    <cellStyle name="Note 2 2 9 6 3" xfId="36245" xr:uid="{00000000-0005-0000-0000-0000168F0000}"/>
    <cellStyle name="Note 2 2 9 6 4" xfId="36246" xr:uid="{00000000-0005-0000-0000-0000178F0000}"/>
    <cellStyle name="Note 2 2 9 7" xfId="36247" xr:uid="{00000000-0005-0000-0000-0000188F0000}"/>
    <cellStyle name="Note 2 2 9 7 2" xfId="36248" xr:uid="{00000000-0005-0000-0000-0000198F0000}"/>
    <cellStyle name="Note 2 2 9 7 3" xfId="36249" xr:uid="{00000000-0005-0000-0000-00001A8F0000}"/>
    <cellStyle name="Note 2 2 9 7 4" xfId="36250" xr:uid="{00000000-0005-0000-0000-00001B8F0000}"/>
    <cellStyle name="Note 2 2 9 8" xfId="36251" xr:uid="{00000000-0005-0000-0000-00001C8F0000}"/>
    <cellStyle name="Note 2 2 9 8 2" xfId="36252" xr:uid="{00000000-0005-0000-0000-00001D8F0000}"/>
    <cellStyle name="Note 2 2 9 8 3" xfId="36253" xr:uid="{00000000-0005-0000-0000-00001E8F0000}"/>
    <cellStyle name="Note 2 2 9 8 4" xfId="36254" xr:uid="{00000000-0005-0000-0000-00001F8F0000}"/>
    <cellStyle name="Note 2 2 9 9" xfId="36255" xr:uid="{00000000-0005-0000-0000-0000208F0000}"/>
    <cellStyle name="Note 2 2 9 9 2" xfId="36256" xr:uid="{00000000-0005-0000-0000-0000218F0000}"/>
    <cellStyle name="Note 2 2 9 9 3" xfId="36257" xr:uid="{00000000-0005-0000-0000-0000228F0000}"/>
    <cellStyle name="Note 2 2 9 9 4" xfId="36258" xr:uid="{00000000-0005-0000-0000-0000238F0000}"/>
    <cellStyle name="Note 2 20" xfId="36259" xr:uid="{00000000-0005-0000-0000-0000248F0000}"/>
    <cellStyle name="Note 2 20 2" xfId="36260" xr:uid="{00000000-0005-0000-0000-0000258F0000}"/>
    <cellStyle name="Note 2 20 3" xfId="36261" xr:uid="{00000000-0005-0000-0000-0000268F0000}"/>
    <cellStyle name="Note 2 20 4" xfId="36262" xr:uid="{00000000-0005-0000-0000-0000278F0000}"/>
    <cellStyle name="Note 2 21" xfId="36263" xr:uid="{00000000-0005-0000-0000-0000288F0000}"/>
    <cellStyle name="Note 2 21 2" xfId="36264" xr:uid="{00000000-0005-0000-0000-0000298F0000}"/>
    <cellStyle name="Note 2 21 3" xfId="36265" xr:uid="{00000000-0005-0000-0000-00002A8F0000}"/>
    <cellStyle name="Note 2 21 4" xfId="36266" xr:uid="{00000000-0005-0000-0000-00002B8F0000}"/>
    <cellStyle name="Note 2 22" xfId="36267" xr:uid="{00000000-0005-0000-0000-00002C8F0000}"/>
    <cellStyle name="Note 2 22 2" xfId="36268" xr:uid="{00000000-0005-0000-0000-00002D8F0000}"/>
    <cellStyle name="Note 2 22 3" xfId="36269" xr:uid="{00000000-0005-0000-0000-00002E8F0000}"/>
    <cellStyle name="Note 2 22 4" xfId="36270" xr:uid="{00000000-0005-0000-0000-00002F8F0000}"/>
    <cellStyle name="Note 2 23" xfId="36271" xr:uid="{00000000-0005-0000-0000-0000308F0000}"/>
    <cellStyle name="Note 2 23 2" xfId="36272" xr:uid="{00000000-0005-0000-0000-0000318F0000}"/>
    <cellStyle name="Note 2 23 3" xfId="36273" xr:uid="{00000000-0005-0000-0000-0000328F0000}"/>
    <cellStyle name="Note 2 23 4" xfId="36274" xr:uid="{00000000-0005-0000-0000-0000338F0000}"/>
    <cellStyle name="Note 2 24" xfId="36275" xr:uid="{00000000-0005-0000-0000-0000348F0000}"/>
    <cellStyle name="Note 2 24 2" xfId="36276" xr:uid="{00000000-0005-0000-0000-0000358F0000}"/>
    <cellStyle name="Note 2 24 3" xfId="36277" xr:uid="{00000000-0005-0000-0000-0000368F0000}"/>
    <cellStyle name="Note 2 24 4" xfId="36278" xr:uid="{00000000-0005-0000-0000-0000378F0000}"/>
    <cellStyle name="Note 2 25" xfId="36279" xr:uid="{00000000-0005-0000-0000-0000388F0000}"/>
    <cellStyle name="Note 2 25 2" xfId="36280" xr:uid="{00000000-0005-0000-0000-0000398F0000}"/>
    <cellStyle name="Note 2 25 3" xfId="36281" xr:uid="{00000000-0005-0000-0000-00003A8F0000}"/>
    <cellStyle name="Note 2 25 4" xfId="36282" xr:uid="{00000000-0005-0000-0000-00003B8F0000}"/>
    <cellStyle name="Note 2 26" xfId="36283" xr:uid="{00000000-0005-0000-0000-00003C8F0000}"/>
    <cellStyle name="Note 2 26 2" xfId="36284" xr:uid="{00000000-0005-0000-0000-00003D8F0000}"/>
    <cellStyle name="Note 2 26 3" xfId="36285" xr:uid="{00000000-0005-0000-0000-00003E8F0000}"/>
    <cellStyle name="Note 2 26 4" xfId="36286" xr:uid="{00000000-0005-0000-0000-00003F8F0000}"/>
    <cellStyle name="Note 2 27" xfId="36287" xr:uid="{00000000-0005-0000-0000-0000408F0000}"/>
    <cellStyle name="Note 2 27 2" xfId="36288" xr:uid="{00000000-0005-0000-0000-0000418F0000}"/>
    <cellStyle name="Note 2 27 3" xfId="36289" xr:uid="{00000000-0005-0000-0000-0000428F0000}"/>
    <cellStyle name="Note 2 27 4" xfId="36290" xr:uid="{00000000-0005-0000-0000-0000438F0000}"/>
    <cellStyle name="Note 2 28" xfId="36291" xr:uid="{00000000-0005-0000-0000-0000448F0000}"/>
    <cellStyle name="Note 2 28 2" xfId="36292" xr:uid="{00000000-0005-0000-0000-0000458F0000}"/>
    <cellStyle name="Note 2 28 3" xfId="36293" xr:uid="{00000000-0005-0000-0000-0000468F0000}"/>
    <cellStyle name="Note 2 28 4" xfId="36294" xr:uid="{00000000-0005-0000-0000-0000478F0000}"/>
    <cellStyle name="Note 2 29" xfId="36295" xr:uid="{00000000-0005-0000-0000-0000488F0000}"/>
    <cellStyle name="Note 2 29 2" xfId="36296" xr:uid="{00000000-0005-0000-0000-0000498F0000}"/>
    <cellStyle name="Note 2 29 3" xfId="36297" xr:uid="{00000000-0005-0000-0000-00004A8F0000}"/>
    <cellStyle name="Note 2 29 4" xfId="36298" xr:uid="{00000000-0005-0000-0000-00004B8F0000}"/>
    <cellStyle name="Note 2 3" xfId="1663" xr:uid="{00000000-0005-0000-0000-00004C8F0000}"/>
    <cellStyle name="Note 2 3 10" xfId="36300" xr:uid="{00000000-0005-0000-0000-00004D8F0000}"/>
    <cellStyle name="Note 2 3 10 2" xfId="36301" xr:uid="{00000000-0005-0000-0000-00004E8F0000}"/>
    <cellStyle name="Note 2 3 10 3" xfId="36302" xr:uid="{00000000-0005-0000-0000-00004F8F0000}"/>
    <cellStyle name="Note 2 3 10 4" xfId="36303" xr:uid="{00000000-0005-0000-0000-0000508F0000}"/>
    <cellStyle name="Note 2 3 11" xfId="36304" xr:uid="{00000000-0005-0000-0000-0000518F0000}"/>
    <cellStyle name="Note 2 3 11 2" xfId="36305" xr:uid="{00000000-0005-0000-0000-0000528F0000}"/>
    <cellStyle name="Note 2 3 11 3" xfId="36306" xr:uid="{00000000-0005-0000-0000-0000538F0000}"/>
    <cellStyle name="Note 2 3 11 4" xfId="36307" xr:uid="{00000000-0005-0000-0000-0000548F0000}"/>
    <cellStyle name="Note 2 3 12" xfId="36308" xr:uid="{00000000-0005-0000-0000-0000558F0000}"/>
    <cellStyle name="Note 2 3 12 2" xfId="36309" xr:uid="{00000000-0005-0000-0000-0000568F0000}"/>
    <cellStyle name="Note 2 3 12 3" xfId="36310" xr:uid="{00000000-0005-0000-0000-0000578F0000}"/>
    <cellStyle name="Note 2 3 12 4" xfId="36311" xr:uid="{00000000-0005-0000-0000-0000588F0000}"/>
    <cellStyle name="Note 2 3 13" xfId="36312" xr:uid="{00000000-0005-0000-0000-0000598F0000}"/>
    <cellStyle name="Note 2 3 13 2" xfId="36313" xr:uid="{00000000-0005-0000-0000-00005A8F0000}"/>
    <cellStyle name="Note 2 3 13 3" xfId="36314" xr:uid="{00000000-0005-0000-0000-00005B8F0000}"/>
    <cellStyle name="Note 2 3 13 4" xfId="36315" xr:uid="{00000000-0005-0000-0000-00005C8F0000}"/>
    <cellStyle name="Note 2 3 14" xfId="36316" xr:uid="{00000000-0005-0000-0000-00005D8F0000}"/>
    <cellStyle name="Note 2 3 14 2" xfId="36317" xr:uid="{00000000-0005-0000-0000-00005E8F0000}"/>
    <cellStyle name="Note 2 3 14 3" xfId="36318" xr:uid="{00000000-0005-0000-0000-00005F8F0000}"/>
    <cellStyle name="Note 2 3 14 4" xfId="36319" xr:uid="{00000000-0005-0000-0000-0000608F0000}"/>
    <cellStyle name="Note 2 3 15" xfId="36320" xr:uid="{00000000-0005-0000-0000-0000618F0000}"/>
    <cellStyle name="Note 2 3 15 2" xfId="36321" xr:uid="{00000000-0005-0000-0000-0000628F0000}"/>
    <cellStyle name="Note 2 3 15 3" xfId="36322" xr:uid="{00000000-0005-0000-0000-0000638F0000}"/>
    <cellStyle name="Note 2 3 15 4" xfId="36323" xr:uid="{00000000-0005-0000-0000-0000648F0000}"/>
    <cellStyle name="Note 2 3 16" xfId="36324" xr:uid="{00000000-0005-0000-0000-0000658F0000}"/>
    <cellStyle name="Note 2 3 16 2" xfId="36325" xr:uid="{00000000-0005-0000-0000-0000668F0000}"/>
    <cellStyle name="Note 2 3 16 3" xfId="36326" xr:uid="{00000000-0005-0000-0000-0000678F0000}"/>
    <cellStyle name="Note 2 3 16 4" xfId="36327" xr:uid="{00000000-0005-0000-0000-0000688F0000}"/>
    <cellStyle name="Note 2 3 17" xfId="36328" xr:uid="{00000000-0005-0000-0000-0000698F0000}"/>
    <cellStyle name="Note 2 3 17 2" xfId="36329" xr:uid="{00000000-0005-0000-0000-00006A8F0000}"/>
    <cellStyle name="Note 2 3 17 3" xfId="36330" xr:uid="{00000000-0005-0000-0000-00006B8F0000}"/>
    <cellStyle name="Note 2 3 17 4" xfId="36331" xr:uid="{00000000-0005-0000-0000-00006C8F0000}"/>
    <cellStyle name="Note 2 3 18" xfId="36332" xr:uid="{00000000-0005-0000-0000-00006D8F0000}"/>
    <cellStyle name="Note 2 3 18 2" xfId="36333" xr:uid="{00000000-0005-0000-0000-00006E8F0000}"/>
    <cellStyle name="Note 2 3 18 3" xfId="36334" xr:uid="{00000000-0005-0000-0000-00006F8F0000}"/>
    <cellStyle name="Note 2 3 18 4" xfId="36335" xr:uid="{00000000-0005-0000-0000-0000708F0000}"/>
    <cellStyle name="Note 2 3 19" xfId="36336" xr:uid="{00000000-0005-0000-0000-0000718F0000}"/>
    <cellStyle name="Note 2 3 19 2" xfId="36337" xr:uid="{00000000-0005-0000-0000-0000728F0000}"/>
    <cellStyle name="Note 2 3 19 3" xfId="36338" xr:uid="{00000000-0005-0000-0000-0000738F0000}"/>
    <cellStyle name="Note 2 3 19 4" xfId="36339" xr:uid="{00000000-0005-0000-0000-0000748F0000}"/>
    <cellStyle name="Note 2 3 2" xfId="36340" xr:uid="{00000000-0005-0000-0000-0000758F0000}"/>
    <cellStyle name="Note 2 3 2 10" xfId="36341" xr:uid="{00000000-0005-0000-0000-0000768F0000}"/>
    <cellStyle name="Note 2 3 2 10 2" xfId="36342" xr:uid="{00000000-0005-0000-0000-0000778F0000}"/>
    <cellStyle name="Note 2 3 2 10 3" xfId="36343" xr:uid="{00000000-0005-0000-0000-0000788F0000}"/>
    <cellStyle name="Note 2 3 2 10 4" xfId="36344" xr:uid="{00000000-0005-0000-0000-0000798F0000}"/>
    <cellStyle name="Note 2 3 2 11" xfId="36345" xr:uid="{00000000-0005-0000-0000-00007A8F0000}"/>
    <cellStyle name="Note 2 3 2 11 2" xfId="36346" xr:uid="{00000000-0005-0000-0000-00007B8F0000}"/>
    <cellStyle name="Note 2 3 2 11 3" xfId="36347" xr:uid="{00000000-0005-0000-0000-00007C8F0000}"/>
    <cellStyle name="Note 2 3 2 11 4" xfId="36348" xr:uid="{00000000-0005-0000-0000-00007D8F0000}"/>
    <cellStyle name="Note 2 3 2 12" xfId="36349" xr:uid="{00000000-0005-0000-0000-00007E8F0000}"/>
    <cellStyle name="Note 2 3 2 12 2" xfId="36350" xr:uid="{00000000-0005-0000-0000-00007F8F0000}"/>
    <cellStyle name="Note 2 3 2 12 3" xfId="36351" xr:uid="{00000000-0005-0000-0000-0000808F0000}"/>
    <cellStyle name="Note 2 3 2 12 4" xfId="36352" xr:uid="{00000000-0005-0000-0000-0000818F0000}"/>
    <cellStyle name="Note 2 3 2 13" xfId="36353" xr:uid="{00000000-0005-0000-0000-0000828F0000}"/>
    <cellStyle name="Note 2 3 2 13 2" xfId="36354" xr:uid="{00000000-0005-0000-0000-0000838F0000}"/>
    <cellStyle name="Note 2 3 2 13 3" xfId="36355" xr:uid="{00000000-0005-0000-0000-0000848F0000}"/>
    <cellStyle name="Note 2 3 2 13 4" xfId="36356" xr:uid="{00000000-0005-0000-0000-0000858F0000}"/>
    <cellStyle name="Note 2 3 2 14" xfId="36357" xr:uid="{00000000-0005-0000-0000-0000868F0000}"/>
    <cellStyle name="Note 2 3 2 14 2" xfId="36358" xr:uid="{00000000-0005-0000-0000-0000878F0000}"/>
    <cellStyle name="Note 2 3 2 14 3" xfId="36359" xr:uid="{00000000-0005-0000-0000-0000888F0000}"/>
    <cellStyle name="Note 2 3 2 14 4" xfId="36360" xr:uid="{00000000-0005-0000-0000-0000898F0000}"/>
    <cellStyle name="Note 2 3 2 15" xfId="36361" xr:uid="{00000000-0005-0000-0000-00008A8F0000}"/>
    <cellStyle name="Note 2 3 2 15 2" xfId="36362" xr:uid="{00000000-0005-0000-0000-00008B8F0000}"/>
    <cellStyle name="Note 2 3 2 15 3" xfId="36363" xr:uid="{00000000-0005-0000-0000-00008C8F0000}"/>
    <cellStyle name="Note 2 3 2 15 4" xfId="36364" xr:uid="{00000000-0005-0000-0000-00008D8F0000}"/>
    <cellStyle name="Note 2 3 2 16" xfId="36365" xr:uid="{00000000-0005-0000-0000-00008E8F0000}"/>
    <cellStyle name="Note 2 3 2 16 2" xfId="36366" xr:uid="{00000000-0005-0000-0000-00008F8F0000}"/>
    <cellStyle name="Note 2 3 2 16 3" xfId="36367" xr:uid="{00000000-0005-0000-0000-0000908F0000}"/>
    <cellStyle name="Note 2 3 2 16 4" xfId="36368" xr:uid="{00000000-0005-0000-0000-0000918F0000}"/>
    <cellStyle name="Note 2 3 2 17" xfId="36369" xr:uid="{00000000-0005-0000-0000-0000928F0000}"/>
    <cellStyle name="Note 2 3 2 17 2" xfId="36370" xr:uid="{00000000-0005-0000-0000-0000938F0000}"/>
    <cellStyle name="Note 2 3 2 17 3" xfId="36371" xr:uid="{00000000-0005-0000-0000-0000948F0000}"/>
    <cellStyle name="Note 2 3 2 17 4" xfId="36372" xr:uid="{00000000-0005-0000-0000-0000958F0000}"/>
    <cellStyle name="Note 2 3 2 18" xfId="36373" xr:uid="{00000000-0005-0000-0000-0000968F0000}"/>
    <cellStyle name="Note 2 3 2 18 2" xfId="36374" xr:uid="{00000000-0005-0000-0000-0000978F0000}"/>
    <cellStyle name="Note 2 3 2 18 3" xfId="36375" xr:uid="{00000000-0005-0000-0000-0000988F0000}"/>
    <cellStyle name="Note 2 3 2 18 4" xfId="36376" xr:uid="{00000000-0005-0000-0000-0000998F0000}"/>
    <cellStyle name="Note 2 3 2 19" xfId="36377" xr:uid="{00000000-0005-0000-0000-00009A8F0000}"/>
    <cellStyle name="Note 2 3 2 19 2" xfId="36378" xr:uid="{00000000-0005-0000-0000-00009B8F0000}"/>
    <cellStyle name="Note 2 3 2 19 3" xfId="36379" xr:uid="{00000000-0005-0000-0000-00009C8F0000}"/>
    <cellStyle name="Note 2 3 2 19 4" xfId="36380" xr:uid="{00000000-0005-0000-0000-00009D8F0000}"/>
    <cellStyle name="Note 2 3 2 2" xfId="36381" xr:uid="{00000000-0005-0000-0000-00009E8F0000}"/>
    <cellStyle name="Note 2 3 2 2 10" xfId="36382" xr:uid="{00000000-0005-0000-0000-00009F8F0000}"/>
    <cellStyle name="Note 2 3 2 2 10 2" xfId="36383" xr:uid="{00000000-0005-0000-0000-0000A08F0000}"/>
    <cellStyle name="Note 2 3 2 2 10 3" xfId="36384" xr:uid="{00000000-0005-0000-0000-0000A18F0000}"/>
    <cellStyle name="Note 2 3 2 2 10 4" xfId="36385" xr:uid="{00000000-0005-0000-0000-0000A28F0000}"/>
    <cellStyle name="Note 2 3 2 2 11" xfId="36386" xr:uid="{00000000-0005-0000-0000-0000A38F0000}"/>
    <cellStyle name="Note 2 3 2 2 11 2" xfId="36387" xr:uid="{00000000-0005-0000-0000-0000A48F0000}"/>
    <cellStyle name="Note 2 3 2 2 11 3" xfId="36388" xr:uid="{00000000-0005-0000-0000-0000A58F0000}"/>
    <cellStyle name="Note 2 3 2 2 11 4" xfId="36389" xr:uid="{00000000-0005-0000-0000-0000A68F0000}"/>
    <cellStyle name="Note 2 3 2 2 12" xfId="36390" xr:uid="{00000000-0005-0000-0000-0000A78F0000}"/>
    <cellStyle name="Note 2 3 2 2 12 2" xfId="36391" xr:uid="{00000000-0005-0000-0000-0000A88F0000}"/>
    <cellStyle name="Note 2 3 2 2 12 3" xfId="36392" xr:uid="{00000000-0005-0000-0000-0000A98F0000}"/>
    <cellStyle name="Note 2 3 2 2 12 4" xfId="36393" xr:uid="{00000000-0005-0000-0000-0000AA8F0000}"/>
    <cellStyle name="Note 2 3 2 2 13" xfId="36394" xr:uid="{00000000-0005-0000-0000-0000AB8F0000}"/>
    <cellStyle name="Note 2 3 2 2 13 2" xfId="36395" xr:uid="{00000000-0005-0000-0000-0000AC8F0000}"/>
    <cellStyle name="Note 2 3 2 2 13 3" xfId="36396" xr:uid="{00000000-0005-0000-0000-0000AD8F0000}"/>
    <cellStyle name="Note 2 3 2 2 13 4" xfId="36397" xr:uid="{00000000-0005-0000-0000-0000AE8F0000}"/>
    <cellStyle name="Note 2 3 2 2 14" xfId="36398" xr:uid="{00000000-0005-0000-0000-0000AF8F0000}"/>
    <cellStyle name="Note 2 3 2 2 14 2" xfId="36399" xr:uid="{00000000-0005-0000-0000-0000B08F0000}"/>
    <cellStyle name="Note 2 3 2 2 14 3" xfId="36400" xr:uid="{00000000-0005-0000-0000-0000B18F0000}"/>
    <cellStyle name="Note 2 3 2 2 14 4" xfId="36401" xr:uid="{00000000-0005-0000-0000-0000B28F0000}"/>
    <cellStyle name="Note 2 3 2 2 15" xfId="36402" xr:uid="{00000000-0005-0000-0000-0000B38F0000}"/>
    <cellStyle name="Note 2 3 2 2 15 2" xfId="36403" xr:uid="{00000000-0005-0000-0000-0000B48F0000}"/>
    <cellStyle name="Note 2 3 2 2 15 3" xfId="36404" xr:uid="{00000000-0005-0000-0000-0000B58F0000}"/>
    <cellStyle name="Note 2 3 2 2 15 4" xfId="36405" xr:uid="{00000000-0005-0000-0000-0000B68F0000}"/>
    <cellStyle name="Note 2 3 2 2 16" xfId="36406" xr:uid="{00000000-0005-0000-0000-0000B78F0000}"/>
    <cellStyle name="Note 2 3 2 2 16 2" xfId="36407" xr:uid="{00000000-0005-0000-0000-0000B88F0000}"/>
    <cellStyle name="Note 2 3 2 2 16 3" xfId="36408" xr:uid="{00000000-0005-0000-0000-0000B98F0000}"/>
    <cellStyle name="Note 2 3 2 2 16 4" xfId="36409" xr:uid="{00000000-0005-0000-0000-0000BA8F0000}"/>
    <cellStyle name="Note 2 3 2 2 17" xfId="36410" xr:uid="{00000000-0005-0000-0000-0000BB8F0000}"/>
    <cellStyle name="Note 2 3 2 2 17 2" xfId="36411" xr:uid="{00000000-0005-0000-0000-0000BC8F0000}"/>
    <cellStyle name="Note 2 3 2 2 17 3" xfId="36412" xr:uid="{00000000-0005-0000-0000-0000BD8F0000}"/>
    <cellStyle name="Note 2 3 2 2 17 4" xfId="36413" xr:uid="{00000000-0005-0000-0000-0000BE8F0000}"/>
    <cellStyle name="Note 2 3 2 2 18" xfId="36414" xr:uid="{00000000-0005-0000-0000-0000BF8F0000}"/>
    <cellStyle name="Note 2 3 2 2 18 2" xfId="36415" xr:uid="{00000000-0005-0000-0000-0000C08F0000}"/>
    <cellStyle name="Note 2 3 2 2 18 3" xfId="36416" xr:uid="{00000000-0005-0000-0000-0000C18F0000}"/>
    <cellStyle name="Note 2 3 2 2 18 4" xfId="36417" xr:uid="{00000000-0005-0000-0000-0000C28F0000}"/>
    <cellStyle name="Note 2 3 2 2 19" xfId="36418" xr:uid="{00000000-0005-0000-0000-0000C38F0000}"/>
    <cellStyle name="Note 2 3 2 2 19 2" xfId="36419" xr:uid="{00000000-0005-0000-0000-0000C48F0000}"/>
    <cellStyle name="Note 2 3 2 2 19 3" xfId="36420" xr:uid="{00000000-0005-0000-0000-0000C58F0000}"/>
    <cellStyle name="Note 2 3 2 2 19 4" xfId="36421" xr:uid="{00000000-0005-0000-0000-0000C68F0000}"/>
    <cellStyle name="Note 2 3 2 2 2" xfId="36422" xr:uid="{00000000-0005-0000-0000-0000C78F0000}"/>
    <cellStyle name="Note 2 3 2 2 2 2" xfId="36423" xr:uid="{00000000-0005-0000-0000-0000C88F0000}"/>
    <cellStyle name="Note 2 3 2 2 2 3" xfId="36424" xr:uid="{00000000-0005-0000-0000-0000C98F0000}"/>
    <cellStyle name="Note 2 3 2 2 2 4" xfId="36425" xr:uid="{00000000-0005-0000-0000-0000CA8F0000}"/>
    <cellStyle name="Note 2 3 2 2 20" xfId="36426" xr:uid="{00000000-0005-0000-0000-0000CB8F0000}"/>
    <cellStyle name="Note 2 3 2 2 20 2" xfId="36427" xr:uid="{00000000-0005-0000-0000-0000CC8F0000}"/>
    <cellStyle name="Note 2 3 2 2 20 3" xfId="36428" xr:uid="{00000000-0005-0000-0000-0000CD8F0000}"/>
    <cellStyle name="Note 2 3 2 2 20 4" xfId="36429" xr:uid="{00000000-0005-0000-0000-0000CE8F0000}"/>
    <cellStyle name="Note 2 3 2 2 21" xfId="36430" xr:uid="{00000000-0005-0000-0000-0000CF8F0000}"/>
    <cellStyle name="Note 2 3 2 2 22" xfId="36431" xr:uid="{00000000-0005-0000-0000-0000D08F0000}"/>
    <cellStyle name="Note 2 3 2 2 3" xfId="36432" xr:uid="{00000000-0005-0000-0000-0000D18F0000}"/>
    <cellStyle name="Note 2 3 2 2 3 2" xfId="36433" xr:uid="{00000000-0005-0000-0000-0000D28F0000}"/>
    <cellStyle name="Note 2 3 2 2 3 3" xfId="36434" xr:uid="{00000000-0005-0000-0000-0000D38F0000}"/>
    <cellStyle name="Note 2 3 2 2 3 4" xfId="36435" xr:uid="{00000000-0005-0000-0000-0000D48F0000}"/>
    <cellStyle name="Note 2 3 2 2 4" xfId="36436" xr:uid="{00000000-0005-0000-0000-0000D58F0000}"/>
    <cellStyle name="Note 2 3 2 2 4 2" xfId="36437" xr:uid="{00000000-0005-0000-0000-0000D68F0000}"/>
    <cellStyle name="Note 2 3 2 2 4 3" xfId="36438" xr:uid="{00000000-0005-0000-0000-0000D78F0000}"/>
    <cellStyle name="Note 2 3 2 2 4 4" xfId="36439" xr:uid="{00000000-0005-0000-0000-0000D88F0000}"/>
    <cellStyle name="Note 2 3 2 2 5" xfId="36440" xr:uid="{00000000-0005-0000-0000-0000D98F0000}"/>
    <cellStyle name="Note 2 3 2 2 5 2" xfId="36441" xr:uid="{00000000-0005-0000-0000-0000DA8F0000}"/>
    <cellStyle name="Note 2 3 2 2 5 3" xfId="36442" xr:uid="{00000000-0005-0000-0000-0000DB8F0000}"/>
    <cellStyle name="Note 2 3 2 2 5 4" xfId="36443" xr:uid="{00000000-0005-0000-0000-0000DC8F0000}"/>
    <cellStyle name="Note 2 3 2 2 6" xfId="36444" xr:uid="{00000000-0005-0000-0000-0000DD8F0000}"/>
    <cellStyle name="Note 2 3 2 2 6 2" xfId="36445" xr:uid="{00000000-0005-0000-0000-0000DE8F0000}"/>
    <cellStyle name="Note 2 3 2 2 6 3" xfId="36446" xr:uid="{00000000-0005-0000-0000-0000DF8F0000}"/>
    <cellStyle name="Note 2 3 2 2 6 4" xfId="36447" xr:uid="{00000000-0005-0000-0000-0000E08F0000}"/>
    <cellStyle name="Note 2 3 2 2 7" xfId="36448" xr:uid="{00000000-0005-0000-0000-0000E18F0000}"/>
    <cellStyle name="Note 2 3 2 2 7 2" xfId="36449" xr:uid="{00000000-0005-0000-0000-0000E28F0000}"/>
    <cellStyle name="Note 2 3 2 2 7 3" xfId="36450" xr:uid="{00000000-0005-0000-0000-0000E38F0000}"/>
    <cellStyle name="Note 2 3 2 2 7 4" xfId="36451" xr:uid="{00000000-0005-0000-0000-0000E48F0000}"/>
    <cellStyle name="Note 2 3 2 2 8" xfId="36452" xr:uid="{00000000-0005-0000-0000-0000E58F0000}"/>
    <cellStyle name="Note 2 3 2 2 8 2" xfId="36453" xr:uid="{00000000-0005-0000-0000-0000E68F0000}"/>
    <cellStyle name="Note 2 3 2 2 8 3" xfId="36454" xr:uid="{00000000-0005-0000-0000-0000E78F0000}"/>
    <cellStyle name="Note 2 3 2 2 8 4" xfId="36455" xr:uid="{00000000-0005-0000-0000-0000E88F0000}"/>
    <cellStyle name="Note 2 3 2 2 9" xfId="36456" xr:uid="{00000000-0005-0000-0000-0000E98F0000}"/>
    <cellStyle name="Note 2 3 2 2 9 2" xfId="36457" xr:uid="{00000000-0005-0000-0000-0000EA8F0000}"/>
    <cellStyle name="Note 2 3 2 2 9 3" xfId="36458" xr:uid="{00000000-0005-0000-0000-0000EB8F0000}"/>
    <cellStyle name="Note 2 3 2 2 9 4" xfId="36459" xr:uid="{00000000-0005-0000-0000-0000EC8F0000}"/>
    <cellStyle name="Note 2 3 2 20" xfId="36460" xr:uid="{00000000-0005-0000-0000-0000ED8F0000}"/>
    <cellStyle name="Note 2 3 2 20 2" xfId="36461" xr:uid="{00000000-0005-0000-0000-0000EE8F0000}"/>
    <cellStyle name="Note 2 3 2 20 3" xfId="36462" xr:uid="{00000000-0005-0000-0000-0000EF8F0000}"/>
    <cellStyle name="Note 2 3 2 20 4" xfId="36463" xr:uid="{00000000-0005-0000-0000-0000F08F0000}"/>
    <cellStyle name="Note 2 3 2 21" xfId="36464" xr:uid="{00000000-0005-0000-0000-0000F18F0000}"/>
    <cellStyle name="Note 2 3 2 21 2" xfId="36465" xr:uid="{00000000-0005-0000-0000-0000F28F0000}"/>
    <cellStyle name="Note 2 3 2 21 3" xfId="36466" xr:uid="{00000000-0005-0000-0000-0000F38F0000}"/>
    <cellStyle name="Note 2 3 2 21 4" xfId="36467" xr:uid="{00000000-0005-0000-0000-0000F48F0000}"/>
    <cellStyle name="Note 2 3 2 22" xfId="36468" xr:uid="{00000000-0005-0000-0000-0000F58F0000}"/>
    <cellStyle name="Note 2 3 2 23" xfId="36469" xr:uid="{00000000-0005-0000-0000-0000F68F0000}"/>
    <cellStyle name="Note 2 3 2 3" xfId="36470" xr:uid="{00000000-0005-0000-0000-0000F78F0000}"/>
    <cellStyle name="Note 2 3 2 3 2" xfId="36471" xr:uid="{00000000-0005-0000-0000-0000F88F0000}"/>
    <cellStyle name="Note 2 3 2 3 3" xfId="36472" xr:uid="{00000000-0005-0000-0000-0000F98F0000}"/>
    <cellStyle name="Note 2 3 2 3 4" xfId="36473" xr:uid="{00000000-0005-0000-0000-0000FA8F0000}"/>
    <cellStyle name="Note 2 3 2 4" xfId="36474" xr:uid="{00000000-0005-0000-0000-0000FB8F0000}"/>
    <cellStyle name="Note 2 3 2 4 2" xfId="36475" xr:uid="{00000000-0005-0000-0000-0000FC8F0000}"/>
    <cellStyle name="Note 2 3 2 4 3" xfId="36476" xr:uid="{00000000-0005-0000-0000-0000FD8F0000}"/>
    <cellStyle name="Note 2 3 2 4 4" xfId="36477" xr:uid="{00000000-0005-0000-0000-0000FE8F0000}"/>
    <cellStyle name="Note 2 3 2 5" xfId="36478" xr:uid="{00000000-0005-0000-0000-0000FF8F0000}"/>
    <cellStyle name="Note 2 3 2 5 2" xfId="36479" xr:uid="{00000000-0005-0000-0000-000000900000}"/>
    <cellStyle name="Note 2 3 2 5 3" xfId="36480" xr:uid="{00000000-0005-0000-0000-000001900000}"/>
    <cellStyle name="Note 2 3 2 5 4" xfId="36481" xr:uid="{00000000-0005-0000-0000-000002900000}"/>
    <cellStyle name="Note 2 3 2 6" xfId="36482" xr:uid="{00000000-0005-0000-0000-000003900000}"/>
    <cellStyle name="Note 2 3 2 6 2" xfId="36483" xr:uid="{00000000-0005-0000-0000-000004900000}"/>
    <cellStyle name="Note 2 3 2 6 3" xfId="36484" xr:uid="{00000000-0005-0000-0000-000005900000}"/>
    <cellStyle name="Note 2 3 2 6 4" xfId="36485" xr:uid="{00000000-0005-0000-0000-000006900000}"/>
    <cellStyle name="Note 2 3 2 7" xfId="36486" xr:uid="{00000000-0005-0000-0000-000007900000}"/>
    <cellStyle name="Note 2 3 2 7 2" xfId="36487" xr:uid="{00000000-0005-0000-0000-000008900000}"/>
    <cellStyle name="Note 2 3 2 7 3" xfId="36488" xr:uid="{00000000-0005-0000-0000-000009900000}"/>
    <cellStyle name="Note 2 3 2 7 4" xfId="36489" xr:uid="{00000000-0005-0000-0000-00000A900000}"/>
    <cellStyle name="Note 2 3 2 8" xfId="36490" xr:uid="{00000000-0005-0000-0000-00000B900000}"/>
    <cellStyle name="Note 2 3 2 8 2" xfId="36491" xr:uid="{00000000-0005-0000-0000-00000C900000}"/>
    <cellStyle name="Note 2 3 2 8 3" xfId="36492" xr:uid="{00000000-0005-0000-0000-00000D900000}"/>
    <cellStyle name="Note 2 3 2 8 4" xfId="36493" xr:uid="{00000000-0005-0000-0000-00000E900000}"/>
    <cellStyle name="Note 2 3 2 9" xfId="36494" xr:uid="{00000000-0005-0000-0000-00000F900000}"/>
    <cellStyle name="Note 2 3 2 9 2" xfId="36495" xr:uid="{00000000-0005-0000-0000-000010900000}"/>
    <cellStyle name="Note 2 3 2 9 3" xfId="36496" xr:uid="{00000000-0005-0000-0000-000011900000}"/>
    <cellStyle name="Note 2 3 2 9 4" xfId="36497" xr:uid="{00000000-0005-0000-0000-000012900000}"/>
    <cellStyle name="Note 2 3 20" xfId="36498" xr:uid="{00000000-0005-0000-0000-000013900000}"/>
    <cellStyle name="Note 2 3 20 2" xfId="36499" xr:uid="{00000000-0005-0000-0000-000014900000}"/>
    <cellStyle name="Note 2 3 20 3" xfId="36500" xr:uid="{00000000-0005-0000-0000-000015900000}"/>
    <cellStyle name="Note 2 3 20 4" xfId="36501" xr:uid="{00000000-0005-0000-0000-000016900000}"/>
    <cellStyle name="Note 2 3 21" xfId="36502" xr:uid="{00000000-0005-0000-0000-000017900000}"/>
    <cellStyle name="Note 2 3 21 2" xfId="36503" xr:uid="{00000000-0005-0000-0000-000018900000}"/>
    <cellStyle name="Note 2 3 21 3" xfId="36504" xr:uid="{00000000-0005-0000-0000-000019900000}"/>
    <cellStyle name="Note 2 3 21 4" xfId="36505" xr:uid="{00000000-0005-0000-0000-00001A900000}"/>
    <cellStyle name="Note 2 3 22" xfId="36506" xr:uid="{00000000-0005-0000-0000-00001B900000}"/>
    <cellStyle name="Note 2 3 23" xfId="36507" xr:uid="{00000000-0005-0000-0000-00001C900000}"/>
    <cellStyle name="Note 2 3 24" xfId="36508" xr:uid="{00000000-0005-0000-0000-00001D900000}"/>
    <cellStyle name="Note 2 3 25" xfId="36509" xr:uid="{00000000-0005-0000-0000-00001E900000}"/>
    <cellStyle name="Note 2 3 26" xfId="36299" xr:uid="{00000000-0005-0000-0000-00001F900000}"/>
    <cellStyle name="Note 2 3 3" xfId="36510" xr:uid="{00000000-0005-0000-0000-000020900000}"/>
    <cellStyle name="Note 2 3 3 2" xfId="36511" xr:uid="{00000000-0005-0000-0000-000021900000}"/>
    <cellStyle name="Note 2 3 3 3" xfId="36512" xr:uid="{00000000-0005-0000-0000-000022900000}"/>
    <cellStyle name="Note 2 3 3 4" xfId="36513" xr:uid="{00000000-0005-0000-0000-000023900000}"/>
    <cellStyle name="Note 2 3 4" xfId="36514" xr:uid="{00000000-0005-0000-0000-000024900000}"/>
    <cellStyle name="Note 2 3 4 2" xfId="36515" xr:uid="{00000000-0005-0000-0000-000025900000}"/>
    <cellStyle name="Note 2 3 4 3" xfId="36516" xr:uid="{00000000-0005-0000-0000-000026900000}"/>
    <cellStyle name="Note 2 3 4 4" xfId="36517" xr:uid="{00000000-0005-0000-0000-000027900000}"/>
    <cellStyle name="Note 2 3 5" xfId="36518" xr:uid="{00000000-0005-0000-0000-000028900000}"/>
    <cellStyle name="Note 2 3 5 2" xfId="36519" xr:uid="{00000000-0005-0000-0000-000029900000}"/>
    <cellStyle name="Note 2 3 5 3" xfId="36520" xr:uid="{00000000-0005-0000-0000-00002A900000}"/>
    <cellStyle name="Note 2 3 5 4" xfId="36521" xr:uid="{00000000-0005-0000-0000-00002B900000}"/>
    <cellStyle name="Note 2 3 6" xfId="36522" xr:uid="{00000000-0005-0000-0000-00002C900000}"/>
    <cellStyle name="Note 2 3 6 2" xfId="36523" xr:uid="{00000000-0005-0000-0000-00002D900000}"/>
    <cellStyle name="Note 2 3 6 3" xfId="36524" xr:uid="{00000000-0005-0000-0000-00002E900000}"/>
    <cellStyle name="Note 2 3 6 4" xfId="36525" xr:uid="{00000000-0005-0000-0000-00002F900000}"/>
    <cellStyle name="Note 2 3 7" xfId="36526" xr:uid="{00000000-0005-0000-0000-000030900000}"/>
    <cellStyle name="Note 2 3 7 2" xfId="36527" xr:uid="{00000000-0005-0000-0000-000031900000}"/>
    <cellStyle name="Note 2 3 7 3" xfId="36528" xr:uid="{00000000-0005-0000-0000-000032900000}"/>
    <cellStyle name="Note 2 3 7 4" xfId="36529" xr:uid="{00000000-0005-0000-0000-000033900000}"/>
    <cellStyle name="Note 2 3 8" xfId="36530" xr:uid="{00000000-0005-0000-0000-000034900000}"/>
    <cellStyle name="Note 2 3 8 2" xfId="36531" xr:uid="{00000000-0005-0000-0000-000035900000}"/>
    <cellStyle name="Note 2 3 8 3" xfId="36532" xr:uid="{00000000-0005-0000-0000-000036900000}"/>
    <cellStyle name="Note 2 3 8 4" xfId="36533" xr:uid="{00000000-0005-0000-0000-000037900000}"/>
    <cellStyle name="Note 2 3 9" xfId="36534" xr:uid="{00000000-0005-0000-0000-000038900000}"/>
    <cellStyle name="Note 2 3 9 2" xfId="36535" xr:uid="{00000000-0005-0000-0000-000039900000}"/>
    <cellStyle name="Note 2 3 9 3" xfId="36536" xr:uid="{00000000-0005-0000-0000-00003A900000}"/>
    <cellStyle name="Note 2 3 9 4" xfId="36537" xr:uid="{00000000-0005-0000-0000-00003B900000}"/>
    <cellStyle name="Note 2 30" xfId="36538" xr:uid="{00000000-0005-0000-0000-00003C900000}"/>
    <cellStyle name="Note 2 30 2" xfId="36539" xr:uid="{00000000-0005-0000-0000-00003D900000}"/>
    <cellStyle name="Note 2 30 3" xfId="36540" xr:uid="{00000000-0005-0000-0000-00003E900000}"/>
    <cellStyle name="Note 2 30 4" xfId="36541" xr:uid="{00000000-0005-0000-0000-00003F900000}"/>
    <cellStyle name="Note 2 31" xfId="36542" xr:uid="{00000000-0005-0000-0000-000040900000}"/>
    <cellStyle name="Note 2 31 2" xfId="36543" xr:uid="{00000000-0005-0000-0000-000041900000}"/>
    <cellStyle name="Note 2 31 3" xfId="36544" xr:uid="{00000000-0005-0000-0000-000042900000}"/>
    <cellStyle name="Note 2 31 4" xfId="36545" xr:uid="{00000000-0005-0000-0000-000043900000}"/>
    <cellStyle name="Note 2 32" xfId="36546" xr:uid="{00000000-0005-0000-0000-000044900000}"/>
    <cellStyle name="Note 2 32 2" xfId="36547" xr:uid="{00000000-0005-0000-0000-000045900000}"/>
    <cellStyle name="Note 2 32 3" xfId="36548" xr:uid="{00000000-0005-0000-0000-000046900000}"/>
    <cellStyle name="Note 2 32 4" xfId="36549" xr:uid="{00000000-0005-0000-0000-000047900000}"/>
    <cellStyle name="Note 2 33" xfId="36550" xr:uid="{00000000-0005-0000-0000-000048900000}"/>
    <cellStyle name="Note 2 33 2" xfId="36551" xr:uid="{00000000-0005-0000-0000-000049900000}"/>
    <cellStyle name="Note 2 33 3" xfId="36552" xr:uid="{00000000-0005-0000-0000-00004A900000}"/>
    <cellStyle name="Note 2 33 4" xfId="36553" xr:uid="{00000000-0005-0000-0000-00004B900000}"/>
    <cellStyle name="Note 2 34" xfId="36554" xr:uid="{00000000-0005-0000-0000-00004C900000}"/>
    <cellStyle name="Note 2 34 2" xfId="36555" xr:uid="{00000000-0005-0000-0000-00004D900000}"/>
    <cellStyle name="Note 2 34 3" xfId="36556" xr:uid="{00000000-0005-0000-0000-00004E900000}"/>
    <cellStyle name="Note 2 34 4" xfId="36557" xr:uid="{00000000-0005-0000-0000-00004F900000}"/>
    <cellStyle name="Note 2 35" xfId="36558" xr:uid="{00000000-0005-0000-0000-000050900000}"/>
    <cellStyle name="Note 2 35 2" xfId="36559" xr:uid="{00000000-0005-0000-0000-000051900000}"/>
    <cellStyle name="Note 2 35 3" xfId="36560" xr:uid="{00000000-0005-0000-0000-000052900000}"/>
    <cellStyle name="Note 2 35 4" xfId="36561" xr:uid="{00000000-0005-0000-0000-000053900000}"/>
    <cellStyle name="Note 2 36" xfId="36562" xr:uid="{00000000-0005-0000-0000-000054900000}"/>
    <cellStyle name="Note 2 36 2" xfId="36563" xr:uid="{00000000-0005-0000-0000-000055900000}"/>
    <cellStyle name="Note 2 36 3" xfId="36564" xr:uid="{00000000-0005-0000-0000-000056900000}"/>
    <cellStyle name="Note 2 36 4" xfId="36565" xr:uid="{00000000-0005-0000-0000-000057900000}"/>
    <cellStyle name="Note 2 37" xfId="36566" xr:uid="{00000000-0005-0000-0000-000058900000}"/>
    <cellStyle name="Note 2 37 2" xfId="36567" xr:uid="{00000000-0005-0000-0000-000059900000}"/>
    <cellStyle name="Note 2 37 3" xfId="36568" xr:uid="{00000000-0005-0000-0000-00005A900000}"/>
    <cellStyle name="Note 2 37 4" xfId="36569" xr:uid="{00000000-0005-0000-0000-00005B900000}"/>
    <cellStyle name="Note 2 38" xfId="36570" xr:uid="{00000000-0005-0000-0000-00005C900000}"/>
    <cellStyle name="Note 2 39" xfId="36571" xr:uid="{00000000-0005-0000-0000-00005D900000}"/>
    <cellStyle name="Note 2 4" xfId="1664" xr:uid="{00000000-0005-0000-0000-00005E900000}"/>
    <cellStyle name="Note 2 4 10" xfId="36573" xr:uid="{00000000-0005-0000-0000-00005F900000}"/>
    <cellStyle name="Note 2 4 10 2" xfId="36574" xr:uid="{00000000-0005-0000-0000-000060900000}"/>
    <cellStyle name="Note 2 4 10 3" xfId="36575" xr:uid="{00000000-0005-0000-0000-000061900000}"/>
    <cellStyle name="Note 2 4 10 4" xfId="36576" xr:uid="{00000000-0005-0000-0000-000062900000}"/>
    <cellStyle name="Note 2 4 11" xfId="36577" xr:uid="{00000000-0005-0000-0000-000063900000}"/>
    <cellStyle name="Note 2 4 11 2" xfId="36578" xr:uid="{00000000-0005-0000-0000-000064900000}"/>
    <cellStyle name="Note 2 4 11 3" xfId="36579" xr:uid="{00000000-0005-0000-0000-000065900000}"/>
    <cellStyle name="Note 2 4 11 4" xfId="36580" xr:uid="{00000000-0005-0000-0000-000066900000}"/>
    <cellStyle name="Note 2 4 12" xfId="36581" xr:uid="{00000000-0005-0000-0000-000067900000}"/>
    <cellStyle name="Note 2 4 12 2" xfId="36582" xr:uid="{00000000-0005-0000-0000-000068900000}"/>
    <cellStyle name="Note 2 4 12 3" xfId="36583" xr:uid="{00000000-0005-0000-0000-000069900000}"/>
    <cellStyle name="Note 2 4 12 4" xfId="36584" xr:uid="{00000000-0005-0000-0000-00006A900000}"/>
    <cellStyle name="Note 2 4 13" xfId="36585" xr:uid="{00000000-0005-0000-0000-00006B900000}"/>
    <cellStyle name="Note 2 4 13 2" xfId="36586" xr:uid="{00000000-0005-0000-0000-00006C900000}"/>
    <cellStyle name="Note 2 4 13 3" xfId="36587" xr:uid="{00000000-0005-0000-0000-00006D900000}"/>
    <cellStyle name="Note 2 4 13 4" xfId="36588" xr:uid="{00000000-0005-0000-0000-00006E900000}"/>
    <cellStyle name="Note 2 4 14" xfId="36589" xr:uid="{00000000-0005-0000-0000-00006F900000}"/>
    <cellStyle name="Note 2 4 14 2" xfId="36590" xr:uid="{00000000-0005-0000-0000-000070900000}"/>
    <cellStyle name="Note 2 4 14 3" xfId="36591" xr:uid="{00000000-0005-0000-0000-000071900000}"/>
    <cellStyle name="Note 2 4 14 4" xfId="36592" xr:uid="{00000000-0005-0000-0000-000072900000}"/>
    <cellStyle name="Note 2 4 15" xfId="36593" xr:uid="{00000000-0005-0000-0000-000073900000}"/>
    <cellStyle name="Note 2 4 15 2" xfId="36594" xr:uid="{00000000-0005-0000-0000-000074900000}"/>
    <cellStyle name="Note 2 4 15 3" xfId="36595" xr:uid="{00000000-0005-0000-0000-000075900000}"/>
    <cellStyle name="Note 2 4 15 4" xfId="36596" xr:uid="{00000000-0005-0000-0000-000076900000}"/>
    <cellStyle name="Note 2 4 16" xfId="36597" xr:uid="{00000000-0005-0000-0000-000077900000}"/>
    <cellStyle name="Note 2 4 16 2" xfId="36598" xr:uid="{00000000-0005-0000-0000-000078900000}"/>
    <cellStyle name="Note 2 4 16 3" xfId="36599" xr:uid="{00000000-0005-0000-0000-000079900000}"/>
    <cellStyle name="Note 2 4 16 4" xfId="36600" xr:uid="{00000000-0005-0000-0000-00007A900000}"/>
    <cellStyle name="Note 2 4 17" xfId="36601" xr:uid="{00000000-0005-0000-0000-00007B900000}"/>
    <cellStyle name="Note 2 4 17 2" xfId="36602" xr:uid="{00000000-0005-0000-0000-00007C900000}"/>
    <cellStyle name="Note 2 4 17 3" xfId="36603" xr:uid="{00000000-0005-0000-0000-00007D900000}"/>
    <cellStyle name="Note 2 4 17 4" xfId="36604" xr:uid="{00000000-0005-0000-0000-00007E900000}"/>
    <cellStyle name="Note 2 4 18" xfId="36605" xr:uid="{00000000-0005-0000-0000-00007F900000}"/>
    <cellStyle name="Note 2 4 18 2" xfId="36606" xr:uid="{00000000-0005-0000-0000-000080900000}"/>
    <cellStyle name="Note 2 4 18 3" xfId="36607" xr:uid="{00000000-0005-0000-0000-000081900000}"/>
    <cellStyle name="Note 2 4 18 4" xfId="36608" xr:uid="{00000000-0005-0000-0000-000082900000}"/>
    <cellStyle name="Note 2 4 19" xfId="36609" xr:uid="{00000000-0005-0000-0000-000083900000}"/>
    <cellStyle name="Note 2 4 19 2" xfId="36610" xr:uid="{00000000-0005-0000-0000-000084900000}"/>
    <cellStyle name="Note 2 4 19 3" xfId="36611" xr:uid="{00000000-0005-0000-0000-000085900000}"/>
    <cellStyle name="Note 2 4 19 4" xfId="36612" xr:uid="{00000000-0005-0000-0000-000086900000}"/>
    <cellStyle name="Note 2 4 2" xfId="36613" xr:uid="{00000000-0005-0000-0000-000087900000}"/>
    <cellStyle name="Note 2 4 2 10" xfId="36614" xr:uid="{00000000-0005-0000-0000-000088900000}"/>
    <cellStyle name="Note 2 4 2 10 2" xfId="36615" xr:uid="{00000000-0005-0000-0000-000089900000}"/>
    <cellStyle name="Note 2 4 2 10 3" xfId="36616" xr:uid="{00000000-0005-0000-0000-00008A900000}"/>
    <cellStyle name="Note 2 4 2 10 4" xfId="36617" xr:uid="{00000000-0005-0000-0000-00008B900000}"/>
    <cellStyle name="Note 2 4 2 11" xfId="36618" xr:uid="{00000000-0005-0000-0000-00008C900000}"/>
    <cellStyle name="Note 2 4 2 11 2" xfId="36619" xr:uid="{00000000-0005-0000-0000-00008D900000}"/>
    <cellStyle name="Note 2 4 2 11 3" xfId="36620" xr:uid="{00000000-0005-0000-0000-00008E900000}"/>
    <cellStyle name="Note 2 4 2 11 4" xfId="36621" xr:uid="{00000000-0005-0000-0000-00008F900000}"/>
    <cellStyle name="Note 2 4 2 12" xfId="36622" xr:uid="{00000000-0005-0000-0000-000090900000}"/>
    <cellStyle name="Note 2 4 2 12 2" xfId="36623" xr:uid="{00000000-0005-0000-0000-000091900000}"/>
    <cellStyle name="Note 2 4 2 12 3" xfId="36624" xr:uid="{00000000-0005-0000-0000-000092900000}"/>
    <cellStyle name="Note 2 4 2 12 4" xfId="36625" xr:uid="{00000000-0005-0000-0000-000093900000}"/>
    <cellStyle name="Note 2 4 2 13" xfId="36626" xr:uid="{00000000-0005-0000-0000-000094900000}"/>
    <cellStyle name="Note 2 4 2 13 2" xfId="36627" xr:uid="{00000000-0005-0000-0000-000095900000}"/>
    <cellStyle name="Note 2 4 2 13 3" xfId="36628" xr:uid="{00000000-0005-0000-0000-000096900000}"/>
    <cellStyle name="Note 2 4 2 13 4" xfId="36629" xr:uid="{00000000-0005-0000-0000-000097900000}"/>
    <cellStyle name="Note 2 4 2 14" xfId="36630" xr:uid="{00000000-0005-0000-0000-000098900000}"/>
    <cellStyle name="Note 2 4 2 14 2" xfId="36631" xr:uid="{00000000-0005-0000-0000-000099900000}"/>
    <cellStyle name="Note 2 4 2 14 3" xfId="36632" xr:uid="{00000000-0005-0000-0000-00009A900000}"/>
    <cellStyle name="Note 2 4 2 14 4" xfId="36633" xr:uid="{00000000-0005-0000-0000-00009B900000}"/>
    <cellStyle name="Note 2 4 2 15" xfId="36634" xr:uid="{00000000-0005-0000-0000-00009C900000}"/>
    <cellStyle name="Note 2 4 2 15 2" xfId="36635" xr:uid="{00000000-0005-0000-0000-00009D900000}"/>
    <cellStyle name="Note 2 4 2 15 3" xfId="36636" xr:uid="{00000000-0005-0000-0000-00009E900000}"/>
    <cellStyle name="Note 2 4 2 15 4" xfId="36637" xr:uid="{00000000-0005-0000-0000-00009F900000}"/>
    <cellStyle name="Note 2 4 2 16" xfId="36638" xr:uid="{00000000-0005-0000-0000-0000A0900000}"/>
    <cellStyle name="Note 2 4 2 16 2" xfId="36639" xr:uid="{00000000-0005-0000-0000-0000A1900000}"/>
    <cellStyle name="Note 2 4 2 16 3" xfId="36640" xr:uid="{00000000-0005-0000-0000-0000A2900000}"/>
    <cellStyle name="Note 2 4 2 16 4" xfId="36641" xr:uid="{00000000-0005-0000-0000-0000A3900000}"/>
    <cellStyle name="Note 2 4 2 17" xfId="36642" xr:uid="{00000000-0005-0000-0000-0000A4900000}"/>
    <cellStyle name="Note 2 4 2 17 2" xfId="36643" xr:uid="{00000000-0005-0000-0000-0000A5900000}"/>
    <cellStyle name="Note 2 4 2 17 3" xfId="36644" xr:uid="{00000000-0005-0000-0000-0000A6900000}"/>
    <cellStyle name="Note 2 4 2 17 4" xfId="36645" xr:uid="{00000000-0005-0000-0000-0000A7900000}"/>
    <cellStyle name="Note 2 4 2 18" xfId="36646" xr:uid="{00000000-0005-0000-0000-0000A8900000}"/>
    <cellStyle name="Note 2 4 2 18 2" xfId="36647" xr:uid="{00000000-0005-0000-0000-0000A9900000}"/>
    <cellStyle name="Note 2 4 2 18 3" xfId="36648" xr:uid="{00000000-0005-0000-0000-0000AA900000}"/>
    <cellStyle name="Note 2 4 2 18 4" xfId="36649" xr:uid="{00000000-0005-0000-0000-0000AB900000}"/>
    <cellStyle name="Note 2 4 2 19" xfId="36650" xr:uid="{00000000-0005-0000-0000-0000AC900000}"/>
    <cellStyle name="Note 2 4 2 19 2" xfId="36651" xr:uid="{00000000-0005-0000-0000-0000AD900000}"/>
    <cellStyle name="Note 2 4 2 19 3" xfId="36652" xr:uid="{00000000-0005-0000-0000-0000AE900000}"/>
    <cellStyle name="Note 2 4 2 19 4" xfId="36653" xr:uid="{00000000-0005-0000-0000-0000AF900000}"/>
    <cellStyle name="Note 2 4 2 2" xfId="36654" xr:uid="{00000000-0005-0000-0000-0000B0900000}"/>
    <cellStyle name="Note 2 4 2 2 2" xfId="36655" xr:uid="{00000000-0005-0000-0000-0000B1900000}"/>
    <cellStyle name="Note 2 4 2 2 3" xfId="36656" xr:uid="{00000000-0005-0000-0000-0000B2900000}"/>
    <cellStyle name="Note 2 4 2 2 4" xfId="36657" xr:uid="{00000000-0005-0000-0000-0000B3900000}"/>
    <cellStyle name="Note 2 4 2 20" xfId="36658" xr:uid="{00000000-0005-0000-0000-0000B4900000}"/>
    <cellStyle name="Note 2 4 2 20 2" xfId="36659" xr:uid="{00000000-0005-0000-0000-0000B5900000}"/>
    <cellStyle name="Note 2 4 2 20 3" xfId="36660" xr:uid="{00000000-0005-0000-0000-0000B6900000}"/>
    <cellStyle name="Note 2 4 2 20 4" xfId="36661" xr:uid="{00000000-0005-0000-0000-0000B7900000}"/>
    <cellStyle name="Note 2 4 2 21" xfId="36662" xr:uid="{00000000-0005-0000-0000-0000B8900000}"/>
    <cellStyle name="Note 2 4 2 22" xfId="36663" xr:uid="{00000000-0005-0000-0000-0000B9900000}"/>
    <cellStyle name="Note 2 4 2 3" xfId="36664" xr:uid="{00000000-0005-0000-0000-0000BA900000}"/>
    <cellStyle name="Note 2 4 2 3 2" xfId="36665" xr:uid="{00000000-0005-0000-0000-0000BB900000}"/>
    <cellStyle name="Note 2 4 2 3 3" xfId="36666" xr:uid="{00000000-0005-0000-0000-0000BC900000}"/>
    <cellStyle name="Note 2 4 2 3 4" xfId="36667" xr:uid="{00000000-0005-0000-0000-0000BD900000}"/>
    <cellStyle name="Note 2 4 2 4" xfId="36668" xr:uid="{00000000-0005-0000-0000-0000BE900000}"/>
    <cellStyle name="Note 2 4 2 4 2" xfId="36669" xr:uid="{00000000-0005-0000-0000-0000BF900000}"/>
    <cellStyle name="Note 2 4 2 4 3" xfId="36670" xr:uid="{00000000-0005-0000-0000-0000C0900000}"/>
    <cellStyle name="Note 2 4 2 4 4" xfId="36671" xr:uid="{00000000-0005-0000-0000-0000C1900000}"/>
    <cellStyle name="Note 2 4 2 5" xfId="36672" xr:uid="{00000000-0005-0000-0000-0000C2900000}"/>
    <cellStyle name="Note 2 4 2 5 2" xfId="36673" xr:uid="{00000000-0005-0000-0000-0000C3900000}"/>
    <cellStyle name="Note 2 4 2 5 3" xfId="36674" xr:uid="{00000000-0005-0000-0000-0000C4900000}"/>
    <cellStyle name="Note 2 4 2 5 4" xfId="36675" xr:uid="{00000000-0005-0000-0000-0000C5900000}"/>
    <cellStyle name="Note 2 4 2 6" xfId="36676" xr:uid="{00000000-0005-0000-0000-0000C6900000}"/>
    <cellStyle name="Note 2 4 2 6 2" xfId="36677" xr:uid="{00000000-0005-0000-0000-0000C7900000}"/>
    <cellStyle name="Note 2 4 2 6 3" xfId="36678" xr:uid="{00000000-0005-0000-0000-0000C8900000}"/>
    <cellStyle name="Note 2 4 2 6 4" xfId="36679" xr:uid="{00000000-0005-0000-0000-0000C9900000}"/>
    <cellStyle name="Note 2 4 2 7" xfId="36680" xr:uid="{00000000-0005-0000-0000-0000CA900000}"/>
    <cellStyle name="Note 2 4 2 7 2" xfId="36681" xr:uid="{00000000-0005-0000-0000-0000CB900000}"/>
    <cellStyle name="Note 2 4 2 7 3" xfId="36682" xr:uid="{00000000-0005-0000-0000-0000CC900000}"/>
    <cellStyle name="Note 2 4 2 7 4" xfId="36683" xr:uid="{00000000-0005-0000-0000-0000CD900000}"/>
    <cellStyle name="Note 2 4 2 8" xfId="36684" xr:uid="{00000000-0005-0000-0000-0000CE900000}"/>
    <cellStyle name="Note 2 4 2 8 2" xfId="36685" xr:uid="{00000000-0005-0000-0000-0000CF900000}"/>
    <cellStyle name="Note 2 4 2 8 3" xfId="36686" xr:uid="{00000000-0005-0000-0000-0000D0900000}"/>
    <cellStyle name="Note 2 4 2 8 4" xfId="36687" xr:uid="{00000000-0005-0000-0000-0000D1900000}"/>
    <cellStyle name="Note 2 4 2 9" xfId="36688" xr:uid="{00000000-0005-0000-0000-0000D2900000}"/>
    <cellStyle name="Note 2 4 2 9 2" xfId="36689" xr:uid="{00000000-0005-0000-0000-0000D3900000}"/>
    <cellStyle name="Note 2 4 2 9 3" xfId="36690" xr:uid="{00000000-0005-0000-0000-0000D4900000}"/>
    <cellStyle name="Note 2 4 2 9 4" xfId="36691" xr:uid="{00000000-0005-0000-0000-0000D5900000}"/>
    <cellStyle name="Note 2 4 20" xfId="36692" xr:uid="{00000000-0005-0000-0000-0000D6900000}"/>
    <cellStyle name="Note 2 4 20 2" xfId="36693" xr:uid="{00000000-0005-0000-0000-0000D7900000}"/>
    <cellStyle name="Note 2 4 20 3" xfId="36694" xr:uid="{00000000-0005-0000-0000-0000D8900000}"/>
    <cellStyle name="Note 2 4 20 4" xfId="36695" xr:uid="{00000000-0005-0000-0000-0000D9900000}"/>
    <cellStyle name="Note 2 4 21" xfId="36696" xr:uid="{00000000-0005-0000-0000-0000DA900000}"/>
    <cellStyle name="Note 2 4 21 2" xfId="36697" xr:uid="{00000000-0005-0000-0000-0000DB900000}"/>
    <cellStyle name="Note 2 4 21 3" xfId="36698" xr:uid="{00000000-0005-0000-0000-0000DC900000}"/>
    <cellStyle name="Note 2 4 21 4" xfId="36699" xr:uid="{00000000-0005-0000-0000-0000DD900000}"/>
    <cellStyle name="Note 2 4 22" xfId="36700" xr:uid="{00000000-0005-0000-0000-0000DE900000}"/>
    <cellStyle name="Note 2 4 23" xfId="36701" xr:uid="{00000000-0005-0000-0000-0000DF900000}"/>
    <cellStyle name="Note 2 4 24" xfId="36702" xr:uid="{00000000-0005-0000-0000-0000E0900000}"/>
    <cellStyle name="Note 2 4 25" xfId="36572" xr:uid="{00000000-0005-0000-0000-0000E1900000}"/>
    <cellStyle name="Note 2 4 26" xfId="58189" xr:uid="{00000000-0005-0000-0000-0000E2900000}"/>
    <cellStyle name="Note 2 4 3" xfId="36703" xr:uid="{00000000-0005-0000-0000-0000E3900000}"/>
    <cellStyle name="Note 2 4 3 2" xfId="36704" xr:uid="{00000000-0005-0000-0000-0000E4900000}"/>
    <cellStyle name="Note 2 4 3 3" xfId="36705" xr:uid="{00000000-0005-0000-0000-0000E5900000}"/>
    <cellStyle name="Note 2 4 3 4" xfId="36706" xr:uid="{00000000-0005-0000-0000-0000E6900000}"/>
    <cellStyle name="Note 2 4 4" xfId="36707" xr:uid="{00000000-0005-0000-0000-0000E7900000}"/>
    <cellStyle name="Note 2 4 4 2" xfId="36708" xr:uid="{00000000-0005-0000-0000-0000E8900000}"/>
    <cellStyle name="Note 2 4 4 3" xfId="36709" xr:uid="{00000000-0005-0000-0000-0000E9900000}"/>
    <cellStyle name="Note 2 4 4 4" xfId="36710" xr:uid="{00000000-0005-0000-0000-0000EA900000}"/>
    <cellStyle name="Note 2 4 5" xfId="36711" xr:uid="{00000000-0005-0000-0000-0000EB900000}"/>
    <cellStyle name="Note 2 4 5 2" xfId="36712" xr:uid="{00000000-0005-0000-0000-0000EC900000}"/>
    <cellStyle name="Note 2 4 5 3" xfId="36713" xr:uid="{00000000-0005-0000-0000-0000ED900000}"/>
    <cellStyle name="Note 2 4 5 4" xfId="36714" xr:uid="{00000000-0005-0000-0000-0000EE900000}"/>
    <cellStyle name="Note 2 4 6" xfId="36715" xr:uid="{00000000-0005-0000-0000-0000EF900000}"/>
    <cellStyle name="Note 2 4 6 2" xfId="36716" xr:uid="{00000000-0005-0000-0000-0000F0900000}"/>
    <cellStyle name="Note 2 4 6 3" xfId="36717" xr:uid="{00000000-0005-0000-0000-0000F1900000}"/>
    <cellStyle name="Note 2 4 6 4" xfId="36718" xr:uid="{00000000-0005-0000-0000-0000F2900000}"/>
    <cellStyle name="Note 2 4 7" xfId="36719" xr:uid="{00000000-0005-0000-0000-0000F3900000}"/>
    <cellStyle name="Note 2 4 7 2" xfId="36720" xr:uid="{00000000-0005-0000-0000-0000F4900000}"/>
    <cellStyle name="Note 2 4 7 3" xfId="36721" xr:uid="{00000000-0005-0000-0000-0000F5900000}"/>
    <cellStyle name="Note 2 4 7 4" xfId="36722" xr:uid="{00000000-0005-0000-0000-0000F6900000}"/>
    <cellStyle name="Note 2 4 8" xfId="36723" xr:uid="{00000000-0005-0000-0000-0000F7900000}"/>
    <cellStyle name="Note 2 4 8 2" xfId="36724" xr:uid="{00000000-0005-0000-0000-0000F8900000}"/>
    <cellStyle name="Note 2 4 8 3" xfId="36725" xr:uid="{00000000-0005-0000-0000-0000F9900000}"/>
    <cellStyle name="Note 2 4 8 4" xfId="36726" xr:uid="{00000000-0005-0000-0000-0000FA900000}"/>
    <cellStyle name="Note 2 4 9" xfId="36727" xr:uid="{00000000-0005-0000-0000-0000FB900000}"/>
    <cellStyle name="Note 2 4 9 2" xfId="36728" xr:uid="{00000000-0005-0000-0000-0000FC900000}"/>
    <cellStyle name="Note 2 4 9 3" xfId="36729" xr:uid="{00000000-0005-0000-0000-0000FD900000}"/>
    <cellStyle name="Note 2 4 9 4" xfId="36730" xr:uid="{00000000-0005-0000-0000-0000FE900000}"/>
    <cellStyle name="Note 2 40" xfId="36731" xr:uid="{00000000-0005-0000-0000-0000FF900000}"/>
    <cellStyle name="Note 2 41" xfId="36732" xr:uid="{00000000-0005-0000-0000-000000910000}"/>
    <cellStyle name="Note 2 42" xfId="36733" xr:uid="{00000000-0005-0000-0000-000001910000}"/>
    <cellStyle name="Note 2 43" xfId="57517" xr:uid="{00000000-0005-0000-0000-000002910000}"/>
    <cellStyle name="Note 2 44" xfId="57812" xr:uid="{00000000-0005-0000-0000-000003910000}"/>
    <cellStyle name="Note 2 45" xfId="33719" xr:uid="{00000000-0005-0000-0000-000004910000}"/>
    <cellStyle name="Note 2 5" xfId="1665" xr:uid="{00000000-0005-0000-0000-000005910000}"/>
    <cellStyle name="Note 2 5 10" xfId="36735" xr:uid="{00000000-0005-0000-0000-000006910000}"/>
    <cellStyle name="Note 2 5 10 2" xfId="36736" xr:uid="{00000000-0005-0000-0000-000007910000}"/>
    <cellStyle name="Note 2 5 10 3" xfId="36737" xr:uid="{00000000-0005-0000-0000-000008910000}"/>
    <cellStyle name="Note 2 5 10 4" xfId="36738" xr:uid="{00000000-0005-0000-0000-000009910000}"/>
    <cellStyle name="Note 2 5 11" xfId="36739" xr:uid="{00000000-0005-0000-0000-00000A910000}"/>
    <cellStyle name="Note 2 5 11 2" xfId="36740" xr:uid="{00000000-0005-0000-0000-00000B910000}"/>
    <cellStyle name="Note 2 5 11 3" xfId="36741" xr:uid="{00000000-0005-0000-0000-00000C910000}"/>
    <cellStyle name="Note 2 5 11 4" xfId="36742" xr:uid="{00000000-0005-0000-0000-00000D910000}"/>
    <cellStyle name="Note 2 5 12" xfId="36743" xr:uid="{00000000-0005-0000-0000-00000E910000}"/>
    <cellStyle name="Note 2 5 12 2" xfId="36744" xr:uid="{00000000-0005-0000-0000-00000F910000}"/>
    <cellStyle name="Note 2 5 12 3" xfId="36745" xr:uid="{00000000-0005-0000-0000-000010910000}"/>
    <cellStyle name="Note 2 5 12 4" xfId="36746" xr:uid="{00000000-0005-0000-0000-000011910000}"/>
    <cellStyle name="Note 2 5 13" xfId="36747" xr:uid="{00000000-0005-0000-0000-000012910000}"/>
    <cellStyle name="Note 2 5 13 2" xfId="36748" xr:uid="{00000000-0005-0000-0000-000013910000}"/>
    <cellStyle name="Note 2 5 13 3" xfId="36749" xr:uid="{00000000-0005-0000-0000-000014910000}"/>
    <cellStyle name="Note 2 5 13 4" xfId="36750" xr:uid="{00000000-0005-0000-0000-000015910000}"/>
    <cellStyle name="Note 2 5 14" xfId="36751" xr:uid="{00000000-0005-0000-0000-000016910000}"/>
    <cellStyle name="Note 2 5 14 2" xfId="36752" xr:uid="{00000000-0005-0000-0000-000017910000}"/>
    <cellStyle name="Note 2 5 14 3" xfId="36753" xr:uid="{00000000-0005-0000-0000-000018910000}"/>
    <cellStyle name="Note 2 5 14 4" xfId="36754" xr:uid="{00000000-0005-0000-0000-000019910000}"/>
    <cellStyle name="Note 2 5 15" xfId="36755" xr:uid="{00000000-0005-0000-0000-00001A910000}"/>
    <cellStyle name="Note 2 5 15 2" xfId="36756" xr:uid="{00000000-0005-0000-0000-00001B910000}"/>
    <cellStyle name="Note 2 5 15 3" xfId="36757" xr:uid="{00000000-0005-0000-0000-00001C910000}"/>
    <cellStyle name="Note 2 5 15 4" xfId="36758" xr:uid="{00000000-0005-0000-0000-00001D910000}"/>
    <cellStyle name="Note 2 5 16" xfId="36759" xr:uid="{00000000-0005-0000-0000-00001E910000}"/>
    <cellStyle name="Note 2 5 16 2" xfId="36760" xr:uid="{00000000-0005-0000-0000-00001F910000}"/>
    <cellStyle name="Note 2 5 16 3" xfId="36761" xr:uid="{00000000-0005-0000-0000-000020910000}"/>
    <cellStyle name="Note 2 5 16 4" xfId="36762" xr:uid="{00000000-0005-0000-0000-000021910000}"/>
    <cellStyle name="Note 2 5 17" xfId="36763" xr:uid="{00000000-0005-0000-0000-000022910000}"/>
    <cellStyle name="Note 2 5 17 2" xfId="36764" xr:uid="{00000000-0005-0000-0000-000023910000}"/>
    <cellStyle name="Note 2 5 17 3" xfId="36765" xr:uid="{00000000-0005-0000-0000-000024910000}"/>
    <cellStyle name="Note 2 5 17 4" xfId="36766" xr:uid="{00000000-0005-0000-0000-000025910000}"/>
    <cellStyle name="Note 2 5 18" xfId="36767" xr:uid="{00000000-0005-0000-0000-000026910000}"/>
    <cellStyle name="Note 2 5 18 2" xfId="36768" xr:uid="{00000000-0005-0000-0000-000027910000}"/>
    <cellStyle name="Note 2 5 18 3" xfId="36769" xr:uid="{00000000-0005-0000-0000-000028910000}"/>
    <cellStyle name="Note 2 5 18 4" xfId="36770" xr:uid="{00000000-0005-0000-0000-000029910000}"/>
    <cellStyle name="Note 2 5 19" xfId="36771" xr:uid="{00000000-0005-0000-0000-00002A910000}"/>
    <cellStyle name="Note 2 5 19 2" xfId="36772" xr:uid="{00000000-0005-0000-0000-00002B910000}"/>
    <cellStyle name="Note 2 5 19 3" xfId="36773" xr:uid="{00000000-0005-0000-0000-00002C910000}"/>
    <cellStyle name="Note 2 5 19 4" xfId="36774" xr:uid="{00000000-0005-0000-0000-00002D910000}"/>
    <cellStyle name="Note 2 5 2" xfId="36775" xr:uid="{00000000-0005-0000-0000-00002E910000}"/>
    <cellStyle name="Note 2 5 2 10" xfId="36776" xr:uid="{00000000-0005-0000-0000-00002F910000}"/>
    <cellStyle name="Note 2 5 2 10 2" xfId="36777" xr:uid="{00000000-0005-0000-0000-000030910000}"/>
    <cellStyle name="Note 2 5 2 10 3" xfId="36778" xr:uid="{00000000-0005-0000-0000-000031910000}"/>
    <cellStyle name="Note 2 5 2 10 4" xfId="36779" xr:uid="{00000000-0005-0000-0000-000032910000}"/>
    <cellStyle name="Note 2 5 2 11" xfId="36780" xr:uid="{00000000-0005-0000-0000-000033910000}"/>
    <cellStyle name="Note 2 5 2 11 2" xfId="36781" xr:uid="{00000000-0005-0000-0000-000034910000}"/>
    <cellStyle name="Note 2 5 2 11 3" xfId="36782" xr:uid="{00000000-0005-0000-0000-000035910000}"/>
    <cellStyle name="Note 2 5 2 11 4" xfId="36783" xr:uid="{00000000-0005-0000-0000-000036910000}"/>
    <cellStyle name="Note 2 5 2 12" xfId="36784" xr:uid="{00000000-0005-0000-0000-000037910000}"/>
    <cellStyle name="Note 2 5 2 12 2" xfId="36785" xr:uid="{00000000-0005-0000-0000-000038910000}"/>
    <cellStyle name="Note 2 5 2 12 3" xfId="36786" xr:uid="{00000000-0005-0000-0000-000039910000}"/>
    <cellStyle name="Note 2 5 2 12 4" xfId="36787" xr:uid="{00000000-0005-0000-0000-00003A910000}"/>
    <cellStyle name="Note 2 5 2 13" xfId="36788" xr:uid="{00000000-0005-0000-0000-00003B910000}"/>
    <cellStyle name="Note 2 5 2 13 2" xfId="36789" xr:uid="{00000000-0005-0000-0000-00003C910000}"/>
    <cellStyle name="Note 2 5 2 13 3" xfId="36790" xr:uid="{00000000-0005-0000-0000-00003D910000}"/>
    <cellStyle name="Note 2 5 2 13 4" xfId="36791" xr:uid="{00000000-0005-0000-0000-00003E910000}"/>
    <cellStyle name="Note 2 5 2 14" xfId="36792" xr:uid="{00000000-0005-0000-0000-00003F910000}"/>
    <cellStyle name="Note 2 5 2 14 2" xfId="36793" xr:uid="{00000000-0005-0000-0000-000040910000}"/>
    <cellStyle name="Note 2 5 2 14 3" xfId="36794" xr:uid="{00000000-0005-0000-0000-000041910000}"/>
    <cellStyle name="Note 2 5 2 14 4" xfId="36795" xr:uid="{00000000-0005-0000-0000-000042910000}"/>
    <cellStyle name="Note 2 5 2 15" xfId="36796" xr:uid="{00000000-0005-0000-0000-000043910000}"/>
    <cellStyle name="Note 2 5 2 15 2" xfId="36797" xr:uid="{00000000-0005-0000-0000-000044910000}"/>
    <cellStyle name="Note 2 5 2 15 3" xfId="36798" xr:uid="{00000000-0005-0000-0000-000045910000}"/>
    <cellStyle name="Note 2 5 2 15 4" xfId="36799" xr:uid="{00000000-0005-0000-0000-000046910000}"/>
    <cellStyle name="Note 2 5 2 16" xfId="36800" xr:uid="{00000000-0005-0000-0000-000047910000}"/>
    <cellStyle name="Note 2 5 2 16 2" xfId="36801" xr:uid="{00000000-0005-0000-0000-000048910000}"/>
    <cellStyle name="Note 2 5 2 16 3" xfId="36802" xr:uid="{00000000-0005-0000-0000-000049910000}"/>
    <cellStyle name="Note 2 5 2 16 4" xfId="36803" xr:uid="{00000000-0005-0000-0000-00004A910000}"/>
    <cellStyle name="Note 2 5 2 17" xfId="36804" xr:uid="{00000000-0005-0000-0000-00004B910000}"/>
    <cellStyle name="Note 2 5 2 17 2" xfId="36805" xr:uid="{00000000-0005-0000-0000-00004C910000}"/>
    <cellStyle name="Note 2 5 2 17 3" xfId="36806" xr:uid="{00000000-0005-0000-0000-00004D910000}"/>
    <cellStyle name="Note 2 5 2 17 4" xfId="36807" xr:uid="{00000000-0005-0000-0000-00004E910000}"/>
    <cellStyle name="Note 2 5 2 18" xfId="36808" xr:uid="{00000000-0005-0000-0000-00004F910000}"/>
    <cellStyle name="Note 2 5 2 18 2" xfId="36809" xr:uid="{00000000-0005-0000-0000-000050910000}"/>
    <cellStyle name="Note 2 5 2 18 3" xfId="36810" xr:uid="{00000000-0005-0000-0000-000051910000}"/>
    <cellStyle name="Note 2 5 2 18 4" xfId="36811" xr:uid="{00000000-0005-0000-0000-000052910000}"/>
    <cellStyle name="Note 2 5 2 19" xfId="36812" xr:uid="{00000000-0005-0000-0000-000053910000}"/>
    <cellStyle name="Note 2 5 2 19 2" xfId="36813" xr:uid="{00000000-0005-0000-0000-000054910000}"/>
    <cellStyle name="Note 2 5 2 19 3" xfId="36814" xr:uid="{00000000-0005-0000-0000-000055910000}"/>
    <cellStyle name="Note 2 5 2 19 4" xfId="36815" xr:uid="{00000000-0005-0000-0000-000056910000}"/>
    <cellStyle name="Note 2 5 2 2" xfId="36816" xr:uid="{00000000-0005-0000-0000-000057910000}"/>
    <cellStyle name="Note 2 5 2 2 2" xfId="36817" xr:uid="{00000000-0005-0000-0000-000058910000}"/>
    <cellStyle name="Note 2 5 2 2 3" xfId="36818" xr:uid="{00000000-0005-0000-0000-000059910000}"/>
    <cellStyle name="Note 2 5 2 2 4" xfId="36819" xr:uid="{00000000-0005-0000-0000-00005A910000}"/>
    <cellStyle name="Note 2 5 2 20" xfId="36820" xr:uid="{00000000-0005-0000-0000-00005B910000}"/>
    <cellStyle name="Note 2 5 2 20 2" xfId="36821" xr:uid="{00000000-0005-0000-0000-00005C910000}"/>
    <cellStyle name="Note 2 5 2 20 3" xfId="36822" xr:uid="{00000000-0005-0000-0000-00005D910000}"/>
    <cellStyle name="Note 2 5 2 20 4" xfId="36823" xr:uid="{00000000-0005-0000-0000-00005E910000}"/>
    <cellStyle name="Note 2 5 2 21" xfId="36824" xr:uid="{00000000-0005-0000-0000-00005F910000}"/>
    <cellStyle name="Note 2 5 2 22" xfId="36825" xr:uid="{00000000-0005-0000-0000-000060910000}"/>
    <cellStyle name="Note 2 5 2 3" xfId="36826" xr:uid="{00000000-0005-0000-0000-000061910000}"/>
    <cellStyle name="Note 2 5 2 3 2" xfId="36827" xr:uid="{00000000-0005-0000-0000-000062910000}"/>
    <cellStyle name="Note 2 5 2 3 3" xfId="36828" xr:uid="{00000000-0005-0000-0000-000063910000}"/>
    <cellStyle name="Note 2 5 2 3 4" xfId="36829" xr:uid="{00000000-0005-0000-0000-000064910000}"/>
    <cellStyle name="Note 2 5 2 4" xfId="36830" xr:uid="{00000000-0005-0000-0000-000065910000}"/>
    <cellStyle name="Note 2 5 2 4 2" xfId="36831" xr:uid="{00000000-0005-0000-0000-000066910000}"/>
    <cellStyle name="Note 2 5 2 4 3" xfId="36832" xr:uid="{00000000-0005-0000-0000-000067910000}"/>
    <cellStyle name="Note 2 5 2 4 4" xfId="36833" xr:uid="{00000000-0005-0000-0000-000068910000}"/>
    <cellStyle name="Note 2 5 2 5" xfId="36834" xr:uid="{00000000-0005-0000-0000-000069910000}"/>
    <cellStyle name="Note 2 5 2 5 2" xfId="36835" xr:uid="{00000000-0005-0000-0000-00006A910000}"/>
    <cellStyle name="Note 2 5 2 5 3" xfId="36836" xr:uid="{00000000-0005-0000-0000-00006B910000}"/>
    <cellStyle name="Note 2 5 2 5 4" xfId="36837" xr:uid="{00000000-0005-0000-0000-00006C910000}"/>
    <cellStyle name="Note 2 5 2 6" xfId="36838" xr:uid="{00000000-0005-0000-0000-00006D910000}"/>
    <cellStyle name="Note 2 5 2 6 2" xfId="36839" xr:uid="{00000000-0005-0000-0000-00006E910000}"/>
    <cellStyle name="Note 2 5 2 6 3" xfId="36840" xr:uid="{00000000-0005-0000-0000-00006F910000}"/>
    <cellStyle name="Note 2 5 2 6 4" xfId="36841" xr:uid="{00000000-0005-0000-0000-000070910000}"/>
    <cellStyle name="Note 2 5 2 7" xfId="36842" xr:uid="{00000000-0005-0000-0000-000071910000}"/>
    <cellStyle name="Note 2 5 2 7 2" xfId="36843" xr:uid="{00000000-0005-0000-0000-000072910000}"/>
    <cellStyle name="Note 2 5 2 7 3" xfId="36844" xr:uid="{00000000-0005-0000-0000-000073910000}"/>
    <cellStyle name="Note 2 5 2 7 4" xfId="36845" xr:uid="{00000000-0005-0000-0000-000074910000}"/>
    <cellStyle name="Note 2 5 2 8" xfId="36846" xr:uid="{00000000-0005-0000-0000-000075910000}"/>
    <cellStyle name="Note 2 5 2 8 2" xfId="36847" xr:uid="{00000000-0005-0000-0000-000076910000}"/>
    <cellStyle name="Note 2 5 2 8 3" xfId="36848" xr:uid="{00000000-0005-0000-0000-000077910000}"/>
    <cellStyle name="Note 2 5 2 8 4" xfId="36849" xr:uid="{00000000-0005-0000-0000-000078910000}"/>
    <cellStyle name="Note 2 5 2 9" xfId="36850" xr:uid="{00000000-0005-0000-0000-000079910000}"/>
    <cellStyle name="Note 2 5 2 9 2" xfId="36851" xr:uid="{00000000-0005-0000-0000-00007A910000}"/>
    <cellStyle name="Note 2 5 2 9 3" xfId="36852" xr:uid="{00000000-0005-0000-0000-00007B910000}"/>
    <cellStyle name="Note 2 5 2 9 4" xfId="36853" xr:uid="{00000000-0005-0000-0000-00007C910000}"/>
    <cellStyle name="Note 2 5 20" xfId="36854" xr:uid="{00000000-0005-0000-0000-00007D910000}"/>
    <cellStyle name="Note 2 5 20 2" xfId="36855" xr:uid="{00000000-0005-0000-0000-00007E910000}"/>
    <cellStyle name="Note 2 5 20 3" xfId="36856" xr:uid="{00000000-0005-0000-0000-00007F910000}"/>
    <cellStyle name="Note 2 5 20 4" xfId="36857" xr:uid="{00000000-0005-0000-0000-000080910000}"/>
    <cellStyle name="Note 2 5 21" xfId="36858" xr:uid="{00000000-0005-0000-0000-000081910000}"/>
    <cellStyle name="Note 2 5 21 2" xfId="36859" xr:uid="{00000000-0005-0000-0000-000082910000}"/>
    <cellStyle name="Note 2 5 21 3" xfId="36860" xr:uid="{00000000-0005-0000-0000-000083910000}"/>
    <cellStyle name="Note 2 5 21 4" xfId="36861" xr:uid="{00000000-0005-0000-0000-000084910000}"/>
    <cellStyle name="Note 2 5 22" xfId="36862" xr:uid="{00000000-0005-0000-0000-000085910000}"/>
    <cellStyle name="Note 2 5 23" xfId="36863" xr:uid="{00000000-0005-0000-0000-000086910000}"/>
    <cellStyle name="Note 2 5 24" xfId="36864" xr:uid="{00000000-0005-0000-0000-000087910000}"/>
    <cellStyle name="Note 2 5 25" xfId="36734" xr:uid="{00000000-0005-0000-0000-000088910000}"/>
    <cellStyle name="Note 2 5 3" xfId="36865" xr:uid="{00000000-0005-0000-0000-000089910000}"/>
    <cellStyle name="Note 2 5 3 2" xfId="36866" xr:uid="{00000000-0005-0000-0000-00008A910000}"/>
    <cellStyle name="Note 2 5 3 3" xfId="36867" xr:uid="{00000000-0005-0000-0000-00008B910000}"/>
    <cellStyle name="Note 2 5 3 4" xfId="36868" xr:uid="{00000000-0005-0000-0000-00008C910000}"/>
    <cellStyle name="Note 2 5 4" xfId="36869" xr:uid="{00000000-0005-0000-0000-00008D910000}"/>
    <cellStyle name="Note 2 5 4 2" xfId="36870" xr:uid="{00000000-0005-0000-0000-00008E910000}"/>
    <cellStyle name="Note 2 5 4 3" xfId="36871" xr:uid="{00000000-0005-0000-0000-00008F910000}"/>
    <cellStyle name="Note 2 5 4 4" xfId="36872" xr:uid="{00000000-0005-0000-0000-000090910000}"/>
    <cellStyle name="Note 2 5 5" xfId="36873" xr:uid="{00000000-0005-0000-0000-000091910000}"/>
    <cellStyle name="Note 2 5 5 2" xfId="36874" xr:uid="{00000000-0005-0000-0000-000092910000}"/>
    <cellStyle name="Note 2 5 5 3" xfId="36875" xr:uid="{00000000-0005-0000-0000-000093910000}"/>
    <cellStyle name="Note 2 5 5 4" xfId="36876" xr:uid="{00000000-0005-0000-0000-000094910000}"/>
    <cellStyle name="Note 2 5 6" xfId="36877" xr:uid="{00000000-0005-0000-0000-000095910000}"/>
    <cellStyle name="Note 2 5 6 2" xfId="36878" xr:uid="{00000000-0005-0000-0000-000096910000}"/>
    <cellStyle name="Note 2 5 6 3" xfId="36879" xr:uid="{00000000-0005-0000-0000-000097910000}"/>
    <cellStyle name="Note 2 5 6 4" xfId="36880" xr:uid="{00000000-0005-0000-0000-000098910000}"/>
    <cellStyle name="Note 2 5 7" xfId="36881" xr:uid="{00000000-0005-0000-0000-000099910000}"/>
    <cellStyle name="Note 2 5 7 2" xfId="36882" xr:uid="{00000000-0005-0000-0000-00009A910000}"/>
    <cellStyle name="Note 2 5 7 3" xfId="36883" xr:uid="{00000000-0005-0000-0000-00009B910000}"/>
    <cellStyle name="Note 2 5 7 4" xfId="36884" xr:uid="{00000000-0005-0000-0000-00009C910000}"/>
    <cellStyle name="Note 2 5 8" xfId="36885" xr:uid="{00000000-0005-0000-0000-00009D910000}"/>
    <cellStyle name="Note 2 5 8 2" xfId="36886" xr:uid="{00000000-0005-0000-0000-00009E910000}"/>
    <cellStyle name="Note 2 5 8 3" xfId="36887" xr:uid="{00000000-0005-0000-0000-00009F910000}"/>
    <cellStyle name="Note 2 5 8 4" xfId="36888" xr:uid="{00000000-0005-0000-0000-0000A0910000}"/>
    <cellStyle name="Note 2 5 9" xfId="36889" xr:uid="{00000000-0005-0000-0000-0000A1910000}"/>
    <cellStyle name="Note 2 5 9 2" xfId="36890" xr:uid="{00000000-0005-0000-0000-0000A2910000}"/>
    <cellStyle name="Note 2 5 9 3" xfId="36891" xr:uid="{00000000-0005-0000-0000-0000A3910000}"/>
    <cellStyle name="Note 2 5 9 4" xfId="36892" xr:uid="{00000000-0005-0000-0000-0000A4910000}"/>
    <cellStyle name="Note 2 6" xfId="1666" xr:uid="{00000000-0005-0000-0000-0000A5910000}"/>
    <cellStyle name="Note 2 6 10" xfId="36894" xr:uid="{00000000-0005-0000-0000-0000A6910000}"/>
    <cellStyle name="Note 2 6 10 2" xfId="36895" xr:uid="{00000000-0005-0000-0000-0000A7910000}"/>
    <cellStyle name="Note 2 6 10 3" xfId="36896" xr:uid="{00000000-0005-0000-0000-0000A8910000}"/>
    <cellStyle name="Note 2 6 10 4" xfId="36897" xr:uid="{00000000-0005-0000-0000-0000A9910000}"/>
    <cellStyle name="Note 2 6 11" xfId="36898" xr:uid="{00000000-0005-0000-0000-0000AA910000}"/>
    <cellStyle name="Note 2 6 11 2" xfId="36899" xr:uid="{00000000-0005-0000-0000-0000AB910000}"/>
    <cellStyle name="Note 2 6 11 3" xfId="36900" xr:uid="{00000000-0005-0000-0000-0000AC910000}"/>
    <cellStyle name="Note 2 6 11 4" xfId="36901" xr:uid="{00000000-0005-0000-0000-0000AD910000}"/>
    <cellStyle name="Note 2 6 12" xfId="36902" xr:uid="{00000000-0005-0000-0000-0000AE910000}"/>
    <cellStyle name="Note 2 6 12 2" xfId="36903" xr:uid="{00000000-0005-0000-0000-0000AF910000}"/>
    <cellStyle name="Note 2 6 12 3" xfId="36904" xr:uid="{00000000-0005-0000-0000-0000B0910000}"/>
    <cellStyle name="Note 2 6 12 4" xfId="36905" xr:uid="{00000000-0005-0000-0000-0000B1910000}"/>
    <cellStyle name="Note 2 6 13" xfId="36906" xr:uid="{00000000-0005-0000-0000-0000B2910000}"/>
    <cellStyle name="Note 2 6 13 2" xfId="36907" xr:uid="{00000000-0005-0000-0000-0000B3910000}"/>
    <cellStyle name="Note 2 6 13 3" xfId="36908" xr:uid="{00000000-0005-0000-0000-0000B4910000}"/>
    <cellStyle name="Note 2 6 13 4" xfId="36909" xr:uid="{00000000-0005-0000-0000-0000B5910000}"/>
    <cellStyle name="Note 2 6 14" xfId="36910" xr:uid="{00000000-0005-0000-0000-0000B6910000}"/>
    <cellStyle name="Note 2 6 14 2" xfId="36911" xr:uid="{00000000-0005-0000-0000-0000B7910000}"/>
    <cellStyle name="Note 2 6 14 3" xfId="36912" xr:uid="{00000000-0005-0000-0000-0000B8910000}"/>
    <cellStyle name="Note 2 6 14 4" xfId="36913" xr:uid="{00000000-0005-0000-0000-0000B9910000}"/>
    <cellStyle name="Note 2 6 15" xfId="36914" xr:uid="{00000000-0005-0000-0000-0000BA910000}"/>
    <cellStyle name="Note 2 6 15 2" xfId="36915" xr:uid="{00000000-0005-0000-0000-0000BB910000}"/>
    <cellStyle name="Note 2 6 15 3" xfId="36916" xr:uid="{00000000-0005-0000-0000-0000BC910000}"/>
    <cellStyle name="Note 2 6 15 4" xfId="36917" xr:uid="{00000000-0005-0000-0000-0000BD910000}"/>
    <cellStyle name="Note 2 6 16" xfId="36918" xr:uid="{00000000-0005-0000-0000-0000BE910000}"/>
    <cellStyle name="Note 2 6 16 2" xfId="36919" xr:uid="{00000000-0005-0000-0000-0000BF910000}"/>
    <cellStyle name="Note 2 6 16 3" xfId="36920" xr:uid="{00000000-0005-0000-0000-0000C0910000}"/>
    <cellStyle name="Note 2 6 16 4" xfId="36921" xr:uid="{00000000-0005-0000-0000-0000C1910000}"/>
    <cellStyle name="Note 2 6 17" xfId="36922" xr:uid="{00000000-0005-0000-0000-0000C2910000}"/>
    <cellStyle name="Note 2 6 17 2" xfId="36923" xr:uid="{00000000-0005-0000-0000-0000C3910000}"/>
    <cellStyle name="Note 2 6 17 3" xfId="36924" xr:uid="{00000000-0005-0000-0000-0000C4910000}"/>
    <cellStyle name="Note 2 6 17 4" xfId="36925" xr:uid="{00000000-0005-0000-0000-0000C5910000}"/>
    <cellStyle name="Note 2 6 18" xfId="36926" xr:uid="{00000000-0005-0000-0000-0000C6910000}"/>
    <cellStyle name="Note 2 6 18 2" xfId="36927" xr:uid="{00000000-0005-0000-0000-0000C7910000}"/>
    <cellStyle name="Note 2 6 18 3" xfId="36928" xr:uid="{00000000-0005-0000-0000-0000C8910000}"/>
    <cellStyle name="Note 2 6 18 4" xfId="36929" xr:uid="{00000000-0005-0000-0000-0000C9910000}"/>
    <cellStyle name="Note 2 6 19" xfId="36930" xr:uid="{00000000-0005-0000-0000-0000CA910000}"/>
    <cellStyle name="Note 2 6 19 2" xfId="36931" xr:uid="{00000000-0005-0000-0000-0000CB910000}"/>
    <cellStyle name="Note 2 6 19 3" xfId="36932" xr:uid="{00000000-0005-0000-0000-0000CC910000}"/>
    <cellStyle name="Note 2 6 19 4" xfId="36933" xr:uid="{00000000-0005-0000-0000-0000CD910000}"/>
    <cellStyle name="Note 2 6 2" xfId="36934" xr:uid="{00000000-0005-0000-0000-0000CE910000}"/>
    <cellStyle name="Note 2 6 2 10" xfId="36935" xr:uid="{00000000-0005-0000-0000-0000CF910000}"/>
    <cellStyle name="Note 2 6 2 10 2" xfId="36936" xr:uid="{00000000-0005-0000-0000-0000D0910000}"/>
    <cellStyle name="Note 2 6 2 10 3" xfId="36937" xr:uid="{00000000-0005-0000-0000-0000D1910000}"/>
    <cellStyle name="Note 2 6 2 10 4" xfId="36938" xr:uid="{00000000-0005-0000-0000-0000D2910000}"/>
    <cellStyle name="Note 2 6 2 11" xfId="36939" xr:uid="{00000000-0005-0000-0000-0000D3910000}"/>
    <cellStyle name="Note 2 6 2 11 2" xfId="36940" xr:uid="{00000000-0005-0000-0000-0000D4910000}"/>
    <cellStyle name="Note 2 6 2 11 3" xfId="36941" xr:uid="{00000000-0005-0000-0000-0000D5910000}"/>
    <cellStyle name="Note 2 6 2 11 4" xfId="36942" xr:uid="{00000000-0005-0000-0000-0000D6910000}"/>
    <cellStyle name="Note 2 6 2 12" xfId="36943" xr:uid="{00000000-0005-0000-0000-0000D7910000}"/>
    <cellStyle name="Note 2 6 2 12 2" xfId="36944" xr:uid="{00000000-0005-0000-0000-0000D8910000}"/>
    <cellStyle name="Note 2 6 2 12 3" xfId="36945" xr:uid="{00000000-0005-0000-0000-0000D9910000}"/>
    <cellStyle name="Note 2 6 2 12 4" xfId="36946" xr:uid="{00000000-0005-0000-0000-0000DA910000}"/>
    <cellStyle name="Note 2 6 2 13" xfId="36947" xr:uid="{00000000-0005-0000-0000-0000DB910000}"/>
    <cellStyle name="Note 2 6 2 13 2" xfId="36948" xr:uid="{00000000-0005-0000-0000-0000DC910000}"/>
    <cellStyle name="Note 2 6 2 13 3" xfId="36949" xr:uid="{00000000-0005-0000-0000-0000DD910000}"/>
    <cellStyle name="Note 2 6 2 13 4" xfId="36950" xr:uid="{00000000-0005-0000-0000-0000DE910000}"/>
    <cellStyle name="Note 2 6 2 14" xfId="36951" xr:uid="{00000000-0005-0000-0000-0000DF910000}"/>
    <cellStyle name="Note 2 6 2 14 2" xfId="36952" xr:uid="{00000000-0005-0000-0000-0000E0910000}"/>
    <cellStyle name="Note 2 6 2 14 3" xfId="36953" xr:uid="{00000000-0005-0000-0000-0000E1910000}"/>
    <cellStyle name="Note 2 6 2 14 4" xfId="36954" xr:uid="{00000000-0005-0000-0000-0000E2910000}"/>
    <cellStyle name="Note 2 6 2 15" xfId="36955" xr:uid="{00000000-0005-0000-0000-0000E3910000}"/>
    <cellStyle name="Note 2 6 2 15 2" xfId="36956" xr:uid="{00000000-0005-0000-0000-0000E4910000}"/>
    <cellStyle name="Note 2 6 2 15 3" xfId="36957" xr:uid="{00000000-0005-0000-0000-0000E5910000}"/>
    <cellStyle name="Note 2 6 2 15 4" xfId="36958" xr:uid="{00000000-0005-0000-0000-0000E6910000}"/>
    <cellStyle name="Note 2 6 2 16" xfId="36959" xr:uid="{00000000-0005-0000-0000-0000E7910000}"/>
    <cellStyle name="Note 2 6 2 16 2" xfId="36960" xr:uid="{00000000-0005-0000-0000-0000E8910000}"/>
    <cellStyle name="Note 2 6 2 16 3" xfId="36961" xr:uid="{00000000-0005-0000-0000-0000E9910000}"/>
    <cellStyle name="Note 2 6 2 16 4" xfId="36962" xr:uid="{00000000-0005-0000-0000-0000EA910000}"/>
    <cellStyle name="Note 2 6 2 17" xfId="36963" xr:uid="{00000000-0005-0000-0000-0000EB910000}"/>
    <cellStyle name="Note 2 6 2 17 2" xfId="36964" xr:uid="{00000000-0005-0000-0000-0000EC910000}"/>
    <cellStyle name="Note 2 6 2 17 3" xfId="36965" xr:uid="{00000000-0005-0000-0000-0000ED910000}"/>
    <cellStyle name="Note 2 6 2 17 4" xfId="36966" xr:uid="{00000000-0005-0000-0000-0000EE910000}"/>
    <cellStyle name="Note 2 6 2 18" xfId="36967" xr:uid="{00000000-0005-0000-0000-0000EF910000}"/>
    <cellStyle name="Note 2 6 2 18 2" xfId="36968" xr:uid="{00000000-0005-0000-0000-0000F0910000}"/>
    <cellStyle name="Note 2 6 2 18 3" xfId="36969" xr:uid="{00000000-0005-0000-0000-0000F1910000}"/>
    <cellStyle name="Note 2 6 2 18 4" xfId="36970" xr:uid="{00000000-0005-0000-0000-0000F2910000}"/>
    <cellStyle name="Note 2 6 2 19" xfId="36971" xr:uid="{00000000-0005-0000-0000-0000F3910000}"/>
    <cellStyle name="Note 2 6 2 19 2" xfId="36972" xr:uid="{00000000-0005-0000-0000-0000F4910000}"/>
    <cellStyle name="Note 2 6 2 19 3" xfId="36973" xr:uid="{00000000-0005-0000-0000-0000F5910000}"/>
    <cellStyle name="Note 2 6 2 19 4" xfId="36974" xr:uid="{00000000-0005-0000-0000-0000F6910000}"/>
    <cellStyle name="Note 2 6 2 2" xfId="36975" xr:uid="{00000000-0005-0000-0000-0000F7910000}"/>
    <cellStyle name="Note 2 6 2 2 2" xfId="36976" xr:uid="{00000000-0005-0000-0000-0000F8910000}"/>
    <cellStyle name="Note 2 6 2 2 3" xfId="36977" xr:uid="{00000000-0005-0000-0000-0000F9910000}"/>
    <cellStyle name="Note 2 6 2 2 4" xfId="36978" xr:uid="{00000000-0005-0000-0000-0000FA910000}"/>
    <cellStyle name="Note 2 6 2 20" xfId="36979" xr:uid="{00000000-0005-0000-0000-0000FB910000}"/>
    <cellStyle name="Note 2 6 2 20 2" xfId="36980" xr:uid="{00000000-0005-0000-0000-0000FC910000}"/>
    <cellStyle name="Note 2 6 2 20 3" xfId="36981" xr:uid="{00000000-0005-0000-0000-0000FD910000}"/>
    <cellStyle name="Note 2 6 2 20 4" xfId="36982" xr:uid="{00000000-0005-0000-0000-0000FE910000}"/>
    <cellStyle name="Note 2 6 2 21" xfId="36983" xr:uid="{00000000-0005-0000-0000-0000FF910000}"/>
    <cellStyle name="Note 2 6 2 22" xfId="36984" xr:uid="{00000000-0005-0000-0000-000000920000}"/>
    <cellStyle name="Note 2 6 2 3" xfId="36985" xr:uid="{00000000-0005-0000-0000-000001920000}"/>
    <cellStyle name="Note 2 6 2 3 2" xfId="36986" xr:uid="{00000000-0005-0000-0000-000002920000}"/>
    <cellStyle name="Note 2 6 2 3 3" xfId="36987" xr:uid="{00000000-0005-0000-0000-000003920000}"/>
    <cellStyle name="Note 2 6 2 3 4" xfId="36988" xr:uid="{00000000-0005-0000-0000-000004920000}"/>
    <cellStyle name="Note 2 6 2 4" xfId="36989" xr:uid="{00000000-0005-0000-0000-000005920000}"/>
    <cellStyle name="Note 2 6 2 4 2" xfId="36990" xr:uid="{00000000-0005-0000-0000-000006920000}"/>
    <cellStyle name="Note 2 6 2 4 3" xfId="36991" xr:uid="{00000000-0005-0000-0000-000007920000}"/>
    <cellStyle name="Note 2 6 2 4 4" xfId="36992" xr:uid="{00000000-0005-0000-0000-000008920000}"/>
    <cellStyle name="Note 2 6 2 5" xfId="36993" xr:uid="{00000000-0005-0000-0000-000009920000}"/>
    <cellStyle name="Note 2 6 2 5 2" xfId="36994" xr:uid="{00000000-0005-0000-0000-00000A920000}"/>
    <cellStyle name="Note 2 6 2 5 3" xfId="36995" xr:uid="{00000000-0005-0000-0000-00000B920000}"/>
    <cellStyle name="Note 2 6 2 5 4" xfId="36996" xr:uid="{00000000-0005-0000-0000-00000C920000}"/>
    <cellStyle name="Note 2 6 2 6" xfId="36997" xr:uid="{00000000-0005-0000-0000-00000D920000}"/>
    <cellStyle name="Note 2 6 2 6 2" xfId="36998" xr:uid="{00000000-0005-0000-0000-00000E920000}"/>
    <cellStyle name="Note 2 6 2 6 3" xfId="36999" xr:uid="{00000000-0005-0000-0000-00000F920000}"/>
    <cellStyle name="Note 2 6 2 6 4" xfId="37000" xr:uid="{00000000-0005-0000-0000-000010920000}"/>
    <cellStyle name="Note 2 6 2 7" xfId="37001" xr:uid="{00000000-0005-0000-0000-000011920000}"/>
    <cellStyle name="Note 2 6 2 7 2" xfId="37002" xr:uid="{00000000-0005-0000-0000-000012920000}"/>
    <cellStyle name="Note 2 6 2 7 3" xfId="37003" xr:uid="{00000000-0005-0000-0000-000013920000}"/>
    <cellStyle name="Note 2 6 2 7 4" xfId="37004" xr:uid="{00000000-0005-0000-0000-000014920000}"/>
    <cellStyle name="Note 2 6 2 8" xfId="37005" xr:uid="{00000000-0005-0000-0000-000015920000}"/>
    <cellStyle name="Note 2 6 2 8 2" xfId="37006" xr:uid="{00000000-0005-0000-0000-000016920000}"/>
    <cellStyle name="Note 2 6 2 8 3" xfId="37007" xr:uid="{00000000-0005-0000-0000-000017920000}"/>
    <cellStyle name="Note 2 6 2 8 4" xfId="37008" xr:uid="{00000000-0005-0000-0000-000018920000}"/>
    <cellStyle name="Note 2 6 2 9" xfId="37009" xr:uid="{00000000-0005-0000-0000-000019920000}"/>
    <cellStyle name="Note 2 6 2 9 2" xfId="37010" xr:uid="{00000000-0005-0000-0000-00001A920000}"/>
    <cellStyle name="Note 2 6 2 9 3" xfId="37011" xr:uid="{00000000-0005-0000-0000-00001B920000}"/>
    <cellStyle name="Note 2 6 2 9 4" xfId="37012" xr:uid="{00000000-0005-0000-0000-00001C920000}"/>
    <cellStyle name="Note 2 6 20" xfId="37013" xr:uid="{00000000-0005-0000-0000-00001D920000}"/>
    <cellStyle name="Note 2 6 20 2" xfId="37014" xr:uid="{00000000-0005-0000-0000-00001E920000}"/>
    <cellStyle name="Note 2 6 20 3" xfId="37015" xr:uid="{00000000-0005-0000-0000-00001F920000}"/>
    <cellStyle name="Note 2 6 20 4" xfId="37016" xr:uid="{00000000-0005-0000-0000-000020920000}"/>
    <cellStyle name="Note 2 6 21" xfId="37017" xr:uid="{00000000-0005-0000-0000-000021920000}"/>
    <cellStyle name="Note 2 6 21 2" xfId="37018" xr:uid="{00000000-0005-0000-0000-000022920000}"/>
    <cellStyle name="Note 2 6 21 3" xfId="37019" xr:uid="{00000000-0005-0000-0000-000023920000}"/>
    <cellStyle name="Note 2 6 21 4" xfId="37020" xr:uid="{00000000-0005-0000-0000-000024920000}"/>
    <cellStyle name="Note 2 6 22" xfId="37021" xr:uid="{00000000-0005-0000-0000-000025920000}"/>
    <cellStyle name="Note 2 6 23" xfId="37022" xr:uid="{00000000-0005-0000-0000-000026920000}"/>
    <cellStyle name="Note 2 6 24" xfId="37023" xr:uid="{00000000-0005-0000-0000-000027920000}"/>
    <cellStyle name="Note 2 6 25" xfId="36893" xr:uid="{00000000-0005-0000-0000-000028920000}"/>
    <cellStyle name="Note 2 6 3" xfId="37024" xr:uid="{00000000-0005-0000-0000-000029920000}"/>
    <cellStyle name="Note 2 6 3 2" xfId="37025" xr:uid="{00000000-0005-0000-0000-00002A920000}"/>
    <cellStyle name="Note 2 6 3 3" xfId="37026" xr:uid="{00000000-0005-0000-0000-00002B920000}"/>
    <cellStyle name="Note 2 6 3 4" xfId="37027" xr:uid="{00000000-0005-0000-0000-00002C920000}"/>
    <cellStyle name="Note 2 6 4" xfId="37028" xr:uid="{00000000-0005-0000-0000-00002D920000}"/>
    <cellStyle name="Note 2 6 4 2" xfId="37029" xr:uid="{00000000-0005-0000-0000-00002E920000}"/>
    <cellStyle name="Note 2 6 4 3" xfId="37030" xr:uid="{00000000-0005-0000-0000-00002F920000}"/>
    <cellStyle name="Note 2 6 4 4" xfId="37031" xr:uid="{00000000-0005-0000-0000-000030920000}"/>
    <cellStyle name="Note 2 6 5" xfId="37032" xr:uid="{00000000-0005-0000-0000-000031920000}"/>
    <cellStyle name="Note 2 6 5 2" xfId="37033" xr:uid="{00000000-0005-0000-0000-000032920000}"/>
    <cellStyle name="Note 2 6 5 3" xfId="37034" xr:uid="{00000000-0005-0000-0000-000033920000}"/>
    <cellStyle name="Note 2 6 5 4" xfId="37035" xr:uid="{00000000-0005-0000-0000-000034920000}"/>
    <cellStyle name="Note 2 6 6" xfId="37036" xr:uid="{00000000-0005-0000-0000-000035920000}"/>
    <cellStyle name="Note 2 6 6 2" xfId="37037" xr:uid="{00000000-0005-0000-0000-000036920000}"/>
    <cellStyle name="Note 2 6 6 3" xfId="37038" xr:uid="{00000000-0005-0000-0000-000037920000}"/>
    <cellStyle name="Note 2 6 6 4" xfId="37039" xr:uid="{00000000-0005-0000-0000-000038920000}"/>
    <cellStyle name="Note 2 6 7" xfId="37040" xr:uid="{00000000-0005-0000-0000-000039920000}"/>
    <cellStyle name="Note 2 6 7 2" xfId="37041" xr:uid="{00000000-0005-0000-0000-00003A920000}"/>
    <cellStyle name="Note 2 6 7 3" xfId="37042" xr:uid="{00000000-0005-0000-0000-00003B920000}"/>
    <cellStyle name="Note 2 6 7 4" xfId="37043" xr:uid="{00000000-0005-0000-0000-00003C920000}"/>
    <cellStyle name="Note 2 6 8" xfId="37044" xr:uid="{00000000-0005-0000-0000-00003D920000}"/>
    <cellStyle name="Note 2 6 8 2" xfId="37045" xr:uid="{00000000-0005-0000-0000-00003E920000}"/>
    <cellStyle name="Note 2 6 8 3" xfId="37046" xr:uid="{00000000-0005-0000-0000-00003F920000}"/>
    <cellStyle name="Note 2 6 8 4" xfId="37047" xr:uid="{00000000-0005-0000-0000-000040920000}"/>
    <cellStyle name="Note 2 6 9" xfId="37048" xr:uid="{00000000-0005-0000-0000-000041920000}"/>
    <cellStyle name="Note 2 6 9 2" xfId="37049" xr:uid="{00000000-0005-0000-0000-000042920000}"/>
    <cellStyle name="Note 2 6 9 3" xfId="37050" xr:uid="{00000000-0005-0000-0000-000043920000}"/>
    <cellStyle name="Note 2 6 9 4" xfId="37051" xr:uid="{00000000-0005-0000-0000-000044920000}"/>
    <cellStyle name="Note 2 7" xfId="1667" xr:uid="{00000000-0005-0000-0000-000045920000}"/>
    <cellStyle name="Note 2 7 10" xfId="37053" xr:uid="{00000000-0005-0000-0000-000046920000}"/>
    <cellStyle name="Note 2 7 10 2" xfId="37054" xr:uid="{00000000-0005-0000-0000-000047920000}"/>
    <cellStyle name="Note 2 7 10 3" xfId="37055" xr:uid="{00000000-0005-0000-0000-000048920000}"/>
    <cellStyle name="Note 2 7 10 4" xfId="37056" xr:uid="{00000000-0005-0000-0000-000049920000}"/>
    <cellStyle name="Note 2 7 11" xfId="37057" xr:uid="{00000000-0005-0000-0000-00004A920000}"/>
    <cellStyle name="Note 2 7 11 2" xfId="37058" xr:uid="{00000000-0005-0000-0000-00004B920000}"/>
    <cellStyle name="Note 2 7 11 3" xfId="37059" xr:uid="{00000000-0005-0000-0000-00004C920000}"/>
    <cellStyle name="Note 2 7 11 4" xfId="37060" xr:uid="{00000000-0005-0000-0000-00004D920000}"/>
    <cellStyle name="Note 2 7 12" xfId="37061" xr:uid="{00000000-0005-0000-0000-00004E920000}"/>
    <cellStyle name="Note 2 7 12 2" xfId="37062" xr:uid="{00000000-0005-0000-0000-00004F920000}"/>
    <cellStyle name="Note 2 7 12 3" xfId="37063" xr:uid="{00000000-0005-0000-0000-000050920000}"/>
    <cellStyle name="Note 2 7 12 4" xfId="37064" xr:uid="{00000000-0005-0000-0000-000051920000}"/>
    <cellStyle name="Note 2 7 13" xfId="37065" xr:uid="{00000000-0005-0000-0000-000052920000}"/>
    <cellStyle name="Note 2 7 13 2" xfId="37066" xr:uid="{00000000-0005-0000-0000-000053920000}"/>
    <cellStyle name="Note 2 7 13 3" xfId="37067" xr:uid="{00000000-0005-0000-0000-000054920000}"/>
    <cellStyle name="Note 2 7 13 4" xfId="37068" xr:uid="{00000000-0005-0000-0000-000055920000}"/>
    <cellStyle name="Note 2 7 14" xfId="37069" xr:uid="{00000000-0005-0000-0000-000056920000}"/>
    <cellStyle name="Note 2 7 14 2" xfId="37070" xr:uid="{00000000-0005-0000-0000-000057920000}"/>
    <cellStyle name="Note 2 7 14 3" xfId="37071" xr:uid="{00000000-0005-0000-0000-000058920000}"/>
    <cellStyle name="Note 2 7 14 4" xfId="37072" xr:uid="{00000000-0005-0000-0000-000059920000}"/>
    <cellStyle name="Note 2 7 15" xfId="37073" xr:uid="{00000000-0005-0000-0000-00005A920000}"/>
    <cellStyle name="Note 2 7 15 2" xfId="37074" xr:uid="{00000000-0005-0000-0000-00005B920000}"/>
    <cellStyle name="Note 2 7 15 3" xfId="37075" xr:uid="{00000000-0005-0000-0000-00005C920000}"/>
    <cellStyle name="Note 2 7 15 4" xfId="37076" xr:uid="{00000000-0005-0000-0000-00005D920000}"/>
    <cellStyle name="Note 2 7 16" xfId="37077" xr:uid="{00000000-0005-0000-0000-00005E920000}"/>
    <cellStyle name="Note 2 7 16 2" xfId="37078" xr:uid="{00000000-0005-0000-0000-00005F920000}"/>
    <cellStyle name="Note 2 7 16 3" xfId="37079" xr:uid="{00000000-0005-0000-0000-000060920000}"/>
    <cellStyle name="Note 2 7 16 4" xfId="37080" xr:uid="{00000000-0005-0000-0000-000061920000}"/>
    <cellStyle name="Note 2 7 17" xfId="37081" xr:uid="{00000000-0005-0000-0000-000062920000}"/>
    <cellStyle name="Note 2 7 17 2" xfId="37082" xr:uid="{00000000-0005-0000-0000-000063920000}"/>
    <cellStyle name="Note 2 7 17 3" xfId="37083" xr:uid="{00000000-0005-0000-0000-000064920000}"/>
    <cellStyle name="Note 2 7 17 4" xfId="37084" xr:uid="{00000000-0005-0000-0000-000065920000}"/>
    <cellStyle name="Note 2 7 18" xfId="37085" xr:uid="{00000000-0005-0000-0000-000066920000}"/>
    <cellStyle name="Note 2 7 18 2" xfId="37086" xr:uid="{00000000-0005-0000-0000-000067920000}"/>
    <cellStyle name="Note 2 7 18 3" xfId="37087" xr:uid="{00000000-0005-0000-0000-000068920000}"/>
    <cellStyle name="Note 2 7 18 4" xfId="37088" xr:uid="{00000000-0005-0000-0000-000069920000}"/>
    <cellStyle name="Note 2 7 19" xfId="37089" xr:uid="{00000000-0005-0000-0000-00006A920000}"/>
    <cellStyle name="Note 2 7 19 2" xfId="37090" xr:uid="{00000000-0005-0000-0000-00006B920000}"/>
    <cellStyle name="Note 2 7 19 3" xfId="37091" xr:uid="{00000000-0005-0000-0000-00006C920000}"/>
    <cellStyle name="Note 2 7 19 4" xfId="37092" xr:uid="{00000000-0005-0000-0000-00006D920000}"/>
    <cellStyle name="Note 2 7 2" xfId="37093" xr:uid="{00000000-0005-0000-0000-00006E920000}"/>
    <cellStyle name="Note 2 7 2 10" xfId="37094" xr:uid="{00000000-0005-0000-0000-00006F920000}"/>
    <cellStyle name="Note 2 7 2 10 2" xfId="37095" xr:uid="{00000000-0005-0000-0000-000070920000}"/>
    <cellStyle name="Note 2 7 2 10 3" xfId="37096" xr:uid="{00000000-0005-0000-0000-000071920000}"/>
    <cellStyle name="Note 2 7 2 10 4" xfId="37097" xr:uid="{00000000-0005-0000-0000-000072920000}"/>
    <cellStyle name="Note 2 7 2 11" xfId="37098" xr:uid="{00000000-0005-0000-0000-000073920000}"/>
    <cellStyle name="Note 2 7 2 11 2" xfId="37099" xr:uid="{00000000-0005-0000-0000-000074920000}"/>
    <cellStyle name="Note 2 7 2 11 3" xfId="37100" xr:uid="{00000000-0005-0000-0000-000075920000}"/>
    <cellStyle name="Note 2 7 2 11 4" xfId="37101" xr:uid="{00000000-0005-0000-0000-000076920000}"/>
    <cellStyle name="Note 2 7 2 12" xfId="37102" xr:uid="{00000000-0005-0000-0000-000077920000}"/>
    <cellStyle name="Note 2 7 2 12 2" xfId="37103" xr:uid="{00000000-0005-0000-0000-000078920000}"/>
    <cellStyle name="Note 2 7 2 12 3" xfId="37104" xr:uid="{00000000-0005-0000-0000-000079920000}"/>
    <cellStyle name="Note 2 7 2 12 4" xfId="37105" xr:uid="{00000000-0005-0000-0000-00007A920000}"/>
    <cellStyle name="Note 2 7 2 13" xfId="37106" xr:uid="{00000000-0005-0000-0000-00007B920000}"/>
    <cellStyle name="Note 2 7 2 13 2" xfId="37107" xr:uid="{00000000-0005-0000-0000-00007C920000}"/>
    <cellStyle name="Note 2 7 2 13 3" xfId="37108" xr:uid="{00000000-0005-0000-0000-00007D920000}"/>
    <cellStyle name="Note 2 7 2 13 4" xfId="37109" xr:uid="{00000000-0005-0000-0000-00007E920000}"/>
    <cellStyle name="Note 2 7 2 14" xfId="37110" xr:uid="{00000000-0005-0000-0000-00007F920000}"/>
    <cellStyle name="Note 2 7 2 14 2" xfId="37111" xr:uid="{00000000-0005-0000-0000-000080920000}"/>
    <cellStyle name="Note 2 7 2 14 3" xfId="37112" xr:uid="{00000000-0005-0000-0000-000081920000}"/>
    <cellStyle name="Note 2 7 2 14 4" xfId="37113" xr:uid="{00000000-0005-0000-0000-000082920000}"/>
    <cellStyle name="Note 2 7 2 15" xfId="37114" xr:uid="{00000000-0005-0000-0000-000083920000}"/>
    <cellStyle name="Note 2 7 2 15 2" xfId="37115" xr:uid="{00000000-0005-0000-0000-000084920000}"/>
    <cellStyle name="Note 2 7 2 15 3" xfId="37116" xr:uid="{00000000-0005-0000-0000-000085920000}"/>
    <cellStyle name="Note 2 7 2 15 4" xfId="37117" xr:uid="{00000000-0005-0000-0000-000086920000}"/>
    <cellStyle name="Note 2 7 2 16" xfId="37118" xr:uid="{00000000-0005-0000-0000-000087920000}"/>
    <cellStyle name="Note 2 7 2 16 2" xfId="37119" xr:uid="{00000000-0005-0000-0000-000088920000}"/>
    <cellStyle name="Note 2 7 2 16 3" xfId="37120" xr:uid="{00000000-0005-0000-0000-000089920000}"/>
    <cellStyle name="Note 2 7 2 16 4" xfId="37121" xr:uid="{00000000-0005-0000-0000-00008A920000}"/>
    <cellStyle name="Note 2 7 2 17" xfId="37122" xr:uid="{00000000-0005-0000-0000-00008B920000}"/>
    <cellStyle name="Note 2 7 2 17 2" xfId="37123" xr:uid="{00000000-0005-0000-0000-00008C920000}"/>
    <cellStyle name="Note 2 7 2 17 3" xfId="37124" xr:uid="{00000000-0005-0000-0000-00008D920000}"/>
    <cellStyle name="Note 2 7 2 17 4" xfId="37125" xr:uid="{00000000-0005-0000-0000-00008E920000}"/>
    <cellStyle name="Note 2 7 2 18" xfId="37126" xr:uid="{00000000-0005-0000-0000-00008F920000}"/>
    <cellStyle name="Note 2 7 2 18 2" xfId="37127" xr:uid="{00000000-0005-0000-0000-000090920000}"/>
    <cellStyle name="Note 2 7 2 18 3" xfId="37128" xr:uid="{00000000-0005-0000-0000-000091920000}"/>
    <cellStyle name="Note 2 7 2 18 4" xfId="37129" xr:uid="{00000000-0005-0000-0000-000092920000}"/>
    <cellStyle name="Note 2 7 2 19" xfId="37130" xr:uid="{00000000-0005-0000-0000-000093920000}"/>
    <cellStyle name="Note 2 7 2 19 2" xfId="37131" xr:uid="{00000000-0005-0000-0000-000094920000}"/>
    <cellStyle name="Note 2 7 2 19 3" xfId="37132" xr:uid="{00000000-0005-0000-0000-000095920000}"/>
    <cellStyle name="Note 2 7 2 19 4" xfId="37133" xr:uid="{00000000-0005-0000-0000-000096920000}"/>
    <cellStyle name="Note 2 7 2 2" xfId="37134" xr:uid="{00000000-0005-0000-0000-000097920000}"/>
    <cellStyle name="Note 2 7 2 2 2" xfId="37135" xr:uid="{00000000-0005-0000-0000-000098920000}"/>
    <cellStyle name="Note 2 7 2 2 3" xfId="37136" xr:uid="{00000000-0005-0000-0000-000099920000}"/>
    <cellStyle name="Note 2 7 2 2 4" xfId="37137" xr:uid="{00000000-0005-0000-0000-00009A920000}"/>
    <cellStyle name="Note 2 7 2 20" xfId="37138" xr:uid="{00000000-0005-0000-0000-00009B920000}"/>
    <cellStyle name="Note 2 7 2 20 2" xfId="37139" xr:uid="{00000000-0005-0000-0000-00009C920000}"/>
    <cellStyle name="Note 2 7 2 20 3" xfId="37140" xr:uid="{00000000-0005-0000-0000-00009D920000}"/>
    <cellStyle name="Note 2 7 2 20 4" xfId="37141" xr:uid="{00000000-0005-0000-0000-00009E920000}"/>
    <cellStyle name="Note 2 7 2 21" xfId="37142" xr:uid="{00000000-0005-0000-0000-00009F920000}"/>
    <cellStyle name="Note 2 7 2 22" xfId="37143" xr:uid="{00000000-0005-0000-0000-0000A0920000}"/>
    <cellStyle name="Note 2 7 2 3" xfId="37144" xr:uid="{00000000-0005-0000-0000-0000A1920000}"/>
    <cellStyle name="Note 2 7 2 3 2" xfId="37145" xr:uid="{00000000-0005-0000-0000-0000A2920000}"/>
    <cellStyle name="Note 2 7 2 3 3" xfId="37146" xr:uid="{00000000-0005-0000-0000-0000A3920000}"/>
    <cellStyle name="Note 2 7 2 3 4" xfId="37147" xr:uid="{00000000-0005-0000-0000-0000A4920000}"/>
    <cellStyle name="Note 2 7 2 4" xfId="37148" xr:uid="{00000000-0005-0000-0000-0000A5920000}"/>
    <cellStyle name="Note 2 7 2 4 2" xfId="37149" xr:uid="{00000000-0005-0000-0000-0000A6920000}"/>
    <cellStyle name="Note 2 7 2 4 3" xfId="37150" xr:uid="{00000000-0005-0000-0000-0000A7920000}"/>
    <cellStyle name="Note 2 7 2 4 4" xfId="37151" xr:uid="{00000000-0005-0000-0000-0000A8920000}"/>
    <cellStyle name="Note 2 7 2 5" xfId="37152" xr:uid="{00000000-0005-0000-0000-0000A9920000}"/>
    <cellStyle name="Note 2 7 2 5 2" xfId="37153" xr:uid="{00000000-0005-0000-0000-0000AA920000}"/>
    <cellStyle name="Note 2 7 2 5 3" xfId="37154" xr:uid="{00000000-0005-0000-0000-0000AB920000}"/>
    <cellStyle name="Note 2 7 2 5 4" xfId="37155" xr:uid="{00000000-0005-0000-0000-0000AC920000}"/>
    <cellStyle name="Note 2 7 2 6" xfId="37156" xr:uid="{00000000-0005-0000-0000-0000AD920000}"/>
    <cellStyle name="Note 2 7 2 6 2" xfId="37157" xr:uid="{00000000-0005-0000-0000-0000AE920000}"/>
    <cellStyle name="Note 2 7 2 6 3" xfId="37158" xr:uid="{00000000-0005-0000-0000-0000AF920000}"/>
    <cellStyle name="Note 2 7 2 6 4" xfId="37159" xr:uid="{00000000-0005-0000-0000-0000B0920000}"/>
    <cellStyle name="Note 2 7 2 7" xfId="37160" xr:uid="{00000000-0005-0000-0000-0000B1920000}"/>
    <cellStyle name="Note 2 7 2 7 2" xfId="37161" xr:uid="{00000000-0005-0000-0000-0000B2920000}"/>
    <cellStyle name="Note 2 7 2 7 3" xfId="37162" xr:uid="{00000000-0005-0000-0000-0000B3920000}"/>
    <cellStyle name="Note 2 7 2 7 4" xfId="37163" xr:uid="{00000000-0005-0000-0000-0000B4920000}"/>
    <cellStyle name="Note 2 7 2 8" xfId="37164" xr:uid="{00000000-0005-0000-0000-0000B5920000}"/>
    <cellStyle name="Note 2 7 2 8 2" xfId="37165" xr:uid="{00000000-0005-0000-0000-0000B6920000}"/>
    <cellStyle name="Note 2 7 2 8 3" xfId="37166" xr:uid="{00000000-0005-0000-0000-0000B7920000}"/>
    <cellStyle name="Note 2 7 2 8 4" xfId="37167" xr:uid="{00000000-0005-0000-0000-0000B8920000}"/>
    <cellStyle name="Note 2 7 2 9" xfId="37168" xr:uid="{00000000-0005-0000-0000-0000B9920000}"/>
    <cellStyle name="Note 2 7 2 9 2" xfId="37169" xr:uid="{00000000-0005-0000-0000-0000BA920000}"/>
    <cellStyle name="Note 2 7 2 9 3" xfId="37170" xr:uid="{00000000-0005-0000-0000-0000BB920000}"/>
    <cellStyle name="Note 2 7 2 9 4" xfId="37171" xr:uid="{00000000-0005-0000-0000-0000BC920000}"/>
    <cellStyle name="Note 2 7 20" xfId="37172" xr:uid="{00000000-0005-0000-0000-0000BD920000}"/>
    <cellStyle name="Note 2 7 20 2" xfId="37173" xr:uid="{00000000-0005-0000-0000-0000BE920000}"/>
    <cellStyle name="Note 2 7 20 3" xfId="37174" xr:uid="{00000000-0005-0000-0000-0000BF920000}"/>
    <cellStyle name="Note 2 7 20 4" xfId="37175" xr:uid="{00000000-0005-0000-0000-0000C0920000}"/>
    <cellStyle name="Note 2 7 21" xfId="37176" xr:uid="{00000000-0005-0000-0000-0000C1920000}"/>
    <cellStyle name="Note 2 7 21 2" xfId="37177" xr:uid="{00000000-0005-0000-0000-0000C2920000}"/>
    <cellStyle name="Note 2 7 21 3" xfId="37178" xr:uid="{00000000-0005-0000-0000-0000C3920000}"/>
    <cellStyle name="Note 2 7 21 4" xfId="37179" xr:uid="{00000000-0005-0000-0000-0000C4920000}"/>
    <cellStyle name="Note 2 7 22" xfId="37180" xr:uid="{00000000-0005-0000-0000-0000C5920000}"/>
    <cellStyle name="Note 2 7 23" xfId="37181" xr:uid="{00000000-0005-0000-0000-0000C6920000}"/>
    <cellStyle name="Note 2 7 24" xfId="37182" xr:uid="{00000000-0005-0000-0000-0000C7920000}"/>
    <cellStyle name="Note 2 7 25" xfId="37052" xr:uid="{00000000-0005-0000-0000-0000C8920000}"/>
    <cellStyle name="Note 2 7 3" xfId="37183" xr:uid="{00000000-0005-0000-0000-0000C9920000}"/>
    <cellStyle name="Note 2 7 3 2" xfId="37184" xr:uid="{00000000-0005-0000-0000-0000CA920000}"/>
    <cellStyle name="Note 2 7 3 3" xfId="37185" xr:uid="{00000000-0005-0000-0000-0000CB920000}"/>
    <cellStyle name="Note 2 7 3 4" xfId="37186" xr:uid="{00000000-0005-0000-0000-0000CC920000}"/>
    <cellStyle name="Note 2 7 4" xfId="37187" xr:uid="{00000000-0005-0000-0000-0000CD920000}"/>
    <cellStyle name="Note 2 7 4 2" xfId="37188" xr:uid="{00000000-0005-0000-0000-0000CE920000}"/>
    <cellStyle name="Note 2 7 4 3" xfId="37189" xr:uid="{00000000-0005-0000-0000-0000CF920000}"/>
    <cellStyle name="Note 2 7 4 4" xfId="37190" xr:uid="{00000000-0005-0000-0000-0000D0920000}"/>
    <cellStyle name="Note 2 7 5" xfId="37191" xr:uid="{00000000-0005-0000-0000-0000D1920000}"/>
    <cellStyle name="Note 2 7 5 2" xfId="37192" xr:uid="{00000000-0005-0000-0000-0000D2920000}"/>
    <cellStyle name="Note 2 7 5 3" xfId="37193" xr:uid="{00000000-0005-0000-0000-0000D3920000}"/>
    <cellStyle name="Note 2 7 5 4" xfId="37194" xr:uid="{00000000-0005-0000-0000-0000D4920000}"/>
    <cellStyle name="Note 2 7 6" xfId="37195" xr:uid="{00000000-0005-0000-0000-0000D5920000}"/>
    <cellStyle name="Note 2 7 6 2" xfId="37196" xr:uid="{00000000-0005-0000-0000-0000D6920000}"/>
    <cellStyle name="Note 2 7 6 3" xfId="37197" xr:uid="{00000000-0005-0000-0000-0000D7920000}"/>
    <cellStyle name="Note 2 7 6 4" xfId="37198" xr:uid="{00000000-0005-0000-0000-0000D8920000}"/>
    <cellStyle name="Note 2 7 7" xfId="37199" xr:uid="{00000000-0005-0000-0000-0000D9920000}"/>
    <cellStyle name="Note 2 7 7 2" xfId="37200" xr:uid="{00000000-0005-0000-0000-0000DA920000}"/>
    <cellStyle name="Note 2 7 7 3" xfId="37201" xr:uid="{00000000-0005-0000-0000-0000DB920000}"/>
    <cellStyle name="Note 2 7 7 4" xfId="37202" xr:uid="{00000000-0005-0000-0000-0000DC920000}"/>
    <cellStyle name="Note 2 7 8" xfId="37203" xr:uid="{00000000-0005-0000-0000-0000DD920000}"/>
    <cellStyle name="Note 2 7 8 2" xfId="37204" xr:uid="{00000000-0005-0000-0000-0000DE920000}"/>
    <cellStyle name="Note 2 7 8 3" xfId="37205" xr:uid="{00000000-0005-0000-0000-0000DF920000}"/>
    <cellStyle name="Note 2 7 8 4" xfId="37206" xr:uid="{00000000-0005-0000-0000-0000E0920000}"/>
    <cellStyle name="Note 2 7 9" xfId="37207" xr:uid="{00000000-0005-0000-0000-0000E1920000}"/>
    <cellStyle name="Note 2 7 9 2" xfId="37208" xr:uid="{00000000-0005-0000-0000-0000E2920000}"/>
    <cellStyle name="Note 2 7 9 3" xfId="37209" xr:uid="{00000000-0005-0000-0000-0000E3920000}"/>
    <cellStyle name="Note 2 7 9 4" xfId="37210" xr:uid="{00000000-0005-0000-0000-0000E4920000}"/>
    <cellStyle name="Note 2 8" xfId="1668" xr:uid="{00000000-0005-0000-0000-0000E5920000}"/>
    <cellStyle name="Note 2 8 10" xfId="37212" xr:uid="{00000000-0005-0000-0000-0000E6920000}"/>
    <cellStyle name="Note 2 8 10 2" xfId="37213" xr:uid="{00000000-0005-0000-0000-0000E7920000}"/>
    <cellStyle name="Note 2 8 10 3" xfId="37214" xr:uid="{00000000-0005-0000-0000-0000E8920000}"/>
    <cellStyle name="Note 2 8 10 4" xfId="37215" xr:uid="{00000000-0005-0000-0000-0000E9920000}"/>
    <cellStyle name="Note 2 8 11" xfId="37216" xr:uid="{00000000-0005-0000-0000-0000EA920000}"/>
    <cellStyle name="Note 2 8 11 2" xfId="37217" xr:uid="{00000000-0005-0000-0000-0000EB920000}"/>
    <cellStyle name="Note 2 8 11 3" xfId="37218" xr:uid="{00000000-0005-0000-0000-0000EC920000}"/>
    <cellStyle name="Note 2 8 11 4" xfId="37219" xr:uid="{00000000-0005-0000-0000-0000ED920000}"/>
    <cellStyle name="Note 2 8 12" xfId="37220" xr:uid="{00000000-0005-0000-0000-0000EE920000}"/>
    <cellStyle name="Note 2 8 12 2" xfId="37221" xr:uid="{00000000-0005-0000-0000-0000EF920000}"/>
    <cellStyle name="Note 2 8 12 3" xfId="37222" xr:uid="{00000000-0005-0000-0000-0000F0920000}"/>
    <cellStyle name="Note 2 8 12 4" xfId="37223" xr:uid="{00000000-0005-0000-0000-0000F1920000}"/>
    <cellStyle name="Note 2 8 13" xfId="37224" xr:uid="{00000000-0005-0000-0000-0000F2920000}"/>
    <cellStyle name="Note 2 8 13 2" xfId="37225" xr:uid="{00000000-0005-0000-0000-0000F3920000}"/>
    <cellStyle name="Note 2 8 13 3" xfId="37226" xr:uid="{00000000-0005-0000-0000-0000F4920000}"/>
    <cellStyle name="Note 2 8 13 4" xfId="37227" xr:uid="{00000000-0005-0000-0000-0000F5920000}"/>
    <cellStyle name="Note 2 8 14" xfId="37228" xr:uid="{00000000-0005-0000-0000-0000F6920000}"/>
    <cellStyle name="Note 2 8 14 2" xfId="37229" xr:uid="{00000000-0005-0000-0000-0000F7920000}"/>
    <cellStyle name="Note 2 8 14 3" xfId="37230" xr:uid="{00000000-0005-0000-0000-0000F8920000}"/>
    <cellStyle name="Note 2 8 14 4" xfId="37231" xr:uid="{00000000-0005-0000-0000-0000F9920000}"/>
    <cellStyle name="Note 2 8 15" xfId="37232" xr:uid="{00000000-0005-0000-0000-0000FA920000}"/>
    <cellStyle name="Note 2 8 15 2" xfId="37233" xr:uid="{00000000-0005-0000-0000-0000FB920000}"/>
    <cellStyle name="Note 2 8 15 3" xfId="37234" xr:uid="{00000000-0005-0000-0000-0000FC920000}"/>
    <cellStyle name="Note 2 8 15 4" xfId="37235" xr:uid="{00000000-0005-0000-0000-0000FD920000}"/>
    <cellStyle name="Note 2 8 16" xfId="37236" xr:uid="{00000000-0005-0000-0000-0000FE920000}"/>
    <cellStyle name="Note 2 8 16 2" xfId="37237" xr:uid="{00000000-0005-0000-0000-0000FF920000}"/>
    <cellStyle name="Note 2 8 16 3" xfId="37238" xr:uid="{00000000-0005-0000-0000-000000930000}"/>
    <cellStyle name="Note 2 8 16 4" xfId="37239" xr:uid="{00000000-0005-0000-0000-000001930000}"/>
    <cellStyle name="Note 2 8 17" xfId="37240" xr:uid="{00000000-0005-0000-0000-000002930000}"/>
    <cellStyle name="Note 2 8 17 2" xfId="37241" xr:uid="{00000000-0005-0000-0000-000003930000}"/>
    <cellStyle name="Note 2 8 17 3" xfId="37242" xr:uid="{00000000-0005-0000-0000-000004930000}"/>
    <cellStyle name="Note 2 8 17 4" xfId="37243" xr:uid="{00000000-0005-0000-0000-000005930000}"/>
    <cellStyle name="Note 2 8 18" xfId="37244" xr:uid="{00000000-0005-0000-0000-000006930000}"/>
    <cellStyle name="Note 2 8 18 2" xfId="37245" xr:uid="{00000000-0005-0000-0000-000007930000}"/>
    <cellStyle name="Note 2 8 18 3" xfId="37246" xr:uid="{00000000-0005-0000-0000-000008930000}"/>
    <cellStyle name="Note 2 8 18 4" xfId="37247" xr:uid="{00000000-0005-0000-0000-000009930000}"/>
    <cellStyle name="Note 2 8 19" xfId="37248" xr:uid="{00000000-0005-0000-0000-00000A930000}"/>
    <cellStyle name="Note 2 8 19 2" xfId="37249" xr:uid="{00000000-0005-0000-0000-00000B930000}"/>
    <cellStyle name="Note 2 8 19 3" xfId="37250" xr:uid="{00000000-0005-0000-0000-00000C930000}"/>
    <cellStyle name="Note 2 8 19 4" xfId="37251" xr:uid="{00000000-0005-0000-0000-00000D930000}"/>
    <cellStyle name="Note 2 8 2" xfId="37252" xr:uid="{00000000-0005-0000-0000-00000E930000}"/>
    <cellStyle name="Note 2 8 2 10" xfId="37253" xr:uid="{00000000-0005-0000-0000-00000F930000}"/>
    <cellStyle name="Note 2 8 2 10 2" xfId="37254" xr:uid="{00000000-0005-0000-0000-000010930000}"/>
    <cellStyle name="Note 2 8 2 10 3" xfId="37255" xr:uid="{00000000-0005-0000-0000-000011930000}"/>
    <cellStyle name="Note 2 8 2 10 4" xfId="37256" xr:uid="{00000000-0005-0000-0000-000012930000}"/>
    <cellStyle name="Note 2 8 2 11" xfId="37257" xr:uid="{00000000-0005-0000-0000-000013930000}"/>
    <cellStyle name="Note 2 8 2 11 2" xfId="37258" xr:uid="{00000000-0005-0000-0000-000014930000}"/>
    <cellStyle name="Note 2 8 2 11 3" xfId="37259" xr:uid="{00000000-0005-0000-0000-000015930000}"/>
    <cellStyle name="Note 2 8 2 11 4" xfId="37260" xr:uid="{00000000-0005-0000-0000-000016930000}"/>
    <cellStyle name="Note 2 8 2 12" xfId="37261" xr:uid="{00000000-0005-0000-0000-000017930000}"/>
    <cellStyle name="Note 2 8 2 12 2" xfId="37262" xr:uid="{00000000-0005-0000-0000-000018930000}"/>
    <cellStyle name="Note 2 8 2 12 3" xfId="37263" xr:uid="{00000000-0005-0000-0000-000019930000}"/>
    <cellStyle name="Note 2 8 2 12 4" xfId="37264" xr:uid="{00000000-0005-0000-0000-00001A930000}"/>
    <cellStyle name="Note 2 8 2 13" xfId="37265" xr:uid="{00000000-0005-0000-0000-00001B930000}"/>
    <cellStyle name="Note 2 8 2 13 2" xfId="37266" xr:uid="{00000000-0005-0000-0000-00001C930000}"/>
    <cellStyle name="Note 2 8 2 13 3" xfId="37267" xr:uid="{00000000-0005-0000-0000-00001D930000}"/>
    <cellStyle name="Note 2 8 2 13 4" xfId="37268" xr:uid="{00000000-0005-0000-0000-00001E930000}"/>
    <cellStyle name="Note 2 8 2 14" xfId="37269" xr:uid="{00000000-0005-0000-0000-00001F930000}"/>
    <cellStyle name="Note 2 8 2 14 2" xfId="37270" xr:uid="{00000000-0005-0000-0000-000020930000}"/>
    <cellStyle name="Note 2 8 2 14 3" xfId="37271" xr:uid="{00000000-0005-0000-0000-000021930000}"/>
    <cellStyle name="Note 2 8 2 14 4" xfId="37272" xr:uid="{00000000-0005-0000-0000-000022930000}"/>
    <cellStyle name="Note 2 8 2 15" xfId="37273" xr:uid="{00000000-0005-0000-0000-000023930000}"/>
    <cellStyle name="Note 2 8 2 15 2" xfId="37274" xr:uid="{00000000-0005-0000-0000-000024930000}"/>
    <cellStyle name="Note 2 8 2 15 3" xfId="37275" xr:uid="{00000000-0005-0000-0000-000025930000}"/>
    <cellStyle name="Note 2 8 2 15 4" xfId="37276" xr:uid="{00000000-0005-0000-0000-000026930000}"/>
    <cellStyle name="Note 2 8 2 16" xfId="37277" xr:uid="{00000000-0005-0000-0000-000027930000}"/>
    <cellStyle name="Note 2 8 2 16 2" xfId="37278" xr:uid="{00000000-0005-0000-0000-000028930000}"/>
    <cellStyle name="Note 2 8 2 16 3" xfId="37279" xr:uid="{00000000-0005-0000-0000-000029930000}"/>
    <cellStyle name="Note 2 8 2 16 4" xfId="37280" xr:uid="{00000000-0005-0000-0000-00002A930000}"/>
    <cellStyle name="Note 2 8 2 17" xfId="37281" xr:uid="{00000000-0005-0000-0000-00002B930000}"/>
    <cellStyle name="Note 2 8 2 17 2" xfId="37282" xr:uid="{00000000-0005-0000-0000-00002C930000}"/>
    <cellStyle name="Note 2 8 2 17 3" xfId="37283" xr:uid="{00000000-0005-0000-0000-00002D930000}"/>
    <cellStyle name="Note 2 8 2 17 4" xfId="37284" xr:uid="{00000000-0005-0000-0000-00002E930000}"/>
    <cellStyle name="Note 2 8 2 18" xfId="37285" xr:uid="{00000000-0005-0000-0000-00002F930000}"/>
    <cellStyle name="Note 2 8 2 18 2" xfId="37286" xr:uid="{00000000-0005-0000-0000-000030930000}"/>
    <cellStyle name="Note 2 8 2 18 3" xfId="37287" xr:uid="{00000000-0005-0000-0000-000031930000}"/>
    <cellStyle name="Note 2 8 2 18 4" xfId="37288" xr:uid="{00000000-0005-0000-0000-000032930000}"/>
    <cellStyle name="Note 2 8 2 19" xfId="37289" xr:uid="{00000000-0005-0000-0000-000033930000}"/>
    <cellStyle name="Note 2 8 2 19 2" xfId="37290" xr:uid="{00000000-0005-0000-0000-000034930000}"/>
    <cellStyle name="Note 2 8 2 19 3" xfId="37291" xr:uid="{00000000-0005-0000-0000-000035930000}"/>
    <cellStyle name="Note 2 8 2 19 4" xfId="37292" xr:uid="{00000000-0005-0000-0000-000036930000}"/>
    <cellStyle name="Note 2 8 2 2" xfId="37293" xr:uid="{00000000-0005-0000-0000-000037930000}"/>
    <cellStyle name="Note 2 8 2 2 2" xfId="37294" xr:uid="{00000000-0005-0000-0000-000038930000}"/>
    <cellStyle name="Note 2 8 2 2 3" xfId="37295" xr:uid="{00000000-0005-0000-0000-000039930000}"/>
    <cellStyle name="Note 2 8 2 2 4" xfId="37296" xr:uid="{00000000-0005-0000-0000-00003A930000}"/>
    <cellStyle name="Note 2 8 2 20" xfId="37297" xr:uid="{00000000-0005-0000-0000-00003B930000}"/>
    <cellStyle name="Note 2 8 2 20 2" xfId="37298" xr:uid="{00000000-0005-0000-0000-00003C930000}"/>
    <cellStyle name="Note 2 8 2 20 3" xfId="37299" xr:uid="{00000000-0005-0000-0000-00003D930000}"/>
    <cellStyle name="Note 2 8 2 20 4" xfId="37300" xr:uid="{00000000-0005-0000-0000-00003E930000}"/>
    <cellStyle name="Note 2 8 2 21" xfId="37301" xr:uid="{00000000-0005-0000-0000-00003F930000}"/>
    <cellStyle name="Note 2 8 2 22" xfId="37302" xr:uid="{00000000-0005-0000-0000-000040930000}"/>
    <cellStyle name="Note 2 8 2 3" xfId="37303" xr:uid="{00000000-0005-0000-0000-000041930000}"/>
    <cellStyle name="Note 2 8 2 3 2" xfId="37304" xr:uid="{00000000-0005-0000-0000-000042930000}"/>
    <cellStyle name="Note 2 8 2 3 3" xfId="37305" xr:uid="{00000000-0005-0000-0000-000043930000}"/>
    <cellStyle name="Note 2 8 2 3 4" xfId="37306" xr:uid="{00000000-0005-0000-0000-000044930000}"/>
    <cellStyle name="Note 2 8 2 4" xfId="37307" xr:uid="{00000000-0005-0000-0000-000045930000}"/>
    <cellStyle name="Note 2 8 2 4 2" xfId="37308" xr:uid="{00000000-0005-0000-0000-000046930000}"/>
    <cellStyle name="Note 2 8 2 4 3" xfId="37309" xr:uid="{00000000-0005-0000-0000-000047930000}"/>
    <cellStyle name="Note 2 8 2 4 4" xfId="37310" xr:uid="{00000000-0005-0000-0000-000048930000}"/>
    <cellStyle name="Note 2 8 2 5" xfId="37311" xr:uid="{00000000-0005-0000-0000-000049930000}"/>
    <cellStyle name="Note 2 8 2 5 2" xfId="37312" xr:uid="{00000000-0005-0000-0000-00004A930000}"/>
    <cellStyle name="Note 2 8 2 5 3" xfId="37313" xr:uid="{00000000-0005-0000-0000-00004B930000}"/>
    <cellStyle name="Note 2 8 2 5 4" xfId="37314" xr:uid="{00000000-0005-0000-0000-00004C930000}"/>
    <cellStyle name="Note 2 8 2 6" xfId="37315" xr:uid="{00000000-0005-0000-0000-00004D930000}"/>
    <cellStyle name="Note 2 8 2 6 2" xfId="37316" xr:uid="{00000000-0005-0000-0000-00004E930000}"/>
    <cellStyle name="Note 2 8 2 6 3" xfId="37317" xr:uid="{00000000-0005-0000-0000-00004F930000}"/>
    <cellStyle name="Note 2 8 2 6 4" xfId="37318" xr:uid="{00000000-0005-0000-0000-000050930000}"/>
    <cellStyle name="Note 2 8 2 7" xfId="37319" xr:uid="{00000000-0005-0000-0000-000051930000}"/>
    <cellStyle name="Note 2 8 2 7 2" xfId="37320" xr:uid="{00000000-0005-0000-0000-000052930000}"/>
    <cellStyle name="Note 2 8 2 7 3" xfId="37321" xr:uid="{00000000-0005-0000-0000-000053930000}"/>
    <cellStyle name="Note 2 8 2 7 4" xfId="37322" xr:uid="{00000000-0005-0000-0000-000054930000}"/>
    <cellStyle name="Note 2 8 2 8" xfId="37323" xr:uid="{00000000-0005-0000-0000-000055930000}"/>
    <cellStyle name="Note 2 8 2 8 2" xfId="37324" xr:uid="{00000000-0005-0000-0000-000056930000}"/>
    <cellStyle name="Note 2 8 2 8 3" xfId="37325" xr:uid="{00000000-0005-0000-0000-000057930000}"/>
    <cellStyle name="Note 2 8 2 8 4" xfId="37326" xr:uid="{00000000-0005-0000-0000-000058930000}"/>
    <cellStyle name="Note 2 8 2 9" xfId="37327" xr:uid="{00000000-0005-0000-0000-000059930000}"/>
    <cellStyle name="Note 2 8 2 9 2" xfId="37328" xr:uid="{00000000-0005-0000-0000-00005A930000}"/>
    <cellStyle name="Note 2 8 2 9 3" xfId="37329" xr:uid="{00000000-0005-0000-0000-00005B930000}"/>
    <cellStyle name="Note 2 8 2 9 4" xfId="37330" xr:uid="{00000000-0005-0000-0000-00005C930000}"/>
    <cellStyle name="Note 2 8 20" xfId="37331" xr:uid="{00000000-0005-0000-0000-00005D930000}"/>
    <cellStyle name="Note 2 8 20 2" xfId="37332" xr:uid="{00000000-0005-0000-0000-00005E930000}"/>
    <cellStyle name="Note 2 8 20 3" xfId="37333" xr:uid="{00000000-0005-0000-0000-00005F930000}"/>
    <cellStyle name="Note 2 8 20 4" xfId="37334" xr:uid="{00000000-0005-0000-0000-000060930000}"/>
    <cellStyle name="Note 2 8 21" xfId="37335" xr:uid="{00000000-0005-0000-0000-000061930000}"/>
    <cellStyle name="Note 2 8 21 2" xfId="37336" xr:uid="{00000000-0005-0000-0000-000062930000}"/>
    <cellStyle name="Note 2 8 21 3" xfId="37337" xr:uid="{00000000-0005-0000-0000-000063930000}"/>
    <cellStyle name="Note 2 8 21 4" xfId="37338" xr:uid="{00000000-0005-0000-0000-000064930000}"/>
    <cellStyle name="Note 2 8 22" xfId="37339" xr:uid="{00000000-0005-0000-0000-000065930000}"/>
    <cellStyle name="Note 2 8 23" xfId="37340" xr:uid="{00000000-0005-0000-0000-000066930000}"/>
    <cellStyle name="Note 2 8 24" xfId="37341" xr:uid="{00000000-0005-0000-0000-000067930000}"/>
    <cellStyle name="Note 2 8 25" xfId="37211" xr:uid="{00000000-0005-0000-0000-000068930000}"/>
    <cellStyle name="Note 2 8 3" xfId="37342" xr:uid="{00000000-0005-0000-0000-000069930000}"/>
    <cellStyle name="Note 2 8 3 2" xfId="37343" xr:uid="{00000000-0005-0000-0000-00006A930000}"/>
    <cellStyle name="Note 2 8 3 3" xfId="37344" xr:uid="{00000000-0005-0000-0000-00006B930000}"/>
    <cellStyle name="Note 2 8 3 4" xfId="37345" xr:uid="{00000000-0005-0000-0000-00006C930000}"/>
    <cellStyle name="Note 2 8 4" xfId="37346" xr:uid="{00000000-0005-0000-0000-00006D930000}"/>
    <cellStyle name="Note 2 8 4 2" xfId="37347" xr:uid="{00000000-0005-0000-0000-00006E930000}"/>
    <cellStyle name="Note 2 8 4 3" xfId="37348" xr:uid="{00000000-0005-0000-0000-00006F930000}"/>
    <cellStyle name="Note 2 8 4 4" xfId="37349" xr:uid="{00000000-0005-0000-0000-000070930000}"/>
    <cellStyle name="Note 2 8 5" xfId="37350" xr:uid="{00000000-0005-0000-0000-000071930000}"/>
    <cellStyle name="Note 2 8 5 2" xfId="37351" xr:uid="{00000000-0005-0000-0000-000072930000}"/>
    <cellStyle name="Note 2 8 5 3" xfId="37352" xr:uid="{00000000-0005-0000-0000-000073930000}"/>
    <cellStyle name="Note 2 8 5 4" xfId="37353" xr:uid="{00000000-0005-0000-0000-000074930000}"/>
    <cellStyle name="Note 2 8 6" xfId="37354" xr:uid="{00000000-0005-0000-0000-000075930000}"/>
    <cellStyle name="Note 2 8 6 2" xfId="37355" xr:uid="{00000000-0005-0000-0000-000076930000}"/>
    <cellStyle name="Note 2 8 6 3" xfId="37356" xr:uid="{00000000-0005-0000-0000-000077930000}"/>
    <cellStyle name="Note 2 8 6 4" xfId="37357" xr:uid="{00000000-0005-0000-0000-000078930000}"/>
    <cellStyle name="Note 2 8 7" xfId="37358" xr:uid="{00000000-0005-0000-0000-000079930000}"/>
    <cellStyle name="Note 2 8 7 2" xfId="37359" xr:uid="{00000000-0005-0000-0000-00007A930000}"/>
    <cellStyle name="Note 2 8 7 3" xfId="37360" xr:uid="{00000000-0005-0000-0000-00007B930000}"/>
    <cellStyle name="Note 2 8 7 4" xfId="37361" xr:uid="{00000000-0005-0000-0000-00007C930000}"/>
    <cellStyle name="Note 2 8 8" xfId="37362" xr:uid="{00000000-0005-0000-0000-00007D930000}"/>
    <cellStyle name="Note 2 8 8 2" xfId="37363" xr:uid="{00000000-0005-0000-0000-00007E930000}"/>
    <cellStyle name="Note 2 8 8 3" xfId="37364" xr:uid="{00000000-0005-0000-0000-00007F930000}"/>
    <cellStyle name="Note 2 8 8 4" xfId="37365" xr:uid="{00000000-0005-0000-0000-000080930000}"/>
    <cellStyle name="Note 2 8 9" xfId="37366" xr:uid="{00000000-0005-0000-0000-000081930000}"/>
    <cellStyle name="Note 2 8 9 2" xfId="37367" xr:uid="{00000000-0005-0000-0000-000082930000}"/>
    <cellStyle name="Note 2 8 9 3" xfId="37368" xr:uid="{00000000-0005-0000-0000-000083930000}"/>
    <cellStyle name="Note 2 8 9 4" xfId="37369" xr:uid="{00000000-0005-0000-0000-000084930000}"/>
    <cellStyle name="Note 2 9" xfId="1669" xr:uid="{00000000-0005-0000-0000-000085930000}"/>
    <cellStyle name="Note 2 9 10" xfId="37371" xr:uid="{00000000-0005-0000-0000-000086930000}"/>
    <cellStyle name="Note 2 9 10 2" xfId="37372" xr:uid="{00000000-0005-0000-0000-000087930000}"/>
    <cellStyle name="Note 2 9 10 3" xfId="37373" xr:uid="{00000000-0005-0000-0000-000088930000}"/>
    <cellStyle name="Note 2 9 10 4" xfId="37374" xr:uid="{00000000-0005-0000-0000-000089930000}"/>
    <cellStyle name="Note 2 9 11" xfId="37375" xr:uid="{00000000-0005-0000-0000-00008A930000}"/>
    <cellStyle name="Note 2 9 11 2" xfId="37376" xr:uid="{00000000-0005-0000-0000-00008B930000}"/>
    <cellStyle name="Note 2 9 11 3" xfId="37377" xr:uid="{00000000-0005-0000-0000-00008C930000}"/>
    <cellStyle name="Note 2 9 11 4" xfId="37378" xr:uid="{00000000-0005-0000-0000-00008D930000}"/>
    <cellStyle name="Note 2 9 12" xfId="37379" xr:uid="{00000000-0005-0000-0000-00008E930000}"/>
    <cellStyle name="Note 2 9 12 2" xfId="37380" xr:uid="{00000000-0005-0000-0000-00008F930000}"/>
    <cellStyle name="Note 2 9 12 3" xfId="37381" xr:uid="{00000000-0005-0000-0000-000090930000}"/>
    <cellStyle name="Note 2 9 12 4" xfId="37382" xr:uid="{00000000-0005-0000-0000-000091930000}"/>
    <cellStyle name="Note 2 9 13" xfId="37383" xr:uid="{00000000-0005-0000-0000-000092930000}"/>
    <cellStyle name="Note 2 9 13 2" xfId="37384" xr:uid="{00000000-0005-0000-0000-000093930000}"/>
    <cellStyle name="Note 2 9 13 3" xfId="37385" xr:uid="{00000000-0005-0000-0000-000094930000}"/>
    <cellStyle name="Note 2 9 13 4" xfId="37386" xr:uid="{00000000-0005-0000-0000-000095930000}"/>
    <cellStyle name="Note 2 9 14" xfId="37387" xr:uid="{00000000-0005-0000-0000-000096930000}"/>
    <cellStyle name="Note 2 9 14 2" xfId="37388" xr:uid="{00000000-0005-0000-0000-000097930000}"/>
    <cellStyle name="Note 2 9 14 3" xfId="37389" xr:uid="{00000000-0005-0000-0000-000098930000}"/>
    <cellStyle name="Note 2 9 14 4" xfId="37390" xr:uid="{00000000-0005-0000-0000-000099930000}"/>
    <cellStyle name="Note 2 9 15" xfId="37391" xr:uid="{00000000-0005-0000-0000-00009A930000}"/>
    <cellStyle name="Note 2 9 15 2" xfId="37392" xr:uid="{00000000-0005-0000-0000-00009B930000}"/>
    <cellStyle name="Note 2 9 15 3" xfId="37393" xr:uid="{00000000-0005-0000-0000-00009C930000}"/>
    <cellStyle name="Note 2 9 15 4" xfId="37394" xr:uid="{00000000-0005-0000-0000-00009D930000}"/>
    <cellStyle name="Note 2 9 16" xfId="37395" xr:uid="{00000000-0005-0000-0000-00009E930000}"/>
    <cellStyle name="Note 2 9 16 2" xfId="37396" xr:uid="{00000000-0005-0000-0000-00009F930000}"/>
    <cellStyle name="Note 2 9 16 3" xfId="37397" xr:uid="{00000000-0005-0000-0000-0000A0930000}"/>
    <cellStyle name="Note 2 9 16 4" xfId="37398" xr:uid="{00000000-0005-0000-0000-0000A1930000}"/>
    <cellStyle name="Note 2 9 17" xfId="37399" xr:uid="{00000000-0005-0000-0000-0000A2930000}"/>
    <cellStyle name="Note 2 9 17 2" xfId="37400" xr:uid="{00000000-0005-0000-0000-0000A3930000}"/>
    <cellStyle name="Note 2 9 17 3" xfId="37401" xr:uid="{00000000-0005-0000-0000-0000A4930000}"/>
    <cellStyle name="Note 2 9 17 4" xfId="37402" xr:uid="{00000000-0005-0000-0000-0000A5930000}"/>
    <cellStyle name="Note 2 9 18" xfId="37403" xr:uid="{00000000-0005-0000-0000-0000A6930000}"/>
    <cellStyle name="Note 2 9 18 2" xfId="37404" xr:uid="{00000000-0005-0000-0000-0000A7930000}"/>
    <cellStyle name="Note 2 9 18 3" xfId="37405" xr:uid="{00000000-0005-0000-0000-0000A8930000}"/>
    <cellStyle name="Note 2 9 18 4" xfId="37406" xr:uid="{00000000-0005-0000-0000-0000A9930000}"/>
    <cellStyle name="Note 2 9 19" xfId="37407" xr:uid="{00000000-0005-0000-0000-0000AA930000}"/>
    <cellStyle name="Note 2 9 19 2" xfId="37408" xr:uid="{00000000-0005-0000-0000-0000AB930000}"/>
    <cellStyle name="Note 2 9 19 3" xfId="37409" xr:uid="{00000000-0005-0000-0000-0000AC930000}"/>
    <cellStyle name="Note 2 9 19 4" xfId="37410" xr:uid="{00000000-0005-0000-0000-0000AD930000}"/>
    <cellStyle name="Note 2 9 2" xfId="37411" xr:uid="{00000000-0005-0000-0000-0000AE930000}"/>
    <cellStyle name="Note 2 9 2 10" xfId="37412" xr:uid="{00000000-0005-0000-0000-0000AF930000}"/>
    <cellStyle name="Note 2 9 2 10 2" xfId="37413" xr:uid="{00000000-0005-0000-0000-0000B0930000}"/>
    <cellStyle name="Note 2 9 2 10 3" xfId="37414" xr:uid="{00000000-0005-0000-0000-0000B1930000}"/>
    <cellStyle name="Note 2 9 2 10 4" xfId="37415" xr:uid="{00000000-0005-0000-0000-0000B2930000}"/>
    <cellStyle name="Note 2 9 2 11" xfId="37416" xr:uid="{00000000-0005-0000-0000-0000B3930000}"/>
    <cellStyle name="Note 2 9 2 11 2" xfId="37417" xr:uid="{00000000-0005-0000-0000-0000B4930000}"/>
    <cellStyle name="Note 2 9 2 11 3" xfId="37418" xr:uid="{00000000-0005-0000-0000-0000B5930000}"/>
    <cellStyle name="Note 2 9 2 11 4" xfId="37419" xr:uid="{00000000-0005-0000-0000-0000B6930000}"/>
    <cellStyle name="Note 2 9 2 12" xfId="37420" xr:uid="{00000000-0005-0000-0000-0000B7930000}"/>
    <cellStyle name="Note 2 9 2 12 2" xfId="37421" xr:uid="{00000000-0005-0000-0000-0000B8930000}"/>
    <cellStyle name="Note 2 9 2 12 3" xfId="37422" xr:uid="{00000000-0005-0000-0000-0000B9930000}"/>
    <cellStyle name="Note 2 9 2 12 4" xfId="37423" xr:uid="{00000000-0005-0000-0000-0000BA930000}"/>
    <cellStyle name="Note 2 9 2 13" xfId="37424" xr:uid="{00000000-0005-0000-0000-0000BB930000}"/>
    <cellStyle name="Note 2 9 2 13 2" xfId="37425" xr:uid="{00000000-0005-0000-0000-0000BC930000}"/>
    <cellStyle name="Note 2 9 2 13 3" xfId="37426" xr:uid="{00000000-0005-0000-0000-0000BD930000}"/>
    <cellStyle name="Note 2 9 2 13 4" xfId="37427" xr:uid="{00000000-0005-0000-0000-0000BE930000}"/>
    <cellStyle name="Note 2 9 2 14" xfId="37428" xr:uid="{00000000-0005-0000-0000-0000BF930000}"/>
    <cellStyle name="Note 2 9 2 14 2" xfId="37429" xr:uid="{00000000-0005-0000-0000-0000C0930000}"/>
    <cellStyle name="Note 2 9 2 14 3" xfId="37430" xr:uid="{00000000-0005-0000-0000-0000C1930000}"/>
    <cellStyle name="Note 2 9 2 14 4" xfId="37431" xr:uid="{00000000-0005-0000-0000-0000C2930000}"/>
    <cellStyle name="Note 2 9 2 15" xfId="37432" xr:uid="{00000000-0005-0000-0000-0000C3930000}"/>
    <cellStyle name="Note 2 9 2 15 2" xfId="37433" xr:uid="{00000000-0005-0000-0000-0000C4930000}"/>
    <cellStyle name="Note 2 9 2 15 3" xfId="37434" xr:uid="{00000000-0005-0000-0000-0000C5930000}"/>
    <cellStyle name="Note 2 9 2 15 4" xfId="37435" xr:uid="{00000000-0005-0000-0000-0000C6930000}"/>
    <cellStyle name="Note 2 9 2 16" xfId="37436" xr:uid="{00000000-0005-0000-0000-0000C7930000}"/>
    <cellStyle name="Note 2 9 2 16 2" xfId="37437" xr:uid="{00000000-0005-0000-0000-0000C8930000}"/>
    <cellStyle name="Note 2 9 2 16 3" xfId="37438" xr:uid="{00000000-0005-0000-0000-0000C9930000}"/>
    <cellStyle name="Note 2 9 2 16 4" xfId="37439" xr:uid="{00000000-0005-0000-0000-0000CA930000}"/>
    <cellStyle name="Note 2 9 2 17" xfId="37440" xr:uid="{00000000-0005-0000-0000-0000CB930000}"/>
    <cellStyle name="Note 2 9 2 17 2" xfId="37441" xr:uid="{00000000-0005-0000-0000-0000CC930000}"/>
    <cellStyle name="Note 2 9 2 17 3" xfId="37442" xr:uid="{00000000-0005-0000-0000-0000CD930000}"/>
    <cellStyle name="Note 2 9 2 17 4" xfId="37443" xr:uid="{00000000-0005-0000-0000-0000CE930000}"/>
    <cellStyle name="Note 2 9 2 18" xfId="37444" xr:uid="{00000000-0005-0000-0000-0000CF930000}"/>
    <cellStyle name="Note 2 9 2 18 2" xfId="37445" xr:uid="{00000000-0005-0000-0000-0000D0930000}"/>
    <cellStyle name="Note 2 9 2 18 3" xfId="37446" xr:uid="{00000000-0005-0000-0000-0000D1930000}"/>
    <cellStyle name="Note 2 9 2 18 4" xfId="37447" xr:uid="{00000000-0005-0000-0000-0000D2930000}"/>
    <cellStyle name="Note 2 9 2 19" xfId="37448" xr:uid="{00000000-0005-0000-0000-0000D3930000}"/>
    <cellStyle name="Note 2 9 2 19 2" xfId="37449" xr:uid="{00000000-0005-0000-0000-0000D4930000}"/>
    <cellStyle name="Note 2 9 2 19 3" xfId="37450" xr:uid="{00000000-0005-0000-0000-0000D5930000}"/>
    <cellStyle name="Note 2 9 2 19 4" xfId="37451" xr:uid="{00000000-0005-0000-0000-0000D6930000}"/>
    <cellStyle name="Note 2 9 2 2" xfId="37452" xr:uid="{00000000-0005-0000-0000-0000D7930000}"/>
    <cellStyle name="Note 2 9 2 2 2" xfId="37453" xr:uid="{00000000-0005-0000-0000-0000D8930000}"/>
    <cellStyle name="Note 2 9 2 2 3" xfId="37454" xr:uid="{00000000-0005-0000-0000-0000D9930000}"/>
    <cellStyle name="Note 2 9 2 2 4" xfId="37455" xr:uid="{00000000-0005-0000-0000-0000DA930000}"/>
    <cellStyle name="Note 2 9 2 20" xfId="37456" xr:uid="{00000000-0005-0000-0000-0000DB930000}"/>
    <cellStyle name="Note 2 9 2 20 2" xfId="37457" xr:uid="{00000000-0005-0000-0000-0000DC930000}"/>
    <cellStyle name="Note 2 9 2 20 3" xfId="37458" xr:uid="{00000000-0005-0000-0000-0000DD930000}"/>
    <cellStyle name="Note 2 9 2 20 4" xfId="37459" xr:uid="{00000000-0005-0000-0000-0000DE930000}"/>
    <cellStyle name="Note 2 9 2 21" xfId="37460" xr:uid="{00000000-0005-0000-0000-0000DF930000}"/>
    <cellStyle name="Note 2 9 2 22" xfId="37461" xr:uid="{00000000-0005-0000-0000-0000E0930000}"/>
    <cellStyle name="Note 2 9 2 3" xfId="37462" xr:uid="{00000000-0005-0000-0000-0000E1930000}"/>
    <cellStyle name="Note 2 9 2 3 2" xfId="37463" xr:uid="{00000000-0005-0000-0000-0000E2930000}"/>
    <cellStyle name="Note 2 9 2 3 3" xfId="37464" xr:uid="{00000000-0005-0000-0000-0000E3930000}"/>
    <cellStyle name="Note 2 9 2 3 4" xfId="37465" xr:uid="{00000000-0005-0000-0000-0000E4930000}"/>
    <cellStyle name="Note 2 9 2 4" xfId="37466" xr:uid="{00000000-0005-0000-0000-0000E5930000}"/>
    <cellStyle name="Note 2 9 2 4 2" xfId="37467" xr:uid="{00000000-0005-0000-0000-0000E6930000}"/>
    <cellStyle name="Note 2 9 2 4 3" xfId="37468" xr:uid="{00000000-0005-0000-0000-0000E7930000}"/>
    <cellStyle name="Note 2 9 2 4 4" xfId="37469" xr:uid="{00000000-0005-0000-0000-0000E8930000}"/>
    <cellStyle name="Note 2 9 2 5" xfId="37470" xr:uid="{00000000-0005-0000-0000-0000E9930000}"/>
    <cellStyle name="Note 2 9 2 5 2" xfId="37471" xr:uid="{00000000-0005-0000-0000-0000EA930000}"/>
    <cellStyle name="Note 2 9 2 5 3" xfId="37472" xr:uid="{00000000-0005-0000-0000-0000EB930000}"/>
    <cellStyle name="Note 2 9 2 5 4" xfId="37473" xr:uid="{00000000-0005-0000-0000-0000EC930000}"/>
    <cellStyle name="Note 2 9 2 6" xfId="37474" xr:uid="{00000000-0005-0000-0000-0000ED930000}"/>
    <cellStyle name="Note 2 9 2 6 2" xfId="37475" xr:uid="{00000000-0005-0000-0000-0000EE930000}"/>
    <cellStyle name="Note 2 9 2 6 3" xfId="37476" xr:uid="{00000000-0005-0000-0000-0000EF930000}"/>
    <cellStyle name="Note 2 9 2 6 4" xfId="37477" xr:uid="{00000000-0005-0000-0000-0000F0930000}"/>
    <cellStyle name="Note 2 9 2 7" xfId="37478" xr:uid="{00000000-0005-0000-0000-0000F1930000}"/>
    <cellStyle name="Note 2 9 2 7 2" xfId="37479" xr:uid="{00000000-0005-0000-0000-0000F2930000}"/>
    <cellStyle name="Note 2 9 2 7 3" xfId="37480" xr:uid="{00000000-0005-0000-0000-0000F3930000}"/>
    <cellStyle name="Note 2 9 2 7 4" xfId="37481" xr:uid="{00000000-0005-0000-0000-0000F4930000}"/>
    <cellStyle name="Note 2 9 2 8" xfId="37482" xr:uid="{00000000-0005-0000-0000-0000F5930000}"/>
    <cellStyle name="Note 2 9 2 8 2" xfId="37483" xr:uid="{00000000-0005-0000-0000-0000F6930000}"/>
    <cellStyle name="Note 2 9 2 8 3" xfId="37484" xr:uid="{00000000-0005-0000-0000-0000F7930000}"/>
    <cellStyle name="Note 2 9 2 8 4" xfId="37485" xr:uid="{00000000-0005-0000-0000-0000F8930000}"/>
    <cellStyle name="Note 2 9 2 9" xfId="37486" xr:uid="{00000000-0005-0000-0000-0000F9930000}"/>
    <cellStyle name="Note 2 9 2 9 2" xfId="37487" xr:uid="{00000000-0005-0000-0000-0000FA930000}"/>
    <cellStyle name="Note 2 9 2 9 3" xfId="37488" xr:uid="{00000000-0005-0000-0000-0000FB930000}"/>
    <cellStyle name="Note 2 9 2 9 4" xfId="37489" xr:uid="{00000000-0005-0000-0000-0000FC930000}"/>
    <cellStyle name="Note 2 9 20" xfId="37490" xr:uid="{00000000-0005-0000-0000-0000FD930000}"/>
    <cellStyle name="Note 2 9 20 2" xfId="37491" xr:uid="{00000000-0005-0000-0000-0000FE930000}"/>
    <cellStyle name="Note 2 9 20 3" xfId="37492" xr:uid="{00000000-0005-0000-0000-0000FF930000}"/>
    <cellStyle name="Note 2 9 20 4" xfId="37493" xr:uid="{00000000-0005-0000-0000-000000940000}"/>
    <cellStyle name="Note 2 9 21" xfId="37494" xr:uid="{00000000-0005-0000-0000-000001940000}"/>
    <cellStyle name="Note 2 9 21 2" xfId="37495" xr:uid="{00000000-0005-0000-0000-000002940000}"/>
    <cellStyle name="Note 2 9 21 3" xfId="37496" xr:uid="{00000000-0005-0000-0000-000003940000}"/>
    <cellStyle name="Note 2 9 21 4" xfId="37497" xr:uid="{00000000-0005-0000-0000-000004940000}"/>
    <cellStyle name="Note 2 9 22" xfId="37498" xr:uid="{00000000-0005-0000-0000-000005940000}"/>
    <cellStyle name="Note 2 9 23" xfId="37499" xr:uid="{00000000-0005-0000-0000-000006940000}"/>
    <cellStyle name="Note 2 9 24" xfId="37500" xr:uid="{00000000-0005-0000-0000-000007940000}"/>
    <cellStyle name="Note 2 9 25" xfId="37370" xr:uid="{00000000-0005-0000-0000-000008940000}"/>
    <cellStyle name="Note 2 9 3" xfId="37501" xr:uid="{00000000-0005-0000-0000-000009940000}"/>
    <cellStyle name="Note 2 9 3 2" xfId="37502" xr:uid="{00000000-0005-0000-0000-00000A940000}"/>
    <cellStyle name="Note 2 9 3 3" xfId="37503" xr:uid="{00000000-0005-0000-0000-00000B940000}"/>
    <cellStyle name="Note 2 9 3 4" xfId="37504" xr:uid="{00000000-0005-0000-0000-00000C940000}"/>
    <cellStyle name="Note 2 9 4" xfId="37505" xr:uid="{00000000-0005-0000-0000-00000D940000}"/>
    <cellStyle name="Note 2 9 4 2" xfId="37506" xr:uid="{00000000-0005-0000-0000-00000E940000}"/>
    <cellStyle name="Note 2 9 4 3" xfId="37507" xr:uid="{00000000-0005-0000-0000-00000F940000}"/>
    <cellStyle name="Note 2 9 4 4" xfId="37508" xr:uid="{00000000-0005-0000-0000-000010940000}"/>
    <cellStyle name="Note 2 9 5" xfId="37509" xr:uid="{00000000-0005-0000-0000-000011940000}"/>
    <cellStyle name="Note 2 9 5 2" xfId="37510" xr:uid="{00000000-0005-0000-0000-000012940000}"/>
    <cellStyle name="Note 2 9 5 3" xfId="37511" xr:uid="{00000000-0005-0000-0000-000013940000}"/>
    <cellStyle name="Note 2 9 5 4" xfId="37512" xr:uid="{00000000-0005-0000-0000-000014940000}"/>
    <cellStyle name="Note 2 9 6" xfId="37513" xr:uid="{00000000-0005-0000-0000-000015940000}"/>
    <cellStyle name="Note 2 9 6 2" xfId="37514" xr:uid="{00000000-0005-0000-0000-000016940000}"/>
    <cellStyle name="Note 2 9 6 3" xfId="37515" xr:uid="{00000000-0005-0000-0000-000017940000}"/>
    <cellStyle name="Note 2 9 6 4" xfId="37516" xr:uid="{00000000-0005-0000-0000-000018940000}"/>
    <cellStyle name="Note 2 9 7" xfId="37517" xr:uid="{00000000-0005-0000-0000-000019940000}"/>
    <cellStyle name="Note 2 9 7 2" xfId="37518" xr:uid="{00000000-0005-0000-0000-00001A940000}"/>
    <cellStyle name="Note 2 9 7 3" xfId="37519" xr:uid="{00000000-0005-0000-0000-00001B940000}"/>
    <cellStyle name="Note 2 9 7 4" xfId="37520" xr:uid="{00000000-0005-0000-0000-00001C940000}"/>
    <cellStyle name="Note 2 9 8" xfId="37521" xr:uid="{00000000-0005-0000-0000-00001D940000}"/>
    <cellStyle name="Note 2 9 8 2" xfId="37522" xr:uid="{00000000-0005-0000-0000-00001E940000}"/>
    <cellStyle name="Note 2 9 8 3" xfId="37523" xr:uid="{00000000-0005-0000-0000-00001F940000}"/>
    <cellStyle name="Note 2 9 8 4" xfId="37524" xr:uid="{00000000-0005-0000-0000-000020940000}"/>
    <cellStyle name="Note 2 9 9" xfId="37525" xr:uid="{00000000-0005-0000-0000-000021940000}"/>
    <cellStyle name="Note 2 9 9 2" xfId="37526" xr:uid="{00000000-0005-0000-0000-000022940000}"/>
    <cellStyle name="Note 2 9 9 3" xfId="37527" xr:uid="{00000000-0005-0000-0000-000023940000}"/>
    <cellStyle name="Note 2 9 9 4" xfId="37528" xr:uid="{00000000-0005-0000-0000-000024940000}"/>
    <cellStyle name="Note 20" xfId="1670" xr:uid="{00000000-0005-0000-0000-000025940000}"/>
    <cellStyle name="Note 20 2" xfId="1671" xr:uid="{00000000-0005-0000-0000-000026940000}"/>
    <cellStyle name="Note 20 2 2" xfId="37530" xr:uid="{00000000-0005-0000-0000-000027940000}"/>
    <cellStyle name="Note 20 3" xfId="1672" xr:uid="{00000000-0005-0000-0000-000028940000}"/>
    <cellStyle name="Note 20 4" xfId="37529" xr:uid="{00000000-0005-0000-0000-000029940000}"/>
    <cellStyle name="Note 21" xfId="1673" xr:uid="{00000000-0005-0000-0000-00002A940000}"/>
    <cellStyle name="Note 21 2" xfId="1674" xr:uid="{00000000-0005-0000-0000-00002B940000}"/>
    <cellStyle name="Note 21 2 2" xfId="37532" xr:uid="{00000000-0005-0000-0000-00002C940000}"/>
    <cellStyle name="Note 21 3" xfId="1675" xr:uid="{00000000-0005-0000-0000-00002D940000}"/>
    <cellStyle name="Note 21 4" xfId="37531" xr:uid="{00000000-0005-0000-0000-00002E940000}"/>
    <cellStyle name="Note 22" xfId="1676" xr:uid="{00000000-0005-0000-0000-00002F940000}"/>
    <cellStyle name="Note 22 2" xfId="1677" xr:uid="{00000000-0005-0000-0000-000030940000}"/>
    <cellStyle name="Note 22 2 2" xfId="37534" xr:uid="{00000000-0005-0000-0000-000031940000}"/>
    <cellStyle name="Note 22 3" xfId="1678" xr:uid="{00000000-0005-0000-0000-000032940000}"/>
    <cellStyle name="Note 22 4" xfId="1679" xr:uid="{00000000-0005-0000-0000-000033940000}"/>
    <cellStyle name="Note 22 5" xfId="37533" xr:uid="{00000000-0005-0000-0000-000034940000}"/>
    <cellStyle name="Note 23" xfId="1680" xr:uid="{00000000-0005-0000-0000-000035940000}"/>
    <cellStyle name="Note 23 10" xfId="37536" xr:uid="{00000000-0005-0000-0000-000036940000}"/>
    <cellStyle name="Note 23 10 2" xfId="37537" xr:uid="{00000000-0005-0000-0000-000037940000}"/>
    <cellStyle name="Note 23 10 3" xfId="37538" xr:uid="{00000000-0005-0000-0000-000038940000}"/>
    <cellStyle name="Note 23 10 4" xfId="37539" xr:uid="{00000000-0005-0000-0000-000039940000}"/>
    <cellStyle name="Note 23 11" xfId="37540" xr:uid="{00000000-0005-0000-0000-00003A940000}"/>
    <cellStyle name="Note 23 11 2" xfId="37541" xr:uid="{00000000-0005-0000-0000-00003B940000}"/>
    <cellStyle name="Note 23 11 3" xfId="37542" xr:uid="{00000000-0005-0000-0000-00003C940000}"/>
    <cellStyle name="Note 23 11 4" xfId="37543" xr:uid="{00000000-0005-0000-0000-00003D940000}"/>
    <cellStyle name="Note 23 12" xfId="37544" xr:uid="{00000000-0005-0000-0000-00003E940000}"/>
    <cellStyle name="Note 23 12 2" xfId="37545" xr:uid="{00000000-0005-0000-0000-00003F940000}"/>
    <cellStyle name="Note 23 12 3" xfId="37546" xr:uid="{00000000-0005-0000-0000-000040940000}"/>
    <cellStyle name="Note 23 12 4" xfId="37547" xr:uid="{00000000-0005-0000-0000-000041940000}"/>
    <cellStyle name="Note 23 13" xfId="37548" xr:uid="{00000000-0005-0000-0000-000042940000}"/>
    <cellStyle name="Note 23 13 2" xfId="37549" xr:uid="{00000000-0005-0000-0000-000043940000}"/>
    <cellStyle name="Note 23 13 3" xfId="37550" xr:uid="{00000000-0005-0000-0000-000044940000}"/>
    <cellStyle name="Note 23 13 4" xfId="37551" xr:uid="{00000000-0005-0000-0000-000045940000}"/>
    <cellStyle name="Note 23 14" xfId="37552" xr:uid="{00000000-0005-0000-0000-000046940000}"/>
    <cellStyle name="Note 23 14 2" xfId="37553" xr:uid="{00000000-0005-0000-0000-000047940000}"/>
    <cellStyle name="Note 23 14 3" xfId="37554" xr:uid="{00000000-0005-0000-0000-000048940000}"/>
    <cellStyle name="Note 23 14 4" xfId="37555" xr:uid="{00000000-0005-0000-0000-000049940000}"/>
    <cellStyle name="Note 23 15" xfId="37556" xr:uid="{00000000-0005-0000-0000-00004A940000}"/>
    <cellStyle name="Note 23 15 2" xfId="37557" xr:uid="{00000000-0005-0000-0000-00004B940000}"/>
    <cellStyle name="Note 23 15 3" xfId="37558" xr:uid="{00000000-0005-0000-0000-00004C940000}"/>
    <cellStyle name="Note 23 15 4" xfId="37559" xr:uid="{00000000-0005-0000-0000-00004D940000}"/>
    <cellStyle name="Note 23 16" xfId="37560" xr:uid="{00000000-0005-0000-0000-00004E940000}"/>
    <cellStyle name="Note 23 16 2" xfId="37561" xr:uid="{00000000-0005-0000-0000-00004F940000}"/>
    <cellStyle name="Note 23 16 3" xfId="37562" xr:uid="{00000000-0005-0000-0000-000050940000}"/>
    <cellStyle name="Note 23 16 4" xfId="37563" xr:uid="{00000000-0005-0000-0000-000051940000}"/>
    <cellStyle name="Note 23 17" xfId="37564" xr:uid="{00000000-0005-0000-0000-000052940000}"/>
    <cellStyle name="Note 23 17 2" xfId="37565" xr:uid="{00000000-0005-0000-0000-000053940000}"/>
    <cellStyle name="Note 23 17 3" xfId="37566" xr:uid="{00000000-0005-0000-0000-000054940000}"/>
    <cellStyle name="Note 23 17 4" xfId="37567" xr:uid="{00000000-0005-0000-0000-000055940000}"/>
    <cellStyle name="Note 23 18" xfId="37568" xr:uid="{00000000-0005-0000-0000-000056940000}"/>
    <cellStyle name="Note 23 18 2" xfId="37569" xr:uid="{00000000-0005-0000-0000-000057940000}"/>
    <cellStyle name="Note 23 18 3" xfId="37570" xr:uid="{00000000-0005-0000-0000-000058940000}"/>
    <cellStyle name="Note 23 18 4" xfId="37571" xr:uid="{00000000-0005-0000-0000-000059940000}"/>
    <cellStyle name="Note 23 19" xfId="37572" xr:uid="{00000000-0005-0000-0000-00005A940000}"/>
    <cellStyle name="Note 23 19 2" xfId="37573" xr:uid="{00000000-0005-0000-0000-00005B940000}"/>
    <cellStyle name="Note 23 19 3" xfId="37574" xr:uid="{00000000-0005-0000-0000-00005C940000}"/>
    <cellStyle name="Note 23 19 4" xfId="37575" xr:uid="{00000000-0005-0000-0000-00005D940000}"/>
    <cellStyle name="Note 23 2" xfId="1681" xr:uid="{00000000-0005-0000-0000-00005E940000}"/>
    <cellStyle name="Note 23 2 2" xfId="37577" xr:uid="{00000000-0005-0000-0000-00005F940000}"/>
    <cellStyle name="Note 23 2 3" xfId="37578" xr:uid="{00000000-0005-0000-0000-000060940000}"/>
    <cellStyle name="Note 23 2 4" xfId="37579" xr:uid="{00000000-0005-0000-0000-000061940000}"/>
    <cellStyle name="Note 23 2 5" xfId="37576" xr:uid="{00000000-0005-0000-0000-000062940000}"/>
    <cellStyle name="Note 23 20" xfId="37580" xr:uid="{00000000-0005-0000-0000-000063940000}"/>
    <cellStyle name="Note 23 20 2" xfId="37581" xr:uid="{00000000-0005-0000-0000-000064940000}"/>
    <cellStyle name="Note 23 20 3" xfId="37582" xr:uid="{00000000-0005-0000-0000-000065940000}"/>
    <cellStyle name="Note 23 20 4" xfId="37583" xr:uid="{00000000-0005-0000-0000-000066940000}"/>
    <cellStyle name="Note 23 21" xfId="37584" xr:uid="{00000000-0005-0000-0000-000067940000}"/>
    <cellStyle name="Note 23 22" xfId="37585" xr:uid="{00000000-0005-0000-0000-000068940000}"/>
    <cellStyle name="Note 23 23" xfId="37535" xr:uid="{00000000-0005-0000-0000-000069940000}"/>
    <cellStyle name="Note 23 3" xfId="1682" xr:uid="{00000000-0005-0000-0000-00006A940000}"/>
    <cellStyle name="Note 23 3 2" xfId="37587" xr:uid="{00000000-0005-0000-0000-00006B940000}"/>
    <cellStyle name="Note 23 3 3" xfId="37588" xr:uid="{00000000-0005-0000-0000-00006C940000}"/>
    <cellStyle name="Note 23 3 4" xfId="37589" xr:uid="{00000000-0005-0000-0000-00006D940000}"/>
    <cellStyle name="Note 23 3 5" xfId="37586" xr:uid="{00000000-0005-0000-0000-00006E940000}"/>
    <cellStyle name="Note 23 4" xfId="37590" xr:uid="{00000000-0005-0000-0000-00006F940000}"/>
    <cellStyle name="Note 23 4 2" xfId="37591" xr:uid="{00000000-0005-0000-0000-000070940000}"/>
    <cellStyle name="Note 23 4 3" xfId="37592" xr:uid="{00000000-0005-0000-0000-000071940000}"/>
    <cellStyle name="Note 23 4 4" xfId="37593" xr:uid="{00000000-0005-0000-0000-000072940000}"/>
    <cellStyle name="Note 23 5" xfId="37594" xr:uid="{00000000-0005-0000-0000-000073940000}"/>
    <cellStyle name="Note 23 5 2" xfId="37595" xr:uid="{00000000-0005-0000-0000-000074940000}"/>
    <cellStyle name="Note 23 5 3" xfId="37596" xr:uid="{00000000-0005-0000-0000-000075940000}"/>
    <cellStyle name="Note 23 5 4" xfId="37597" xr:uid="{00000000-0005-0000-0000-000076940000}"/>
    <cellStyle name="Note 23 6" xfId="37598" xr:uid="{00000000-0005-0000-0000-000077940000}"/>
    <cellStyle name="Note 23 6 2" xfId="37599" xr:uid="{00000000-0005-0000-0000-000078940000}"/>
    <cellStyle name="Note 23 6 3" xfId="37600" xr:uid="{00000000-0005-0000-0000-000079940000}"/>
    <cellStyle name="Note 23 6 4" xfId="37601" xr:uid="{00000000-0005-0000-0000-00007A940000}"/>
    <cellStyle name="Note 23 7" xfId="37602" xr:uid="{00000000-0005-0000-0000-00007B940000}"/>
    <cellStyle name="Note 23 7 2" xfId="37603" xr:uid="{00000000-0005-0000-0000-00007C940000}"/>
    <cellStyle name="Note 23 7 3" xfId="37604" xr:uid="{00000000-0005-0000-0000-00007D940000}"/>
    <cellStyle name="Note 23 7 4" xfId="37605" xr:uid="{00000000-0005-0000-0000-00007E940000}"/>
    <cellStyle name="Note 23 8" xfId="37606" xr:uid="{00000000-0005-0000-0000-00007F940000}"/>
    <cellStyle name="Note 23 8 2" xfId="37607" xr:uid="{00000000-0005-0000-0000-000080940000}"/>
    <cellStyle name="Note 23 8 3" xfId="37608" xr:uid="{00000000-0005-0000-0000-000081940000}"/>
    <cellStyle name="Note 23 8 4" xfId="37609" xr:uid="{00000000-0005-0000-0000-000082940000}"/>
    <cellStyle name="Note 23 9" xfId="37610" xr:uid="{00000000-0005-0000-0000-000083940000}"/>
    <cellStyle name="Note 23 9 2" xfId="37611" xr:uid="{00000000-0005-0000-0000-000084940000}"/>
    <cellStyle name="Note 23 9 3" xfId="37612" xr:uid="{00000000-0005-0000-0000-000085940000}"/>
    <cellStyle name="Note 23 9 4" xfId="37613" xr:uid="{00000000-0005-0000-0000-000086940000}"/>
    <cellStyle name="Note 24" xfId="1683" xr:uid="{00000000-0005-0000-0000-000087940000}"/>
    <cellStyle name="Note 24 2" xfId="1684" xr:uid="{00000000-0005-0000-0000-000088940000}"/>
    <cellStyle name="Note 24 2 2" xfId="37615" xr:uid="{00000000-0005-0000-0000-000089940000}"/>
    <cellStyle name="Note 24 3" xfId="1685" xr:uid="{00000000-0005-0000-0000-00008A940000}"/>
    <cellStyle name="Note 24 3 2" xfId="37616" xr:uid="{00000000-0005-0000-0000-00008B940000}"/>
    <cellStyle name="Note 24 4" xfId="37614" xr:uid="{00000000-0005-0000-0000-00008C940000}"/>
    <cellStyle name="Note 25" xfId="1686" xr:uid="{00000000-0005-0000-0000-00008D940000}"/>
    <cellStyle name="Note 25 2" xfId="1687" xr:uid="{00000000-0005-0000-0000-00008E940000}"/>
    <cellStyle name="Note 25 2 2" xfId="37618" xr:uid="{00000000-0005-0000-0000-00008F940000}"/>
    <cellStyle name="Note 25 3" xfId="1688" xr:uid="{00000000-0005-0000-0000-000090940000}"/>
    <cellStyle name="Note 25 3 2" xfId="1689" xr:uid="{00000000-0005-0000-0000-000091940000}"/>
    <cellStyle name="Note 25 3 3" xfId="37619" xr:uid="{00000000-0005-0000-0000-000092940000}"/>
    <cellStyle name="Note 25 4" xfId="1690" xr:uid="{00000000-0005-0000-0000-000093940000}"/>
    <cellStyle name="Note 25 4 2" xfId="37620" xr:uid="{00000000-0005-0000-0000-000094940000}"/>
    <cellStyle name="Note 25 5" xfId="1691" xr:uid="{00000000-0005-0000-0000-000095940000}"/>
    <cellStyle name="Note 25 6" xfId="1692" xr:uid="{00000000-0005-0000-0000-000096940000}"/>
    <cellStyle name="Note 25 7" xfId="37617" xr:uid="{00000000-0005-0000-0000-000097940000}"/>
    <cellStyle name="Note 26" xfId="1693" xr:uid="{00000000-0005-0000-0000-000098940000}"/>
    <cellStyle name="Note 26 2" xfId="1694" xr:uid="{00000000-0005-0000-0000-000099940000}"/>
    <cellStyle name="Note 26 2 2" xfId="37622" xr:uid="{00000000-0005-0000-0000-00009A940000}"/>
    <cellStyle name="Note 26 3" xfId="37623" xr:uid="{00000000-0005-0000-0000-00009B940000}"/>
    <cellStyle name="Note 26 4" xfId="37624" xr:uid="{00000000-0005-0000-0000-00009C940000}"/>
    <cellStyle name="Note 26 5" xfId="37621" xr:uid="{00000000-0005-0000-0000-00009D940000}"/>
    <cellStyle name="Note 27" xfId="1695" xr:uid="{00000000-0005-0000-0000-00009E940000}"/>
    <cellStyle name="Note 27 2" xfId="1696" xr:uid="{00000000-0005-0000-0000-00009F940000}"/>
    <cellStyle name="Note 27 2 2" xfId="37626" xr:uid="{00000000-0005-0000-0000-0000A0940000}"/>
    <cellStyle name="Note 27 3" xfId="37627" xr:uid="{00000000-0005-0000-0000-0000A1940000}"/>
    <cellStyle name="Note 27 4" xfId="37628" xr:uid="{00000000-0005-0000-0000-0000A2940000}"/>
    <cellStyle name="Note 27 5" xfId="37625" xr:uid="{00000000-0005-0000-0000-0000A3940000}"/>
    <cellStyle name="Note 28" xfId="1697" xr:uid="{00000000-0005-0000-0000-0000A4940000}"/>
    <cellStyle name="Note 28 2" xfId="1698" xr:uid="{00000000-0005-0000-0000-0000A5940000}"/>
    <cellStyle name="Note 28 2 2" xfId="37630" xr:uid="{00000000-0005-0000-0000-0000A6940000}"/>
    <cellStyle name="Note 28 3" xfId="37631" xr:uid="{00000000-0005-0000-0000-0000A7940000}"/>
    <cellStyle name="Note 28 4" xfId="37632" xr:uid="{00000000-0005-0000-0000-0000A8940000}"/>
    <cellStyle name="Note 28 5" xfId="37629" xr:uid="{00000000-0005-0000-0000-0000A9940000}"/>
    <cellStyle name="Note 29" xfId="1699" xr:uid="{00000000-0005-0000-0000-0000AA940000}"/>
    <cellStyle name="Note 29 2" xfId="1700" xr:uid="{00000000-0005-0000-0000-0000AB940000}"/>
    <cellStyle name="Note 29 2 2" xfId="37634" xr:uid="{00000000-0005-0000-0000-0000AC940000}"/>
    <cellStyle name="Note 29 3" xfId="37635" xr:uid="{00000000-0005-0000-0000-0000AD940000}"/>
    <cellStyle name="Note 29 4" xfId="37636" xr:uid="{00000000-0005-0000-0000-0000AE940000}"/>
    <cellStyle name="Note 29 5" xfId="37633" xr:uid="{00000000-0005-0000-0000-0000AF940000}"/>
    <cellStyle name="Note 3" xfId="1701" xr:uid="{00000000-0005-0000-0000-0000B0940000}"/>
    <cellStyle name="Note 3 10" xfId="37638" xr:uid="{00000000-0005-0000-0000-0000B1940000}"/>
    <cellStyle name="Note 3 10 2" xfId="37639" xr:uid="{00000000-0005-0000-0000-0000B2940000}"/>
    <cellStyle name="Note 3 11" xfId="37640" xr:uid="{00000000-0005-0000-0000-0000B3940000}"/>
    <cellStyle name="Note 3 11 2" xfId="37641" xr:uid="{00000000-0005-0000-0000-0000B4940000}"/>
    <cellStyle name="Note 3 12" xfId="37642" xr:uid="{00000000-0005-0000-0000-0000B5940000}"/>
    <cellStyle name="Note 3 12 10" xfId="37643" xr:uid="{00000000-0005-0000-0000-0000B6940000}"/>
    <cellStyle name="Note 3 12 10 2" xfId="37644" xr:uid="{00000000-0005-0000-0000-0000B7940000}"/>
    <cellStyle name="Note 3 12 10 3" xfId="37645" xr:uid="{00000000-0005-0000-0000-0000B8940000}"/>
    <cellStyle name="Note 3 12 10 4" xfId="37646" xr:uid="{00000000-0005-0000-0000-0000B9940000}"/>
    <cellStyle name="Note 3 12 11" xfId="37647" xr:uid="{00000000-0005-0000-0000-0000BA940000}"/>
    <cellStyle name="Note 3 12 11 2" xfId="37648" xr:uid="{00000000-0005-0000-0000-0000BB940000}"/>
    <cellStyle name="Note 3 12 11 3" xfId="37649" xr:uid="{00000000-0005-0000-0000-0000BC940000}"/>
    <cellStyle name="Note 3 12 11 4" xfId="37650" xr:uid="{00000000-0005-0000-0000-0000BD940000}"/>
    <cellStyle name="Note 3 12 12" xfId="37651" xr:uid="{00000000-0005-0000-0000-0000BE940000}"/>
    <cellStyle name="Note 3 12 12 2" xfId="37652" xr:uid="{00000000-0005-0000-0000-0000BF940000}"/>
    <cellStyle name="Note 3 12 12 3" xfId="37653" xr:uid="{00000000-0005-0000-0000-0000C0940000}"/>
    <cellStyle name="Note 3 12 12 4" xfId="37654" xr:uid="{00000000-0005-0000-0000-0000C1940000}"/>
    <cellStyle name="Note 3 12 13" xfId="37655" xr:uid="{00000000-0005-0000-0000-0000C2940000}"/>
    <cellStyle name="Note 3 12 13 2" xfId="37656" xr:uid="{00000000-0005-0000-0000-0000C3940000}"/>
    <cellStyle name="Note 3 12 13 3" xfId="37657" xr:uid="{00000000-0005-0000-0000-0000C4940000}"/>
    <cellStyle name="Note 3 12 13 4" xfId="37658" xr:uid="{00000000-0005-0000-0000-0000C5940000}"/>
    <cellStyle name="Note 3 12 14" xfId="37659" xr:uid="{00000000-0005-0000-0000-0000C6940000}"/>
    <cellStyle name="Note 3 12 14 2" xfId="37660" xr:uid="{00000000-0005-0000-0000-0000C7940000}"/>
    <cellStyle name="Note 3 12 14 3" xfId="37661" xr:uid="{00000000-0005-0000-0000-0000C8940000}"/>
    <cellStyle name="Note 3 12 14 4" xfId="37662" xr:uid="{00000000-0005-0000-0000-0000C9940000}"/>
    <cellStyle name="Note 3 12 15" xfId="37663" xr:uid="{00000000-0005-0000-0000-0000CA940000}"/>
    <cellStyle name="Note 3 12 15 2" xfId="37664" xr:uid="{00000000-0005-0000-0000-0000CB940000}"/>
    <cellStyle name="Note 3 12 15 3" xfId="37665" xr:uid="{00000000-0005-0000-0000-0000CC940000}"/>
    <cellStyle name="Note 3 12 15 4" xfId="37666" xr:uid="{00000000-0005-0000-0000-0000CD940000}"/>
    <cellStyle name="Note 3 12 16" xfId="37667" xr:uid="{00000000-0005-0000-0000-0000CE940000}"/>
    <cellStyle name="Note 3 12 16 2" xfId="37668" xr:uid="{00000000-0005-0000-0000-0000CF940000}"/>
    <cellStyle name="Note 3 12 16 3" xfId="37669" xr:uid="{00000000-0005-0000-0000-0000D0940000}"/>
    <cellStyle name="Note 3 12 16 4" xfId="37670" xr:uid="{00000000-0005-0000-0000-0000D1940000}"/>
    <cellStyle name="Note 3 12 17" xfId="37671" xr:uid="{00000000-0005-0000-0000-0000D2940000}"/>
    <cellStyle name="Note 3 12 17 2" xfId="37672" xr:uid="{00000000-0005-0000-0000-0000D3940000}"/>
    <cellStyle name="Note 3 12 17 3" xfId="37673" xr:uid="{00000000-0005-0000-0000-0000D4940000}"/>
    <cellStyle name="Note 3 12 17 4" xfId="37674" xr:uid="{00000000-0005-0000-0000-0000D5940000}"/>
    <cellStyle name="Note 3 12 18" xfId="37675" xr:uid="{00000000-0005-0000-0000-0000D6940000}"/>
    <cellStyle name="Note 3 12 18 2" xfId="37676" xr:uid="{00000000-0005-0000-0000-0000D7940000}"/>
    <cellStyle name="Note 3 12 18 3" xfId="37677" xr:uid="{00000000-0005-0000-0000-0000D8940000}"/>
    <cellStyle name="Note 3 12 18 4" xfId="37678" xr:uid="{00000000-0005-0000-0000-0000D9940000}"/>
    <cellStyle name="Note 3 12 19" xfId="37679" xr:uid="{00000000-0005-0000-0000-0000DA940000}"/>
    <cellStyle name="Note 3 12 19 2" xfId="37680" xr:uid="{00000000-0005-0000-0000-0000DB940000}"/>
    <cellStyle name="Note 3 12 19 3" xfId="37681" xr:uid="{00000000-0005-0000-0000-0000DC940000}"/>
    <cellStyle name="Note 3 12 19 4" xfId="37682" xr:uid="{00000000-0005-0000-0000-0000DD940000}"/>
    <cellStyle name="Note 3 12 2" xfId="37683" xr:uid="{00000000-0005-0000-0000-0000DE940000}"/>
    <cellStyle name="Note 3 12 2 2" xfId="37684" xr:uid="{00000000-0005-0000-0000-0000DF940000}"/>
    <cellStyle name="Note 3 12 2 3" xfId="37685" xr:uid="{00000000-0005-0000-0000-0000E0940000}"/>
    <cellStyle name="Note 3 12 2 4" xfId="37686" xr:uid="{00000000-0005-0000-0000-0000E1940000}"/>
    <cellStyle name="Note 3 12 20" xfId="37687" xr:uid="{00000000-0005-0000-0000-0000E2940000}"/>
    <cellStyle name="Note 3 12 20 2" xfId="37688" xr:uid="{00000000-0005-0000-0000-0000E3940000}"/>
    <cellStyle name="Note 3 12 20 3" xfId="37689" xr:uid="{00000000-0005-0000-0000-0000E4940000}"/>
    <cellStyle name="Note 3 12 20 4" xfId="37690" xr:uid="{00000000-0005-0000-0000-0000E5940000}"/>
    <cellStyle name="Note 3 12 21" xfId="37691" xr:uid="{00000000-0005-0000-0000-0000E6940000}"/>
    <cellStyle name="Note 3 12 22" xfId="37692" xr:uid="{00000000-0005-0000-0000-0000E7940000}"/>
    <cellStyle name="Note 3 12 3" xfId="37693" xr:uid="{00000000-0005-0000-0000-0000E8940000}"/>
    <cellStyle name="Note 3 12 3 2" xfId="37694" xr:uid="{00000000-0005-0000-0000-0000E9940000}"/>
    <cellStyle name="Note 3 12 3 3" xfId="37695" xr:uid="{00000000-0005-0000-0000-0000EA940000}"/>
    <cellStyle name="Note 3 12 3 4" xfId="37696" xr:uid="{00000000-0005-0000-0000-0000EB940000}"/>
    <cellStyle name="Note 3 12 4" xfId="37697" xr:uid="{00000000-0005-0000-0000-0000EC940000}"/>
    <cellStyle name="Note 3 12 4 2" xfId="37698" xr:uid="{00000000-0005-0000-0000-0000ED940000}"/>
    <cellStyle name="Note 3 12 4 3" xfId="37699" xr:uid="{00000000-0005-0000-0000-0000EE940000}"/>
    <cellStyle name="Note 3 12 4 4" xfId="37700" xr:uid="{00000000-0005-0000-0000-0000EF940000}"/>
    <cellStyle name="Note 3 12 5" xfId="37701" xr:uid="{00000000-0005-0000-0000-0000F0940000}"/>
    <cellStyle name="Note 3 12 5 2" xfId="37702" xr:uid="{00000000-0005-0000-0000-0000F1940000}"/>
    <cellStyle name="Note 3 12 5 3" xfId="37703" xr:uid="{00000000-0005-0000-0000-0000F2940000}"/>
    <cellStyle name="Note 3 12 5 4" xfId="37704" xr:uid="{00000000-0005-0000-0000-0000F3940000}"/>
    <cellStyle name="Note 3 12 6" xfId="37705" xr:uid="{00000000-0005-0000-0000-0000F4940000}"/>
    <cellStyle name="Note 3 12 6 2" xfId="37706" xr:uid="{00000000-0005-0000-0000-0000F5940000}"/>
    <cellStyle name="Note 3 12 6 3" xfId="37707" xr:uid="{00000000-0005-0000-0000-0000F6940000}"/>
    <cellStyle name="Note 3 12 6 4" xfId="37708" xr:uid="{00000000-0005-0000-0000-0000F7940000}"/>
    <cellStyle name="Note 3 12 7" xfId="37709" xr:uid="{00000000-0005-0000-0000-0000F8940000}"/>
    <cellStyle name="Note 3 12 7 2" xfId="37710" xr:uid="{00000000-0005-0000-0000-0000F9940000}"/>
    <cellStyle name="Note 3 12 7 3" xfId="37711" xr:uid="{00000000-0005-0000-0000-0000FA940000}"/>
    <cellStyle name="Note 3 12 7 4" xfId="37712" xr:uid="{00000000-0005-0000-0000-0000FB940000}"/>
    <cellStyle name="Note 3 12 8" xfId="37713" xr:uid="{00000000-0005-0000-0000-0000FC940000}"/>
    <cellStyle name="Note 3 12 8 2" xfId="37714" xr:uid="{00000000-0005-0000-0000-0000FD940000}"/>
    <cellStyle name="Note 3 12 8 3" xfId="37715" xr:uid="{00000000-0005-0000-0000-0000FE940000}"/>
    <cellStyle name="Note 3 12 8 4" xfId="37716" xr:uid="{00000000-0005-0000-0000-0000FF940000}"/>
    <cellStyle name="Note 3 12 9" xfId="37717" xr:uid="{00000000-0005-0000-0000-000000950000}"/>
    <cellStyle name="Note 3 12 9 2" xfId="37718" xr:uid="{00000000-0005-0000-0000-000001950000}"/>
    <cellStyle name="Note 3 12 9 3" xfId="37719" xr:uid="{00000000-0005-0000-0000-000002950000}"/>
    <cellStyle name="Note 3 12 9 4" xfId="37720" xr:uid="{00000000-0005-0000-0000-000003950000}"/>
    <cellStyle name="Note 3 13" xfId="37721" xr:uid="{00000000-0005-0000-0000-000004950000}"/>
    <cellStyle name="Note 3 13 2" xfId="37722" xr:uid="{00000000-0005-0000-0000-000005950000}"/>
    <cellStyle name="Note 3 13 3" xfId="37723" xr:uid="{00000000-0005-0000-0000-000006950000}"/>
    <cellStyle name="Note 3 14" xfId="37724" xr:uid="{00000000-0005-0000-0000-000007950000}"/>
    <cellStyle name="Note 3 14 2" xfId="37725" xr:uid="{00000000-0005-0000-0000-000008950000}"/>
    <cellStyle name="Note 3 14 3" xfId="37726" xr:uid="{00000000-0005-0000-0000-000009950000}"/>
    <cellStyle name="Note 3 14 4" xfId="37727" xr:uid="{00000000-0005-0000-0000-00000A950000}"/>
    <cellStyle name="Note 3 15" xfId="37728" xr:uid="{00000000-0005-0000-0000-00000B950000}"/>
    <cellStyle name="Note 3 15 2" xfId="37729" xr:uid="{00000000-0005-0000-0000-00000C950000}"/>
    <cellStyle name="Note 3 15 3" xfId="37730" xr:uid="{00000000-0005-0000-0000-00000D950000}"/>
    <cellStyle name="Note 3 15 4" xfId="37731" xr:uid="{00000000-0005-0000-0000-00000E950000}"/>
    <cellStyle name="Note 3 16" xfId="37732" xr:uid="{00000000-0005-0000-0000-00000F950000}"/>
    <cellStyle name="Note 3 16 2" xfId="37733" xr:uid="{00000000-0005-0000-0000-000010950000}"/>
    <cellStyle name="Note 3 16 3" xfId="37734" xr:uid="{00000000-0005-0000-0000-000011950000}"/>
    <cellStyle name="Note 3 16 4" xfId="37735" xr:uid="{00000000-0005-0000-0000-000012950000}"/>
    <cellStyle name="Note 3 17" xfId="37736" xr:uid="{00000000-0005-0000-0000-000013950000}"/>
    <cellStyle name="Note 3 17 2" xfId="37737" xr:uid="{00000000-0005-0000-0000-000014950000}"/>
    <cellStyle name="Note 3 17 3" xfId="37738" xr:uid="{00000000-0005-0000-0000-000015950000}"/>
    <cellStyle name="Note 3 17 4" xfId="37739" xr:uid="{00000000-0005-0000-0000-000016950000}"/>
    <cellStyle name="Note 3 18" xfId="37740" xr:uid="{00000000-0005-0000-0000-000017950000}"/>
    <cellStyle name="Note 3 18 2" xfId="37741" xr:uid="{00000000-0005-0000-0000-000018950000}"/>
    <cellStyle name="Note 3 18 3" xfId="37742" xr:uid="{00000000-0005-0000-0000-000019950000}"/>
    <cellStyle name="Note 3 18 4" xfId="37743" xr:uid="{00000000-0005-0000-0000-00001A950000}"/>
    <cellStyle name="Note 3 19" xfId="37744" xr:uid="{00000000-0005-0000-0000-00001B950000}"/>
    <cellStyle name="Note 3 19 2" xfId="37745" xr:uid="{00000000-0005-0000-0000-00001C950000}"/>
    <cellStyle name="Note 3 19 3" xfId="37746" xr:uid="{00000000-0005-0000-0000-00001D950000}"/>
    <cellStyle name="Note 3 19 4" xfId="37747" xr:uid="{00000000-0005-0000-0000-00001E950000}"/>
    <cellStyle name="Note 3 2" xfId="1702" xr:uid="{00000000-0005-0000-0000-00001F950000}"/>
    <cellStyle name="Note 3 2 10" xfId="37749" xr:uid="{00000000-0005-0000-0000-000020950000}"/>
    <cellStyle name="Note 3 2 10 10" xfId="37750" xr:uid="{00000000-0005-0000-0000-000021950000}"/>
    <cellStyle name="Note 3 2 10 10 2" xfId="37751" xr:uid="{00000000-0005-0000-0000-000022950000}"/>
    <cellStyle name="Note 3 2 10 10 3" xfId="37752" xr:uid="{00000000-0005-0000-0000-000023950000}"/>
    <cellStyle name="Note 3 2 10 10 4" xfId="37753" xr:uid="{00000000-0005-0000-0000-000024950000}"/>
    <cellStyle name="Note 3 2 10 11" xfId="37754" xr:uid="{00000000-0005-0000-0000-000025950000}"/>
    <cellStyle name="Note 3 2 10 11 2" xfId="37755" xr:uid="{00000000-0005-0000-0000-000026950000}"/>
    <cellStyle name="Note 3 2 10 11 3" xfId="37756" xr:uid="{00000000-0005-0000-0000-000027950000}"/>
    <cellStyle name="Note 3 2 10 11 4" xfId="37757" xr:uid="{00000000-0005-0000-0000-000028950000}"/>
    <cellStyle name="Note 3 2 10 12" xfId="37758" xr:uid="{00000000-0005-0000-0000-000029950000}"/>
    <cellStyle name="Note 3 2 10 12 2" xfId="37759" xr:uid="{00000000-0005-0000-0000-00002A950000}"/>
    <cellStyle name="Note 3 2 10 12 3" xfId="37760" xr:uid="{00000000-0005-0000-0000-00002B950000}"/>
    <cellStyle name="Note 3 2 10 12 4" xfId="37761" xr:uid="{00000000-0005-0000-0000-00002C950000}"/>
    <cellStyle name="Note 3 2 10 13" xfId="37762" xr:uid="{00000000-0005-0000-0000-00002D950000}"/>
    <cellStyle name="Note 3 2 10 13 2" xfId="37763" xr:uid="{00000000-0005-0000-0000-00002E950000}"/>
    <cellStyle name="Note 3 2 10 13 3" xfId="37764" xr:uid="{00000000-0005-0000-0000-00002F950000}"/>
    <cellStyle name="Note 3 2 10 13 4" xfId="37765" xr:uid="{00000000-0005-0000-0000-000030950000}"/>
    <cellStyle name="Note 3 2 10 14" xfId="37766" xr:uid="{00000000-0005-0000-0000-000031950000}"/>
    <cellStyle name="Note 3 2 10 14 2" xfId="37767" xr:uid="{00000000-0005-0000-0000-000032950000}"/>
    <cellStyle name="Note 3 2 10 14 3" xfId="37768" xr:uid="{00000000-0005-0000-0000-000033950000}"/>
    <cellStyle name="Note 3 2 10 14 4" xfId="37769" xr:uid="{00000000-0005-0000-0000-000034950000}"/>
    <cellStyle name="Note 3 2 10 15" xfId="37770" xr:uid="{00000000-0005-0000-0000-000035950000}"/>
    <cellStyle name="Note 3 2 10 15 2" xfId="37771" xr:uid="{00000000-0005-0000-0000-000036950000}"/>
    <cellStyle name="Note 3 2 10 15 3" xfId="37772" xr:uid="{00000000-0005-0000-0000-000037950000}"/>
    <cellStyle name="Note 3 2 10 15 4" xfId="37773" xr:uid="{00000000-0005-0000-0000-000038950000}"/>
    <cellStyle name="Note 3 2 10 16" xfId="37774" xr:uid="{00000000-0005-0000-0000-000039950000}"/>
    <cellStyle name="Note 3 2 10 16 2" xfId="37775" xr:uid="{00000000-0005-0000-0000-00003A950000}"/>
    <cellStyle name="Note 3 2 10 16 3" xfId="37776" xr:uid="{00000000-0005-0000-0000-00003B950000}"/>
    <cellStyle name="Note 3 2 10 16 4" xfId="37777" xr:uid="{00000000-0005-0000-0000-00003C950000}"/>
    <cellStyle name="Note 3 2 10 17" xfId="37778" xr:uid="{00000000-0005-0000-0000-00003D950000}"/>
    <cellStyle name="Note 3 2 10 17 2" xfId="37779" xr:uid="{00000000-0005-0000-0000-00003E950000}"/>
    <cellStyle name="Note 3 2 10 17 3" xfId="37780" xr:uid="{00000000-0005-0000-0000-00003F950000}"/>
    <cellStyle name="Note 3 2 10 17 4" xfId="37781" xr:uid="{00000000-0005-0000-0000-000040950000}"/>
    <cellStyle name="Note 3 2 10 18" xfId="37782" xr:uid="{00000000-0005-0000-0000-000041950000}"/>
    <cellStyle name="Note 3 2 10 18 2" xfId="37783" xr:uid="{00000000-0005-0000-0000-000042950000}"/>
    <cellStyle name="Note 3 2 10 18 3" xfId="37784" xr:uid="{00000000-0005-0000-0000-000043950000}"/>
    <cellStyle name="Note 3 2 10 18 4" xfId="37785" xr:uid="{00000000-0005-0000-0000-000044950000}"/>
    <cellStyle name="Note 3 2 10 19" xfId="37786" xr:uid="{00000000-0005-0000-0000-000045950000}"/>
    <cellStyle name="Note 3 2 10 19 2" xfId="37787" xr:uid="{00000000-0005-0000-0000-000046950000}"/>
    <cellStyle name="Note 3 2 10 19 3" xfId="37788" xr:uid="{00000000-0005-0000-0000-000047950000}"/>
    <cellStyle name="Note 3 2 10 19 4" xfId="37789" xr:uid="{00000000-0005-0000-0000-000048950000}"/>
    <cellStyle name="Note 3 2 10 2" xfId="37790" xr:uid="{00000000-0005-0000-0000-000049950000}"/>
    <cellStyle name="Note 3 2 10 2 2" xfId="37791" xr:uid="{00000000-0005-0000-0000-00004A950000}"/>
    <cellStyle name="Note 3 2 10 2 3" xfId="37792" xr:uid="{00000000-0005-0000-0000-00004B950000}"/>
    <cellStyle name="Note 3 2 10 2 4" xfId="37793" xr:uid="{00000000-0005-0000-0000-00004C950000}"/>
    <cellStyle name="Note 3 2 10 20" xfId="37794" xr:uid="{00000000-0005-0000-0000-00004D950000}"/>
    <cellStyle name="Note 3 2 10 20 2" xfId="37795" xr:uid="{00000000-0005-0000-0000-00004E950000}"/>
    <cellStyle name="Note 3 2 10 20 3" xfId="37796" xr:uid="{00000000-0005-0000-0000-00004F950000}"/>
    <cellStyle name="Note 3 2 10 20 4" xfId="37797" xr:uid="{00000000-0005-0000-0000-000050950000}"/>
    <cellStyle name="Note 3 2 10 21" xfId="37798" xr:uid="{00000000-0005-0000-0000-000051950000}"/>
    <cellStyle name="Note 3 2 10 22" xfId="37799" xr:uid="{00000000-0005-0000-0000-000052950000}"/>
    <cellStyle name="Note 3 2 10 3" xfId="37800" xr:uid="{00000000-0005-0000-0000-000053950000}"/>
    <cellStyle name="Note 3 2 10 3 2" xfId="37801" xr:uid="{00000000-0005-0000-0000-000054950000}"/>
    <cellStyle name="Note 3 2 10 3 3" xfId="37802" xr:uid="{00000000-0005-0000-0000-000055950000}"/>
    <cellStyle name="Note 3 2 10 3 4" xfId="37803" xr:uid="{00000000-0005-0000-0000-000056950000}"/>
    <cellStyle name="Note 3 2 10 4" xfId="37804" xr:uid="{00000000-0005-0000-0000-000057950000}"/>
    <cellStyle name="Note 3 2 10 4 2" xfId="37805" xr:uid="{00000000-0005-0000-0000-000058950000}"/>
    <cellStyle name="Note 3 2 10 4 3" xfId="37806" xr:uid="{00000000-0005-0000-0000-000059950000}"/>
    <cellStyle name="Note 3 2 10 4 4" xfId="37807" xr:uid="{00000000-0005-0000-0000-00005A950000}"/>
    <cellStyle name="Note 3 2 10 5" xfId="37808" xr:uid="{00000000-0005-0000-0000-00005B950000}"/>
    <cellStyle name="Note 3 2 10 5 2" xfId="37809" xr:uid="{00000000-0005-0000-0000-00005C950000}"/>
    <cellStyle name="Note 3 2 10 5 3" xfId="37810" xr:uid="{00000000-0005-0000-0000-00005D950000}"/>
    <cellStyle name="Note 3 2 10 5 4" xfId="37811" xr:uid="{00000000-0005-0000-0000-00005E950000}"/>
    <cellStyle name="Note 3 2 10 6" xfId="37812" xr:uid="{00000000-0005-0000-0000-00005F950000}"/>
    <cellStyle name="Note 3 2 10 6 2" xfId="37813" xr:uid="{00000000-0005-0000-0000-000060950000}"/>
    <cellStyle name="Note 3 2 10 6 3" xfId="37814" xr:uid="{00000000-0005-0000-0000-000061950000}"/>
    <cellStyle name="Note 3 2 10 6 4" xfId="37815" xr:uid="{00000000-0005-0000-0000-000062950000}"/>
    <cellStyle name="Note 3 2 10 7" xfId="37816" xr:uid="{00000000-0005-0000-0000-000063950000}"/>
    <cellStyle name="Note 3 2 10 7 2" xfId="37817" xr:uid="{00000000-0005-0000-0000-000064950000}"/>
    <cellStyle name="Note 3 2 10 7 3" xfId="37818" xr:uid="{00000000-0005-0000-0000-000065950000}"/>
    <cellStyle name="Note 3 2 10 7 4" xfId="37819" xr:uid="{00000000-0005-0000-0000-000066950000}"/>
    <cellStyle name="Note 3 2 10 8" xfId="37820" xr:uid="{00000000-0005-0000-0000-000067950000}"/>
    <cellStyle name="Note 3 2 10 8 2" xfId="37821" xr:uid="{00000000-0005-0000-0000-000068950000}"/>
    <cellStyle name="Note 3 2 10 8 3" xfId="37822" xr:uid="{00000000-0005-0000-0000-000069950000}"/>
    <cellStyle name="Note 3 2 10 8 4" xfId="37823" xr:uid="{00000000-0005-0000-0000-00006A950000}"/>
    <cellStyle name="Note 3 2 10 9" xfId="37824" xr:uid="{00000000-0005-0000-0000-00006B950000}"/>
    <cellStyle name="Note 3 2 10 9 2" xfId="37825" xr:uid="{00000000-0005-0000-0000-00006C950000}"/>
    <cellStyle name="Note 3 2 10 9 3" xfId="37826" xr:uid="{00000000-0005-0000-0000-00006D950000}"/>
    <cellStyle name="Note 3 2 10 9 4" xfId="37827" xr:uid="{00000000-0005-0000-0000-00006E950000}"/>
    <cellStyle name="Note 3 2 11" xfId="37828" xr:uid="{00000000-0005-0000-0000-00006F950000}"/>
    <cellStyle name="Note 3 2 11 10" xfId="37829" xr:uid="{00000000-0005-0000-0000-000070950000}"/>
    <cellStyle name="Note 3 2 11 10 2" xfId="37830" xr:uid="{00000000-0005-0000-0000-000071950000}"/>
    <cellStyle name="Note 3 2 11 10 3" xfId="37831" xr:uid="{00000000-0005-0000-0000-000072950000}"/>
    <cellStyle name="Note 3 2 11 10 4" xfId="37832" xr:uid="{00000000-0005-0000-0000-000073950000}"/>
    <cellStyle name="Note 3 2 11 11" xfId="37833" xr:uid="{00000000-0005-0000-0000-000074950000}"/>
    <cellStyle name="Note 3 2 11 11 2" xfId="37834" xr:uid="{00000000-0005-0000-0000-000075950000}"/>
    <cellStyle name="Note 3 2 11 11 3" xfId="37835" xr:uid="{00000000-0005-0000-0000-000076950000}"/>
    <cellStyle name="Note 3 2 11 11 4" xfId="37836" xr:uid="{00000000-0005-0000-0000-000077950000}"/>
    <cellStyle name="Note 3 2 11 12" xfId="37837" xr:uid="{00000000-0005-0000-0000-000078950000}"/>
    <cellStyle name="Note 3 2 11 12 2" xfId="37838" xr:uid="{00000000-0005-0000-0000-000079950000}"/>
    <cellStyle name="Note 3 2 11 12 3" xfId="37839" xr:uid="{00000000-0005-0000-0000-00007A950000}"/>
    <cellStyle name="Note 3 2 11 12 4" xfId="37840" xr:uid="{00000000-0005-0000-0000-00007B950000}"/>
    <cellStyle name="Note 3 2 11 13" xfId="37841" xr:uid="{00000000-0005-0000-0000-00007C950000}"/>
    <cellStyle name="Note 3 2 11 13 2" xfId="37842" xr:uid="{00000000-0005-0000-0000-00007D950000}"/>
    <cellStyle name="Note 3 2 11 13 3" xfId="37843" xr:uid="{00000000-0005-0000-0000-00007E950000}"/>
    <cellStyle name="Note 3 2 11 13 4" xfId="37844" xr:uid="{00000000-0005-0000-0000-00007F950000}"/>
    <cellStyle name="Note 3 2 11 14" xfId="37845" xr:uid="{00000000-0005-0000-0000-000080950000}"/>
    <cellStyle name="Note 3 2 11 14 2" xfId="37846" xr:uid="{00000000-0005-0000-0000-000081950000}"/>
    <cellStyle name="Note 3 2 11 14 3" xfId="37847" xr:uid="{00000000-0005-0000-0000-000082950000}"/>
    <cellStyle name="Note 3 2 11 14 4" xfId="37848" xr:uid="{00000000-0005-0000-0000-000083950000}"/>
    <cellStyle name="Note 3 2 11 15" xfId="37849" xr:uid="{00000000-0005-0000-0000-000084950000}"/>
    <cellStyle name="Note 3 2 11 15 2" xfId="37850" xr:uid="{00000000-0005-0000-0000-000085950000}"/>
    <cellStyle name="Note 3 2 11 15 3" xfId="37851" xr:uid="{00000000-0005-0000-0000-000086950000}"/>
    <cellStyle name="Note 3 2 11 15 4" xfId="37852" xr:uid="{00000000-0005-0000-0000-000087950000}"/>
    <cellStyle name="Note 3 2 11 16" xfId="37853" xr:uid="{00000000-0005-0000-0000-000088950000}"/>
    <cellStyle name="Note 3 2 11 16 2" xfId="37854" xr:uid="{00000000-0005-0000-0000-000089950000}"/>
    <cellStyle name="Note 3 2 11 16 3" xfId="37855" xr:uid="{00000000-0005-0000-0000-00008A950000}"/>
    <cellStyle name="Note 3 2 11 16 4" xfId="37856" xr:uid="{00000000-0005-0000-0000-00008B950000}"/>
    <cellStyle name="Note 3 2 11 17" xfId="37857" xr:uid="{00000000-0005-0000-0000-00008C950000}"/>
    <cellStyle name="Note 3 2 11 17 2" xfId="37858" xr:uid="{00000000-0005-0000-0000-00008D950000}"/>
    <cellStyle name="Note 3 2 11 17 3" xfId="37859" xr:uid="{00000000-0005-0000-0000-00008E950000}"/>
    <cellStyle name="Note 3 2 11 17 4" xfId="37860" xr:uid="{00000000-0005-0000-0000-00008F950000}"/>
    <cellStyle name="Note 3 2 11 18" xfId="37861" xr:uid="{00000000-0005-0000-0000-000090950000}"/>
    <cellStyle name="Note 3 2 11 18 2" xfId="37862" xr:uid="{00000000-0005-0000-0000-000091950000}"/>
    <cellStyle name="Note 3 2 11 18 3" xfId="37863" xr:uid="{00000000-0005-0000-0000-000092950000}"/>
    <cellStyle name="Note 3 2 11 18 4" xfId="37864" xr:uid="{00000000-0005-0000-0000-000093950000}"/>
    <cellStyle name="Note 3 2 11 19" xfId="37865" xr:uid="{00000000-0005-0000-0000-000094950000}"/>
    <cellStyle name="Note 3 2 11 19 2" xfId="37866" xr:uid="{00000000-0005-0000-0000-000095950000}"/>
    <cellStyle name="Note 3 2 11 19 3" xfId="37867" xr:uid="{00000000-0005-0000-0000-000096950000}"/>
    <cellStyle name="Note 3 2 11 19 4" xfId="37868" xr:uid="{00000000-0005-0000-0000-000097950000}"/>
    <cellStyle name="Note 3 2 11 2" xfId="37869" xr:uid="{00000000-0005-0000-0000-000098950000}"/>
    <cellStyle name="Note 3 2 11 2 2" xfId="37870" xr:uid="{00000000-0005-0000-0000-000099950000}"/>
    <cellStyle name="Note 3 2 11 2 3" xfId="37871" xr:uid="{00000000-0005-0000-0000-00009A950000}"/>
    <cellStyle name="Note 3 2 11 2 4" xfId="37872" xr:uid="{00000000-0005-0000-0000-00009B950000}"/>
    <cellStyle name="Note 3 2 11 20" xfId="37873" xr:uid="{00000000-0005-0000-0000-00009C950000}"/>
    <cellStyle name="Note 3 2 11 20 2" xfId="37874" xr:uid="{00000000-0005-0000-0000-00009D950000}"/>
    <cellStyle name="Note 3 2 11 20 3" xfId="37875" xr:uid="{00000000-0005-0000-0000-00009E950000}"/>
    <cellStyle name="Note 3 2 11 20 4" xfId="37876" xr:uid="{00000000-0005-0000-0000-00009F950000}"/>
    <cellStyle name="Note 3 2 11 21" xfId="37877" xr:uid="{00000000-0005-0000-0000-0000A0950000}"/>
    <cellStyle name="Note 3 2 11 22" xfId="37878" xr:uid="{00000000-0005-0000-0000-0000A1950000}"/>
    <cellStyle name="Note 3 2 11 3" xfId="37879" xr:uid="{00000000-0005-0000-0000-0000A2950000}"/>
    <cellStyle name="Note 3 2 11 3 2" xfId="37880" xr:uid="{00000000-0005-0000-0000-0000A3950000}"/>
    <cellStyle name="Note 3 2 11 3 3" xfId="37881" xr:uid="{00000000-0005-0000-0000-0000A4950000}"/>
    <cellStyle name="Note 3 2 11 3 4" xfId="37882" xr:uid="{00000000-0005-0000-0000-0000A5950000}"/>
    <cellStyle name="Note 3 2 11 4" xfId="37883" xr:uid="{00000000-0005-0000-0000-0000A6950000}"/>
    <cellStyle name="Note 3 2 11 4 2" xfId="37884" xr:uid="{00000000-0005-0000-0000-0000A7950000}"/>
    <cellStyle name="Note 3 2 11 4 3" xfId="37885" xr:uid="{00000000-0005-0000-0000-0000A8950000}"/>
    <cellStyle name="Note 3 2 11 4 4" xfId="37886" xr:uid="{00000000-0005-0000-0000-0000A9950000}"/>
    <cellStyle name="Note 3 2 11 5" xfId="37887" xr:uid="{00000000-0005-0000-0000-0000AA950000}"/>
    <cellStyle name="Note 3 2 11 5 2" xfId="37888" xr:uid="{00000000-0005-0000-0000-0000AB950000}"/>
    <cellStyle name="Note 3 2 11 5 3" xfId="37889" xr:uid="{00000000-0005-0000-0000-0000AC950000}"/>
    <cellStyle name="Note 3 2 11 5 4" xfId="37890" xr:uid="{00000000-0005-0000-0000-0000AD950000}"/>
    <cellStyle name="Note 3 2 11 6" xfId="37891" xr:uid="{00000000-0005-0000-0000-0000AE950000}"/>
    <cellStyle name="Note 3 2 11 6 2" xfId="37892" xr:uid="{00000000-0005-0000-0000-0000AF950000}"/>
    <cellStyle name="Note 3 2 11 6 3" xfId="37893" xr:uid="{00000000-0005-0000-0000-0000B0950000}"/>
    <cellStyle name="Note 3 2 11 6 4" xfId="37894" xr:uid="{00000000-0005-0000-0000-0000B1950000}"/>
    <cellStyle name="Note 3 2 11 7" xfId="37895" xr:uid="{00000000-0005-0000-0000-0000B2950000}"/>
    <cellStyle name="Note 3 2 11 7 2" xfId="37896" xr:uid="{00000000-0005-0000-0000-0000B3950000}"/>
    <cellStyle name="Note 3 2 11 7 3" xfId="37897" xr:uid="{00000000-0005-0000-0000-0000B4950000}"/>
    <cellStyle name="Note 3 2 11 7 4" xfId="37898" xr:uid="{00000000-0005-0000-0000-0000B5950000}"/>
    <cellStyle name="Note 3 2 11 8" xfId="37899" xr:uid="{00000000-0005-0000-0000-0000B6950000}"/>
    <cellStyle name="Note 3 2 11 8 2" xfId="37900" xr:uid="{00000000-0005-0000-0000-0000B7950000}"/>
    <cellStyle name="Note 3 2 11 8 3" xfId="37901" xr:uid="{00000000-0005-0000-0000-0000B8950000}"/>
    <cellStyle name="Note 3 2 11 8 4" xfId="37902" xr:uid="{00000000-0005-0000-0000-0000B9950000}"/>
    <cellStyle name="Note 3 2 11 9" xfId="37903" xr:uid="{00000000-0005-0000-0000-0000BA950000}"/>
    <cellStyle name="Note 3 2 11 9 2" xfId="37904" xr:uid="{00000000-0005-0000-0000-0000BB950000}"/>
    <cellStyle name="Note 3 2 11 9 3" xfId="37905" xr:uid="{00000000-0005-0000-0000-0000BC950000}"/>
    <cellStyle name="Note 3 2 11 9 4" xfId="37906" xr:uid="{00000000-0005-0000-0000-0000BD950000}"/>
    <cellStyle name="Note 3 2 12" xfId="37907" xr:uid="{00000000-0005-0000-0000-0000BE950000}"/>
    <cellStyle name="Note 3 2 12 2" xfId="37908" xr:uid="{00000000-0005-0000-0000-0000BF950000}"/>
    <cellStyle name="Note 3 2 12 3" xfId="37909" xr:uid="{00000000-0005-0000-0000-0000C0950000}"/>
    <cellStyle name="Note 3 2 12 4" xfId="37910" xr:uid="{00000000-0005-0000-0000-0000C1950000}"/>
    <cellStyle name="Note 3 2 13" xfId="37911" xr:uid="{00000000-0005-0000-0000-0000C2950000}"/>
    <cellStyle name="Note 3 2 13 2" xfId="37912" xr:uid="{00000000-0005-0000-0000-0000C3950000}"/>
    <cellStyle name="Note 3 2 13 3" xfId="37913" xr:uid="{00000000-0005-0000-0000-0000C4950000}"/>
    <cellStyle name="Note 3 2 13 4" xfId="37914" xr:uid="{00000000-0005-0000-0000-0000C5950000}"/>
    <cellStyle name="Note 3 2 14" xfId="37915" xr:uid="{00000000-0005-0000-0000-0000C6950000}"/>
    <cellStyle name="Note 3 2 14 2" xfId="37916" xr:uid="{00000000-0005-0000-0000-0000C7950000}"/>
    <cellStyle name="Note 3 2 14 3" xfId="37917" xr:uid="{00000000-0005-0000-0000-0000C8950000}"/>
    <cellStyle name="Note 3 2 14 4" xfId="37918" xr:uid="{00000000-0005-0000-0000-0000C9950000}"/>
    <cellStyle name="Note 3 2 15" xfId="37919" xr:uid="{00000000-0005-0000-0000-0000CA950000}"/>
    <cellStyle name="Note 3 2 15 2" xfId="37920" xr:uid="{00000000-0005-0000-0000-0000CB950000}"/>
    <cellStyle name="Note 3 2 15 3" xfId="37921" xr:uid="{00000000-0005-0000-0000-0000CC950000}"/>
    <cellStyle name="Note 3 2 15 4" xfId="37922" xr:uid="{00000000-0005-0000-0000-0000CD950000}"/>
    <cellStyle name="Note 3 2 16" xfId="37923" xr:uid="{00000000-0005-0000-0000-0000CE950000}"/>
    <cellStyle name="Note 3 2 16 2" xfId="37924" xr:uid="{00000000-0005-0000-0000-0000CF950000}"/>
    <cellStyle name="Note 3 2 16 3" xfId="37925" xr:uid="{00000000-0005-0000-0000-0000D0950000}"/>
    <cellStyle name="Note 3 2 16 4" xfId="37926" xr:uid="{00000000-0005-0000-0000-0000D1950000}"/>
    <cellStyle name="Note 3 2 17" xfId="37927" xr:uid="{00000000-0005-0000-0000-0000D2950000}"/>
    <cellStyle name="Note 3 2 17 2" xfId="37928" xr:uid="{00000000-0005-0000-0000-0000D3950000}"/>
    <cellStyle name="Note 3 2 17 3" xfId="37929" xr:uid="{00000000-0005-0000-0000-0000D4950000}"/>
    <cellStyle name="Note 3 2 17 4" xfId="37930" xr:uid="{00000000-0005-0000-0000-0000D5950000}"/>
    <cellStyle name="Note 3 2 18" xfId="37931" xr:uid="{00000000-0005-0000-0000-0000D6950000}"/>
    <cellStyle name="Note 3 2 18 2" xfId="37932" xr:uid="{00000000-0005-0000-0000-0000D7950000}"/>
    <cellStyle name="Note 3 2 18 3" xfId="37933" xr:uid="{00000000-0005-0000-0000-0000D8950000}"/>
    <cellStyle name="Note 3 2 18 4" xfId="37934" xr:uid="{00000000-0005-0000-0000-0000D9950000}"/>
    <cellStyle name="Note 3 2 19" xfId="37935" xr:uid="{00000000-0005-0000-0000-0000DA950000}"/>
    <cellStyle name="Note 3 2 19 2" xfId="37936" xr:uid="{00000000-0005-0000-0000-0000DB950000}"/>
    <cellStyle name="Note 3 2 19 3" xfId="37937" xr:uid="{00000000-0005-0000-0000-0000DC950000}"/>
    <cellStyle name="Note 3 2 19 4" xfId="37938" xr:uid="{00000000-0005-0000-0000-0000DD950000}"/>
    <cellStyle name="Note 3 2 2" xfId="37939" xr:uid="{00000000-0005-0000-0000-0000DE950000}"/>
    <cellStyle name="Note 3 2 2 10" xfId="37940" xr:uid="{00000000-0005-0000-0000-0000DF950000}"/>
    <cellStyle name="Note 3 2 2 10 2" xfId="37941" xr:uid="{00000000-0005-0000-0000-0000E0950000}"/>
    <cellStyle name="Note 3 2 2 10 3" xfId="37942" xr:uid="{00000000-0005-0000-0000-0000E1950000}"/>
    <cellStyle name="Note 3 2 2 10 4" xfId="37943" xr:uid="{00000000-0005-0000-0000-0000E2950000}"/>
    <cellStyle name="Note 3 2 2 11" xfId="37944" xr:uid="{00000000-0005-0000-0000-0000E3950000}"/>
    <cellStyle name="Note 3 2 2 11 2" xfId="37945" xr:uid="{00000000-0005-0000-0000-0000E4950000}"/>
    <cellStyle name="Note 3 2 2 11 3" xfId="37946" xr:uid="{00000000-0005-0000-0000-0000E5950000}"/>
    <cellStyle name="Note 3 2 2 11 4" xfId="37947" xr:uid="{00000000-0005-0000-0000-0000E6950000}"/>
    <cellStyle name="Note 3 2 2 12" xfId="37948" xr:uid="{00000000-0005-0000-0000-0000E7950000}"/>
    <cellStyle name="Note 3 2 2 12 2" xfId="37949" xr:uid="{00000000-0005-0000-0000-0000E8950000}"/>
    <cellStyle name="Note 3 2 2 12 3" xfId="37950" xr:uid="{00000000-0005-0000-0000-0000E9950000}"/>
    <cellStyle name="Note 3 2 2 12 4" xfId="37951" xr:uid="{00000000-0005-0000-0000-0000EA950000}"/>
    <cellStyle name="Note 3 2 2 13" xfId="37952" xr:uid="{00000000-0005-0000-0000-0000EB950000}"/>
    <cellStyle name="Note 3 2 2 13 2" xfId="37953" xr:uid="{00000000-0005-0000-0000-0000EC950000}"/>
    <cellStyle name="Note 3 2 2 13 3" xfId="37954" xr:uid="{00000000-0005-0000-0000-0000ED950000}"/>
    <cellStyle name="Note 3 2 2 13 4" xfId="37955" xr:uid="{00000000-0005-0000-0000-0000EE950000}"/>
    <cellStyle name="Note 3 2 2 14" xfId="37956" xr:uid="{00000000-0005-0000-0000-0000EF950000}"/>
    <cellStyle name="Note 3 2 2 14 2" xfId="37957" xr:uid="{00000000-0005-0000-0000-0000F0950000}"/>
    <cellStyle name="Note 3 2 2 14 3" xfId="37958" xr:uid="{00000000-0005-0000-0000-0000F1950000}"/>
    <cellStyle name="Note 3 2 2 14 4" xfId="37959" xr:uid="{00000000-0005-0000-0000-0000F2950000}"/>
    <cellStyle name="Note 3 2 2 15" xfId="37960" xr:uid="{00000000-0005-0000-0000-0000F3950000}"/>
    <cellStyle name="Note 3 2 2 15 2" xfId="37961" xr:uid="{00000000-0005-0000-0000-0000F4950000}"/>
    <cellStyle name="Note 3 2 2 15 3" xfId="37962" xr:uid="{00000000-0005-0000-0000-0000F5950000}"/>
    <cellStyle name="Note 3 2 2 15 4" xfId="37963" xr:uid="{00000000-0005-0000-0000-0000F6950000}"/>
    <cellStyle name="Note 3 2 2 16" xfId="37964" xr:uid="{00000000-0005-0000-0000-0000F7950000}"/>
    <cellStyle name="Note 3 2 2 16 2" xfId="37965" xr:uid="{00000000-0005-0000-0000-0000F8950000}"/>
    <cellStyle name="Note 3 2 2 16 3" xfId="37966" xr:uid="{00000000-0005-0000-0000-0000F9950000}"/>
    <cellStyle name="Note 3 2 2 16 4" xfId="37967" xr:uid="{00000000-0005-0000-0000-0000FA950000}"/>
    <cellStyle name="Note 3 2 2 17" xfId="37968" xr:uid="{00000000-0005-0000-0000-0000FB950000}"/>
    <cellStyle name="Note 3 2 2 17 2" xfId="37969" xr:uid="{00000000-0005-0000-0000-0000FC950000}"/>
    <cellStyle name="Note 3 2 2 17 3" xfId="37970" xr:uid="{00000000-0005-0000-0000-0000FD950000}"/>
    <cellStyle name="Note 3 2 2 17 4" xfId="37971" xr:uid="{00000000-0005-0000-0000-0000FE950000}"/>
    <cellStyle name="Note 3 2 2 18" xfId="37972" xr:uid="{00000000-0005-0000-0000-0000FF950000}"/>
    <cellStyle name="Note 3 2 2 18 2" xfId="37973" xr:uid="{00000000-0005-0000-0000-000000960000}"/>
    <cellStyle name="Note 3 2 2 18 3" xfId="37974" xr:uid="{00000000-0005-0000-0000-000001960000}"/>
    <cellStyle name="Note 3 2 2 18 4" xfId="37975" xr:uid="{00000000-0005-0000-0000-000002960000}"/>
    <cellStyle name="Note 3 2 2 19" xfId="37976" xr:uid="{00000000-0005-0000-0000-000003960000}"/>
    <cellStyle name="Note 3 2 2 19 2" xfId="37977" xr:uid="{00000000-0005-0000-0000-000004960000}"/>
    <cellStyle name="Note 3 2 2 19 3" xfId="37978" xr:uid="{00000000-0005-0000-0000-000005960000}"/>
    <cellStyle name="Note 3 2 2 19 4" xfId="37979" xr:uid="{00000000-0005-0000-0000-000006960000}"/>
    <cellStyle name="Note 3 2 2 2" xfId="37980" xr:uid="{00000000-0005-0000-0000-000007960000}"/>
    <cellStyle name="Note 3 2 2 2 2" xfId="37981" xr:uid="{00000000-0005-0000-0000-000008960000}"/>
    <cellStyle name="Note 3 2 2 2 2 10" xfId="37982" xr:uid="{00000000-0005-0000-0000-000009960000}"/>
    <cellStyle name="Note 3 2 2 2 2 10 2" xfId="37983" xr:uid="{00000000-0005-0000-0000-00000A960000}"/>
    <cellStyle name="Note 3 2 2 2 2 10 3" xfId="37984" xr:uid="{00000000-0005-0000-0000-00000B960000}"/>
    <cellStyle name="Note 3 2 2 2 2 10 4" xfId="37985" xr:uid="{00000000-0005-0000-0000-00000C960000}"/>
    <cellStyle name="Note 3 2 2 2 2 11" xfId="37986" xr:uid="{00000000-0005-0000-0000-00000D960000}"/>
    <cellStyle name="Note 3 2 2 2 2 11 2" xfId="37987" xr:uid="{00000000-0005-0000-0000-00000E960000}"/>
    <cellStyle name="Note 3 2 2 2 2 11 3" xfId="37988" xr:uid="{00000000-0005-0000-0000-00000F960000}"/>
    <cellStyle name="Note 3 2 2 2 2 11 4" xfId="37989" xr:uid="{00000000-0005-0000-0000-000010960000}"/>
    <cellStyle name="Note 3 2 2 2 2 12" xfId="37990" xr:uid="{00000000-0005-0000-0000-000011960000}"/>
    <cellStyle name="Note 3 2 2 2 2 12 2" xfId="37991" xr:uid="{00000000-0005-0000-0000-000012960000}"/>
    <cellStyle name="Note 3 2 2 2 2 12 3" xfId="37992" xr:uid="{00000000-0005-0000-0000-000013960000}"/>
    <cellStyle name="Note 3 2 2 2 2 12 4" xfId="37993" xr:uid="{00000000-0005-0000-0000-000014960000}"/>
    <cellStyle name="Note 3 2 2 2 2 13" xfId="37994" xr:uid="{00000000-0005-0000-0000-000015960000}"/>
    <cellStyle name="Note 3 2 2 2 2 13 2" xfId="37995" xr:uid="{00000000-0005-0000-0000-000016960000}"/>
    <cellStyle name="Note 3 2 2 2 2 13 3" xfId="37996" xr:uid="{00000000-0005-0000-0000-000017960000}"/>
    <cellStyle name="Note 3 2 2 2 2 13 4" xfId="37997" xr:uid="{00000000-0005-0000-0000-000018960000}"/>
    <cellStyle name="Note 3 2 2 2 2 14" xfId="37998" xr:uid="{00000000-0005-0000-0000-000019960000}"/>
    <cellStyle name="Note 3 2 2 2 2 14 2" xfId="37999" xr:uid="{00000000-0005-0000-0000-00001A960000}"/>
    <cellStyle name="Note 3 2 2 2 2 14 3" xfId="38000" xr:uid="{00000000-0005-0000-0000-00001B960000}"/>
    <cellStyle name="Note 3 2 2 2 2 14 4" xfId="38001" xr:uid="{00000000-0005-0000-0000-00001C960000}"/>
    <cellStyle name="Note 3 2 2 2 2 15" xfId="38002" xr:uid="{00000000-0005-0000-0000-00001D960000}"/>
    <cellStyle name="Note 3 2 2 2 2 15 2" xfId="38003" xr:uid="{00000000-0005-0000-0000-00001E960000}"/>
    <cellStyle name="Note 3 2 2 2 2 15 3" xfId="38004" xr:uid="{00000000-0005-0000-0000-00001F960000}"/>
    <cellStyle name="Note 3 2 2 2 2 15 4" xfId="38005" xr:uid="{00000000-0005-0000-0000-000020960000}"/>
    <cellStyle name="Note 3 2 2 2 2 16" xfId="38006" xr:uid="{00000000-0005-0000-0000-000021960000}"/>
    <cellStyle name="Note 3 2 2 2 2 16 2" xfId="38007" xr:uid="{00000000-0005-0000-0000-000022960000}"/>
    <cellStyle name="Note 3 2 2 2 2 16 3" xfId="38008" xr:uid="{00000000-0005-0000-0000-000023960000}"/>
    <cellStyle name="Note 3 2 2 2 2 16 4" xfId="38009" xr:uid="{00000000-0005-0000-0000-000024960000}"/>
    <cellStyle name="Note 3 2 2 2 2 17" xfId="38010" xr:uid="{00000000-0005-0000-0000-000025960000}"/>
    <cellStyle name="Note 3 2 2 2 2 17 2" xfId="38011" xr:uid="{00000000-0005-0000-0000-000026960000}"/>
    <cellStyle name="Note 3 2 2 2 2 17 3" xfId="38012" xr:uid="{00000000-0005-0000-0000-000027960000}"/>
    <cellStyle name="Note 3 2 2 2 2 17 4" xfId="38013" xr:uid="{00000000-0005-0000-0000-000028960000}"/>
    <cellStyle name="Note 3 2 2 2 2 18" xfId="38014" xr:uid="{00000000-0005-0000-0000-000029960000}"/>
    <cellStyle name="Note 3 2 2 2 2 18 2" xfId="38015" xr:uid="{00000000-0005-0000-0000-00002A960000}"/>
    <cellStyle name="Note 3 2 2 2 2 18 3" xfId="38016" xr:uid="{00000000-0005-0000-0000-00002B960000}"/>
    <cellStyle name="Note 3 2 2 2 2 18 4" xfId="38017" xr:uid="{00000000-0005-0000-0000-00002C960000}"/>
    <cellStyle name="Note 3 2 2 2 2 19" xfId="38018" xr:uid="{00000000-0005-0000-0000-00002D960000}"/>
    <cellStyle name="Note 3 2 2 2 2 19 2" xfId="38019" xr:uid="{00000000-0005-0000-0000-00002E960000}"/>
    <cellStyle name="Note 3 2 2 2 2 19 3" xfId="38020" xr:uid="{00000000-0005-0000-0000-00002F960000}"/>
    <cellStyle name="Note 3 2 2 2 2 19 4" xfId="38021" xr:uid="{00000000-0005-0000-0000-000030960000}"/>
    <cellStyle name="Note 3 2 2 2 2 2" xfId="38022" xr:uid="{00000000-0005-0000-0000-000031960000}"/>
    <cellStyle name="Note 3 2 2 2 2 2 2" xfId="38023" xr:uid="{00000000-0005-0000-0000-000032960000}"/>
    <cellStyle name="Note 3 2 2 2 2 2 3" xfId="38024" xr:uid="{00000000-0005-0000-0000-000033960000}"/>
    <cellStyle name="Note 3 2 2 2 2 2 4" xfId="38025" xr:uid="{00000000-0005-0000-0000-000034960000}"/>
    <cellStyle name="Note 3 2 2 2 2 20" xfId="38026" xr:uid="{00000000-0005-0000-0000-000035960000}"/>
    <cellStyle name="Note 3 2 2 2 2 20 2" xfId="38027" xr:uid="{00000000-0005-0000-0000-000036960000}"/>
    <cellStyle name="Note 3 2 2 2 2 20 3" xfId="38028" xr:uid="{00000000-0005-0000-0000-000037960000}"/>
    <cellStyle name="Note 3 2 2 2 2 20 4" xfId="38029" xr:uid="{00000000-0005-0000-0000-000038960000}"/>
    <cellStyle name="Note 3 2 2 2 2 21" xfId="38030" xr:uid="{00000000-0005-0000-0000-000039960000}"/>
    <cellStyle name="Note 3 2 2 2 2 22" xfId="38031" xr:uid="{00000000-0005-0000-0000-00003A960000}"/>
    <cellStyle name="Note 3 2 2 2 2 3" xfId="38032" xr:uid="{00000000-0005-0000-0000-00003B960000}"/>
    <cellStyle name="Note 3 2 2 2 2 3 2" xfId="38033" xr:uid="{00000000-0005-0000-0000-00003C960000}"/>
    <cellStyle name="Note 3 2 2 2 2 3 3" xfId="38034" xr:uid="{00000000-0005-0000-0000-00003D960000}"/>
    <cellStyle name="Note 3 2 2 2 2 3 4" xfId="38035" xr:uid="{00000000-0005-0000-0000-00003E960000}"/>
    <cellStyle name="Note 3 2 2 2 2 4" xfId="38036" xr:uid="{00000000-0005-0000-0000-00003F960000}"/>
    <cellStyle name="Note 3 2 2 2 2 4 2" xfId="38037" xr:uid="{00000000-0005-0000-0000-000040960000}"/>
    <cellStyle name="Note 3 2 2 2 2 4 3" xfId="38038" xr:uid="{00000000-0005-0000-0000-000041960000}"/>
    <cellStyle name="Note 3 2 2 2 2 4 4" xfId="38039" xr:uid="{00000000-0005-0000-0000-000042960000}"/>
    <cellStyle name="Note 3 2 2 2 2 5" xfId="38040" xr:uid="{00000000-0005-0000-0000-000043960000}"/>
    <cellStyle name="Note 3 2 2 2 2 5 2" xfId="38041" xr:uid="{00000000-0005-0000-0000-000044960000}"/>
    <cellStyle name="Note 3 2 2 2 2 5 3" xfId="38042" xr:uid="{00000000-0005-0000-0000-000045960000}"/>
    <cellStyle name="Note 3 2 2 2 2 5 4" xfId="38043" xr:uid="{00000000-0005-0000-0000-000046960000}"/>
    <cellStyle name="Note 3 2 2 2 2 6" xfId="38044" xr:uid="{00000000-0005-0000-0000-000047960000}"/>
    <cellStyle name="Note 3 2 2 2 2 6 2" xfId="38045" xr:uid="{00000000-0005-0000-0000-000048960000}"/>
    <cellStyle name="Note 3 2 2 2 2 6 3" xfId="38046" xr:uid="{00000000-0005-0000-0000-000049960000}"/>
    <cellStyle name="Note 3 2 2 2 2 6 4" xfId="38047" xr:uid="{00000000-0005-0000-0000-00004A960000}"/>
    <cellStyle name="Note 3 2 2 2 2 7" xfId="38048" xr:uid="{00000000-0005-0000-0000-00004B960000}"/>
    <cellStyle name="Note 3 2 2 2 2 7 2" xfId="38049" xr:uid="{00000000-0005-0000-0000-00004C960000}"/>
    <cellStyle name="Note 3 2 2 2 2 7 3" xfId="38050" xr:uid="{00000000-0005-0000-0000-00004D960000}"/>
    <cellStyle name="Note 3 2 2 2 2 7 4" xfId="38051" xr:uid="{00000000-0005-0000-0000-00004E960000}"/>
    <cellStyle name="Note 3 2 2 2 2 8" xfId="38052" xr:uid="{00000000-0005-0000-0000-00004F960000}"/>
    <cellStyle name="Note 3 2 2 2 2 8 2" xfId="38053" xr:uid="{00000000-0005-0000-0000-000050960000}"/>
    <cellStyle name="Note 3 2 2 2 2 8 3" xfId="38054" xr:uid="{00000000-0005-0000-0000-000051960000}"/>
    <cellStyle name="Note 3 2 2 2 2 8 4" xfId="38055" xr:uid="{00000000-0005-0000-0000-000052960000}"/>
    <cellStyle name="Note 3 2 2 2 2 9" xfId="38056" xr:uid="{00000000-0005-0000-0000-000053960000}"/>
    <cellStyle name="Note 3 2 2 2 2 9 2" xfId="38057" xr:uid="{00000000-0005-0000-0000-000054960000}"/>
    <cellStyle name="Note 3 2 2 2 2 9 3" xfId="38058" xr:uid="{00000000-0005-0000-0000-000055960000}"/>
    <cellStyle name="Note 3 2 2 2 2 9 4" xfId="38059" xr:uid="{00000000-0005-0000-0000-000056960000}"/>
    <cellStyle name="Note 3 2 2 2 3" xfId="38060" xr:uid="{00000000-0005-0000-0000-000057960000}"/>
    <cellStyle name="Note 3 2 2 20" xfId="38061" xr:uid="{00000000-0005-0000-0000-000058960000}"/>
    <cellStyle name="Note 3 2 2 20 2" xfId="38062" xr:uid="{00000000-0005-0000-0000-000059960000}"/>
    <cellStyle name="Note 3 2 2 20 3" xfId="38063" xr:uid="{00000000-0005-0000-0000-00005A960000}"/>
    <cellStyle name="Note 3 2 2 20 4" xfId="38064" xr:uid="{00000000-0005-0000-0000-00005B960000}"/>
    <cellStyle name="Note 3 2 2 21" xfId="38065" xr:uid="{00000000-0005-0000-0000-00005C960000}"/>
    <cellStyle name="Note 3 2 2 21 2" xfId="38066" xr:uid="{00000000-0005-0000-0000-00005D960000}"/>
    <cellStyle name="Note 3 2 2 21 3" xfId="38067" xr:uid="{00000000-0005-0000-0000-00005E960000}"/>
    <cellStyle name="Note 3 2 2 21 4" xfId="38068" xr:uid="{00000000-0005-0000-0000-00005F960000}"/>
    <cellStyle name="Note 3 2 2 22" xfId="38069" xr:uid="{00000000-0005-0000-0000-000060960000}"/>
    <cellStyle name="Note 3 2 2 23" xfId="38070" xr:uid="{00000000-0005-0000-0000-000061960000}"/>
    <cellStyle name="Note 3 2 2 3" xfId="38071" xr:uid="{00000000-0005-0000-0000-000062960000}"/>
    <cellStyle name="Note 3 2 2 3 2" xfId="38072" xr:uid="{00000000-0005-0000-0000-000063960000}"/>
    <cellStyle name="Note 3 2 2 3 3" xfId="38073" xr:uid="{00000000-0005-0000-0000-000064960000}"/>
    <cellStyle name="Note 3 2 2 3 4" xfId="38074" xr:uid="{00000000-0005-0000-0000-000065960000}"/>
    <cellStyle name="Note 3 2 2 4" xfId="38075" xr:uid="{00000000-0005-0000-0000-000066960000}"/>
    <cellStyle name="Note 3 2 2 4 2" xfId="38076" xr:uid="{00000000-0005-0000-0000-000067960000}"/>
    <cellStyle name="Note 3 2 2 4 3" xfId="38077" xr:uid="{00000000-0005-0000-0000-000068960000}"/>
    <cellStyle name="Note 3 2 2 4 4" xfId="38078" xr:uid="{00000000-0005-0000-0000-000069960000}"/>
    <cellStyle name="Note 3 2 2 5" xfId="38079" xr:uid="{00000000-0005-0000-0000-00006A960000}"/>
    <cellStyle name="Note 3 2 2 5 2" xfId="38080" xr:uid="{00000000-0005-0000-0000-00006B960000}"/>
    <cellStyle name="Note 3 2 2 5 3" xfId="38081" xr:uid="{00000000-0005-0000-0000-00006C960000}"/>
    <cellStyle name="Note 3 2 2 5 4" xfId="38082" xr:uid="{00000000-0005-0000-0000-00006D960000}"/>
    <cellStyle name="Note 3 2 2 6" xfId="38083" xr:uid="{00000000-0005-0000-0000-00006E960000}"/>
    <cellStyle name="Note 3 2 2 6 2" xfId="38084" xr:uid="{00000000-0005-0000-0000-00006F960000}"/>
    <cellStyle name="Note 3 2 2 6 3" xfId="38085" xr:uid="{00000000-0005-0000-0000-000070960000}"/>
    <cellStyle name="Note 3 2 2 6 4" xfId="38086" xr:uid="{00000000-0005-0000-0000-000071960000}"/>
    <cellStyle name="Note 3 2 2 7" xfId="38087" xr:uid="{00000000-0005-0000-0000-000072960000}"/>
    <cellStyle name="Note 3 2 2 7 2" xfId="38088" xr:uid="{00000000-0005-0000-0000-000073960000}"/>
    <cellStyle name="Note 3 2 2 7 3" xfId="38089" xr:uid="{00000000-0005-0000-0000-000074960000}"/>
    <cellStyle name="Note 3 2 2 7 4" xfId="38090" xr:uid="{00000000-0005-0000-0000-000075960000}"/>
    <cellStyle name="Note 3 2 2 8" xfId="38091" xr:uid="{00000000-0005-0000-0000-000076960000}"/>
    <cellStyle name="Note 3 2 2 8 2" xfId="38092" xr:uid="{00000000-0005-0000-0000-000077960000}"/>
    <cellStyle name="Note 3 2 2 8 3" xfId="38093" xr:uid="{00000000-0005-0000-0000-000078960000}"/>
    <cellStyle name="Note 3 2 2 8 4" xfId="38094" xr:uid="{00000000-0005-0000-0000-000079960000}"/>
    <cellStyle name="Note 3 2 2 9" xfId="38095" xr:uid="{00000000-0005-0000-0000-00007A960000}"/>
    <cellStyle name="Note 3 2 2 9 2" xfId="38096" xr:uid="{00000000-0005-0000-0000-00007B960000}"/>
    <cellStyle name="Note 3 2 2 9 3" xfId="38097" xr:uid="{00000000-0005-0000-0000-00007C960000}"/>
    <cellStyle name="Note 3 2 2 9 4" xfId="38098" xr:uid="{00000000-0005-0000-0000-00007D960000}"/>
    <cellStyle name="Note 3 2 20" xfId="38099" xr:uid="{00000000-0005-0000-0000-00007E960000}"/>
    <cellStyle name="Note 3 2 20 2" xfId="38100" xr:uid="{00000000-0005-0000-0000-00007F960000}"/>
    <cellStyle name="Note 3 2 20 3" xfId="38101" xr:uid="{00000000-0005-0000-0000-000080960000}"/>
    <cellStyle name="Note 3 2 20 4" xfId="38102" xr:uid="{00000000-0005-0000-0000-000081960000}"/>
    <cellStyle name="Note 3 2 21" xfId="38103" xr:uid="{00000000-0005-0000-0000-000082960000}"/>
    <cellStyle name="Note 3 2 21 2" xfId="38104" xr:uid="{00000000-0005-0000-0000-000083960000}"/>
    <cellStyle name="Note 3 2 21 3" xfId="38105" xr:uid="{00000000-0005-0000-0000-000084960000}"/>
    <cellStyle name="Note 3 2 21 4" xfId="38106" xr:uid="{00000000-0005-0000-0000-000085960000}"/>
    <cellStyle name="Note 3 2 22" xfId="38107" xr:uid="{00000000-0005-0000-0000-000086960000}"/>
    <cellStyle name="Note 3 2 22 2" xfId="38108" xr:uid="{00000000-0005-0000-0000-000087960000}"/>
    <cellStyle name="Note 3 2 22 3" xfId="38109" xr:uid="{00000000-0005-0000-0000-000088960000}"/>
    <cellStyle name="Note 3 2 22 4" xfId="38110" xr:uid="{00000000-0005-0000-0000-000089960000}"/>
    <cellStyle name="Note 3 2 23" xfId="38111" xr:uid="{00000000-0005-0000-0000-00008A960000}"/>
    <cellStyle name="Note 3 2 23 2" xfId="38112" xr:uid="{00000000-0005-0000-0000-00008B960000}"/>
    <cellStyle name="Note 3 2 23 3" xfId="38113" xr:uid="{00000000-0005-0000-0000-00008C960000}"/>
    <cellStyle name="Note 3 2 23 4" xfId="38114" xr:uid="{00000000-0005-0000-0000-00008D960000}"/>
    <cellStyle name="Note 3 2 24" xfId="38115" xr:uid="{00000000-0005-0000-0000-00008E960000}"/>
    <cellStyle name="Note 3 2 24 2" xfId="38116" xr:uid="{00000000-0005-0000-0000-00008F960000}"/>
    <cellStyle name="Note 3 2 24 3" xfId="38117" xr:uid="{00000000-0005-0000-0000-000090960000}"/>
    <cellStyle name="Note 3 2 24 4" xfId="38118" xr:uid="{00000000-0005-0000-0000-000091960000}"/>
    <cellStyle name="Note 3 2 25" xfId="38119" xr:uid="{00000000-0005-0000-0000-000092960000}"/>
    <cellStyle name="Note 3 2 25 2" xfId="38120" xr:uid="{00000000-0005-0000-0000-000093960000}"/>
    <cellStyle name="Note 3 2 25 3" xfId="38121" xr:uid="{00000000-0005-0000-0000-000094960000}"/>
    <cellStyle name="Note 3 2 25 4" xfId="38122" xr:uid="{00000000-0005-0000-0000-000095960000}"/>
    <cellStyle name="Note 3 2 26" xfId="38123" xr:uid="{00000000-0005-0000-0000-000096960000}"/>
    <cellStyle name="Note 3 2 26 2" xfId="38124" xr:uid="{00000000-0005-0000-0000-000097960000}"/>
    <cellStyle name="Note 3 2 26 3" xfId="38125" xr:uid="{00000000-0005-0000-0000-000098960000}"/>
    <cellStyle name="Note 3 2 26 4" xfId="38126" xr:uid="{00000000-0005-0000-0000-000099960000}"/>
    <cellStyle name="Note 3 2 27" xfId="38127" xr:uid="{00000000-0005-0000-0000-00009A960000}"/>
    <cellStyle name="Note 3 2 27 2" xfId="38128" xr:uid="{00000000-0005-0000-0000-00009B960000}"/>
    <cellStyle name="Note 3 2 27 3" xfId="38129" xr:uid="{00000000-0005-0000-0000-00009C960000}"/>
    <cellStyle name="Note 3 2 27 4" xfId="38130" xr:uid="{00000000-0005-0000-0000-00009D960000}"/>
    <cellStyle name="Note 3 2 28" xfId="38131" xr:uid="{00000000-0005-0000-0000-00009E960000}"/>
    <cellStyle name="Note 3 2 28 2" xfId="38132" xr:uid="{00000000-0005-0000-0000-00009F960000}"/>
    <cellStyle name="Note 3 2 28 3" xfId="38133" xr:uid="{00000000-0005-0000-0000-0000A0960000}"/>
    <cellStyle name="Note 3 2 28 4" xfId="38134" xr:uid="{00000000-0005-0000-0000-0000A1960000}"/>
    <cellStyle name="Note 3 2 29" xfId="38135" xr:uid="{00000000-0005-0000-0000-0000A2960000}"/>
    <cellStyle name="Note 3 2 29 2" xfId="38136" xr:uid="{00000000-0005-0000-0000-0000A3960000}"/>
    <cellStyle name="Note 3 2 29 3" xfId="38137" xr:uid="{00000000-0005-0000-0000-0000A4960000}"/>
    <cellStyle name="Note 3 2 29 4" xfId="38138" xr:uid="{00000000-0005-0000-0000-0000A5960000}"/>
    <cellStyle name="Note 3 2 3" xfId="38139" xr:uid="{00000000-0005-0000-0000-0000A6960000}"/>
    <cellStyle name="Note 3 2 3 10" xfId="38140" xr:uid="{00000000-0005-0000-0000-0000A7960000}"/>
    <cellStyle name="Note 3 2 3 10 2" xfId="38141" xr:uid="{00000000-0005-0000-0000-0000A8960000}"/>
    <cellStyle name="Note 3 2 3 10 3" xfId="38142" xr:uid="{00000000-0005-0000-0000-0000A9960000}"/>
    <cellStyle name="Note 3 2 3 10 4" xfId="38143" xr:uid="{00000000-0005-0000-0000-0000AA960000}"/>
    <cellStyle name="Note 3 2 3 11" xfId="38144" xr:uid="{00000000-0005-0000-0000-0000AB960000}"/>
    <cellStyle name="Note 3 2 3 11 2" xfId="38145" xr:uid="{00000000-0005-0000-0000-0000AC960000}"/>
    <cellStyle name="Note 3 2 3 11 3" xfId="38146" xr:uid="{00000000-0005-0000-0000-0000AD960000}"/>
    <cellStyle name="Note 3 2 3 11 4" xfId="38147" xr:uid="{00000000-0005-0000-0000-0000AE960000}"/>
    <cellStyle name="Note 3 2 3 12" xfId="38148" xr:uid="{00000000-0005-0000-0000-0000AF960000}"/>
    <cellStyle name="Note 3 2 3 12 2" xfId="38149" xr:uid="{00000000-0005-0000-0000-0000B0960000}"/>
    <cellStyle name="Note 3 2 3 12 3" xfId="38150" xr:uid="{00000000-0005-0000-0000-0000B1960000}"/>
    <cellStyle name="Note 3 2 3 12 4" xfId="38151" xr:uid="{00000000-0005-0000-0000-0000B2960000}"/>
    <cellStyle name="Note 3 2 3 13" xfId="38152" xr:uid="{00000000-0005-0000-0000-0000B3960000}"/>
    <cellStyle name="Note 3 2 3 13 2" xfId="38153" xr:uid="{00000000-0005-0000-0000-0000B4960000}"/>
    <cellStyle name="Note 3 2 3 13 3" xfId="38154" xr:uid="{00000000-0005-0000-0000-0000B5960000}"/>
    <cellStyle name="Note 3 2 3 13 4" xfId="38155" xr:uid="{00000000-0005-0000-0000-0000B6960000}"/>
    <cellStyle name="Note 3 2 3 14" xfId="38156" xr:uid="{00000000-0005-0000-0000-0000B7960000}"/>
    <cellStyle name="Note 3 2 3 14 2" xfId="38157" xr:uid="{00000000-0005-0000-0000-0000B8960000}"/>
    <cellStyle name="Note 3 2 3 14 3" xfId="38158" xr:uid="{00000000-0005-0000-0000-0000B9960000}"/>
    <cellStyle name="Note 3 2 3 14 4" xfId="38159" xr:uid="{00000000-0005-0000-0000-0000BA960000}"/>
    <cellStyle name="Note 3 2 3 15" xfId="38160" xr:uid="{00000000-0005-0000-0000-0000BB960000}"/>
    <cellStyle name="Note 3 2 3 15 2" xfId="38161" xr:uid="{00000000-0005-0000-0000-0000BC960000}"/>
    <cellStyle name="Note 3 2 3 15 3" xfId="38162" xr:uid="{00000000-0005-0000-0000-0000BD960000}"/>
    <cellStyle name="Note 3 2 3 15 4" xfId="38163" xr:uid="{00000000-0005-0000-0000-0000BE960000}"/>
    <cellStyle name="Note 3 2 3 16" xfId="38164" xr:uid="{00000000-0005-0000-0000-0000BF960000}"/>
    <cellStyle name="Note 3 2 3 16 2" xfId="38165" xr:uid="{00000000-0005-0000-0000-0000C0960000}"/>
    <cellStyle name="Note 3 2 3 16 3" xfId="38166" xr:uid="{00000000-0005-0000-0000-0000C1960000}"/>
    <cellStyle name="Note 3 2 3 16 4" xfId="38167" xr:uid="{00000000-0005-0000-0000-0000C2960000}"/>
    <cellStyle name="Note 3 2 3 17" xfId="38168" xr:uid="{00000000-0005-0000-0000-0000C3960000}"/>
    <cellStyle name="Note 3 2 3 17 2" xfId="38169" xr:uid="{00000000-0005-0000-0000-0000C4960000}"/>
    <cellStyle name="Note 3 2 3 17 3" xfId="38170" xr:uid="{00000000-0005-0000-0000-0000C5960000}"/>
    <cellStyle name="Note 3 2 3 17 4" xfId="38171" xr:uid="{00000000-0005-0000-0000-0000C6960000}"/>
    <cellStyle name="Note 3 2 3 18" xfId="38172" xr:uid="{00000000-0005-0000-0000-0000C7960000}"/>
    <cellStyle name="Note 3 2 3 18 2" xfId="38173" xr:uid="{00000000-0005-0000-0000-0000C8960000}"/>
    <cellStyle name="Note 3 2 3 18 3" xfId="38174" xr:uid="{00000000-0005-0000-0000-0000C9960000}"/>
    <cellStyle name="Note 3 2 3 18 4" xfId="38175" xr:uid="{00000000-0005-0000-0000-0000CA960000}"/>
    <cellStyle name="Note 3 2 3 19" xfId="38176" xr:uid="{00000000-0005-0000-0000-0000CB960000}"/>
    <cellStyle name="Note 3 2 3 19 2" xfId="38177" xr:uid="{00000000-0005-0000-0000-0000CC960000}"/>
    <cellStyle name="Note 3 2 3 19 3" xfId="38178" xr:uid="{00000000-0005-0000-0000-0000CD960000}"/>
    <cellStyle name="Note 3 2 3 19 4" xfId="38179" xr:uid="{00000000-0005-0000-0000-0000CE960000}"/>
    <cellStyle name="Note 3 2 3 2" xfId="38180" xr:uid="{00000000-0005-0000-0000-0000CF960000}"/>
    <cellStyle name="Note 3 2 3 2 2" xfId="38181" xr:uid="{00000000-0005-0000-0000-0000D0960000}"/>
    <cellStyle name="Note 3 2 3 2 3" xfId="38182" xr:uid="{00000000-0005-0000-0000-0000D1960000}"/>
    <cellStyle name="Note 3 2 3 2 4" xfId="38183" xr:uid="{00000000-0005-0000-0000-0000D2960000}"/>
    <cellStyle name="Note 3 2 3 20" xfId="38184" xr:uid="{00000000-0005-0000-0000-0000D3960000}"/>
    <cellStyle name="Note 3 2 3 20 2" xfId="38185" xr:uid="{00000000-0005-0000-0000-0000D4960000}"/>
    <cellStyle name="Note 3 2 3 20 3" xfId="38186" xr:uid="{00000000-0005-0000-0000-0000D5960000}"/>
    <cellStyle name="Note 3 2 3 20 4" xfId="38187" xr:uid="{00000000-0005-0000-0000-0000D6960000}"/>
    <cellStyle name="Note 3 2 3 21" xfId="38188" xr:uid="{00000000-0005-0000-0000-0000D7960000}"/>
    <cellStyle name="Note 3 2 3 22" xfId="38189" xr:uid="{00000000-0005-0000-0000-0000D8960000}"/>
    <cellStyle name="Note 3 2 3 3" xfId="38190" xr:uid="{00000000-0005-0000-0000-0000D9960000}"/>
    <cellStyle name="Note 3 2 3 3 2" xfId="38191" xr:uid="{00000000-0005-0000-0000-0000DA960000}"/>
    <cellStyle name="Note 3 2 3 3 3" xfId="38192" xr:uid="{00000000-0005-0000-0000-0000DB960000}"/>
    <cellStyle name="Note 3 2 3 3 4" xfId="38193" xr:uid="{00000000-0005-0000-0000-0000DC960000}"/>
    <cellStyle name="Note 3 2 3 4" xfId="38194" xr:uid="{00000000-0005-0000-0000-0000DD960000}"/>
    <cellStyle name="Note 3 2 3 4 2" xfId="38195" xr:uid="{00000000-0005-0000-0000-0000DE960000}"/>
    <cellStyle name="Note 3 2 3 4 3" xfId="38196" xr:uid="{00000000-0005-0000-0000-0000DF960000}"/>
    <cellStyle name="Note 3 2 3 4 4" xfId="38197" xr:uid="{00000000-0005-0000-0000-0000E0960000}"/>
    <cellStyle name="Note 3 2 3 5" xfId="38198" xr:uid="{00000000-0005-0000-0000-0000E1960000}"/>
    <cellStyle name="Note 3 2 3 5 2" xfId="38199" xr:uid="{00000000-0005-0000-0000-0000E2960000}"/>
    <cellStyle name="Note 3 2 3 5 3" xfId="38200" xr:uid="{00000000-0005-0000-0000-0000E3960000}"/>
    <cellStyle name="Note 3 2 3 5 4" xfId="38201" xr:uid="{00000000-0005-0000-0000-0000E4960000}"/>
    <cellStyle name="Note 3 2 3 6" xfId="38202" xr:uid="{00000000-0005-0000-0000-0000E5960000}"/>
    <cellStyle name="Note 3 2 3 6 2" xfId="38203" xr:uid="{00000000-0005-0000-0000-0000E6960000}"/>
    <cellStyle name="Note 3 2 3 6 3" xfId="38204" xr:uid="{00000000-0005-0000-0000-0000E7960000}"/>
    <cellStyle name="Note 3 2 3 6 4" xfId="38205" xr:uid="{00000000-0005-0000-0000-0000E8960000}"/>
    <cellStyle name="Note 3 2 3 7" xfId="38206" xr:uid="{00000000-0005-0000-0000-0000E9960000}"/>
    <cellStyle name="Note 3 2 3 7 2" xfId="38207" xr:uid="{00000000-0005-0000-0000-0000EA960000}"/>
    <cellStyle name="Note 3 2 3 7 3" xfId="38208" xr:uid="{00000000-0005-0000-0000-0000EB960000}"/>
    <cellStyle name="Note 3 2 3 7 4" xfId="38209" xr:uid="{00000000-0005-0000-0000-0000EC960000}"/>
    <cellStyle name="Note 3 2 3 8" xfId="38210" xr:uid="{00000000-0005-0000-0000-0000ED960000}"/>
    <cellStyle name="Note 3 2 3 8 2" xfId="38211" xr:uid="{00000000-0005-0000-0000-0000EE960000}"/>
    <cellStyle name="Note 3 2 3 8 3" xfId="38212" xr:uid="{00000000-0005-0000-0000-0000EF960000}"/>
    <cellStyle name="Note 3 2 3 8 4" xfId="38213" xr:uid="{00000000-0005-0000-0000-0000F0960000}"/>
    <cellStyle name="Note 3 2 3 9" xfId="38214" xr:uid="{00000000-0005-0000-0000-0000F1960000}"/>
    <cellStyle name="Note 3 2 3 9 2" xfId="38215" xr:uid="{00000000-0005-0000-0000-0000F2960000}"/>
    <cellStyle name="Note 3 2 3 9 3" xfId="38216" xr:uid="{00000000-0005-0000-0000-0000F3960000}"/>
    <cellStyle name="Note 3 2 3 9 4" xfId="38217" xr:uid="{00000000-0005-0000-0000-0000F4960000}"/>
    <cellStyle name="Note 3 2 30" xfId="38218" xr:uid="{00000000-0005-0000-0000-0000F5960000}"/>
    <cellStyle name="Note 3 2 30 2" xfId="38219" xr:uid="{00000000-0005-0000-0000-0000F6960000}"/>
    <cellStyle name="Note 3 2 30 3" xfId="38220" xr:uid="{00000000-0005-0000-0000-0000F7960000}"/>
    <cellStyle name="Note 3 2 30 4" xfId="38221" xr:uid="{00000000-0005-0000-0000-0000F8960000}"/>
    <cellStyle name="Note 3 2 31" xfId="38222" xr:uid="{00000000-0005-0000-0000-0000F9960000}"/>
    <cellStyle name="Note 3 2 32" xfId="38223" xr:uid="{00000000-0005-0000-0000-0000FA960000}"/>
    <cellStyle name="Note 3 2 33" xfId="38224" xr:uid="{00000000-0005-0000-0000-0000FB960000}"/>
    <cellStyle name="Note 3 2 34" xfId="37748" xr:uid="{00000000-0005-0000-0000-0000FC960000}"/>
    <cellStyle name="Note 3 2 4" xfId="38225" xr:uid="{00000000-0005-0000-0000-0000FD960000}"/>
    <cellStyle name="Note 3 2 4 10" xfId="38226" xr:uid="{00000000-0005-0000-0000-0000FE960000}"/>
    <cellStyle name="Note 3 2 4 10 2" xfId="38227" xr:uid="{00000000-0005-0000-0000-0000FF960000}"/>
    <cellStyle name="Note 3 2 4 10 3" xfId="38228" xr:uid="{00000000-0005-0000-0000-000000970000}"/>
    <cellStyle name="Note 3 2 4 10 4" xfId="38229" xr:uid="{00000000-0005-0000-0000-000001970000}"/>
    <cellStyle name="Note 3 2 4 11" xfId="38230" xr:uid="{00000000-0005-0000-0000-000002970000}"/>
    <cellStyle name="Note 3 2 4 11 2" xfId="38231" xr:uid="{00000000-0005-0000-0000-000003970000}"/>
    <cellStyle name="Note 3 2 4 11 3" xfId="38232" xr:uid="{00000000-0005-0000-0000-000004970000}"/>
    <cellStyle name="Note 3 2 4 11 4" xfId="38233" xr:uid="{00000000-0005-0000-0000-000005970000}"/>
    <cellStyle name="Note 3 2 4 12" xfId="38234" xr:uid="{00000000-0005-0000-0000-000006970000}"/>
    <cellStyle name="Note 3 2 4 12 2" xfId="38235" xr:uid="{00000000-0005-0000-0000-000007970000}"/>
    <cellStyle name="Note 3 2 4 12 3" xfId="38236" xr:uid="{00000000-0005-0000-0000-000008970000}"/>
    <cellStyle name="Note 3 2 4 12 4" xfId="38237" xr:uid="{00000000-0005-0000-0000-000009970000}"/>
    <cellStyle name="Note 3 2 4 13" xfId="38238" xr:uid="{00000000-0005-0000-0000-00000A970000}"/>
    <cellStyle name="Note 3 2 4 13 2" xfId="38239" xr:uid="{00000000-0005-0000-0000-00000B970000}"/>
    <cellStyle name="Note 3 2 4 13 3" xfId="38240" xr:uid="{00000000-0005-0000-0000-00000C970000}"/>
    <cellStyle name="Note 3 2 4 13 4" xfId="38241" xr:uid="{00000000-0005-0000-0000-00000D970000}"/>
    <cellStyle name="Note 3 2 4 14" xfId="38242" xr:uid="{00000000-0005-0000-0000-00000E970000}"/>
    <cellStyle name="Note 3 2 4 14 2" xfId="38243" xr:uid="{00000000-0005-0000-0000-00000F970000}"/>
    <cellStyle name="Note 3 2 4 14 3" xfId="38244" xr:uid="{00000000-0005-0000-0000-000010970000}"/>
    <cellStyle name="Note 3 2 4 14 4" xfId="38245" xr:uid="{00000000-0005-0000-0000-000011970000}"/>
    <cellStyle name="Note 3 2 4 15" xfId="38246" xr:uid="{00000000-0005-0000-0000-000012970000}"/>
    <cellStyle name="Note 3 2 4 15 2" xfId="38247" xr:uid="{00000000-0005-0000-0000-000013970000}"/>
    <cellStyle name="Note 3 2 4 15 3" xfId="38248" xr:uid="{00000000-0005-0000-0000-000014970000}"/>
    <cellStyle name="Note 3 2 4 15 4" xfId="38249" xr:uid="{00000000-0005-0000-0000-000015970000}"/>
    <cellStyle name="Note 3 2 4 16" xfId="38250" xr:uid="{00000000-0005-0000-0000-000016970000}"/>
    <cellStyle name="Note 3 2 4 16 2" xfId="38251" xr:uid="{00000000-0005-0000-0000-000017970000}"/>
    <cellStyle name="Note 3 2 4 16 3" xfId="38252" xr:uid="{00000000-0005-0000-0000-000018970000}"/>
    <cellStyle name="Note 3 2 4 16 4" xfId="38253" xr:uid="{00000000-0005-0000-0000-000019970000}"/>
    <cellStyle name="Note 3 2 4 17" xfId="38254" xr:uid="{00000000-0005-0000-0000-00001A970000}"/>
    <cellStyle name="Note 3 2 4 17 2" xfId="38255" xr:uid="{00000000-0005-0000-0000-00001B970000}"/>
    <cellStyle name="Note 3 2 4 17 3" xfId="38256" xr:uid="{00000000-0005-0000-0000-00001C970000}"/>
    <cellStyle name="Note 3 2 4 17 4" xfId="38257" xr:uid="{00000000-0005-0000-0000-00001D970000}"/>
    <cellStyle name="Note 3 2 4 18" xfId="38258" xr:uid="{00000000-0005-0000-0000-00001E970000}"/>
    <cellStyle name="Note 3 2 4 18 2" xfId="38259" xr:uid="{00000000-0005-0000-0000-00001F970000}"/>
    <cellStyle name="Note 3 2 4 18 3" xfId="38260" xr:uid="{00000000-0005-0000-0000-000020970000}"/>
    <cellStyle name="Note 3 2 4 18 4" xfId="38261" xr:uid="{00000000-0005-0000-0000-000021970000}"/>
    <cellStyle name="Note 3 2 4 19" xfId="38262" xr:uid="{00000000-0005-0000-0000-000022970000}"/>
    <cellStyle name="Note 3 2 4 19 2" xfId="38263" xr:uid="{00000000-0005-0000-0000-000023970000}"/>
    <cellStyle name="Note 3 2 4 19 3" xfId="38264" xr:uid="{00000000-0005-0000-0000-000024970000}"/>
    <cellStyle name="Note 3 2 4 19 4" xfId="38265" xr:uid="{00000000-0005-0000-0000-000025970000}"/>
    <cellStyle name="Note 3 2 4 2" xfId="38266" xr:uid="{00000000-0005-0000-0000-000026970000}"/>
    <cellStyle name="Note 3 2 4 2 2" xfId="38267" xr:uid="{00000000-0005-0000-0000-000027970000}"/>
    <cellStyle name="Note 3 2 4 2 3" xfId="38268" xr:uid="{00000000-0005-0000-0000-000028970000}"/>
    <cellStyle name="Note 3 2 4 2 4" xfId="38269" xr:uid="{00000000-0005-0000-0000-000029970000}"/>
    <cellStyle name="Note 3 2 4 20" xfId="38270" xr:uid="{00000000-0005-0000-0000-00002A970000}"/>
    <cellStyle name="Note 3 2 4 20 2" xfId="38271" xr:uid="{00000000-0005-0000-0000-00002B970000}"/>
    <cellStyle name="Note 3 2 4 20 3" xfId="38272" xr:uid="{00000000-0005-0000-0000-00002C970000}"/>
    <cellStyle name="Note 3 2 4 20 4" xfId="38273" xr:uid="{00000000-0005-0000-0000-00002D970000}"/>
    <cellStyle name="Note 3 2 4 21" xfId="38274" xr:uid="{00000000-0005-0000-0000-00002E970000}"/>
    <cellStyle name="Note 3 2 4 22" xfId="38275" xr:uid="{00000000-0005-0000-0000-00002F970000}"/>
    <cellStyle name="Note 3 2 4 3" xfId="38276" xr:uid="{00000000-0005-0000-0000-000030970000}"/>
    <cellStyle name="Note 3 2 4 3 2" xfId="38277" xr:uid="{00000000-0005-0000-0000-000031970000}"/>
    <cellStyle name="Note 3 2 4 3 3" xfId="38278" xr:uid="{00000000-0005-0000-0000-000032970000}"/>
    <cellStyle name="Note 3 2 4 3 4" xfId="38279" xr:uid="{00000000-0005-0000-0000-000033970000}"/>
    <cellStyle name="Note 3 2 4 4" xfId="38280" xr:uid="{00000000-0005-0000-0000-000034970000}"/>
    <cellStyle name="Note 3 2 4 4 2" xfId="38281" xr:uid="{00000000-0005-0000-0000-000035970000}"/>
    <cellStyle name="Note 3 2 4 4 3" xfId="38282" xr:uid="{00000000-0005-0000-0000-000036970000}"/>
    <cellStyle name="Note 3 2 4 4 4" xfId="38283" xr:uid="{00000000-0005-0000-0000-000037970000}"/>
    <cellStyle name="Note 3 2 4 5" xfId="38284" xr:uid="{00000000-0005-0000-0000-000038970000}"/>
    <cellStyle name="Note 3 2 4 5 2" xfId="38285" xr:uid="{00000000-0005-0000-0000-000039970000}"/>
    <cellStyle name="Note 3 2 4 5 3" xfId="38286" xr:uid="{00000000-0005-0000-0000-00003A970000}"/>
    <cellStyle name="Note 3 2 4 5 4" xfId="38287" xr:uid="{00000000-0005-0000-0000-00003B970000}"/>
    <cellStyle name="Note 3 2 4 6" xfId="38288" xr:uid="{00000000-0005-0000-0000-00003C970000}"/>
    <cellStyle name="Note 3 2 4 6 2" xfId="38289" xr:uid="{00000000-0005-0000-0000-00003D970000}"/>
    <cellStyle name="Note 3 2 4 6 3" xfId="38290" xr:uid="{00000000-0005-0000-0000-00003E970000}"/>
    <cellStyle name="Note 3 2 4 6 4" xfId="38291" xr:uid="{00000000-0005-0000-0000-00003F970000}"/>
    <cellStyle name="Note 3 2 4 7" xfId="38292" xr:uid="{00000000-0005-0000-0000-000040970000}"/>
    <cellStyle name="Note 3 2 4 7 2" xfId="38293" xr:uid="{00000000-0005-0000-0000-000041970000}"/>
    <cellStyle name="Note 3 2 4 7 3" xfId="38294" xr:uid="{00000000-0005-0000-0000-000042970000}"/>
    <cellStyle name="Note 3 2 4 7 4" xfId="38295" xr:uid="{00000000-0005-0000-0000-000043970000}"/>
    <cellStyle name="Note 3 2 4 8" xfId="38296" xr:uid="{00000000-0005-0000-0000-000044970000}"/>
    <cellStyle name="Note 3 2 4 8 2" xfId="38297" xr:uid="{00000000-0005-0000-0000-000045970000}"/>
    <cellStyle name="Note 3 2 4 8 3" xfId="38298" xr:uid="{00000000-0005-0000-0000-000046970000}"/>
    <cellStyle name="Note 3 2 4 8 4" xfId="38299" xr:uid="{00000000-0005-0000-0000-000047970000}"/>
    <cellStyle name="Note 3 2 4 9" xfId="38300" xr:uid="{00000000-0005-0000-0000-000048970000}"/>
    <cellStyle name="Note 3 2 4 9 2" xfId="38301" xr:uid="{00000000-0005-0000-0000-000049970000}"/>
    <cellStyle name="Note 3 2 4 9 3" xfId="38302" xr:uid="{00000000-0005-0000-0000-00004A970000}"/>
    <cellStyle name="Note 3 2 4 9 4" xfId="38303" xr:uid="{00000000-0005-0000-0000-00004B970000}"/>
    <cellStyle name="Note 3 2 5" xfId="38304" xr:uid="{00000000-0005-0000-0000-00004C970000}"/>
    <cellStyle name="Note 3 2 5 10" xfId="38305" xr:uid="{00000000-0005-0000-0000-00004D970000}"/>
    <cellStyle name="Note 3 2 5 10 2" xfId="38306" xr:uid="{00000000-0005-0000-0000-00004E970000}"/>
    <cellStyle name="Note 3 2 5 10 3" xfId="38307" xr:uid="{00000000-0005-0000-0000-00004F970000}"/>
    <cellStyle name="Note 3 2 5 10 4" xfId="38308" xr:uid="{00000000-0005-0000-0000-000050970000}"/>
    <cellStyle name="Note 3 2 5 11" xfId="38309" xr:uid="{00000000-0005-0000-0000-000051970000}"/>
    <cellStyle name="Note 3 2 5 11 2" xfId="38310" xr:uid="{00000000-0005-0000-0000-000052970000}"/>
    <cellStyle name="Note 3 2 5 11 3" xfId="38311" xr:uid="{00000000-0005-0000-0000-000053970000}"/>
    <cellStyle name="Note 3 2 5 11 4" xfId="38312" xr:uid="{00000000-0005-0000-0000-000054970000}"/>
    <cellStyle name="Note 3 2 5 12" xfId="38313" xr:uid="{00000000-0005-0000-0000-000055970000}"/>
    <cellStyle name="Note 3 2 5 12 2" xfId="38314" xr:uid="{00000000-0005-0000-0000-000056970000}"/>
    <cellStyle name="Note 3 2 5 12 3" xfId="38315" xr:uid="{00000000-0005-0000-0000-000057970000}"/>
    <cellStyle name="Note 3 2 5 12 4" xfId="38316" xr:uid="{00000000-0005-0000-0000-000058970000}"/>
    <cellStyle name="Note 3 2 5 13" xfId="38317" xr:uid="{00000000-0005-0000-0000-000059970000}"/>
    <cellStyle name="Note 3 2 5 13 2" xfId="38318" xr:uid="{00000000-0005-0000-0000-00005A970000}"/>
    <cellStyle name="Note 3 2 5 13 3" xfId="38319" xr:uid="{00000000-0005-0000-0000-00005B970000}"/>
    <cellStyle name="Note 3 2 5 13 4" xfId="38320" xr:uid="{00000000-0005-0000-0000-00005C970000}"/>
    <cellStyle name="Note 3 2 5 14" xfId="38321" xr:uid="{00000000-0005-0000-0000-00005D970000}"/>
    <cellStyle name="Note 3 2 5 14 2" xfId="38322" xr:uid="{00000000-0005-0000-0000-00005E970000}"/>
    <cellStyle name="Note 3 2 5 14 3" xfId="38323" xr:uid="{00000000-0005-0000-0000-00005F970000}"/>
    <cellStyle name="Note 3 2 5 14 4" xfId="38324" xr:uid="{00000000-0005-0000-0000-000060970000}"/>
    <cellStyle name="Note 3 2 5 15" xfId="38325" xr:uid="{00000000-0005-0000-0000-000061970000}"/>
    <cellStyle name="Note 3 2 5 15 2" xfId="38326" xr:uid="{00000000-0005-0000-0000-000062970000}"/>
    <cellStyle name="Note 3 2 5 15 3" xfId="38327" xr:uid="{00000000-0005-0000-0000-000063970000}"/>
    <cellStyle name="Note 3 2 5 15 4" xfId="38328" xr:uid="{00000000-0005-0000-0000-000064970000}"/>
    <cellStyle name="Note 3 2 5 16" xfId="38329" xr:uid="{00000000-0005-0000-0000-000065970000}"/>
    <cellStyle name="Note 3 2 5 16 2" xfId="38330" xr:uid="{00000000-0005-0000-0000-000066970000}"/>
    <cellStyle name="Note 3 2 5 16 3" xfId="38331" xr:uid="{00000000-0005-0000-0000-000067970000}"/>
    <cellStyle name="Note 3 2 5 16 4" xfId="38332" xr:uid="{00000000-0005-0000-0000-000068970000}"/>
    <cellStyle name="Note 3 2 5 17" xfId="38333" xr:uid="{00000000-0005-0000-0000-000069970000}"/>
    <cellStyle name="Note 3 2 5 17 2" xfId="38334" xr:uid="{00000000-0005-0000-0000-00006A970000}"/>
    <cellStyle name="Note 3 2 5 17 3" xfId="38335" xr:uid="{00000000-0005-0000-0000-00006B970000}"/>
    <cellStyle name="Note 3 2 5 17 4" xfId="38336" xr:uid="{00000000-0005-0000-0000-00006C970000}"/>
    <cellStyle name="Note 3 2 5 18" xfId="38337" xr:uid="{00000000-0005-0000-0000-00006D970000}"/>
    <cellStyle name="Note 3 2 5 18 2" xfId="38338" xr:uid="{00000000-0005-0000-0000-00006E970000}"/>
    <cellStyle name="Note 3 2 5 18 3" xfId="38339" xr:uid="{00000000-0005-0000-0000-00006F970000}"/>
    <cellStyle name="Note 3 2 5 18 4" xfId="38340" xr:uid="{00000000-0005-0000-0000-000070970000}"/>
    <cellStyle name="Note 3 2 5 19" xfId="38341" xr:uid="{00000000-0005-0000-0000-000071970000}"/>
    <cellStyle name="Note 3 2 5 19 2" xfId="38342" xr:uid="{00000000-0005-0000-0000-000072970000}"/>
    <cellStyle name="Note 3 2 5 19 3" xfId="38343" xr:uid="{00000000-0005-0000-0000-000073970000}"/>
    <cellStyle name="Note 3 2 5 19 4" xfId="38344" xr:uid="{00000000-0005-0000-0000-000074970000}"/>
    <cellStyle name="Note 3 2 5 2" xfId="38345" xr:uid="{00000000-0005-0000-0000-000075970000}"/>
    <cellStyle name="Note 3 2 5 2 2" xfId="38346" xr:uid="{00000000-0005-0000-0000-000076970000}"/>
    <cellStyle name="Note 3 2 5 2 3" xfId="38347" xr:uid="{00000000-0005-0000-0000-000077970000}"/>
    <cellStyle name="Note 3 2 5 2 4" xfId="38348" xr:uid="{00000000-0005-0000-0000-000078970000}"/>
    <cellStyle name="Note 3 2 5 20" xfId="38349" xr:uid="{00000000-0005-0000-0000-000079970000}"/>
    <cellStyle name="Note 3 2 5 20 2" xfId="38350" xr:uid="{00000000-0005-0000-0000-00007A970000}"/>
    <cellStyle name="Note 3 2 5 20 3" xfId="38351" xr:uid="{00000000-0005-0000-0000-00007B970000}"/>
    <cellStyle name="Note 3 2 5 20 4" xfId="38352" xr:uid="{00000000-0005-0000-0000-00007C970000}"/>
    <cellStyle name="Note 3 2 5 21" xfId="38353" xr:uid="{00000000-0005-0000-0000-00007D970000}"/>
    <cellStyle name="Note 3 2 5 22" xfId="38354" xr:uid="{00000000-0005-0000-0000-00007E970000}"/>
    <cellStyle name="Note 3 2 5 3" xfId="38355" xr:uid="{00000000-0005-0000-0000-00007F970000}"/>
    <cellStyle name="Note 3 2 5 3 2" xfId="38356" xr:uid="{00000000-0005-0000-0000-000080970000}"/>
    <cellStyle name="Note 3 2 5 3 3" xfId="38357" xr:uid="{00000000-0005-0000-0000-000081970000}"/>
    <cellStyle name="Note 3 2 5 3 4" xfId="38358" xr:uid="{00000000-0005-0000-0000-000082970000}"/>
    <cellStyle name="Note 3 2 5 4" xfId="38359" xr:uid="{00000000-0005-0000-0000-000083970000}"/>
    <cellStyle name="Note 3 2 5 4 2" xfId="38360" xr:uid="{00000000-0005-0000-0000-000084970000}"/>
    <cellStyle name="Note 3 2 5 4 3" xfId="38361" xr:uid="{00000000-0005-0000-0000-000085970000}"/>
    <cellStyle name="Note 3 2 5 4 4" xfId="38362" xr:uid="{00000000-0005-0000-0000-000086970000}"/>
    <cellStyle name="Note 3 2 5 5" xfId="38363" xr:uid="{00000000-0005-0000-0000-000087970000}"/>
    <cellStyle name="Note 3 2 5 5 2" xfId="38364" xr:uid="{00000000-0005-0000-0000-000088970000}"/>
    <cellStyle name="Note 3 2 5 5 3" xfId="38365" xr:uid="{00000000-0005-0000-0000-000089970000}"/>
    <cellStyle name="Note 3 2 5 5 4" xfId="38366" xr:uid="{00000000-0005-0000-0000-00008A970000}"/>
    <cellStyle name="Note 3 2 5 6" xfId="38367" xr:uid="{00000000-0005-0000-0000-00008B970000}"/>
    <cellStyle name="Note 3 2 5 6 2" xfId="38368" xr:uid="{00000000-0005-0000-0000-00008C970000}"/>
    <cellStyle name="Note 3 2 5 6 3" xfId="38369" xr:uid="{00000000-0005-0000-0000-00008D970000}"/>
    <cellStyle name="Note 3 2 5 6 4" xfId="38370" xr:uid="{00000000-0005-0000-0000-00008E970000}"/>
    <cellStyle name="Note 3 2 5 7" xfId="38371" xr:uid="{00000000-0005-0000-0000-00008F970000}"/>
    <cellStyle name="Note 3 2 5 7 2" xfId="38372" xr:uid="{00000000-0005-0000-0000-000090970000}"/>
    <cellStyle name="Note 3 2 5 7 3" xfId="38373" xr:uid="{00000000-0005-0000-0000-000091970000}"/>
    <cellStyle name="Note 3 2 5 7 4" xfId="38374" xr:uid="{00000000-0005-0000-0000-000092970000}"/>
    <cellStyle name="Note 3 2 5 8" xfId="38375" xr:uid="{00000000-0005-0000-0000-000093970000}"/>
    <cellStyle name="Note 3 2 5 8 2" xfId="38376" xr:uid="{00000000-0005-0000-0000-000094970000}"/>
    <cellStyle name="Note 3 2 5 8 3" xfId="38377" xr:uid="{00000000-0005-0000-0000-000095970000}"/>
    <cellStyle name="Note 3 2 5 8 4" xfId="38378" xr:uid="{00000000-0005-0000-0000-000096970000}"/>
    <cellStyle name="Note 3 2 5 9" xfId="38379" xr:uid="{00000000-0005-0000-0000-000097970000}"/>
    <cellStyle name="Note 3 2 5 9 2" xfId="38380" xr:uid="{00000000-0005-0000-0000-000098970000}"/>
    <cellStyle name="Note 3 2 5 9 3" xfId="38381" xr:uid="{00000000-0005-0000-0000-000099970000}"/>
    <cellStyle name="Note 3 2 5 9 4" xfId="38382" xr:uid="{00000000-0005-0000-0000-00009A970000}"/>
    <cellStyle name="Note 3 2 6" xfId="38383" xr:uid="{00000000-0005-0000-0000-00009B970000}"/>
    <cellStyle name="Note 3 2 6 10" xfId="38384" xr:uid="{00000000-0005-0000-0000-00009C970000}"/>
    <cellStyle name="Note 3 2 6 10 2" xfId="38385" xr:uid="{00000000-0005-0000-0000-00009D970000}"/>
    <cellStyle name="Note 3 2 6 10 3" xfId="38386" xr:uid="{00000000-0005-0000-0000-00009E970000}"/>
    <cellStyle name="Note 3 2 6 10 4" xfId="38387" xr:uid="{00000000-0005-0000-0000-00009F970000}"/>
    <cellStyle name="Note 3 2 6 11" xfId="38388" xr:uid="{00000000-0005-0000-0000-0000A0970000}"/>
    <cellStyle name="Note 3 2 6 11 2" xfId="38389" xr:uid="{00000000-0005-0000-0000-0000A1970000}"/>
    <cellStyle name="Note 3 2 6 11 3" xfId="38390" xr:uid="{00000000-0005-0000-0000-0000A2970000}"/>
    <cellStyle name="Note 3 2 6 11 4" xfId="38391" xr:uid="{00000000-0005-0000-0000-0000A3970000}"/>
    <cellStyle name="Note 3 2 6 12" xfId="38392" xr:uid="{00000000-0005-0000-0000-0000A4970000}"/>
    <cellStyle name="Note 3 2 6 12 2" xfId="38393" xr:uid="{00000000-0005-0000-0000-0000A5970000}"/>
    <cellStyle name="Note 3 2 6 12 3" xfId="38394" xr:uid="{00000000-0005-0000-0000-0000A6970000}"/>
    <cellStyle name="Note 3 2 6 12 4" xfId="38395" xr:uid="{00000000-0005-0000-0000-0000A7970000}"/>
    <cellStyle name="Note 3 2 6 13" xfId="38396" xr:uid="{00000000-0005-0000-0000-0000A8970000}"/>
    <cellStyle name="Note 3 2 6 13 2" xfId="38397" xr:uid="{00000000-0005-0000-0000-0000A9970000}"/>
    <cellStyle name="Note 3 2 6 13 3" xfId="38398" xr:uid="{00000000-0005-0000-0000-0000AA970000}"/>
    <cellStyle name="Note 3 2 6 13 4" xfId="38399" xr:uid="{00000000-0005-0000-0000-0000AB970000}"/>
    <cellStyle name="Note 3 2 6 14" xfId="38400" xr:uid="{00000000-0005-0000-0000-0000AC970000}"/>
    <cellStyle name="Note 3 2 6 14 2" xfId="38401" xr:uid="{00000000-0005-0000-0000-0000AD970000}"/>
    <cellStyle name="Note 3 2 6 14 3" xfId="38402" xr:uid="{00000000-0005-0000-0000-0000AE970000}"/>
    <cellStyle name="Note 3 2 6 14 4" xfId="38403" xr:uid="{00000000-0005-0000-0000-0000AF970000}"/>
    <cellStyle name="Note 3 2 6 15" xfId="38404" xr:uid="{00000000-0005-0000-0000-0000B0970000}"/>
    <cellStyle name="Note 3 2 6 15 2" xfId="38405" xr:uid="{00000000-0005-0000-0000-0000B1970000}"/>
    <cellStyle name="Note 3 2 6 15 3" xfId="38406" xr:uid="{00000000-0005-0000-0000-0000B2970000}"/>
    <cellStyle name="Note 3 2 6 15 4" xfId="38407" xr:uid="{00000000-0005-0000-0000-0000B3970000}"/>
    <cellStyle name="Note 3 2 6 16" xfId="38408" xr:uid="{00000000-0005-0000-0000-0000B4970000}"/>
    <cellStyle name="Note 3 2 6 16 2" xfId="38409" xr:uid="{00000000-0005-0000-0000-0000B5970000}"/>
    <cellStyle name="Note 3 2 6 16 3" xfId="38410" xr:uid="{00000000-0005-0000-0000-0000B6970000}"/>
    <cellStyle name="Note 3 2 6 16 4" xfId="38411" xr:uid="{00000000-0005-0000-0000-0000B7970000}"/>
    <cellStyle name="Note 3 2 6 17" xfId="38412" xr:uid="{00000000-0005-0000-0000-0000B8970000}"/>
    <cellStyle name="Note 3 2 6 17 2" xfId="38413" xr:uid="{00000000-0005-0000-0000-0000B9970000}"/>
    <cellStyle name="Note 3 2 6 17 3" xfId="38414" xr:uid="{00000000-0005-0000-0000-0000BA970000}"/>
    <cellStyle name="Note 3 2 6 17 4" xfId="38415" xr:uid="{00000000-0005-0000-0000-0000BB970000}"/>
    <cellStyle name="Note 3 2 6 18" xfId="38416" xr:uid="{00000000-0005-0000-0000-0000BC970000}"/>
    <cellStyle name="Note 3 2 6 18 2" xfId="38417" xr:uid="{00000000-0005-0000-0000-0000BD970000}"/>
    <cellStyle name="Note 3 2 6 18 3" xfId="38418" xr:uid="{00000000-0005-0000-0000-0000BE970000}"/>
    <cellStyle name="Note 3 2 6 18 4" xfId="38419" xr:uid="{00000000-0005-0000-0000-0000BF970000}"/>
    <cellStyle name="Note 3 2 6 19" xfId="38420" xr:uid="{00000000-0005-0000-0000-0000C0970000}"/>
    <cellStyle name="Note 3 2 6 19 2" xfId="38421" xr:uid="{00000000-0005-0000-0000-0000C1970000}"/>
    <cellStyle name="Note 3 2 6 19 3" xfId="38422" xr:uid="{00000000-0005-0000-0000-0000C2970000}"/>
    <cellStyle name="Note 3 2 6 19 4" xfId="38423" xr:uid="{00000000-0005-0000-0000-0000C3970000}"/>
    <cellStyle name="Note 3 2 6 2" xfId="38424" xr:uid="{00000000-0005-0000-0000-0000C4970000}"/>
    <cellStyle name="Note 3 2 6 2 2" xfId="38425" xr:uid="{00000000-0005-0000-0000-0000C5970000}"/>
    <cellStyle name="Note 3 2 6 2 3" xfId="38426" xr:uid="{00000000-0005-0000-0000-0000C6970000}"/>
    <cellStyle name="Note 3 2 6 2 4" xfId="38427" xr:uid="{00000000-0005-0000-0000-0000C7970000}"/>
    <cellStyle name="Note 3 2 6 20" xfId="38428" xr:uid="{00000000-0005-0000-0000-0000C8970000}"/>
    <cellStyle name="Note 3 2 6 20 2" xfId="38429" xr:uid="{00000000-0005-0000-0000-0000C9970000}"/>
    <cellStyle name="Note 3 2 6 20 3" xfId="38430" xr:uid="{00000000-0005-0000-0000-0000CA970000}"/>
    <cellStyle name="Note 3 2 6 20 4" xfId="38431" xr:uid="{00000000-0005-0000-0000-0000CB970000}"/>
    <cellStyle name="Note 3 2 6 21" xfId="38432" xr:uid="{00000000-0005-0000-0000-0000CC970000}"/>
    <cellStyle name="Note 3 2 6 22" xfId="38433" xr:uid="{00000000-0005-0000-0000-0000CD970000}"/>
    <cellStyle name="Note 3 2 6 3" xfId="38434" xr:uid="{00000000-0005-0000-0000-0000CE970000}"/>
    <cellStyle name="Note 3 2 6 3 2" xfId="38435" xr:uid="{00000000-0005-0000-0000-0000CF970000}"/>
    <cellStyle name="Note 3 2 6 3 3" xfId="38436" xr:uid="{00000000-0005-0000-0000-0000D0970000}"/>
    <cellStyle name="Note 3 2 6 3 4" xfId="38437" xr:uid="{00000000-0005-0000-0000-0000D1970000}"/>
    <cellStyle name="Note 3 2 6 4" xfId="38438" xr:uid="{00000000-0005-0000-0000-0000D2970000}"/>
    <cellStyle name="Note 3 2 6 4 2" xfId="38439" xr:uid="{00000000-0005-0000-0000-0000D3970000}"/>
    <cellStyle name="Note 3 2 6 4 3" xfId="38440" xr:uid="{00000000-0005-0000-0000-0000D4970000}"/>
    <cellStyle name="Note 3 2 6 4 4" xfId="38441" xr:uid="{00000000-0005-0000-0000-0000D5970000}"/>
    <cellStyle name="Note 3 2 6 5" xfId="38442" xr:uid="{00000000-0005-0000-0000-0000D6970000}"/>
    <cellStyle name="Note 3 2 6 5 2" xfId="38443" xr:uid="{00000000-0005-0000-0000-0000D7970000}"/>
    <cellStyle name="Note 3 2 6 5 3" xfId="38444" xr:uid="{00000000-0005-0000-0000-0000D8970000}"/>
    <cellStyle name="Note 3 2 6 5 4" xfId="38445" xr:uid="{00000000-0005-0000-0000-0000D9970000}"/>
    <cellStyle name="Note 3 2 6 6" xfId="38446" xr:uid="{00000000-0005-0000-0000-0000DA970000}"/>
    <cellStyle name="Note 3 2 6 6 2" xfId="38447" xr:uid="{00000000-0005-0000-0000-0000DB970000}"/>
    <cellStyle name="Note 3 2 6 6 3" xfId="38448" xr:uid="{00000000-0005-0000-0000-0000DC970000}"/>
    <cellStyle name="Note 3 2 6 6 4" xfId="38449" xr:uid="{00000000-0005-0000-0000-0000DD970000}"/>
    <cellStyle name="Note 3 2 6 7" xfId="38450" xr:uid="{00000000-0005-0000-0000-0000DE970000}"/>
    <cellStyle name="Note 3 2 6 7 2" xfId="38451" xr:uid="{00000000-0005-0000-0000-0000DF970000}"/>
    <cellStyle name="Note 3 2 6 7 3" xfId="38452" xr:uid="{00000000-0005-0000-0000-0000E0970000}"/>
    <cellStyle name="Note 3 2 6 7 4" xfId="38453" xr:uid="{00000000-0005-0000-0000-0000E1970000}"/>
    <cellStyle name="Note 3 2 6 8" xfId="38454" xr:uid="{00000000-0005-0000-0000-0000E2970000}"/>
    <cellStyle name="Note 3 2 6 8 2" xfId="38455" xr:uid="{00000000-0005-0000-0000-0000E3970000}"/>
    <cellStyle name="Note 3 2 6 8 3" xfId="38456" xr:uid="{00000000-0005-0000-0000-0000E4970000}"/>
    <cellStyle name="Note 3 2 6 8 4" xfId="38457" xr:uid="{00000000-0005-0000-0000-0000E5970000}"/>
    <cellStyle name="Note 3 2 6 9" xfId="38458" xr:uid="{00000000-0005-0000-0000-0000E6970000}"/>
    <cellStyle name="Note 3 2 6 9 2" xfId="38459" xr:uid="{00000000-0005-0000-0000-0000E7970000}"/>
    <cellStyle name="Note 3 2 6 9 3" xfId="38460" xr:uid="{00000000-0005-0000-0000-0000E8970000}"/>
    <cellStyle name="Note 3 2 6 9 4" xfId="38461" xr:uid="{00000000-0005-0000-0000-0000E9970000}"/>
    <cellStyle name="Note 3 2 7" xfId="38462" xr:uid="{00000000-0005-0000-0000-0000EA970000}"/>
    <cellStyle name="Note 3 2 7 10" xfId="38463" xr:uid="{00000000-0005-0000-0000-0000EB970000}"/>
    <cellStyle name="Note 3 2 7 10 2" xfId="38464" xr:uid="{00000000-0005-0000-0000-0000EC970000}"/>
    <cellStyle name="Note 3 2 7 10 3" xfId="38465" xr:uid="{00000000-0005-0000-0000-0000ED970000}"/>
    <cellStyle name="Note 3 2 7 10 4" xfId="38466" xr:uid="{00000000-0005-0000-0000-0000EE970000}"/>
    <cellStyle name="Note 3 2 7 11" xfId="38467" xr:uid="{00000000-0005-0000-0000-0000EF970000}"/>
    <cellStyle name="Note 3 2 7 11 2" xfId="38468" xr:uid="{00000000-0005-0000-0000-0000F0970000}"/>
    <cellStyle name="Note 3 2 7 11 3" xfId="38469" xr:uid="{00000000-0005-0000-0000-0000F1970000}"/>
    <cellStyle name="Note 3 2 7 11 4" xfId="38470" xr:uid="{00000000-0005-0000-0000-0000F2970000}"/>
    <cellStyle name="Note 3 2 7 12" xfId="38471" xr:uid="{00000000-0005-0000-0000-0000F3970000}"/>
    <cellStyle name="Note 3 2 7 12 2" xfId="38472" xr:uid="{00000000-0005-0000-0000-0000F4970000}"/>
    <cellStyle name="Note 3 2 7 12 3" xfId="38473" xr:uid="{00000000-0005-0000-0000-0000F5970000}"/>
    <cellStyle name="Note 3 2 7 12 4" xfId="38474" xr:uid="{00000000-0005-0000-0000-0000F6970000}"/>
    <cellStyle name="Note 3 2 7 13" xfId="38475" xr:uid="{00000000-0005-0000-0000-0000F7970000}"/>
    <cellStyle name="Note 3 2 7 13 2" xfId="38476" xr:uid="{00000000-0005-0000-0000-0000F8970000}"/>
    <cellStyle name="Note 3 2 7 13 3" xfId="38477" xr:uid="{00000000-0005-0000-0000-0000F9970000}"/>
    <cellStyle name="Note 3 2 7 13 4" xfId="38478" xr:uid="{00000000-0005-0000-0000-0000FA970000}"/>
    <cellStyle name="Note 3 2 7 14" xfId="38479" xr:uid="{00000000-0005-0000-0000-0000FB970000}"/>
    <cellStyle name="Note 3 2 7 14 2" xfId="38480" xr:uid="{00000000-0005-0000-0000-0000FC970000}"/>
    <cellStyle name="Note 3 2 7 14 3" xfId="38481" xr:uid="{00000000-0005-0000-0000-0000FD970000}"/>
    <cellStyle name="Note 3 2 7 14 4" xfId="38482" xr:uid="{00000000-0005-0000-0000-0000FE970000}"/>
    <cellStyle name="Note 3 2 7 15" xfId="38483" xr:uid="{00000000-0005-0000-0000-0000FF970000}"/>
    <cellStyle name="Note 3 2 7 15 2" xfId="38484" xr:uid="{00000000-0005-0000-0000-000000980000}"/>
    <cellStyle name="Note 3 2 7 15 3" xfId="38485" xr:uid="{00000000-0005-0000-0000-000001980000}"/>
    <cellStyle name="Note 3 2 7 15 4" xfId="38486" xr:uid="{00000000-0005-0000-0000-000002980000}"/>
    <cellStyle name="Note 3 2 7 16" xfId="38487" xr:uid="{00000000-0005-0000-0000-000003980000}"/>
    <cellStyle name="Note 3 2 7 16 2" xfId="38488" xr:uid="{00000000-0005-0000-0000-000004980000}"/>
    <cellStyle name="Note 3 2 7 16 3" xfId="38489" xr:uid="{00000000-0005-0000-0000-000005980000}"/>
    <cellStyle name="Note 3 2 7 16 4" xfId="38490" xr:uid="{00000000-0005-0000-0000-000006980000}"/>
    <cellStyle name="Note 3 2 7 17" xfId="38491" xr:uid="{00000000-0005-0000-0000-000007980000}"/>
    <cellStyle name="Note 3 2 7 17 2" xfId="38492" xr:uid="{00000000-0005-0000-0000-000008980000}"/>
    <cellStyle name="Note 3 2 7 17 3" xfId="38493" xr:uid="{00000000-0005-0000-0000-000009980000}"/>
    <cellStyle name="Note 3 2 7 17 4" xfId="38494" xr:uid="{00000000-0005-0000-0000-00000A980000}"/>
    <cellStyle name="Note 3 2 7 18" xfId="38495" xr:uid="{00000000-0005-0000-0000-00000B980000}"/>
    <cellStyle name="Note 3 2 7 18 2" xfId="38496" xr:uid="{00000000-0005-0000-0000-00000C980000}"/>
    <cellStyle name="Note 3 2 7 18 3" xfId="38497" xr:uid="{00000000-0005-0000-0000-00000D980000}"/>
    <cellStyle name="Note 3 2 7 18 4" xfId="38498" xr:uid="{00000000-0005-0000-0000-00000E980000}"/>
    <cellStyle name="Note 3 2 7 19" xfId="38499" xr:uid="{00000000-0005-0000-0000-00000F980000}"/>
    <cellStyle name="Note 3 2 7 19 2" xfId="38500" xr:uid="{00000000-0005-0000-0000-000010980000}"/>
    <cellStyle name="Note 3 2 7 19 3" xfId="38501" xr:uid="{00000000-0005-0000-0000-000011980000}"/>
    <cellStyle name="Note 3 2 7 19 4" xfId="38502" xr:uid="{00000000-0005-0000-0000-000012980000}"/>
    <cellStyle name="Note 3 2 7 2" xfId="38503" xr:uid="{00000000-0005-0000-0000-000013980000}"/>
    <cellStyle name="Note 3 2 7 2 2" xfId="38504" xr:uid="{00000000-0005-0000-0000-000014980000}"/>
    <cellStyle name="Note 3 2 7 2 3" xfId="38505" xr:uid="{00000000-0005-0000-0000-000015980000}"/>
    <cellStyle name="Note 3 2 7 2 4" xfId="38506" xr:uid="{00000000-0005-0000-0000-000016980000}"/>
    <cellStyle name="Note 3 2 7 20" xfId="38507" xr:uid="{00000000-0005-0000-0000-000017980000}"/>
    <cellStyle name="Note 3 2 7 20 2" xfId="38508" xr:uid="{00000000-0005-0000-0000-000018980000}"/>
    <cellStyle name="Note 3 2 7 20 3" xfId="38509" xr:uid="{00000000-0005-0000-0000-000019980000}"/>
    <cellStyle name="Note 3 2 7 20 4" xfId="38510" xr:uid="{00000000-0005-0000-0000-00001A980000}"/>
    <cellStyle name="Note 3 2 7 21" xfId="38511" xr:uid="{00000000-0005-0000-0000-00001B980000}"/>
    <cellStyle name="Note 3 2 7 22" xfId="38512" xr:uid="{00000000-0005-0000-0000-00001C980000}"/>
    <cellStyle name="Note 3 2 7 3" xfId="38513" xr:uid="{00000000-0005-0000-0000-00001D980000}"/>
    <cellStyle name="Note 3 2 7 3 2" xfId="38514" xr:uid="{00000000-0005-0000-0000-00001E980000}"/>
    <cellStyle name="Note 3 2 7 3 3" xfId="38515" xr:uid="{00000000-0005-0000-0000-00001F980000}"/>
    <cellStyle name="Note 3 2 7 3 4" xfId="38516" xr:uid="{00000000-0005-0000-0000-000020980000}"/>
    <cellStyle name="Note 3 2 7 4" xfId="38517" xr:uid="{00000000-0005-0000-0000-000021980000}"/>
    <cellStyle name="Note 3 2 7 4 2" xfId="38518" xr:uid="{00000000-0005-0000-0000-000022980000}"/>
    <cellStyle name="Note 3 2 7 4 3" xfId="38519" xr:uid="{00000000-0005-0000-0000-000023980000}"/>
    <cellStyle name="Note 3 2 7 4 4" xfId="38520" xr:uid="{00000000-0005-0000-0000-000024980000}"/>
    <cellStyle name="Note 3 2 7 5" xfId="38521" xr:uid="{00000000-0005-0000-0000-000025980000}"/>
    <cellStyle name="Note 3 2 7 5 2" xfId="38522" xr:uid="{00000000-0005-0000-0000-000026980000}"/>
    <cellStyle name="Note 3 2 7 5 3" xfId="38523" xr:uid="{00000000-0005-0000-0000-000027980000}"/>
    <cellStyle name="Note 3 2 7 5 4" xfId="38524" xr:uid="{00000000-0005-0000-0000-000028980000}"/>
    <cellStyle name="Note 3 2 7 6" xfId="38525" xr:uid="{00000000-0005-0000-0000-000029980000}"/>
    <cellStyle name="Note 3 2 7 6 2" xfId="38526" xr:uid="{00000000-0005-0000-0000-00002A980000}"/>
    <cellStyle name="Note 3 2 7 6 3" xfId="38527" xr:uid="{00000000-0005-0000-0000-00002B980000}"/>
    <cellStyle name="Note 3 2 7 6 4" xfId="38528" xr:uid="{00000000-0005-0000-0000-00002C980000}"/>
    <cellStyle name="Note 3 2 7 7" xfId="38529" xr:uid="{00000000-0005-0000-0000-00002D980000}"/>
    <cellStyle name="Note 3 2 7 7 2" xfId="38530" xr:uid="{00000000-0005-0000-0000-00002E980000}"/>
    <cellStyle name="Note 3 2 7 7 3" xfId="38531" xr:uid="{00000000-0005-0000-0000-00002F980000}"/>
    <cellStyle name="Note 3 2 7 7 4" xfId="38532" xr:uid="{00000000-0005-0000-0000-000030980000}"/>
    <cellStyle name="Note 3 2 7 8" xfId="38533" xr:uid="{00000000-0005-0000-0000-000031980000}"/>
    <cellStyle name="Note 3 2 7 8 2" xfId="38534" xr:uid="{00000000-0005-0000-0000-000032980000}"/>
    <cellStyle name="Note 3 2 7 8 3" xfId="38535" xr:uid="{00000000-0005-0000-0000-000033980000}"/>
    <cellStyle name="Note 3 2 7 8 4" xfId="38536" xr:uid="{00000000-0005-0000-0000-000034980000}"/>
    <cellStyle name="Note 3 2 7 9" xfId="38537" xr:uid="{00000000-0005-0000-0000-000035980000}"/>
    <cellStyle name="Note 3 2 7 9 2" xfId="38538" xr:uid="{00000000-0005-0000-0000-000036980000}"/>
    <cellStyle name="Note 3 2 7 9 3" xfId="38539" xr:uid="{00000000-0005-0000-0000-000037980000}"/>
    <cellStyle name="Note 3 2 7 9 4" xfId="38540" xr:uid="{00000000-0005-0000-0000-000038980000}"/>
    <cellStyle name="Note 3 2 8" xfId="38541" xr:uid="{00000000-0005-0000-0000-000039980000}"/>
    <cellStyle name="Note 3 2 8 10" xfId="38542" xr:uid="{00000000-0005-0000-0000-00003A980000}"/>
    <cellStyle name="Note 3 2 8 10 2" xfId="38543" xr:uid="{00000000-0005-0000-0000-00003B980000}"/>
    <cellStyle name="Note 3 2 8 10 3" xfId="38544" xr:uid="{00000000-0005-0000-0000-00003C980000}"/>
    <cellStyle name="Note 3 2 8 10 4" xfId="38545" xr:uid="{00000000-0005-0000-0000-00003D980000}"/>
    <cellStyle name="Note 3 2 8 11" xfId="38546" xr:uid="{00000000-0005-0000-0000-00003E980000}"/>
    <cellStyle name="Note 3 2 8 11 2" xfId="38547" xr:uid="{00000000-0005-0000-0000-00003F980000}"/>
    <cellStyle name="Note 3 2 8 11 3" xfId="38548" xr:uid="{00000000-0005-0000-0000-000040980000}"/>
    <cellStyle name="Note 3 2 8 11 4" xfId="38549" xr:uid="{00000000-0005-0000-0000-000041980000}"/>
    <cellStyle name="Note 3 2 8 12" xfId="38550" xr:uid="{00000000-0005-0000-0000-000042980000}"/>
    <cellStyle name="Note 3 2 8 12 2" xfId="38551" xr:uid="{00000000-0005-0000-0000-000043980000}"/>
    <cellStyle name="Note 3 2 8 12 3" xfId="38552" xr:uid="{00000000-0005-0000-0000-000044980000}"/>
    <cellStyle name="Note 3 2 8 12 4" xfId="38553" xr:uid="{00000000-0005-0000-0000-000045980000}"/>
    <cellStyle name="Note 3 2 8 13" xfId="38554" xr:uid="{00000000-0005-0000-0000-000046980000}"/>
    <cellStyle name="Note 3 2 8 13 2" xfId="38555" xr:uid="{00000000-0005-0000-0000-000047980000}"/>
    <cellStyle name="Note 3 2 8 13 3" xfId="38556" xr:uid="{00000000-0005-0000-0000-000048980000}"/>
    <cellStyle name="Note 3 2 8 13 4" xfId="38557" xr:uid="{00000000-0005-0000-0000-000049980000}"/>
    <cellStyle name="Note 3 2 8 14" xfId="38558" xr:uid="{00000000-0005-0000-0000-00004A980000}"/>
    <cellStyle name="Note 3 2 8 14 2" xfId="38559" xr:uid="{00000000-0005-0000-0000-00004B980000}"/>
    <cellStyle name="Note 3 2 8 14 3" xfId="38560" xr:uid="{00000000-0005-0000-0000-00004C980000}"/>
    <cellStyle name="Note 3 2 8 14 4" xfId="38561" xr:uid="{00000000-0005-0000-0000-00004D980000}"/>
    <cellStyle name="Note 3 2 8 15" xfId="38562" xr:uid="{00000000-0005-0000-0000-00004E980000}"/>
    <cellStyle name="Note 3 2 8 15 2" xfId="38563" xr:uid="{00000000-0005-0000-0000-00004F980000}"/>
    <cellStyle name="Note 3 2 8 15 3" xfId="38564" xr:uid="{00000000-0005-0000-0000-000050980000}"/>
    <cellStyle name="Note 3 2 8 15 4" xfId="38565" xr:uid="{00000000-0005-0000-0000-000051980000}"/>
    <cellStyle name="Note 3 2 8 16" xfId="38566" xr:uid="{00000000-0005-0000-0000-000052980000}"/>
    <cellStyle name="Note 3 2 8 16 2" xfId="38567" xr:uid="{00000000-0005-0000-0000-000053980000}"/>
    <cellStyle name="Note 3 2 8 16 3" xfId="38568" xr:uid="{00000000-0005-0000-0000-000054980000}"/>
    <cellStyle name="Note 3 2 8 16 4" xfId="38569" xr:uid="{00000000-0005-0000-0000-000055980000}"/>
    <cellStyle name="Note 3 2 8 17" xfId="38570" xr:uid="{00000000-0005-0000-0000-000056980000}"/>
    <cellStyle name="Note 3 2 8 17 2" xfId="38571" xr:uid="{00000000-0005-0000-0000-000057980000}"/>
    <cellStyle name="Note 3 2 8 17 3" xfId="38572" xr:uid="{00000000-0005-0000-0000-000058980000}"/>
    <cellStyle name="Note 3 2 8 17 4" xfId="38573" xr:uid="{00000000-0005-0000-0000-000059980000}"/>
    <cellStyle name="Note 3 2 8 18" xfId="38574" xr:uid="{00000000-0005-0000-0000-00005A980000}"/>
    <cellStyle name="Note 3 2 8 18 2" xfId="38575" xr:uid="{00000000-0005-0000-0000-00005B980000}"/>
    <cellStyle name="Note 3 2 8 18 3" xfId="38576" xr:uid="{00000000-0005-0000-0000-00005C980000}"/>
    <cellStyle name="Note 3 2 8 18 4" xfId="38577" xr:uid="{00000000-0005-0000-0000-00005D980000}"/>
    <cellStyle name="Note 3 2 8 19" xfId="38578" xr:uid="{00000000-0005-0000-0000-00005E980000}"/>
    <cellStyle name="Note 3 2 8 19 2" xfId="38579" xr:uid="{00000000-0005-0000-0000-00005F980000}"/>
    <cellStyle name="Note 3 2 8 19 3" xfId="38580" xr:uid="{00000000-0005-0000-0000-000060980000}"/>
    <cellStyle name="Note 3 2 8 19 4" xfId="38581" xr:uid="{00000000-0005-0000-0000-000061980000}"/>
    <cellStyle name="Note 3 2 8 2" xfId="38582" xr:uid="{00000000-0005-0000-0000-000062980000}"/>
    <cellStyle name="Note 3 2 8 2 2" xfId="38583" xr:uid="{00000000-0005-0000-0000-000063980000}"/>
    <cellStyle name="Note 3 2 8 2 3" xfId="38584" xr:uid="{00000000-0005-0000-0000-000064980000}"/>
    <cellStyle name="Note 3 2 8 2 4" xfId="38585" xr:uid="{00000000-0005-0000-0000-000065980000}"/>
    <cellStyle name="Note 3 2 8 20" xfId="38586" xr:uid="{00000000-0005-0000-0000-000066980000}"/>
    <cellStyle name="Note 3 2 8 20 2" xfId="38587" xr:uid="{00000000-0005-0000-0000-000067980000}"/>
    <cellStyle name="Note 3 2 8 20 3" xfId="38588" xr:uid="{00000000-0005-0000-0000-000068980000}"/>
    <cellStyle name="Note 3 2 8 20 4" xfId="38589" xr:uid="{00000000-0005-0000-0000-000069980000}"/>
    <cellStyle name="Note 3 2 8 21" xfId="38590" xr:uid="{00000000-0005-0000-0000-00006A980000}"/>
    <cellStyle name="Note 3 2 8 22" xfId="38591" xr:uid="{00000000-0005-0000-0000-00006B980000}"/>
    <cellStyle name="Note 3 2 8 3" xfId="38592" xr:uid="{00000000-0005-0000-0000-00006C980000}"/>
    <cellStyle name="Note 3 2 8 3 2" xfId="38593" xr:uid="{00000000-0005-0000-0000-00006D980000}"/>
    <cellStyle name="Note 3 2 8 3 3" xfId="38594" xr:uid="{00000000-0005-0000-0000-00006E980000}"/>
    <cellStyle name="Note 3 2 8 3 4" xfId="38595" xr:uid="{00000000-0005-0000-0000-00006F980000}"/>
    <cellStyle name="Note 3 2 8 4" xfId="38596" xr:uid="{00000000-0005-0000-0000-000070980000}"/>
    <cellStyle name="Note 3 2 8 4 2" xfId="38597" xr:uid="{00000000-0005-0000-0000-000071980000}"/>
    <cellStyle name="Note 3 2 8 4 3" xfId="38598" xr:uid="{00000000-0005-0000-0000-000072980000}"/>
    <cellStyle name="Note 3 2 8 4 4" xfId="38599" xr:uid="{00000000-0005-0000-0000-000073980000}"/>
    <cellStyle name="Note 3 2 8 5" xfId="38600" xr:uid="{00000000-0005-0000-0000-000074980000}"/>
    <cellStyle name="Note 3 2 8 5 2" xfId="38601" xr:uid="{00000000-0005-0000-0000-000075980000}"/>
    <cellStyle name="Note 3 2 8 5 3" xfId="38602" xr:uid="{00000000-0005-0000-0000-000076980000}"/>
    <cellStyle name="Note 3 2 8 5 4" xfId="38603" xr:uid="{00000000-0005-0000-0000-000077980000}"/>
    <cellStyle name="Note 3 2 8 6" xfId="38604" xr:uid="{00000000-0005-0000-0000-000078980000}"/>
    <cellStyle name="Note 3 2 8 6 2" xfId="38605" xr:uid="{00000000-0005-0000-0000-000079980000}"/>
    <cellStyle name="Note 3 2 8 6 3" xfId="38606" xr:uid="{00000000-0005-0000-0000-00007A980000}"/>
    <cellStyle name="Note 3 2 8 6 4" xfId="38607" xr:uid="{00000000-0005-0000-0000-00007B980000}"/>
    <cellStyle name="Note 3 2 8 7" xfId="38608" xr:uid="{00000000-0005-0000-0000-00007C980000}"/>
    <cellStyle name="Note 3 2 8 7 2" xfId="38609" xr:uid="{00000000-0005-0000-0000-00007D980000}"/>
    <cellStyle name="Note 3 2 8 7 3" xfId="38610" xr:uid="{00000000-0005-0000-0000-00007E980000}"/>
    <cellStyle name="Note 3 2 8 7 4" xfId="38611" xr:uid="{00000000-0005-0000-0000-00007F980000}"/>
    <cellStyle name="Note 3 2 8 8" xfId="38612" xr:uid="{00000000-0005-0000-0000-000080980000}"/>
    <cellStyle name="Note 3 2 8 8 2" xfId="38613" xr:uid="{00000000-0005-0000-0000-000081980000}"/>
    <cellStyle name="Note 3 2 8 8 3" xfId="38614" xr:uid="{00000000-0005-0000-0000-000082980000}"/>
    <cellStyle name="Note 3 2 8 8 4" xfId="38615" xr:uid="{00000000-0005-0000-0000-000083980000}"/>
    <cellStyle name="Note 3 2 8 9" xfId="38616" xr:uid="{00000000-0005-0000-0000-000084980000}"/>
    <cellStyle name="Note 3 2 8 9 2" xfId="38617" xr:uid="{00000000-0005-0000-0000-000085980000}"/>
    <cellStyle name="Note 3 2 8 9 3" xfId="38618" xr:uid="{00000000-0005-0000-0000-000086980000}"/>
    <cellStyle name="Note 3 2 8 9 4" xfId="38619" xr:uid="{00000000-0005-0000-0000-000087980000}"/>
    <cellStyle name="Note 3 2 9" xfId="38620" xr:uid="{00000000-0005-0000-0000-000088980000}"/>
    <cellStyle name="Note 3 2 9 10" xfId="38621" xr:uid="{00000000-0005-0000-0000-000089980000}"/>
    <cellStyle name="Note 3 2 9 10 2" xfId="38622" xr:uid="{00000000-0005-0000-0000-00008A980000}"/>
    <cellStyle name="Note 3 2 9 10 3" xfId="38623" xr:uid="{00000000-0005-0000-0000-00008B980000}"/>
    <cellStyle name="Note 3 2 9 10 4" xfId="38624" xr:uid="{00000000-0005-0000-0000-00008C980000}"/>
    <cellStyle name="Note 3 2 9 11" xfId="38625" xr:uid="{00000000-0005-0000-0000-00008D980000}"/>
    <cellStyle name="Note 3 2 9 11 2" xfId="38626" xr:uid="{00000000-0005-0000-0000-00008E980000}"/>
    <cellStyle name="Note 3 2 9 11 3" xfId="38627" xr:uid="{00000000-0005-0000-0000-00008F980000}"/>
    <cellStyle name="Note 3 2 9 11 4" xfId="38628" xr:uid="{00000000-0005-0000-0000-000090980000}"/>
    <cellStyle name="Note 3 2 9 12" xfId="38629" xr:uid="{00000000-0005-0000-0000-000091980000}"/>
    <cellStyle name="Note 3 2 9 12 2" xfId="38630" xr:uid="{00000000-0005-0000-0000-000092980000}"/>
    <cellStyle name="Note 3 2 9 12 3" xfId="38631" xr:uid="{00000000-0005-0000-0000-000093980000}"/>
    <cellStyle name="Note 3 2 9 12 4" xfId="38632" xr:uid="{00000000-0005-0000-0000-000094980000}"/>
    <cellStyle name="Note 3 2 9 13" xfId="38633" xr:uid="{00000000-0005-0000-0000-000095980000}"/>
    <cellStyle name="Note 3 2 9 13 2" xfId="38634" xr:uid="{00000000-0005-0000-0000-000096980000}"/>
    <cellStyle name="Note 3 2 9 13 3" xfId="38635" xr:uid="{00000000-0005-0000-0000-000097980000}"/>
    <cellStyle name="Note 3 2 9 13 4" xfId="38636" xr:uid="{00000000-0005-0000-0000-000098980000}"/>
    <cellStyle name="Note 3 2 9 14" xfId="38637" xr:uid="{00000000-0005-0000-0000-000099980000}"/>
    <cellStyle name="Note 3 2 9 14 2" xfId="38638" xr:uid="{00000000-0005-0000-0000-00009A980000}"/>
    <cellStyle name="Note 3 2 9 14 3" xfId="38639" xr:uid="{00000000-0005-0000-0000-00009B980000}"/>
    <cellStyle name="Note 3 2 9 14 4" xfId="38640" xr:uid="{00000000-0005-0000-0000-00009C980000}"/>
    <cellStyle name="Note 3 2 9 15" xfId="38641" xr:uid="{00000000-0005-0000-0000-00009D980000}"/>
    <cellStyle name="Note 3 2 9 15 2" xfId="38642" xr:uid="{00000000-0005-0000-0000-00009E980000}"/>
    <cellStyle name="Note 3 2 9 15 3" xfId="38643" xr:uid="{00000000-0005-0000-0000-00009F980000}"/>
    <cellStyle name="Note 3 2 9 15 4" xfId="38644" xr:uid="{00000000-0005-0000-0000-0000A0980000}"/>
    <cellStyle name="Note 3 2 9 16" xfId="38645" xr:uid="{00000000-0005-0000-0000-0000A1980000}"/>
    <cellStyle name="Note 3 2 9 16 2" xfId="38646" xr:uid="{00000000-0005-0000-0000-0000A2980000}"/>
    <cellStyle name="Note 3 2 9 16 3" xfId="38647" xr:uid="{00000000-0005-0000-0000-0000A3980000}"/>
    <cellStyle name="Note 3 2 9 16 4" xfId="38648" xr:uid="{00000000-0005-0000-0000-0000A4980000}"/>
    <cellStyle name="Note 3 2 9 17" xfId="38649" xr:uid="{00000000-0005-0000-0000-0000A5980000}"/>
    <cellStyle name="Note 3 2 9 17 2" xfId="38650" xr:uid="{00000000-0005-0000-0000-0000A6980000}"/>
    <cellStyle name="Note 3 2 9 17 3" xfId="38651" xr:uid="{00000000-0005-0000-0000-0000A7980000}"/>
    <cellStyle name="Note 3 2 9 17 4" xfId="38652" xr:uid="{00000000-0005-0000-0000-0000A8980000}"/>
    <cellStyle name="Note 3 2 9 18" xfId="38653" xr:uid="{00000000-0005-0000-0000-0000A9980000}"/>
    <cellStyle name="Note 3 2 9 18 2" xfId="38654" xr:uid="{00000000-0005-0000-0000-0000AA980000}"/>
    <cellStyle name="Note 3 2 9 18 3" xfId="38655" xr:uid="{00000000-0005-0000-0000-0000AB980000}"/>
    <cellStyle name="Note 3 2 9 18 4" xfId="38656" xr:uid="{00000000-0005-0000-0000-0000AC980000}"/>
    <cellStyle name="Note 3 2 9 19" xfId="38657" xr:uid="{00000000-0005-0000-0000-0000AD980000}"/>
    <cellStyle name="Note 3 2 9 19 2" xfId="38658" xr:uid="{00000000-0005-0000-0000-0000AE980000}"/>
    <cellStyle name="Note 3 2 9 19 3" xfId="38659" xr:uid="{00000000-0005-0000-0000-0000AF980000}"/>
    <cellStyle name="Note 3 2 9 19 4" xfId="38660" xr:uid="{00000000-0005-0000-0000-0000B0980000}"/>
    <cellStyle name="Note 3 2 9 2" xfId="38661" xr:uid="{00000000-0005-0000-0000-0000B1980000}"/>
    <cellStyle name="Note 3 2 9 2 2" xfId="38662" xr:uid="{00000000-0005-0000-0000-0000B2980000}"/>
    <cellStyle name="Note 3 2 9 2 3" xfId="38663" xr:uid="{00000000-0005-0000-0000-0000B3980000}"/>
    <cellStyle name="Note 3 2 9 2 4" xfId="38664" xr:uid="{00000000-0005-0000-0000-0000B4980000}"/>
    <cellStyle name="Note 3 2 9 20" xfId="38665" xr:uid="{00000000-0005-0000-0000-0000B5980000}"/>
    <cellStyle name="Note 3 2 9 20 2" xfId="38666" xr:uid="{00000000-0005-0000-0000-0000B6980000}"/>
    <cellStyle name="Note 3 2 9 20 3" xfId="38667" xr:uid="{00000000-0005-0000-0000-0000B7980000}"/>
    <cellStyle name="Note 3 2 9 20 4" xfId="38668" xr:uid="{00000000-0005-0000-0000-0000B8980000}"/>
    <cellStyle name="Note 3 2 9 21" xfId="38669" xr:uid="{00000000-0005-0000-0000-0000B9980000}"/>
    <cellStyle name="Note 3 2 9 22" xfId="38670" xr:uid="{00000000-0005-0000-0000-0000BA980000}"/>
    <cellStyle name="Note 3 2 9 3" xfId="38671" xr:uid="{00000000-0005-0000-0000-0000BB980000}"/>
    <cellStyle name="Note 3 2 9 3 2" xfId="38672" xr:uid="{00000000-0005-0000-0000-0000BC980000}"/>
    <cellStyle name="Note 3 2 9 3 3" xfId="38673" xr:uid="{00000000-0005-0000-0000-0000BD980000}"/>
    <cellStyle name="Note 3 2 9 3 4" xfId="38674" xr:uid="{00000000-0005-0000-0000-0000BE980000}"/>
    <cellStyle name="Note 3 2 9 4" xfId="38675" xr:uid="{00000000-0005-0000-0000-0000BF980000}"/>
    <cellStyle name="Note 3 2 9 4 2" xfId="38676" xr:uid="{00000000-0005-0000-0000-0000C0980000}"/>
    <cellStyle name="Note 3 2 9 4 3" xfId="38677" xr:uid="{00000000-0005-0000-0000-0000C1980000}"/>
    <cellStyle name="Note 3 2 9 4 4" xfId="38678" xr:uid="{00000000-0005-0000-0000-0000C2980000}"/>
    <cellStyle name="Note 3 2 9 5" xfId="38679" xr:uid="{00000000-0005-0000-0000-0000C3980000}"/>
    <cellStyle name="Note 3 2 9 5 2" xfId="38680" xr:uid="{00000000-0005-0000-0000-0000C4980000}"/>
    <cellStyle name="Note 3 2 9 5 3" xfId="38681" xr:uid="{00000000-0005-0000-0000-0000C5980000}"/>
    <cellStyle name="Note 3 2 9 5 4" xfId="38682" xr:uid="{00000000-0005-0000-0000-0000C6980000}"/>
    <cellStyle name="Note 3 2 9 6" xfId="38683" xr:uid="{00000000-0005-0000-0000-0000C7980000}"/>
    <cellStyle name="Note 3 2 9 6 2" xfId="38684" xr:uid="{00000000-0005-0000-0000-0000C8980000}"/>
    <cellStyle name="Note 3 2 9 6 3" xfId="38685" xr:uid="{00000000-0005-0000-0000-0000C9980000}"/>
    <cellStyle name="Note 3 2 9 6 4" xfId="38686" xr:uid="{00000000-0005-0000-0000-0000CA980000}"/>
    <cellStyle name="Note 3 2 9 7" xfId="38687" xr:uid="{00000000-0005-0000-0000-0000CB980000}"/>
    <cellStyle name="Note 3 2 9 7 2" xfId="38688" xr:uid="{00000000-0005-0000-0000-0000CC980000}"/>
    <cellStyle name="Note 3 2 9 7 3" xfId="38689" xr:uid="{00000000-0005-0000-0000-0000CD980000}"/>
    <cellStyle name="Note 3 2 9 7 4" xfId="38690" xr:uid="{00000000-0005-0000-0000-0000CE980000}"/>
    <cellStyle name="Note 3 2 9 8" xfId="38691" xr:uid="{00000000-0005-0000-0000-0000CF980000}"/>
    <cellStyle name="Note 3 2 9 8 2" xfId="38692" xr:uid="{00000000-0005-0000-0000-0000D0980000}"/>
    <cellStyle name="Note 3 2 9 8 3" xfId="38693" xr:uid="{00000000-0005-0000-0000-0000D1980000}"/>
    <cellStyle name="Note 3 2 9 8 4" xfId="38694" xr:uid="{00000000-0005-0000-0000-0000D2980000}"/>
    <cellStyle name="Note 3 2 9 9" xfId="38695" xr:uid="{00000000-0005-0000-0000-0000D3980000}"/>
    <cellStyle name="Note 3 2 9 9 2" xfId="38696" xr:uid="{00000000-0005-0000-0000-0000D4980000}"/>
    <cellStyle name="Note 3 2 9 9 3" xfId="38697" xr:uid="{00000000-0005-0000-0000-0000D5980000}"/>
    <cellStyle name="Note 3 2 9 9 4" xfId="38698" xr:uid="{00000000-0005-0000-0000-0000D6980000}"/>
    <cellStyle name="Note 3 20" xfId="38699" xr:uid="{00000000-0005-0000-0000-0000D7980000}"/>
    <cellStyle name="Note 3 20 2" xfId="38700" xr:uid="{00000000-0005-0000-0000-0000D8980000}"/>
    <cellStyle name="Note 3 20 3" xfId="38701" xr:uid="{00000000-0005-0000-0000-0000D9980000}"/>
    <cellStyle name="Note 3 20 4" xfId="38702" xr:uid="{00000000-0005-0000-0000-0000DA980000}"/>
    <cellStyle name="Note 3 21" xfId="38703" xr:uid="{00000000-0005-0000-0000-0000DB980000}"/>
    <cellStyle name="Note 3 21 2" xfId="38704" xr:uid="{00000000-0005-0000-0000-0000DC980000}"/>
    <cellStyle name="Note 3 21 3" xfId="38705" xr:uid="{00000000-0005-0000-0000-0000DD980000}"/>
    <cellStyle name="Note 3 21 4" xfId="38706" xr:uid="{00000000-0005-0000-0000-0000DE980000}"/>
    <cellStyle name="Note 3 22" xfId="38707" xr:uid="{00000000-0005-0000-0000-0000DF980000}"/>
    <cellStyle name="Note 3 22 2" xfId="38708" xr:uid="{00000000-0005-0000-0000-0000E0980000}"/>
    <cellStyle name="Note 3 22 3" xfId="38709" xr:uid="{00000000-0005-0000-0000-0000E1980000}"/>
    <cellStyle name="Note 3 22 4" xfId="38710" xr:uid="{00000000-0005-0000-0000-0000E2980000}"/>
    <cellStyle name="Note 3 23" xfId="38711" xr:uid="{00000000-0005-0000-0000-0000E3980000}"/>
    <cellStyle name="Note 3 23 2" xfId="38712" xr:uid="{00000000-0005-0000-0000-0000E4980000}"/>
    <cellStyle name="Note 3 23 3" xfId="38713" xr:uid="{00000000-0005-0000-0000-0000E5980000}"/>
    <cellStyle name="Note 3 23 4" xfId="38714" xr:uid="{00000000-0005-0000-0000-0000E6980000}"/>
    <cellStyle name="Note 3 24" xfId="38715" xr:uid="{00000000-0005-0000-0000-0000E7980000}"/>
    <cellStyle name="Note 3 24 2" xfId="38716" xr:uid="{00000000-0005-0000-0000-0000E8980000}"/>
    <cellStyle name="Note 3 24 3" xfId="38717" xr:uid="{00000000-0005-0000-0000-0000E9980000}"/>
    <cellStyle name="Note 3 24 4" xfId="38718" xr:uid="{00000000-0005-0000-0000-0000EA980000}"/>
    <cellStyle name="Note 3 25" xfId="38719" xr:uid="{00000000-0005-0000-0000-0000EB980000}"/>
    <cellStyle name="Note 3 25 2" xfId="38720" xr:uid="{00000000-0005-0000-0000-0000EC980000}"/>
    <cellStyle name="Note 3 25 3" xfId="38721" xr:uid="{00000000-0005-0000-0000-0000ED980000}"/>
    <cellStyle name="Note 3 25 4" xfId="38722" xr:uid="{00000000-0005-0000-0000-0000EE980000}"/>
    <cellStyle name="Note 3 26" xfId="38723" xr:uid="{00000000-0005-0000-0000-0000EF980000}"/>
    <cellStyle name="Note 3 26 2" xfId="38724" xr:uid="{00000000-0005-0000-0000-0000F0980000}"/>
    <cellStyle name="Note 3 26 3" xfId="38725" xr:uid="{00000000-0005-0000-0000-0000F1980000}"/>
    <cellStyle name="Note 3 26 4" xfId="38726" xr:uid="{00000000-0005-0000-0000-0000F2980000}"/>
    <cellStyle name="Note 3 27" xfId="38727" xr:uid="{00000000-0005-0000-0000-0000F3980000}"/>
    <cellStyle name="Note 3 27 2" xfId="38728" xr:uid="{00000000-0005-0000-0000-0000F4980000}"/>
    <cellStyle name="Note 3 27 3" xfId="38729" xr:uid="{00000000-0005-0000-0000-0000F5980000}"/>
    <cellStyle name="Note 3 27 4" xfId="38730" xr:uid="{00000000-0005-0000-0000-0000F6980000}"/>
    <cellStyle name="Note 3 28" xfId="38731" xr:uid="{00000000-0005-0000-0000-0000F7980000}"/>
    <cellStyle name="Note 3 28 2" xfId="38732" xr:uid="{00000000-0005-0000-0000-0000F8980000}"/>
    <cellStyle name="Note 3 28 3" xfId="38733" xr:uid="{00000000-0005-0000-0000-0000F9980000}"/>
    <cellStyle name="Note 3 28 4" xfId="38734" xr:uid="{00000000-0005-0000-0000-0000FA980000}"/>
    <cellStyle name="Note 3 29" xfId="38735" xr:uid="{00000000-0005-0000-0000-0000FB980000}"/>
    <cellStyle name="Note 3 29 2" xfId="38736" xr:uid="{00000000-0005-0000-0000-0000FC980000}"/>
    <cellStyle name="Note 3 29 3" xfId="38737" xr:uid="{00000000-0005-0000-0000-0000FD980000}"/>
    <cellStyle name="Note 3 29 4" xfId="38738" xr:uid="{00000000-0005-0000-0000-0000FE980000}"/>
    <cellStyle name="Note 3 3" xfId="1703" xr:uid="{00000000-0005-0000-0000-0000FF980000}"/>
    <cellStyle name="Note 3 3 2" xfId="38740" xr:uid="{00000000-0005-0000-0000-000000990000}"/>
    <cellStyle name="Note 3 3 3" xfId="38739" xr:uid="{00000000-0005-0000-0000-000001990000}"/>
    <cellStyle name="Note 3 30" xfId="38741" xr:uid="{00000000-0005-0000-0000-000002990000}"/>
    <cellStyle name="Note 3 30 2" xfId="38742" xr:uid="{00000000-0005-0000-0000-000003990000}"/>
    <cellStyle name="Note 3 30 3" xfId="38743" xr:uid="{00000000-0005-0000-0000-000004990000}"/>
    <cellStyle name="Note 3 30 4" xfId="38744" xr:uid="{00000000-0005-0000-0000-000005990000}"/>
    <cellStyle name="Note 3 31" xfId="38745" xr:uid="{00000000-0005-0000-0000-000006990000}"/>
    <cellStyle name="Note 3 31 2" xfId="38746" xr:uid="{00000000-0005-0000-0000-000007990000}"/>
    <cellStyle name="Note 3 31 3" xfId="38747" xr:uid="{00000000-0005-0000-0000-000008990000}"/>
    <cellStyle name="Note 3 31 4" xfId="38748" xr:uid="{00000000-0005-0000-0000-000009990000}"/>
    <cellStyle name="Note 3 32" xfId="38749" xr:uid="{00000000-0005-0000-0000-00000A990000}"/>
    <cellStyle name="Note 3 33" xfId="38750" xr:uid="{00000000-0005-0000-0000-00000B990000}"/>
    <cellStyle name="Note 3 34" xfId="38751" xr:uid="{00000000-0005-0000-0000-00000C990000}"/>
    <cellStyle name="Note 3 35" xfId="37637" xr:uid="{00000000-0005-0000-0000-00000D990000}"/>
    <cellStyle name="Note 3 4" xfId="38752" xr:uid="{00000000-0005-0000-0000-00000E990000}"/>
    <cellStyle name="Note 3 4 2" xfId="38753" xr:uid="{00000000-0005-0000-0000-00000F990000}"/>
    <cellStyle name="Note 3 5" xfId="38754" xr:uid="{00000000-0005-0000-0000-000010990000}"/>
    <cellStyle name="Note 3 5 2" xfId="38755" xr:uid="{00000000-0005-0000-0000-000011990000}"/>
    <cellStyle name="Note 3 6" xfId="38756" xr:uid="{00000000-0005-0000-0000-000012990000}"/>
    <cellStyle name="Note 3 6 2" xfId="38757" xr:uid="{00000000-0005-0000-0000-000013990000}"/>
    <cellStyle name="Note 3 7" xfId="38758" xr:uid="{00000000-0005-0000-0000-000014990000}"/>
    <cellStyle name="Note 3 7 2" xfId="38759" xr:uid="{00000000-0005-0000-0000-000015990000}"/>
    <cellStyle name="Note 3 8" xfId="38760" xr:uid="{00000000-0005-0000-0000-000016990000}"/>
    <cellStyle name="Note 3 8 2" xfId="38761" xr:uid="{00000000-0005-0000-0000-000017990000}"/>
    <cellStyle name="Note 3 9" xfId="38762" xr:uid="{00000000-0005-0000-0000-000018990000}"/>
    <cellStyle name="Note 3 9 2" xfId="38763" xr:uid="{00000000-0005-0000-0000-000019990000}"/>
    <cellStyle name="Note 30" xfId="1704" xr:uid="{00000000-0005-0000-0000-00001A990000}"/>
    <cellStyle name="Note 30 2" xfId="1705" xr:uid="{00000000-0005-0000-0000-00001B990000}"/>
    <cellStyle name="Note 30 2 2" xfId="38765" xr:uid="{00000000-0005-0000-0000-00001C990000}"/>
    <cellStyle name="Note 30 3" xfId="38766" xr:uid="{00000000-0005-0000-0000-00001D990000}"/>
    <cellStyle name="Note 30 4" xfId="38767" xr:uid="{00000000-0005-0000-0000-00001E990000}"/>
    <cellStyle name="Note 30 5" xfId="38764" xr:uid="{00000000-0005-0000-0000-00001F990000}"/>
    <cellStyle name="Note 31" xfId="1706" xr:uid="{00000000-0005-0000-0000-000020990000}"/>
    <cellStyle name="Note 31 2" xfId="1707" xr:uid="{00000000-0005-0000-0000-000021990000}"/>
    <cellStyle name="Note 31 2 2" xfId="38769" xr:uid="{00000000-0005-0000-0000-000022990000}"/>
    <cellStyle name="Note 31 3" xfId="38770" xr:uid="{00000000-0005-0000-0000-000023990000}"/>
    <cellStyle name="Note 31 4" xfId="38771" xr:uid="{00000000-0005-0000-0000-000024990000}"/>
    <cellStyle name="Note 31 5" xfId="38768" xr:uid="{00000000-0005-0000-0000-000025990000}"/>
    <cellStyle name="Note 32" xfId="1708" xr:uid="{00000000-0005-0000-0000-000026990000}"/>
    <cellStyle name="Note 32 2" xfId="1709" xr:uid="{00000000-0005-0000-0000-000027990000}"/>
    <cellStyle name="Note 32 2 2" xfId="38773" xr:uid="{00000000-0005-0000-0000-000028990000}"/>
    <cellStyle name="Note 32 3" xfId="38774" xr:uid="{00000000-0005-0000-0000-000029990000}"/>
    <cellStyle name="Note 32 4" xfId="38775" xr:uid="{00000000-0005-0000-0000-00002A990000}"/>
    <cellStyle name="Note 32 5" xfId="38772" xr:uid="{00000000-0005-0000-0000-00002B990000}"/>
    <cellStyle name="Note 33" xfId="1710" xr:uid="{00000000-0005-0000-0000-00002C990000}"/>
    <cellStyle name="Note 33 2" xfId="1711" xr:uid="{00000000-0005-0000-0000-00002D990000}"/>
    <cellStyle name="Note 33 2 2" xfId="38777" xr:uid="{00000000-0005-0000-0000-00002E990000}"/>
    <cellStyle name="Note 33 3" xfId="38778" xr:uid="{00000000-0005-0000-0000-00002F990000}"/>
    <cellStyle name="Note 33 4" xfId="38779" xr:uid="{00000000-0005-0000-0000-000030990000}"/>
    <cellStyle name="Note 33 5" xfId="38776" xr:uid="{00000000-0005-0000-0000-000031990000}"/>
    <cellStyle name="Note 34" xfId="1712" xr:uid="{00000000-0005-0000-0000-000032990000}"/>
    <cellStyle name="Note 34 2" xfId="1713" xr:uid="{00000000-0005-0000-0000-000033990000}"/>
    <cellStyle name="Note 34 2 2" xfId="38781" xr:uid="{00000000-0005-0000-0000-000034990000}"/>
    <cellStyle name="Note 34 3" xfId="38782" xr:uid="{00000000-0005-0000-0000-000035990000}"/>
    <cellStyle name="Note 34 4" xfId="38783" xr:uid="{00000000-0005-0000-0000-000036990000}"/>
    <cellStyle name="Note 34 5" xfId="38780" xr:uid="{00000000-0005-0000-0000-000037990000}"/>
    <cellStyle name="Note 35" xfId="1714" xr:uid="{00000000-0005-0000-0000-000038990000}"/>
    <cellStyle name="Note 35 2" xfId="1715" xr:uid="{00000000-0005-0000-0000-000039990000}"/>
    <cellStyle name="Note 35 2 2" xfId="38785" xr:uid="{00000000-0005-0000-0000-00003A990000}"/>
    <cellStyle name="Note 35 3" xfId="38786" xr:uid="{00000000-0005-0000-0000-00003B990000}"/>
    <cellStyle name="Note 35 4" xfId="38787" xr:uid="{00000000-0005-0000-0000-00003C990000}"/>
    <cellStyle name="Note 35 5" xfId="38784" xr:uid="{00000000-0005-0000-0000-00003D990000}"/>
    <cellStyle name="Note 36" xfId="1716" xr:uid="{00000000-0005-0000-0000-00003E990000}"/>
    <cellStyle name="Note 36 2" xfId="1717" xr:uid="{00000000-0005-0000-0000-00003F990000}"/>
    <cellStyle name="Note 36 2 2" xfId="38789" xr:uid="{00000000-0005-0000-0000-000040990000}"/>
    <cellStyle name="Note 36 3" xfId="38790" xr:uid="{00000000-0005-0000-0000-000041990000}"/>
    <cellStyle name="Note 36 4" xfId="38791" xr:uid="{00000000-0005-0000-0000-000042990000}"/>
    <cellStyle name="Note 36 5" xfId="38788" xr:uid="{00000000-0005-0000-0000-000043990000}"/>
    <cellStyle name="Note 37" xfId="1718" xr:uid="{00000000-0005-0000-0000-000044990000}"/>
    <cellStyle name="Note 37 2" xfId="1719" xr:uid="{00000000-0005-0000-0000-000045990000}"/>
    <cellStyle name="Note 37 2 2" xfId="38793" xr:uid="{00000000-0005-0000-0000-000046990000}"/>
    <cellStyle name="Note 37 3" xfId="38794" xr:uid="{00000000-0005-0000-0000-000047990000}"/>
    <cellStyle name="Note 37 4" xfId="38795" xr:uid="{00000000-0005-0000-0000-000048990000}"/>
    <cellStyle name="Note 37 5" xfId="38792" xr:uid="{00000000-0005-0000-0000-000049990000}"/>
    <cellStyle name="Note 38" xfId="1720" xr:uid="{00000000-0005-0000-0000-00004A990000}"/>
    <cellStyle name="Note 38 2" xfId="1721" xr:uid="{00000000-0005-0000-0000-00004B990000}"/>
    <cellStyle name="Note 38 2 2" xfId="38797" xr:uid="{00000000-0005-0000-0000-00004C990000}"/>
    <cellStyle name="Note 38 3" xfId="38798" xr:uid="{00000000-0005-0000-0000-00004D990000}"/>
    <cellStyle name="Note 38 4" xfId="38799" xr:uid="{00000000-0005-0000-0000-00004E990000}"/>
    <cellStyle name="Note 38 5" xfId="38796" xr:uid="{00000000-0005-0000-0000-00004F990000}"/>
    <cellStyle name="Note 39" xfId="1722" xr:uid="{00000000-0005-0000-0000-000050990000}"/>
    <cellStyle name="Note 39 2" xfId="1723" xr:uid="{00000000-0005-0000-0000-000051990000}"/>
    <cellStyle name="Note 39 2 2" xfId="38801" xr:uid="{00000000-0005-0000-0000-000052990000}"/>
    <cellStyle name="Note 39 3" xfId="38802" xr:uid="{00000000-0005-0000-0000-000053990000}"/>
    <cellStyle name="Note 39 4" xfId="38803" xr:uid="{00000000-0005-0000-0000-000054990000}"/>
    <cellStyle name="Note 39 5" xfId="38800" xr:uid="{00000000-0005-0000-0000-000055990000}"/>
    <cellStyle name="Note 4" xfId="1724" xr:uid="{00000000-0005-0000-0000-000056990000}"/>
    <cellStyle name="Note 4 10" xfId="38805" xr:uid="{00000000-0005-0000-0000-000057990000}"/>
    <cellStyle name="Note 4 10 2" xfId="38806" xr:uid="{00000000-0005-0000-0000-000058990000}"/>
    <cellStyle name="Note 4 10 3" xfId="38807" xr:uid="{00000000-0005-0000-0000-000059990000}"/>
    <cellStyle name="Note 4 10 4" xfId="38808" xr:uid="{00000000-0005-0000-0000-00005A990000}"/>
    <cellStyle name="Note 4 11" xfId="38809" xr:uid="{00000000-0005-0000-0000-00005B990000}"/>
    <cellStyle name="Note 4 11 2" xfId="38810" xr:uid="{00000000-0005-0000-0000-00005C990000}"/>
    <cellStyle name="Note 4 11 3" xfId="38811" xr:uid="{00000000-0005-0000-0000-00005D990000}"/>
    <cellStyle name="Note 4 11 4" xfId="38812" xr:uid="{00000000-0005-0000-0000-00005E990000}"/>
    <cellStyle name="Note 4 12" xfId="38813" xr:uid="{00000000-0005-0000-0000-00005F990000}"/>
    <cellStyle name="Note 4 12 2" xfId="38814" xr:uid="{00000000-0005-0000-0000-000060990000}"/>
    <cellStyle name="Note 4 12 3" xfId="38815" xr:uid="{00000000-0005-0000-0000-000061990000}"/>
    <cellStyle name="Note 4 12 4" xfId="38816" xr:uid="{00000000-0005-0000-0000-000062990000}"/>
    <cellStyle name="Note 4 13" xfId="38817" xr:uid="{00000000-0005-0000-0000-000063990000}"/>
    <cellStyle name="Note 4 13 2" xfId="38818" xr:uid="{00000000-0005-0000-0000-000064990000}"/>
    <cellStyle name="Note 4 13 3" xfId="38819" xr:uid="{00000000-0005-0000-0000-000065990000}"/>
    <cellStyle name="Note 4 13 4" xfId="38820" xr:uid="{00000000-0005-0000-0000-000066990000}"/>
    <cellStyle name="Note 4 14" xfId="38821" xr:uid="{00000000-0005-0000-0000-000067990000}"/>
    <cellStyle name="Note 4 14 2" xfId="38822" xr:uid="{00000000-0005-0000-0000-000068990000}"/>
    <cellStyle name="Note 4 14 3" xfId="38823" xr:uid="{00000000-0005-0000-0000-000069990000}"/>
    <cellStyle name="Note 4 14 4" xfId="38824" xr:uid="{00000000-0005-0000-0000-00006A990000}"/>
    <cellStyle name="Note 4 15" xfId="38825" xr:uid="{00000000-0005-0000-0000-00006B990000}"/>
    <cellStyle name="Note 4 15 2" xfId="38826" xr:uid="{00000000-0005-0000-0000-00006C990000}"/>
    <cellStyle name="Note 4 15 3" xfId="38827" xr:uid="{00000000-0005-0000-0000-00006D990000}"/>
    <cellStyle name="Note 4 15 4" xfId="38828" xr:uid="{00000000-0005-0000-0000-00006E990000}"/>
    <cellStyle name="Note 4 16" xfId="38829" xr:uid="{00000000-0005-0000-0000-00006F990000}"/>
    <cellStyle name="Note 4 16 2" xfId="38830" xr:uid="{00000000-0005-0000-0000-000070990000}"/>
    <cellStyle name="Note 4 16 3" xfId="38831" xr:uid="{00000000-0005-0000-0000-000071990000}"/>
    <cellStyle name="Note 4 16 4" xfId="38832" xr:uid="{00000000-0005-0000-0000-000072990000}"/>
    <cellStyle name="Note 4 17" xfId="38833" xr:uid="{00000000-0005-0000-0000-000073990000}"/>
    <cellStyle name="Note 4 17 2" xfId="38834" xr:uid="{00000000-0005-0000-0000-000074990000}"/>
    <cellStyle name="Note 4 17 3" xfId="38835" xr:uid="{00000000-0005-0000-0000-000075990000}"/>
    <cellStyle name="Note 4 17 4" xfId="38836" xr:uid="{00000000-0005-0000-0000-000076990000}"/>
    <cellStyle name="Note 4 18" xfId="38837" xr:uid="{00000000-0005-0000-0000-000077990000}"/>
    <cellStyle name="Note 4 18 2" xfId="38838" xr:uid="{00000000-0005-0000-0000-000078990000}"/>
    <cellStyle name="Note 4 18 3" xfId="38839" xr:uid="{00000000-0005-0000-0000-000079990000}"/>
    <cellStyle name="Note 4 18 4" xfId="38840" xr:uid="{00000000-0005-0000-0000-00007A990000}"/>
    <cellStyle name="Note 4 19" xfId="38841" xr:uid="{00000000-0005-0000-0000-00007B990000}"/>
    <cellStyle name="Note 4 19 2" xfId="38842" xr:uid="{00000000-0005-0000-0000-00007C990000}"/>
    <cellStyle name="Note 4 19 3" xfId="38843" xr:uid="{00000000-0005-0000-0000-00007D990000}"/>
    <cellStyle name="Note 4 19 4" xfId="38844" xr:uid="{00000000-0005-0000-0000-00007E990000}"/>
    <cellStyle name="Note 4 2" xfId="1725" xr:uid="{00000000-0005-0000-0000-00007F990000}"/>
    <cellStyle name="Note 4 2 10" xfId="38846" xr:uid="{00000000-0005-0000-0000-000080990000}"/>
    <cellStyle name="Note 4 2 10 2" xfId="38847" xr:uid="{00000000-0005-0000-0000-000081990000}"/>
    <cellStyle name="Note 4 2 10 3" xfId="38848" xr:uid="{00000000-0005-0000-0000-000082990000}"/>
    <cellStyle name="Note 4 2 10 4" xfId="38849" xr:uid="{00000000-0005-0000-0000-000083990000}"/>
    <cellStyle name="Note 4 2 11" xfId="38850" xr:uid="{00000000-0005-0000-0000-000084990000}"/>
    <cellStyle name="Note 4 2 11 2" xfId="38851" xr:uid="{00000000-0005-0000-0000-000085990000}"/>
    <cellStyle name="Note 4 2 11 3" xfId="38852" xr:uid="{00000000-0005-0000-0000-000086990000}"/>
    <cellStyle name="Note 4 2 11 4" xfId="38853" xr:uid="{00000000-0005-0000-0000-000087990000}"/>
    <cellStyle name="Note 4 2 12" xfId="38854" xr:uid="{00000000-0005-0000-0000-000088990000}"/>
    <cellStyle name="Note 4 2 12 2" xfId="38855" xr:uid="{00000000-0005-0000-0000-000089990000}"/>
    <cellStyle name="Note 4 2 12 3" xfId="38856" xr:uid="{00000000-0005-0000-0000-00008A990000}"/>
    <cellStyle name="Note 4 2 12 4" xfId="38857" xr:uid="{00000000-0005-0000-0000-00008B990000}"/>
    <cellStyle name="Note 4 2 13" xfId="38858" xr:uid="{00000000-0005-0000-0000-00008C990000}"/>
    <cellStyle name="Note 4 2 13 2" xfId="38859" xr:uid="{00000000-0005-0000-0000-00008D990000}"/>
    <cellStyle name="Note 4 2 13 3" xfId="38860" xr:uid="{00000000-0005-0000-0000-00008E990000}"/>
    <cellStyle name="Note 4 2 13 4" xfId="38861" xr:uid="{00000000-0005-0000-0000-00008F990000}"/>
    <cellStyle name="Note 4 2 14" xfId="38862" xr:uid="{00000000-0005-0000-0000-000090990000}"/>
    <cellStyle name="Note 4 2 14 2" xfId="38863" xr:uid="{00000000-0005-0000-0000-000091990000}"/>
    <cellStyle name="Note 4 2 14 3" xfId="38864" xr:uid="{00000000-0005-0000-0000-000092990000}"/>
    <cellStyle name="Note 4 2 14 4" xfId="38865" xr:uid="{00000000-0005-0000-0000-000093990000}"/>
    <cellStyle name="Note 4 2 15" xfId="38866" xr:uid="{00000000-0005-0000-0000-000094990000}"/>
    <cellStyle name="Note 4 2 15 2" xfId="38867" xr:uid="{00000000-0005-0000-0000-000095990000}"/>
    <cellStyle name="Note 4 2 15 3" xfId="38868" xr:uid="{00000000-0005-0000-0000-000096990000}"/>
    <cellStyle name="Note 4 2 15 4" xfId="38869" xr:uid="{00000000-0005-0000-0000-000097990000}"/>
    <cellStyle name="Note 4 2 16" xfId="38870" xr:uid="{00000000-0005-0000-0000-000098990000}"/>
    <cellStyle name="Note 4 2 16 2" xfId="38871" xr:uid="{00000000-0005-0000-0000-000099990000}"/>
    <cellStyle name="Note 4 2 16 3" xfId="38872" xr:uid="{00000000-0005-0000-0000-00009A990000}"/>
    <cellStyle name="Note 4 2 16 4" xfId="38873" xr:uid="{00000000-0005-0000-0000-00009B990000}"/>
    <cellStyle name="Note 4 2 17" xfId="38874" xr:uid="{00000000-0005-0000-0000-00009C990000}"/>
    <cellStyle name="Note 4 2 17 2" xfId="38875" xr:uid="{00000000-0005-0000-0000-00009D990000}"/>
    <cellStyle name="Note 4 2 17 3" xfId="38876" xr:uid="{00000000-0005-0000-0000-00009E990000}"/>
    <cellStyle name="Note 4 2 17 4" xfId="38877" xr:uid="{00000000-0005-0000-0000-00009F990000}"/>
    <cellStyle name="Note 4 2 18" xfId="38878" xr:uid="{00000000-0005-0000-0000-0000A0990000}"/>
    <cellStyle name="Note 4 2 18 2" xfId="38879" xr:uid="{00000000-0005-0000-0000-0000A1990000}"/>
    <cellStyle name="Note 4 2 18 3" xfId="38880" xr:uid="{00000000-0005-0000-0000-0000A2990000}"/>
    <cellStyle name="Note 4 2 18 4" xfId="38881" xr:uid="{00000000-0005-0000-0000-0000A3990000}"/>
    <cellStyle name="Note 4 2 19" xfId="38882" xr:uid="{00000000-0005-0000-0000-0000A4990000}"/>
    <cellStyle name="Note 4 2 19 2" xfId="38883" xr:uid="{00000000-0005-0000-0000-0000A5990000}"/>
    <cellStyle name="Note 4 2 19 3" xfId="38884" xr:uid="{00000000-0005-0000-0000-0000A6990000}"/>
    <cellStyle name="Note 4 2 19 4" xfId="38885" xr:uid="{00000000-0005-0000-0000-0000A7990000}"/>
    <cellStyle name="Note 4 2 2" xfId="1726" xr:uid="{00000000-0005-0000-0000-0000A8990000}"/>
    <cellStyle name="Note 4 2 2 10" xfId="38887" xr:uid="{00000000-0005-0000-0000-0000A9990000}"/>
    <cellStyle name="Note 4 2 2 10 2" xfId="38888" xr:uid="{00000000-0005-0000-0000-0000AA990000}"/>
    <cellStyle name="Note 4 2 2 10 3" xfId="38889" xr:uid="{00000000-0005-0000-0000-0000AB990000}"/>
    <cellStyle name="Note 4 2 2 10 4" xfId="38890" xr:uid="{00000000-0005-0000-0000-0000AC990000}"/>
    <cellStyle name="Note 4 2 2 11" xfId="38891" xr:uid="{00000000-0005-0000-0000-0000AD990000}"/>
    <cellStyle name="Note 4 2 2 11 2" xfId="38892" xr:uid="{00000000-0005-0000-0000-0000AE990000}"/>
    <cellStyle name="Note 4 2 2 11 3" xfId="38893" xr:uid="{00000000-0005-0000-0000-0000AF990000}"/>
    <cellStyle name="Note 4 2 2 11 4" xfId="38894" xr:uid="{00000000-0005-0000-0000-0000B0990000}"/>
    <cellStyle name="Note 4 2 2 12" xfId="38895" xr:uid="{00000000-0005-0000-0000-0000B1990000}"/>
    <cellStyle name="Note 4 2 2 12 2" xfId="38896" xr:uid="{00000000-0005-0000-0000-0000B2990000}"/>
    <cellStyle name="Note 4 2 2 12 3" xfId="38897" xr:uid="{00000000-0005-0000-0000-0000B3990000}"/>
    <cellStyle name="Note 4 2 2 12 4" xfId="38898" xr:uid="{00000000-0005-0000-0000-0000B4990000}"/>
    <cellStyle name="Note 4 2 2 13" xfId="38899" xr:uid="{00000000-0005-0000-0000-0000B5990000}"/>
    <cellStyle name="Note 4 2 2 13 2" xfId="38900" xr:uid="{00000000-0005-0000-0000-0000B6990000}"/>
    <cellStyle name="Note 4 2 2 13 3" xfId="38901" xr:uid="{00000000-0005-0000-0000-0000B7990000}"/>
    <cellStyle name="Note 4 2 2 13 4" xfId="38902" xr:uid="{00000000-0005-0000-0000-0000B8990000}"/>
    <cellStyle name="Note 4 2 2 14" xfId="38903" xr:uid="{00000000-0005-0000-0000-0000B9990000}"/>
    <cellStyle name="Note 4 2 2 14 2" xfId="38904" xr:uid="{00000000-0005-0000-0000-0000BA990000}"/>
    <cellStyle name="Note 4 2 2 14 3" xfId="38905" xr:uid="{00000000-0005-0000-0000-0000BB990000}"/>
    <cellStyle name="Note 4 2 2 14 4" xfId="38906" xr:uid="{00000000-0005-0000-0000-0000BC990000}"/>
    <cellStyle name="Note 4 2 2 15" xfId="38907" xr:uid="{00000000-0005-0000-0000-0000BD990000}"/>
    <cellStyle name="Note 4 2 2 15 2" xfId="38908" xr:uid="{00000000-0005-0000-0000-0000BE990000}"/>
    <cellStyle name="Note 4 2 2 15 3" xfId="38909" xr:uid="{00000000-0005-0000-0000-0000BF990000}"/>
    <cellStyle name="Note 4 2 2 15 4" xfId="38910" xr:uid="{00000000-0005-0000-0000-0000C0990000}"/>
    <cellStyle name="Note 4 2 2 16" xfId="38911" xr:uid="{00000000-0005-0000-0000-0000C1990000}"/>
    <cellStyle name="Note 4 2 2 16 2" xfId="38912" xr:uid="{00000000-0005-0000-0000-0000C2990000}"/>
    <cellStyle name="Note 4 2 2 16 3" xfId="38913" xr:uid="{00000000-0005-0000-0000-0000C3990000}"/>
    <cellStyle name="Note 4 2 2 16 4" xfId="38914" xr:uid="{00000000-0005-0000-0000-0000C4990000}"/>
    <cellStyle name="Note 4 2 2 17" xfId="38915" xr:uid="{00000000-0005-0000-0000-0000C5990000}"/>
    <cellStyle name="Note 4 2 2 17 2" xfId="38916" xr:uid="{00000000-0005-0000-0000-0000C6990000}"/>
    <cellStyle name="Note 4 2 2 17 3" xfId="38917" xr:uid="{00000000-0005-0000-0000-0000C7990000}"/>
    <cellStyle name="Note 4 2 2 17 4" xfId="38918" xr:uid="{00000000-0005-0000-0000-0000C8990000}"/>
    <cellStyle name="Note 4 2 2 18" xfId="38919" xr:uid="{00000000-0005-0000-0000-0000C9990000}"/>
    <cellStyle name="Note 4 2 2 18 2" xfId="38920" xr:uid="{00000000-0005-0000-0000-0000CA990000}"/>
    <cellStyle name="Note 4 2 2 18 3" xfId="38921" xr:uid="{00000000-0005-0000-0000-0000CB990000}"/>
    <cellStyle name="Note 4 2 2 18 4" xfId="38922" xr:uid="{00000000-0005-0000-0000-0000CC990000}"/>
    <cellStyle name="Note 4 2 2 19" xfId="38923" xr:uid="{00000000-0005-0000-0000-0000CD990000}"/>
    <cellStyle name="Note 4 2 2 19 2" xfId="38924" xr:uid="{00000000-0005-0000-0000-0000CE990000}"/>
    <cellStyle name="Note 4 2 2 19 3" xfId="38925" xr:uid="{00000000-0005-0000-0000-0000CF990000}"/>
    <cellStyle name="Note 4 2 2 19 4" xfId="38926" xr:uid="{00000000-0005-0000-0000-0000D0990000}"/>
    <cellStyle name="Note 4 2 2 2" xfId="38927" xr:uid="{00000000-0005-0000-0000-0000D1990000}"/>
    <cellStyle name="Note 4 2 2 2 10" xfId="38928" xr:uid="{00000000-0005-0000-0000-0000D2990000}"/>
    <cellStyle name="Note 4 2 2 2 10 2" xfId="38929" xr:uid="{00000000-0005-0000-0000-0000D3990000}"/>
    <cellStyle name="Note 4 2 2 2 10 3" xfId="38930" xr:uid="{00000000-0005-0000-0000-0000D4990000}"/>
    <cellStyle name="Note 4 2 2 2 10 4" xfId="38931" xr:uid="{00000000-0005-0000-0000-0000D5990000}"/>
    <cellStyle name="Note 4 2 2 2 11" xfId="38932" xr:uid="{00000000-0005-0000-0000-0000D6990000}"/>
    <cellStyle name="Note 4 2 2 2 11 2" xfId="38933" xr:uid="{00000000-0005-0000-0000-0000D7990000}"/>
    <cellStyle name="Note 4 2 2 2 11 3" xfId="38934" xr:uid="{00000000-0005-0000-0000-0000D8990000}"/>
    <cellStyle name="Note 4 2 2 2 11 4" xfId="38935" xr:uid="{00000000-0005-0000-0000-0000D9990000}"/>
    <cellStyle name="Note 4 2 2 2 12" xfId="38936" xr:uid="{00000000-0005-0000-0000-0000DA990000}"/>
    <cellStyle name="Note 4 2 2 2 12 2" xfId="38937" xr:uid="{00000000-0005-0000-0000-0000DB990000}"/>
    <cellStyle name="Note 4 2 2 2 12 3" xfId="38938" xr:uid="{00000000-0005-0000-0000-0000DC990000}"/>
    <cellStyle name="Note 4 2 2 2 12 4" xfId="38939" xr:uid="{00000000-0005-0000-0000-0000DD990000}"/>
    <cellStyle name="Note 4 2 2 2 13" xfId="38940" xr:uid="{00000000-0005-0000-0000-0000DE990000}"/>
    <cellStyle name="Note 4 2 2 2 13 2" xfId="38941" xr:uid="{00000000-0005-0000-0000-0000DF990000}"/>
    <cellStyle name="Note 4 2 2 2 13 3" xfId="38942" xr:uid="{00000000-0005-0000-0000-0000E0990000}"/>
    <cellStyle name="Note 4 2 2 2 13 4" xfId="38943" xr:uid="{00000000-0005-0000-0000-0000E1990000}"/>
    <cellStyle name="Note 4 2 2 2 14" xfId="38944" xr:uid="{00000000-0005-0000-0000-0000E2990000}"/>
    <cellStyle name="Note 4 2 2 2 14 2" xfId="38945" xr:uid="{00000000-0005-0000-0000-0000E3990000}"/>
    <cellStyle name="Note 4 2 2 2 14 3" xfId="38946" xr:uid="{00000000-0005-0000-0000-0000E4990000}"/>
    <cellStyle name="Note 4 2 2 2 14 4" xfId="38947" xr:uid="{00000000-0005-0000-0000-0000E5990000}"/>
    <cellStyle name="Note 4 2 2 2 15" xfId="38948" xr:uid="{00000000-0005-0000-0000-0000E6990000}"/>
    <cellStyle name="Note 4 2 2 2 15 2" xfId="38949" xr:uid="{00000000-0005-0000-0000-0000E7990000}"/>
    <cellStyle name="Note 4 2 2 2 15 3" xfId="38950" xr:uid="{00000000-0005-0000-0000-0000E8990000}"/>
    <cellStyle name="Note 4 2 2 2 15 4" xfId="38951" xr:uid="{00000000-0005-0000-0000-0000E9990000}"/>
    <cellStyle name="Note 4 2 2 2 16" xfId="38952" xr:uid="{00000000-0005-0000-0000-0000EA990000}"/>
    <cellStyle name="Note 4 2 2 2 16 2" xfId="38953" xr:uid="{00000000-0005-0000-0000-0000EB990000}"/>
    <cellStyle name="Note 4 2 2 2 16 3" xfId="38954" xr:uid="{00000000-0005-0000-0000-0000EC990000}"/>
    <cellStyle name="Note 4 2 2 2 16 4" xfId="38955" xr:uid="{00000000-0005-0000-0000-0000ED990000}"/>
    <cellStyle name="Note 4 2 2 2 17" xfId="38956" xr:uid="{00000000-0005-0000-0000-0000EE990000}"/>
    <cellStyle name="Note 4 2 2 2 17 2" xfId="38957" xr:uid="{00000000-0005-0000-0000-0000EF990000}"/>
    <cellStyle name="Note 4 2 2 2 17 3" xfId="38958" xr:uid="{00000000-0005-0000-0000-0000F0990000}"/>
    <cellStyle name="Note 4 2 2 2 17 4" xfId="38959" xr:uid="{00000000-0005-0000-0000-0000F1990000}"/>
    <cellStyle name="Note 4 2 2 2 18" xfId="38960" xr:uid="{00000000-0005-0000-0000-0000F2990000}"/>
    <cellStyle name="Note 4 2 2 2 18 2" xfId="38961" xr:uid="{00000000-0005-0000-0000-0000F3990000}"/>
    <cellStyle name="Note 4 2 2 2 18 3" xfId="38962" xr:uid="{00000000-0005-0000-0000-0000F4990000}"/>
    <cellStyle name="Note 4 2 2 2 18 4" xfId="38963" xr:uid="{00000000-0005-0000-0000-0000F5990000}"/>
    <cellStyle name="Note 4 2 2 2 19" xfId="38964" xr:uid="{00000000-0005-0000-0000-0000F6990000}"/>
    <cellStyle name="Note 4 2 2 2 19 2" xfId="38965" xr:uid="{00000000-0005-0000-0000-0000F7990000}"/>
    <cellStyle name="Note 4 2 2 2 19 3" xfId="38966" xr:uid="{00000000-0005-0000-0000-0000F8990000}"/>
    <cellStyle name="Note 4 2 2 2 19 4" xfId="38967" xr:uid="{00000000-0005-0000-0000-0000F9990000}"/>
    <cellStyle name="Note 4 2 2 2 2" xfId="38968" xr:uid="{00000000-0005-0000-0000-0000FA990000}"/>
    <cellStyle name="Note 4 2 2 2 2 10" xfId="38969" xr:uid="{00000000-0005-0000-0000-0000FB990000}"/>
    <cellStyle name="Note 4 2 2 2 2 10 2" xfId="38970" xr:uid="{00000000-0005-0000-0000-0000FC990000}"/>
    <cellStyle name="Note 4 2 2 2 2 10 3" xfId="38971" xr:uid="{00000000-0005-0000-0000-0000FD990000}"/>
    <cellStyle name="Note 4 2 2 2 2 10 4" xfId="38972" xr:uid="{00000000-0005-0000-0000-0000FE990000}"/>
    <cellStyle name="Note 4 2 2 2 2 11" xfId="38973" xr:uid="{00000000-0005-0000-0000-0000FF990000}"/>
    <cellStyle name="Note 4 2 2 2 2 11 2" xfId="38974" xr:uid="{00000000-0005-0000-0000-0000009A0000}"/>
    <cellStyle name="Note 4 2 2 2 2 11 3" xfId="38975" xr:uid="{00000000-0005-0000-0000-0000019A0000}"/>
    <cellStyle name="Note 4 2 2 2 2 11 4" xfId="38976" xr:uid="{00000000-0005-0000-0000-0000029A0000}"/>
    <cellStyle name="Note 4 2 2 2 2 12" xfId="38977" xr:uid="{00000000-0005-0000-0000-0000039A0000}"/>
    <cellStyle name="Note 4 2 2 2 2 12 2" xfId="38978" xr:uid="{00000000-0005-0000-0000-0000049A0000}"/>
    <cellStyle name="Note 4 2 2 2 2 12 3" xfId="38979" xr:uid="{00000000-0005-0000-0000-0000059A0000}"/>
    <cellStyle name="Note 4 2 2 2 2 12 4" xfId="38980" xr:uid="{00000000-0005-0000-0000-0000069A0000}"/>
    <cellStyle name="Note 4 2 2 2 2 13" xfId="38981" xr:uid="{00000000-0005-0000-0000-0000079A0000}"/>
    <cellStyle name="Note 4 2 2 2 2 13 2" xfId="38982" xr:uid="{00000000-0005-0000-0000-0000089A0000}"/>
    <cellStyle name="Note 4 2 2 2 2 13 3" xfId="38983" xr:uid="{00000000-0005-0000-0000-0000099A0000}"/>
    <cellStyle name="Note 4 2 2 2 2 13 4" xfId="38984" xr:uid="{00000000-0005-0000-0000-00000A9A0000}"/>
    <cellStyle name="Note 4 2 2 2 2 14" xfId="38985" xr:uid="{00000000-0005-0000-0000-00000B9A0000}"/>
    <cellStyle name="Note 4 2 2 2 2 14 2" xfId="38986" xr:uid="{00000000-0005-0000-0000-00000C9A0000}"/>
    <cellStyle name="Note 4 2 2 2 2 14 3" xfId="38987" xr:uid="{00000000-0005-0000-0000-00000D9A0000}"/>
    <cellStyle name="Note 4 2 2 2 2 14 4" xfId="38988" xr:uid="{00000000-0005-0000-0000-00000E9A0000}"/>
    <cellStyle name="Note 4 2 2 2 2 15" xfId="38989" xr:uid="{00000000-0005-0000-0000-00000F9A0000}"/>
    <cellStyle name="Note 4 2 2 2 2 15 2" xfId="38990" xr:uid="{00000000-0005-0000-0000-0000109A0000}"/>
    <cellStyle name="Note 4 2 2 2 2 15 3" xfId="38991" xr:uid="{00000000-0005-0000-0000-0000119A0000}"/>
    <cellStyle name="Note 4 2 2 2 2 15 4" xfId="38992" xr:uid="{00000000-0005-0000-0000-0000129A0000}"/>
    <cellStyle name="Note 4 2 2 2 2 16" xfId="38993" xr:uid="{00000000-0005-0000-0000-0000139A0000}"/>
    <cellStyle name="Note 4 2 2 2 2 16 2" xfId="38994" xr:uid="{00000000-0005-0000-0000-0000149A0000}"/>
    <cellStyle name="Note 4 2 2 2 2 16 3" xfId="38995" xr:uid="{00000000-0005-0000-0000-0000159A0000}"/>
    <cellStyle name="Note 4 2 2 2 2 16 4" xfId="38996" xr:uid="{00000000-0005-0000-0000-0000169A0000}"/>
    <cellStyle name="Note 4 2 2 2 2 17" xfId="38997" xr:uid="{00000000-0005-0000-0000-0000179A0000}"/>
    <cellStyle name="Note 4 2 2 2 2 17 2" xfId="38998" xr:uid="{00000000-0005-0000-0000-0000189A0000}"/>
    <cellStyle name="Note 4 2 2 2 2 17 3" xfId="38999" xr:uid="{00000000-0005-0000-0000-0000199A0000}"/>
    <cellStyle name="Note 4 2 2 2 2 17 4" xfId="39000" xr:uid="{00000000-0005-0000-0000-00001A9A0000}"/>
    <cellStyle name="Note 4 2 2 2 2 18" xfId="39001" xr:uid="{00000000-0005-0000-0000-00001B9A0000}"/>
    <cellStyle name="Note 4 2 2 2 2 18 2" xfId="39002" xr:uid="{00000000-0005-0000-0000-00001C9A0000}"/>
    <cellStyle name="Note 4 2 2 2 2 18 3" xfId="39003" xr:uid="{00000000-0005-0000-0000-00001D9A0000}"/>
    <cellStyle name="Note 4 2 2 2 2 18 4" xfId="39004" xr:uid="{00000000-0005-0000-0000-00001E9A0000}"/>
    <cellStyle name="Note 4 2 2 2 2 19" xfId="39005" xr:uid="{00000000-0005-0000-0000-00001F9A0000}"/>
    <cellStyle name="Note 4 2 2 2 2 19 2" xfId="39006" xr:uid="{00000000-0005-0000-0000-0000209A0000}"/>
    <cellStyle name="Note 4 2 2 2 2 19 3" xfId="39007" xr:uid="{00000000-0005-0000-0000-0000219A0000}"/>
    <cellStyle name="Note 4 2 2 2 2 19 4" xfId="39008" xr:uid="{00000000-0005-0000-0000-0000229A0000}"/>
    <cellStyle name="Note 4 2 2 2 2 2" xfId="39009" xr:uid="{00000000-0005-0000-0000-0000239A0000}"/>
    <cellStyle name="Note 4 2 2 2 2 2 2" xfId="39010" xr:uid="{00000000-0005-0000-0000-0000249A0000}"/>
    <cellStyle name="Note 4 2 2 2 2 2 3" xfId="39011" xr:uid="{00000000-0005-0000-0000-0000259A0000}"/>
    <cellStyle name="Note 4 2 2 2 2 2 4" xfId="39012" xr:uid="{00000000-0005-0000-0000-0000269A0000}"/>
    <cellStyle name="Note 4 2 2 2 2 20" xfId="39013" xr:uid="{00000000-0005-0000-0000-0000279A0000}"/>
    <cellStyle name="Note 4 2 2 2 2 20 2" xfId="39014" xr:uid="{00000000-0005-0000-0000-0000289A0000}"/>
    <cellStyle name="Note 4 2 2 2 2 20 3" xfId="39015" xr:uid="{00000000-0005-0000-0000-0000299A0000}"/>
    <cellStyle name="Note 4 2 2 2 2 20 4" xfId="39016" xr:uid="{00000000-0005-0000-0000-00002A9A0000}"/>
    <cellStyle name="Note 4 2 2 2 2 21" xfId="39017" xr:uid="{00000000-0005-0000-0000-00002B9A0000}"/>
    <cellStyle name="Note 4 2 2 2 2 22" xfId="39018" xr:uid="{00000000-0005-0000-0000-00002C9A0000}"/>
    <cellStyle name="Note 4 2 2 2 2 3" xfId="39019" xr:uid="{00000000-0005-0000-0000-00002D9A0000}"/>
    <cellStyle name="Note 4 2 2 2 2 3 2" xfId="39020" xr:uid="{00000000-0005-0000-0000-00002E9A0000}"/>
    <cellStyle name="Note 4 2 2 2 2 3 3" xfId="39021" xr:uid="{00000000-0005-0000-0000-00002F9A0000}"/>
    <cellStyle name="Note 4 2 2 2 2 3 4" xfId="39022" xr:uid="{00000000-0005-0000-0000-0000309A0000}"/>
    <cellStyle name="Note 4 2 2 2 2 4" xfId="39023" xr:uid="{00000000-0005-0000-0000-0000319A0000}"/>
    <cellStyle name="Note 4 2 2 2 2 4 2" xfId="39024" xr:uid="{00000000-0005-0000-0000-0000329A0000}"/>
    <cellStyle name="Note 4 2 2 2 2 4 3" xfId="39025" xr:uid="{00000000-0005-0000-0000-0000339A0000}"/>
    <cellStyle name="Note 4 2 2 2 2 4 4" xfId="39026" xr:uid="{00000000-0005-0000-0000-0000349A0000}"/>
    <cellStyle name="Note 4 2 2 2 2 5" xfId="39027" xr:uid="{00000000-0005-0000-0000-0000359A0000}"/>
    <cellStyle name="Note 4 2 2 2 2 5 2" xfId="39028" xr:uid="{00000000-0005-0000-0000-0000369A0000}"/>
    <cellStyle name="Note 4 2 2 2 2 5 3" xfId="39029" xr:uid="{00000000-0005-0000-0000-0000379A0000}"/>
    <cellStyle name="Note 4 2 2 2 2 5 4" xfId="39030" xr:uid="{00000000-0005-0000-0000-0000389A0000}"/>
    <cellStyle name="Note 4 2 2 2 2 6" xfId="39031" xr:uid="{00000000-0005-0000-0000-0000399A0000}"/>
    <cellStyle name="Note 4 2 2 2 2 6 2" xfId="39032" xr:uid="{00000000-0005-0000-0000-00003A9A0000}"/>
    <cellStyle name="Note 4 2 2 2 2 6 3" xfId="39033" xr:uid="{00000000-0005-0000-0000-00003B9A0000}"/>
    <cellStyle name="Note 4 2 2 2 2 6 4" xfId="39034" xr:uid="{00000000-0005-0000-0000-00003C9A0000}"/>
    <cellStyle name="Note 4 2 2 2 2 7" xfId="39035" xr:uid="{00000000-0005-0000-0000-00003D9A0000}"/>
    <cellStyle name="Note 4 2 2 2 2 7 2" xfId="39036" xr:uid="{00000000-0005-0000-0000-00003E9A0000}"/>
    <cellStyle name="Note 4 2 2 2 2 7 3" xfId="39037" xr:uid="{00000000-0005-0000-0000-00003F9A0000}"/>
    <cellStyle name="Note 4 2 2 2 2 7 4" xfId="39038" xr:uid="{00000000-0005-0000-0000-0000409A0000}"/>
    <cellStyle name="Note 4 2 2 2 2 8" xfId="39039" xr:uid="{00000000-0005-0000-0000-0000419A0000}"/>
    <cellStyle name="Note 4 2 2 2 2 8 2" xfId="39040" xr:uid="{00000000-0005-0000-0000-0000429A0000}"/>
    <cellStyle name="Note 4 2 2 2 2 8 3" xfId="39041" xr:uid="{00000000-0005-0000-0000-0000439A0000}"/>
    <cellStyle name="Note 4 2 2 2 2 8 4" xfId="39042" xr:uid="{00000000-0005-0000-0000-0000449A0000}"/>
    <cellStyle name="Note 4 2 2 2 2 9" xfId="39043" xr:uid="{00000000-0005-0000-0000-0000459A0000}"/>
    <cellStyle name="Note 4 2 2 2 2 9 2" xfId="39044" xr:uid="{00000000-0005-0000-0000-0000469A0000}"/>
    <cellStyle name="Note 4 2 2 2 2 9 3" xfId="39045" xr:uid="{00000000-0005-0000-0000-0000479A0000}"/>
    <cellStyle name="Note 4 2 2 2 2 9 4" xfId="39046" xr:uid="{00000000-0005-0000-0000-0000489A0000}"/>
    <cellStyle name="Note 4 2 2 2 20" xfId="39047" xr:uid="{00000000-0005-0000-0000-0000499A0000}"/>
    <cellStyle name="Note 4 2 2 2 20 2" xfId="39048" xr:uid="{00000000-0005-0000-0000-00004A9A0000}"/>
    <cellStyle name="Note 4 2 2 2 20 3" xfId="39049" xr:uid="{00000000-0005-0000-0000-00004B9A0000}"/>
    <cellStyle name="Note 4 2 2 2 20 4" xfId="39050" xr:uid="{00000000-0005-0000-0000-00004C9A0000}"/>
    <cellStyle name="Note 4 2 2 2 21" xfId="39051" xr:uid="{00000000-0005-0000-0000-00004D9A0000}"/>
    <cellStyle name="Note 4 2 2 2 21 2" xfId="39052" xr:uid="{00000000-0005-0000-0000-00004E9A0000}"/>
    <cellStyle name="Note 4 2 2 2 21 3" xfId="39053" xr:uid="{00000000-0005-0000-0000-00004F9A0000}"/>
    <cellStyle name="Note 4 2 2 2 21 4" xfId="39054" xr:uid="{00000000-0005-0000-0000-0000509A0000}"/>
    <cellStyle name="Note 4 2 2 2 22" xfId="39055" xr:uid="{00000000-0005-0000-0000-0000519A0000}"/>
    <cellStyle name="Note 4 2 2 2 23" xfId="39056" xr:uid="{00000000-0005-0000-0000-0000529A0000}"/>
    <cellStyle name="Note 4 2 2 2 3" xfId="39057" xr:uid="{00000000-0005-0000-0000-0000539A0000}"/>
    <cellStyle name="Note 4 2 2 2 3 2" xfId="39058" xr:uid="{00000000-0005-0000-0000-0000549A0000}"/>
    <cellStyle name="Note 4 2 2 2 3 3" xfId="39059" xr:uid="{00000000-0005-0000-0000-0000559A0000}"/>
    <cellStyle name="Note 4 2 2 2 3 4" xfId="39060" xr:uid="{00000000-0005-0000-0000-0000569A0000}"/>
    <cellStyle name="Note 4 2 2 2 4" xfId="39061" xr:uid="{00000000-0005-0000-0000-0000579A0000}"/>
    <cellStyle name="Note 4 2 2 2 4 2" xfId="39062" xr:uid="{00000000-0005-0000-0000-0000589A0000}"/>
    <cellStyle name="Note 4 2 2 2 4 3" xfId="39063" xr:uid="{00000000-0005-0000-0000-0000599A0000}"/>
    <cellStyle name="Note 4 2 2 2 4 4" xfId="39064" xr:uid="{00000000-0005-0000-0000-00005A9A0000}"/>
    <cellStyle name="Note 4 2 2 2 5" xfId="39065" xr:uid="{00000000-0005-0000-0000-00005B9A0000}"/>
    <cellStyle name="Note 4 2 2 2 5 2" xfId="39066" xr:uid="{00000000-0005-0000-0000-00005C9A0000}"/>
    <cellStyle name="Note 4 2 2 2 5 3" xfId="39067" xr:uid="{00000000-0005-0000-0000-00005D9A0000}"/>
    <cellStyle name="Note 4 2 2 2 5 4" xfId="39068" xr:uid="{00000000-0005-0000-0000-00005E9A0000}"/>
    <cellStyle name="Note 4 2 2 2 6" xfId="39069" xr:uid="{00000000-0005-0000-0000-00005F9A0000}"/>
    <cellStyle name="Note 4 2 2 2 6 2" xfId="39070" xr:uid="{00000000-0005-0000-0000-0000609A0000}"/>
    <cellStyle name="Note 4 2 2 2 6 3" xfId="39071" xr:uid="{00000000-0005-0000-0000-0000619A0000}"/>
    <cellStyle name="Note 4 2 2 2 6 4" xfId="39072" xr:uid="{00000000-0005-0000-0000-0000629A0000}"/>
    <cellStyle name="Note 4 2 2 2 7" xfId="39073" xr:uid="{00000000-0005-0000-0000-0000639A0000}"/>
    <cellStyle name="Note 4 2 2 2 7 2" xfId="39074" xr:uid="{00000000-0005-0000-0000-0000649A0000}"/>
    <cellStyle name="Note 4 2 2 2 7 3" xfId="39075" xr:uid="{00000000-0005-0000-0000-0000659A0000}"/>
    <cellStyle name="Note 4 2 2 2 7 4" xfId="39076" xr:uid="{00000000-0005-0000-0000-0000669A0000}"/>
    <cellStyle name="Note 4 2 2 2 8" xfId="39077" xr:uid="{00000000-0005-0000-0000-0000679A0000}"/>
    <cellStyle name="Note 4 2 2 2 8 2" xfId="39078" xr:uid="{00000000-0005-0000-0000-0000689A0000}"/>
    <cellStyle name="Note 4 2 2 2 8 3" xfId="39079" xr:uid="{00000000-0005-0000-0000-0000699A0000}"/>
    <cellStyle name="Note 4 2 2 2 8 4" xfId="39080" xr:uid="{00000000-0005-0000-0000-00006A9A0000}"/>
    <cellStyle name="Note 4 2 2 2 9" xfId="39081" xr:uid="{00000000-0005-0000-0000-00006B9A0000}"/>
    <cellStyle name="Note 4 2 2 2 9 2" xfId="39082" xr:uid="{00000000-0005-0000-0000-00006C9A0000}"/>
    <cellStyle name="Note 4 2 2 2 9 3" xfId="39083" xr:uid="{00000000-0005-0000-0000-00006D9A0000}"/>
    <cellStyle name="Note 4 2 2 2 9 4" xfId="39084" xr:uid="{00000000-0005-0000-0000-00006E9A0000}"/>
    <cellStyle name="Note 4 2 2 20" xfId="39085" xr:uid="{00000000-0005-0000-0000-00006F9A0000}"/>
    <cellStyle name="Note 4 2 2 20 2" xfId="39086" xr:uid="{00000000-0005-0000-0000-0000709A0000}"/>
    <cellStyle name="Note 4 2 2 20 3" xfId="39087" xr:uid="{00000000-0005-0000-0000-0000719A0000}"/>
    <cellStyle name="Note 4 2 2 20 4" xfId="39088" xr:uid="{00000000-0005-0000-0000-0000729A0000}"/>
    <cellStyle name="Note 4 2 2 21" xfId="39089" xr:uid="{00000000-0005-0000-0000-0000739A0000}"/>
    <cellStyle name="Note 4 2 2 21 2" xfId="39090" xr:uid="{00000000-0005-0000-0000-0000749A0000}"/>
    <cellStyle name="Note 4 2 2 21 3" xfId="39091" xr:uid="{00000000-0005-0000-0000-0000759A0000}"/>
    <cellStyle name="Note 4 2 2 21 4" xfId="39092" xr:uid="{00000000-0005-0000-0000-0000769A0000}"/>
    <cellStyle name="Note 4 2 2 22" xfId="39093" xr:uid="{00000000-0005-0000-0000-0000779A0000}"/>
    <cellStyle name="Note 4 2 2 23" xfId="39094" xr:uid="{00000000-0005-0000-0000-0000789A0000}"/>
    <cellStyle name="Note 4 2 2 24" xfId="38886" xr:uid="{00000000-0005-0000-0000-0000799A0000}"/>
    <cellStyle name="Note 4 2 2 3" xfId="39095" xr:uid="{00000000-0005-0000-0000-00007A9A0000}"/>
    <cellStyle name="Note 4 2 2 3 2" xfId="39096" xr:uid="{00000000-0005-0000-0000-00007B9A0000}"/>
    <cellStyle name="Note 4 2 2 3 3" xfId="39097" xr:uid="{00000000-0005-0000-0000-00007C9A0000}"/>
    <cellStyle name="Note 4 2 2 3 4" xfId="39098" xr:uid="{00000000-0005-0000-0000-00007D9A0000}"/>
    <cellStyle name="Note 4 2 2 4" xfId="39099" xr:uid="{00000000-0005-0000-0000-00007E9A0000}"/>
    <cellStyle name="Note 4 2 2 4 2" xfId="39100" xr:uid="{00000000-0005-0000-0000-00007F9A0000}"/>
    <cellStyle name="Note 4 2 2 4 3" xfId="39101" xr:uid="{00000000-0005-0000-0000-0000809A0000}"/>
    <cellStyle name="Note 4 2 2 4 4" xfId="39102" xr:uid="{00000000-0005-0000-0000-0000819A0000}"/>
    <cellStyle name="Note 4 2 2 5" xfId="39103" xr:uid="{00000000-0005-0000-0000-0000829A0000}"/>
    <cellStyle name="Note 4 2 2 5 2" xfId="39104" xr:uid="{00000000-0005-0000-0000-0000839A0000}"/>
    <cellStyle name="Note 4 2 2 5 3" xfId="39105" xr:uid="{00000000-0005-0000-0000-0000849A0000}"/>
    <cellStyle name="Note 4 2 2 5 4" xfId="39106" xr:uid="{00000000-0005-0000-0000-0000859A0000}"/>
    <cellStyle name="Note 4 2 2 6" xfId="39107" xr:uid="{00000000-0005-0000-0000-0000869A0000}"/>
    <cellStyle name="Note 4 2 2 6 2" xfId="39108" xr:uid="{00000000-0005-0000-0000-0000879A0000}"/>
    <cellStyle name="Note 4 2 2 6 3" xfId="39109" xr:uid="{00000000-0005-0000-0000-0000889A0000}"/>
    <cellStyle name="Note 4 2 2 6 4" xfId="39110" xr:uid="{00000000-0005-0000-0000-0000899A0000}"/>
    <cellStyle name="Note 4 2 2 7" xfId="39111" xr:uid="{00000000-0005-0000-0000-00008A9A0000}"/>
    <cellStyle name="Note 4 2 2 7 2" xfId="39112" xr:uid="{00000000-0005-0000-0000-00008B9A0000}"/>
    <cellStyle name="Note 4 2 2 7 3" xfId="39113" xr:uid="{00000000-0005-0000-0000-00008C9A0000}"/>
    <cellStyle name="Note 4 2 2 7 4" xfId="39114" xr:uid="{00000000-0005-0000-0000-00008D9A0000}"/>
    <cellStyle name="Note 4 2 2 8" xfId="39115" xr:uid="{00000000-0005-0000-0000-00008E9A0000}"/>
    <cellStyle name="Note 4 2 2 8 2" xfId="39116" xr:uid="{00000000-0005-0000-0000-00008F9A0000}"/>
    <cellStyle name="Note 4 2 2 8 3" xfId="39117" xr:uid="{00000000-0005-0000-0000-0000909A0000}"/>
    <cellStyle name="Note 4 2 2 8 4" xfId="39118" xr:uid="{00000000-0005-0000-0000-0000919A0000}"/>
    <cellStyle name="Note 4 2 2 9" xfId="39119" xr:uid="{00000000-0005-0000-0000-0000929A0000}"/>
    <cellStyle name="Note 4 2 2 9 2" xfId="39120" xr:uid="{00000000-0005-0000-0000-0000939A0000}"/>
    <cellStyle name="Note 4 2 2 9 3" xfId="39121" xr:uid="{00000000-0005-0000-0000-0000949A0000}"/>
    <cellStyle name="Note 4 2 2 9 4" xfId="39122" xr:uid="{00000000-0005-0000-0000-0000959A0000}"/>
    <cellStyle name="Note 4 2 20" xfId="39123" xr:uid="{00000000-0005-0000-0000-0000969A0000}"/>
    <cellStyle name="Note 4 2 20 2" xfId="39124" xr:uid="{00000000-0005-0000-0000-0000979A0000}"/>
    <cellStyle name="Note 4 2 20 3" xfId="39125" xr:uid="{00000000-0005-0000-0000-0000989A0000}"/>
    <cellStyle name="Note 4 2 20 4" xfId="39126" xr:uid="{00000000-0005-0000-0000-0000999A0000}"/>
    <cellStyle name="Note 4 2 21" xfId="39127" xr:uid="{00000000-0005-0000-0000-00009A9A0000}"/>
    <cellStyle name="Note 4 2 21 2" xfId="39128" xr:uid="{00000000-0005-0000-0000-00009B9A0000}"/>
    <cellStyle name="Note 4 2 21 3" xfId="39129" xr:uid="{00000000-0005-0000-0000-00009C9A0000}"/>
    <cellStyle name="Note 4 2 21 4" xfId="39130" xr:uid="{00000000-0005-0000-0000-00009D9A0000}"/>
    <cellStyle name="Note 4 2 22" xfId="39131" xr:uid="{00000000-0005-0000-0000-00009E9A0000}"/>
    <cellStyle name="Note 4 2 23" xfId="39132" xr:uid="{00000000-0005-0000-0000-00009F9A0000}"/>
    <cellStyle name="Note 4 2 24" xfId="39133" xr:uid="{00000000-0005-0000-0000-0000A09A0000}"/>
    <cellStyle name="Note 4 2 25" xfId="38845" xr:uid="{00000000-0005-0000-0000-0000A19A0000}"/>
    <cellStyle name="Note 4 2 3" xfId="39134" xr:uid="{00000000-0005-0000-0000-0000A29A0000}"/>
    <cellStyle name="Note 4 2 3 2" xfId="39135" xr:uid="{00000000-0005-0000-0000-0000A39A0000}"/>
    <cellStyle name="Note 4 2 3 3" xfId="39136" xr:uid="{00000000-0005-0000-0000-0000A49A0000}"/>
    <cellStyle name="Note 4 2 3 4" xfId="39137" xr:uid="{00000000-0005-0000-0000-0000A59A0000}"/>
    <cellStyle name="Note 4 2 4" xfId="39138" xr:uid="{00000000-0005-0000-0000-0000A69A0000}"/>
    <cellStyle name="Note 4 2 4 2" xfId="39139" xr:uid="{00000000-0005-0000-0000-0000A79A0000}"/>
    <cellStyle name="Note 4 2 4 3" xfId="39140" xr:uid="{00000000-0005-0000-0000-0000A89A0000}"/>
    <cellStyle name="Note 4 2 4 4" xfId="39141" xr:uid="{00000000-0005-0000-0000-0000A99A0000}"/>
    <cellStyle name="Note 4 2 5" xfId="39142" xr:uid="{00000000-0005-0000-0000-0000AA9A0000}"/>
    <cellStyle name="Note 4 2 5 2" xfId="39143" xr:uid="{00000000-0005-0000-0000-0000AB9A0000}"/>
    <cellStyle name="Note 4 2 5 3" xfId="39144" xr:uid="{00000000-0005-0000-0000-0000AC9A0000}"/>
    <cellStyle name="Note 4 2 5 4" xfId="39145" xr:uid="{00000000-0005-0000-0000-0000AD9A0000}"/>
    <cellStyle name="Note 4 2 6" xfId="39146" xr:uid="{00000000-0005-0000-0000-0000AE9A0000}"/>
    <cellStyle name="Note 4 2 6 2" xfId="39147" xr:uid="{00000000-0005-0000-0000-0000AF9A0000}"/>
    <cellStyle name="Note 4 2 6 3" xfId="39148" xr:uid="{00000000-0005-0000-0000-0000B09A0000}"/>
    <cellStyle name="Note 4 2 6 4" xfId="39149" xr:uid="{00000000-0005-0000-0000-0000B19A0000}"/>
    <cellStyle name="Note 4 2 7" xfId="39150" xr:uid="{00000000-0005-0000-0000-0000B29A0000}"/>
    <cellStyle name="Note 4 2 7 2" xfId="39151" xr:uid="{00000000-0005-0000-0000-0000B39A0000}"/>
    <cellStyle name="Note 4 2 7 3" xfId="39152" xr:uid="{00000000-0005-0000-0000-0000B49A0000}"/>
    <cellStyle name="Note 4 2 7 4" xfId="39153" xr:uid="{00000000-0005-0000-0000-0000B59A0000}"/>
    <cellStyle name="Note 4 2 8" xfId="39154" xr:uid="{00000000-0005-0000-0000-0000B69A0000}"/>
    <cellStyle name="Note 4 2 8 2" xfId="39155" xr:uid="{00000000-0005-0000-0000-0000B79A0000}"/>
    <cellStyle name="Note 4 2 8 3" xfId="39156" xr:uid="{00000000-0005-0000-0000-0000B89A0000}"/>
    <cellStyle name="Note 4 2 8 4" xfId="39157" xr:uid="{00000000-0005-0000-0000-0000B99A0000}"/>
    <cellStyle name="Note 4 2 9" xfId="39158" xr:uid="{00000000-0005-0000-0000-0000BA9A0000}"/>
    <cellStyle name="Note 4 2 9 2" xfId="39159" xr:uid="{00000000-0005-0000-0000-0000BB9A0000}"/>
    <cellStyle name="Note 4 2 9 3" xfId="39160" xr:uid="{00000000-0005-0000-0000-0000BC9A0000}"/>
    <cellStyle name="Note 4 2 9 4" xfId="39161" xr:uid="{00000000-0005-0000-0000-0000BD9A0000}"/>
    <cellStyle name="Note 4 20" xfId="39162" xr:uid="{00000000-0005-0000-0000-0000BE9A0000}"/>
    <cellStyle name="Note 4 20 2" xfId="39163" xr:uid="{00000000-0005-0000-0000-0000BF9A0000}"/>
    <cellStyle name="Note 4 20 3" xfId="39164" xr:uid="{00000000-0005-0000-0000-0000C09A0000}"/>
    <cellStyle name="Note 4 20 4" xfId="39165" xr:uid="{00000000-0005-0000-0000-0000C19A0000}"/>
    <cellStyle name="Note 4 21" xfId="39166" xr:uid="{00000000-0005-0000-0000-0000C29A0000}"/>
    <cellStyle name="Note 4 21 2" xfId="39167" xr:uid="{00000000-0005-0000-0000-0000C39A0000}"/>
    <cellStyle name="Note 4 21 3" xfId="39168" xr:uid="{00000000-0005-0000-0000-0000C49A0000}"/>
    <cellStyle name="Note 4 21 4" xfId="39169" xr:uid="{00000000-0005-0000-0000-0000C59A0000}"/>
    <cellStyle name="Note 4 22" xfId="39170" xr:uid="{00000000-0005-0000-0000-0000C69A0000}"/>
    <cellStyle name="Note 4 22 2" xfId="39171" xr:uid="{00000000-0005-0000-0000-0000C79A0000}"/>
    <cellStyle name="Note 4 22 3" xfId="39172" xr:uid="{00000000-0005-0000-0000-0000C89A0000}"/>
    <cellStyle name="Note 4 22 4" xfId="39173" xr:uid="{00000000-0005-0000-0000-0000C99A0000}"/>
    <cellStyle name="Note 4 23" xfId="39174" xr:uid="{00000000-0005-0000-0000-0000CA9A0000}"/>
    <cellStyle name="Note 4 23 2" xfId="39175" xr:uid="{00000000-0005-0000-0000-0000CB9A0000}"/>
    <cellStyle name="Note 4 23 3" xfId="39176" xr:uid="{00000000-0005-0000-0000-0000CC9A0000}"/>
    <cellStyle name="Note 4 23 4" xfId="39177" xr:uid="{00000000-0005-0000-0000-0000CD9A0000}"/>
    <cellStyle name="Note 4 24" xfId="39178" xr:uid="{00000000-0005-0000-0000-0000CE9A0000}"/>
    <cellStyle name="Note 4 24 2" xfId="39179" xr:uid="{00000000-0005-0000-0000-0000CF9A0000}"/>
    <cellStyle name="Note 4 24 3" xfId="39180" xr:uid="{00000000-0005-0000-0000-0000D09A0000}"/>
    <cellStyle name="Note 4 24 4" xfId="39181" xr:uid="{00000000-0005-0000-0000-0000D19A0000}"/>
    <cellStyle name="Note 4 25" xfId="39182" xr:uid="{00000000-0005-0000-0000-0000D29A0000}"/>
    <cellStyle name="Note 4 25 2" xfId="39183" xr:uid="{00000000-0005-0000-0000-0000D39A0000}"/>
    <cellStyle name="Note 4 25 3" xfId="39184" xr:uid="{00000000-0005-0000-0000-0000D49A0000}"/>
    <cellStyle name="Note 4 25 4" xfId="39185" xr:uid="{00000000-0005-0000-0000-0000D59A0000}"/>
    <cellStyle name="Note 4 26" xfId="39186" xr:uid="{00000000-0005-0000-0000-0000D69A0000}"/>
    <cellStyle name="Note 4 26 2" xfId="39187" xr:uid="{00000000-0005-0000-0000-0000D79A0000}"/>
    <cellStyle name="Note 4 26 3" xfId="39188" xr:uid="{00000000-0005-0000-0000-0000D89A0000}"/>
    <cellStyle name="Note 4 26 4" xfId="39189" xr:uid="{00000000-0005-0000-0000-0000D99A0000}"/>
    <cellStyle name="Note 4 27" xfId="39190" xr:uid="{00000000-0005-0000-0000-0000DA9A0000}"/>
    <cellStyle name="Note 4 28" xfId="39191" xr:uid="{00000000-0005-0000-0000-0000DB9A0000}"/>
    <cellStyle name="Note 4 29" xfId="39192" xr:uid="{00000000-0005-0000-0000-0000DC9A0000}"/>
    <cellStyle name="Note 4 3" xfId="1727" xr:uid="{00000000-0005-0000-0000-0000DD9A0000}"/>
    <cellStyle name="Note 4 3 10" xfId="39194" xr:uid="{00000000-0005-0000-0000-0000DE9A0000}"/>
    <cellStyle name="Note 4 3 10 2" xfId="39195" xr:uid="{00000000-0005-0000-0000-0000DF9A0000}"/>
    <cellStyle name="Note 4 3 10 3" xfId="39196" xr:uid="{00000000-0005-0000-0000-0000E09A0000}"/>
    <cellStyle name="Note 4 3 10 4" xfId="39197" xr:uid="{00000000-0005-0000-0000-0000E19A0000}"/>
    <cellStyle name="Note 4 3 11" xfId="39198" xr:uid="{00000000-0005-0000-0000-0000E29A0000}"/>
    <cellStyle name="Note 4 3 11 2" xfId="39199" xr:uid="{00000000-0005-0000-0000-0000E39A0000}"/>
    <cellStyle name="Note 4 3 11 3" xfId="39200" xr:uid="{00000000-0005-0000-0000-0000E49A0000}"/>
    <cellStyle name="Note 4 3 11 4" xfId="39201" xr:uid="{00000000-0005-0000-0000-0000E59A0000}"/>
    <cellStyle name="Note 4 3 12" xfId="39202" xr:uid="{00000000-0005-0000-0000-0000E69A0000}"/>
    <cellStyle name="Note 4 3 12 2" xfId="39203" xr:uid="{00000000-0005-0000-0000-0000E79A0000}"/>
    <cellStyle name="Note 4 3 12 3" xfId="39204" xr:uid="{00000000-0005-0000-0000-0000E89A0000}"/>
    <cellStyle name="Note 4 3 12 4" xfId="39205" xr:uid="{00000000-0005-0000-0000-0000E99A0000}"/>
    <cellStyle name="Note 4 3 13" xfId="39206" xr:uid="{00000000-0005-0000-0000-0000EA9A0000}"/>
    <cellStyle name="Note 4 3 13 2" xfId="39207" xr:uid="{00000000-0005-0000-0000-0000EB9A0000}"/>
    <cellStyle name="Note 4 3 13 3" xfId="39208" xr:uid="{00000000-0005-0000-0000-0000EC9A0000}"/>
    <cellStyle name="Note 4 3 13 4" xfId="39209" xr:uid="{00000000-0005-0000-0000-0000ED9A0000}"/>
    <cellStyle name="Note 4 3 14" xfId="39210" xr:uid="{00000000-0005-0000-0000-0000EE9A0000}"/>
    <cellStyle name="Note 4 3 14 2" xfId="39211" xr:uid="{00000000-0005-0000-0000-0000EF9A0000}"/>
    <cellStyle name="Note 4 3 14 3" xfId="39212" xr:uid="{00000000-0005-0000-0000-0000F09A0000}"/>
    <cellStyle name="Note 4 3 14 4" xfId="39213" xr:uid="{00000000-0005-0000-0000-0000F19A0000}"/>
    <cellStyle name="Note 4 3 15" xfId="39214" xr:uid="{00000000-0005-0000-0000-0000F29A0000}"/>
    <cellStyle name="Note 4 3 15 2" xfId="39215" xr:uid="{00000000-0005-0000-0000-0000F39A0000}"/>
    <cellStyle name="Note 4 3 15 3" xfId="39216" xr:uid="{00000000-0005-0000-0000-0000F49A0000}"/>
    <cellStyle name="Note 4 3 15 4" xfId="39217" xr:uid="{00000000-0005-0000-0000-0000F59A0000}"/>
    <cellStyle name="Note 4 3 16" xfId="39218" xr:uid="{00000000-0005-0000-0000-0000F69A0000}"/>
    <cellStyle name="Note 4 3 16 2" xfId="39219" xr:uid="{00000000-0005-0000-0000-0000F79A0000}"/>
    <cellStyle name="Note 4 3 16 3" xfId="39220" xr:uid="{00000000-0005-0000-0000-0000F89A0000}"/>
    <cellStyle name="Note 4 3 16 4" xfId="39221" xr:uid="{00000000-0005-0000-0000-0000F99A0000}"/>
    <cellStyle name="Note 4 3 17" xfId="39222" xr:uid="{00000000-0005-0000-0000-0000FA9A0000}"/>
    <cellStyle name="Note 4 3 17 2" xfId="39223" xr:uid="{00000000-0005-0000-0000-0000FB9A0000}"/>
    <cellStyle name="Note 4 3 17 3" xfId="39224" xr:uid="{00000000-0005-0000-0000-0000FC9A0000}"/>
    <cellStyle name="Note 4 3 17 4" xfId="39225" xr:uid="{00000000-0005-0000-0000-0000FD9A0000}"/>
    <cellStyle name="Note 4 3 18" xfId="39226" xr:uid="{00000000-0005-0000-0000-0000FE9A0000}"/>
    <cellStyle name="Note 4 3 18 2" xfId="39227" xr:uid="{00000000-0005-0000-0000-0000FF9A0000}"/>
    <cellStyle name="Note 4 3 18 3" xfId="39228" xr:uid="{00000000-0005-0000-0000-0000009B0000}"/>
    <cellStyle name="Note 4 3 18 4" xfId="39229" xr:uid="{00000000-0005-0000-0000-0000019B0000}"/>
    <cellStyle name="Note 4 3 19" xfId="39230" xr:uid="{00000000-0005-0000-0000-0000029B0000}"/>
    <cellStyle name="Note 4 3 19 2" xfId="39231" xr:uid="{00000000-0005-0000-0000-0000039B0000}"/>
    <cellStyle name="Note 4 3 19 3" xfId="39232" xr:uid="{00000000-0005-0000-0000-0000049B0000}"/>
    <cellStyle name="Note 4 3 19 4" xfId="39233" xr:uid="{00000000-0005-0000-0000-0000059B0000}"/>
    <cellStyle name="Note 4 3 2" xfId="39234" xr:uid="{00000000-0005-0000-0000-0000069B0000}"/>
    <cellStyle name="Note 4 3 2 2" xfId="39235" xr:uid="{00000000-0005-0000-0000-0000079B0000}"/>
    <cellStyle name="Note 4 3 2 3" xfId="39236" xr:uid="{00000000-0005-0000-0000-0000089B0000}"/>
    <cellStyle name="Note 4 3 2 4" xfId="39237" xr:uid="{00000000-0005-0000-0000-0000099B0000}"/>
    <cellStyle name="Note 4 3 20" xfId="39238" xr:uid="{00000000-0005-0000-0000-00000A9B0000}"/>
    <cellStyle name="Note 4 3 20 2" xfId="39239" xr:uid="{00000000-0005-0000-0000-00000B9B0000}"/>
    <cellStyle name="Note 4 3 20 3" xfId="39240" xr:uid="{00000000-0005-0000-0000-00000C9B0000}"/>
    <cellStyle name="Note 4 3 20 4" xfId="39241" xr:uid="{00000000-0005-0000-0000-00000D9B0000}"/>
    <cellStyle name="Note 4 3 21" xfId="39242" xr:uid="{00000000-0005-0000-0000-00000E9B0000}"/>
    <cellStyle name="Note 4 3 22" xfId="39243" xr:uid="{00000000-0005-0000-0000-00000F9B0000}"/>
    <cellStyle name="Note 4 3 23" xfId="39193" xr:uid="{00000000-0005-0000-0000-0000109B0000}"/>
    <cellStyle name="Note 4 3 3" xfId="39244" xr:uid="{00000000-0005-0000-0000-0000119B0000}"/>
    <cellStyle name="Note 4 3 3 2" xfId="39245" xr:uid="{00000000-0005-0000-0000-0000129B0000}"/>
    <cellStyle name="Note 4 3 3 3" xfId="39246" xr:uid="{00000000-0005-0000-0000-0000139B0000}"/>
    <cellStyle name="Note 4 3 3 4" xfId="39247" xr:uid="{00000000-0005-0000-0000-0000149B0000}"/>
    <cellStyle name="Note 4 3 4" xfId="39248" xr:uid="{00000000-0005-0000-0000-0000159B0000}"/>
    <cellStyle name="Note 4 3 4 2" xfId="39249" xr:uid="{00000000-0005-0000-0000-0000169B0000}"/>
    <cellStyle name="Note 4 3 4 3" xfId="39250" xr:uid="{00000000-0005-0000-0000-0000179B0000}"/>
    <cellStyle name="Note 4 3 4 4" xfId="39251" xr:uid="{00000000-0005-0000-0000-0000189B0000}"/>
    <cellStyle name="Note 4 3 5" xfId="39252" xr:uid="{00000000-0005-0000-0000-0000199B0000}"/>
    <cellStyle name="Note 4 3 5 2" xfId="39253" xr:uid="{00000000-0005-0000-0000-00001A9B0000}"/>
    <cellStyle name="Note 4 3 5 3" xfId="39254" xr:uid="{00000000-0005-0000-0000-00001B9B0000}"/>
    <cellStyle name="Note 4 3 5 4" xfId="39255" xr:uid="{00000000-0005-0000-0000-00001C9B0000}"/>
    <cellStyle name="Note 4 3 6" xfId="39256" xr:uid="{00000000-0005-0000-0000-00001D9B0000}"/>
    <cellStyle name="Note 4 3 6 2" xfId="39257" xr:uid="{00000000-0005-0000-0000-00001E9B0000}"/>
    <cellStyle name="Note 4 3 6 3" xfId="39258" xr:uid="{00000000-0005-0000-0000-00001F9B0000}"/>
    <cellStyle name="Note 4 3 6 4" xfId="39259" xr:uid="{00000000-0005-0000-0000-0000209B0000}"/>
    <cellStyle name="Note 4 3 7" xfId="39260" xr:uid="{00000000-0005-0000-0000-0000219B0000}"/>
    <cellStyle name="Note 4 3 7 2" xfId="39261" xr:uid="{00000000-0005-0000-0000-0000229B0000}"/>
    <cellStyle name="Note 4 3 7 3" xfId="39262" xr:uid="{00000000-0005-0000-0000-0000239B0000}"/>
    <cellStyle name="Note 4 3 7 4" xfId="39263" xr:uid="{00000000-0005-0000-0000-0000249B0000}"/>
    <cellStyle name="Note 4 3 8" xfId="39264" xr:uid="{00000000-0005-0000-0000-0000259B0000}"/>
    <cellStyle name="Note 4 3 8 2" xfId="39265" xr:uid="{00000000-0005-0000-0000-0000269B0000}"/>
    <cellStyle name="Note 4 3 8 3" xfId="39266" xr:uid="{00000000-0005-0000-0000-0000279B0000}"/>
    <cellStyle name="Note 4 3 8 4" xfId="39267" xr:uid="{00000000-0005-0000-0000-0000289B0000}"/>
    <cellStyle name="Note 4 3 9" xfId="39268" xr:uid="{00000000-0005-0000-0000-0000299B0000}"/>
    <cellStyle name="Note 4 3 9 2" xfId="39269" xr:uid="{00000000-0005-0000-0000-00002A9B0000}"/>
    <cellStyle name="Note 4 3 9 3" xfId="39270" xr:uid="{00000000-0005-0000-0000-00002B9B0000}"/>
    <cellStyle name="Note 4 3 9 4" xfId="39271" xr:uid="{00000000-0005-0000-0000-00002C9B0000}"/>
    <cellStyle name="Note 4 30" xfId="39272" xr:uid="{00000000-0005-0000-0000-00002D9B0000}"/>
    <cellStyle name="Note 4 31" xfId="39273" xr:uid="{00000000-0005-0000-0000-00002E9B0000}"/>
    <cellStyle name="Note 4 32" xfId="38804" xr:uid="{00000000-0005-0000-0000-00002F9B0000}"/>
    <cellStyle name="Note 4 4" xfId="1728" xr:uid="{00000000-0005-0000-0000-0000309B0000}"/>
    <cellStyle name="Note 4 4 10" xfId="39275" xr:uid="{00000000-0005-0000-0000-0000319B0000}"/>
    <cellStyle name="Note 4 4 10 2" xfId="39276" xr:uid="{00000000-0005-0000-0000-0000329B0000}"/>
    <cellStyle name="Note 4 4 10 3" xfId="39277" xr:uid="{00000000-0005-0000-0000-0000339B0000}"/>
    <cellStyle name="Note 4 4 10 4" xfId="39278" xr:uid="{00000000-0005-0000-0000-0000349B0000}"/>
    <cellStyle name="Note 4 4 11" xfId="39279" xr:uid="{00000000-0005-0000-0000-0000359B0000}"/>
    <cellStyle name="Note 4 4 11 2" xfId="39280" xr:uid="{00000000-0005-0000-0000-0000369B0000}"/>
    <cellStyle name="Note 4 4 11 3" xfId="39281" xr:uid="{00000000-0005-0000-0000-0000379B0000}"/>
    <cellStyle name="Note 4 4 11 4" xfId="39282" xr:uid="{00000000-0005-0000-0000-0000389B0000}"/>
    <cellStyle name="Note 4 4 12" xfId="39283" xr:uid="{00000000-0005-0000-0000-0000399B0000}"/>
    <cellStyle name="Note 4 4 12 2" xfId="39284" xr:uid="{00000000-0005-0000-0000-00003A9B0000}"/>
    <cellStyle name="Note 4 4 12 3" xfId="39285" xr:uid="{00000000-0005-0000-0000-00003B9B0000}"/>
    <cellStyle name="Note 4 4 12 4" xfId="39286" xr:uid="{00000000-0005-0000-0000-00003C9B0000}"/>
    <cellStyle name="Note 4 4 13" xfId="39287" xr:uid="{00000000-0005-0000-0000-00003D9B0000}"/>
    <cellStyle name="Note 4 4 13 2" xfId="39288" xr:uid="{00000000-0005-0000-0000-00003E9B0000}"/>
    <cellStyle name="Note 4 4 13 3" xfId="39289" xr:uid="{00000000-0005-0000-0000-00003F9B0000}"/>
    <cellStyle name="Note 4 4 13 4" xfId="39290" xr:uid="{00000000-0005-0000-0000-0000409B0000}"/>
    <cellStyle name="Note 4 4 14" xfId="39291" xr:uid="{00000000-0005-0000-0000-0000419B0000}"/>
    <cellStyle name="Note 4 4 14 2" xfId="39292" xr:uid="{00000000-0005-0000-0000-0000429B0000}"/>
    <cellStyle name="Note 4 4 14 3" xfId="39293" xr:uid="{00000000-0005-0000-0000-0000439B0000}"/>
    <cellStyle name="Note 4 4 14 4" xfId="39294" xr:uid="{00000000-0005-0000-0000-0000449B0000}"/>
    <cellStyle name="Note 4 4 15" xfId="39295" xr:uid="{00000000-0005-0000-0000-0000459B0000}"/>
    <cellStyle name="Note 4 4 15 2" xfId="39296" xr:uid="{00000000-0005-0000-0000-0000469B0000}"/>
    <cellStyle name="Note 4 4 15 3" xfId="39297" xr:uid="{00000000-0005-0000-0000-0000479B0000}"/>
    <cellStyle name="Note 4 4 15 4" xfId="39298" xr:uid="{00000000-0005-0000-0000-0000489B0000}"/>
    <cellStyle name="Note 4 4 16" xfId="39299" xr:uid="{00000000-0005-0000-0000-0000499B0000}"/>
    <cellStyle name="Note 4 4 16 2" xfId="39300" xr:uid="{00000000-0005-0000-0000-00004A9B0000}"/>
    <cellStyle name="Note 4 4 16 3" xfId="39301" xr:uid="{00000000-0005-0000-0000-00004B9B0000}"/>
    <cellStyle name="Note 4 4 16 4" xfId="39302" xr:uid="{00000000-0005-0000-0000-00004C9B0000}"/>
    <cellStyle name="Note 4 4 17" xfId="39303" xr:uid="{00000000-0005-0000-0000-00004D9B0000}"/>
    <cellStyle name="Note 4 4 17 2" xfId="39304" xr:uid="{00000000-0005-0000-0000-00004E9B0000}"/>
    <cellStyle name="Note 4 4 17 3" xfId="39305" xr:uid="{00000000-0005-0000-0000-00004F9B0000}"/>
    <cellStyle name="Note 4 4 17 4" xfId="39306" xr:uid="{00000000-0005-0000-0000-0000509B0000}"/>
    <cellStyle name="Note 4 4 18" xfId="39307" xr:uid="{00000000-0005-0000-0000-0000519B0000}"/>
    <cellStyle name="Note 4 4 18 2" xfId="39308" xr:uid="{00000000-0005-0000-0000-0000529B0000}"/>
    <cellStyle name="Note 4 4 18 3" xfId="39309" xr:uid="{00000000-0005-0000-0000-0000539B0000}"/>
    <cellStyle name="Note 4 4 18 4" xfId="39310" xr:uid="{00000000-0005-0000-0000-0000549B0000}"/>
    <cellStyle name="Note 4 4 19" xfId="39311" xr:uid="{00000000-0005-0000-0000-0000559B0000}"/>
    <cellStyle name="Note 4 4 19 2" xfId="39312" xr:uid="{00000000-0005-0000-0000-0000569B0000}"/>
    <cellStyle name="Note 4 4 19 3" xfId="39313" xr:uid="{00000000-0005-0000-0000-0000579B0000}"/>
    <cellStyle name="Note 4 4 19 4" xfId="39314" xr:uid="{00000000-0005-0000-0000-0000589B0000}"/>
    <cellStyle name="Note 4 4 2" xfId="39315" xr:uid="{00000000-0005-0000-0000-0000599B0000}"/>
    <cellStyle name="Note 4 4 2 2" xfId="39316" xr:uid="{00000000-0005-0000-0000-00005A9B0000}"/>
    <cellStyle name="Note 4 4 2 3" xfId="39317" xr:uid="{00000000-0005-0000-0000-00005B9B0000}"/>
    <cellStyle name="Note 4 4 2 4" xfId="39318" xr:uid="{00000000-0005-0000-0000-00005C9B0000}"/>
    <cellStyle name="Note 4 4 20" xfId="39319" xr:uid="{00000000-0005-0000-0000-00005D9B0000}"/>
    <cellStyle name="Note 4 4 20 2" xfId="39320" xr:uid="{00000000-0005-0000-0000-00005E9B0000}"/>
    <cellStyle name="Note 4 4 20 3" xfId="39321" xr:uid="{00000000-0005-0000-0000-00005F9B0000}"/>
    <cellStyle name="Note 4 4 20 4" xfId="39322" xr:uid="{00000000-0005-0000-0000-0000609B0000}"/>
    <cellStyle name="Note 4 4 21" xfId="39323" xr:uid="{00000000-0005-0000-0000-0000619B0000}"/>
    <cellStyle name="Note 4 4 22" xfId="39324" xr:uid="{00000000-0005-0000-0000-0000629B0000}"/>
    <cellStyle name="Note 4 4 23" xfId="39274" xr:uid="{00000000-0005-0000-0000-0000639B0000}"/>
    <cellStyle name="Note 4 4 3" xfId="39325" xr:uid="{00000000-0005-0000-0000-0000649B0000}"/>
    <cellStyle name="Note 4 4 3 2" xfId="39326" xr:uid="{00000000-0005-0000-0000-0000659B0000}"/>
    <cellStyle name="Note 4 4 3 3" xfId="39327" xr:uid="{00000000-0005-0000-0000-0000669B0000}"/>
    <cellStyle name="Note 4 4 3 4" xfId="39328" xr:uid="{00000000-0005-0000-0000-0000679B0000}"/>
    <cellStyle name="Note 4 4 4" xfId="39329" xr:uid="{00000000-0005-0000-0000-0000689B0000}"/>
    <cellStyle name="Note 4 4 4 2" xfId="39330" xr:uid="{00000000-0005-0000-0000-0000699B0000}"/>
    <cellStyle name="Note 4 4 4 3" xfId="39331" xr:uid="{00000000-0005-0000-0000-00006A9B0000}"/>
    <cellStyle name="Note 4 4 4 4" xfId="39332" xr:uid="{00000000-0005-0000-0000-00006B9B0000}"/>
    <cellStyle name="Note 4 4 5" xfId="39333" xr:uid="{00000000-0005-0000-0000-00006C9B0000}"/>
    <cellStyle name="Note 4 4 5 2" xfId="39334" xr:uid="{00000000-0005-0000-0000-00006D9B0000}"/>
    <cellStyle name="Note 4 4 5 3" xfId="39335" xr:uid="{00000000-0005-0000-0000-00006E9B0000}"/>
    <cellStyle name="Note 4 4 5 4" xfId="39336" xr:uid="{00000000-0005-0000-0000-00006F9B0000}"/>
    <cellStyle name="Note 4 4 6" xfId="39337" xr:uid="{00000000-0005-0000-0000-0000709B0000}"/>
    <cellStyle name="Note 4 4 6 2" xfId="39338" xr:uid="{00000000-0005-0000-0000-0000719B0000}"/>
    <cellStyle name="Note 4 4 6 3" xfId="39339" xr:uid="{00000000-0005-0000-0000-0000729B0000}"/>
    <cellStyle name="Note 4 4 6 4" xfId="39340" xr:uid="{00000000-0005-0000-0000-0000739B0000}"/>
    <cellStyle name="Note 4 4 7" xfId="39341" xr:uid="{00000000-0005-0000-0000-0000749B0000}"/>
    <cellStyle name="Note 4 4 7 2" xfId="39342" xr:uid="{00000000-0005-0000-0000-0000759B0000}"/>
    <cellStyle name="Note 4 4 7 3" xfId="39343" xr:uid="{00000000-0005-0000-0000-0000769B0000}"/>
    <cellStyle name="Note 4 4 7 4" xfId="39344" xr:uid="{00000000-0005-0000-0000-0000779B0000}"/>
    <cellStyle name="Note 4 4 8" xfId="39345" xr:uid="{00000000-0005-0000-0000-0000789B0000}"/>
    <cellStyle name="Note 4 4 8 2" xfId="39346" xr:uid="{00000000-0005-0000-0000-0000799B0000}"/>
    <cellStyle name="Note 4 4 8 3" xfId="39347" xr:uid="{00000000-0005-0000-0000-00007A9B0000}"/>
    <cellStyle name="Note 4 4 8 4" xfId="39348" xr:uid="{00000000-0005-0000-0000-00007B9B0000}"/>
    <cellStyle name="Note 4 4 9" xfId="39349" xr:uid="{00000000-0005-0000-0000-00007C9B0000}"/>
    <cellStyle name="Note 4 4 9 2" xfId="39350" xr:uid="{00000000-0005-0000-0000-00007D9B0000}"/>
    <cellStyle name="Note 4 4 9 3" xfId="39351" xr:uid="{00000000-0005-0000-0000-00007E9B0000}"/>
    <cellStyle name="Note 4 4 9 4" xfId="39352" xr:uid="{00000000-0005-0000-0000-00007F9B0000}"/>
    <cellStyle name="Note 4 5" xfId="39353" xr:uid="{00000000-0005-0000-0000-0000809B0000}"/>
    <cellStyle name="Note 4 5 10" xfId="39354" xr:uid="{00000000-0005-0000-0000-0000819B0000}"/>
    <cellStyle name="Note 4 5 10 2" xfId="39355" xr:uid="{00000000-0005-0000-0000-0000829B0000}"/>
    <cellStyle name="Note 4 5 10 3" xfId="39356" xr:uid="{00000000-0005-0000-0000-0000839B0000}"/>
    <cellStyle name="Note 4 5 10 4" xfId="39357" xr:uid="{00000000-0005-0000-0000-0000849B0000}"/>
    <cellStyle name="Note 4 5 11" xfId="39358" xr:uid="{00000000-0005-0000-0000-0000859B0000}"/>
    <cellStyle name="Note 4 5 11 2" xfId="39359" xr:uid="{00000000-0005-0000-0000-0000869B0000}"/>
    <cellStyle name="Note 4 5 11 3" xfId="39360" xr:uid="{00000000-0005-0000-0000-0000879B0000}"/>
    <cellStyle name="Note 4 5 11 4" xfId="39361" xr:uid="{00000000-0005-0000-0000-0000889B0000}"/>
    <cellStyle name="Note 4 5 12" xfId="39362" xr:uid="{00000000-0005-0000-0000-0000899B0000}"/>
    <cellStyle name="Note 4 5 12 2" xfId="39363" xr:uid="{00000000-0005-0000-0000-00008A9B0000}"/>
    <cellStyle name="Note 4 5 12 3" xfId="39364" xr:uid="{00000000-0005-0000-0000-00008B9B0000}"/>
    <cellStyle name="Note 4 5 12 4" xfId="39365" xr:uid="{00000000-0005-0000-0000-00008C9B0000}"/>
    <cellStyle name="Note 4 5 13" xfId="39366" xr:uid="{00000000-0005-0000-0000-00008D9B0000}"/>
    <cellStyle name="Note 4 5 13 2" xfId="39367" xr:uid="{00000000-0005-0000-0000-00008E9B0000}"/>
    <cellStyle name="Note 4 5 13 3" xfId="39368" xr:uid="{00000000-0005-0000-0000-00008F9B0000}"/>
    <cellStyle name="Note 4 5 13 4" xfId="39369" xr:uid="{00000000-0005-0000-0000-0000909B0000}"/>
    <cellStyle name="Note 4 5 14" xfId="39370" xr:uid="{00000000-0005-0000-0000-0000919B0000}"/>
    <cellStyle name="Note 4 5 14 2" xfId="39371" xr:uid="{00000000-0005-0000-0000-0000929B0000}"/>
    <cellStyle name="Note 4 5 14 3" xfId="39372" xr:uid="{00000000-0005-0000-0000-0000939B0000}"/>
    <cellStyle name="Note 4 5 14 4" xfId="39373" xr:uid="{00000000-0005-0000-0000-0000949B0000}"/>
    <cellStyle name="Note 4 5 15" xfId="39374" xr:uid="{00000000-0005-0000-0000-0000959B0000}"/>
    <cellStyle name="Note 4 5 15 2" xfId="39375" xr:uid="{00000000-0005-0000-0000-0000969B0000}"/>
    <cellStyle name="Note 4 5 15 3" xfId="39376" xr:uid="{00000000-0005-0000-0000-0000979B0000}"/>
    <cellStyle name="Note 4 5 15 4" xfId="39377" xr:uid="{00000000-0005-0000-0000-0000989B0000}"/>
    <cellStyle name="Note 4 5 16" xfId="39378" xr:uid="{00000000-0005-0000-0000-0000999B0000}"/>
    <cellStyle name="Note 4 5 16 2" xfId="39379" xr:uid="{00000000-0005-0000-0000-00009A9B0000}"/>
    <cellStyle name="Note 4 5 16 3" xfId="39380" xr:uid="{00000000-0005-0000-0000-00009B9B0000}"/>
    <cellStyle name="Note 4 5 16 4" xfId="39381" xr:uid="{00000000-0005-0000-0000-00009C9B0000}"/>
    <cellStyle name="Note 4 5 17" xfId="39382" xr:uid="{00000000-0005-0000-0000-00009D9B0000}"/>
    <cellStyle name="Note 4 5 17 2" xfId="39383" xr:uid="{00000000-0005-0000-0000-00009E9B0000}"/>
    <cellStyle name="Note 4 5 17 3" xfId="39384" xr:uid="{00000000-0005-0000-0000-00009F9B0000}"/>
    <cellStyle name="Note 4 5 17 4" xfId="39385" xr:uid="{00000000-0005-0000-0000-0000A09B0000}"/>
    <cellStyle name="Note 4 5 18" xfId="39386" xr:uid="{00000000-0005-0000-0000-0000A19B0000}"/>
    <cellStyle name="Note 4 5 18 2" xfId="39387" xr:uid="{00000000-0005-0000-0000-0000A29B0000}"/>
    <cellStyle name="Note 4 5 18 3" xfId="39388" xr:uid="{00000000-0005-0000-0000-0000A39B0000}"/>
    <cellStyle name="Note 4 5 18 4" xfId="39389" xr:uid="{00000000-0005-0000-0000-0000A49B0000}"/>
    <cellStyle name="Note 4 5 19" xfId="39390" xr:uid="{00000000-0005-0000-0000-0000A59B0000}"/>
    <cellStyle name="Note 4 5 19 2" xfId="39391" xr:uid="{00000000-0005-0000-0000-0000A69B0000}"/>
    <cellStyle name="Note 4 5 19 3" xfId="39392" xr:uid="{00000000-0005-0000-0000-0000A79B0000}"/>
    <cellStyle name="Note 4 5 19 4" xfId="39393" xr:uid="{00000000-0005-0000-0000-0000A89B0000}"/>
    <cellStyle name="Note 4 5 2" xfId="39394" xr:uid="{00000000-0005-0000-0000-0000A99B0000}"/>
    <cellStyle name="Note 4 5 2 2" xfId="39395" xr:uid="{00000000-0005-0000-0000-0000AA9B0000}"/>
    <cellStyle name="Note 4 5 2 3" xfId="39396" xr:uid="{00000000-0005-0000-0000-0000AB9B0000}"/>
    <cellStyle name="Note 4 5 2 4" xfId="39397" xr:uid="{00000000-0005-0000-0000-0000AC9B0000}"/>
    <cellStyle name="Note 4 5 20" xfId="39398" xr:uid="{00000000-0005-0000-0000-0000AD9B0000}"/>
    <cellStyle name="Note 4 5 20 2" xfId="39399" xr:uid="{00000000-0005-0000-0000-0000AE9B0000}"/>
    <cellStyle name="Note 4 5 20 3" xfId="39400" xr:uid="{00000000-0005-0000-0000-0000AF9B0000}"/>
    <cellStyle name="Note 4 5 20 4" xfId="39401" xr:uid="{00000000-0005-0000-0000-0000B09B0000}"/>
    <cellStyle name="Note 4 5 21" xfId="39402" xr:uid="{00000000-0005-0000-0000-0000B19B0000}"/>
    <cellStyle name="Note 4 5 22" xfId="39403" xr:uid="{00000000-0005-0000-0000-0000B29B0000}"/>
    <cellStyle name="Note 4 5 3" xfId="39404" xr:uid="{00000000-0005-0000-0000-0000B39B0000}"/>
    <cellStyle name="Note 4 5 3 2" xfId="39405" xr:uid="{00000000-0005-0000-0000-0000B49B0000}"/>
    <cellStyle name="Note 4 5 3 3" xfId="39406" xr:uid="{00000000-0005-0000-0000-0000B59B0000}"/>
    <cellStyle name="Note 4 5 3 4" xfId="39407" xr:uid="{00000000-0005-0000-0000-0000B69B0000}"/>
    <cellStyle name="Note 4 5 4" xfId="39408" xr:uid="{00000000-0005-0000-0000-0000B79B0000}"/>
    <cellStyle name="Note 4 5 4 2" xfId="39409" xr:uid="{00000000-0005-0000-0000-0000B89B0000}"/>
    <cellStyle name="Note 4 5 4 3" xfId="39410" xr:uid="{00000000-0005-0000-0000-0000B99B0000}"/>
    <cellStyle name="Note 4 5 4 4" xfId="39411" xr:uid="{00000000-0005-0000-0000-0000BA9B0000}"/>
    <cellStyle name="Note 4 5 5" xfId="39412" xr:uid="{00000000-0005-0000-0000-0000BB9B0000}"/>
    <cellStyle name="Note 4 5 5 2" xfId="39413" xr:uid="{00000000-0005-0000-0000-0000BC9B0000}"/>
    <cellStyle name="Note 4 5 5 3" xfId="39414" xr:uid="{00000000-0005-0000-0000-0000BD9B0000}"/>
    <cellStyle name="Note 4 5 5 4" xfId="39415" xr:uid="{00000000-0005-0000-0000-0000BE9B0000}"/>
    <cellStyle name="Note 4 5 6" xfId="39416" xr:uid="{00000000-0005-0000-0000-0000BF9B0000}"/>
    <cellStyle name="Note 4 5 6 2" xfId="39417" xr:uid="{00000000-0005-0000-0000-0000C09B0000}"/>
    <cellStyle name="Note 4 5 6 3" xfId="39418" xr:uid="{00000000-0005-0000-0000-0000C19B0000}"/>
    <cellStyle name="Note 4 5 6 4" xfId="39419" xr:uid="{00000000-0005-0000-0000-0000C29B0000}"/>
    <cellStyle name="Note 4 5 7" xfId="39420" xr:uid="{00000000-0005-0000-0000-0000C39B0000}"/>
    <cellStyle name="Note 4 5 7 2" xfId="39421" xr:uid="{00000000-0005-0000-0000-0000C49B0000}"/>
    <cellStyle name="Note 4 5 7 3" xfId="39422" xr:uid="{00000000-0005-0000-0000-0000C59B0000}"/>
    <cellStyle name="Note 4 5 7 4" xfId="39423" xr:uid="{00000000-0005-0000-0000-0000C69B0000}"/>
    <cellStyle name="Note 4 5 8" xfId="39424" xr:uid="{00000000-0005-0000-0000-0000C79B0000}"/>
    <cellStyle name="Note 4 5 8 2" xfId="39425" xr:uid="{00000000-0005-0000-0000-0000C89B0000}"/>
    <cellStyle name="Note 4 5 8 3" xfId="39426" xr:uid="{00000000-0005-0000-0000-0000C99B0000}"/>
    <cellStyle name="Note 4 5 8 4" xfId="39427" xr:uid="{00000000-0005-0000-0000-0000CA9B0000}"/>
    <cellStyle name="Note 4 5 9" xfId="39428" xr:uid="{00000000-0005-0000-0000-0000CB9B0000}"/>
    <cellStyle name="Note 4 5 9 2" xfId="39429" xr:uid="{00000000-0005-0000-0000-0000CC9B0000}"/>
    <cellStyle name="Note 4 5 9 3" xfId="39430" xr:uid="{00000000-0005-0000-0000-0000CD9B0000}"/>
    <cellStyle name="Note 4 5 9 4" xfId="39431" xr:uid="{00000000-0005-0000-0000-0000CE9B0000}"/>
    <cellStyle name="Note 4 6" xfId="39432" xr:uid="{00000000-0005-0000-0000-0000CF9B0000}"/>
    <cellStyle name="Note 4 6 10" xfId="39433" xr:uid="{00000000-0005-0000-0000-0000D09B0000}"/>
    <cellStyle name="Note 4 6 10 2" xfId="39434" xr:uid="{00000000-0005-0000-0000-0000D19B0000}"/>
    <cellStyle name="Note 4 6 10 3" xfId="39435" xr:uid="{00000000-0005-0000-0000-0000D29B0000}"/>
    <cellStyle name="Note 4 6 10 4" xfId="39436" xr:uid="{00000000-0005-0000-0000-0000D39B0000}"/>
    <cellStyle name="Note 4 6 11" xfId="39437" xr:uid="{00000000-0005-0000-0000-0000D49B0000}"/>
    <cellStyle name="Note 4 6 11 2" xfId="39438" xr:uid="{00000000-0005-0000-0000-0000D59B0000}"/>
    <cellStyle name="Note 4 6 11 3" xfId="39439" xr:uid="{00000000-0005-0000-0000-0000D69B0000}"/>
    <cellStyle name="Note 4 6 11 4" xfId="39440" xr:uid="{00000000-0005-0000-0000-0000D79B0000}"/>
    <cellStyle name="Note 4 6 12" xfId="39441" xr:uid="{00000000-0005-0000-0000-0000D89B0000}"/>
    <cellStyle name="Note 4 6 12 2" xfId="39442" xr:uid="{00000000-0005-0000-0000-0000D99B0000}"/>
    <cellStyle name="Note 4 6 12 3" xfId="39443" xr:uid="{00000000-0005-0000-0000-0000DA9B0000}"/>
    <cellStyle name="Note 4 6 12 4" xfId="39444" xr:uid="{00000000-0005-0000-0000-0000DB9B0000}"/>
    <cellStyle name="Note 4 6 13" xfId="39445" xr:uid="{00000000-0005-0000-0000-0000DC9B0000}"/>
    <cellStyle name="Note 4 6 13 2" xfId="39446" xr:uid="{00000000-0005-0000-0000-0000DD9B0000}"/>
    <cellStyle name="Note 4 6 13 3" xfId="39447" xr:uid="{00000000-0005-0000-0000-0000DE9B0000}"/>
    <cellStyle name="Note 4 6 13 4" xfId="39448" xr:uid="{00000000-0005-0000-0000-0000DF9B0000}"/>
    <cellStyle name="Note 4 6 14" xfId="39449" xr:uid="{00000000-0005-0000-0000-0000E09B0000}"/>
    <cellStyle name="Note 4 6 14 2" xfId="39450" xr:uid="{00000000-0005-0000-0000-0000E19B0000}"/>
    <cellStyle name="Note 4 6 14 3" xfId="39451" xr:uid="{00000000-0005-0000-0000-0000E29B0000}"/>
    <cellStyle name="Note 4 6 14 4" xfId="39452" xr:uid="{00000000-0005-0000-0000-0000E39B0000}"/>
    <cellStyle name="Note 4 6 15" xfId="39453" xr:uid="{00000000-0005-0000-0000-0000E49B0000}"/>
    <cellStyle name="Note 4 6 15 2" xfId="39454" xr:uid="{00000000-0005-0000-0000-0000E59B0000}"/>
    <cellStyle name="Note 4 6 15 3" xfId="39455" xr:uid="{00000000-0005-0000-0000-0000E69B0000}"/>
    <cellStyle name="Note 4 6 15 4" xfId="39456" xr:uid="{00000000-0005-0000-0000-0000E79B0000}"/>
    <cellStyle name="Note 4 6 16" xfId="39457" xr:uid="{00000000-0005-0000-0000-0000E89B0000}"/>
    <cellStyle name="Note 4 6 16 2" xfId="39458" xr:uid="{00000000-0005-0000-0000-0000E99B0000}"/>
    <cellStyle name="Note 4 6 16 3" xfId="39459" xr:uid="{00000000-0005-0000-0000-0000EA9B0000}"/>
    <cellStyle name="Note 4 6 16 4" xfId="39460" xr:uid="{00000000-0005-0000-0000-0000EB9B0000}"/>
    <cellStyle name="Note 4 6 17" xfId="39461" xr:uid="{00000000-0005-0000-0000-0000EC9B0000}"/>
    <cellStyle name="Note 4 6 17 2" xfId="39462" xr:uid="{00000000-0005-0000-0000-0000ED9B0000}"/>
    <cellStyle name="Note 4 6 17 3" xfId="39463" xr:uid="{00000000-0005-0000-0000-0000EE9B0000}"/>
    <cellStyle name="Note 4 6 17 4" xfId="39464" xr:uid="{00000000-0005-0000-0000-0000EF9B0000}"/>
    <cellStyle name="Note 4 6 18" xfId="39465" xr:uid="{00000000-0005-0000-0000-0000F09B0000}"/>
    <cellStyle name="Note 4 6 18 2" xfId="39466" xr:uid="{00000000-0005-0000-0000-0000F19B0000}"/>
    <cellStyle name="Note 4 6 18 3" xfId="39467" xr:uid="{00000000-0005-0000-0000-0000F29B0000}"/>
    <cellStyle name="Note 4 6 18 4" xfId="39468" xr:uid="{00000000-0005-0000-0000-0000F39B0000}"/>
    <cellStyle name="Note 4 6 19" xfId="39469" xr:uid="{00000000-0005-0000-0000-0000F49B0000}"/>
    <cellStyle name="Note 4 6 19 2" xfId="39470" xr:uid="{00000000-0005-0000-0000-0000F59B0000}"/>
    <cellStyle name="Note 4 6 19 3" xfId="39471" xr:uid="{00000000-0005-0000-0000-0000F69B0000}"/>
    <cellStyle name="Note 4 6 19 4" xfId="39472" xr:uid="{00000000-0005-0000-0000-0000F79B0000}"/>
    <cellStyle name="Note 4 6 2" xfId="39473" xr:uid="{00000000-0005-0000-0000-0000F89B0000}"/>
    <cellStyle name="Note 4 6 2 2" xfId="39474" xr:uid="{00000000-0005-0000-0000-0000F99B0000}"/>
    <cellStyle name="Note 4 6 2 3" xfId="39475" xr:uid="{00000000-0005-0000-0000-0000FA9B0000}"/>
    <cellStyle name="Note 4 6 2 4" xfId="39476" xr:uid="{00000000-0005-0000-0000-0000FB9B0000}"/>
    <cellStyle name="Note 4 6 20" xfId="39477" xr:uid="{00000000-0005-0000-0000-0000FC9B0000}"/>
    <cellStyle name="Note 4 6 20 2" xfId="39478" xr:uid="{00000000-0005-0000-0000-0000FD9B0000}"/>
    <cellStyle name="Note 4 6 20 3" xfId="39479" xr:uid="{00000000-0005-0000-0000-0000FE9B0000}"/>
    <cellStyle name="Note 4 6 20 4" xfId="39480" xr:uid="{00000000-0005-0000-0000-0000FF9B0000}"/>
    <cellStyle name="Note 4 6 21" xfId="39481" xr:uid="{00000000-0005-0000-0000-0000009C0000}"/>
    <cellStyle name="Note 4 6 22" xfId="39482" xr:uid="{00000000-0005-0000-0000-0000019C0000}"/>
    <cellStyle name="Note 4 6 3" xfId="39483" xr:uid="{00000000-0005-0000-0000-0000029C0000}"/>
    <cellStyle name="Note 4 6 3 2" xfId="39484" xr:uid="{00000000-0005-0000-0000-0000039C0000}"/>
    <cellStyle name="Note 4 6 3 3" xfId="39485" xr:uid="{00000000-0005-0000-0000-0000049C0000}"/>
    <cellStyle name="Note 4 6 3 4" xfId="39486" xr:uid="{00000000-0005-0000-0000-0000059C0000}"/>
    <cellStyle name="Note 4 6 4" xfId="39487" xr:uid="{00000000-0005-0000-0000-0000069C0000}"/>
    <cellStyle name="Note 4 6 4 2" xfId="39488" xr:uid="{00000000-0005-0000-0000-0000079C0000}"/>
    <cellStyle name="Note 4 6 4 3" xfId="39489" xr:uid="{00000000-0005-0000-0000-0000089C0000}"/>
    <cellStyle name="Note 4 6 4 4" xfId="39490" xr:uid="{00000000-0005-0000-0000-0000099C0000}"/>
    <cellStyle name="Note 4 6 5" xfId="39491" xr:uid="{00000000-0005-0000-0000-00000A9C0000}"/>
    <cellStyle name="Note 4 6 5 2" xfId="39492" xr:uid="{00000000-0005-0000-0000-00000B9C0000}"/>
    <cellStyle name="Note 4 6 5 3" xfId="39493" xr:uid="{00000000-0005-0000-0000-00000C9C0000}"/>
    <cellStyle name="Note 4 6 5 4" xfId="39494" xr:uid="{00000000-0005-0000-0000-00000D9C0000}"/>
    <cellStyle name="Note 4 6 6" xfId="39495" xr:uid="{00000000-0005-0000-0000-00000E9C0000}"/>
    <cellStyle name="Note 4 6 6 2" xfId="39496" xr:uid="{00000000-0005-0000-0000-00000F9C0000}"/>
    <cellStyle name="Note 4 6 6 3" xfId="39497" xr:uid="{00000000-0005-0000-0000-0000109C0000}"/>
    <cellStyle name="Note 4 6 6 4" xfId="39498" xr:uid="{00000000-0005-0000-0000-0000119C0000}"/>
    <cellStyle name="Note 4 6 7" xfId="39499" xr:uid="{00000000-0005-0000-0000-0000129C0000}"/>
    <cellStyle name="Note 4 6 7 2" xfId="39500" xr:uid="{00000000-0005-0000-0000-0000139C0000}"/>
    <cellStyle name="Note 4 6 7 3" xfId="39501" xr:uid="{00000000-0005-0000-0000-0000149C0000}"/>
    <cellStyle name="Note 4 6 7 4" xfId="39502" xr:uid="{00000000-0005-0000-0000-0000159C0000}"/>
    <cellStyle name="Note 4 6 8" xfId="39503" xr:uid="{00000000-0005-0000-0000-0000169C0000}"/>
    <cellStyle name="Note 4 6 8 2" xfId="39504" xr:uid="{00000000-0005-0000-0000-0000179C0000}"/>
    <cellStyle name="Note 4 6 8 3" xfId="39505" xr:uid="{00000000-0005-0000-0000-0000189C0000}"/>
    <cellStyle name="Note 4 6 8 4" xfId="39506" xr:uid="{00000000-0005-0000-0000-0000199C0000}"/>
    <cellStyle name="Note 4 6 9" xfId="39507" xr:uid="{00000000-0005-0000-0000-00001A9C0000}"/>
    <cellStyle name="Note 4 6 9 2" xfId="39508" xr:uid="{00000000-0005-0000-0000-00001B9C0000}"/>
    <cellStyle name="Note 4 6 9 3" xfId="39509" xr:uid="{00000000-0005-0000-0000-00001C9C0000}"/>
    <cellStyle name="Note 4 6 9 4" xfId="39510" xr:uid="{00000000-0005-0000-0000-00001D9C0000}"/>
    <cellStyle name="Note 4 7" xfId="39511" xr:uid="{00000000-0005-0000-0000-00001E9C0000}"/>
    <cellStyle name="Note 4 7 10" xfId="39512" xr:uid="{00000000-0005-0000-0000-00001F9C0000}"/>
    <cellStyle name="Note 4 7 10 2" xfId="39513" xr:uid="{00000000-0005-0000-0000-0000209C0000}"/>
    <cellStyle name="Note 4 7 10 3" xfId="39514" xr:uid="{00000000-0005-0000-0000-0000219C0000}"/>
    <cellStyle name="Note 4 7 10 4" xfId="39515" xr:uid="{00000000-0005-0000-0000-0000229C0000}"/>
    <cellStyle name="Note 4 7 11" xfId="39516" xr:uid="{00000000-0005-0000-0000-0000239C0000}"/>
    <cellStyle name="Note 4 7 11 2" xfId="39517" xr:uid="{00000000-0005-0000-0000-0000249C0000}"/>
    <cellStyle name="Note 4 7 11 3" xfId="39518" xr:uid="{00000000-0005-0000-0000-0000259C0000}"/>
    <cellStyle name="Note 4 7 11 4" xfId="39519" xr:uid="{00000000-0005-0000-0000-0000269C0000}"/>
    <cellStyle name="Note 4 7 12" xfId="39520" xr:uid="{00000000-0005-0000-0000-0000279C0000}"/>
    <cellStyle name="Note 4 7 12 2" xfId="39521" xr:uid="{00000000-0005-0000-0000-0000289C0000}"/>
    <cellStyle name="Note 4 7 12 3" xfId="39522" xr:uid="{00000000-0005-0000-0000-0000299C0000}"/>
    <cellStyle name="Note 4 7 12 4" xfId="39523" xr:uid="{00000000-0005-0000-0000-00002A9C0000}"/>
    <cellStyle name="Note 4 7 13" xfId="39524" xr:uid="{00000000-0005-0000-0000-00002B9C0000}"/>
    <cellStyle name="Note 4 7 13 2" xfId="39525" xr:uid="{00000000-0005-0000-0000-00002C9C0000}"/>
    <cellStyle name="Note 4 7 13 3" xfId="39526" xr:uid="{00000000-0005-0000-0000-00002D9C0000}"/>
    <cellStyle name="Note 4 7 13 4" xfId="39527" xr:uid="{00000000-0005-0000-0000-00002E9C0000}"/>
    <cellStyle name="Note 4 7 14" xfId="39528" xr:uid="{00000000-0005-0000-0000-00002F9C0000}"/>
    <cellStyle name="Note 4 7 14 2" xfId="39529" xr:uid="{00000000-0005-0000-0000-0000309C0000}"/>
    <cellStyle name="Note 4 7 14 3" xfId="39530" xr:uid="{00000000-0005-0000-0000-0000319C0000}"/>
    <cellStyle name="Note 4 7 14 4" xfId="39531" xr:uid="{00000000-0005-0000-0000-0000329C0000}"/>
    <cellStyle name="Note 4 7 15" xfId="39532" xr:uid="{00000000-0005-0000-0000-0000339C0000}"/>
    <cellStyle name="Note 4 7 15 2" xfId="39533" xr:uid="{00000000-0005-0000-0000-0000349C0000}"/>
    <cellStyle name="Note 4 7 15 3" xfId="39534" xr:uid="{00000000-0005-0000-0000-0000359C0000}"/>
    <cellStyle name="Note 4 7 15 4" xfId="39535" xr:uid="{00000000-0005-0000-0000-0000369C0000}"/>
    <cellStyle name="Note 4 7 16" xfId="39536" xr:uid="{00000000-0005-0000-0000-0000379C0000}"/>
    <cellStyle name="Note 4 7 16 2" xfId="39537" xr:uid="{00000000-0005-0000-0000-0000389C0000}"/>
    <cellStyle name="Note 4 7 16 3" xfId="39538" xr:uid="{00000000-0005-0000-0000-0000399C0000}"/>
    <cellStyle name="Note 4 7 16 4" xfId="39539" xr:uid="{00000000-0005-0000-0000-00003A9C0000}"/>
    <cellStyle name="Note 4 7 17" xfId="39540" xr:uid="{00000000-0005-0000-0000-00003B9C0000}"/>
    <cellStyle name="Note 4 7 17 2" xfId="39541" xr:uid="{00000000-0005-0000-0000-00003C9C0000}"/>
    <cellStyle name="Note 4 7 17 3" xfId="39542" xr:uid="{00000000-0005-0000-0000-00003D9C0000}"/>
    <cellStyle name="Note 4 7 17 4" xfId="39543" xr:uid="{00000000-0005-0000-0000-00003E9C0000}"/>
    <cellStyle name="Note 4 7 18" xfId="39544" xr:uid="{00000000-0005-0000-0000-00003F9C0000}"/>
    <cellStyle name="Note 4 7 18 2" xfId="39545" xr:uid="{00000000-0005-0000-0000-0000409C0000}"/>
    <cellStyle name="Note 4 7 18 3" xfId="39546" xr:uid="{00000000-0005-0000-0000-0000419C0000}"/>
    <cellStyle name="Note 4 7 18 4" xfId="39547" xr:uid="{00000000-0005-0000-0000-0000429C0000}"/>
    <cellStyle name="Note 4 7 19" xfId="39548" xr:uid="{00000000-0005-0000-0000-0000439C0000}"/>
    <cellStyle name="Note 4 7 19 2" xfId="39549" xr:uid="{00000000-0005-0000-0000-0000449C0000}"/>
    <cellStyle name="Note 4 7 19 3" xfId="39550" xr:uid="{00000000-0005-0000-0000-0000459C0000}"/>
    <cellStyle name="Note 4 7 19 4" xfId="39551" xr:uid="{00000000-0005-0000-0000-0000469C0000}"/>
    <cellStyle name="Note 4 7 2" xfId="39552" xr:uid="{00000000-0005-0000-0000-0000479C0000}"/>
    <cellStyle name="Note 4 7 2 2" xfId="39553" xr:uid="{00000000-0005-0000-0000-0000489C0000}"/>
    <cellStyle name="Note 4 7 2 3" xfId="39554" xr:uid="{00000000-0005-0000-0000-0000499C0000}"/>
    <cellStyle name="Note 4 7 2 4" xfId="39555" xr:uid="{00000000-0005-0000-0000-00004A9C0000}"/>
    <cellStyle name="Note 4 7 20" xfId="39556" xr:uid="{00000000-0005-0000-0000-00004B9C0000}"/>
    <cellStyle name="Note 4 7 20 2" xfId="39557" xr:uid="{00000000-0005-0000-0000-00004C9C0000}"/>
    <cellStyle name="Note 4 7 20 3" xfId="39558" xr:uid="{00000000-0005-0000-0000-00004D9C0000}"/>
    <cellStyle name="Note 4 7 20 4" xfId="39559" xr:uid="{00000000-0005-0000-0000-00004E9C0000}"/>
    <cellStyle name="Note 4 7 21" xfId="39560" xr:uid="{00000000-0005-0000-0000-00004F9C0000}"/>
    <cellStyle name="Note 4 7 22" xfId="39561" xr:uid="{00000000-0005-0000-0000-0000509C0000}"/>
    <cellStyle name="Note 4 7 3" xfId="39562" xr:uid="{00000000-0005-0000-0000-0000519C0000}"/>
    <cellStyle name="Note 4 7 3 2" xfId="39563" xr:uid="{00000000-0005-0000-0000-0000529C0000}"/>
    <cellStyle name="Note 4 7 3 3" xfId="39564" xr:uid="{00000000-0005-0000-0000-0000539C0000}"/>
    <cellStyle name="Note 4 7 3 4" xfId="39565" xr:uid="{00000000-0005-0000-0000-0000549C0000}"/>
    <cellStyle name="Note 4 7 4" xfId="39566" xr:uid="{00000000-0005-0000-0000-0000559C0000}"/>
    <cellStyle name="Note 4 7 4 2" xfId="39567" xr:uid="{00000000-0005-0000-0000-0000569C0000}"/>
    <cellStyle name="Note 4 7 4 3" xfId="39568" xr:uid="{00000000-0005-0000-0000-0000579C0000}"/>
    <cellStyle name="Note 4 7 4 4" xfId="39569" xr:uid="{00000000-0005-0000-0000-0000589C0000}"/>
    <cellStyle name="Note 4 7 5" xfId="39570" xr:uid="{00000000-0005-0000-0000-0000599C0000}"/>
    <cellStyle name="Note 4 7 5 2" xfId="39571" xr:uid="{00000000-0005-0000-0000-00005A9C0000}"/>
    <cellStyle name="Note 4 7 5 3" xfId="39572" xr:uid="{00000000-0005-0000-0000-00005B9C0000}"/>
    <cellStyle name="Note 4 7 5 4" xfId="39573" xr:uid="{00000000-0005-0000-0000-00005C9C0000}"/>
    <cellStyle name="Note 4 7 6" xfId="39574" xr:uid="{00000000-0005-0000-0000-00005D9C0000}"/>
    <cellStyle name="Note 4 7 6 2" xfId="39575" xr:uid="{00000000-0005-0000-0000-00005E9C0000}"/>
    <cellStyle name="Note 4 7 6 3" xfId="39576" xr:uid="{00000000-0005-0000-0000-00005F9C0000}"/>
    <cellStyle name="Note 4 7 6 4" xfId="39577" xr:uid="{00000000-0005-0000-0000-0000609C0000}"/>
    <cellStyle name="Note 4 7 7" xfId="39578" xr:uid="{00000000-0005-0000-0000-0000619C0000}"/>
    <cellStyle name="Note 4 7 7 2" xfId="39579" xr:uid="{00000000-0005-0000-0000-0000629C0000}"/>
    <cellStyle name="Note 4 7 7 3" xfId="39580" xr:uid="{00000000-0005-0000-0000-0000639C0000}"/>
    <cellStyle name="Note 4 7 7 4" xfId="39581" xr:uid="{00000000-0005-0000-0000-0000649C0000}"/>
    <cellStyle name="Note 4 7 8" xfId="39582" xr:uid="{00000000-0005-0000-0000-0000659C0000}"/>
    <cellStyle name="Note 4 7 8 2" xfId="39583" xr:uid="{00000000-0005-0000-0000-0000669C0000}"/>
    <cellStyle name="Note 4 7 8 3" xfId="39584" xr:uid="{00000000-0005-0000-0000-0000679C0000}"/>
    <cellStyle name="Note 4 7 8 4" xfId="39585" xr:uid="{00000000-0005-0000-0000-0000689C0000}"/>
    <cellStyle name="Note 4 7 9" xfId="39586" xr:uid="{00000000-0005-0000-0000-0000699C0000}"/>
    <cellStyle name="Note 4 7 9 2" xfId="39587" xr:uid="{00000000-0005-0000-0000-00006A9C0000}"/>
    <cellStyle name="Note 4 7 9 3" xfId="39588" xr:uid="{00000000-0005-0000-0000-00006B9C0000}"/>
    <cellStyle name="Note 4 7 9 4" xfId="39589" xr:uid="{00000000-0005-0000-0000-00006C9C0000}"/>
    <cellStyle name="Note 4 8" xfId="39590" xr:uid="{00000000-0005-0000-0000-00006D9C0000}"/>
    <cellStyle name="Note 4 8 2" xfId="39591" xr:uid="{00000000-0005-0000-0000-00006E9C0000}"/>
    <cellStyle name="Note 4 8 3" xfId="39592" xr:uid="{00000000-0005-0000-0000-00006F9C0000}"/>
    <cellStyle name="Note 4 9" xfId="39593" xr:uid="{00000000-0005-0000-0000-0000709C0000}"/>
    <cellStyle name="Note 4 9 2" xfId="39594" xr:uid="{00000000-0005-0000-0000-0000719C0000}"/>
    <cellStyle name="Note 4 9 3" xfId="39595" xr:uid="{00000000-0005-0000-0000-0000729C0000}"/>
    <cellStyle name="Note 4 9 4" xfId="39596" xr:uid="{00000000-0005-0000-0000-0000739C0000}"/>
    <cellStyle name="Note 40" xfId="1729" xr:uid="{00000000-0005-0000-0000-0000749C0000}"/>
    <cellStyle name="Note 40 2" xfId="1730" xr:uid="{00000000-0005-0000-0000-0000759C0000}"/>
    <cellStyle name="Note 40 2 2" xfId="39598" xr:uid="{00000000-0005-0000-0000-0000769C0000}"/>
    <cellStyle name="Note 40 3" xfId="39599" xr:uid="{00000000-0005-0000-0000-0000779C0000}"/>
    <cellStyle name="Note 40 4" xfId="39600" xr:uid="{00000000-0005-0000-0000-0000789C0000}"/>
    <cellStyle name="Note 40 5" xfId="39597" xr:uid="{00000000-0005-0000-0000-0000799C0000}"/>
    <cellStyle name="Note 41" xfId="1731" xr:uid="{00000000-0005-0000-0000-00007A9C0000}"/>
    <cellStyle name="Note 41 2" xfId="1732" xr:uid="{00000000-0005-0000-0000-00007B9C0000}"/>
    <cellStyle name="Note 41 2 2" xfId="39602" xr:uid="{00000000-0005-0000-0000-00007C9C0000}"/>
    <cellStyle name="Note 41 3" xfId="39603" xr:uid="{00000000-0005-0000-0000-00007D9C0000}"/>
    <cellStyle name="Note 41 4" xfId="39604" xr:uid="{00000000-0005-0000-0000-00007E9C0000}"/>
    <cellStyle name="Note 41 5" xfId="39601" xr:uid="{00000000-0005-0000-0000-00007F9C0000}"/>
    <cellStyle name="Note 42" xfId="1733" xr:uid="{00000000-0005-0000-0000-0000809C0000}"/>
    <cellStyle name="Note 42 2" xfId="1734" xr:uid="{00000000-0005-0000-0000-0000819C0000}"/>
    <cellStyle name="Note 42 2 2" xfId="39606" xr:uid="{00000000-0005-0000-0000-0000829C0000}"/>
    <cellStyle name="Note 42 3" xfId="39607" xr:uid="{00000000-0005-0000-0000-0000839C0000}"/>
    <cellStyle name="Note 42 4" xfId="39608" xr:uid="{00000000-0005-0000-0000-0000849C0000}"/>
    <cellStyle name="Note 42 5" xfId="39605" xr:uid="{00000000-0005-0000-0000-0000859C0000}"/>
    <cellStyle name="Note 43" xfId="1735" xr:uid="{00000000-0005-0000-0000-0000869C0000}"/>
    <cellStyle name="Note 43 2" xfId="1736" xr:uid="{00000000-0005-0000-0000-0000879C0000}"/>
    <cellStyle name="Note 43 2 2" xfId="39610" xr:uid="{00000000-0005-0000-0000-0000889C0000}"/>
    <cellStyle name="Note 43 3" xfId="39609" xr:uid="{00000000-0005-0000-0000-0000899C0000}"/>
    <cellStyle name="Note 44" xfId="1737" xr:uid="{00000000-0005-0000-0000-00008A9C0000}"/>
    <cellStyle name="Note 44 2" xfId="1738" xr:uid="{00000000-0005-0000-0000-00008B9C0000}"/>
    <cellStyle name="Note 44 2 2" xfId="39612" xr:uid="{00000000-0005-0000-0000-00008C9C0000}"/>
    <cellStyle name="Note 44 3" xfId="39611" xr:uid="{00000000-0005-0000-0000-00008D9C0000}"/>
    <cellStyle name="Note 45" xfId="1739" xr:uid="{00000000-0005-0000-0000-00008E9C0000}"/>
    <cellStyle name="Note 45 2" xfId="1740" xr:uid="{00000000-0005-0000-0000-00008F9C0000}"/>
    <cellStyle name="Note 45 3" xfId="39613" xr:uid="{00000000-0005-0000-0000-0000909C0000}"/>
    <cellStyle name="Note 46" xfId="1741" xr:uid="{00000000-0005-0000-0000-0000919C0000}"/>
    <cellStyle name="Note 46 2" xfId="1742" xr:uid="{00000000-0005-0000-0000-0000929C0000}"/>
    <cellStyle name="Note 46 3" xfId="39614" xr:uid="{00000000-0005-0000-0000-0000939C0000}"/>
    <cellStyle name="Note 47" xfId="1743" xr:uid="{00000000-0005-0000-0000-0000949C0000}"/>
    <cellStyle name="Note 47 2" xfId="1744" xr:uid="{00000000-0005-0000-0000-0000959C0000}"/>
    <cellStyle name="Note 47 3" xfId="39615" xr:uid="{00000000-0005-0000-0000-0000969C0000}"/>
    <cellStyle name="Note 48" xfId="1745" xr:uid="{00000000-0005-0000-0000-0000979C0000}"/>
    <cellStyle name="Note 48 2" xfId="1746" xr:uid="{00000000-0005-0000-0000-0000989C0000}"/>
    <cellStyle name="Note 48 3" xfId="57811" xr:uid="{00000000-0005-0000-0000-0000999C0000}"/>
    <cellStyle name="Note 49" xfId="1747" xr:uid="{00000000-0005-0000-0000-00009A9C0000}"/>
    <cellStyle name="Note 49 2" xfId="1748" xr:uid="{00000000-0005-0000-0000-00009B9C0000}"/>
    <cellStyle name="Note 5" xfId="1749" xr:uid="{00000000-0005-0000-0000-00009C9C0000}"/>
    <cellStyle name="Note 5 10" xfId="39617" xr:uid="{00000000-0005-0000-0000-00009D9C0000}"/>
    <cellStyle name="Note 5 10 10" xfId="39618" xr:uid="{00000000-0005-0000-0000-00009E9C0000}"/>
    <cellStyle name="Note 5 10 10 2" xfId="39619" xr:uid="{00000000-0005-0000-0000-00009F9C0000}"/>
    <cellStyle name="Note 5 10 10 3" xfId="39620" xr:uid="{00000000-0005-0000-0000-0000A09C0000}"/>
    <cellStyle name="Note 5 10 10 4" xfId="39621" xr:uid="{00000000-0005-0000-0000-0000A19C0000}"/>
    <cellStyle name="Note 5 10 11" xfId="39622" xr:uid="{00000000-0005-0000-0000-0000A29C0000}"/>
    <cellStyle name="Note 5 10 11 2" xfId="39623" xr:uid="{00000000-0005-0000-0000-0000A39C0000}"/>
    <cellStyle name="Note 5 10 11 3" xfId="39624" xr:uid="{00000000-0005-0000-0000-0000A49C0000}"/>
    <cellStyle name="Note 5 10 11 4" xfId="39625" xr:uid="{00000000-0005-0000-0000-0000A59C0000}"/>
    <cellStyle name="Note 5 10 12" xfId="39626" xr:uid="{00000000-0005-0000-0000-0000A69C0000}"/>
    <cellStyle name="Note 5 10 12 2" xfId="39627" xr:uid="{00000000-0005-0000-0000-0000A79C0000}"/>
    <cellStyle name="Note 5 10 12 3" xfId="39628" xr:uid="{00000000-0005-0000-0000-0000A89C0000}"/>
    <cellStyle name="Note 5 10 12 4" xfId="39629" xr:uid="{00000000-0005-0000-0000-0000A99C0000}"/>
    <cellStyle name="Note 5 10 13" xfId="39630" xr:uid="{00000000-0005-0000-0000-0000AA9C0000}"/>
    <cellStyle name="Note 5 10 13 2" xfId="39631" xr:uid="{00000000-0005-0000-0000-0000AB9C0000}"/>
    <cellStyle name="Note 5 10 13 3" xfId="39632" xr:uid="{00000000-0005-0000-0000-0000AC9C0000}"/>
    <cellStyle name="Note 5 10 13 4" xfId="39633" xr:uid="{00000000-0005-0000-0000-0000AD9C0000}"/>
    <cellStyle name="Note 5 10 14" xfId="39634" xr:uid="{00000000-0005-0000-0000-0000AE9C0000}"/>
    <cellStyle name="Note 5 10 14 2" xfId="39635" xr:uid="{00000000-0005-0000-0000-0000AF9C0000}"/>
    <cellStyle name="Note 5 10 14 3" xfId="39636" xr:uid="{00000000-0005-0000-0000-0000B09C0000}"/>
    <cellStyle name="Note 5 10 14 4" xfId="39637" xr:uid="{00000000-0005-0000-0000-0000B19C0000}"/>
    <cellStyle name="Note 5 10 15" xfId="39638" xr:uid="{00000000-0005-0000-0000-0000B29C0000}"/>
    <cellStyle name="Note 5 10 15 2" xfId="39639" xr:uid="{00000000-0005-0000-0000-0000B39C0000}"/>
    <cellStyle name="Note 5 10 15 3" xfId="39640" xr:uid="{00000000-0005-0000-0000-0000B49C0000}"/>
    <cellStyle name="Note 5 10 15 4" xfId="39641" xr:uid="{00000000-0005-0000-0000-0000B59C0000}"/>
    <cellStyle name="Note 5 10 16" xfId="39642" xr:uid="{00000000-0005-0000-0000-0000B69C0000}"/>
    <cellStyle name="Note 5 10 16 2" xfId="39643" xr:uid="{00000000-0005-0000-0000-0000B79C0000}"/>
    <cellStyle name="Note 5 10 16 3" xfId="39644" xr:uid="{00000000-0005-0000-0000-0000B89C0000}"/>
    <cellStyle name="Note 5 10 16 4" xfId="39645" xr:uid="{00000000-0005-0000-0000-0000B99C0000}"/>
    <cellStyle name="Note 5 10 17" xfId="39646" xr:uid="{00000000-0005-0000-0000-0000BA9C0000}"/>
    <cellStyle name="Note 5 10 17 2" xfId="39647" xr:uid="{00000000-0005-0000-0000-0000BB9C0000}"/>
    <cellStyle name="Note 5 10 17 3" xfId="39648" xr:uid="{00000000-0005-0000-0000-0000BC9C0000}"/>
    <cellStyle name="Note 5 10 17 4" xfId="39649" xr:uid="{00000000-0005-0000-0000-0000BD9C0000}"/>
    <cellStyle name="Note 5 10 18" xfId="39650" xr:uid="{00000000-0005-0000-0000-0000BE9C0000}"/>
    <cellStyle name="Note 5 10 18 2" xfId="39651" xr:uid="{00000000-0005-0000-0000-0000BF9C0000}"/>
    <cellStyle name="Note 5 10 18 3" xfId="39652" xr:uid="{00000000-0005-0000-0000-0000C09C0000}"/>
    <cellStyle name="Note 5 10 18 4" xfId="39653" xr:uid="{00000000-0005-0000-0000-0000C19C0000}"/>
    <cellStyle name="Note 5 10 19" xfId="39654" xr:uid="{00000000-0005-0000-0000-0000C29C0000}"/>
    <cellStyle name="Note 5 10 19 2" xfId="39655" xr:uid="{00000000-0005-0000-0000-0000C39C0000}"/>
    <cellStyle name="Note 5 10 19 3" xfId="39656" xr:uid="{00000000-0005-0000-0000-0000C49C0000}"/>
    <cellStyle name="Note 5 10 19 4" xfId="39657" xr:uid="{00000000-0005-0000-0000-0000C59C0000}"/>
    <cellStyle name="Note 5 10 2" xfId="39658" xr:uid="{00000000-0005-0000-0000-0000C69C0000}"/>
    <cellStyle name="Note 5 10 2 2" xfId="39659" xr:uid="{00000000-0005-0000-0000-0000C79C0000}"/>
    <cellStyle name="Note 5 10 2 3" xfId="39660" xr:uid="{00000000-0005-0000-0000-0000C89C0000}"/>
    <cellStyle name="Note 5 10 2 4" xfId="39661" xr:uid="{00000000-0005-0000-0000-0000C99C0000}"/>
    <cellStyle name="Note 5 10 20" xfId="39662" xr:uid="{00000000-0005-0000-0000-0000CA9C0000}"/>
    <cellStyle name="Note 5 10 20 2" xfId="39663" xr:uid="{00000000-0005-0000-0000-0000CB9C0000}"/>
    <cellStyle name="Note 5 10 20 3" xfId="39664" xr:uid="{00000000-0005-0000-0000-0000CC9C0000}"/>
    <cellStyle name="Note 5 10 20 4" xfId="39665" xr:uid="{00000000-0005-0000-0000-0000CD9C0000}"/>
    <cellStyle name="Note 5 10 21" xfId="39666" xr:uid="{00000000-0005-0000-0000-0000CE9C0000}"/>
    <cellStyle name="Note 5 10 22" xfId="39667" xr:uid="{00000000-0005-0000-0000-0000CF9C0000}"/>
    <cellStyle name="Note 5 10 3" xfId="39668" xr:uid="{00000000-0005-0000-0000-0000D09C0000}"/>
    <cellStyle name="Note 5 10 3 2" xfId="39669" xr:uid="{00000000-0005-0000-0000-0000D19C0000}"/>
    <cellStyle name="Note 5 10 3 3" xfId="39670" xr:uid="{00000000-0005-0000-0000-0000D29C0000}"/>
    <cellStyle name="Note 5 10 3 4" xfId="39671" xr:uid="{00000000-0005-0000-0000-0000D39C0000}"/>
    <cellStyle name="Note 5 10 4" xfId="39672" xr:uid="{00000000-0005-0000-0000-0000D49C0000}"/>
    <cellStyle name="Note 5 10 4 2" xfId="39673" xr:uid="{00000000-0005-0000-0000-0000D59C0000}"/>
    <cellStyle name="Note 5 10 4 3" xfId="39674" xr:uid="{00000000-0005-0000-0000-0000D69C0000}"/>
    <cellStyle name="Note 5 10 4 4" xfId="39675" xr:uid="{00000000-0005-0000-0000-0000D79C0000}"/>
    <cellStyle name="Note 5 10 5" xfId="39676" xr:uid="{00000000-0005-0000-0000-0000D89C0000}"/>
    <cellStyle name="Note 5 10 5 2" xfId="39677" xr:uid="{00000000-0005-0000-0000-0000D99C0000}"/>
    <cellStyle name="Note 5 10 5 3" xfId="39678" xr:uid="{00000000-0005-0000-0000-0000DA9C0000}"/>
    <cellStyle name="Note 5 10 5 4" xfId="39679" xr:uid="{00000000-0005-0000-0000-0000DB9C0000}"/>
    <cellStyle name="Note 5 10 6" xfId="39680" xr:uid="{00000000-0005-0000-0000-0000DC9C0000}"/>
    <cellStyle name="Note 5 10 6 2" xfId="39681" xr:uid="{00000000-0005-0000-0000-0000DD9C0000}"/>
    <cellStyle name="Note 5 10 6 3" xfId="39682" xr:uid="{00000000-0005-0000-0000-0000DE9C0000}"/>
    <cellStyle name="Note 5 10 6 4" xfId="39683" xr:uid="{00000000-0005-0000-0000-0000DF9C0000}"/>
    <cellStyle name="Note 5 10 7" xfId="39684" xr:uid="{00000000-0005-0000-0000-0000E09C0000}"/>
    <cellStyle name="Note 5 10 7 2" xfId="39685" xr:uid="{00000000-0005-0000-0000-0000E19C0000}"/>
    <cellStyle name="Note 5 10 7 3" xfId="39686" xr:uid="{00000000-0005-0000-0000-0000E29C0000}"/>
    <cellStyle name="Note 5 10 7 4" xfId="39687" xr:uid="{00000000-0005-0000-0000-0000E39C0000}"/>
    <cellStyle name="Note 5 10 8" xfId="39688" xr:uid="{00000000-0005-0000-0000-0000E49C0000}"/>
    <cellStyle name="Note 5 10 8 2" xfId="39689" xr:uid="{00000000-0005-0000-0000-0000E59C0000}"/>
    <cellStyle name="Note 5 10 8 3" xfId="39690" xr:uid="{00000000-0005-0000-0000-0000E69C0000}"/>
    <cellStyle name="Note 5 10 8 4" xfId="39691" xr:uid="{00000000-0005-0000-0000-0000E79C0000}"/>
    <cellStyle name="Note 5 10 9" xfId="39692" xr:uid="{00000000-0005-0000-0000-0000E89C0000}"/>
    <cellStyle name="Note 5 10 9 2" xfId="39693" xr:uid="{00000000-0005-0000-0000-0000E99C0000}"/>
    <cellStyle name="Note 5 10 9 3" xfId="39694" xr:uid="{00000000-0005-0000-0000-0000EA9C0000}"/>
    <cellStyle name="Note 5 10 9 4" xfId="39695" xr:uid="{00000000-0005-0000-0000-0000EB9C0000}"/>
    <cellStyle name="Note 5 11" xfId="39696" xr:uid="{00000000-0005-0000-0000-0000EC9C0000}"/>
    <cellStyle name="Note 5 11 10" xfId="39697" xr:uid="{00000000-0005-0000-0000-0000ED9C0000}"/>
    <cellStyle name="Note 5 11 10 2" xfId="39698" xr:uid="{00000000-0005-0000-0000-0000EE9C0000}"/>
    <cellStyle name="Note 5 11 10 3" xfId="39699" xr:uid="{00000000-0005-0000-0000-0000EF9C0000}"/>
    <cellStyle name="Note 5 11 10 4" xfId="39700" xr:uid="{00000000-0005-0000-0000-0000F09C0000}"/>
    <cellStyle name="Note 5 11 11" xfId="39701" xr:uid="{00000000-0005-0000-0000-0000F19C0000}"/>
    <cellStyle name="Note 5 11 11 2" xfId="39702" xr:uid="{00000000-0005-0000-0000-0000F29C0000}"/>
    <cellStyle name="Note 5 11 11 3" xfId="39703" xr:uid="{00000000-0005-0000-0000-0000F39C0000}"/>
    <cellStyle name="Note 5 11 11 4" xfId="39704" xr:uid="{00000000-0005-0000-0000-0000F49C0000}"/>
    <cellStyle name="Note 5 11 12" xfId="39705" xr:uid="{00000000-0005-0000-0000-0000F59C0000}"/>
    <cellStyle name="Note 5 11 12 2" xfId="39706" xr:uid="{00000000-0005-0000-0000-0000F69C0000}"/>
    <cellStyle name="Note 5 11 12 3" xfId="39707" xr:uid="{00000000-0005-0000-0000-0000F79C0000}"/>
    <cellStyle name="Note 5 11 12 4" xfId="39708" xr:uid="{00000000-0005-0000-0000-0000F89C0000}"/>
    <cellStyle name="Note 5 11 13" xfId="39709" xr:uid="{00000000-0005-0000-0000-0000F99C0000}"/>
    <cellStyle name="Note 5 11 13 2" xfId="39710" xr:uid="{00000000-0005-0000-0000-0000FA9C0000}"/>
    <cellStyle name="Note 5 11 13 3" xfId="39711" xr:uid="{00000000-0005-0000-0000-0000FB9C0000}"/>
    <cellStyle name="Note 5 11 13 4" xfId="39712" xr:uid="{00000000-0005-0000-0000-0000FC9C0000}"/>
    <cellStyle name="Note 5 11 14" xfId="39713" xr:uid="{00000000-0005-0000-0000-0000FD9C0000}"/>
    <cellStyle name="Note 5 11 14 2" xfId="39714" xr:uid="{00000000-0005-0000-0000-0000FE9C0000}"/>
    <cellStyle name="Note 5 11 14 3" xfId="39715" xr:uid="{00000000-0005-0000-0000-0000FF9C0000}"/>
    <cellStyle name="Note 5 11 14 4" xfId="39716" xr:uid="{00000000-0005-0000-0000-0000009D0000}"/>
    <cellStyle name="Note 5 11 15" xfId="39717" xr:uid="{00000000-0005-0000-0000-0000019D0000}"/>
    <cellStyle name="Note 5 11 15 2" xfId="39718" xr:uid="{00000000-0005-0000-0000-0000029D0000}"/>
    <cellStyle name="Note 5 11 15 3" xfId="39719" xr:uid="{00000000-0005-0000-0000-0000039D0000}"/>
    <cellStyle name="Note 5 11 15 4" xfId="39720" xr:uid="{00000000-0005-0000-0000-0000049D0000}"/>
    <cellStyle name="Note 5 11 16" xfId="39721" xr:uid="{00000000-0005-0000-0000-0000059D0000}"/>
    <cellStyle name="Note 5 11 16 2" xfId="39722" xr:uid="{00000000-0005-0000-0000-0000069D0000}"/>
    <cellStyle name="Note 5 11 16 3" xfId="39723" xr:uid="{00000000-0005-0000-0000-0000079D0000}"/>
    <cellStyle name="Note 5 11 16 4" xfId="39724" xr:uid="{00000000-0005-0000-0000-0000089D0000}"/>
    <cellStyle name="Note 5 11 17" xfId="39725" xr:uid="{00000000-0005-0000-0000-0000099D0000}"/>
    <cellStyle name="Note 5 11 17 2" xfId="39726" xr:uid="{00000000-0005-0000-0000-00000A9D0000}"/>
    <cellStyle name="Note 5 11 17 3" xfId="39727" xr:uid="{00000000-0005-0000-0000-00000B9D0000}"/>
    <cellStyle name="Note 5 11 17 4" xfId="39728" xr:uid="{00000000-0005-0000-0000-00000C9D0000}"/>
    <cellStyle name="Note 5 11 18" xfId="39729" xr:uid="{00000000-0005-0000-0000-00000D9D0000}"/>
    <cellStyle name="Note 5 11 18 2" xfId="39730" xr:uid="{00000000-0005-0000-0000-00000E9D0000}"/>
    <cellStyle name="Note 5 11 18 3" xfId="39731" xr:uid="{00000000-0005-0000-0000-00000F9D0000}"/>
    <cellStyle name="Note 5 11 18 4" xfId="39732" xr:uid="{00000000-0005-0000-0000-0000109D0000}"/>
    <cellStyle name="Note 5 11 19" xfId="39733" xr:uid="{00000000-0005-0000-0000-0000119D0000}"/>
    <cellStyle name="Note 5 11 19 2" xfId="39734" xr:uid="{00000000-0005-0000-0000-0000129D0000}"/>
    <cellStyle name="Note 5 11 19 3" xfId="39735" xr:uid="{00000000-0005-0000-0000-0000139D0000}"/>
    <cellStyle name="Note 5 11 19 4" xfId="39736" xr:uid="{00000000-0005-0000-0000-0000149D0000}"/>
    <cellStyle name="Note 5 11 2" xfId="39737" xr:uid="{00000000-0005-0000-0000-0000159D0000}"/>
    <cellStyle name="Note 5 11 2 2" xfId="39738" xr:uid="{00000000-0005-0000-0000-0000169D0000}"/>
    <cellStyle name="Note 5 11 2 3" xfId="39739" xr:uid="{00000000-0005-0000-0000-0000179D0000}"/>
    <cellStyle name="Note 5 11 2 4" xfId="39740" xr:uid="{00000000-0005-0000-0000-0000189D0000}"/>
    <cellStyle name="Note 5 11 20" xfId="39741" xr:uid="{00000000-0005-0000-0000-0000199D0000}"/>
    <cellStyle name="Note 5 11 20 2" xfId="39742" xr:uid="{00000000-0005-0000-0000-00001A9D0000}"/>
    <cellStyle name="Note 5 11 20 3" xfId="39743" xr:uid="{00000000-0005-0000-0000-00001B9D0000}"/>
    <cellStyle name="Note 5 11 20 4" xfId="39744" xr:uid="{00000000-0005-0000-0000-00001C9D0000}"/>
    <cellStyle name="Note 5 11 21" xfId="39745" xr:uid="{00000000-0005-0000-0000-00001D9D0000}"/>
    <cellStyle name="Note 5 11 22" xfId="39746" xr:uid="{00000000-0005-0000-0000-00001E9D0000}"/>
    <cellStyle name="Note 5 11 3" xfId="39747" xr:uid="{00000000-0005-0000-0000-00001F9D0000}"/>
    <cellStyle name="Note 5 11 3 2" xfId="39748" xr:uid="{00000000-0005-0000-0000-0000209D0000}"/>
    <cellStyle name="Note 5 11 3 3" xfId="39749" xr:uid="{00000000-0005-0000-0000-0000219D0000}"/>
    <cellStyle name="Note 5 11 3 4" xfId="39750" xr:uid="{00000000-0005-0000-0000-0000229D0000}"/>
    <cellStyle name="Note 5 11 4" xfId="39751" xr:uid="{00000000-0005-0000-0000-0000239D0000}"/>
    <cellStyle name="Note 5 11 4 2" xfId="39752" xr:uid="{00000000-0005-0000-0000-0000249D0000}"/>
    <cellStyle name="Note 5 11 4 3" xfId="39753" xr:uid="{00000000-0005-0000-0000-0000259D0000}"/>
    <cellStyle name="Note 5 11 4 4" xfId="39754" xr:uid="{00000000-0005-0000-0000-0000269D0000}"/>
    <cellStyle name="Note 5 11 5" xfId="39755" xr:uid="{00000000-0005-0000-0000-0000279D0000}"/>
    <cellStyle name="Note 5 11 5 2" xfId="39756" xr:uid="{00000000-0005-0000-0000-0000289D0000}"/>
    <cellStyle name="Note 5 11 5 3" xfId="39757" xr:uid="{00000000-0005-0000-0000-0000299D0000}"/>
    <cellStyle name="Note 5 11 5 4" xfId="39758" xr:uid="{00000000-0005-0000-0000-00002A9D0000}"/>
    <cellStyle name="Note 5 11 6" xfId="39759" xr:uid="{00000000-0005-0000-0000-00002B9D0000}"/>
    <cellStyle name="Note 5 11 6 2" xfId="39760" xr:uid="{00000000-0005-0000-0000-00002C9D0000}"/>
    <cellStyle name="Note 5 11 6 3" xfId="39761" xr:uid="{00000000-0005-0000-0000-00002D9D0000}"/>
    <cellStyle name="Note 5 11 6 4" xfId="39762" xr:uid="{00000000-0005-0000-0000-00002E9D0000}"/>
    <cellStyle name="Note 5 11 7" xfId="39763" xr:uid="{00000000-0005-0000-0000-00002F9D0000}"/>
    <cellStyle name="Note 5 11 7 2" xfId="39764" xr:uid="{00000000-0005-0000-0000-0000309D0000}"/>
    <cellStyle name="Note 5 11 7 3" xfId="39765" xr:uid="{00000000-0005-0000-0000-0000319D0000}"/>
    <cellStyle name="Note 5 11 7 4" xfId="39766" xr:uid="{00000000-0005-0000-0000-0000329D0000}"/>
    <cellStyle name="Note 5 11 8" xfId="39767" xr:uid="{00000000-0005-0000-0000-0000339D0000}"/>
    <cellStyle name="Note 5 11 8 2" xfId="39768" xr:uid="{00000000-0005-0000-0000-0000349D0000}"/>
    <cellStyle name="Note 5 11 8 3" xfId="39769" xr:uid="{00000000-0005-0000-0000-0000359D0000}"/>
    <cellStyle name="Note 5 11 8 4" xfId="39770" xr:uid="{00000000-0005-0000-0000-0000369D0000}"/>
    <cellStyle name="Note 5 11 9" xfId="39771" xr:uid="{00000000-0005-0000-0000-0000379D0000}"/>
    <cellStyle name="Note 5 11 9 2" xfId="39772" xr:uid="{00000000-0005-0000-0000-0000389D0000}"/>
    <cellStyle name="Note 5 11 9 3" xfId="39773" xr:uid="{00000000-0005-0000-0000-0000399D0000}"/>
    <cellStyle name="Note 5 11 9 4" xfId="39774" xr:uid="{00000000-0005-0000-0000-00003A9D0000}"/>
    <cellStyle name="Note 5 12" xfId="39775" xr:uid="{00000000-0005-0000-0000-00003B9D0000}"/>
    <cellStyle name="Note 5 12 10" xfId="39776" xr:uid="{00000000-0005-0000-0000-00003C9D0000}"/>
    <cellStyle name="Note 5 12 10 2" xfId="39777" xr:uid="{00000000-0005-0000-0000-00003D9D0000}"/>
    <cellStyle name="Note 5 12 10 3" xfId="39778" xr:uid="{00000000-0005-0000-0000-00003E9D0000}"/>
    <cellStyle name="Note 5 12 10 4" xfId="39779" xr:uid="{00000000-0005-0000-0000-00003F9D0000}"/>
    <cellStyle name="Note 5 12 11" xfId="39780" xr:uid="{00000000-0005-0000-0000-0000409D0000}"/>
    <cellStyle name="Note 5 12 11 2" xfId="39781" xr:uid="{00000000-0005-0000-0000-0000419D0000}"/>
    <cellStyle name="Note 5 12 11 3" xfId="39782" xr:uid="{00000000-0005-0000-0000-0000429D0000}"/>
    <cellStyle name="Note 5 12 11 4" xfId="39783" xr:uid="{00000000-0005-0000-0000-0000439D0000}"/>
    <cellStyle name="Note 5 12 12" xfId="39784" xr:uid="{00000000-0005-0000-0000-0000449D0000}"/>
    <cellStyle name="Note 5 12 12 2" xfId="39785" xr:uid="{00000000-0005-0000-0000-0000459D0000}"/>
    <cellStyle name="Note 5 12 12 3" xfId="39786" xr:uid="{00000000-0005-0000-0000-0000469D0000}"/>
    <cellStyle name="Note 5 12 12 4" xfId="39787" xr:uid="{00000000-0005-0000-0000-0000479D0000}"/>
    <cellStyle name="Note 5 12 13" xfId="39788" xr:uid="{00000000-0005-0000-0000-0000489D0000}"/>
    <cellStyle name="Note 5 12 13 2" xfId="39789" xr:uid="{00000000-0005-0000-0000-0000499D0000}"/>
    <cellStyle name="Note 5 12 13 3" xfId="39790" xr:uid="{00000000-0005-0000-0000-00004A9D0000}"/>
    <cellStyle name="Note 5 12 13 4" xfId="39791" xr:uid="{00000000-0005-0000-0000-00004B9D0000}"/>
    <cellStyle name="Note 5 12 14" xfId="39792" xr:uid="{00000000-0005-0000-0000-00004C9D0000}"/>
    <cellStyle name="Note 5 12 14 2" xfId="39793" xr:uid="{00000000-0005-0000-0000-00004D9D0000}"/>
    <cellStyle name="Note 5 12 14 3" xfId="39794" xr:uid="{00000000-0005-0000-0000-00004E9D0000}"/>
    <cellStyle name="Note 5 12 14 4" xfId="39795" xr:uid="{00000000-0005-0000-0000-00004F9D0000}"/>
    <cellStyle name="Note 5 12 15" xfId="39796" xr:uid="{00000000-0005-0000-0000-0000509D0000}"/>
    <cellStyle name="Note 5 12 15 2" xfId="39797" xr:uid="{00000000-0005-0000-0000-0000519D0000}"/>
    <cellStyle name="Note 5 12 15 3" xfId="39798" xr:uid="{00000000-0005-0000-0000-0000529D0000}"/>
    <cellStyle name="Note 5 12 15 4" xfId="39799" xr:uid="{00000000-0005-0000-0000-0000539D0000}"/>
    <cellStyle name="Note 5 12 16" xfId="39800" xr:uid="{00000000-0005-0000-0000-0000549D0000}"/>
    <cellStyle name="Note 5 12 16 2" xfId="39801" xr:uid="{00000000-0005-0000-0000-0000559D0000}"/>
    <cellStyle name="Note 5 12 16 3" xfId="39802" xr:uid="{00000000-0005-0000-0000-0000569D0000}"/>
    <cellStyle name="Note 5 12 16 4" xfId="39803" xr:uid="{00000000-0005-0000-0000-0000579D0000}"/>
    <cellStyle name="Note 5 12 17" xfId="39804" xr:uid="{00000000-0005-0000-0000-0000589D0000}"/>
    <cellStyle name="Note 5 12 17 2" xfId="39805" xr:uid="{00000000-0005-0000-0000-0000599D0000}"/>
    <cellStyle name="Note 5 12 17 3" xfId="39806" xr:uid="{00000000-0005-0000-0000-00005A9D0000}"/>
    <cellStyle name="Note 5 12 17 4" xfId="39807" xr:uid="{00000000-0005-0000-0000-00005B9D0000}"/>
    <cellStyle name="Note 5 12 18" xfId="39808" xr:uid="{00000000-0005-0000-0000-00005C9D0000}"/>
    <cellStyle name="Note 5 12 18 2" xfId="39809" xr:uid="{00000000-0005-0000-0000-00005D9D0000}"/>
    <cellStyle name="Note 5 12 18 3" xfId="39810" xr:uid="{00000000-0005-0000-0000-00005E9D0000}"/>
    <cellStyle name="Note 5 12 18 4" xfId="39811" xr:uid="{00000000-0005-0000-0000-00005F9D0000}"/>
    <cellStyle name="Note 5 12 19" xfId="39812" xr:uid="{00000000-0005-0000-0000-0000609D0000}"/>
    <cellStyle name="Note 5 12 19 2" xfId="39813" xr:uid="{00000000-0005-0000-0000-0000619D0000}"/>
    <cellStyle name="Note 5 12 19 3" xfId="39814" xr:uid="{00000000-0005-0000-0000-0000629D0000}"/>
    <cellStyle name="Note 5 12 19 4" xfId="39815" xr:uid="{00000000-0005-0000-0000-0000639D0000}"/>
    <cellStyle name="Note 5 12 2" xfId="39816" xr:uid="{00000000-0005-0000-0000-0000649D0000}"/>
    <cellStyle name="Note 5 12 2 2" xfId="39817" xr:uid="{00000000-0005-0000-0000-0000659D0000}"/>
    <cellStyle name="Note 5 12 2 3" xfId="39818" xr:uid="{00000000-0005-0000-0000-0000669D0000}"/>
    <cellStyle name="Note 5 12 2 4" xfId="39819" xr:uid="{00000000-0005-0000-0000-0000679D0000}"/>
    <cellStyle name="Note 5 12 20" xfId="39820" xr:uid="{00000000-0005-0000-0000-0000689D0000}"/>
    <cellStyle name="Note 5 12 20 2" xfId="39821" xr:uid="{00000000-0005-0000-0000-0000699D0000}"/>
    <cellStyle name="Note 5 12 20 3" xfId="39822" xr:uid="{00000000-0005-0000-0000-00006A9D0000}"/>
    <cellStyle name="Note 5 12 20 4" xfId="39823" xr:uid="{00000000-0005-0000-0000-00006B9D0000}"/>
    <cellStyle name="Note 5 12 21" xfId="39824" xr:uid="{00000000-0005-0000-0000-00006C9D0000}"/>
    <cellStyle name="Note 5 12 22" xfId="39825" xr:uid="{00000000-0005-0000-0000-00006D9D0000}"/>
    <cellStyle name="Note 5 12 3" xfId="39826" xr:uid="{00000000-0005-0000-0000-00006E9D0000}"/>
    <cellStyle name="Note 5 12 3 2" xfId="39827" xr:uid="{00000000-0005-0000-0000-00006F9D0000}"/>
    <cellStyle name="Note 5 12 3 3" xfId="39828" xr:uid="{00000000-0005-0000-0000-0000709D0000}"/>
    <cellStyle name="Note 5 12 3 4" xfId="39829" xr:uid="{00000000-0005-0000-0000-0000719D0000}"/>
    <cellStyle name="Note 5 12 4" xfId="39830" xr:uid="{00000000-0005-0000-0000-0000729D0000}"/>
    <cellStyle name="Note 5 12 4 2" xfId="39831" xr:uid="{00000000-0005-0000-0000-0000739D0000}"/>
    <cellStyle name="Note 5 12 4 3" xfId="39832" xr:uid="{00000000-0005-0000-0000-0000749D0000}"/>
    <cellStyle name="Note 5 12 4 4" xfId="39833" xr:uid="{00000000-0005-0000-0000-0000759D0000}"/>
    <cellStyle name="Note 5 12 5" xfId="39834" xr:uid="{00000000-0005-0000-0000-0000769D0000}"/>
    <cellStyle name="Note 5 12 5 2" xfId="39835" xr:uid="{00000000-0005-0000-0000-0000779D0000}"/>
    <cellStyle name="Note 5 12 5 3" xfId="39836" xr:uid="{00000000-0005-0000-0000-0000789D0000}"/>
    <cellStyle name="Note 5 12 5 4" xfId="39837" xr:uid="{00000000-0005-0000-0000-0000799D0000}"/>
    <cellStyle name="Note 5 12 6" xfId="39838" xr:uid="{00000000-0005-0000-0000-00007A9D0000}"/>
    <cellStyle name="Note 5 12 6 2" xfId="39839" xr:uid="{00000000-0005-0000-0000-00007B9D0000}"/>
    <cellStyle name="Note 5 12 6 3" xfId="39840" xr:uid="{00000000-0005-0000-0000-00007C9D0000}"/>
    <cellStyle name="Note 5 12 6 4" xfId="39841" xr:uid="{00000000-0005-0000-0000-00007D9D0000}"/>
    <cellStyle name="Note 5 12 7" xfId="39842" xr:uid="{00000000-0005-0000-0000-00007E9D0000}"/>
    <cellStyle name="Note 5 12 7 2" xfId="39843" xr:uid="{00000000-0005-0000-0000-00007F9D0000}"/>
    <cellStyle name="Note 5 12 7 3" xfId="39844" xr:uid="{00000000-0005-0000-0000-0000809D0000}"/>
    <cellStyle name="Note 5 12 7 4" xfId="39845" xr:uid="{00000000-0005-0000-0000-0000819D0000}"/>
    <cellStyle name="Note 5 12 8" xfId="39846" xr:uid="{00000000-0005-0000-0000-0000829D0000}"/>
    <cellStyle name="Note 5 12 8 2" xfId="39847" xr:uid="{00000000-0005-0000-0000-0000839D0000}"/>
    <cellStyle name="Note 5 12 8 3" xfId="39848" xr:uid="{00000000-0005-0000-0000-0000849D0000}"/>
    <cellStyle name="Note 5 12 8 4" xfId="39849" xr:uid="{00000000-0005-0000-0000-0000859D0000}"/>
    <cellStyle name="Note 5 12 9" xfId="39850" xr:uid="{00000000-0005-0000-0000-0000869D0000}"/>
    <cellStyle name="Note 5 12 9 2" xfId="39851" xr:uid="{00000000-0005-0000-0000-0000879D0000}"/>
    <cellStyle name="Note 5 12 9 3" xfId="39852" xr:uid="{00000000-0005-0000-0000-0000889D0000}"/>
    <cellStyle name="Note 5 12 9 4" xfId="39853" xr:uid="{00000000-0005-0000-0000-0000899D0000}"/>
    <cellStyle name="Note 5 13" xfId="39854" xr:uid="{00000000-0005-0000-0000-00008A9D0000}"/>
    <cellStyle name="Note 5 13 2" xfId="39855" xr:uid="{00000000-0005-0000-0000-00008B9D0000}"/>
    <cellStyle name="Note 5 13 2 10" xfId="39856" xr:uid="{00000000-0005-0000-0000-00008C9D0000}"/>
    <cellStyle name="Note 5 13 2 10 2" xfId="39857" xr:uid="{00000000-0005-0000-0000-00008D9D0000}"/>
    <cellStyle name="Note 5 13 2 10 3" xfId="39858" xr:uid="{00000000-0005-0000-0000-00008E9D0000}"/>
    <cellStyle name="Note 5 13 2 10 4" xfId="39859" xr:uid="{00000000-0005-0000-0000-00008F9D0000}"/>
    <cellStyle name="Note 5 13 2 11" xfId="39860" xr:uid="{00000000-0005-0000-0000-0000909D0000}"/>
    <cellStyle name="Note 5 13 2 11 2" xfId="39861" xr:uid="{00000000-0005-0000-0000-0000919D0000}"/>
    <cellStyle name="Note 5 13 2 11 3" xfId="39862" xr:uid="{00000000-0005-0000-0000-0000929D0000}"/>
    <cellStyle name="Note 5 13 2 11 4" xfId="39863" xr:uid="{00000000-0005-0000-0000-0000939D0000}"/>
    <cellStyle name="Note 5 13 2 12" xfId="39864" xr:uid="{00000000-0005-0000-0000-0000949D0000}"/>
    <cellStyle name="Note 5 13 2 12 2" xfId="39865" xr:uid="{00000000-0005-0000-0000-0000959D0000}"/>
    <cellStyle name="Note 5 13 2 12 3" xfId="39866" xr:uid="{00000000-0005-0000-0000-0000969D0000}"/>
    <cellStyle name="Note 5 13 2 12 4" xfId="39867" xr:uid="{00000000-0005-0000-0000-0000979D0000}"/>
    <cellStyle name="Note 5 13 2 13" xfId="39868" xr:uid="{00000000-0005-0000-0000-0000989D0000}"/>
    <cellStyle name="Note 5 13 2 13 2" xfId="39869" xr:uid="{00000000-0005-0000-0000-0000999D0000}"/>
    <cellStyle name="Note 5 13 2 13 3" xfId="39870" xr:uid="{00000000-0005-0000-0000-00009A9D0000}"/>
    <cellStyle name="Note 5 13 2 13 4" xfId="39871" xr:uid="{00000000-0005-0000-0000-00009B9D0000}"/>
    <cellStyle name="Note 5 13 2 14" xfId="39872" xr:uid="{00000000-0005-0000-0000-00009C9D0000}"/>
    <cellStyle name="Note 5 13 2 14 2" xfId="39873" xr:uid="{00000000-0005-0000-0000-00009D9D0000}"/>
    <cellStyle name="Note 5 13 2 14 3" xfId="39874" xr:uid="{00000000-0005-0000-0000-00009E9D0000}"/>
    <cellStyle name="Note 5 13 2 14 4" xfId="39875" xr:uid="{00000000-0005-0000-0000-00009F9D0000}"/>
    <cellStyle name="Note 5 13 2 15" xfId="39876" xr:uid="{00000000-0005-0000-0000-0000A09D0000}"/>
    <cellStyle name="Note 5 13 2 15 2" xfId="39877" xr:uid="{00000000-0005-0000-0000-0000A19D0000}"/>
    <cellStyle name="Note 5 13 2 15 3" xfId="39878" xr:uid="{00000000-0005-0000-0000-0000A29D0000}"/>
    <cellStyle name="Note 5 13 2 15 4" xfId="39879" xr:uid="{00000000-0005-0000-0000-0000A39D0000}"/>
    <cellStyle name="Note 5 13 2 16" xfId="39880" xr:uid="{00000000-0005-0000-0000-0000A49D0000}"/>
    <cellStyle name="Note 5 13 2 16 2" xfId="39881" xr:uid="{00000000-0005-0000-0000-0000A59D0000}"/>
    <cellStyle name="Note 5 13 2 16 3" xfId="39882" xr:uid="{00000000-0005-0000-0000-0000A69D0000}"/>
    <cellStyle name="Note 5 13 2 16 4" xfId="39883" xr:uid="{00000000-0005-0000-0000-0000A79D0000}"/>
    <cellStyle name="Note 5 13 2 17" xfId="39884" xr:uid="{00000000-0005-0000-0000-0000A89D0000}"/>
    <cellStyle name="Note 5 13 2 17 2" xfId="39885" xr:uid="{00000000-0005-0000-0000-0000A99D0000}"/>
    <cellStyle name="Note 5 13 2 17 3" xfId="39886" xr:uid="{00000000-0005-0000-0000-0000AA9D0000}"/>
    <cellStyle name="Note 5 13 2 17 4" xfId="39887" xr:uid="{00000000-0005-0000-0000-0000AB9D0000}"/>
    <cellStyle name="Note 5 13 2 18" xfId="39888" xr:uid="{00000000-0005-0000-0000-0000AC9D0000}"/>
    <cellStyle name="Note 5 13 2 18 2" xfId="39889" xr:uid="{00000000-0005-0000-0000-0000AD9D0000}"/>
    <cellStyle name="Note 5 13 2 18 3" xfId="39890" xr:uid="{00000000-0005-0000-0000-0000AE9D0000}"/>
    <cellStyle name="Note 5 13 2 18 4" xfId="39891" xr:uid="{00000000-0005-0000-0000-0000AF9D0000}"/>
    <cellStyle name="Note 5 13 2 19" xfId="39892" xr:uid="{00000000-0005-0000-0000-0000B09D0000}"/>
    <cellStyle name="Note 5 13 2 19 2" xfId="39893" xr:uid="{00000000-0005-0000-0000-0000B19D0000}"/>
    <cellStyle name="Note 5 13 2 19 3" xfId="39894" xr:uid="{00000000-0005-0000-0000-0000B29D0000}"/>
    <cellStyle name="Note 5 13 2 19 4" xfId="39895" xr:uid="{00000000-0005-0000-0000-0000B39D0000}"/>
    <cellStyle name="Note 5 13 2 2" xfId="39896" xr:uid="{00000000-0005-0000-0000-0000B49D0000}"/>
    <cellStyle name="Note 5 13 2 2 2" xfId="39897" xr:uid="{00000000-0005-0000-0000-0000B59D0000}"/>
    <cellStyle name="Note 5 13 2 2 3" xfId="39898" xr:uid="{00000000-0005-0000-0000-0000B69D0000}"/>
    <cellStyle name="Note 5 13 2 2 4" xfId="39899" xr:uid="{00000000-0005-0000-0000-0000B79D0000}"/>
    <cellStyle name="Note 5 13 2 20" xfId="39900" xr:uid="{00000000-0005-0000-0000-0000B89D0000}"/>
    <cellStyle name="Note 5 13 2 20 2" xfId="39901" xr:uid="{00000000-0005-0000-0000-0000B99D0000}"/>
    <cellStyle name="Note 5 13 2 20 3" xfId="39902" xr:uid="{00000000-0005-0000-0000-0000BA9D0000}"/>
    <cellStyle name="Note 5 13 2 20 4" xfId="39903" xr:uid="{00000000-0005-0000-0000-0000BB9D0000}"/>
    <cellStyle name="Note 5 13 2 21" xfId="39904" xr:uid="{00000000-0005-0000-0000-0000BC9D0000}"/>
    <cellStyle name="Note 5 13 2 22" xfId="39905" xr:uid="{00000000-0005-0000-0000-0000BD9D0000}"/>
    <cellStyle name="Note 5 13 2 3" xfId="39906" xr:uid="{00000000-0005-0000-0000-0000BE9D0000}"/>
    <cellStyle name="Note 5 13 2 3 2" xfId="39907" xr:uid="{00000000-0005-0000-0000-0000BF9D0000}"/>
    <cellStyle name="Note 5 13 2 3 3" xfId="39908" xr:uid="{00000000-0005-0000-0000-0000C09D0000}"/>
    <cellStyle name="Note 5 13 2 3 4" xfId="39909" xr:uid="{00000000-0005-0000-0000-0000C19D0000}"/>
    <cellStyle name="Note 5 13 2 4" xfId="39910" xr:uid="{00000000-0005-0000-0000-0000C29D0000}"/>
    <cellStyle name="Note 5 13 2 4 2" xfId="39911" xr:uid="{00000000-0005-0000-0000-0000C39D0000}"/>
    <cellStyle name="Note 5 13 2 4 3" xfId="39912" xr:uid="{00000000-0005-0000-0000-0000C49D0000}"/>
    <cellStyle name="Note 5 13 2 4 4" xfId="39913" xr:uid="{00000000-0005-0000-0000-0000C59D0000}"/>
    <cellStyle name="Note 5 13 2 5" xfId="39914" xr:uid="{00000000-0005-0000-0000-0000C69D0000}"/>
    <cellStyle name="Note 5 13 2 5 2" xfId="39915" xr:uid="{00000000-0005-0000-0000-0000C79D0000}"/>
    <cellStyle name="Note 5 13 2 5 3" xfId="39916" xr:uid="{00000000-0005-0000-0000-0000C89D0000}"/>
    <cellStyle name="Note 5 13 2 5 4" xfId="39917" xr:uid="{00000000-0005-0000-0000-0000C99D0000}"/>
    <cellStyle name="Note 5 13 2 6" xfId="39918" xr:uid="{00000000-0005-0000-0000-0000CA9D0000}"/>
    <cellStyle name="Note 5 13 2 6 2" xfId="39919" xr:uid="{00000000-0005-0000-0000-0000CB9D0000}"/>
    <cellStyle name="Note 5 13 2 6 3" xfId="39920" xr:uid="{00000000-0005-0000-0000-0000CC9D0000}"/>
    <cellStyle name="Note 5 13 2 6 4" xfId="39921" xr:uid="{00000000-0005-0000-0000-0000CD9D0000}"/>
    <cellStyle name="Note 5 13 2 7" xfId="39922" xr:uid="{00000000-0005-0000-0000-0000CE9D0000}"/>
    <cellStyle name="Note 5 13 2 7 2" xfId="39923" xr:uid="{00000000-0005-0000-0000-0000CF9D0000}"/>
    <cellStyle name="Note 5 13 2 7 3" xfId="39924" xr:uid="{00000000-0005-0000-0000-0000D09D0000}"/>
    <cellStyle name="Note 5 13 2 7 4" xfId="39925" xr:uid="{00000000-0005-0000-0000-0000D19D0000}"/>
    <cellStyle name="Note 5 13 2 8" xfId="39926" xr:uid="{00000000-0005-0000-0000-0000D29D0000}"/>
    <cellStyle name="Note 5 13 2 8 2" xfId="39927" xr:uid="{00000000-0005-0000-0000-0000D39D0000}"/>
    <cellStyle name="Note 5 13 2 8 3" xfId="39928" xr:uid="{00000000-0005-0000-0000-0000D49D0000}"/>
    <cellStyle name="Note 5 13 2 8 4" xfId="39929" xr:uid="{00000000-0005-0000-0000-0000D59D0000}"/>
    <cellStyle name="Note 5 13 2 9" xfId="39930" xr:uid="{00000000-0005-0000-0000-0000D69D0000}"/>
    <cellStyle name="Note 5 13 2 9 2" xfId="39931" xr:uid="{00000000-0005-0000-0000-0000D79D0000}"/>
    <cellStyle name="Note 5 13 2 9 3" xfId="39932" xr:uid="{00000000-0005-0000-0000-0000D89D0000}"/>
    <cellStyle name="Note 5 13 2 9 4" xfId="39933" xr:uid="{00000000-0005-0000-0000-0000D99D0000}"/>
    <cellStyle name="Note 5 13 3" xfId="39934" xr:uid="{00000000-0005-0000-0000-0000DA9D0000}"/>
    <cellStyle name="Note 5 14" xfId="39935" xr:uid="{00000000-0005-0000-0000-0000DB9D0000}"/>
    <cellStyle name="Note 5 14 2" xfId="39936" xr:uid="{00000000-0005-0000-0000-0000DC9D0000}"/>
    <cellStyle name="Note 5 14 2 10" xfId="39937" xr:uid="{00000000-0005-0000-0000-0000DD9D0000}"/>
    <cellStyle name="Note 5 14 2 10 2" xfId="39938" xr:uid="{00000000-0005-0000-0000-0000DE9D0000}"/>
    <cellStyle name="Note 5 14 2 10 3" xfId="39939" xr:uid="{00000000-0005-0000-0000-0000DF9D0000}"/>
    <cellStyle name="Note 5 14 2 10 4" xfId="39940" xr:uid="{00000000-0005-0000-0000-0000E09D0000}"/>
    <cellStyle name="Note 5 14 2 11" xfId="39941" xr:uid="{00000000-0005-0000-0000-0000E19D0000}"/>
    <cellStyle name="Note 5 14 2 11 2" xfId="39942" xr:uid="{00000000-0005-0000-0000-0000E29D0000}"/>
    <cellStyle name="Note 5 14 2 11 3" xfId="39943" xr:uid="{00000000-0005-0000-0000-0000E39D0000}"/>
    <cellStyle name="Note 5 14 2 11 4" xfId="39944" xr:uid="{00000000-0005-0000-0000-0000E49D0000}"/>
    <cellStyle name="Note 5 14 2 12" xfId="39945" xr:uid="{00000000-0005-0000-0000-0000E59D0000}"/>
    <cellStyle name="Note 5 14 2 12 2" xfId="39946" xr:uid="{00000000-0005-0000-0000-0000E69D0000}"/>
    <cellStyle name="Note 5 14 2 12 3" xfId="39947" xr:uid="{00000000-0005-0000-0000-0000E79D0000}"/>
    <cellStyle name="Note 5 14 2 12 4" xfId="39948" xr:uid="{00000000-0005-0000-0000-0000E89D0000}"/>
    <cellStyle name="Note 5 14 2 13" xfId="39949" xr:uid="{00000000-0005-0000-0000-0000E99D0000}"/>
    <cellStyle name="Note 5 14 2 13 2" xfId="39950" xr:uid="{00000000-0005-0000-0000-0000EA9D0000}"/>
    <cellStyle name="Note 5 14 2 13 3" xfId="39951" xr:uid="{00000000-0005-0000-0000-0000EB9D0000}"/>
    <cellStyle name="Note 5 14 2 13 4" xfId="39952" xr:uid="{00000000-0005-0000-0000-0000EC9D0000}"/>
    <cellStyle name="Note 5 14 2 14" xfId="39953" xr:uid="{00000000-0005-0000-0000-0000ED9D0000}"/>
    <cellStyle name="Note 5 14 2 14 2" xfId="39954" xr:uid="{00000000-0005-0000-0000-0000EE9D0000}"/>
    <cellStyle name="Note 5 14 2 14 3" xfId="39955" xr:uid="{00000000-0005-0000-0000-0000EF9D0000}"/>
    <cellStyle name="Note 5 14 2 14 4" xfId="39956" xr:uid="{00000000-0005-0000-0000-0000F09D0000}"/>
    <cellStyle name="Note 5 14 2 15" xfId="39957" xr:uid="{00000000-0005-0000-0000-0000F19D0000}"/>
    <cellStyle name="Note 5 14 2 15 2" xfId="39958" xr:uid="{00000000-0005-0000-0000-0000F29D0000}"/>
    <cellStyle name="Note 5 14 2 15 3" xfId="39959" xr:uid="{00000000-0005-0000-0000-0000F39D0000}"/>
    <cellStyle name="Note 5 14 2 15 4" xfId="39960" xr:uid="{00000000-0005-0000-0000-0000F49D0000}"/>
    <cellStyle name="Note 5 14 2 16" xfId="39961" xr:uid="{00000000-0005-0000-0000-0000F59D0000}"/>
    <cellStyle name="Note 5 14 2 16 2" xfId="39962" xr:uid="{00000000-0005-0000-0000-0000F69D0000}"/>
    <cellStyle name="Note 5 14 2 16 3" xfId="39963" xr:uid="{00000000-0005-0000-0000-0000F79D0000}"/>
    <cellStyle name="Note 5 14 2 16 4" xfId="39964" xr:uid="{00000000-0005-0000-0000-0000F89D0000}"/>
    <cellStyle name="Note 5 14 2 17" xfId="39965" xr:uid="{00000000-0005-0000-0000-0000F99D0000}"/>
    <cellStyle name="Note 5 14 2 17 2" xfId="39966" xr:uid="{00000000-0005-0000-0000-0000FA9D0000}"/>
    <cellStyle name="Note 5 14 2 17 3" xfId="39967" xr:uid="{00000000-0005-0000-0000-0000FB9D0000}"/>
    <cellStyle name="Note 5 14 2 17 4" xfId="39968" xr:uid="{00000000-0005-0000-0000-0000FC9D0000}"/>
    <cellStyle name="Note 5 14 2 18" xfId="39969" xr:uid="{00000000-0005-0000-0000-0000FD9D0000}"/>
    <cellStyle name="Note 5 14 2 18 2" xfId="39970" xr:uid="{00000000-0005-0000-0000-0000FE9D0000}"/>
    <cellStyle name="Note 5 14 2 18 3" xfId="39971" xr:uid="{00000000-0005-0000-0000-0000FF9D0000}"/>
    <cellStyle name="Note 5 14 2 18 4" xfId="39972" xr:uid="{00000000-0005-0000-0000-0000009E0000}"/>
    <cellStyle name="Note 5 14 2 19" xfId="39973" xr:uid="{00000000-0005-0000-0000-0000019E0000}"/>
    <cellStyle name="Note 5 14 2 19 2" xfId="39974" xr:uid="{00000000-0005-0000-0000-0000029E0000}"/>
    <cellStyle name="Note 5 14 2 19 3" xfId="39975" xr:uid="{00000000-0005-0000-0000-0000039E0000}"/>
    <cellStyle name="Note 5 14 2 19 4" xfId="39976" xr:uid="{00000000-0005-0000-0000-0000049E0000}"/>
    <cellStyle name="Note 5 14 2 2" xfId="39977" xr:uid="{00000000-0005-0000-0000-0000059E0000}"/>
    <cellStyle name="Note 5 14 2 2 2" xfId="39978" xr:uid="{00000000-0005-0000-0000-0000069E0000}"/>
    <cellStyle name="Note 5 14 2 2 3" xfId="39979" xr:uid="{00000000-0005-0000-0000-0000079E0000}"/>
    <cellStyle name="Note 5 14 2 2 4" xfId="39980" xr:uid="{00000000-0005-0000-0000-0000089E0000}"/>
    <cellStyle name="Note 5 14 2 20" xfId="39981" xr:uid="{00000000-0005-0000-0000-0000099E0000}"/>
    <cellStyle name="Note 5 14 2 20 2" xfId="39982" xr:uid="{00000000-0005-0000-0000-00000A9E0000}"/>
    <cellStyle name="Note 5 14 2 20 3" xfId="39983" xr:uid="{00000000-0005-0000-0000-00000B9E0000}"/>
    <cellStyle name="Note 5 14 2 20 4" xfId="39984" xr:uid="{00000000-0005-0000-0000-00000C9E0000}"/>
    <cellStyle name="Note 5 14 2 21" xfId="39985" xr:uid="{00000000-0005-0000-0000-00000D9E0000}"/>
    <cellStyle name="Note 5 14 2 22" xfId="39986" xr:uid="{00000000-0005-0000-0000-00000E9E0000}"/>
    <cellStyle name="Note 5 14 2 3" xfId="39987" xr:uid="{00000000-0005-0000-0000-00000F9E0000}"/>
    <cellStyle name="Note 5 14 2 3 2" xfId="39988" xr:uid="{00000000-0005-0000-0000-0000109E0000}"/>
    <cellStyle name="Note 5 14 2 3 3" xfId="39989" xr:uid="{00000000-0005-0000-0000-0000119E0000}"/>
    <cellStyle name="Note 5 14 2 3 4" xfId="39990" xr:uid="{00000000-0005-0000-0000-0000129E0000}"/>
    <cellStyle name="Note 5 14 2 4" xfId="39991" xr:uid="{00000000-0005-0000-0000-0000139E0000}"/>
    <cellStyle name="Note 5 14 2 4 2" xfId="39992" xr:uid="{00000000-0005-0000-0000-0000149E0000}"/>
    <cellStyle name="Note 5 14 2 4 3" xfId="39993" xr:uid="{00000000-0005-0000-0000-0000159E0000}"/>
    <cellStyle name="Note 5 14 2 4 4" xfId="39994" xr:uid="{00000000-0005-0000-0000-0000169E0000}"/>
    <cellStyle name="Note 5 14 2 5" xfId="39995" xr:uid="{00000000-0005-0000-0000-0000179E0000}"/>
    <cellStyle name="Note 5 14 2 5 2" xfId="39996" xr:uid="{00000000-0005-0000-0000-0000189E0000}"/>
    <cellStyle name="Note 5 14 2 5 3" xfId="39997" xr:uid="{00000000-0005-0000-0000-0000199E0000}"/>
    <cellStyle name="Note 5 14 2 5 4" xfId="39998" xr:uid="{00000000-0005-0000-0000-00001A9E0000}"/>
    <cellStyle name="Note 5 14 2 6" xfId="39999" xr:uid="{00000000-0005-0000-0000-00001B9E0000}"/>
    <cellStyle name="Note 5 14 2 6 2" xfId="40000" xr:uid="{00000000-0005-0000-0000-00001C9E0000}"/>
    <cellStyle name="Note 5 14 2 6 3" xfId="40001" xr:uid="{00000000-0005-0000-0000-00001D9E0000}"/>
    <cellStyle name="Note 5 14 2 6 4" xfId="40002" xr:uid="{00000000-0005-0000-0000-00001E9E0000}"/>
    <cellStyle name="Note 5 14 2 7" xfId="40003" xr:uid="{00000000-0005-0000-0000-00001F9E0000}"/>
    <cellStyle name="Note 5 14 2 7 2" xfId="40004" xr:uid="{00000000-0005-0000-0000-0000209E0000}"/>
    <cellStyle name="Note 5 14 2 7 3" xfId="40005" xr:uid="{00000000-0005-0000-0000-0000219E0000}"/>
    <cellStyle name="Note 5 14 2 7 4" xfId="40006" xr:uid="{00000000-0005-0000-0000-0000229E0000}"/>
    <cellStyle name="Note 5 14 2 8" xfId="40007" xr:uid="{00000000-0005-0000-0000-0000239E0000}"/>
    <cellStyle name="Note 5 14 2 8 2" xfId="40008" xr:uid="{00000000-0005-0000-0000-0000249E0000}"/>
    <cellStyle name="Note 5 14 2 8 3" xfId="40009" xr:uid="{00000000-0005-0000-0000-0000259E0000}"/>
    <cellStyle name="Note 5 14 2 8 4" xfId="40010" xr:uid="{00000000-0005-0000-0000-0000269E0000}"/>
    <cellStyle name="Note 5 14 2 9" xfId="40011" xr:uid="{00000000-0005-0000-0000-0000279E0000}"/>
    <cellStyle name="Note 5 14 2 9 2" xfId="40012" xr:uid="{00000000-0005-0000-0000-0000289E0000}"/>
    <cellStyle name="Note 5 14 2 9 3" xfId="40013" xr:uid="{00000000-0005-0000-0000-0000299E0000}"/>
    <cellStyle name="Note 5 14 2 9 4" xfId="40014" xr:uid="{00000000-0005-0000-0000-00002A9E0000}"/>
    <cellStyle name="Note 5 14 3" xfId="40015" xr:uid="{00000000-0005-0000-0000-00002B9E0000}"/>
    <cellStyle name="Note 5 15" xfId="40016" xr:uid="{00000000-0005-0000-0000-00002C9E0000}"/>
    <cellStyle name="Note 5 15 2" xfId="40017" xr:uid="{00000000-0005-0000-0000-00002D9E0000}"/>
    <cellStyle name="Note 5 15 2 10" xfId="40018" xr:uid="{00000000-0005-0000-0000-00002E9E0000}"/>
    <cellStyle name="Note 5 15 2 10 2" xfId="40019" xr:uid="{00000000-0005-0000-0000-00002F9E0000}"/>
    <cellStyle name="Note 5 15 2 10 3" xfId="40020" xr:uid="{00000000-0005-0000-0000-0000309E0000}"/>
    <cellStyle name="Note 5 15 2 10 4" xfId="40021" xr:uid="{00000000-0005-0000-0000-0000319E0000}"/>
    <cellStyle name="Note 5 15 2 11" xfId="40022" xr:uid="{00000000-0005-0000-0000-0000329E0000}"/>
    <cellStyle name="Note 5 15 2 11 2" xfId="40023" xr:uid="{00000000-0005-0000-0000-0000339E0000}"/>
    <cellStyle name="Note 5 15 2 11 3" xfId="40024" xr:uid="{00000000-0005-0000-0000-0000349E0000}"/>
    <cellStyle name="Note 5 15 2 11 4" xfId="40025" xr:uid="{00000000-0005-0000-0000-0000359E0000}"/>
    <cellStyle name="Note 5 15 2 12" xfId="40026" xr:uid="{00000000-0005-0000-0000-0000369E0000}"/>
    <cellStyle name="Note 5 15 2 12 2" xfId="40027" xr:uid="{00000000-0005-0000-0000-0000379E0000}"/>
    <cellStyle name="Note 5 15 2 12 3" xfId="40028" xr:uid="{00000000-0005-0000-0000-0000389E0000}"/>
    <cellStyle name="Note 5 15 2 12 4" xfId="40029" xr:uid="{00000000-0005-0000-0000-0000399E0000}"/>
    <cellStyle name="Note 5 15 2 13" xfId="40030" xr:uid="{00000000-0005-0000-0000-00003A9E0000}"/>
    <cellStyle name="Note 5 15 2 13 2" xfId="40031" xr:uid="{00000000-0005-0000-0000-00003B9E0000}"/>
    <cellStyle name="Note 5 15 2 13 3" xfId="40032" xr:uid="{00000000-0005-0000-0000-00003C9E0000}"/>
    <cellStyle name="Note 5 15 2 13 4" xfId="40033" xr:uid="{00000000-0005-0000-0000-00003D9E0000}"/>
    <cellStyle name="Note 5 15 2 14" xfId="40034" xr:uid="{00000000-0005-0000-0000-00003E9E0000}"/>
    <cellStyle name="Note 5 15 2 14 2" xfId="40035" xr:uid="{00000000-0005-0000-0000-00003F9E0000}"/>
    <cellStyle name="Note 5 15 2 14 3" xfId="40036" xr:uid="{00000000-0005-0000-0000-0000409E0000}"/>
    <cellStyle name="Note 5 15 2 14 4" xfId="40037" xr:uid="{00000000-0005-0000-0000-0000419E0000}"/>
    <cellStyle name="Note 5 15 2 15" xfId="40038" xr:uid="{00000000-0005-0000-0000-0000429E0000}"/>
    <cellStyle name="Note 5 15 2 15 2" xfId="40039" xr:uid="{00000000-0005-0000-0000-0000439E0000}"/>
    <cellStyle name="Note 5 15 2 15 3" xfId="40040" xr:uid="{00000000-0005-0000-0000-0000449E0000}"/>
    <cellStyle name="Note 5 15 2 15 4" xfId="40041" xr:uid="{00000000-0005-0000-0000-0000459E0000}"/>
    <cellStyle name="Note 5 15 2 16" xfId="40042" xr:uid="{00000000-0005-0000-0000-0000469E0000}"/>
    <cellStyle name="Note 5 15 2 16 2" xfId="40043" xr:uid="{00000000-0005-0000-0000-0000479E0000}"/>
    <cellStyle name="Note 5 15 2 16 3" xfId="40044" xr:uid="{00000000-0005-0000-0000-0000489E0000}"/>
    <cellStyle name="Note 5 15 2 16 4" xfId="40045" xr:uid="{00000000-0005-0000-0000-0000499E0000}"/>
    <cellStyle name="Note 5 15 2 17" xfId="40046" xr:uid="{00000000-0005-0000-0000-00004A9E0000}"/>
    <cellStyle name="Note 5 15 2 17 2" xfId="40047" xr:uid="{00000000-0005-0000-0000-00004B9E0000}"/>
    <cellStyle name="Note 5 15 2 17 3" xfId="40048" xr:uid="{00000000-0005-0000-0000-00004C9E0000}"/>
    <cellStyle name="Note 5 15 2 17 4" xfId="40049" xr:uid="{00000000-0005-0000-0000-00004D9E0000}"/>
    <cellStyle name="Note 5 15 2 18" xfId="40050" xr:uid="{00000000-0005-0000-0000-00004E9E0000}"/>
    <cellStyle name="Note 5 15 2 18 2" xfId="40051" xr:uid="{00000000-0005-0000-0000-00004F9E0000}"/>
    <cellStyle name="Note 5 15 2 18 3" xfId="40052" xr:uid="{00000000-0005-0000-0000-0000509E0000}"/>
    <cellStyle name="Note 5 15 2 18 4" xfId="40053" xr:uid="{00000000-0005-0000-0000-0000519E0000}"/>
    <cellStyle name="Note 5 15 2 19" xfId="40054" xr:uid="{00000000-0005-0000-0000-0000529E0000}"/>
    <cellStyle name="Note 5 15 2 19 2" xfId="40055" xr:uid="{00000000-0005-0000-0000-0000539E0000}"/>
    <cellStyle name="Note 5 15 2 19 3" xfId="40056" xr:uid="{00000000-0005-0000-0000-0000549E0000}"/>
    <cellStyle name="Note 5 15 2 19 4" xfId="40057" xr:uid="{00000000-0005-0000-0000-0000559E0000}"/>
    <cellStyle name="Note 5 15 2 2" xfId="40058" xr:uid="{00000000-0005-0000-0000-0000569E0000}"/>
    <cellStyle name="Note 5 15 2 2 2" xfId="40059" xr:uid="{00000000-0005-0000-0000-0000579E0000}"/>
    <cellStyle name="Note 5 15 2 2 3" xfId="40060" xr:uid="{00000000-0005-0000-0000-0000589E0000}"/>
    <cellStyle name="Note 5 15 2 2 4" xfId="40061" xr:uid="{00000000-0005-0000-0000-0000599E0000}"/>
    <cellStyle name="Note 5 15 2 20" xfId="40062" xr:uid="{00000000-0005-0000-0000-00005A9E0000}"/>
    <cellStyle name="Note 5 15 2 20 2" xfId="40063" xr:uid="{00000000-0005-0000-0000-00005B9E0000}"/>
    <cellStyle name="Note 5 15 2 20 3" xfId="40064" xr:uid="{00000000-0005-0000-0000-00005C9E0000}"/>
    <cellStyle name="Note 5 15 2 20 4" xfId="40065" xr:uid="{00000000-0005-0000-0000-00005D9E0000}"/>
    <cellStyle name="Note 5 15 2 21" xfId="40066" xr:uid="{00000000-0005-0000-0000-00005E9E0000}"/>
    <cellStyle name="Note 5 15 2 22" xfId="40067" xr:uid="{00000000-0005-0000-0000-00005F9E0000}"/>
    <cellStyle name="Note 5 15 2 3" xfId="40068" xr:uid="{00000000-0005-0000-0000-0000609E0000}"/>
    <cellStyle name="Note 5 15 2 3 2" xfId="40069" xr:uid="{00000000-0005-0000-0000-0000619E0000}"/>
    <cellStyle name="Note 5 15 2 3 3" xfId="40070" xr:uid="{00000000-0005-0000-0000-0000629E0000}"/>
    <cellStyle name="Note 5 15 2 3 4" xfId="40071" xr:uid="{00000000-0005-0000-0000-0000639E0000}"/>
    <cellStyle name="Note 5 15 2 4" xfId="40072" xr:uid="{00000000-0005-0000-0000-0000649E0000}"/>
    <cellStyle name="Note 5 15 2 4 2" xfId="40073" xr:uid="{00000000-0005-0000-0000-0000659E0000}"/>
    <cellStyle name="Note 5 15 2 4 3" xfId="40074" xr:uid="{00000000-0005-0000-0000-0000669E0000}"/>
    <cellStyle name="Note 5 15 2 4 4" xfId="40075" xr:uid="{00000000-0005-0000-0000-0000679E0000}"/>
    <cellStyle name="Note 5 15 2 5" xfId="40076" xr:uid="{00000000-0005-0000-0000-0000689E0000}"/>
    <cellStyle name="Note 5 15 2 5 2" xfId="40077" xr:uid="{00000000-0005-0000-0000-0000699E0000}"/>
    <cellStyle name="Note 5 15 2 5 3" xfId="40078" xr:uid="{00000000-0005-0000-0000-00006A9E0000}"/>
    <cellStyle name="Note 5 15 2 5 4" xfId="40079" xr:uid="{00000000-0005-0000-0000-00006B9E0000}"/>
    <cellStyle name="Note 5 15 2 6" xfId="40080" xr:uid="{00000000-0005-0000-0000-00006C9E0000}"/>
    <cellStyle name="Note 5 15 2 6 2" xfId="40081" xr:uid="{00000000-0005-0000-0000-00006D9E0000}"/>
    <cellStyle name="Note 5 15 2 6 3" xfId="40082" xr:uid="{00000000-0005-0000-0000-00006E9E0000}"/>
    <cellStyle name="Note 5 15 2 6 4" xfId="40083" xr:uid="{00000000-0005-0000-0000-00006F9E0000}"/>
    <cellStyle name="Note 5 15 2 7" xfId="40084" xr:uid="{00000000-0005-0000-0000-0000709E0000}"/>
    <cellStyle name="Note 5 15 2 7 2" xfId="40085" xr:uid="{00000000-0005-0000-0000-0000719E0000}"/>
    <cellStyle name="Note 5 15 2 7 3" xfId="40086" xr:uid="{00000000-0005-0000-0000-0000729E0000}"/>
    <cellStyle name="Note 5 15 2 7 4" xfId="40087" xr:uid="{00000000-0005-0000-0000-0000739E0000}"/>
    <cellStyle name="Note 5 15 2 8" xfId="40088" xr:uid="{00000000-0005-0000-0000-0000749E0000}"/>
    <cellStyle name="Note 5 15 2 8 2" xfId="40089" xr:uid="{00000000-0005-0000-0000-0000759E0000}"/>
    <cellStyle name="Note 5 15 2 8 3" xfId="40090" xr:uid="{00000000-0005-0000-0000-0000769E0000}"/>
    <cellStyle name="Note 5 15 2 8 4" xfId="40091" xr:uid="{00000000-0005-0000-0000-0000779E0000}"/>
    <cellStyle name="Note 5 15 2 9" xfId="40092" xr:uid="{00000000-0005-0000-0000-0000789E0000}"/>
    <cellStyle name="Note 5 15 2 9 2" xfId="40093" xr:uid="{00000000-0005-0000-0000-0000799E0000}"/>
    <cellStyle name="Note 5 15 2 9 3" xfId="40094" xr:uid="{00000000-0005-0000-0000-00007A9E0000}"/>
    <cellStyle name="Note 5 15 2 9 4" xfId="40095" xr:uid="{00000000-0005-0000-0000-00007B9E0000}"/>
    <cellStyle name="Note 5 15 3" xfId="40096" xr:uid="{00000000-0005-0000-0000-00007C9E0000}"/>
    <cellStyle name="Note 5 16" xfId="40097" xr:uid="{00000000-0005-0000-0000-00007D9E0000}"/>
    <cellStyle name="Note 5 16 10" xfId="40098" xr:uid="{00000000-0005-0000-0000-00007E9E0000}"/>
    <cellStyle name="Note 5 16 10 2" xfId="40099" xr:uid="{00000000-0005-0000-0000-00007F9E0000}"/>
    <cellStyle name="Note 5 16 10 3" xfId="40100" xr:uid="{00000000-0005-0000-0000-0000809E0000}"/>
    <cellStyle name="Note 5 16 10 4" xfId="40101" xr:uid="{00000000-0005-0000-0000-0000819E0000}"/>
    <cellStyle name="Note 5 16 11" xfId="40102" xr:uid="{00000000-0005-0000-0000-0000829E0000}"/>
    <cellStyle name="Note 5 16 11 2" xfId="40103" xr:uid="{00000000-0005-0000-0000-0000839E0000}"/>
    <cellStyle name="Note 5 16 11 3" xfId="40104" xr:uid="{00000000-0005-0000-0000-0000849E0000}"/>
    <cellStyle name="Note 5 16 11 4" xfId="40105" xr:uid="{00000000-0005-0000-0000-0000859E0000}"/>
    <cellStyle name="Note 5 16 12" xfId="40106" xr:uid="{00000000-0005-0000-0000-0000869E0000}"/>
    <cellStyle name="Note 5 16 12 2" xfId="40107" xr:uid="{00000000-0005-0000-0000-0000879E0000}"/>
    <cellStyle name="Note 5 16 12 3" xfId="40108" xr:uid="{00000000-0005-0000-0000-0000889E0000}"/>
    <cellStyle name="Note 5 16 12 4" xfId="40109" xr:uid="{00000000-0005-0000-0000-0000899E0000}"/>
    <cellStyle name="Note 5 16 13" xfId="40110" xr:uid="{00000000-0005-0000-0000-00008A9E0000}"/>
    <cellStyle name="Note 5 16 13 2" xfId="40111" xr:uid="{00000000-0005-0000-0000-00008B9E0000}"/>
    <cellStyle name="Note 5 16 13 3" xfId="40112" xr:uid="{00000000-0005-0000-0000-00008C9E0000}"/>
    <cellStyle name="Note 5 16 13 4" xfId="40113" xr:uid="{00000000-0005-0000-0000-00008D9E0000}"/>
    <cellStyle name="Note 5 16 14" xfId="40114" xr:uid="{00000000-0005-0000-0000-00008E9E0000}"/>
    <cellStyle name="Note 5 16 14 2" xfId="40115" xr:uid="{00000000-0005-0000-0000-00008F9E0000}"/>
    <cellStyle name="Note 5 16 14 3" xfId="40116" xr:uid="{00000000-0005-0000-0000-0000909E0000}"/>
    <cellStyle name="Note 5 16 14 4" xfId="40117" xr:uid="{00000000-0005-0000-0000-0000919E0000}"/>
    <cellStyle name="Note 5 16 15" xfId="40118" xr:uid="{00000000-0005-0000-0000-0000929E0000}"/>
    <cellStyle name="Note 5 16 15 2" xfId="40119" xr:uid="{00000000-0005-0000-0000-0000939E0000}"/>
    <cellStyle name="Note 5 16 15 3" xfId="40120" xr:uid="{00000000-0005-0000-0000-0000949E0000}"/>
    <cellStyle name="Note 5 16 15 4" xfId="40121" xr:uid="{00000000-0005-0000-0000-0000959E0000}"/>
    <cellStyle name="Note 5 16 16" xfId="40122" xr:uid="{00000000-0005-0000-0000-0000969E0000}"/>
    <cellStyle name="Note 5 16 16 2" xfId="40123" xr:uid="{00000000-0005-0000-0000-0000979E0000}"/>
    <cellStyle name="Note 5 16 16 3" xfId="40124" xr:uid="{00000000-0005-0000-0000-0000989E0000}"/>
    <cellStyle name="Note 5 16 16 4" xfId="40125" xr:uid="{00000000-0005-0000-0000-0000999E0000}"/>
    <cellStyle name="Note 5 16 17" xfId="40126" xr:uid="{00000000-0005-0000-0000-00009A9E0000}"/>
    <cellStyle name="Note 5 16 17 2" xfId="40127" xr:uid="{00000000-0005-0000-0000-00009B9E0000}"/>
    <cellStyle name="Note 5 16 17 3" xfId="40128" xr:uid="{00000000-0005-0000-0000-00009C9E0000}"/>
    <cellStyle name="Note 5 16 17 4" xfId="40129" xr:uid="{00000000-0005-0000-0000-00009D9E0000}"/>
    <cellStyle name="Note 5 16 18" xfId="40130" xr:uid="{00000000-0005-0000-0000-00009E9E0000}"/>
    <cellStyle name="Note 5 16 18 2" xfId="40131" xr:uid="{00000000-0005-0000-0000-00009F9E0000}"/>
    <cellStyle name="Note 5 16 18 3" xfId="40132" xr:uid="{00000000-0005-0000-0000-0000A09E0000}"/>
    <cellStyle name="Note 5 16 18 4" xfId="40133" xr:uid="{00000000-0005-0000-0000-0000A19E0000}"/>
    <cellStyle name="Note 5 16 19" xfId="40134" xr:uid="{00000000-0005-0000-0000-0000A29E0000}"/>
    <cellStyle name="Note 5 16 19 2" xfId="40135" xr:uid="{00000000-0005-0000-0000-0000A39E0000}"/>
    <cellStyle name="Note 5 16 19 3" xfId="40136" xr:uid="{00000000-0005-0000-0000-0000A49E0000}"/>
    <cellStyle name="Note 5 16 19 4" xfId="40137" xr:uid="{00000000-0005-0000-0000-0000A59E0000}"/>
    <cellStyle name="Note 5 16 2" xfId="40138" xr:uid="{00000000-0005-0000-0000-0000A69E0000}"/>
    <cellStyle name="Note 5 16 2 2" xfId="40139" xr:uid="{00000000-0005-0000-0000-0000A79E0000}"/>
    <cellStyle name="Note 5 16 2 3" xfId="40140" xr:uid="{00000000-0005-0000-0000-0000A89E0000}"/>
    <cellStyle name="Note 5 16 2 4" xfId="40141" xr:uid="{00000000-0005-0000-0000-0000A99E0000}"/>
    <cellStyle name="Note 5 16 20" xfId="40142" xr:uid="{00000000-0005-0000-0000-0000AA9E0000}"/>
    <cellStyle name="Note 5 16 20 2" xfId="40143" xr:uid="{00000000-0005-0000-0000-0000AB9E0000}"/>
    <cellStyle name="Note 5 16 20 3" xfId="40144" xr:uid="{00000000-0005-0000-0000-0000AC9E0000}"/>
    <cellStyle name="Note 5 16 20 4" xfId="40145" xr:uid="{00000000-0005-0000-0000-0000AD9E0000}"/>
    <cellStyle name="Note 5 16 21" xfId="40146" xr:uid="{00000000-0005-0000-0000-0000AE9E0000}"/>
    <cellStyle name="Note 5 16 22" xfId="40147" xr:uid="{00000000-0005-0000-0000-0000AF9E0000}"/>
    <cellStyle name="Note 5 16 3" xfId="40148" xr:uid="{00000000-0005-0000-0000-0000B09E0000}"/>
    <cellStyle name="Note 5 16 3 2" xfId="40149" xr:uid="{00000000-0005-0000-0000-0000B19E0000}"/>
    <cellStyle name="Note 5 16 3 3" xfId="40150" xr:uid="{00000000-0005-0000-0000-0000B29E0000}"/>
    <cellStyle name="Note 5 16 3 4" xfId="40151" xr:uid="{00000000-0005-0000-0000-0000B39E0000}"/>
    <cellStyle name="Note 5 16 4" xfId="40152" xr:uid="{00000000-0005-0000-0000-0000B49E0000}"/>
    <cellStyle name="Note 5 16 4 2" xfId="40153" xr:uid="{00000000-0005-0000-0000-0000B59E0000}"/>
    <cellStyle name="Note 5 16 4 3" xfId="40154" xr:uid="{00000000-0005-0000-0000-0000B69E0000}"/>
    <cellStyle name="Note 5 16 4 4" xfId="40155" xr:uid="{00000000-0005-0000-0000-0000B79E0000}"/>
    <cellStyle name="Note 5 16 5" xfId="40156" xr:uid="{00000000-0005-0000-0000-0000B89E0000}"/>
    <cellStyle name="Note 5 16 5 2" xfId="40157" xr:uid="{00000000-0005-0000-0000-0000B99E0000}"/>
    <cellStyle name="Note 5 16 5 3" xfId="40158" xr:uid="{00000000-0005-0000-0000-0000BA9E0000}"/>
    <cellStyle name="Note 5 16 5 4" xfId="40159" xr:uid="{00000000-0005-0000-0000-0000BB9E0000}"/>
    <cellStyle name="Note 5 16 6" xfId="40160" xr:uid="{00000000-0005-0000-0000-0000BC9E0000}"/>
    <cellStyle name="Note 5 16 6 2" xfId="40161" xr:uid="{00000000-0005-0000-0000-0000BD9E0000}"/>
    <cellStyle name="Note 5 16 6 3" xfId="40162" xr:uid="{00000000-0005-0000-0000-0000BE9E0000}"/>
    <cellStyle name="Note 5 16 6 4" xfId="40163" xr:uid="{00000000-0005-0000-0000-0000BF9E0000}"/>
    <cellStyle name="Note 5 16 7" xfId="40164" xr:uid="{00000000-0005-0000-0000-0000C09E0000}"/>
    <cellStyle name="Note 5 16 7 2" xfId="40165" xr:uid="{00000000-0005-0000-0000-0000C19E0000}"/>
    <cellStyle name="Note 5 16 7 3" xfId="40166" xr:uid="{00000000-0005-0000-0000-0000C29E0000}"/>
    <cellStyle name="Note 5 16 7 4" xfId="40167" xr:uid="{00000000-0005-0000-0000-0000C39E0000}"/>
    <cellStyle name="Note 5 16 8" xfId="40168" xr:uid="{00000000-0005-0000-0000-0000C49E0000}"/>
    <cellStyle name="Note 5 16 8 2" xfId="40169" xr:uid="{00000000-0005-0000-0000-0000C59E0000}"/>
    <cellStyle name="Note 5 16 8 3" xfId="40170" xr:uid="{00000000-0005-0000-0000-0000C69E0000}"/>
    <cellStyle name="Note 5 16 8 4" xfId="40171" xr:uid="{00000000-0005-0000-0000-0000C79E0000}"/>
    <cellStyle name="Note 5 16 9" xfId="40172" xr:uid="{00000000-0005-0000-0000-0000C89E0000}"/>
    <cellStyle name="Note 5 16 9 2" xfId="40173" xr:uid="{00000000-0005-0000-0000-0000C99E0000}"/>
    <cellStyle name="Note 5 16 9 3" xfId="40174" xr:uid="{00000000-0005-0000-0000-0000CA9E0000}"/>
    <cellStyle name="Note 5 16 9 4" xfId="40175" xr:uid="{00000000-0005-0000-0000-0000CB9E0000}"/>
    <cellStyle name="Note 5 17" xfId="40176" xr:uid="{00000000-0005-0000-0000-0000CC9E0000}"/>
    <cellStyle name="Note 5 17 10" xfId="40177" xr:uid="{00000000-0005-0000-0000-0000CD9E0000}"/>
    <cellStyle name="Note 5 17 10 2" xfId="40178" xr:uid="{00000000-0005-0000-0000-0000CE9E0000}"/>
    <cellStyle name="Note 5 17 10 3" xfId="40179" xr:uid="{00000000-0005-0000-0000-0000CF9E0000}"/>
    <cellStyle name="Note 5 17 10 4" xfId="40180" xr:uid="{00000000-0005-0000-0000-0000D09E0000}"/>
    <cellStyle name="Note 5 17 11" xfId="40181" xr:uid="{00000000-0005-0000-0000-0000D19E0000}"/>
    <cellStyle name="Note 5 17 11 2" xfId="40182" xr:uid="{00000000-0005-0000-0000-0000D29E0000}"/>
    <cellStyle name="Note 5 17 11 3" xfId="40183" xr:uid="{00000000-0005-0000-0000-0000D39E0000}"/>
    <cellStyle name="Note 5 17 11 4" xfId="40184" xr:uid="{00000000-0005-0000-0000-0000D49E0000}"/>
    <cellStyle name="Note 5 17 12" xfId="40185" xr:uid="{00000000-0005-0000-0000-0000D59E0000}"/>
    <cellStyle name="Note 5 17 12 2" xfId="40186" xr:uid="{00000000-0005-0000-0000-0000D69E0000}"/>
    <cellStyle name="Note 5 17 12 3" xfId="40187" xr:uid="{00000000-0005-0000-0000-0000D79E0000}"/>
    <cellStyle name="Note 5 17 12 4" xfId="40188" xr:uid="{00000000-0005-0000-0000-0000D89E0000}"/>
    <cellStyle name="Note 5 17 13" xfId="40189" xr:uid="{00000000-0005-0000-0000-0000D99E0000}"/>
    <cellStyle name="Note 5 17 13 2" xfId="40190" xr:uid="{00000000-0005-0000-0000-0000DA9E0000}"/>
    <cellStyle name="Note 5 17 13 3" xfId="40191" xr:uid="{00000000-0005-0000-0000-0000DB9E0000}"/>
    <cellStyle name="Note 5 17 13 4" xfId="40192" xr:uid="{00000000-0005-0000-0000-0000DC9E0000}"/>
    <cellStyle name="Note 5 17 14" xfId="40193" xr:uid="{00000000-0005-0000-0000-0000DD9E0000}"/>
    <cellStyle name="Note 5 17 14 2" xfId="40194" xr:uid="{00000000-0005-0000-0000-0000DE9E0000}"/>
    <cellStyle name="Note 5 17 14 3" xfId="40195" xr:uid="{00000000-0005-0000-0000-0000DF9E0000}"/>
    <cellStyle name="Note 5 17 14 4" xfId="40196" xr:uid="{00000000-0005-0000-0000-0000E09E0000}"/>
    <cellStyle name="Note 5 17 15" xfId="40197" xr:uid="{00000000-0005-0000-0000-0000E19E0000}"/>
    <cellStyle name="Note 5 17 15 2" xfId="40198" xr:uid="{00000000-0005-0000-0000-0000E29E0000}"/>
    <cellStyle name="Note 5 17 15 3" xfId="40199" xr:uid="{00000000-0005-0000-0000-0000E39E0000}"/>
    <cellStyle name="Note 5 17 15 4" xfId="40200" xr:uid="{00000000-0005-0000-0000-0000E49E0000}"/>
    <cellStyle name="Note 5 17 16" xfId="40201" xr:uid="{00000000-0005-0000-0000-0000E59E0000}"/>
    <cellStyle name="Note 5 17 16 2" xfId="40202" xr:uid="{00000000-0005-0000-0000-0000E69E0000}"/>
    <cellStyle name="Note 5 17 16 3" xfId="40203" xr:uid="{00000000-0005-0000-0000-0000E79E0000}"/>
    <cellStyle name="Note 5 17 16 4" xfId="40204" xr:uid="{00000000-0005-0000-0000-0000E89E0000}"/>
    <cellStyle name="Note 5 17 17" xfId="40205" xr:uid="{00000000-0005-0000-0000-0000E99E0000}"/>
    <cellStyle name="Note 5 17 17 2" xfId="40206" xr:uid="{00000000-0005-0000-0000-0000EA9E0000}"/>
    <cellStyle name="Note 5 17 17 3" xfId="40207" xr:uid="{00000000-0005-0000-0000-0000EB9E0000}"/>
    <cellStyle name="Note 5 17 17 4" xfId="40208" xr:uid="{00000000-0005-0000-0000-0000EC9E0000}"/>
    <cellStyle name="Note 5 17 18" xfId="40209" xr:uid="{00000000-0005-0000-0000-0000ED9E0000}"/>
    <cellStyle name="Note 5 17 18 2" xfId="40210" xr:uid="{00000000-0005-0000-0000-0000EE9E0000}"/>
    <cellStyle name="Note 5 17 18 3" xfId="40211" xr:uid="{00000000-0005-0000-0000-0000EF9E0000}"/>
    <cellStyle name="Note 5 17 18 4" xfId="40212" xr:uid="{00000000-0005-0000-0000-0000F09E0000}"/>
    <cellStyle name="Note 5 17 19" xfId="40213" xr:uid="{00000000-0005-0000-0000-0000F19E0000}"/>
    <cellStyle name="Note 5 17 19 2" xfId="40214" xr:uid="{00000000-0005-0000-0000-0000F29E0000}"/>
    <cellStyle name="Note 5 17 19 3" xfId="40215" xr:uid="{00000000-0005-0000-0000-0000F39E0000}"/>
    <cellStyle name="Note 5 17 19 4" xfId="40216" xr:uid="{00000000-0005-0000-0000-0000F49E0000}"/>
    <cellStyle name="Note 5 17 2" xfId="40217" xr:uid="{00000000-0005-0000-0000-0000F59E0000}"/>
    <cellStyle name="Note 5 17 2 2" xfId="40218" xr:uid="{00000000-0005-0000-0000-0000F69E0000}"/>
    <cellStyle name="Note 5 17 2 3" xfId="40219" xr:uid="{00000000-0005-0000-0000-0000F79E0000}"/>
    <cellStyle name="Note 5 17 2 4" xfId="40220" xr:uid="{00000000-0005-0000-0000-0000F89E0000}"/>
    <cellStyle name="Note 5 17 20" xfId="40221" xr:uid="{00000000-0005-0000-0000-0000F99E0000}"/>
    <cellStyle name="Note 5 17 20 2" xfId="40222" xr:uid="{00000000-0005-0000-0000-0000FA9E0000}"/>
    <cellStyle name="Note 5 17 20 3" xfId="40223" xr:uid="{00000000-0005-0000-0000-0000FB9E0000}"/>
    <cellStyle name="Note 5 17 20 4" xfId="40224" xr:uid="{00000000-0005-0000-0000-0000FC9E0000}"/>
    <cellStyle name="Note 5 17 21" xfId="40225" xr:uid="{00000000-0005-0000-0000-0000FD9E0000}"/>
    <cellStyle name="Note 5 17 22" xfId="40226" xr:uid="{00000000-0005-0000-0000-0000FE9E0000}"/>
    <cellStyle name="Note 5 17 3" xfId="40227" xr:uid="{00000000-0005-0000-0000-0000FF9E0000}"/>
    <cellStyle name="Note 5 17 3 2" xfId="40228" xr:uid="{00000000-0005-0000-0000-0000009F0000}"/>
    <cellStyle name="Note 5 17 3 3" xfId="40229" xr:uid="{00000000-0005-0000-0000-0000019F0000}"/>
    <cellStyle name="Note 5 17 3 4" xfId="40230" xr:uid="{00000000-0005-0000-0000-0000029F0000}"/>
    <cellStyle name="Note 5 17 4" xfId="40231" xr:uid="{00000000-0005-0000-0000-0000039F0000}"/>
    <cellStyle name="Note 5 17 4 2" xfId="40232" xr:uid="{00000000-0005-0000-0000-0000049F0000}"/>
    <cellStyle name="Note 5 17 4 3" xfId="40233" xr:uid="{00000000-0005-0000-0000-0000059F0000}"/>
    <cellStyle name="Note 5 17 4 4" xfId="40234" xr:uid="{00000000-0005-0000-0000-0000069F0000}"/>
    <cellStyle name="Note 5 17 5" xfId="40235" xr:uid="{00000000-0005-0000-0000-0000079F0000}"/>
    <cellStyle name="Note 5 17 5 2" xfId="40236" xr:uid="{00000000-0005-0000-0000-0000089F0000}"/>
    <cellStyle name="Note 5 17 5 3" xfId="40237" xr:uid="{00000000-0005-0000-0000-0000099F0000}"/>
    <cellStyle name="Note 5 17 5 4" xfId="40238" xr:uid="{00000000-0005-0000-0000-00000A9F0000}"/>
    <cellStyle name="Note 5 17 6" xfId="40239" xr:uid="{00000000-0005-0000-0000-00000B9F0000}"/>
    <cellStyle name="Note 5 17 6 2" xfId="40240" xr:uid="{00000000-0005-0000-0000-00000C9F0000}"/>
    <cellStyle name="Note 5 17 6 3" xfId="40241" xr:uid="{00000000-0005-0000-0000-00000D9F0000}"/>
    <cellStyle name="Note 5 17 6 4" xfId="40242" xr:uid="{00000000-0005-0000-0000-00000E9F0000}"/>
    <cellStyle name="Note 5 17 7" xfId="40243" xr:uid="{00000000-0005-0000-0000-00000F9F0000}"/>
    <cellStyle name="Note 5 17 7 2" xfId="40244" xr:uid="{00000000-0005-0000-0000-0000109F0000}"/>
    <cellStyle name="Note 5 17 7 3" xfId="40245" xr:uid="{00000000-0005-0000-0000-0000119F0000}"/>
    <cellStyle name="Note 5 17 7 4" xfId="40246" xr:uid="{00000000-0005-0000-0000-0000129F0000}"/>
    <cellStyle name="Note 5 17 8" xfId="40247" xr:uid="{00000000-0005-0000-0000-0000139F0000}"/>
    <cellStyle name="Note 5 17 8 2" xfId="40248" xr:uid="{00000000-0005-0000-0000-0000149F0000}"/>
    <cellStyle name="Note 5 17 8 3" xfId="40249" xr:uid="{00000000-0005-0000-0000-0000159F0000}"/>
    <cellStyle name="Note 5 17 8 4" xfId="40250" xr:uid="{00000000-0005-0000-0000-0000169F0000}"/>
    <cellStyle name="Note 5 17 9" xfId="40251" xr:uid="{00000000-0005-0000-0000-0000179F0000}"/>
    <cellStyle name="Note 5 17 9 2" xfId="40252" xr:uid="{00000000-0005-0000-0000-0000189F0000}"/>
    <cellStyle name="Note 5 17 9 3" xfId="40253" xr:uid="{00000000-0005-0000-0000-0000199F0000}"/>
    <cellStyle name="Note 5 17 9 4" xfId="40254" xr:uid="{00000000-0005-0000-0000-00001A9F0000}"/>
    <cellStyle name="Note 5 18" xfId="40255" xr:uid="{00000000-0005-0000-0000-00001B9F0000}"/>
    <cellStyle name="Note 5 18 10" xfId="40256" xr:uid="{00000000-0005-0000-0000-00001C9F0000}"/>
    <cellStyle name="Note 5 18 10 2" xfId="40257" xr:uid="{00000000-0005-0000-0000-00001D9F0000}"/>
    <cellStyle name="Note 5 18 10 3" xfId="40258" xr:uid="{00000000-0005-0000-0000-00001E9F0000}"/>
    <cellStyle name="Note 5 18 10 4" xfId="40259" xr:uid="{00000000-0005-0000-0000-00001F9F0000}"/>
    <cellStyle name="Note 5 18 11" xfId="40260" xr:uid="{00000000-0005-0000-0000-0000209F0000}"/>
    <cellStyle name="Note 5 18 11 2" xfId="40261" xr:uid="{00000000-0005-0000-0000-0000219F0000}"/>
    <cellStyle name="Note 5 18 11 3" xfId="40262" xr:uid="{00000000-0005-0000-0000-0000229F0000}"/>
    <cellStyle name="Note 5 18 11 4" xfId="40263" xr:uid="{00000000-0005-0000-0000-0000239F0000}"/>
    <cellStyle name="Note 5 18 12" xfId="40264" xr:uid="{00000000-0005-0000-0000-0000249F0000}"/>
    <cellStyle name="Note 5 18 12 2" xfId="40265" xr:uid="{00000000-0005-0000-0000-0000259F0000}"/>
    <cellStyle name="Note 5 18 12 3" xfId="40266" xr:uid="{00000000-0005-0000-0000-0000269F0000}"/>
    <cellStyle name="Note 5 18 12 4" xfId="40267" xr:uid="{00000000-0005-0000-0000-0000279F0000}"/>
    <cellStyle name="Note 5 18 13" xfId="40268" xr:uid="{00000000-0005-0000-0000-0000289F0000}"/>
    <cellStyle name="Note 5 18 13 2" xfId="40269" xr:uid="{00000000-0005-0000-0000-0000299F0000}"/>
    <cellStyle name="Note 5 18 13 3" xfId="40270" xr:uid="{00000000-0005-0000-0000-00002A9F0000}"/>
    <cellStyle name="Note 5 18 13 4" xfId="40271" xr:uid="{00000000-0005-0000-0000-00002B9F0000}"/>
    <cellStyle name="Note 5 18 14" xfId="40272" xr:uid="{00000000-0005-0000-0000-00002C9F0000}"/>
    <cellStyle name="Note 5 18 14 2" xfId="40273" xr:uid="{00000000-0005-0000-0000-00002D9F0000}"/>
    <cellStyle name="Note 5 18 14 3" xfId="40274" xr:uid="{00000000-0005-0000-0000-00002E9F0000}"/>
    <cellStyle name="Note 5 18 14 4" xfId="40275" xr:uid="{00000000-0005-0000-0000-00002F9F0000}"/>
    <cellStyle name="Note 5 18 15" xfId="40276" xr:uid="{00000000-0005-0000-0000-0000309F0000}"/>
    <cellStyle name="Note 5 18 15 2" xfId="40277" xr:uid="{00000000-0005-0000-0000-0000319F0000}"/>
    <cellStyle name="Note 5 18 15 3" xfId="40278" xr:uid="{00000000-0005-0000-0000-0000329F0000}"/>
    <cellStyle name="Note 5 18 15 4" xfId="40279" xr:uid="{00000000-0005-0000-0000-0000339F0000}"/>
    <cellStyle name="Note 5 18 16" xfId="40280" xr:uid="{00000000-0005-0000-0000-0000349F0000}"/>
    <cellStyle name="Note 5 18 16 2" xfId="40281" xr:uid="{00000000-0005-0000-0000-0000359F0000}"/>
    <cellStyle name="Note 5 18 16 3" xfId="40282" xr:uid="{00000000-0005-0000-0000-0000369F0000}"/>
    <cellStyle name="Note 5 18 16 4" xfId="40283" xr:uid="{00000000-0005-0000-0000-0000379F0000}"/>
    <cellStyle name="Note 5 18 17" xfId="40284" xr:uid="{00000000-0005-0000-0000-0000389F0000}"/>
    <cellStyle name="Note 5 18 17 2" xfId="40285" xr:uid="{00000000-0005-0000-0000-0000399F0000}"/>
    <cellStyle name="Note 5 18 17 3" xfId="40286" xr:uid="{00000000-0005-0000-0000-00003A9F0000}"/>
    <cellStyle name="Note 5 18 17 4" xfId="40287" xr:uid="{00000000-0005-0000-0000-00003B9F0000}"/>
    <cellStyle name="Note 5 18 18" xfId="40288" xr:uid="{00000000-0005-0000-0000-00003C9F0000}"/>
    <cellStyle name="Note 5 18 18 2" xfId="40289" xr:uid="{00000000-0005-0000-0000-00003D9F0000}"/>
    <cellStyle name="Note 5 18 18 3" xfId="40290" xr:uid="{00000000-0005-0000-0000-00003E9F0000}"/>
    <cellStyle name="Note 5 18 18 4" xfId="40291" xr:uid="{00000000-0005-0000-0000-00003F9F0000}"/>
    <cellStyle name="Note 5 18 19" xfId="40292" xr:uid="{00000000-0005-0000-0000-0000409F0000}"/>
    <cellStyle name="Note 5 18 19 2" xfId="40293" xr:uid="{00000000-0005-0000-0000-0000419F0000}"/>
    <cellStyle name="Note 5 18 19 3" xfId="40294" xr:uid="{00000000-0005-0000-0000-0000429F0000}"/>
    <cellStyle name="Note 5 18 19 4" xfId="40295" xr:uid="{00000000-0005-0000-0000-0000439F0000}"/>
    <cellStyle name="Note 5 18 2" xfId="40296" xr:uid="{00000000-0005-0000-0000-0000449F0000}"/>
    <cellStyle name="Note 5 18 2 2" xfId="40297" xr:uid="{00000000-0005-0000-0000-0000459F0000}"/>
    <cellStyle name="Note 5 18 2 3" xfId="40298" xr:uid="{00000000-0005-0000-0000-0000469F0000}"/>
    <cellStyle name="Note 5 18 2 4" xfId="40299" xr:uid="{00000000-0005-0000-0000-0000479F0000}"/>
    <cellStyle name="Note 5 18 20" xfId="40300" xr:uid="{00000000-0005-0000-0000-0000489F0000}"/>
    <cellStyle name="Note 5 18 20 2" xfId="40301" xr:uid="{00000000-0005-0000-0000-0000499F0000}"/>
    <cellStyle name="Note 5 18 20 3" xfId="40302" xr:uid="{00000000-0005-0000-0000-00004A9F0000}"/>
    <cellStyle name="Note 5 18 20 4" xfId="40303" xr:uid="{00000000-0005-0000-0000-00004B9F0000}"/>
    <cellStyle name="Note 5 18 21" xfId="40304" xr:uid="{00000000-0005-0000-0000-00004C9F0000}"/>
    <cellStyle name="Note 5 18 22" xfId="40305" xr:uid="{00000000-0005-0000-0000-00004D9F0000}"/>
    <cellStyle name="Note 5 18 3" xfId="40306" xr:uid="{00000000-0005-0000-0000-00004E9F0000}"/>
    <cellStyle name="Note 5 18 3 2" xfId="40307" xr:uid="{00000000-0005-0000-0000-00004F9F0000}"/>
    <cellStyle name="Note 5 18 3 3" xfId="40308" xr:uid="{00000000-0005-0000-0000-0000509F0000}"/>
    <cellStyle name="Note 5 18 3 4" xfId="40309" xr:uid="{00000000-0005-0000-0000-0000519F0000}"/>
    <cellStyle name="Note 5 18 4" xfId="40310" xr:uid="{00000000-0005-0000-0000-0000529F0000}"/>
    <cellStyle name="Note 5 18 4 2" xfId="40311" xr:uid="{00000000-0005-0000-0000-0000539F0000}"/>
    <cellStyle name="Note 5 18 4 3" xfId="40312" xr:uid="{00000000-0005-0000-0000-0000549F0000}"/>
    <cellStyle name="Note 5 18 4 4" xfId="40313" xr:uid="{00000000-0005-0000-0000-0000559F0000}"/>
    <cellStyle name="Note 5 18 5" xfId="40314" xr:uid="{00000000-0005-0000-0000-0000569F0000}"/>
    <cellStyle name="Note 5 18 5 2" xfId="40315" xr:uid="{00000000-0005-0000-0000-0000579F0000}"/>
    <cellStyle name="Note 5 18 5 3" xfId="40316" xr:uid="{00000000-0005-0000-0000-0000589F0000}"/>
    <cellStyle name="Note 5 18 5 4" xfId="40317" xr:uid="{00000000-0005-0000-0000-0000599F0000}"/>
    <cellStyle name="Note 5 18 6" xfId="40318" xr:uid="{00000000-0005-0000-0000-00005A9F0000}"/>
    <cellStyle name="Note 5 18 6 2" xfId="40319" xr:uid="{00000000-0005-0000-0000-00005B9F0000}"/>
    <cellStyle name="Note 5 18 6 3" xfId="40320" xr:uid="{00000000-0005-0000-0000-00005C9F0000}"/>
    <cellStyle name="Note 5 18 6 4" xfId="40321" xr:uid="{00000000-0005-0000-0000-00005D9F0000}"/>
    <cellStyle name="Note 5 18 7" xfId="40322" xr:uid="{00000000-0005-0000-0000-00005E9F0000}"/>
    <cellStyle name="Note 5 18 7 2" xfId="40323" xr:uid="{00000000-0005-0000-0000-00005F9F0000}"/>
    <cellStyle name="Note 5 18 7 3" xfId="40324" xr:uid="{00000000-0005-0000-0000-0000609F0000}"/>
    <cellStyle name="Note 5 18 7 4" xfId="40325" xr:uid="{00000000-0005-0000-0000-0000619F0000}"/>
    <cellStyle name="Note 5 18 8" xfId="40326" xr:uid="{00000000-0005-0000-0000-0000629F0000}"/>
    <cellStyle name="Note 5 18 8 2" xfId="40327" xr:uid="{00000000-0005-0000-0000-0000639F0000}"/>
    <cellStyle name="Note 5 18 8 3" xfId="40328" xr:uid="{00000000-0005-0000-0000-0000649F0000}"/>
    <cellStyle name="Note 5 18 8 4" xfId="40329" xr:uid="{00000000-0005-0000-0000-0000659F0000}"/>
    <cellStyle name="Note 5 18 9" xfId="40330" xr:uid="{00000000-0005-0000-0000-0000669F0000}"/>
    <cellStyle name="Note 5 18 9 2" xfId="40331" xr:uid="{00000000-0005-0000-0000-0000679F0000}"/>
    <cellStyle name="Note 5 18 9 3" xfId="40332" xr:uid="{00000000-0005-0000-0000-0000689F0000}"/>
    <cellStyle name="Note 5 18 9 4" xfId="40333" xr:uid="{00000000-0005-0000-0000-0000699F0000}"/>
    <cellStyle name="Note 5 19" xfId="40334" xr:uid="{00000000-0005-0000-0000-00006A9F0000}"/>
    <cellStyle name="Note 5 19 10" xfId="40335" xr:uid="{00000000-0005-0000-0000-00006B9F0000}"/>
    <cellStyle name="Note 5 19 10 2" xfId="40336" xr:uid="{00000000-0005-0000-0000-00006C9F0000}"/>
    <cellStyle name="Note 5 19 10 3" xfId="40337" xr:uid="{00000000-0005-0000-0000-00006D9F0000}"/>
    <cellStyle name="Note 5 19 10 4" xfId="40338" xr:uid="{00000000-0005-0000-0000-00006E9F0000}"/>
    <cellStyle name="Note 5 19 11" xfId="40339" xr:uid="{00000000-0005-0000-0000-00006F9F0000}"/>
    <cellStyle name="Note 5 19 11 2" xfId="40340" xr:uid="{00000000-0005-0000-0000-0000709F0000}"/>
    <cellStyle name="Note 5 19 11 3" xfId="40341" xr:uid="{00000000-0005-0000-0000-0000719F0000}"/>
    <cellStyle name="Note 5 19 11 4" xfId="40342" xr:uid="{00000000-0005-0000-0000-0000729F0000}"/>
    <cellStyle name="Note 5 19 12" xfId="40343" xr:uid="{00000000-0005-0000-0000-0000739F0000}"/>
    <cellStyle name="Note 5 19 12 2" xfId="40344" xr:uid="{00000000-0005-0000-0000-0000749F0000}"/>
    <cellStyle name="Note 5 19 12 3" xfId="40345" xr:uid="{00000000-0005-0000-0000-0000759F0000}"/>
    <cellStyle name="Note 5 19 12 4" xfId="40346" xr:uid="{00000000-0005-0000-0000-0000769F0000}"/>
    <cellStyle name="Note 5 19 13" xfId="40347" xr:uid="{00000000-0005-0000-0000-0000779F0000}"/>
    <cellStyle name="Note 5 19 13 2" xfId="40348" xr:uid="{00000000-0005-0000-0000-0000789F0000}"/>
    <cellStyle name="Note 5 19 13 3" xfId="40349" xr:uid="{00000000-0005-0000-0000-0000799F0000}"/>
    <cellStyle name="Note 5 19 13 4" xfId="40350" xr:uid="{00000000-0005-0000-0000-00007A9F0000}"/>
    <cellStyle name="Note 5 19 14" xfId="40351" xr:uid="{00000000-0005-0000-0000-00007B9F0000}"/>
    <cellStyle name="Note 5 19 14 2" xfId="40352" xr:uid="{00000000-0005-0000-0000-00007C9F0000}"/>
    <cellStyle name="Note 5 19 14 3" xfId="40353" xr:uid="{00000000-0005-0000-0000-00007D9F0000}"/>
    <cellStyle name="Note 5 19 14 4" xfId="40354" xr:uid="{00000000-0005-0000-0000-00007E9F0000}"/>
    <cellStyle name="Note 5 19 15" xfId="40355" xr:uid="{00000000-0005-0000-0000-00007F9F0000}"/>
    <cellStyle name="Note 5 19 15 2" xfId="40356" xr:uid="{00000000-0005-0000-0000-0000809F0000}"/>
    <cellStyle name="Note 5 19 15 3" xfId="40357" xr:uid="{00000000-0005-0000-0000-0000819F0000}"/>
    <cellStyle name="Note 5 19 15 4" xfId="40358" xr:uid="{00000000-0005-0000-0000-0000829F0000}"/>
    <cellStyle name="Note 5 19 16" xfId="40359" xr:uid="{00000000-0005-0000-0000-0000839F0000}"/>
    <cellStyle name="Note 5 19 16 2" xfId="40360" xr:uid="{00000000-0005-0000-0000-0000849F0000}"/>
    <cellStyle name="Note 5 19 16 3" xfId="40361" xr:uid="{00000000-0005-0000-0000-0000859F0000}"/>
    <cellStyle name="Note 5 19 16 4" xfId="40362" xr:uid="{00000000-0005-0000-0000-0000869F0000}"/>
    <cellStyle name="Note 5 19 17" xfId="40363" xr:uid="{00000000-0005-0000-0000-0000879F0000}"/>
    <cellStyle name="Note 5 19 17 2" xfId="40364" xr:uid="{00000000-0005-0000-0000-0000889F0000}"/>
    <cellStyle name="Note 5 19 17 3" xfId="40365" xr:uid="{00000000-0005-0000-0000-0000899F0000}"/>
    <cellStyle name="Note 5 19 17 4" xfId="40366" xr:uid="{00000000-0005-0000-0000-00008A9F0000}"/>
    <cellStyle name="Note 5 19 18" xfId="40367" xr:uid="{00000000-0005-0000-0000-00008B9F0000}"/>
    <cellStyle name="Note 5 19 18 2" xfId="40368" xr:uid="{00000000-0005-0000-0000-00008C9F0000}"/>
    <cellStyle name="Note 5 19 18 3" xfId="40369" xr:uid="{00000000-0005-0000-0000-00008D9F0000}"/>
    <cellStyle name="Note 5 19 18 4" xfId="40370" xr:uid="{00000000-0005-0000-0000-00008E9F0000}"/>
    <cellStyle name="Note 5 19 19" xfId="40371" xr:uid="{00000000-0005-0000-0000-00008F9F0000}"/>
    <cellStyle name="Note 5 19 19 2" xfId="40372" xr:uid="{00000000-0005-0000-0000-0000909F0000}"/>
    <cellStyle name="Note 5 19 19 3" xfId="40373" xr:uid="{00000000-0005-0000-0000-0000919F0000}"/>
    <cellStyle name="Note 5 19 19 4" xfId="40374" xr:uid="{00000000-0005-0000-0000-0000929F0000}"/>
    <cellStyle name="Note 5 19 2" xfId="40375" xr:uid="{00000000-0005-0000-0000-0000939F0000}"/>
    <cellStyle name="Note 5 19 2 2" xfId="40376" xr:uid="{00000000-0005-0000-0000-0000949F0000}"/>
    <cellStyle name="Note 5 19 2 3" xfId="40377" xr:uid="{00000000-0005-0000-0000-0000959F0000}"/>
    <cellStyle name="Note 5 19 2 4" xfId="40378" xr:uid="{00000000-0005-0000-0000-0000969F0000}"/>
    <cellStyle name="Note 5 19 20" xfId="40379" xr:uid="{00000000-0005-0000-0000-0000979F0000}"/>
    <cellStyle name="Note 5 19 20 2" xfId="40380" xr:uid="{00000000-0005-0000-0000-0000989F0000}"/>
    <cellStyle name="Note 5 19 20 3" xfId="40381" xr:uid="{00000000-0005-0000-0000-0000999F0000}"/>
    <cellStyle name="Note 5 19 20 4" xfId="40382" xr:uid="{00000000-0005-0000-0000-00009A9F0000}"/>
    <cellStyle name="Note 5 19 21" xfId="40383" xr:uid="{00000000-0005-0000-0000-00009B9F0000}"/>
    <cellStyle name="Note 5 19 22" xfId="40384" xr:uid="{00000000-0005-0000-0000-00009C9F0000}"/>
    <cellStyle name="Note 5 19 3" xfId="40385" xr:uid="{00000000-0005-0000-0000-00009D9F0000}"/>
    <cellStyle name="Note 5 19 3 2" xfId="40386" xr:uid="{00000000-0005-0000-0000-00009E9F0000}"/>
    <cellStyle name="Note 5 19 3 3" xfId="40387" xr:uid="{00000000-0005-0000-0000-00009F9F0000}"/>
    <cellStyle name="Note 5 19 3 4" xfId="40388" xr:uid="{00000000-0005-0000-0000-0000A09F0000}"/>
    <cellStyle name="Note 5 19 4" xfId="40389" xr:uid="{00000000-0005-0000-0000-0000A19F0000}"/>
    <cellStyle name="Note 5 19 4 2" xfId="40390" xr:uid="{00000000-0005-0000-0000-0000A29F0000}"/>
    <cellStyle name="Note 5 19 4 3" xfId="40391" xr:uid="{00000000-0005-0000-0000-0000A39F0000}"/>
    <cellStyle name="Note 5 19 4 4" xfId="40392" xr:uid="{00000000-0005-0000-0000-0000A49F0000}"/>
    <cellStyle name="Note 5 19 5" xfId="40393" xr:uid="{00000000-0005-0000-0000-0000A59F0000}"/>
    <cellStyle name="Note 5 19 5 2" xfId="40394" xr:uid="{00000000-0005-0000-0000-0000A69F0000}"/>
    <cellStyle name="Note 5 19 5 3" xfId="40395" xr:uid="{00000000-0005-0000-0000-0000A79F0000}"/>
    <cellStyle name="Note 5 19 5 4" xfId="40396" xr:uid="{00000000-0005-0000-0000-0000A89F0000}"/>
    <cellStyle name="Note 5 19 6" xfId="40397" xr:uid="{00000000-0005-0000-0000-0000A99F0000}"/>
    <cellStyle name="Note 5 19 6 2" xfId="40398" xr:uid="{00000000-0005-0000-0000-0000AA9F0000}"/>
    <cellStyle name="Note 5 19 6 3" xfId="40399" xr:uid="{00000000-0005-0000-0000-0000AB9F0000}"/>
    <cellStyle name="Note 5 19 6 4" xfId="40400" xr:uid="{00000000-0005-0000-0000-0000AC9F0000}"/>
    <cellStyle name="Note 5 19 7" xfId="40401" xr:uid="{00000000-0005-0000-0000-0000AD9F0000}"/>
    <cellStyle name="Note 5 19 7 2" xfId="40402" xr:uid="{00000000-0005-0000-0000-0000AE9F0000}"/>
    <cellStyle name="Note 5 19 7 3" xfId="40403" xr:uid="{00000000-0005-0000-0000-0000AF9F0000}"/>
    <cellStyle name="Note 5 19 7 4" xfId="40404" xr:uid="{00000000-0005-0000-0000-0000B09F0000}"/>
    <cellStyle name="Note 5 19 8" xfId="40405" xr:uid="{00000000-0005-0000-0000-0000B19F0000}"/>
    <cellStyle name="Note 5 19 8 2" xfId="40406" xr:uid="{00000000-0005-0000-0000-0000B29F0000}"/>
    <cellStyle name="Note 5 19 8 3" xfId="40407" xr:uid="{00000000-0005-0000-0000-0000B39F0000}"/>
    <cellStyle name="Note 5 19 8 4" xfId="40408" xr:uid="{00000000-0005-0000-0000-0000B49F0000}"/>
    <cellStyle name="Note 5 19 9" xfId="40409" xr:uid="{00000000-0005-0000-0000-0000B59F0000}"/>
    <cellStyle name="Note 5 19 9 2" xfId="40410" xr:uid="{00000000-0005-0000-0000-0000B69F0000}"/>
    <cellStyle name="Note 5 19 9 3" xfId="40411" xr:uid="{00000000-0005-0000-0000-0000B79F0000}"/>
    <cellStyle name="Note 5 19 9 4" xfId="40412" xr:uid="{00000000-0005-0000-0000-0000B89F0000}"/>
    <cellStyle name="Note 5 2" xfId="1750" xr:uid="{00000000-0005-0000-0000-0000B99F0000}"/>
    <cellStyle name="Note 5 2 10" xfId="40414" xr:uid="{00000000-0005-0000-0000-0000BA9F0000}"/>
    <cellStyle name="Note 5 2 10 2" xfId="40415" xr:uid="{00000000-0005-0000-0000-0000BB9F0000}"/>
    <cellStyle name="Note 5 2 10 3" xfId="40416" xr:uid="{00000000-0005-0000-0000-0000BC9F0000}"/>
    <cellStyle name="Note 5 2 10 4" xfId="40417" xr:uid="{00000000-0005-0000-0000-0000BD9F0000}"/>
    <cellStyle name="Note 5 2 11" xfId="40418" xr:uid="{00000000-0005-0000-0000-0000BE9F0000}"/>
    <cellStyle name="Note 5 2 11 2" xfId="40419" xr:uid="{00000000-0005-0000-0000-0000BF9F0000}"/>
    <cellStyle name="Note 5 2 11 3" xfId="40420" xr:uid="{00000000-0005-0000-0000-0000C09F0000}"/>
    <cellStyle name="Note 5 2 11 4" xfId="40421" xr:uid="{00000000-0005-0000-0000-0000C19F0000}"/>
    <cellStyle name="Note 5 2 12" xfId="40422" xr:uid="{00000000-0005-0000-0000-0000C29F0000}"/>
    <cellStyle name="Note 5 2 12 2" xfId="40423" xr:uid="{00000000-0005-0000-0000-0000C39F0000}"/>
    <cellStyle name="Note 5 2 12 3" xfId="40424" xr:uid="{00000000-0005-0000-0000-0000C49F0000}"/>
    <cellStyle name="Note 5 2 12 4" xfId="40425" xr:uid="{00000000-0005-0000-0000-0000C59F0000}"/>
    <cellStyle name="Note 5 2 13" xfId="40426" xr:uid="{00000000-0005-0000-0000-0000C69F0000}"/>
    <cellStyle name="Note 5 2 13 2" xfId="40427" xr:uid="{00000000-0005-0000-0000-0000C79F0000}"/>
    <cellStyle name="Note 5 2 13 3" xfId="40428" xr:uid="{00000000-0005-0000-0000-0000C89F0000}"/>
    <cellStyle name="Note 5 2 13 4" xfId="40429" xr:uid="{00000000-0005-0000-0000-0000C99F0000}"/>
    <cellStyle name="Note 5 2 14" xfId="40430" xr:uid="{00000000-0005-0000-0000-0000CA9F0000}"/>
    <cellStyle name="Note 5 2 14 2" xfId="40431" xr:uid="{00000000-0005-0000-0000-0000CB9F0000}"/>
    <cellStyle name="Note 5 2 14 3" xfId="40432" xr:uid="{00000000-0005-0000-0000-0000CC9F0000}"/>
    <cellStyle name="Note 5 2 14 4" xfId="40433" xr:uid="{00000000-0005-0000-0000-0000CD9F0000}"/>
    <cellStyle name="Note 5 2 15" xfId="40434" xr:uid="{00000000-0005-0000-0000-0000CE9F0000}"/>
    <cellStyle name="Note 5 2 15 2" xfId="40435" xr:uid="{00000000-0005-0000-0000-0000CF9F0000}"/>
    <cellStyle name="Note 5 2 15 3" xfId="40436" xr:uid="{00000000-0005-0000-0000-0000D09F0000}"/>
    <cellStyle name="Note 5 2 15 4" xfId="40437" xr:uid="{00000000-0005-0000-0000-0000D19F0000}"/>
    <cellStyle name="Note 5 2 16" xfId="40438" xr:uid="{00000000-0005-0000-0000-0000D29F0000}"/>
    <cellStyle name="Note 5 2 16 2" xfId="40439" xr:uid="{00000000-0005-0000-0000-0000D39F0000}"/>
    <cellStyle name="Note 5 2 16 3" xfId="40440" xr:uid="{00000000-0005-0000-0000-0000D49F0000}"/>
    <cellStyle name="Note 5 2 16 4" xfId="40441" xr:uid="{00000000-0005-0000-0000-0000D59F0000}"/>
    <cellStyle name="Note 5 2 17" xfId="40442" xr:uid="{00000000-0005-0000-0000-0000D69F0000}"/>
    <cellStyle name="Note 5 2 17 2" xfId="40443" xr:uid="{00000000-0005-0000-0000-0000D79F0000}"/>
    <cellStyle name="Note 5 2 17 3" xfId="40444" xr:uid="{00000000-0005-0000-0000-0000D89F0000}"/>
    <cellStyle name="Note 5 2 17 4" xfId="40445" xr:uid="{00000000-0005-0000-0000-0000D99F0000}"/>
    <cellStyle name="Note 5 2 18" xfId="40446" xr:uid="{00000000-0005-0000-0000-0000DA9F0000}"/>
    <cellStyle name="Note 5 2 18 2" xfId="40447" xr:uid="{00000000-0005-0000-0000-0000DB9F0000}"/>
    <cellStyle name="Note 5 2 18 3" xfId="40448" xr:uid="{00000000-0005-0000-0000-0000DC9F0000}"/>
    <cellStyle name="Note 5 2 18 4" xfId="40449" xr:uid="{00000000-0005-0000-0000-0000DD9F0000}"/>
    <cellStyle name="Note 5 2 19" xfId="40450" xr:uid="{00000000-0005-0000-0000-0000DE9F0000}"/>
    <cellStyle name="Note 5 2 19 2" xfId="40451" xr:uid="{00000000-0005-0000-0000-0000DF9F0000}"/>
    <cellStyle name="Note 5 2 19 3" xfId="40452" xr:uid="{00000000-0005-0000-0000-0000E09F0000}"/>
    <cellStyle name="Note 5 2 19 4" xfId="40453" xr:uid="{00000000-0005-0000-0000-0000E19F0000}"/>
    <cellStyle name="Note 5 2 2" xfId="40454" xr:uid="{00000000-0005-0000-0000-0000E29F0000}"/>
    <cellStyle name="Note 5 2 2 10" xfId="40455" xr:uid="{00000000-0005-0000-0000-0000E39F0000}"/>
    <cellStyle name="Note 5 2 2 10 2" xfId="40456" xr:uid="{00000000-0005-0000-0000-0000E49F0000}"/>
    <cellStyle name="Note 5 2 2 10 3" xfId="40457" xr:uid="{00000000-0005-0000-0000-0000E59F0000}"/>
    <cellStyle name="Note 5 2 2 10 4" xfId="40458" xr:uid="{00000000-0005-0000-0000-0000E69F0000}"/>
    <cellStyle name="Note 5 2 2 11" xfId="40459" xr:uid="{00000000-0005-0000-0000-0000E79F0000}"/>
    <cellStyle name="Note 5 2 2 11 2" xfId="40460" xr:uid="{00000000-0005-0000-0000-0000E89F0000}"/>
    <cellStyle name="Note 5 2 2 11 3" xfId="40461" xr:uid="{00000000-0005-0000-0000-0000E99F0000}"/>
    <cellStyle name="Note 5 2 2 11 4" xfId="40462" xr:uid="{00000000-0005-0000-0000-0000EA9F0000}"/>
    <cellStyle name="Note 5 2 2 12" xfId="40463" xr:uid="{00000000-0005-0000-0000-0000EB9F0000}"/>
    <cellStyle name="Note 5 2 2 12 2" xfId="40464" xr:uid="{00000000-0005-0000-0000-0000EC9F0000}"/>
    <cellStyle name="Note 5 2 2 12 3" xfId="40465" xr:uid="{00000000-0005-0000-0000-0000ED9F0000}"/>
    <cellStyle name="Note 5 2 2 12 4" xfId="40466" xr:uid="{00000000-0005-0000-0000-0000EE9F0000}"/>
    <cellStyle name="Note 5 2 2 13" xfId="40467" xr:uid="{00000000-0005-0000-0000-0000EF9F0000}"/>
    <cellStyle name="Note 5 2 2 13 2" xfId="40468" xr:uid="{00000000-0005-0000-0000-0000F09F0000}"/>
    <cellStyle name="Note 5 2 2 13 3" xfId="40469" xr:uid="{00000000-0005-0000-0000-0000F19F0000}"/>
    <cellStyle name="Note 5 2 2 13 4" xfId="40470" xr:uid="{00000000-0005-0000-0000-0000F29F0000}"/>
    <cellStyle name="Note 5 2 2 14" xfId="40471" xr:uid="{00000000-0005-0000-0000-0000F39F0000}"/>
    <cellStyle name="Note 5 2 2 14 2" xfId="40472" xr:uid="{00000000-0005-0000-0000-0000F49F0000}"/>
    <cellStyle name="Note 5 2 2 14 3" xfId="40473" xr:uid="{00000000-0005-0000-0000-0000F59F0000}"/>
    <cellStyle name="Note 5 2 2 14 4" xfId="40474" xr:uid="{00000000-0005-0000-0000-0000F69F0000}"/>
    <cellStyle name="Note 5 2 2 15" xfId="40475" xr:uid="{00000000-0005-0000-0000-0000F79F0000}"/>
    <cellStyle name="Note 5 2 2 15 2" xfId="40476" xr:uid="{00000000-0005-0000-0000-0000F89F0000}"/>
    <cellStyle name="Note 5 2 2 15 3" xfId="40477" xr:uid="{00000000-0005-0000-0000-0000F99F0000}"/>
    <cellStyle name="Note 5 2 2 15 4" xfId="40478" xr:uid="{00000000-0005-0000-0000-0000FA9F0000}"/>
    <cellStyle name="Note 5 2 2 16" xfId="40479" xr:uid="{00000000-0005-0000-0000-0000FB9F0000}"/>
    <cellStyle name="Note 5 2 2 16 2" xfId="40480" xr:uid="{00000000-0005-0000-0000-0000FC9F0000}"/>
    <cellStyle name="Note 5 2 2 16 3" xfId="40481" xr:uid="{00000000-0005-0000-0000-0000FD9F0000}"/>
    <cellStyle name="Note 5 2 2 16 4" xfId="40482" xr:uid="{00000000-0005-0000-0000-0000FE9F0000}"/>
    <cellStyle name="Note 5 2 2 17" xfId="40483" xr:uid="{00000000-0005-0000-0000-0000FF9F0000}"/>
    <cellStyle name="Note 5 2 2 17 2" xfId="40484" xr:uid="{00000000-0005-0000-0000-000000A00000}"/>
    <cellStyle name="Note 5 2 2 17 3" xfId="40485" xr:uid="{00000000-0005-0000-0000-000001A00000}"/>
    <cellStyle name="Note 5 2 2 17 4" xfId="40486" xr:uid="{00000000-0005-0000-0000-000002A00000}"/>
    <cellStyle name="Note 5 2 2 18" xfId="40487" xr:uid="{00000000-0005-0000-0000-000003A00000}"/>
    <cellStyle name="Note 5 2 2 18 2" xfId="40488" xr:uid="{00000000-0005-0000-0000-000004A00000}"/>
    <cellStyle name="Note 5 2 2 18 3" xfId="40489" xr:uid="{00000000-0005-0000-0000-000005A00000}"/>
    <cellStyle name="Note 5 2 2 18 4" xfId="40490" xr:uid="{00000000-0005-0000-0000-000006A00000}"/>
    <cellStyle name="Note 5 2 2 19" xfId="40491" xr:uid="{00000000-0005-0000-0000-000007A00000}"/>
    <cellStyle name="Note 5 2 2 19 2" xfId="40492" xr:uid="{00000000-0005-0000-0000-000008A00000}"/>
    <cellStyle name="Note 5 2 2 19 3" xfId="40493" xr:uid="{00000000-0005-0000-0000-000009A00000}"/>
    <cellStyle name="Note 5 2 2 19 4" xfId="40494" xr:uid="{00000000-0005-0000-0000-00000AA00000}"/>
    <cellStyle name="Note 5 2 2 2" xfId="40495" xr:uid="{00000000-0005-0000-0000-00000BA00000}"/>
    <cellStyle name="Note 5 2 2 2 10" xfId="40496" xr:uid="{00000000-0005-0000-0000-00000CA00000}"/>
    <cellStyle name="Note 5 2 2 2 10 2" xfId="40497" xr:uid="{00000000-0005-0000-0000-00000DA00000}"/>
    <cellStyle name="Note 5 2 2 2 10 3" xfId="40498" xr:uid="{00000000-0005-0000-0000-00000EA00000}"/>
    <cellStyle name="Note 5 2 2 2 10 4" xfId="40499" xr:uid="{00000000-0005-0000-0000-00000FA00000}"/>
    <cellStyle name="Note 5 2 2 2 11" xfId="40500" xr:uid="{00000000-0005-0000-0000-000010A00000}"/>
    <cellStyle name="Note 5 2 2 2 11 2" xfId="40501" xr:uid="{00000000-0005-0000-0000-000011A00000}"/>
    <cellStyle name="Note 5 2 2 2 11 3" xfId="40502" xr:uid="{00000000-0005-0000-0000-000012A00000}"/>
    <cellStyle name="Note 5 2 2 2 11 4" xfId="40503" xr:uid="{00000000-0005-0000-0000-000013A00000}"/>
    <cellStyle name="Note 5 2 2 2 12" xfId="40504" xr:uid="{00000000-0005-0000-0000-000014A00000}"/>
    <cellStyle name="Note 5 2 2 2 12 2" xfId="40505" xr:uid="{00000000-0005-0000-0000-000015A00000}"/>
    <cellStyle name="Note 5 2 2 2 12 3" xfId="40506" xr:uid="{00000000-0005-0000-0000-000016A00000}"/>
    <cellStyle name="Note 5 2 2 2 12 4" xfId="40507" xr:uid="{00000000-0005-0000-0000-000017A00000}"/>
    <cellStyle name="Note 5 2 2 2 13" xfId="40508" xr:uid="{00000000-0005-0000-0000-000018A00000}"/>
    <cellStyle name="Note 5 2 2 2 13 2" xfId="40509" xr:uid="{00000000-0005-0000-0000-000019A00000}"/>
    <cellStyle name="Note 5 2 2 2 13 3" xfId="40510" xr:uid="{00000000-0005-0000-0000-00001AA00000}"/>
    <cellStyle name="Note 5 2 2 2 13 4" xfId="40511" xr:uid="{00000000-0005-0000-0000-00001BA00000}"/>
    <cellStyle name="Note 5 2 2 2 14" xfId="40512" xr:uid="{00000000-0005-0000-0000-00001CA00000}"/>
    <cellStyle name="Note 5 2 2 2 14 2" xfId="40513" xr:uid="{00000000-0005-0000-0000-00001DA00000}"/>
    <cellStyle name="Note 5 2 2 2 14 3" xfId="40514" xr:uid="{00000000-0005-0000-0000-00001EA00000}"/>
    <cellStyle name="Note 5 2 2 2 14 4" xfId="40515" xr:uid="{00000000-0005-0000-0000-00001FA00000}"/>
    <cellStyle name="Note 5 2 2 2 15" xfId="40516" xr:uid="{00000000-0005-0000-0000-000020A00000}"/>
    <cellStyle name="Note 5 2 2 2 15 2" xfId="40517" xr:uid="{00000000-0005-0000-0000-000021A00000}"/>
    <cellStyle name="Note 5 2 2 2 15 3" xfId="40518" xr:uid="{00000000-0005-0000-0000-000022A00000}"/>
    <cellStyle name="Note 5 2 2 2 15 4" xfId="40519" xr:uid="{00000000-0005-0000-0000-000023A00000}"/>
    <cellStyle name="Note 5 2 2 2 16" xfId="40520" xr:uid="{00000000-0005-0000-0000-000024A00000}"/>
    <cellStyle name="Note 5 2 2 2 16 2" xfId="40521" xr:uid="{00000000-0005-0000-0000-000025A00000}"/>
    <cellStyle name="Note 5 2 2 2 16 3" xfId="40522" xr:uid="{00000000-0005-0000-0000-000026A00000}"/>
    <cellStyle name="Note 5 2 2 2 16 4" xfId="40523" xr:uid="{00000000-0005-0000-0000-000027A00000}"/>
    <cellStyle name="Note 5 2 2 2 17" xfId="40524" xr:uid="{00000000-0005-0000-0000-000028A00000}"/>
    <cellStyle name="Note 5 2 2 2 17 2" xfId="40525" xr:uid="{00000000-0005-0000-0000-000029A00000}"/>
    <cellStyle name="Note 5 2 2 2 17 3" xfId="40526" xr:uid="{00000000-0005-0000-0000-00002AA00000}"/>
    <cellStyle name="Note 5 2 2 2 17 4" xfId="40527" xr:uid="{00000000-0005-0000-0000-00002BA00000}"/>
    <cellStyle name="Note 5 2 2 2 18" xfId="40528" xr:uid="{00000000-0005-0000-0000-00002CA00000}"/>
    <cellStyle name="Note 5 2 2 2 18 2" xfId="40529" xr:uid="{00000000-0005-0000-0000-00002DA00000}"/>
    <cellStyle name="Note 5 2 2 2 18 3" xfId="40530" xr:uid="{00000000-0005-0000-0000-00002EA00000}"/>
    <cellStyle name="Note 5 2 2 2 18 4" xfId="40531" xr:uid="{00000000-0005-0000-0000-00002FA00000}"/>
    <cellStyle name="Note 5 2 2 2 19" xfId="40532" xr:uid="{00000000-0005-0000-0000-000030A00000}"/>
    <cellStyle name="Note 5 2 2 2 19 2" xfId="40533" xr:uid="{00000000-0005-0000-0000-000031A00000}"/>
    <cellStyle name="Note 5 2 2 2 19 3" xfId="40534" xr:uid="{00000000-0005-0000-0000-000032A00000}"/>
    <cellStyle name="Note 5 2 2 2 19 4" xfId="40535" xr:uid="{00000000-0005-0000-0000-000033A00000}"/>
    <cellStyle name="Note 5 2 2 2 2" xfId="40536" xr:uid="{00000000-0005-0000-0000-000034A00000}"/>
    <cellStyle name="Note 5 2 2 2 2 10" xfId="40537" xr:uid="{00000000-0005-0000-0000-000035A00000}"/>
    <cellStyle name="Note 5 2 2 2 2 10 2" xfId="40538" xr:uid="{00000000-0005-0000-0000-000036A00000}"/>
    <cellStyle name="Note 5 2 2 2 2 10 3" xfId="40539" xr:uid="{00000000-0005-0000-0000-000037A00000}"/>
    <cellStyle name="Note 5 2 2 2 2 10 4" xfId="40540" xr:uid="{00000000-0005-0000-0000-000038A00000}"/>
    <cellStyle name="Note 5 2 2 2 2 11" xfId="40541" xr:uid="{00000000-0005-0000-0000-000039A00000}"/>
    <cellStyle name="Note 5 2 2 2 2 11 2" xfId="40542" xr:uid="{00000000-0005-0000-0000-00003AA00000}"/>
    <cellStyle name="Note 5 2 2 2 2 11 3" xfId="40543" xr:uid="{00000000-0005-0000-0000-00003BA00000}"/>
    <cellStyle name="Note 5 2 2 2 2 11 4" xfId="40544" xr:uid="{00000000-0005-0000-0000-00003CA00000}"/>
    <cellStyle name="Note 5 2 2 2 2 12" xfId="40545" xr:uid="{00000000-0005-0000-0000-00003DA00000}"/>
    <cellStyle name="Note 5 2 2 2 2 12 2" xfId="40546" xr:uid="{00000000-0005-0000-0000-00003EA00000}"/>
    <cellStyle name="Note 5 2 2 2 2 12 3" xfId="40547" xr:uid="{00000000-0005-0000-0000-00003FA00000}"/>
    <cellStyle name="Note 5 2 2 2 2 12 4" xfId="40548" xr:uid="{00000000-0005-0000-0000-000040A00000}"/>
    <cellStyle name="Note 5 2 2 2 2 13" xfId="40549" xr:uid="{00000000-0005-0000-0000-000041A00000}"/>
    <cellStyle name="Note 5 2 2 2 2 13 2" xfId="40550" xr:uid="{00000000-0005-0000-0000-000042A00000}"/>
    <cellStyle name="Note 5 2 2 2 2 13 3" xfId="40551" xr:uid="{00000000-0005-0000-0000-000043A00000}"/>
    <cellStyle name="Note 5 2 2 2 2 13 4" xfId="40552" xr:uid="{00000000-0005-0000-0000-000044A00000}"/>
    <cellStyle name="Note 5 2 2 2 2 14" xfId="40553" xr:uid="{00000000-0005-0000-0000-000045A00000}"/>
    <cellStyle name="Note 5 2 2 2 2 14 2" xfId="40554" xr:uid="{00000000-0005-0000-0000-000046A00000}"/>
    <cellStyle name="Note 5 2 2 2 2 14 3" xfId="40555" xr:uid="{00000000-0005-0000-0000-000047A00000}"/>
    <cellStyle name="Note 5 2 2 2 2 14 4" xfId="40556" xr:uid="{00000000-0005-0000-0000-000048A00000}"/>
    <cellStyle name="Note 5 2 2 2 2 15" xfId="40557" xr:uid="{00000000-0005-0000-0000-000049A00000}"/>
    <cellStyle name="Note 5 2 2 2 2 15 2" xfId="40558" xr:uid="{00000000-0005-0000-0000-00004AA00000}"/>
    <cellStyle name="Note 5 2 2 2 2 15 3" xfId="40559" xr:uid="{00000000-0005-0000-0000-00004BA00000}"/>
    <cellStyle name="Note 5 2 2 2 2 15 4" xfId="40560" xr:uid="{00000000-0005-0000-0000-00004CA00000}"/>
    <cellStyle name="Note 5 2 2 2 2 16" xfId="40561" xr:uid="{00000000-0005-0000-0000-00004DA00000}"/>
    <cellStyle name="Note 5 2 2 2 2 16 2" xfId="40562" xr:uid="{00000000-0005-0000-0000-00004EA00000}"/>
    <cellStyle name="Note 5 2 2 2 2 16 3" xfId="40563" xr:uid="{00000000-0005-0000-0000-00004FA00000}"/>
    <cellStyle name="Note 5 2 2 2 2 16 4" xfId="40564" xr:uid="{00000000-0005-0000-0000-000050A00000}"/>
    <cellStyle name="Note 5 2 2 2 2 17" xfId="40565" xr:uid="{00000000-0005-0000-0000-000051A00000}"/>
    <cellStyle name="Note 5 2 2 2 2 17 2" xfId="40566" xr:uid="{00000000-0005-0000-0000-000052A00000}"/>
    <cellStyle name="Note 5 2 2 2 2 17 3" xfId="40567" xr:uid="{00000000-0005-0000-0000-000053A00000}"/>
    <cellStyle name="Note 5 2 2 2 2 17 4" xfId="40568" xr:uid="{00000000-0005-0000-0000-000054A00000}"/>
    <cellStyle name="Note 5 2 2 2 2 18" xfId="40569" xr:uid="{00000000-0005-0000-0000-000055A00000}"/>
    <cellStyle name="Note 5 2 2 2 2 18 2" xfId="40570" xr:uid="{00000000-0005-0000-0000-000056A00000}"/>
    <cellStyle name="Note 5 2 2 2 2 18 3" xfId="40571" xr:uid="{00000000-0005-0000-0000-000057A00000}"/>
    <cellStyle name="Note 5 2 2 2 2 18 4" xfId="40572" xr:uid="{00000000-0005-0000-0000-000058A00000}"/>
    <cellStyle name="Note 5 2 2 2 2 19" xfId="40573" xr:uid="{00000000-0005-0000-0000-000059A00000}"/>
    <cellStyle name="Note 5 2 2 2 2 19 2" xfId="40574" xr:uid="{00000000-0005-0000-0000-00005AA00000}"/>
    <cellStyle name="Note 5 2 2 2 2 19 3" xfId="40575" xr:uid="{00000000-0005-0000-0000-00005BA00000}"/>
    <cellStyle name="Note 5 2 2 2 2 19 4" xfId="40576" xr:uid="{00000000-0005-0000-0000-00005CA00000}"/>
    <cellStyle name="Note 5 2 2 2 2 2" xfId="40577" xr:uid="{00000000-0005-0000-0000-00005DA00000}"/>
    <cellStyle name="Note 5 2 2 2 2 2 2" xfId="40578" xr:uid="{00000000-0005-0000-0000-00005EA00000}"/>
    <cellStyle name="Note 5 2 2 2 2 2 3" xfId="40579" xr:uid="{00000000-0005-0000-0000-00005FA00000}"/>
    <cellStyle name="Note 5 2 2 2 2 2 4" xfId="40580" xr:uid="{00000000-0005-0000-0000-000060A00000}"/>
    <cellStyle name="Note 5 2 2 2 2 20" xfId="40581" xr:uid="{00000000-0005-0000-0000-000061A00000}"/>
    <cellStyle name="Note 5 2 2 2 2 20 2" xfId="40582" xr:uid="{00000000-0005-0000-0000-000062A00000}"/>
    <cellStyle name="Note 5 2 2 2 2 20 3" xfId="40583" xr:uid="{00000000-0005-0000-0000-000063A00000}"/>
    <cellStyle name="Note 5 2 2 2 2 20 4" xfId="40584" xr:uid="{00000000-0005-0000-0000-000064A00000}"/>
    <cellStyle name="Note 5 2 2 2 2 21" xfId="40585" xr:uid="{00000000-0005-0000-0000-000065A00000}"/>
    <cellStyle name="Note 5 2 2 2 2 22" xfId="40586" xr:uid="{00000000-0005-0000-0000-000066A00000}"/>
    <cellStyle name="Note 5 2 2 2 2 3" xfId="40587" xr:uid="{00000000-0005-0000-0000-000067A00000}"/>
    <cellStyle name="Note 5 2 2 2 2 3 2" xfId="40588" xr:uid="{00000000-0005-0000-0000-000068A00000}"/>
    <cellStyle name="Note 5 2 2 2 2 3 3" xfId="40589" xr:uid="{00000000-0005-0000-0000-000069A00000}"/>
    <cellStyle name="Note 5 2 2 2 2 3 4" xfId="40590" xr:uid="{00000000-0005-0000-0000-00006AA00000}"/>
    <cellStyle name="Note 5 2 2 2 2 4" xfId="40591" xr:uid="{00000000-0005-0000-0000-00006BA00000}"/>
    <cellStyle name="Note 5 2 2 2 2 4 2" xfId="40592" xr:uid="{00000000-0005-0000-0000-00006CA00000}"/>
    <cellStyle name="Note 5 2 2 2 2 4 3" xfId="40593" xr:uid="{00000000-0005-0000-0000-00006DA00000}"/>
    <cellStyle name="Note 5 2 2 2 2 4 4" xfId="40594" xr:uid="{00000000-0005-0000-0000-00006EA00000}"/>
    <cellStyle name="Note 5 2 2 2 2 5" xfId="40595" xr:uid="{00000000-0005-0000-0000-00006FA00000}"/>
    <cellStyle name="Note 5 2 2 2 2 5 2" xfId="40596" xr:uid="{00000000-0005-0000-0000-000070A00000}"/>
    <cellStyle name="Note 5 2 2 2 2 5 3" xfId="40597" xr:uid="{00000000-0005-0000-0000-000071A00000}"/>
    <cellStyle name="Note 5 2 2 2 2 5 4" xfId="40598" xr:uid="{00000000-0005-0000-0000-000072A00000}"/>
    <cellStyle name="Note 5 2 2 2 2 6" xfId="40599" xr:uid="{00000000-0005-0000-0000-000073A00000}"/>
    <cellStyle name="Note 5 2 2 2 2 6 2" xfId="40600" xr:uid="{00000000-0005-0000-0000-000074A00000}"/>
    <cellStyle name="Note 5 2 2 2 2 6 3" xfId="40601" xr:uid="{00000000-0005-0000-0000-000075A00000}"/>
    <cellStyle name="Note 5 2 2 2 2 6 4" xfId="40602" xr:uid="{00000000-0005-0000-0000-000076A00000}"/>
    <cellStyle name="Note 5 2 2 2 2 7" xfId="40603" xr:uid="{00000000-0005-0000-0000-000077A00000}"/>
    <cellStyle name="Note 5 2 2 2 2 7 2" xfId="40604" xr:uid="{00000000-0005-0000-0000-000078A00000}"/>
    <cellStyle name="Note 5 2 2 2 2 7 3" xfId="40605" xr:uid="{00000000-0005-0000-0000-000079A00000}"/>
    <cellStyle name="Note 5 2 2 2 2 7 4" xfId="40606" xr:uid="{00000000-0005-0000-0000-00007AA00000}"/>
    <cellStyle name="Note 5 2 2 2 2 8" xfId="40607" xr:uid="{00000000-0005-0000-0000-00007BA00000}"/>
    <cellStyle name="Note 5 2 2 2 2 8 2" xfId="40608" xr:uid="{00000000-0005-0000-0000-00007CA00000}"/>
    <cellStyle name="Note 5 2 2 2 2 8 3" xfId="40609" xr:uid="{00000000-0005-0000-0000-00007DA00000}"/>
    <cellStyle name="Note 5 2 2 2 2 8 4" xfId="40610" xr:uid="{00000000-0005-0000-0000-00007EA00000}"/>
    <cellStyle name="Note 5 2 2 2 2 9" xfId="40611" xr:uid="{00000000-0005-0000-0000-00007FA00000}"/>
    <cellStyle name="Note 5 2 2 2 2 9 2" xfId="40612" xr:uid="{00000000-0005-0000-0000-000080A00000}"/>
    <cellStyle name="Note 5 2 2 2 2 9 3" xfId="40613" xr:uid="{00000000-0005-0000-0000-000081A00000}"/>
    <cellStyle name="Note 5 2 2 2 2 9 4" xfId="40614" xr:uid="{00000000-0005-0000-0000-000082A00000}"/>
    <cellStyle name="Note 5 2 2 2 20" xfId="40615" xr:uid="{00000000-0005-0000-0000-000083A00000}"/>
    <cellStyle name="Note 5 2 2 2 20 2" xfId="40616" xr:uid="{00000000-0005-0000-0000-000084A00000}"/>
    <cellStyle name="Note 5 2 2 2 20 3" xfId="40617" xr:uid="{00000000-0005-0000-0000-000085A00000}"/>
    <cellStyle name="Note 5 2 2 2 20 4" xfId="40618" xr:uid="{00000000-0005-0000-0000-000086A00000}"/>
    <cellStyle name="Note 5 2 2 2 21" xfId="40619" xr:uid="{00000000-0005-0000-0000-000087A00000}"/>
    <cellStyle name="Note 5 2 2 2 21 2" xfId="40620" xr:uid="{00000000-0005-0000-0000-000088A00000}"/>
    <cellStyle name="Note 5 2 2 2 21 3" xfId="40621" xr:uid="{00000000-0005-0000-0000-000089A00000}"/>
    <cellStyle name="Note 5 2 2 2 21 4" xfId="40622" xr:uid="{00000000-0005-0000-0000-00008AA00000}"/>
    <cellStyle name="Note 5 2 2 2 22" xfId="40623" xr:uid="{00000000-0005-0000-0000-00008BA00000}"/>
    <cellStyle name="Note 5 2 2 2 23" xfId="40624" xr:uid="{00000000-0005-0000-0000-00008CA00000}"/>
    <cellStyle name="Note 5 2 2 2 3" xfId="40625" xr:uid="{00000000-0005-0000-0000-00008DA00000}"/>
    <cellStyle name="Note 5 2 2 2 3 2" xfId="40626" xr:uid="{00000000-0005-0000-0000-00008EA00000}"/>
    <cellStyle name="Note 5 2 2 2 3 3" xfId="40627" xr:uid="{00000000-0005-0000-0000-00008FA00000}"/>
    <cellStyle name="Note 5 2 2 2 3 4" xfId="40628" xr:uid="{00000000-0005-0000-0000-000090A00000}"/>
    <cellStyle name="Note 5 2 2 2 4" xfId="40629" xr:uid="{00000000-0005-0000-0000-000091A00000}"/>
    <cellStyle name="Note 5 2 2 2 4 2" xfId="40630" xr:uid="{00000000-0005-0000-0000-000092A00000}"/>
    <cellStyle name="Note 5 2 2 2 4 3" xfId="40631" xr:uid="{00000000-0005-0000-0000-000093A00000}"/>
    <cellStyle name="Note 5 2 2 2 4 4" xfId="40632" xr:uid="{00000000-0005-0000-0000-000094A00000}"/>
    <cellStyle name="Note 5 2 2 2 5" xfId="40633" xr:uid="{00000000-0005-0000-0000-000095A00000}"/>
    <cellStyle name="Note 5 2 2 2 5 2" xfId="40634" xr:uid="{00000000-0005-0000-0000-000096A00000}"/>
    <cellStyle name="Note 5 2 2 2 5 3" xfId="40635" xr:uid="{00000000-0005-0000-0000-000097A00000}"/>
    <cellStyle name="Note 5 2 2 2 5 4" xfId="40636" xr:uid="{00000000-0005-0000-0000-000098A00000}"/>
    <cellStyle name="Note 5 2 2 2 6" xfId="40637" xr:uid="{00000000-0005-0000-0000-000099A00000}"/>
    <cellStyle name="Note 5 2 2 2 6 2" xfId="40638" xr:uid="{00000000-0005-0000-0000-00009AA00000}"/>
    <cellStyle name="Note 5 2 2 2 6 3" xfId="40639" xr:uid="{00000000-0005-0000-0000-00009BA00000}"/>
    <cellStyle name="Note 5 2 2 2 6 4" xfId="40640" xr:uid="{00000000-0005-0000-0000-00009CA00000}"/>
    <cellStyle name="Note 5 2 2 2 7" xfId="40641" xr:uid="{00000000-0005-0000-0000-00009DA00000}"/>
    <cellStyle name="Note 5 2 2 2 7 2" xfId="40642" xr:uid="{00000000-0005-0000-0000-00009EA00000}"/>
    <cellStyle name="Note 5 2 2 2 7 3" xfId="40643" xr:uid="{00000000-0005-0000-0000-00009FA00000}"/>
    <cellStyle name="Note 5 2 2 2 7 4" xfId="40644" xr:uid="{00000000-0005-0000-0000-0000A0A00000}"/>
    <cellStyle name="Note 5 2 2 2 8" xfId="40645" xr:uid="{00000000-0005-0000-0000-0000A1A00000}"/>
    <cellStyle name="Note 5 2 2 2 8 2" xfId="40646" xr:uid="{00000000-0005-0000-0000-0000A2A00000}"/>
    <cellStyle name="Note 5 2 2 2 8 3" xfId="40647" xr:uid="{00000000-0005-0000-0000-0000A3A00000}"/>
    <cellStyle name="Note 5 2 2 2 8 4" xfId="40648" xr:uid="{00000000-0005-0000-0000-0000A4A00000}"/>
    <cellStyle name="Note 5 2 2 2 9" xfId="40649" xr:uid="{00000000-0005-0000-0000-0000A5A00000}"/>
    <cellStyle name="Note 5 2 2 2 9 2" xfId="40650" xr:uid="{00000000-0005-0000-0000-0000A6A00000}"/>
    <cellStyle name="Note 5 2 2 2 9 3" xfId="40651" xr:uid="{00000000-0005-0000-0000-0000A7A00000}"/>
    <cellStyle name="Note 5 2 2 2 9 4" xfId="40652" xr:uid="{00000000-0005-0000-0000-0000A8A00000}"/>
    <cellStyle name="Note 5 2 2 20" xfId="40653" xr:uid="{00000000-0005-0000-0000-0000A9A00000}"/>
    <cellStyle name="Note 5 2 2 20 2" xfId="40654" xr:uid="{00000000-0005-0000-0000-0000AAA00000}"/>
    <cellStyle name="Note 5 2 2 20 3" xfId="40655" xr:uid="{00000000-0005-0000-0000-0000ABA00000}"/>
    <cellStyle name="Note 5 2 2 20 4" xfId="40656" xr:uid="{00000000-0005-0000-0000-0000ACA00000}"/>
    <cellStyle name="Note 5 2 2 21" xfId="40657" xr:uid="{00000000-0005-0000-0000-0000ADA00000}"/>
    <cellStyle name="Note 5 2 2 21 2" xfId="40658" xr:uid="{00000000-0005-0000-0000-0000AEA00000}"/>
    <cellStyle name="Note 5 2 2 21 3" xfId="40659" xr:uid="{00000000-0005-0000-0000-0000AFA00000}"/>
    <cellStyle name="Note 5 2 2 21 4" xfId="40660" xr:uid="{00000000-0005-0000-0000-0000B0A00000}"/>
    <cellStyle name="Note 5 2 2 22" xfId="40661" xr:uid="{00000000-0005-0000-0000-0000B1A00000}"/>
    <cellStyle name="Note 5 2 2 23" xfId="40662" xr:uid="{00000000-0005-0000-0000-0000B2A00000}"/>
    <cellStyle name="Note 5 2 2 3" xfId="40663" xr:uid="{00000000-0005-0000-0000-0000B3A00000}"/>
    <cellStyle name="Note 5 2 2 3 2" xfId="40664" xr:uid="{00000000-0005-0000-0000-0000B4A00000}"/>
    <cellStyle name="Note 5 2 2 3 3" xfId="40665" xr:uid="{00000000-0005-0000-0000-0000B5A00000}"/>
    <cellStyle name="Note 5 2 2 3 4" xfId="40666" xr:uid="{00000000-0005-0000-0000-0000B6A00000}"/>
    <cellStyle name="Note 5 2 2 4" xfId="40667" xr:uid="{00000000-0005-0000-0000-0000B7A00000}"/>
    <cellStyle name="Note 5 2 2 4 2" xfId="40668" xr:uid="{00000000-0005-0000-0000-0000B8A00000}"/>
    <cellStyle name="Note 5 2 2 4 3" xfId="40669" xr:uid="{00000000-0005-0000-0000-0000B9A00000}"/>
    <cellStyle name="Note 5 2 2 4 4" xfId="40670" xr:uid="{00000000-0005-0000-0000-0000BAA00000}"/>
    <cellStyle name="Note 5 2 2 5" xfId="40671" xr:uid="{00000000-0005-0000-0000-0000BBA00000}"/>
    <cellStyle name="Note 5 2 2 5 2" xfId="40672" xr:uid="{00000000-0005-0000-0000-0000BCA00000}"/>
    <cellStyle name="Note 5 2 2 5 3" xfId="40673" xr:uid="{00000000-0005-0000-0000-0000BDA00000}"/>
    <cellStyle name="Note 5 2 2 5 4" xfId="40674" xr:uid="{00000000-0005-0000-0000-0000BEA00000}"/>
    <cellStyle name="Note 5 2 2 6" xfId="40675" xr:uid="{00000000-0005-0000-0000-0000BFA00000}"/>
    <cellStyle name="Note 5 2 2 6 2" xfId="40676" xr:uid="{00000000-0005-0000-0000-0000C0A00000}"/>
    <cellStyle name="Note 5 2 2 6 3" xfId="40677" xr:uid="{00000000-0005-0000-0000-0000C1A00000}"/>
    <cellStyle name="Note 5 2 2 6 4" xfId="40678" xr:uid="{00000000-0005-0000-0000-0000C2A00000}"/>
    <cellStyle name="Note 5 2 2 7" xfId="40679" xr:uid="{00000000-0005-0000-0000-0000C3A00000}"/>
    <cellStyle name="Note 5 2 2 7 2" xfId="40680" xr:uid="{00000000-0005-0000-0000-0000C4A00000}"/>
    <cellStyle name="Note 5 2 2 7 3" xfId="40681" xr:uid="{00000000-0005-0000-0000-0000C5A00000}"/>
    <cellStyle name="Note 5 2 2 7 4" xfId="40682" xr:uid="{00000000-0005-0000-0000-0000C6A00000}"/>
    <cellStyle name="Note 5 2 2 8" xfId="40683" xr:uid="{00000000-0005-0000-0000-0000C7A00000}"/>
    <cellStyle name="Note 5 2 2 8 2" xfId="40684" xr:uid="{00000000-0005-0000-0000-0000C8A00000}"/>
    <cellStyle name="Note 5 2 2 8 3" xfId="40685" xr:uid="{00000000-0005-0000-0000-0000C9A00000}"/>
    <cellStyle name="Note 5 2 2 8 4" xfId="40686" xr:uid="{00000000-0005-0000-0000-0000CAA00000}"/>
    <cellStyle name="Note 5 2 2 9" xfId="40687" xr:uid="{00000000-0005-0000-0000-0000CBA00000}"/>
    <cellStyle name="Note 5 2 2 9 2" xfId="40688" xr:uid="{00000000-0005-0000-0000-0000CCA00000}"/>
    <cellStyle name="Note 5 2 2 9 3" xfId="40689" xr:uid="{00000000-0005-0000-0000-0000CDA00000}"/>
    <cellStyle name="Note 5 2 2 9 4" xfId="40690" xr:uid="{00000000-0005-0000-0000-0000CEA00000}"/>
    <cellStyle name="Note 5 2 20" xfId="40691" xr:uid="{00000000-0005-0000-0000-0000CFA00000}"/>
    <cellStyle name="Note 5 2 20 2" xfId="40692" xr:uid="{00000000-0005-0000-0000-0000D0A00000}"/>
    <cellStyle name="Note 5 2 20 3" xfId="40693" xr:uid="{00000000-0005-0000-0000-0000D1A00000}"/>
    <cellStyle name="Note 5 2 20 4" xfId="40694" xr:uid="{00000000-0005-0000-0000-0000D2A00000}"/>
    <cellStyle name="Note 5 2 21" xfId="40695" xr:uid="{00000000-0005-0000-0000-0000D3A00000}"/>
    <cellStyle name="Note 5 2 21 2" xfId="40696" xr:uid="{00000000-0005-0000-0000-0000D4A00000}"/>
    <cellStyle name="Note 5 2 21 3" xfId="40697" xr:uid="{00000000-0005-0000-0000-0000D5A00000}"/>
    <cellStyle name="Note 5 2 21 4" xfId="40698" xr:uid="{00000000-0005-0000-0000-0000D6A00000}"/>
    <cellStyle name="Note 5 2 22" xfId="40699" xr:uid="{00000000-0005-0000-0000-0000D7A00000}"/>
    <cellStyle name="Note 5 2 23" xfId="40700" xr:uid="{00000000-0005-0000-0000-0000D8A00000}"/>
    <cellStyle name="Note 5 2 24" xfId="40413" xr:uid="{00000000-0005-0000-0000-0000D9A00000}"/>
    <cellStyle name="Note 5 2 3" xfId="40701" xr:uid="{00000000-0005-0000-0000-0000DAA00000}"/>
    <cellStyle name="Note 5 2 3 2" xfId="40702" xr:uid="{00000000-0005-0000-0000-0000DBA00000}"/>
    <cellStyle name="Note 5 2 3 3" xfId="40703" xr:uid="{00000000-0005-0000-0000-0000DCA00000}"/>
    <cellStyle name="Note 5 2 3 4" xfId="40704" xr:uid="{00000000-0005-0000-0000-0000DDA00000}"/>
    <cellStyle name="Note 5 2 4" xfId="40705" xr:uid="{00000000-0005-0000-0000-0000DEA00000}"/>
    <cellStyle name="Note 5 2 4 2" xfId="40706" xr:uid="{00000000-0005-0000-0000-0000DFA00000}"/>
    <cellStyle name="Note 5 2 4 3" xfId="40707" xr:uid="{00000000-0005-0000-0000-0000E0A00000}"/>
    <cellStyle name="Note 5 2 4 4" xfId="40708" xr:uid="{00000000-0005-0000-0000-0000E1A00000}"/>
    <cellStyle name="Note 5 2 5" xfId="40709" xr:uid="{00000000-0005-0000-0000-0000E2A00000}"/>
    <cellStyle name="Note 5 2 5 2" xfId="40710" xr:uid="{00000000-0005-0000-0000-0000E3A00000}"/>
    <cellStyle name="Note 5 2 5 3" xfId="40711" xr:uid="{00000000-0005-0000-0000-0000E4A00000}"/>
    <cellStyle name="Note 5 2 5 4" xfId="40712" xr:uid="{00000000-0005-0000-0000-0000E5A00000}"/>
    <cellStyle name="Note 5 2 6" xfId="40713" xr:uid="{00000000-0005-0000-0000-0000E6A00000}"/>
    <cellStyle name="Note 5 2 6 2" xfId="40714" xr:uid="{00000000-0005-0000-0000-0000E7A00000}"/>
    <cellStyle name="Note 5 2 6 3" xfId="40715" xr:uid="{00000000-0005-0000-0000-0000E8A00000}"/>
    <cellStyle name="Note 5 2 6 4" xfId="40716" xr:uid="{00000000-0005-0000-0000-0000E9A00000}"/>
    <cellStyle name="Note 5 2 7" xfId="40717" xr:uid="{00000000-0005-0000-0000-0000EAA00000}"/>
    <cellStyle name="Note 5 2 7 2" xfId="40718" xr:uid="{00000000-0005-0000-0000-0000EBA00000}"/>
    <cellStyle name="Note 5 2 7 3" xfId="40719" xr:uid="{00000000-0005-0000-0000-0000ECA00000}"/>
    <cellStyle name="Note 5 2 7 4" xfId="40720" xr:uid="{00000000-0005-0000-0000-0000EDA00000}"/>
    <cellStyle name="Note 5 2 8" xfId="40721" xr:uid="{00000000-0005-0000-0000-0000EEA00000}"/>
    <cellStyle name="Note 5 2 8 2" xfId="40722" xr:uid="{00000000-0005-0000-0000-0000EFA00000}"/>
    <cellStyle name="Note 5 2 8 3" xfId="40723" xr:uid="{00000000-0005-0000-0000-0000F0A00000}"/>
    <cellStyle name="Note 5 2 8 4" xfId="40724" xr:uid="{00000000-0005-0000-0000-0000F1A00000}"/>
    <cellStyle name="Note 5 2 9" xfId="40725" xr:uid="{00000000-0005-0000-0000-0000F2A00000}"/>
    <cellStyle name="Note 5 2 9 2" xfId="40726" xr:uid="{00000000-0005-0000-0000-0000F3A00000}"/>
    <cellStyle name="Note 5 2 9 3" xfId="40727" xr:uid="{00000000-0005-0000-0000-0000F4A00000}"/>
    <cellStyle name="Note 5 2 9 4" xfId="40728" xr:uid="{00000000-0005-0000-0000-0000F5A00000}"/>
    <cellStyle name="Note 5 20" xfId="40729" xr:uid="{00000000-0005-0000-0000-0000F6A00000}"/>
    <cellStyle name="Note 5 20 10" xfId="40730" xr:uid="{00000000-0005-0000-0000-0000F7A00000}"/>
    <cellStyle name="Note 5 20 10 2" xfId="40731" xr:uid="{00000000-0005-0000-0000-0000F8A00000}"/>
    <cellStyle name="Note 5 20 10 3" xfId="40732" xr:uid="{00000000-0005-0000-0000-0000F9A00000}"/>
    <cellStyle name="Note 5 20 10 4" xfId="40733" xr:uid="{00000000-0005-0000-0000-0000FAA00000}"/>
    <cellStyle name="Note 5 20 11" xfId="40734" xr:uid="{00000000-0005-0000-0000-0000FBA00000}"/>
    <cellStyle name="Note 5 20 11 2" xfId="40735" xr:uid="{00000000-0005-0000-0000-0000FCA00000}"/>
    <cellStyle name="Note 5 20 11 3" xfId="40736" xr:uid="{00000000-0005-0000-0000-0000FDA00000}"/>
    <cellStyle name="Note 5 20 11 4" xfId="40737" xr:uid="{00000000-0005-0000-0000-0000FEA00000}"/>
    <cellStyle name="Note 5 20 12" xfId="40738" xr:uid="{00000000-0005-0000-0000-0000FFA00000}"/>
    <cellStyle name="Note 5 20 12 2" xfId="40739" xr:uid="{00000000-0005-0000-0000-000000A10000}"/>
    <cellStyle name="Note 5 20 12 3" xfId="40740" xr:uid="{00000000-0005-0000-0000-000001A10000}"/>
    <cellStyle name="Note 5 20 12 4" xfId="40741" xr:uid="{00000000-0005-0000-0000-000002A10000}"/>
    <cellStyle name="Note 5 20 13" xfId="40742" xr:uid="{00000000-0005-0000-0000-000003A10000}"/>
    <cellStyle name="Note 5 20 13 2" xfId="40743" xr:uid="{00000000-0005-0000-0000-000004A10000}"/>
    <cellStyle name="Note 5 20 13 3" xfId="40744" xr:uid="{00000000-0005-0000-0000-000005A10000}"/>
    <cellStyle name="Note 5 20 13 4" xfId="40745" xr:uid="{00000000-0005-0000-0000-000006A10000}"/>
    <cellStyle name="Note 5 20 14" xfId="40746" xr:uid="{00000000-0005-0000-0000-000007A10000}"/>
    <cellStyle name="Note 5 20 14 2" xfId="40747" xr:uid="{00000000-0005-0000-0000-000008A10000}"/>
    <cellStyle name="Note 5 20 14 3" xfId="40748" xr:uid="{00000000-0005-0000-0000-000009A10000}"/>
    <cellStyle name="Note 5 20 14 4" xfId="40749" xr:uid="{00000000-0005-0000-0000-00000AA10000}"/>
    <cellStyle name="Note 5 20 15" xfId="40750" xr:uid="{00000000-0005-0000-0000-00000BA10000}"/>
    <cellStyle name="Note 5 20 15 2" xfId="40751" xr:uid="{00000000-0005-0000-0000-00000CA10000}"/>
    <cellStyle name="Note 5 20 15 3" xfId="40752" xr:uid="{00000000-0005-0000-0000-00000DA10000}"/>
    <cellStyle name="Note 5 20 15 4" xfId="40753" xr:uid="{00000000-0005-0000-0000-00000EA10000}"/>
    <cellStyle name="Note 5 20 16" xfId="40754" xr:uid="{00000000-0005-0000-0000-00000FA10000}"/>
    <cellStyle name="Note 5 20 16 2" xfId="40755" xr:uid="{00000000-0005-0000-0000-000010A10000}"/>
    <cellStyle name="Note 5 20 16 3" xfId="40756" xr:uid="{00000000-0005-0000-0000-000011A10000}"/>
    <cellStyle name="Note 5 20 16 4" xfId="40757" xr:uid="{00000000-0005-0000-0000-000012A10000}"/>
    <cellStyle name="Note 5 20 17" xfId="40758" xr:uid="{00000000-0005-0000-0000-000013A10000}"/>
    <cellStyle name="Note 5 20 17 2" xfId="40759" xr:uid="{00000000-0005-0000-0000-000014A10000}"/>
    <cellStyle name="Note 5 20 17 3" xfId="40760" xr:uid="{00000000-0005-0000-0000-000015A10000}"/>
    <cellStyle name="Note 5 20 17 4" xfId="40761" xr:uid="{00000000-0005-0000-0000-000016A10000}"/>
    <cellStyle name="Note 5 20 18" xfId="40762" xr:uid="{00000000-0005-0000-0000-000017A10000}"/>
    <cellStyle name="Note 5 20 18 2" xfId="40763" xr:uid="{00000000-0005-0000-0000-000018A10000}"/>
    <cellStyle name="Note 5 20 18 3" xfId="40764" xr:uid="{00000000-0005-0000-0000-000019A10000}"/>
    <cellStyle name="Note 5 20 18 4" xfId="40765" xr:uid="{00000000-0005-0000-0000-00001AA10000}"/>
    <cellStyle name="Note 5 20 19" xfId="40766" xr:uid="{00000000-0005-0000-0000-00001BA10000}"/>
    <cellStyle name="Note 5 20 19 2" xfId="40767" xr:uid="{00000000-0005-0000-0000-00001CA10000}"/>
    <cellStyle name="Note 5 20 19 3" xfId="40768" xr:uid="{00000000-0005-0000-0000-00001DA10000}"/>
    <cellStyle name="Note 5 20 19 4" xfId="40769" xr:uid="{00000000-0005-0000-0000-00001EA10000}"/>
    <cellStyle name="Note 5 20 2" xfId="40770" xr:uid="{00000000-0005-0000-0000-00001FA10000}"/>
    <cellStyle name="Note 5 20 2 2" xfId="40771" xr:uid="{00000000-0005-0000-0000-000020A10000}"/>
    <cellStyle name="Note 5 20 2 3" xfId="40772" xr:uid="{00000000-0005-0000-0000-000021A10000}"/>
    <cellStyle name="Note 5 20 2 4" xfId="40773" xr:uid="{00000000-0005-0000-0000-000022A10000}"/>
    <cellStyle name="Note 5 20 20" xfId="40774" xr:uid="{00000000-0005-0000-0000-000023A10000}"/>
    <cellStyle name="Note 5 20 20 2" xfId="40775" xr:uid="{00000000-0005-0000-0000-000024A10000}"/>
    <cellStyle name="Note 5 20 20 3" xfId="40776" xr:uid="{00000000-0005-0000-0000-000025A10000}"/>
    <cellStyle name="Note 5 20 20 4" xfId="40777" xr:uid="{00000000-0005-0000-0000-000026A10000}"/>
    <cellStyle name="Note 5 20 21" xfId="40778" xr:uid="{00000000-0005-0000-0000-000027A10000}"/>
    <cellStyle name="Note 5 20 22" xfId="40779" xr:uid="{00000000-0005-0000-0000-000028A10000}"/>
    <cellStyle name="Note 5 20 3" xfId="40780" xr:uid="{00000000-0005-0000-0000-000029A10000}"/>
    <cellStyle name="Note 5 20 3 2" xfId="40781" xr:uid="{00000000-0005-0000-0000-00002AA10000}"/>
    <cellStyle name="Note 5 20 3 3" xfId="40782" xr:uid="{00000000-0005-0000-0000-00002BA10000}"/>
    <cellStyle name="Note 5 20 3 4" xfId="40783" xr:uid="{00000000-0005-0000-0000-00002CA10000}"/>
    <cellStyle name="Note 5 20 4" xfId="40784" xr:uid="{00000000-0005-0000-0000-00002DA10000}"/>
    <cellStyle name="Note 5 20 4 2" xfId="40785" xr:uid="{00000000-0005-0000-0000-00002EA10000}"/>
    <cellStyle name="Note 5 20 4 3" xfId="40786" xr:uid="{00000000-0005-0000-0000-00002FA10000}"/>
    <cellStyle name="Note 5 20 4 4" xfId="40787" xr:uid="{00000000-0005-0000-0000-000030A10000}"/>
    <cellStyle name="Note 5 20 5" xfId="40788" xr:uid="{00000000-0005-0000-0000-000031A10000}"/>
    <cellStyle name="Note 5 20 5 2" xfId="40789" xr:uid="{00000000-0005-0000-0000-000032A10000}"/>
    <cellStyle name="Note 5 20 5 3" xfId="40790" xr:uid="{00000000-0005-0000-0000-000033A10000}"/>
    <cellStyle name="Note 5 20 5 4" xfId="40791" xr:uid="{00000000-0005-0000-0000-000034A10000}"/>
    <cellStyle name="Note 5 20 6" xfId="40792" xr:uid="{00000000-0005-0000-0000-000035A10000}"/>
    <cellStyle name="Note 5 20 6 2" xfId="40793" xr:uid="{00000000-0005-0000-0000-000036A10000}"/>
    <cellStyle name="Note 5 20 6 3" xfId="40794" xr:uid="{00000000-0005-0000-0000-000037A10000}"/>
    <cellStyle name="Note 5 20 6 4" xfId="40795" xr:uid="{00000000-0005-0000-0000-000038A10000}"/>
    <cellStyle name="Note 5 20 7" xfId="40796" xr:uid="{00000000-0005-0000-0000-000039A10000}"/>
    <cellStyle name="Note 5 20 7 2" xfId="40797" xr:uid="{00000000-0005-0000-0000-00003AA10000}"/>
    <cellStyle name="Note 5 20 7 3" xfId="40798" xr:uid="{00000000-0005-0000-0000-00003BA10000}"/>
    <cellStyle name="Note 5 20 7 4" xfId="40799" xr:uid="{00000000-0005-0000-0000-00003CA10000}"/>
    <cellStyle name="Note 5 20 8" xfId="40800" xr:uid="{00000000-0005-0000-0000-00003DA10000}"/>
    <cellStyle name="Note 5 20 8 2" xfId="40801" xr:uid="{00000000-0005-0000-0000-00003EA10000}"/>
    <cellStyle name="Note 5 20 8 3" xfId="40802" xr:uid="{00000000-0005-0000-0000-00003FA10000}"/>
    <cellStyle name="Note 5 20 8 4" xfId="40803" xr:uid="{00000000-0005-0000-0000-000040A10000}"/>
    <cellStyle name="Note 5 20 9" xfId="40804" xr:uid="{00000000-0005-0000-0000-000041A10000}"/>
    <cellStyle name="Note 5 20 9 2" xfId="40805" xr:uid="{00000000-0005-0000-0000-000042A10000}"/>
    <cellStyle name="Note 5 20 9 3" xfId="40806" xr:uid="{00000000-0005-0000-0000-000043A10000}"/>
    <cellStyle name="Note 5 20 9 4" xfId="40807" xr:uid="{00000000-0005-0000-0000-000044A10000}"/>
    <cellStyle name="Note 5 21" xfId="40808" xr:uid="{00000000-0005-0000-0000-000045A10000}"/>
    <cellStyle name="Note 5 21 10" xfId="40809" xr:uid="{00000000-0005-0000-0000-000046A10000}"/>
    <cellStyle name="Note 5 21 10 2" xfId="40810" xr:uid="{00000000-0005-0000-0000-000047A10000}"/>
    <cellStyle name="Note 5 21 10 3" xfId="40811" xr:uid="{00000000-0005-0000-0000-000048A10000}"/>
    <cellStyle name="Note 5 21 10 4" xfId="40812" xr:uid="{00000000-0005-0000-0000-000049A10000}"/>
    <cellStyle name="Note 5 21 11" xfId="40813" xr:uid="{00000000-0005-0000-0000-00004AA10000}"/>
    <cellStyle name="Note 5 21 11 2" xfId="40814" xr:uid="{00000000-0005-0000-0000-00004BA10000}"/>
    <cellStyle name="Note 5 21 11 3" xfId="40815" xr:uid="{00000000-0005-0000-0000-00004CA10000}"/>
    <cellStyle name="Note 5 21 11 4" xfId="40816" xr:uid="{00000000-0005-0000-0000-00004DA10000}"/>
    <cellStyle name="Note 5 21 12" xfId="40817" xr:uid="{00000000-0005-0000-0000-00004EA10000}"/>
    <cellStyle name="Note 5 21 12 2" xfId="40818" xr:uid="{00000000-0005-0000-0000-00004FA10000}"/>
    <cellStyle name="Note 5 21 12 3" xfId="40819" xr:uid="{00000000-0005-0000-0000-000050A10000}"/>
    <cellStyle name="Note 5 21 12 4" xfId="40820" xr:uid="{00000000-0005-0000-0000-000051A10000}"/>
    <cellStyle name="Note 5 21 13" xfId="40821" xr:uid="{00000000-0005-0000-0000-000052A10000}"/>
    <cellStyle name="Note 5 21 13 2" xfId="40822" xr:uid="{00000000-0005-0000-0000-000053A10000}"/>
    <cellStyle name="Note 5 21 13 3" xfId="40823" xr:uid="{00000000-0005-0000-0000-000054A10000}"/>
    <cellStyle name="Note 5 21 13 4" xfId="40824" xr:uid="{00000000-0005-0000-0000-000055A10000}"/>
    <cellStyle name="Note 5 21 14" xfId="40825" xr:uid="{00000000-0005-0000-0000-000056A10000}"/>
    <cellStyle name="Note 5 21 14 2" xfId="40826" xr:uid="{00000000-0005-0000-0000-000057A10000}"/>
    <cellStyle name="Note 5 21 14 3" xfId="40827" xr:uid="{00000000-0005-0000-0000-000058A10000}"/>
    <cellStyle name="Note 5 21 14 4" xfId="40828" xr:uid="{00000000-0005-0000-0000-000059A10000}"/>
    <cellStyle name="Note 5 21 15" xfId="40829" xr:uid="{00000000-0005-0000-0000-00005AA10000}"/>
    <cellStyle name="Note 5 21 15 2" xfId="40830" xr:uid="{00000000-0005-0000-0000-00005BA10000}"/>
    <cellStyle name="Note 5 21 15 3" xfId="40831" xr:uid="{00000000-0005-0000-0000-00005CA10000}"/>
    <cellStyle name="Note 5 21 15 4" xfId="40832" xr:uid="{00000000-0005-0000-0000-00005DA10000}"/>
    <cellStyle name="Note 5 21 16" xfId="40833" xr:uid="{00000000-0005-0000-0000-00005EA10000}"/>
    <cellStyle name="Note 5 21 16 2" xfId="40834" xr:uid="{00000000-0005-0000-0000-00005FA10000}"/>
    <cellStyle name="Note 5 21 16 3" xfId="40835" xr:uid="{00000000-0005-0000-0000-000060A10000}"/>
    <cellStyle name="Note 5 21 16 4" xfId="40836" xr:uid="{00000000-0005-0000-0000-000061A10000}"/>
    <cellStyle name="Note 5 21 17" xfId="40837" xr:uid="{00000000-0005-0000-0000-000062A10000}"/>
    <cellStyle name="Note 5 21 17 2" xfId="40838" xr:uid="{00000000-0005-0000-0000-000063A10000}"/>
    <cellStyle name="Note 5 21 17 3" xfId="40839" xr:uid="{00000000-0005-0000-0000-000064A10000}"/>
    <cellStyle name="Note 5 21 17 4" xfId="40840" xr:uid="{00000000-0005-0000-0000-000065A10000}"/>
    <cellStyle name="Note 5 21 18" xfId="40841" xr:uid="{00000000-0005-0000-0000-000066A10000}"/>
    <cellStyle name="Note 5 21 18 2" xfId="40842" xr:uid="{00000000-0005-0000-0000-000067A10000}"/>
    <cellStyle name="Note 5 21 18 3" xfId="40843" xr:uid="{00000000-0005-0000-0000-000068A10000}"/>
    <cellStyle name="Note 5 21 18 4" xfId="40844" xr:uid="{00000000-0005-0000-0000-000069A10000}"/>
    <cellStyle name="Note 5 21 19" xfId="40845" xr:uid="{00000000-0005-0000-0000-00006AA10000}"/>
    <cellStyle name="Note 5 21 19 2" xfId="40846" xr:uid="{00000000-0005-0000-0000-00006BA10000}"/>
    <cellStyle name="Note 5 21 19 3" xfId="40847" xr:uid="{00000000-0005-0000-0000-00006CA10000}"/>
    <cellStyle name="Note 5 21 19 4" xfId="40848" xr:uid="{00000000-0005-0000-0000-00006DA10000}"/>
    <cellStyle name="Note 5 21 2" xfId="40849" xr:uid="{00000000-0005-0000-0000-00006EA10000}"/>
    <cellStyle name="Note 5 21 2 2" xfId="40850" xr:uid="{00000000-0005-0000-0000-00006FA10000}"/>
    <cellStyle name="Note 5 21 2 3" xfId="40851" xr:uid="{00000000-0005-0000-0000-000070A10000}"/>
    <cellStyle name="Note 5 21 2 4" xfId="40852" xr:uid="{00000000-0005-0000-0000-000071A10000}"/>
    <cellStyle name="Note 5 21 20" xfId="40853" xr:uid="{00000000-0005-0000-0000-000072A10000}"/>
    <cellStyle name="Note 5 21 20 2" xfId="40854" xr:uid="{00000000-0005-0000-0000-000073A10000}"/>
    <cellStyle name="Note 5 21 20 3" xfId="40855" xr:uid="{00000000-0005-0000-0000-000074A10000}"/>
    <cellStyle name="Note 5 21 20 4" xfId="40856" xr:uid="{00000000-0005-0000-0000-000075A10000}"/>
    <cellStyle name="Note 5 21 21" xfId="40857" xr:uid="{00000000-0005-0000-0000-000076A10000}"/>
    <cellStyle name="Note 5 21 22" xfId="40858" xr:uid="{00000000-0005-0000-0000-000077A10000}"/>
    <cellStyle name="Note 5 21 3" xfId="40859" xr:uid="{00000000-0005-0000-0000-000078A10000}"/>
    <cellStyle name="Note 5 21 3 2" xfId="40860" xr:uid="{00000000-0005-0000-0000-000079A10000}"/>
    <cellStyle name="Note 5 21 3 3" xfId="40861" xr:uid="{00000000-0005-0000-0000-00007AA10000}"/>
    <cellStyle name="Note 5 21 3 4" xfId="40862" xr:uid="{00000000-0005-0000-0000-00007BA10000}"/>
    <cellStyle name="Note 5 21 4" xfId="40863" xr:uid="{00000000-0005-0000-0000-00007CA10000}"/>
    <cellStyle name="Note 5 21 4 2" xfId="40864" xr:uid="{00000000-0005-0000-0000-00007DA10000}"/>
    <cellStyle name="Note 5 21 4 3" xfId="40865" xr:uid="{00000000-0005-0000-0000-00007EA10000}"/>
    <cellStyle name="Note 5 21 4 4" xfId="40866" xr:uid="{00000000-0005-0000-0000-00007FA10000}"/>
    <cellStyle name="Note 5 21 5" xfId="40867" xr:uid="{00000000-0005-0000-0000-000080A10000}"/>
    <cellStyle name="Note 5 21 5 2" xfId="40868" xr:uid="{00000000-0005-0000-0000-000081A10000}"/>
    <cellStyle name="Note 5 21 5 3" xfId="40869" xr:uid="{00000000-0005-0000-0000-000082A10000}"/>
    <cellStyle name="Note 5 21 5 4" xfId="40870" xr:uid="{00000000-0005-0000-0000-000083A10000}"/>
    <cellStyle name="Note 5 21 6" xfId="40871" xr:uid="{00000000-0005-0000-0000-000084A10000}"/>
    <cellStyle name="Note 5 21 6 2" xfId="40872" xr:uid="{00000000-0005-0000-0000-000085A10000}"/>
    <cellStyle name="Note 5 21 6 3" xfId="40873" xr:uid="{00000000-0005-0000-0000-000086A10000}"/>
    <cellStyle name="Note 5 21 6 4" xfId="40874" xr:uid="{00000000-0005-0000-0000-000087A10000}"/>
    <cellStyle name="Note 5 21 7" xfId="40875" xr:uid="{00000000-0005-0000-0000-000088A10000}"/>
    <cellStyle name="Note 5 21 7 2" xfId="40876" xr:uid="{00000000-0005-0000-0000-000089A10000}"/>
    <cellStyle name="Note 5 21 7 3" xfId="40877" xr:uid="{00000000-0005-0000-0000-00008AA10000}"/>
    <cellStyle name="Note 5 21 7 4" xfId="40878" xr:uid="{00000000-0005-0000-0000-00008BA10000}"/>
    <cellStyle name="Note 5 21 8" xfId="40879" xr:uid="{00000000-0005-0000-0000-00008CA10000}"/>
    <cellStyle name="Note 5 21 8 2" xfId="40880" xr:uid="{00000000-0005-0000-0000-00008DA10000}"/>
    <cellStyle name="Note 5 21 8 3" xfId="40881" xr:uid="{00000000-0005-0000-0000-00008EA10000}"/>
    <cellStyle name="Note 5 21 8 4" xfId="40882" xr:uid="{00000000-0005-0000-0000-00008FA10000}"/>
    <cellStyle name="Note 5 21 9" xfId="40883" xr:uid="{00000000-0005-0000-0000-000090A10000}"/>
    <cellStyle name="Note 5 21 9 2" xfId="40884" xr:uid="{00000000-0005-0000-0000-000091A10000}"/>
    <cellStyle name="Note 5 21 9 3" xfId="40885" xr:uid="{00000000-0005-0000-0000-000092A10000}"/>
    <cellStyle name="Note 5 21 9 4" xfId="40886" xr:uid="{00000000-0005-0000-0000-000093A10000}"/>
    <cellStyle name="Note 5 22" xfId="40887" xr:uid="{00000000-0005-0000-0000-000094A10000}"/>
    <cellStyle name="Note 5 22 10" xfId="40888" xr:uid="{00000000-0005-0000-0000-000095A10000}"/>
    <cellStyle name="Note 5 22 10 2" xfId="40889" xr:uid="{00000000-0005-0000-0000-000096A10000}"/>
    <cellStyle name="Note 5 22 10 3" xfId="40890" xr:uid="{00000000-0005-0000-0000-000097A10000}"/>
    <cellStyle name="Note 5 22 10 4" xfId="40891" xr:uid="{00000000-0005-0000-0000-000098A10000}"/>
    <cellStyle name="Note 5 22 11" xfId="40892" xr:uid="{00000000-0005-0000-0000-000099A10000}"/>
    <cellStyle name="Note 5 22 11 2" xfId="40893" xr:uid="{00000000-0005-0000-0000-00009AA10000}"/>
    <cellStyle name="Note 5 22 11 3" xfId="40894" xr:uid="{00000000-0005-0000-0000-00009BA10000}"/>
    <cellStyle name="Note 5 22 11 4" xfId="40895" xr:uid="{00000000-0005-0000-0000-00009CA10000}"/>
    <cellStyle name="Note 5 22 12" xfId="40896" xr:uid="{00000000-0005-0000-0000-00009DA10000}"/>
    <cellStyle name="Note 5 22 12 2" xfId="40897" xr:uid="{00000000-0005-0000-0000-00009EA10000}"/>
    <cellStyle name="Note 5 22 12 3" xfId="40898" xr:uid="{00000000-0005-0000-0000-00009FA10000}"/>
    <cellStyle name="Note 5 22 12 4" xfId="40899" xr:uid="{00000000-0005-0000-0000-0000A0A10000}"/>
    <cellStyle name="Note 5 22 13" xfId="40900" xr:uid="{00000000-0005-0000-0000-0000A1A10000}"/>
    <cellStyle name="Note 5 22 13 2" xfId="40901" xr:uid="{00000000-0005-0000-0000-0000A2A10000}"/>
    <cellStyle name="Note 5 22 13 3" xfId="40902" xr:uid="{00000000-0005-0000-0000-0000A3A10000}"/>
    <cellStyle name="Note 5 22 13 4" xfId="40903" xr:uid="{00000000-0005-0000-0000-0000A4A10000}"/>
    <cellStyle name="Note 5 22 14" xfId="40904" xr:uid="{00000000-0005-0000-0000-0000A5A10000}"/>
    <cellStyle name="Note 5 22 14 2" xfId="40905" xr:uid="{00000000-0005-0000-0000-0000A6A10000}"/>
    <cellStyle name="Note 5 22 14 3" xfId="40906" xr:uid="{00000000-0005-0000-0000-0000A7A10000}"/>
    <cellStyle name="Note 5 22 14 4" xfId="40907" xr:uid="{00000000-0005-0000-0000-0000A8A10000}"/>
    <cellStyle name="Note 5 22 15" xfId="40908" xr:uid="{00000000-0005-0000-0000-0000A9A10000}"/>
    <cellStyle name="Note 5 22 15 2" xfId="40909" xr:uid="{00000000-0005-0000-0000-0000AAA10000}"/>
    <cellStyle name="Note 5 22 15 3" xfId="40910" xr:uid="{00000000-0005-0000-0000-0000ABA10000}"/>
    <cellStyle name="Note 5 22 15 4" xfId="40911" xr:uid="{00000000-0005-0000-0000-0000ACA10000}"/>
    <cellStyle name="Note 5 22 16" xfId="40912" xr:uid="{00000000-0005-0000-0000-0000ADA10000}"/>
    <cellStyle name="Note 5 22 16 2" xfId="40913" xr:uid="{00000000-0005-0000-0000-0000AEA10000}"/>
    <cellStyle name="Note 5 22 16 3" xfId="40914" xr:uid="{00000000-0005-0000-0000-0000AFA10000}"/>
    <cellStyle name="Note 5 22 16 4" xfId="40915" xr:uid="{00000000-0005-0000-0000-0000B0A10000}"/>
    <cellStyle name="Note 5 22 17" xfId="40916" xr:uid="{00000000-0005-0000-0000-0000B1A10000}"/>
    <cellStyle name="Note 5 22 17 2" xfId="40917" xr:uid="{00000000-0005-0000-0000-0000B2A10000}"/>
    <cellStyle name="Note 5 22 17 3" xfId="40918" xr:uid="{00000000-0005-0000-0000-0000B3A10000}"/>
    <cellStyle name="Note 5 22 17 4" xfId="40919" xr:uid="{00000000-0005-0000-0000-0000B4A10000}"/>
    <cellStyle name="Note 5 22 18" xfId="40920" xr:uid="{00000000-0005-0000-0000-0000B5A10000}"/>
    <cellStyle name="Note 5 22 18 2" xfId="40921" xr:uid="{00000000-0005-0000-0000-0000B6A10000}"/>
    <cellStyle name="Note 5 22 18 3" xfId="40922" xr:uid="{00000000-0005-0000-0000-0000B7A10000}"/>
    <cellStyle name="Note 5 22 18 4" xfId="40923" xr:uid="{00000000-0005-0000-0000-0000B8A10000}"/>
    <cellStyle name="Note 5 22 19" xfId="40924" xr:uid="{00000000-0005-0000-0000-0000B9A10000}"/>
    <cellStyle name="Note 5 22 19 2" xfId="40925" xr:uid="{00000000-0005-0000-0000-0000BAA10000}"/>
    <cellStyle name="Note 5 22 19 3" xfId="40926" xr:uid="{00000000-0005-0000-0000-0000BBA10000}"/>
    <cellStyle name="Note 5 22 19 4" xfId="40927" xr:uid="{00000000-0005-0000-0000-0000BCA10000}"/>
    <cellStyle name="Note 5 22 2" xfId="40928" xr:uid="{00000000-0005-0000-0000-0000BDA10000}"/>
    <cellStyle name="Note 5 22 2 2" xfId="40929" xr:uid="{00000000-0005-0000-0000-0000BEA10000}"/>
    <cellStyle name="Note 5 22 2 3" xfId="40930" xr:uid="{00000000-0005-0000-0000-0000BFA10000}"/>
    <cellStyle name="Note 5 22 2 4" xfId="40931" xr:uid="{00000000-0005-0000-0000-0000C0A10000}"/>
    <cellStyle name="Note 5 22 20" xfId="40932" xr:uid="{00000000-0005-0000-0000-0000C1A10000}"/>
    <cellStyle name="Note 5 22 20 2" xfId="40933" xr:uid="{00000000-0005-0000-0000-0000C2A10000}"/>
    <cellStyle name="Note 5 22 20 3" xfId="40934" xr:uid="{00000000-0005-0000-0000-0000C3A10000}"/>
    <cellStyle name="Note 5 22 20 4" xfId="40935" xr:uid="{00000000-0005-0000-0000-0000C4A10000}"/>
    <cellStyle name="Note 5 22 21" xfId="40936" xr:uid="{00000000-0005-0000-0000-0000C5A10000}"/>
    <cellStyle name="Note 5 22 22" xfId="40937" xr:uid="{00000000-0005-0000-0000-0000C6A10000}"/>
    <cellStyle name="Note 5 22 3" xfId="40938" xr:uid="{00000000-0005-0000-0000-0000C7A10000}"/>
    <cellStyle name="Note 5 22 3 2" xfId="40939" xr:uid="{00000000-0005-0000-0000-0000C8A10000}"/>
    <cellStyle name="Note 5 22 3 3" xfId="40940" xr:uid="{00000000-0005-0000-0000-0000C9A10000}"/>
    <cellStyle name="Note 5 22 3 4" xfId="40941" xr:uid="{00000000-0005-0000-0000-0000CAA10000}"/>
    <cellStyle name="Note 5 22 4" xfId="40942" xr:uid="{00000000-0005-0000-0000-0000CBA10000}"/>
    <cellStyle name="Note 5 22 4 2" xfId="40943" xr:uid="{00000000-0005-0000-0000-0000CCA10000}"/>
    <cellStyle name="Note 5 22 4 3" xfId="40944" xr:uid="{00000000-0005-0000-0000-0000CDA10000}"/>
    <cellStyle name="Note 5 22 4 4" xfId="40945" xr:uid="{00000000-0005-0000-0000-0000CEA10000}"/>
    <cellStyle name="Note 5 22 5" xfId="40946" xr:uid="{00000000-0005-0000-0000-0000CFA10000}"/>
    <cellStyle name="Note 5 22 5 2" xfId="40947" xr:uid="{00000000-0005-0000-0000-0000D0A10000}"/>
    <cellStyle name="Note 5 22 5 3" xfId="40948" xr:uid="{00000000-0005-0000-0000-0000D1A10000}"/>
    <cellStyle name="Note 5 22 5 4" xfId="40949" xr:uid="{00000000-0005-0000-0000-0000D2A10000}"/>
    <cellStyle name="Note 5 22 6" xfId="40950" xr:uid="{00000000-0005-0000-0000-0000D3A10000}"/>
    <cellStyle name="Note 5 22 6 2" xfId="40951" xr:uid="{00000000-0005-0000-0000-0000D4A10000}"/>
    <cellStyle name="Note 5 22 6 3" xfId="40952" xr:uid="{00000000-0005-0000-0000-0000D5A10000}"/>
    <cellStyle name="Note 5 22 6 4" xfId="40953" xr:uid="{00000000-0005-0000-0000-0000D6A10000}"/>
    <cellStyle name="Note 5 22 7" xfId="40954" xr:uid="{00000000-0005-0000-0000-0000D7A10000}"/>
    <cellStyle name="Note 5 22 7 2" xfId="40955" xr:uid="{00000000-0005-0000-0000-0000D8A10000}"/>
    <cellStyle name="Note 5 22 7 3" xfId="40956" xr:uid="{00000000-0005-0000-0000-0000D9A10000}"/>
    <cellStyle name="Note 5 22 7 4" xfId="40957" xr:uid="{00000000-0005-0000-0000-0000DAA10000}"/>
    <cellStyle name="Note 5 22 8" xfId="40958" xr:uid="{00000000-0005-0000-0000-0000DBA10000}"/>
    <cellStyle name="Note 5 22 8 2" xfId="40959" xr:uid="{00000000-0005-0000-0000-0000DCA10000}"/>
    <cellStyle name="Note 5 22 8 3" xfId="40960" xr:uid="{00000000-0005-0000-0000-0000DDA10000}"/>
    <cellStyle name="Note 5 22 8 4" xfId="40961" xr:uid="{00000000-0005-0000-0000-0000DEA10000}"/>
    <cellStyle name="Note 5 22 9" xfId="40962" xr:uid="{00000000-0005-0000-0000-0000DFA10000}"/>
    <cellStyle name="Note 5 22 9 2" xfId="40963" xr:uid="{00000000-0005-0000-0000-0000E0A10000}"/>
    <cellStyle name="Note 5 22 9 3" xfId="40964" xr:uid="{00000000-0005-0000-0000-0000E1A10000}"/>
    <cellStyle name="Note 5 22 9 4" xfId="40965" xr:uid="{00000000-0005-0000-0000-0000E2A10000}"/>
    <cellStyle name="Note 5 23" xfId="40966" xr:uid="{00000000-0005-0000-0000-0000E3A10000}"/>
    <cellStyle name="Note 5 23 10" xfId="40967" xr:uid="{00000000-0005-0000-0000-0000E4A10000}"/>
    <cellStyle name="Note 5 23 10 2" xfId="40968" xr:uid="{00000000-0005-0000-0000-0000E5A10000}"/>
    <cellStyle name="Note 5 23 10 3" xfId="40969" xr:uid="{00000000-0005-0000-0000-0000E6A10000}"/>
    <cellStyle name="Note 5 23 10 4" xfId="40970" xr:uid="{00000000-0005-0000-0000-0000E7A10000}"/>
    <cellStyle name="Note 5 23 11" xfId="40971" xr:uid="{00000000-0005-0000-0000-0000E8A10000}"/>
    <cellStyle name="Note 5 23 11 2" xfId="40972" xr:uid="{00000000-0005-0000-0000-0000E9A10000}"/>
    <cellStyle name="Note 5 23 11 3" xfId="40973" xr:uid="{00000000-0005-0000-0000-0000EAA10000}"/>
    <cellStyle name="Note 5 23 11 4" xfId="40974" xr:uid="{00000000-0005-0000-0000-0000EBA10000}"/>
    <cellStyle name="Note 5 23 12" xfId="40975" xr:uid="{00000000-0005-0000-0000-0000ECA10000}"/>
    <cellStyle name="Note 5 23 12 2" xfId="40976" xr:uid="{00000000-0005-0000-0000-0000EDA10000}"/>
    <cellStyle name="Note 5 23 12 3" xfId="40977" xr:uid="{00000000-0005-0000-0000-0000EEA10000}"/>
    <cellStyle name="Note 5 23 12 4" xfId="40978" xr:uid="{00000000-0005-0000-0000-0000EFA10000}"/>
    <cellStyle name="Note 5 23 13" xfId="40979" xr:uid="{00000000-0005-0000-0000-0000F0A10000}"/>
    <cellStyle name="Note 5 23 13 2" xfId="40980" xr:uid="{00000000-0005-0000-0000-0000F1A10000}"/>
    <cellStyle name="Note 5 23 13 3" xfId="40981" xr:uid="{00000000-0005-0000-0000-0000F2A10000}"/>
    <cellStyle name="Note 5 23 13 4" xfId="40982" xr:uid="{00000000-0005-0000-0000-0000F3A10000}"/>
    <cellStyle name="Note 5 23 14" xfId="40983" xr:uid="{00000000-0005-0000-0000-0000F4A10000}"/>
    <cellStyle name="Note 5 23 14 2" xfId="40984" xr:uid="{00000000-0005-0000-0000-0000F5A10000}"/>
    <cellStyle name="Note 5 23 14 3" xfId="40985" xr:uid="{00000000-0005-0000-0000-0000F6A10000}"/>
    <cellStyle name="Note 5 23 14 4" xfId="40986" xr:uid="{00000000-0005-0000-0000-0000F7A10000}"/>
    <cellStyle name="Note 5 23 15" xfId="40987" xr:uid="{00000000-0005-0000-0000-0000F8A10000}"/>
    <cellStyle name="Note 5 23 15 2" xfId="40988" xr:uid="{00000000-0005-0000-0000-0000F9A10000}"/>
    <cellStyle name="Note 5 23 15 3" xfId="40989" xr:uid="{00000000-0005-0000-0000-0000FAA10000}"/>
    <cellStyle name="Note 5 23 15 4" xfId="40990" xr:uid="{00000000-0005-0000-0000-0000FBA10000}"/>
    <cellStyle name="Note 5 23 16" xfId="40991" xr:uid="{00000000-0005-0000-0000-0000FCA10000}"/>
    <cellStyle name="Note 5 23 16 2" xfId="40992" xr:uid="{00000000-0005-0000-0000-0000FDA10000}"/>
    <cellStyle name="Note 5 23 16 3" xfId="40993" xr:uid="{00000000-0005-0000-0000-0000FEA10000}"/>
    <cellStyle name="Note 5 23 16 4" xfId="40994" xr:uid="{00000000-0005-0000-0000-0000FFA10000}"/>
    <cellStyle name="Note 5 23 17" xfId="40995" xr:uid="{00000000-0005-0000-0000-000000A20000}"/>
    <cellStyle name="Note 5 23 17 2" xfId="40996" xr:uid="{00000000-0005-0000-0000-000001A20000}"/>
    <cellStyle name="Note 5 23 17 3" xfId="40997" xr:uid="{00000000-0005-0000-0000-000002A20000}"/>
    <cellStyle name="Note 5 23 17 4" xfId="40998" xr:uid="{00000000-0005-0000-0000-000003A20000}"/>
    <cellStyle name="Note 5 23 18" xfId="40999" xr:uid="{00000000-0005-0000-0000-000004A20000}"/>
    <cellStyle name="Note 5 23 18 2" xfId="41000" xr:uid="{00000000-0005-0000-0000-000005A20000}"/>
    <cellStyle name="Note 5 23 18 3" xfId="41001" xr:uid="{00000000-0005-0000-0000-000006A20000}"/>
    <cellStyle name="Note 5 23 18 4" xfId="41002" xr:uid="{00000000-0005-0000-0000-000007A20000}"/>
    <cellStyle name="Note 5 23 19" xfId="41003" xr:uid="{00000000-0005-0000-0000-000008A20000}"/>
    <cellStyle name="Note 5 23 19 2" xfId="41004" xr:uid="{00000000-0005-0000-0000-000009A20000}"/>
    <cellStyle name="Note 5 23 19 3" xfId="41005" xr:uid="{00000000-0005-0000-0000-00000AA20000}"/>
    <cellStyle name="Note 5 23 19 4" xfId="41006" xr:uid="{00000000-0005-0000-0000-00000BA20000}"/>
    <cellStyle name="Note 5 23 2" xfId="41007" xr:uid="{00000000-0005-0000-0000-00000CA20000}"/>
    <cellStyle name="Note 5 23 2 2" xfId="41008" xr:uid="{00000000-0005-0000-0000-00000DA20000}"/>
    <cellStyle name="Note 5 23 2 3" xfId="41009" xr:uid="{00000000-0005-0000-0000-00000EA20000}"/>
    <cellStyle name="Note 5 23 2 4" xfId="41010" xr:uid="{00000000-0005-0000-0000-00000FA20000}"/>
    <cellStyle name="Note 5 23 20" xfId="41011" xr:uid="{00000000-0005-0000-0000-000010A20000}"/>
    <cellStyle name="Note 5 23 20 2" xfId="41012" xr:uid="{00000000-0005-0000-0000-000011A20000}"/>
    <cellStyle name="Note 5 23 20 3" xfId="41013" xr:uid="{00000000-0005-0000-0000-000012A20000}"/>
    <cellStyle name="Note 5 23 20 4" xfId="41014" xr:uid="{00000000-0005-0000-0000-000013A20000}"/>
    <cellStyle name="Note 5 23 21" xfId="41015" xr:uid="{00000000-0005-0000-0000-000014A20000}"/>
    <cellStyle name="Note 5 23 22" xfId="41016" xr:uid="{00000000-0005-0000-0000-000015A20000}"/>
    <cellStyle name="Note 5 23 3" xfId="41017" xr:uid="{00000000-0005-0000-0000-000016A20000}"/>
    <cellStyle name="Note 5 23 3 2" xfId="41018" xr:uid="{00000000-0005-0000-0000-000017A20000}"/>
    <cellStyle name="Note 5 23 3 3" xfId="41019" xr:uid="{00000000-0005-0000-0000-000018A20000}"/>
    <cellStyle name="Note 5 23 3 4" xfId="41020" xr:uid="{00000000-0005-0000-0000-000019A20000}"/>
    <cellStyle name="Note 5 23 4" xfId="41021" xr:uid="{00000000-0005-0000-0000-00001AA20000}"/>
    <cellStyle name="Note 5 23 4 2" xfId="41022" xr:uid="{00000000-0005-0000-0000-00001BA20000}"/>
    <cellStyle name="Note 5 23 4 3" xfId="41023" xr:uid="{00000000-0005-0000-0000-00001CA20000}"/>
    <cellStyle name="Note 5 23 4 4" xfId="41024" xr:uid="{00000000-0005-0000-0000-00001DA20000}"/>
    <cellStyle name="Note 5 23 5" xfId="41025" xr:uid="{00000000-0005-0000-0000-00001EA20000}"/>
    <cellStyle name="Note 5 23 5 2" xfId="41026" xr:uid="{00000000-0005-0000-0000-00001FA20000}"/>
    <cellStyle name="Note 5 23 5 3" xfId="41027" xr:uid="{00000000-0005-0000-0000-000020A20000}"/>
    <cellStyle name="Note 5 23 5 4" xfId="41028" xr:uid="{00000000-0005-0000-0000-000021A20000}"/>
    <cellStyle name="Note 5 23 6" xfId="41029" xr:uid="{00000000-0005-0000-0000-000022A20000}"/>
    <cellStyle name="Note 5 23 6 2" xfId="41030" xr:uid="{00000000-0005-0000-0000-000023A20000}"/>
    <cellStyle name="Note 5 23 6 3" xfId="41031" xr:uid="{00000000-0005-0000-0000-000024A20000}"/>
    <cellStyle name="Note 5 23 6 4" xfId="41032" xr:uid="{00000000-0005-0000-0000-000025A20000}"/>
    <cellStyle name="Note 5 23 7" xfId="41033" xr:uid="{00000000-0005-0000-0000-000026A20000}"/>
    <cellStyle name="Note 5 23 7 2" xfId="41034" xr:uid="{00000000-0005-0000-0000-000027A20000}"/>
    <cellStyle name="Note 5 23 7 3" xfId="41035" xr:uid="{00000000-0005-0000-0000-000028A20000}"/>
    <cellStyle name="Note 5 23 7 4" xfId="41036" xr:uid="{00000000-0005-0000-0000-000029A20000}"/>
    <cellStyle name="Note 5 23 8" xfId="41037" xr:uid="{00000000-0005-0000-0000-00002AA20000}"/>
    <cellStyle name="Note 5 23 8 2" xfId="41038" xr:uid="{00000000-0005-0000-0000-00002BA20000}"/>
    <cellStyle name="Note 5 23 8 3" xfId="41039" xr:uid="{00000000-0005-0000-0000-00002CA20000}"/>
    <cellStyle name="Note 5 23 8 4" xfId="41040" xr:uid="{00000000-0005-0000-0000-00002DA20000}"/>
    <cellStyle name="Note 5 23 9" xfId="41041" xr:uid="{00000000-0005-0000-0000-00002EA20000}"/>
    <cellStyle name="Note 5 23 9 2" xfId="41042" xr:uid="{00000000-0005-0000-0000-00002FA20000}"/>
    <cellStyle name="Note 5 23 9 3" xfId="41043" xr:uid="{00000000-0005-0000-0000-000030A20000}"/>
    <cellStyle name="Note 5 23 9 4" xfId="41044" xr:uid="{00000000-0005-0000-0000-000031A20000}"/>
    <cellStyle name="Note 5 24" xfId="41045" xr:uid="{00000000-0005-0000-0000-000032A20000}"/>
    <cellStyle name="Note 5 24 10" xfId="41046" xr:uid="{00000000-0005-0000-0000-000033A20000}"/>
    <cellStyle name="Note 5 24 10 2" xfId="41047" xr:uid="{00000000-0005-0000-0000-000034A20000}"/>
    <cellStyle name="Note 5 24 10 3" xfId="41048" xr:uid="{00000000-0005-0000-0000-000035A20000}"/>
    <cellStyle name="Note 5 24 10 4" xfId="41049" xr:uid="{00000000-0005-0000-0000-000036A20000}"/>
    <cellStyle name="Note 5 24 11" xfId="41050" xr:uid="{00000000-0005-0000-0000-000037A20000}"/>
    <cellStyle name="Note 5 24 11 2" xfId="41051" xr:uid="{00000000-0005-0000-0000-000038A20000}"/>
    <cellStyle name="Note 5 24 11 3" xfId="41052" xr:uid="{00000000-0005-0000-0000-000039A20000}"/>
    <cellStyle name="Note 5 24 11 4" xfId="41053" xr:uid="{00000000-0005-0000-0000-00003AA20000}"/>
    <cellStyle name="Note 5 24 12" xfId="41054" xr:uid="{00000000-0005-0000-0000-00003BA20000}"/>
    <cellStyle name="Note 5 24 12 2" xfId="41055" xr:uid="{00000000-0005-0000-0000-00003CA20000}"/>
    <cellStyle name="Note 5 24 12 3" xfId="41056" xr:uid="{00000000-0005-0000-0000-00003DA20000}"/>
    <cellStyle name="Note 5 24 12 4" xfId="41057" xr:uid="{00000000-0005-0000-0000-00003EA20000}"/>
    <cellStyle name="Note 5 24 13" xfId="41058" xr:uid="{00000000-0005-0000-0000-00003FA20000}"/>
    <cellStyle name="Note 5 24 13 2" xfId="41059" xr:uid="{00000000-0005-0000-0000-000040A20000}"/>
    <cellStyle name="Note 5 24 13 3" xfId="41060" xr:uid="{00000000-0005-0000-0000-000041A20000}"/>
    <cellStyle name="Note 5 24 13 4" xfId="41061" xr:uid="{00000000-0005-0000-0000-000042A20000}"/>
    <cellStyle name="Note 5 24 14" xfId="41062" xr:uid="{00000000-0005-0000-0000-000043A20000}"/>
    <cellStyle name="Note 5 24 14 2" xfId="41063" xr:uid="{00000000-0005-0000-0000-000044A20000}"/>
    <cellStyle name="Note 5 24 14 3" xfId="41064" xr:uid="{00000000-0005-0000-0000-000045A20000}"/>
    <cellStyle name="Note 5 24 14 4" xfId="41065" xr:uid="{00000000-0005-0000-0000-000046A20000}"/>
    <cellStyle name="Note 5 24 15" xfId="41066" xr:uid="{00000000-0005-0000-0000-000047A20000}"/>
    <cellStyle name="Note 5 24 15 2" xfId="41067" xr:uid="{00000000-0005-0000-0000-000048A20000}"/>
    <cellStyle name="Note 5 24 15 3" xfId="41068" xr:uid="{00000000-0005-0000-0000-000049A20000}"/>
    <cellStyle name="Note 5 24 15 4" xfId="41069" xr:uid="{00000000-0005-0000-0000-00004AA20000}"/>
    <cellStyle name="Note 5 24 16" xfId="41070" xr:uid="{00000000-0005-0000-0000-00004BA20000}"/>
    <cellStyle name="Note 5 24 16 2" xfId="41071" xr:uid="{00000000-0005-0000-0000-00004CA20000}"/>
    <cellStyle name="Note 5 24 16 3" xfId="41072" xr:uid="{00000000-0005-0000-0000-00004DA20000}"/>
    <cellStyle name="Note 5 24 16 4" xfId="41073" xr:uid="{00000000-0005-0000-0000-00004EA20000}"/>
    <cellStyle name="Note 5 24 17" xfId="41074" xr:uid="{00000000-0005-0000-0000-00004FA20000}"/>
    <cellStyle name="Note 5 24 17 2" xfId="41075" xr:uid="{00000000-0005-0000-0000-000050A20000}"/>
    <cellStyle name="Note 5 24 17 3" xfId="41076" xr:uid="{00000000-0005-0000-0000-000051A20000}"/>
    <cellStyle name="Note 5 24 17 4" xfId="41077" xr:uid="{00000000-0005-0000-0000-000052A20000}"/>
    <cellStyle name="Note 5 24 18" xfId="41078" xr:uid="{00000000-0005-0000-0000-000053A20000}"/>
    <cellStyle name="Note 5 24 18 2" xfId="41079" xr:uid="{00000000-0005-0000-0000-000054A20000}"/>
    <cellStyle name="Note 5 24 18 3" xfId="41080" xr:uid="{00000000-0005-0000-0000-000055A20000}"/>
    <cellStyle name="Note 5 24 18 4" xfId="41081" xr:uid="{00000000-0005-0000-0000-000056A20000}"/>
    <cellStyle name="Note 5 24 19" xfId="41082" xr:uid="{00000000-0005-0000-0000-000057A20000}"/>
    <cellStyle name="Note 5 24 19 2" xfId="41083" xr:uid="{00000000-0005-0000-0000-000058A20000}"/>
    <cellStyle name="Note 5 24 19 3" xfId="41084" xr:uid="{00000000-0005-0000-0000-000059A20000}"/>
    <cellStyle name="Note 5 24 19 4" xfId="41085" xr:uid="{00000000-0005-0000-0000-00005AA20000}"/>
    <cellStyle name="Note 5 24 2" xfId="41086" xr:uid="{00000000-0005-0000-0000-00005BA20000}"/>
    <cellStyle name="Note 5 24 2 2" xfId="41087" xr:uid="{00000000-0005-0000-0000-00005CA20000}"/>
    <cellStyle name="Note 5 24 2 3" xfId="41088" xr:uid="{00000000-0005-0000-0000-00005DA20000}"/>
    <cellStyle name="Note 5 24 2 4" xfId="41089" xr:uid="{00000000-0005-0000-0000-00005EA20000}"/>
    <cellStyle name="Note 5 24 20" xfId="41090" xr:uid="{00000000-0005-0000-0000-00005FA20000}"/>
    <cellStyle name="Note 5 24 20 2" xfId="41091" xr:uid="{00000000-0005-0000-0000-000060A20000}"/>
    <cellStyle name="Note 5 24 20 3" xfId="41092" xr:uid="{00000000-0005-0000-0000-000061A20000}"/>
    <cellStyle name="Note 5 24 20 4" xfId="41093" xr:uid="{00000000-0005-0000-0000-000062A20000}"/>
    <cellStyle name="Note 5 24 21" xfId="41094" xr:uid="{00000000-0005-0000-0000-000063A20000}"/>
    <cellStyle name="Note 5 24 22" xfId="41095" xr:uid="{00000000-0005-0000-0000-000064A20000}"/>
    <cellStyle name="Note 5 24 3" xfId="41096" xr:uid="{00000000-0005-0000-0000-000065A20000}"/>
    <cellStyle name="Note 5 24 3 2" xfId="41097" xr:uid="{00000000-0005-0000-0000-000066A20000}"/>
    <cellStyle name="Note 5 24 3 3" xfId="41098" xr:uid="{00000000-0005-0000-0000-000067A20000}"/>
    <cellStyle name="Note 5 24 3 4" xfId="41099" xr:uid="{00000000-0005-0000-0000-000068A20000}"/>
    <cellStyle name="Note 5 24 4" xfId="41100" xr:uid="{00000000-0005-0000-0000-000069A20000}"/>
    <cellStyle name="Note 5 24 4 2" xfId="41101" xr:uid="{00000000-0005-0000-0000-00006AA20000}"/>
    <cellStyle name="Note 5 24 4 3" xfId="41102" xr:uid="{00000000-0005-0000-0000-00006BA20000}"/>
    <cellStyle name="Note 5 24 4 4" xfId="41103" xr:uid="{00000000-0005-0000-0000-00006CA20000}"/>
    <cellStyle name="Note 5 24 5" xfId="41104" xr:uid="{00000000-0005-0000-0000-00006DA20000}"/>
    <cellStyle name="Note 5 24 5 2" xfId="41105" xr:uid="{00000000-0005-0000-0000-00006EA20000}"/>
    <cellStyle name="Note 5 24 5 3" xfId="41106" xr:uid="{00000000-0005-0000-0000-00006FA20000}"/>
    <cellStyle name="Note 5 24 5 4" xfId="41107" xr:uid="{00000000-0005-0000-0000-000070A20000}"/>
    <cellStyle name="Note 5 24 6" xfId="41108" xr:uid="{00000000-0005-0000-0000-000071A20000}"/>
    <cellStyle name="Note 5 24 6 2" xfId="41109" xr:uid="{00000000-0005-0000-0000-000072A20000}"/>
    <cellStyle name="Note 5 24 6 3" xfId="41110" xr:uid="{00000000-0005-0000-0000-000073A20000}"/>
    <cellStyle name="Note 5 24 6 4" xfId="41111" xr:uid="{00000000-0005-0000-0000-000074A20000}"/>
    <cellStyle name="Note 5 24 7" xfId="41112" xr:uid="{00000000-0005-0000-0000-000075A20000}"/>
    <cellStyle name="Note 5 24 7 2" xfId="41113" xr:uid="{00000000-0005-0000-0000-000076A20000}"/>
    <cellStyle name="Note 5 24 7 3" xfId="41114" xr:uid="{00000000-0005-0000-0000-000077A20000}"/>
    <cellStyle name="Note 5 24 7 4" xfId="41115" xr:uid="{00000000-0005-0000-0000-000078A20000}"/>
    <cellStyle name="Note 5 24 8" xfId="41116" xr:uid="{00000000-0005-0000-0000-000079A20000}"/>
    <cellStyle name="Note 5 24 8 2" xfId="41117" xr:uid="{00000000-0005-0000-0000-00007AA20000}"/>
    <cellStyle name="Note 5 24 8 3" xfId="41118" xr:uid="{00000000-0005-0000-0000-00007BA20000}"/>
    <cellStyle name="Note 5 24 8 4" xfId="41119" xr:uid="{00000000-0005-0000-0000-00007CA20000}"/>
    <cellStyle name="Note 5 24 9" xfId="41120" xr:uid="{00000000-0005-0000-0000-00007DA20000}"/>
    <cellStyle name="Note 5 24 9 2" xfId="41121" xr:uid="{00000000-0005-0000-0000-00007EA20000}"/>
    <cellStyle name="Note 5 24 9 3" xfId="41122" xr:uid="{00000000-0005-0000-0000-00007FA20000}"/>
    <cellStyle name="Note 5 24 9 4" xfId="41123" xr:uid="{00000000-0005-0000-0000-000080A20000}"/>
    <cellStyle name="Note 5 25" xfId="41124" xr:uid="{00000000-0005-0000-0000-000081A20000}"/>
    <cellStyle name="Note 5 25 10" xfId="41125" xr:uid="{00000000-0005-0000-0000-000082A20000}"/>
    <cellStyle name="Note 5 25 10 2" xfId="41126" xr:uid="{00000000-0005-0000-0000-000083A20000}"/>
    <cellStyle name="Note 5 25 10 3" xfId="41127" xr:uid="{00000000-0005-0000-0000-000084A20000}"/>
    <cellStyle name="Note 5 25 10 4" xfId="41128" xr:uid="{00000000-0005-0000-0000-000085A20000}"/>
    <cellStyle name="Note 5 25 11" xfId="41129" xr:uid="{00000000-0005-0000-0000-000086A20000}"/>
    <cellStyle name="Note 5 25 11 2" xfId="41130" xr:uid="{00000000-0005-0000-0000-000087A20000}"/>
    <cellStyle name="Note 5 25 11 3" xfId="41131" xr:uid="{00000000-0005-0000-0000-000088A20000}"/>
    <cellStyle name="Note 5 25 11 4" xfId="41132" xr:uid="{00000000-0005-0000-0000-000089A20000}"/>
    <cellStyle name="Note 5 25 12" xfId="41133" xr:uid="{00000000-0005-0000-0000-00008AA20000}"/>
    <cellStyle name="Note 5 25 12 2" xfId="41134" xr:uid="{00000000-0005-0000-0000-00008BA20000}"/>
    <cellStyle name="Note 5 25 12 3" xfId="41135" xr:uid="{00000000-0005-0000-0000-00008CA20000}"/>
    <cellStyle name="Note 5 25 12 4" xfId="41136" xr:uid="{00000000-0005-0000-0000-00008DA20000}"/>
    <cellStyle name="Note 5 25 13" xfId="41137" xr:uid="{00000000-0005-0000-0000-00008EA20000}"/>
    <cellStyle name="Note 5 25 13 2" xfId="41138" xr:uid="{00000000-0005-0000-0000-00008FA20000}"/>
    <cellStyle name="Note 5 25 13 3" xfId="41139" xr:uid="{00000000-0005-0000-0000-000090A20000}"/>
    <cellStyle name="Note 5 25 13 4" xfId="41140" xr:uid="{00000000-0005-0000-0000-000091A20000}"/>
    <cellStyle name="Note 5 25 14" xfId="41141" xr:uid="{00000000-0005-0000-0000-000092A20000}"/>
    <cellStyle name="Note 5 25 14 2" xfId="41142" xr:uid="{00000000-0005-0000-0000-000093A20000}"/>
    <cellStyle name="Note 5 25 14 3" xfId="41143" xr:uid="{00000000-0005-0000-0000-000094A20000}"/>
    <cellStyle name="Note 5 25 14 4" xfId="41144" xr:uid="{00000000-0005-0000-0000-000095A20000}"/>
    <cellStyle name="Note 5 25 15" xfId="41145" xr:uid="{00000000-0005-0000-0000-000096A20000}"/>
    <cellStyle name="Note 5 25 15 2" xfId="41146" xr:uid="{00000000-0005-0000-0000-000097A20000}"/>
    <cellStyle name="Note 5 25 15 3" xfId="41147" xr:uid="{00000000-0005-0000-0000-000098A20000}"/>
    <cellStyle name="Note 5 25 15 4" xfId="41148" xr:uid="{00000000-0005-0000-0000-000099A20000}"/>
    <cellStyle name="Note 5 25 16" xfId="41149" xr:uid="{00000000-0005-0000-0000-00009AA20000}"/>
    <cellStyle name="Note 5 25 16 2" xfId="41150" xr:uid="{00000000-0005-0000-0000-00009BA20000}"/>
    <cellStyle name="Note 5 25 16 3" xfId="41151" xr:uid="{00000000-0005-0000-0000-00009CA20000}"/>
    <cellStyle name="Note 5 25 16 4" xfId="41152" xr:uid="{00000000-0005-0000-0000-00009DA20000}"/>
    <cellStyle name="Note 5 25 17" xfId="41153" xr:uid="{00000000-0005-0000-0000-00009EA20000}"/>
    <cellStyle name="Note 5 25 17 2" xfId="41154" xr:uid="{00000000-0005-0000-0000-00009FA20000}"/>
    <cellStyle name="Note 5 25 17 3" xfId="41155" xr:uid="{00000000-0005-0000-0000-0000A0A20000}"/>
    <cellStyle name="Note 5 25 17 4" xfId="41156" xr:uid="{00000000-0005-0000-0000-0000A1A20000}"/>
    <cellStyle name="Note 5 25 18" xfId="41157" xr:uid="{00000000-0005-0000-0000-0000A2A20000}"/>
    <cellStyle name="Note 5 25 18 2" xfId="41158" xr:uid="{00000000-0005-0000-0000-0000A3A20000}"/>
    <cellStyle name="Note 5 25 18 3" xfId="41159" xr:uid="{00000000-0005-0000-0000-0000A4A20000}"/>
    <cellStyle name="Note 5 25 18 4" xfId="41160" xr:uid="{00000000-0005-0000-0000-0000A5A20000}"/>
    <cellStyle name="Note 5 25 19" xfId="41161" xr:uid="{00000000-0005-0000-0000-0000A6A20000}"/>
    <cellStyle name="Note 5 25 19 2" xfId="41162" xr:uid="{00000000-0005-0000-0000-0000A7A20000}"/>
    <cellStyle name="Note 5 25 19 3" xfId="41163" xr:uid="{00000000-0005-0000-0000-0000A8A20000}"/>
    <cellStyle name="Note 5 25 19 4" xfId="41164" xr:uid="{00000000-0005-0000-0000-0000A9A20000}"/>
    <cellStyle name="Note 5 25 2" xfId="41165" xr:uid="{00000000-0005-0000-0000-0000AAA20000}"/>
    <cellStyle name="Note 5 25 2 2" xfId="41166" xr:uid="{00000000-0005-0000-0000-0000ABA20000}"/>
    <cellStyle name="Note 5 25 2 3" xfId="41167" xr:uid="{00000000-0005-0000-0000-0000ACA20000}"/>
    <cellStyle name="Note 5 25 2 4" xfId="41168" xr:uid="{00000000-0005-0000-0000-0000ADA20000}"/>
    <cellStyle name="Note 5 25 20" xfId="41169" xr:uid="{00000000-0005-0000-0000-0000AEA20000}"/>
    <cellStyle name="Note 5 25 20 2" xfId="41170" xr:uid="{00000000-0005-0000-0000-0000AFA20000}"/>
    <cellStyle name="Note 5 25 20 3" xfId="41171" xr:uid="{00000000-0005-0000-0000-0000B0A20000}"/>
    <cellStyle name="Note 5 25 20 4" xfId="41172" xr:uid="{00000000-0005-0000-0000-0000B1A20000}"/>
    <cellStyle name="Note 5 25 21" xfId="41173" xr:uid="{00000000-0005-0000-0000-0000B2A20000}"/>
    <cellStyle name="Note 5 25 22" xfId="41174" xr:uid="{00000000-0005-0000-0000-0000B3A20000}"/>
    <cellStyle name="Note 5 25 3" xfId="41175" xr:uid="{00000000-0005-0000-0000-0000B4A20000}"/>
    <cellStyle name="Note 5 25 3 2" xfId="41176" xr:uid="{00000000-0005-0000-0000-0000B5A20000}"/>
    <cellStyle name="Note 5 25 3 3" xfId="41177" xr:uid="{00000000-0005-0000-0000-0000B6A20000}"/>
    <cellStyle name="Note 5 25 3 4" xfId="41178" xr:uid="{00000000-0005-0000-0000-0000B7A20000}"/>
    <cellStyle name="Note 5 25 4" xfId="41179" xr:uid="{00000000-0005-0000-0000-0000B8A20000}"/>
    <cellStyle name="Note 5 25 4 2" xfId="41180" xr:uid="{00000000-0005-0000-0000-0000B9A20000}"/>
    <cellStyle name="Note 5 25 4 3" xfId="41181" xr:uid="{00000000-0005-0000-0000-0000BAA20000}"/>
    <cellStyle name="Note 5 25 4 4" xfId="41182" xr:uid="{00000000-0005-0000-0000-0000BBA20000}"/>
    <cellStyle name="Note 5 25 5" xfId="41183" xr:uid="{00000000-0005-0000-0000-0000BCA20000}"/>
    <cellStyle name="Note 5 25 5 2" xfId="41184" xr:uid="{00000000-0005-0000-0000-0000BDA20000}"/>
    <cellStyle name="Note 5 25 5 3" xfId="41185" xr:uid="{00000000-0005-0000-0000-0000BEA20000}"/>
    <cellStyle name="Note 5 25 5 4" xfId="41186" xr:uid="{00000000-0005-0000-0000-0000BFA20000}"/>
    <cellStyle name="Note 5 25 6" xfId="41187" xr:uid="{00000000-0005-0000-0000-0000C0A20000}"/>
    <cellStyle name="Note 5 25 6 2" xfId="41188" xr:uid="{00000000-0005-0000-0000-0000C1A20000}"/>
    <cellStyle name="Note 5 25 6 3" xfId="41189" xr:uid="{00000000-0005-0000-0000-0000C2A20000}"/>
    <cellStyle name="Note 5 25 6 4" xfId="41190" xr:uid="{00000000-0005-0000-0000-0000C3A20000}"/>
    <cellStyle name="Note 5 25 7" xfId="41191" xr:uid="{00000000-0005-0000-0000-0000C4A20000}"/>
    <cellStyle name="Note 5 25 7 2" xfId="41192" xr:uid="{00000000-0005-0000-0000-0000C5A20000}"/>
    <cellStyle name="Note 5 25 7 3" xfId="41193" xr:uid="{00000000-0005-0000-0000-0000C6A20000}"/>
    <cellStyle name="Note 5 25 7 4" xfId="41194" xr:uid="{00000000-0005-0000-0000-0000C7A20000}"/>
    <cellStyle name="Note 5 25 8" xfId="41195" xr:uid="{00000000-0005-0000-0000-0000C8A20000}"/>
    <cellStyle name="Note 5 25 8 2" xfId="41196" xr:uid="{00000000-0005-0000-0000-0000C9A20000}"/>
    <cellStyle name="Note 5 25 8 3" xfId="41197" xr:uid="{00000000-0005-0000-0000-0000CAA20000}"/>
    <cellStyle name="Note 5 25 8 4" xfId="41198" xr:uid="{00000000-0005-0000-0000-0000CBA20000}"/>
    <cellStyle name="Note 5 25 9" xfId="41199" xr:uid="{00000000-0005-0000-0000-0000CCA20000}"/>
    <cellStyle name="Note 5 25 9 2" xfId="41200" xr:uid="{00000000-0005-0000-0000-0000CDA20000}"/>
    <cellStyle name="Note 5 25 9 3" xfId="41201" xr:uid="{00000000-0005-0000-0000-0000CEA20000}"/>
    <cellStyle name="Note 5 25 9 4" xfId="41202" xr:uid="{00000000-0005-0000-0000-0000CFA20000}"/>
    <cellStyle name="Note 5 26" xfId="41203" xr:uid="{00000000-0005-0000-0000-0000D0A20000}"/>
    <cellStyle name="Note 5 26 10" xfId="41204" xr:uid="{00000000-0005-0000-0000-0000D1A20000}"/>
    <cellStyle name="Note 5 26 10 2" xfId="41205" xr:uid="{00000000-0005-0000-0000-0000D2A20000}"/>
    <cellStyle name="Note 5 26 10 3" xfId="41206" xr:uid="{00000000-0005-0000-0000-0000D3A20000}"/>
    <cellStyle name="Note 5 26 10 4" xfId="41207" xr:uid="{00000000-0005-0000-0000-0000D4A20000}"/>
    <cellStyle name="Note 5 26 11" xfId="41208" xr:uid="{00000000-0005-0000-0000-0000D5A20000}"/>
    <cellStyle name="Note 5 26 11 2" xfId="41209" xr:uid="{00000000-0005-0000-0000-0000D6A20000}"/>
    <cellStyle name="Note 5 26 11 3" xfId="41210" xr:uid="{00000000-0005-0000-0000-0000D7A20000}"/>
    <cellStyle name="Note 5 26 11 4" xfId="41211" xr:uid="{00000000-0005-0000-0000-0000D8A20000}"/>
    <cellStyle name="Note 5 26 12" xfId="41212" xr:uid="{00000000-0005-0000-0000-0000D9A20000}"/>
    <cellStyle name="Note 5 26 12 2" xfId="41213" xr:uid="{00000000-0005-0000-0000-0000DAA20000}"/>
    <cellStyle name="Note 5 26 12 3" xfId="41214" xr:uid="{00000000-0005-0000-0000-0000DBA20000}"/>
    <cellStyle name="Note 5 26 12 4" xfId="41215" xr:uid="{00000000-0005-0000-0000-0000DCA20000}"/>
    <cellStyle name="Note 5 26 13" xfId="41216" xr:uid="{00000000-0005-0000-0000-0000DDA20000}"/>
    <cellStyle name="Note 5 26 13 2" xfId="41217" xr:uid="{00000000-0005-0000-0000-0000DEA20000}"/>
    <cellStyle name="Note 5 26 13 3" xfId="41218" xr:uid="{00000000-0005-0000-0000-0000DFA20000}"/>
    <cellStyle name="Note 5 26 13 4" xfId="41219" xr:uid="{00000000-0005-0000-0000-0000E0A20000}"/>
    <cellStyle name="Note 5 26 14" xfId="41220" xr:uid="{00000000-0005-0000-0000-0000E1A20000}"/>
    <cellStyle name="Note 5 26 14 2" xfId="41221" xr:uid="{00000000-0005-0000-0000-0000E2A20000}"/>
    <cellStyle name="Note 5 26 14 3" xfId="41222" xr:uid="{00000000-0005-0000-0000-0000E3A20000}"/>
    <cellStyle name="Note 5 26 14 4" xfId="41223" xr:uid="{00000000-0005-0000-0000-0000E4A20000}"/>
    <cellStyle name="Note 5 26 15" xfId="41224" xr:uid="{00000000-0005-0000-0000-0000E5A20000}"/>
    <cellStyle name="Note 5 26 15 2" xfId="41225" xr:uid="{00000000-0005-0000-0000-0000E6A20000}"/>
    <cellStyle name="Note 5 26 15 3" xfId="41226" xr:uid="{00000000-0005-0000-0000-0000E7A20000}"/>
    <cellStyle name="Note 5 26 15 4" xfId="41227" xr:uid="{00000000-0005-0000-0000-0000E8A20000}"/>
    <cellStyle name="Note 5 26 16" xfId="41228" xr:uid="{00000000-0005-0000-0000-0000E9A20000}"/>
    <cellStyle name="Note 5 26 16 2" xfId="41229" xr:uid="{00000000-0005-0000-0000-0000EAA20000}"/>
    <cellStyle name="Note 5 26 16 3" xfId="41230" xr:uid="{00000000-0005-0000-0000-0000EBA20000}"/>
    <cellStyle name="Note 5 26 16 4" xfId="41231" xr:uid="{00000000-0005-0000-0000-0000ECA20000}"/>
    <cellStyle name="Note 5 26 17" xfId="41232" xr:uid="{00000000-0005-0000-0000-0000EDA20000}"/>
    <cellStyle name="Note 5 26 17 2" xfId="41233" xr:uid="{00000000-0005-0000-0000-0000EEA20000}"/>
    <cellStyle name="Note 5 26 17 3" xfId="41234" xr:uid="{00000000-0005-0000-0000-0000EFA20000}"/>
    <cellStyle name="Note 5 26 17 4" xfId="41235" xr:uid="{00000000-0005-0000-0000-0000F0A20000}"/>
    <cellStyle name="Note 5 26 18" xfId="41236" xr:uid="{00000000-0005-0000-0000-0000F1A20000}"/>
    <cellStyle name="Note 5 26 18 2" xfId="41237" xr:uid="{00000000-0005-0000-0000-0000F2A20000}"/>
    <cellStyle name="Note 5 26 18 3" xfId="41238" xr:uid="{00000000-0005-0000-0000-0000F3A20000}"/>
    <cellStyle name="Note 5 26 18 4" xfId="41239" xr:uid="{00000000-0005-0000-0000-0000F4A20000}"/>
    <cellStyle name="Note 5 26 19" xfId="41240" xr:uid="{00000000-0005-0000-0000-0000F5A20000}"/>
    <cellStyle name="Note 5 26 19 2" xfId="41241" xr:uid="{00000000-0005-0000-0000-0000F6A20000}"/>
    <cellStyle name="Note 5 26 19 3" xfId="41242" xr:uid="{00000000-0005-0000-0000-0000F7A20000}"/>
    <cellStyle name="Note 5 26 19 4" xfId="41243" xr:uid="{00000000-0005-0000-0000-0000F8A20000}"/>
    <cellStyle name="Note 5 26 2" xfId="41244" xr:uid="{00000000-0005-0000-0000-0000F9A20000}"/>
    <cellStyle name="Note 5 26 2 2" xfId="41245" xr:uid="{00000000-0005-0000-0000-0000FAA20000}"/>
    <cellStyle name="Note 5 26 2 3" xfId="41246" xr:uid="{00000000-0005-0000-0000-0000FBA20000}"/>
    <cellStyle name="Note 5 26 2 4" xfId="41247" xr:uid="{00000000-0005-0000-0000-0000FCA20000}"/>
    <cellStyle name="Note 5 26 20" xfId="41248" xr:uid="{00000000-0005-0000-0000-0000FDA20000}"/>
    <cellStyle name="Note 5 26 20 2" xfId="41249" xr:uid="{00000000-0005-0000-0000-0000FEA20000}"/>
    <cellStyle name="Note 5 26 20 3" xfId="41250" xr:uid="{00000000-0005-0000-0000-0000FFA20000}"/>
    <cellStyle name="Note 5 26 20 4" xfId="41251" xr:uid="{00000000-0005-0000-0000-000000A30000}"/>
    <cellStyle name="Note 5 26 21" xfId="41252" xr:uid="{00000000-0005-0000-0000-000001A30000}"/>
    <cellStyle name="Note 5 26 22" xfId="41253" xr:uid="{00000000-0005-0000-0000-000002A30000}"/>
    <cellStyle name="Note 5 26 3" xfId="41254" xr:uid="{00000000-0005-0000-0000-000003A30000}"/>
    <cellStyle name="Note 5 26 3 2" xfId="41255" xr:uid="{00000000-0005-0000-0000-000004A30000}"/>
    <cellStyle name="Note 5 26 3 3" xfId="41256" xr:uid="{00000000-0005-0000-0000-000005A30000}"/>
    <cellStyle name="Note 5 26 3 4" xfId="41257" xr:uid="{00000000-0005-0000-0000-000006A30000}"/>
    <cellStyle name="Note 5 26 4" xfId="41258" xr:uid="{00000000-0005-0000-0000-000007A30000}"/>
    <cellStyle name="Note 5 26 4 2" xfId="41259" xr:uid="{00000000-0005-0000-0000-000008A30000}"/>
    <cellStyle name="Note 5 26 4 3" xfId="41260" xr:uid="{00000000-0005-0000-0000-000009A30000}"/>
    <cellStyle name="Note 5 26 4 4" xfId="41261" xr:uid="{00000000-0005-0000-0000-00000AA30000}"/>
    <cellStyle name="Note 5 26 5" xfId="41262" xr:uid="{00000000-0005-0000-0000-00000BA30000}"/>
    <cellStyle name="Note 5 26 5 2" xfId="41263" xr:uid="{00000000-0005-0000-0000-00000CA30000}"/>
    <cellStyle name="Note 5 26 5 3" xfId="41264" xr:uid="{00000000-0005-0000-0000-00000DA30000}"/>
    <cellStyle name="Note 5 26 5 4" xfId="41265" xr:uid="{00000000-0005-0000-0000-00000EA30000}"/>
    <cellStyle name="Note 5 26 6" xfId="41266" xr:uid="{00000000-0005-0000-0000-00000FA30000}"/>
    <cellStyle name="Note 5 26 6 2" xfId="41267" xr:uid="{00000000-0005-0000-0000-000010A30000}"/>
    <cellStyle name="Note 5 26 6 3" xfId="41268" xr:uid="{00000000-0005-0000-0000-000011A30000}"/>
    <cellStyle name="Note 5 26 6 4" xfId="41269" xr:uid="{00000000-0005-0000-0000-000012A30000}"/>
    <cellStyle name="Note 5 26 7" xfId="41270" xr:uid="{00000000-0005-0000-0000-000013A30000}"/>
    <cellStyle name="Note 5 26 7 2" xfId="41271" xr:uid="{00000000-0005-0000-0000-000014A30000}"/>
    <cellStyle name="Note 5 26 7 3" xfId="41272" xr:uid="{00000000-0005-0000-0000-000015A30000}"/>
    <cellStyle name="Note 5 26 7 4" xfId="41273" xr:uid="{00000000-0005-0000-0000-000016A30000}"/>
    <cellStyle name="Note 5 26 8" xfId="41274" xr:uid="{00000000-0005-0000-0000-000017A30000}"/>
    <cellStyle name="Note 5 26 8 2" xfId="41275" xr:uid="{00000000-0005-0000-0000-000018A30000}"/>
    <cellStyle name="Note 5 26 8 3" xfId="41276" xr:uid="{00000000-0005-0000-0000-000019A30000}"/>
    <cellStyle name="Note 5 26 8 4" xfId="41277" xr:uid="{00000000-0005-0000-0000-00001AA30000}"/>
    <cellStyle name="Note 5 26 9" xfId="41278" xr:uid="{00000000-0005-0000-0000-00001BA30000}"/>
    <cellStyle name="Note 5 26 9 2" xfId="41279" xr:uid="{00000000-0005-0000-0000-00001CA30000}"/>
    <cellStyle name="Note 5 26 9 3" xfId="41280" xr:uid="{00000000-0005-0000-0000-00001DA30000}"/>
    <cellStyle name="Note 5 26 9 4" xfId="41281" xr:uid="{00000000-0005-0000-0000-00001EA30000}"/>
    <cellStyle name="Note 5 27" xfId="41282" xr:uid="{00000000-0005-0000-0000-00001FA30000}"/>
    <cellStyle name="Note 5 27 10" xfId="41283" xr:uid="{00000000-0005-0000-0000-000020A30000}"/>
    <cellStyle name="Note 5 27 10 2" xfId="41284" xr:uid="{00000000-0005-0000-0000-000021A30000}"/>
    <cellStyle name="Note 5 27 10 3" xfId="41285" xr:uid="{00000000-0005-0000-0000-000022A30000}"/>
    <cellStyle name="Note 5 27 10 4" xfId="41286" xr:uid="{00000000-0005-0000-0000-000023A30000}"/>
    <cellStyle name="Note 5 27 11" xfId="41287" xr:uid="{00000000-0005-0000-0000-000024A30000}"/>
    <cellStyle name="Note 5 27 11 2" xfId="41288" xr:uid="{00000000-0005-0000-0000-000025A30000}"/>
    <cellStyle name="Note 5 27 11 3" xfId="41289" xr:uid="{00000000-0005-0000-0000-000026A30000}"/>
    <cellStyle name="Note 5 27 11 4" xfId="41290" xr:uid="{00000000-0005-0000-0000-000027A30000}"/>
    <cellStyle name="Note 5 27 12" xfId="41291" xr:uid="{00000000-0005-0000-0000-000028A30000}"/>
    <cellStyle name="Note 5 27 12 2" xfId="41292" xr:uid="{00000000-0005-0000-0000-000029A30000}"/>
    <cellStyle name="Note 5 27 12 3" xfId="41293" xr:uid="{00000000-0005-0000-0000-00002AA30000}"/>
    <cellStyle name="Note 5 27 12 4" xfId="41294" xr:uid="{00000000-0005-0000-0000-00002BA30000}"/>
    <cellStyle name="Note 5 27 13" xfId="41295" xr:uid="{00000000-0005-0000-0000-00002CA30000}"/>
    <cellStyle name="Note 5 27 13 2" xfId="41296" xr:uid="{00000000-0005-0000-0000-00002DA30000}"/>
    <cellStyle name="Note 5 27 13 3" xfId="41297" xr:uid="{00000000-0005-0000-0000-00002EA30000}"/>
    <cellStyle name="Note 5 27 13 4" xfId="41298" xr:uid="{00000000-0005-0000-0000-00002FA30000}"/>
    <cellStyle name="Note 5 27 14" xfId="41299" xr:uid="{00000000-0005-0000-0000-000030A30000}"/>
    <cellStyle name="Note 5 27 14 2" xfId="41300" xr:uid="{00000000-0005-0000-0000-000031A30000}"/>
    <cellStyle name="Note 5 27 14 3" xfId="41301" xr:uid="{00000000-0005-0000-0000-000032A30000}"/>
    <cellStyle name="Note 5 27 14 4" xfId="41302" xr:uid="{00000000-0005-0000-0000-000033A30000}"/>
    <cellStyle name="Note 5 27 15" xfId="41303" xr:uid="{00000000-0005-0000-0000-000034A30000}"/>
    <cellStyle name="Note 5 27 15 2" xfId="41304" xr:uid="{00000000-0005-0000-0000-000035A30000}"/>
    <cellStyle name="Note 5 27 15 3" xfId="41305" xr:uid="{00000000-0005-0000-0000-000036A30000}"/>
    <cellStyle name="Note 5 27 15 4" xfId="41306" xr:uid="{00000000-0005-0000-0000-000037A30000}"/>
    <cellStyle name="Note 5 27 16" xfId="41307" xr:uid="{00000000-0005-0000-0000-000038A30000}"/>
    <cellStyle name="Note 5 27 16 2" xfId="41308" xr:uid="{00000000-0005-0000-0000-000039A30000}"/>
    <cellStyle name="Note 5 27 16 3" xfId="41309" xr:uid="{00000000-0005-0000-0000-00003AA30000}"/>
    <cellStyle name="Note 5 27 16 4" xfId="41310" xr:uid="{00000000-0005-0000-0000-00003BA30000}"/>
    <cellStyle name="Note 5 27 17" xfId="41311" xr:uid="{00000000-0005-0000-0000-00003CA30000}"/>
    <cellStyle name="Note 5 27 17 2" xfId="41312" xr:uid="{00000000-0005-0000-0000-00003DA30000}"/>
    <cellStyle name="Note 5 27 17 3" xfId="41313" xr:uid="{00000000-0005-0000-0000-00003EA30000}"/>
    <cellStyle name="Note 5 27 17 4" xfId="41314" xr:uid="{00000000-0005-0000-0000-00003FA30000}"/>
    <cellStyle name="Note 5 27 18" xfId="41315" xr:uid="{00000000-0005-0000-0000-000040A30000}"/>
    <cellStyle name="Note 5 27 18 2" xfId="41316" xr:uid="{00000000-0005-0000-0000-000041A30000}"/>
    <cellStyle name="Note 5 27 18 3" xfId="41317" xr:uid="{00000000-0005-0000-0000-000042A30000}"/>
    <cellStyle name="Note 5 27 18 4" xfId="41318" xr:uid="{00000000-0005-0000-0000-000043A30000}"/>
    <cellStyle name="Note 5 27 19" xfId="41319" xr:uid="{00000000-0005-0000-0000-000044A30000}"/>
    <cellStyle name="Note 5 27 19 2" xfId="41320" xr:uid="{00000000-0005-0000-0000-000045A30000}"/>
    <cellStyle name="Note 5 27 19 3" xfId="41321" xr:uid="{00000000-0005-0000-0000-000046A30000}"/>
    <cellStyle name="Note 5 27 19 4" xfId="41322" xr:uid="{00000000-0005-0000-0000-000047A30000}"/>
    <cellStyle name="Note 5 27 2" xfId="41323" xr:uid="{00000000-0005-0000-0000-000048A30000}"/>
    <cellStyle name="Note 5 27 2 2" xfId="41324" xr:uid="{00000000-0005-0000-0000-000049A30000}"/>
    <cellStyle name="Note 5 27 2 3" xfId="41325" xr:uid="{00000000-0005-0000-0000-00004AA30000}"/>
    <cellStyle name="Note 5 27 2 4" xfId="41326" xr:uid="{00000000-0005-0000-0000-00004BA30000}"/>
    <cellStyle name="Note 5 27 20" xfId="41327" xr:uid="{00000000-0005-0000-0000-00004CA30000}"/>
    <cellStyle name="Note 5 27 20 2" xfId="41328" xr:uid="{00000000-0005-0000-0000-00004DA30000}"/>
    <cellStyle name="Note 5 27 20 3" xfId="41329" xr:uid="{00000000-0005-0000-0000-00004EA30000}"/>
    <cellStyle name="Note 5 27 20 4" xfId="41330" xr:uid="{00000000-0005-0000-0000-00004FA30000}"/>
    <cellStyle name="Note 5 27 21" xfId="41331" xr:uid="{00000000-0005-0000-0000-000050A30000}"/>
    <cellStyle name="Note 5 27 22" xfId="41332" xr:uid="{00000000-0005-0000-0000-000051A30000}"/>
    <cellStyle name="Note 5 27 3" xfId="41333" xr:uid="{00000000-0005-0000-0000-000052A30000}"/>
    <cellStyle name="Note 5 27 3 2" xfId="41334" xr:uid="{00000000-0005-0000-0000-000053A30000}"/>
    <cellStyle name="Note 5 27 3 3" xfId="41335" xr:uid="{00000000-0005-0000-0000-000054A30000}"/>
    <cellStyle name="Note 5 27 3 4" xfId="41336" xr:uid="{00000000-0005-0000-0000-000055A30000}"/>
    <cellStyle name="Note 5 27 4" xfId="41337" xr:uid="{00000000-0005-0000-0000-000056A30000}"/>
    <cellStyle name="Note 5 27 4 2" xfId="41338" xr:uid="{00000000-0005-0000-0000-000057A30000}"/>
    <cellStyle name="Note 5 27 4 3" xfId="41339" xr:uid="{00000000-0005-0000-0000-000058A30000}"/>
    <cellStyle name="Note 5 27 4 4" xfId="41340" xr:uid="{00000000-0005-0000-0000-000059A30000}"/>
    <cellStyle name="Note 5 27 5" xfId="41341" xr:uid="{00000000-0005-0000-0000-00005AA30000}"/>
    <cellStyle name="Note 5 27 5 2" xfId="41342" xr:uid="{00000000-0005-0000-0000-00005BA30000}"/>
    <cellStyle name="Note 5 27 5 3" xfId="41343" xr:uid="{00000000-0005-0000-0000-00005CA30000}"/>
    <cellStyle name="Note 5 27 5 4" xfId="41344" xr:uid="{00000000-0005-0000-0000-00005DA30000}"/>
    <cellStyle name="Note 5 27 6" xfId="41345" xr:uid="{00000000-0005-0000-0000-00005EA30000}"/>
    <cellStyle name="Note 5 27 6 2" xfId="41346" xr:uid="{00000000-0005-0000-0000-00005FA30000}"/>
    <cellStyle name="Note 5 27 6 3" xfId="41347" xr:uid="{00000000-0005-0000-0000-000060A30000}"/>
    <cellStyle name="Note 5 27 6 4" xfId="41348" xr:uid="{00000000-0005-0000-0000-000061A30000}"/>
    <cellStyle name="Note 5 27 7" xfId="41349" xr:uid="{00000000-0005-0000-0000-000062A30000}"/>
    <cellStyle name="Note 5 27 7 2" xfId="41350" xr:uid="{00000000-0005-0000-0000-000063A30000}"/>
    <cellStyle name="Note 5 27 7 3" xfId="41351" xr:uid="{00000000-0005-0000-0000-000064A30000}"/>
    <cellStyle name="Note 5 27 7 4" xfId="41352" xr:uid="{00000000-0005-0000-0000-000065A30000}"/>
    <cellStyle name="Note 5 27 8" xfId="41353" xr:uid="{00000000-0005-0000-0000-000066A30000}"/>
    <cellStyle name="Note 5 27 8 2" xfId="41354" xr:uid="{00000000-0005-0000-0000-000067A30000}"/>
    <cellStyle name="Note 5 27 8 3" xfId="41355" xr:uid="{00000000-0005-0000-0000-000068A30000}"/>
    <cellStyle name="Note 5 27 8 4" xfId="41356" xr:uid="{00000000-0005-0000-0000-000069A30000}"/>
    <cellStyle name="Note 5 27 9" xfId="41357" xr:uid="{00000000-0005-0000-0000-00006AA30000}"/>
    <cellStyle name="Note 5 27 9 2" xfId="41358" xr:uid="{00000000-0005-0000-0000-00006BA30000}"/>
    <cellStyle name="Note 5 27 9 3" xfId="41359" xr:uid="{00000000-0005-0000-0000-00006CA30000}"/>
    <cellStyle name="Note 5 27 9 4" xfId="41360" xr:uid="{00000000-0005-0000-0000-00006DA30000}"/>
    <cellStyle name="Note 5 28" xfId="41361" xr:uid="{00000000-0005-0000-0000-00006EA30000}"/>
    <cellStyle name="Note 5 28 10" xfId="41362" xr:uid="{00000000-0005-0000-0000-00006FA30000}"/>
    <cellStyle name="Note 5 28 10 2" xfId="41363" xr:uid="{00000000-0005-0000-0000-000070A30000}"/>
    <cellStyle name="Note 5 28 10 3" xfId="41364" xr:uid="{00000000-0005-0000-0000-000071A30000}"/>
    <cellStyle name="Note 5 28 10 4" xfId="41365" xr:uid="{00000000-0005-0000-0000-000072A30000}"/>
    <cellStyle name="Note 5 28 11" xfId="41366" xr:uid="{00000000-0005-0000-0000-000073A30000}"/>
    <cellStyle name="Note 5 28 11 2" xfId="41367" xr:uid="{00000000-0005-0000-0000-000074A30000}"/>
    <cellStyle name="Note 5 28 11 3" xfId="41368" xr:uid="{00000000-0005-0000-0000-000075A30000}"/>
    <cellStyle name="Note 5 28 11 4" xfId="41369" xr:uid="{00000000-0005-0000-0000-000076A30000}"/>
    <cellStyle name="Note 5 28 12" xfId="41370" xr:uid="{00000000-0005-0000-0000-000077A30000}"/>
    <cellStyle name="Note 5 28 12 2" xfId="41371" xr:uid="{00000000-0005-0000-0000-000078A30000}"/>
    <cellStyle name="Note 5 28 12 3" xfId="41372" xr:uid="{00000000-0005-0000-0000-000079A30000}"/>
    <cellStyle name="Note 5 28 12 4" xfId="41373" xr:uid="{00000000-0005-0000-0000-00007AA30000}"/>
    <cellStyle name="Note 5 28 13" xfId="41374" xr:uid="{00000000-0005-0000-0000-00007BA30000}"/>
    <cellStyle name="Note 5 28 13 2" xfId="41375" xr:uid="{00000000-0005-0000-0000-00007CA30000}"/>
    <cellStyle name="Note 5 28 13 3" xfId="41376" xr:uid="{00000000-0005-0000-0000-00007DA30000}"/>
    <cellStyle name="Note 5 28 13 4" xfId="41377" xr:uid="{00000000-0005-0000-0000-00007EA30000}"/>
    <cellStyle name="Note 5 28 14" xfId="41378" xr:uid="{00000000-0005-0000-0000-00007FA30000}"/>
    <cellStyle name="Note 5 28 14 2" xfId="41379" xr:uid="{00000000-0005-0000-0000-000080A30000}"/>
    <cellStyle name="Note 5 28 14 3" xfId="41380" xr:uid="{00000000-0005-0000-0000-000081A30000}"/>
    <cellStyle name="Note 5 28 14 4" xfId="41381" xr:uid="{00000000-0005-0000-0000-000082A30000}"/>
    <cellStyle name="Note 5 28 15" xfId="41382" xr:uid="{00000000-0005-0000-0000-000083A30000}"/>
    <cellStyle name="Note 5 28 15 2" xfId="41383" xr:uid="{00000000-0005-0000-0000-000084A30000}"/>
    <cellStyle name="Note 5 28 15 3" xfId="41384" xr:uid="{00000000-0005-0000-0000-000085A30000}"/>
    <cellStyle name="Note 5 28 15 4" xfId="41385" xr:uid="{00000000-0005-0000-0000-000086A30000}"/>
    <cellStyle name="Note 5 28 16" xfId="41386" xr:uid="{00000000-0005-0000-0000-000087A30000}"/>
    <cellStyle name="Note 5 28 16 2" xfId="41387" xr:uid="{00000000-0005-0000-0000-000088A30000}"/>
    <cellStyle name="Note 5 28 16 3" xfId="41388" xr:uid="{00000000-0005-0000-0000-000089A30000}"/>
    <cellStyle name="Note 5 28 16 4" xfId="41389" xr:uid="{00000000-0005-0000-0000-00008AA30000}"/>
    <cellStyle name="Note 5 28 17" xfId="41390" xr:uid="{00000000-0005-0000-0000-00008BA30000}"/>
    <cellStyle name="Note 5 28 17 2" xfId="41391" xr:uid="{00000000-0005-0000-0000-00008CA30000}"/>
    <cellStyle name="Note 5 28 17 3" xfId="41392" xr:uid="{00000000-0005-0000-0000-00008DA30000}"/>
    <cellStyle name="Note 5 28 17 4" xfId="41393" xr:uid="{00000000-0005-0000-0000-00008EA30000}"/>
    <cellStyle name="Note 5 28 18" xfId="41394" xr:uid="{00000000-0005-0000-0000-00008FA30000}"/>
    <cellStyle name="Note 5 28 18 2" xfId="41395" xr:uid="{00000000-0005-0000-0000-000090A30000}"/>
    <cellStyle name="Note 5 28 18 3" xfId="41396" xr:uid="{00000000-0005-0000-0000-000091A30000}"/>
    <cellStyle name="Note 5 28 18 4" xfId="41397" xr:uid="{00000000-0005-0000-0000-000092A30000}"/>
    <cellStyle name="Note 5 28 19" xfId="41398" xr:uid="{00000000-0005-0000-0000-000093A30000}"/>
    <cellStyle name="Note 5 28 19 2" xfId="41399" xr:uid="{00000000-0005-0000-0000-000094A30000}"/>
    <cellStyle name="Note 5 28 19 3" xfId="41400" xr:uid="{00000000-0005-0000-0000-000095A30000}"/>
    <cellStyle name="Note 5 28 19 4" xfId="41401" xr:uid="{00000000-0005-0000-0000-000096A30000}"/>
    <cellStyle name="Note 5 28 2" xfId="41402" xr:uid="{00000000-0005-0000-0000-000097A30000}"/>
    <cellStyle name="Note 5 28 2 2" xfId="41403" xr:uid="{00000000-0005-0000-0000-000098A30000}"/>
    <cellStyle name="Note 5 28 2 3" xfId="41404" xr:uid="{00000000-0005-0000-0000-000099A30000}"/>
    <cellStyle name="Note 5 28 2 4" xfId="41405" xr:uid="{00000000-0005-0000-0000-00009AA30000}"/>
    <cellStyle name="Note 5 28 20" xfId="41406" xr:uid="{00000000-0005-0000-0000-00009BA30000}"/>
    <cellStyle name="Note 5 28 20 2" xfId="41407" xr:uid="{00000000-0005-0000-0000-00009CA30000}"/>
    <cellStyle name="Note 5 28 20 3" xfId="41408" xr:uid="{00000000-0005-0000-0000-00009DA30000}"/>
    <cellStyle name="Note 5 28 20 4" xfId="41409" xr:uid="{00000000-0005-0000-0000-00009EA30000}"/>
    <cellStyle name="Note 5 28 21" xfId="41410" xr:uid="{00000000-0005-0000-0000-00009FA30000}"/>
    <cellStyle name="Note 5 28 22" xfId="41411" xr:uid="{00000000-0005-0000-0000-0000A0A30000}"/>
    <cellStyle name="Note 5 28 3" xfId="41412" xr:uid="{00000000-0005-0000-0000-0000A1A30000}"/>
    <cellStyle name="Note 5 28 3 2" xfId="41413" xr:uid="{00000000-0005-0000-0000-0000A2A30000}"/>
    <cellStyle name="Note 5 28 3 3" xfId="41414" xr:uid="{00000000-0005-0000-0000-0000A3A30000}"/>
    <cellStyle name="Note 5 28 3 4" xfId="41415" xr:uid="{00000000-0005-0000-0000-0000A4A30000}"/>
    <cellStyle name="Note 5 28 4" xfId="41416" xr:uid="{00000000-0005-0000-0000-0000A5A30000}"/>
    <cellStyle name="Note 5 28 4 2" xfId="41417" xr:uid="{00000000-0005-0000-0000-0000A6A30000}"/>
    <cellStyle name="Note 5 28 4 3" xfId="41418" xr:uid="{00000000-0005-0000-0000-0000A7A30000}"/>
    <cellStyle name="Note 5 28 4 4" xfId="41419" xr:uid="{00000000-0005-0000-0000-0000A8A30000}"/>
    <cellStyle name="Note 5 28 5" xfId="41420" xr:uid="{00000000-0005-0000-0000-0000A9A30000}"/>
    <cellStyle name="Note 5 28 5 2" xfId="41421" xr:uid="{00000000-0005-0000-0000-0000AAA30000}"/>
    <cellStyle name="Note 5 28 5 3" xfId="41422" xr:uid="{00000000-0005-0000-0000-0000ABA30000}"/>
    <cellStyle name="Note 5 28 5 4" xfId="41423" xr:uid="{00000000-0005-0000-0000-0000ACA30000}"/>
    <cellStyle name="Note 5 28 6" xfId="41424" xr:uid="{00000000-0005-0000-0000-0000ADA30000}"/>
    <cellStyle name="Note 5 28 6 2" xfId="41425" xr:uid="{00000000-0005-0000-0000-0000AEA30000}"/>
    <cellStyle name="Note 5 28 6 3" xfId="41426" xr:uid="{00000000-0005-0000-0000-0000AFA30000}"/>
    <cellStyle name="Note 5 28 6 4" xfId="41427" xr:uid="{00000000-0005-0000-0000-0000B0A30000}"/>
    <cellStyle name="Note 5 28 7" xfId="41428" xr:uid="{00000000-0005-0000-0000-0000B1A30000}"/>
    <cellStyle name="Note 5 28 7 2" xfId="41429" xr:uid="{00000000-0005-0000-0000-0000B2A30000}"/>
    <cellStyle name="Note 5 28 7 3" xfId="41430" xr:uid="{00000000-0005-0000-0000-0000B3A30000}"/>
    <cellStyle name="Note 5 28 7 4" xfId="41431" xr:uid="{00000000-0005-0000-0000-0000B4A30000}"/>
    <cellStyle name="Note 5 28 8" xfId="41432" xr:uid="{00000000-0005-0000-0000-0000B5A30000}"/>
    <cellStyle name="Note 5 28 8 2" xfId="41433" xr:uid="{00000000-0005-0000-0000-0000B6A30000}"/>
    <cellStyle name="Note 5 28 8 3" xfId="41434" xr:uid="{00000000-0005-0000-0000-0000B7A30000}"/>
    <cellStyle name="Note 5 28 8 4" xfId="41435" xr:uid="{00000000-0005-0000-0000-0000B8A30000}"/>
    <cellStyle name="Note 5 28 9" xfId="41436" xr:uid="{00000000-0005-0000-0000-0000B9A30000}"/>
    <cellStyle name="Note 5 28 9 2" xfId="41437" xr:uid="{00000000-0005-0000-0000-0000BAA30000}"/>
    <cellStyle name="Note 5 28 9 3" xfId="41438" xr:uid="{00000000-0005-0000-0000-0000BBA30000}"/>
    <cellStyle name="Note 5 28 9 4" xfId="41439" xr:uid="{00000000-0005-0000-0000-0000BCA30000}"/>
    <cellStyle name="Note 5 29" xfId="41440" xr:uid="{00000000-0005-0000-0000-0000BDA30000}"/>
    <cellStyle name="Note 5 29 10" xfId="41441" xr:uid="{00000000-0005-0000-0000-0000BEA30000}"/>
    <cellStyle name="Note 5 29 10 2" xfId="41442" xr:uid="{00000000-0005-0000-0000-0000BFA30000}"/>
    <cellStyle name="Note 5 29 10 3" xfId="41443" xr:uid="{00000000-0005-0000-0000-0000C0A30000}"/>
    <cellStyle name="Note 5 29 10 4" xfId="41444" xr:uid="{00000000-0005-0000-0000-0000C1A30000}"/>
    <cellStyle name="Note 5 29 11" xfId="41445" xr:uid="{00000000-0005-0000-0000-0000C2A30000}"/>
    <cellStyle name="Note 5 29 11 2" xfId="41446" xr:uid="{00000000-0005-0000-0000-0000C3A30000}"/>
    <cellStyle name="Note 5 29 11 3" xfId="41447" xr:uid="{00000000-0005-0000-0000-0000C4A30000}"/>
    <cellStyle name="Note 5 29 11 4" xfId="41448" xr:uid="{00000000-0005-0000-0000-0000C5A30000}"/>
    <cellStyle name="Note 5 29 12" xfId="41449" xr:uid="{00000000-0005-0000-0000-0000C6A30000}"/>
    <cellStyle name="Note 5 29 12 2" xfId="41450" xr:uid="{00000000-0005-0000-0000-0000C7A30000}"/>
    <cellStyle name="Note 5 29 12 3" xfId="41451" xr:uid="{00000000-0005-0000-0000-0000C8A30000}"/>
    <cellStyle name="Note 5 29 12 4" xfId="41452" xr:uid="{00000000-0005-0000-0000-0000C9A30000}"/>
    <cellStyle name="Note 5 29 13" xfId="41453" xr:uid="{00000000-0005-0000-0000-0000CAA30000}"/>
    <cellStyle name="Note 5 29 13 2" xfId="41454" xr:uid="{00000000-0005-0000-0000-0000CBA30000}"/>
    <cellStyle name="Note 5 29 13 3" xfId="41455" xr:uid="{00000000-0005-0000-0000-0000CCA30000}"/>
    <cellStyle name="Note 5 29 13 4" xfId="41456" xr:uid="{00000000-0005-0000-0000-0000CDA30000}"/>
    <cellStyle name="Note 5 29 14" xfId="41457" xr:uid="{00000000-0005-0000-0000-0000CEA30000}"/>
    <cellStyle name="Note 5 29 14 2" xfId="41458" xr:uid="{00000000-0005-0000-0000-0000CFA30000}"/>
    <cellStyle name="Note 5 29 14 3" xfId="41459" xr:uid="{00000000-0005-0000-0000-0000D0A30000}"/>
    <cellStyle name="Note 5 29 14 4" xfId="41460" xr:uid="{00000000-0005-0000-0000-0000D1A30000}"/>
    <cellStyle name="Note 5 29 15" xfId="41461" xr:uid="{00000000-0005-0000-0000-0000D2A30000}"/>
    <cellStyle name="Note 5 29 15 2" xfId="41462" xr:uid="{00000000-0005-0000-0000-0000D3A30000}"/>
    <cellStyle name="Note 5 29 15 3" xfId="41463" xr:uid="{00000000-0005-0000-0000-0000D4A30000}"/>
    <cellStyle name="Note 5 29 15 4" xfId="41464" xr:uid="{00000000-0005-0000-0000-0000D5A30000}"/>
    <cellStyle name="Note 5 29 16" xfId="41465" xr:uid="{00000000-0005-0000-0000-0000D6A30000}"/>
    <cellStyle name="Note 5 29 16 2" xfId="41466" xr:uid="{00000000-0005-0000-0000-0000D7A30000}"/>
    <cellStyle name="Note 5 29 16 3" xfId="41467" xr:uid="{00000000-0005-0000-0000-0000D8A30000}"/>
    <cellStyle name="Note 5 29 16 4" xfId="41468" xr:uid="{00000000-0005-0000-0000-0000D9A30000}"/>
    <cellStyle name="Note 5 29 17" xfId="41469" xr:uid="{00000000-0005-0000-0000-0000DAA30000}"/>
    <cellStyle name="Note 5 29 17 2" xfId="41470" xr:uid="{00000000-0005-0000-0000-0000DBA30000}"/>
    <cellStyle name="Note 5 29 17 3" xfId="41471" xr:uid="{00000000-0005-0000-0000-0000DCA30000}"/>
    <cellStyle name="Note 5 29 17 4" xfId="41472" xr:uid="{00000000-0005-0000-0000-0000DDA30000}"/>
    <cellStyle name="Note 5 29 18" xfId="41473" xr:uid="{00000000-0005-0000-0000-0000DEA30000}"/>
    <cellStyle name="Note 5 29 18 2" xfId="41474" xr:uid="{00000000-0005-0000-0000-0000DFA30000}"/>
    <cellStyle name="Note 5 29 18 3" xfId="41475" xr:uid="{00000000-0005-0000-0000-0000E0A30000}"/>
    <cellStyle name="Note 5 29 18 4" xfId="41476" xr:uid="{00000000-0005-0000-0000-0000E1A30000}"/>
    <cellStyle name="Note 5 29 19" xfId="41477" xr:uid="{00000000-0005-0000-0000-0000E2A30000}"/>
    <cellStyle name="Note 5 29 19 2" xfId="41478" xr:uid="{00000000-0005-0000-0000-0000E3A30000}"/>
    <cellStyle name="Note 5 29 19 3" xfId="41479" xr:uid="{00000000-0005-0000-0000-0000E4A30000}"/>
    <cellStyle name="Note 5 29 19 4" xfId="41480" xr:uid="{00000000-0005-0000-0000-0000E5A30000}"/>
    <cellStyle name="Note 5 29 2" xfId="41481" xr:uid="{00000000-0005-0000-0000-0000E6A30000}"/>
    <cellStyle name="Note 5 29 2 2" xfId="41482" xr:uid="{00000000-0005-0000-0000-0000E7A30000}"/>
    <cellStyle name="Note 5 29 2 3" xfId="41483" xr:uid="{00000000-0005-0000-0000-0000E8A30000}"/>
    <cellStyle name="Note 5 29 2 4" xfId="41484" xr:uid="{00000000-0005-0000-0000-0000E9A30000}"/>
    <cellStyle name="Note 5 29 20" xfId="41485" xr:uid="{00000000-0005-0000-0000-0000EAA30000}"/>
    <cellStyle name="Note 5 29 20 2" xfId="41486" xr:uid="{00000000-0005-0000-0000-0000EBA30000}"/>
    <cellStyle name="Note 5 29 20 3" xfId="41487" xr:uid="{00000000-0005-0000-0000-0000ECA30000}"/>
    <cellStyle name="Note 5 29 20 4" xfId="41488" xr:uid="{00000000-0005-0000-0000-0000EDA30000}"/>
    <cellStyle name="Note 5 29 21" xfId="41489" xr:uid="{00000000-0005-0000-0000-0000EEA30000}"/>
    <cellStyle name="Note 5 29 22" xfId="41490" xr:uid="{00000000-0005-0000-0000-0000EFA30000}"/>
    <cellStyle name="Note 5 29 3" xfId="41491" xr:uid="{00000000-0005-0000-0000-0000F0A30000}"/>
    <cellStyle name="Note 5 29 3 2" xfId="41492" xr:uid="{00000000-0005-0000-0000-0000F1A30000}"/>
    <cellStyle name="Note 5 29 3 3" xfId="41493" xr:uid="{00000000-0005-0000-0000-0000F2A30000}"/>
    <cellStyle name="Note 5 29 3 4" xfId="41494" xr:uid="{00000000-0005-0000-0000-0000F3A30000}"/>
    <cellStyle name="Note 5 29 4" xfId="41495" xr:uid="{00000000-0005-0000-0000-0000F4A30000}"/>
    <cellStyle name="Note 5 29 4 2" xfId="41496" xr:uid="{00000000-0005-0000-0000-0000F5A30000}"/>
    <cellStyle name="Note 5 29 4 3" xfId="41497" xr:uid="{00000000-0005-0000-0000-0000F6A30000}"/>
    <cellStyle name="Note 5 29 4 4" xfId="41498" xr:uid="{00000000-0005-0000-0000-0000F7A30000}"/>
    <cellStyle name="Note 5 29 5" xfId="41499" xr:uid="{00000000-0005-0000-0000-0000F8A30000}"/>
    <cellStyle name="Note 5 29 5 2" xfId="41500" xr:uid="{00000000-0005-0000-0000-0000F9A30000}"/>
    <cellStyle name="Note 5 29 5 3" xfId="41501" xr:uid="{00000000-0005-0000-0000-0000FAA30000}"/>
    <cellStyle name="Note 5 29 5 4" xfId="41502" xr:uid="{00000000-0005-0000-0000-0000FBA30000}"/>
    <cellStyle name="Note 5 29 6" xfId="41503" xr:uid="{00000000-0005-0000-0000-0000FCA30000}"/>
    <cellStyle name="Note 5 29 6 2" xfId="41504" xr:uid="{00000000-0005-0000-0000-0000FDA30000}"/>
    <cellStyle name="Note 5 29 6 3" xfId="41505" xr:uid="{00000000-0005-0000-0000-0000FEA30000}"/>
    <cellStyle name="Note 5 29 6 4" xfId="41506" xr:uid="{00000000-0005-0000-0000-0000FFA30000}"/>
    <cellStyle name="Note 5 29 7" xfId="41507" xr:uid="{00000000-0005-0000-0000-000000A40000}"/>
    <cellStyle name="Note 5 29 7 2" xfId="41508" xr:uid="{00000000-0005-0000-0000-000001A40000}"/>
    <cellStyle name="Note 5 29 7 3" xfId="41509" xr:uid="{00000000-0005-0000-0000-000002A40000}"/>
    <cellStyle name="Note 5 29 7 4" xfId="41510" xr:uid="{00000000-0005-0000-0000-000003A40000}"/>
    <cellStyle name="Note 5 29 8" xfId="41511" xr:uid="{00000000-0005-0000-0000-000004A40000}"/>
    <cellStyle name="Note 5 29 8 2" xfId="41512" xr:uid="{00000000-0005-0000-0000-000005A40000}"/>
    <cellStyle name="Note 5 29 8 3" xfId="41513" xr:uid="{00000000-0005-0000-0000-000006A40000}"/>
    <cellStyle name="Note 5 29 8 4" xfId="41514" xr:uid="{00000000-0005-0000-0000-000007A40000}"/>
    <cellStyle name="Note 5 29 9" xfId="41515" xr:uid="{00000000-0005-0000-0000-000008A40000}"/>
    <cellStyle name="Note 5 29 9 2" xfId="41516" xr:uid="{00000000-0005-0000-0000-000009A40000}"/>
    <cellStyle name="Note 5 29 9 3" xfId="41517" xr:uid="{00000000-0005-0000-0000-00000AA40000}"/>
    <cellStyle name="Note 5 29 9 4" xfId="41518" xr:uid="{00000000-0005-0000-0000-00000BA40000}"/>
    <cellStyle name="Note 5 3" xfId="1751" xr:uid="{00000000-0005-0000-0000-00000CA40000}"/>
    <cellStyle name="Note 5 3 2" xfId="41520" xr:uid="{00000000-0005-0000-0000-00000DA40000}"/>
    <cellStyle name="Note 5 3 2 10" xfId="41521" xr:uid="{00000000-0005-0000-0000-00000EA40000}"/>
    <cellStyle name="Note 5 3 2 10 2" xfId="41522" xr:uid="{00000000-0005-0000-0000-00000FA40000}"/>
    <cellStyle name="Note 5 3 2 10 3" xfId="41523" xr:uid="{00000000-0005-0000-0000-000010A40000}"/>
    <cellStyle name="Note 5 3 2 10 4" xfId="41524" xr:uid="{00000000-0005-0000-0000-000011A40000}"/>
    <cellStyle name="Note 5 3 2 11" xfId="41525" xr:uid="{00000000-0005-0000-0000-000012A40000}"/>
    <cellStyle name="Note 5 3 2 11 2" xfId="41526" xr:uid="{00000000-0005-0000-0000-000013A40000}"/>
    <cellStyle name="Note 5 3 2 11 3" xfId="41527" xr:uid="{00000000-0005-0000-0000-000014A40000}"/>
    <cellStyle name="Note 5 3 2 11 4" xfId="41528" xr:uid="{00000000-0005-0000-0000-000015A40000}"/>
    <cellStyle name="Note 5 3 2 12" xfId="41529" xr:uid="{00000000-0005-0000-0000-000016A40000}"/>
    <cellStyle name="Note 5 3 2 12 2" xfId="41530" xr:uid="{00000000-0005-0000-0000-000017A40000}"/>
    <cellStyle name="Note 5 3 2 12 3" xfId="41531" xr:uid="{00000000-0005-0000-0000-000018A40000}"/>
    <cellStyle name="Note 5 3 2 12 4" xfId="41532" xr:uid="{00000000-0005-0000-0000-000019A40000}"/>
    <cellStyle name="Note 5 3 2 13" xfId="41533" xr:uid="{00000000-0005-0000-0000-00001AA40000}"/>
    <cellStyle name="Note 5 3 2 13 2" xfId="41534" xr:uid="{00000000-0005-0000-0000-00001BA40000}"/>
    <cellStyle name="Note 5 3 2 13 3" xfId="41535" xr:uid="{00000000-0005-0000-0000-00001CA40000}"/>
    <cellStyle name="Note 5 3 2 13 4" xfId="41536" xr:uid="{00000000-0005-0000-0000-00001DA40000}"/>
    <cellStyle name="Note 5 3 2 14" xfId="41537" xr:uid="{00000000-0005-0000-0000-00001EA40000}"/>
    <cellStyle name="Note 5 3 2 14 2" xfId="41538" xr:uid="{00000000-0005-0000-0000-00001FA40000}"/>
    <cellStyle name="Note 5 3 2 14 3" xfId="41539" xr:uid="{00000000-0005-0000-0000-000020A40000}"/>
    <cellStyle name="Note 5 3 2 14 4" xfId="41540" xr:uid="{00000000-0005-0000-0000-000021A40000}"/>
    <cellStyle name="Note 5 3 2 15" xfId="41541" xr:uid="{00000000-0005-0000-0000-000022A40000}"/>
    <cellStyle name="Note 5 3 2 15 2" xfId="41542" xr:uid="{00000000-0005-0000-0000-000023A40000}"/>
    <cellStyle name="Note 5 3 2 15 3" xfId="41543" xr:uid="{00000000-0005-0000-0000-000024A40000}"/>
    <cellStyle name="Note 5 3 2 15 4" xfId="41544" xr:uid="{00000000-0005-0000-0000-000025A40000}"/>
    <cellStyle name="Note 5 3 2 16" xfId="41545" xr:uid="{00000000-0005-0000-0000-000026A40000}"/>
    <cellStyle name="Note 5 3 2 16 2" xfId="41546" xr:uid="{00000000-0005-0000-0000-000027A40000}"/>
    <cellStyle name="Note 5 3 2 16 3" xfId="41547" xr:uid="{00000000-0005-0000-0000-000028A40000}"/>
    <cellStyle name="Note 5 3 2 16 4" xfId="41548" xr:uid="{00000000-0005-0000-0000-000029A40000}"/>
    <cellStyle name="Note 5 3 2 17" xfId="41549" xr:uid="{00000000-0005-0000-0000-00002AA40000}"/>
    <cellStyle name="Note 5 3 2 17 2" xfId="41550" xr:uid="{00000000-0005-0000-0000-00002BA40000}"/>
    <cellStyle name="Note 5 3 2 17 3" xfId="41551" xr:uid="{00000000-0005-0000-0000-00002CA40000}"/>
    <cellStyle name="Note 5 3 2 17 4" xfId="41552" xr:uid="{00000000-0005-0000-0000-00002DA40000}"/>
    <cellStyle name="Note 5 3 2 18" xfId="41553" xr:uid="{00000000-0005-0000-0000-00002EA40000}"/>
    <cellStyle name="Note 5 3 2 18 2" xfId="41554" xr:uid="{00000000-0005-0000-0000-00002FA40000}"/>
    <cellStyle name="Note 5 3 2 18 3" xfId="41555" xr:uid="{00000000-0005-0000-0000-000030A40000}"/>
    <cellStyle name="Note 5 3 2 18 4" xfId="41556" xr:uid="{00000000-0005-0000-0000-000031A40000}"/>
    <cellStyle name="Note 5 3 2 19" xfId="41557" xr:uid="{00000000-0005-0000-0000-000032A40000}"/>
    <cellStyle name="Note 5 3 2 19 2" xfId="41558" xr:uid="{00000000-0005-0000-0000-000033A40000}"/>
    <cellStyle name="Note 5 3 2 19 3" xfId="41559" xr:uid="{00000000-0005-0000-0000-000034A40000}"/>
    <cellStyle name="Note 5 3 2 19 4" xfId="41560" xr:uid="{00000000-0005-0000-0000-000035A40000}"/>
    <cellStyle name="Note 5 3 2 2" xfId="41561" xr:uid="{00000000-0005-0000-0000-000036A40000}"/>
    <cellStyle name="Note 5 3 2 2 2" xfId="41562" xr:uid="{00000000-0005-0000-0000-000037A40000}"/>
    <cellStyle name="Note 5 3 2 2 3" xfId="41563" xr:uid="{00000000-0005-0000-0000-000038A40000}"/>
    <cellStyle name="Note 5 3 2 2 4" xfId="41564" xr:uid="{00000000-0005-0000-0000-000039A40000}"/>
    <cellStyle name="Note 5 3 2 20" xfId="41565" xr:uid="{00000000-0005-0000-0000-00003AA40000}"/>
    <cellStyle name="Note 5 3 2 20 2" xfId="41566" xr:uid="{00000000-0005-0000-0000-00003BA40000}"/>
    <cellStyle name="Note 5 3 2 20 3" xfId="41567" xr:uid="{00000000-0005-0000-0000-00003CA40000}"/>
    <cellStyle name="Note 5 3 2 20 4" xfId="41568" xr:uid="{00000000-0005-0000-0000-00003DA40000}"/>
    <cellStyle name="Note 5 3 2 21" xfId="41569" xr:uid="{00000000-0005-0000-0000-00003EA40000}"/>
    <cellStyle name="Note 5 3 2 22" xfId="41570" xr:uid="{00000000-0005-0000-0000-00003FA40000}"/>
    <cellStyle name="Note 5 3 2 3" xfId="41571" xr:uid="{00000000-0005-0000-0000-000040A40000}"/>
    <cellStyle name="Note 5 3 2 3 2" xfId="41572" xr:uid="{00000000-0005-0000-0000-000041A40000}"/>
    <cellStyle name="Note 5 3 2 3 3" xfId="41573" xr:uid="{00000000-0005-0000-0000-000042A40000}"/>
    <cellStyle name="Note 5 3 2 3 4" xfId="41574" xr:uid="{00000000-0005-0000-0000-000043A40000}"/>
    <cellStyle name="Note 5 3 2 4" xfId="41575" xr:uid="{00000000-0005-0000-0000-000044A40000}"/>
    <cellStyle name="Note 5 3 2 4 2" xfId="41576" xr:uid="{00000000-0005-0000-0000-000045A40000}"/>
    <cellStyle name="Note 5 3 2 4 3" xfId="41577" xr:uid="{00000000-0005-0000-0000-000046A40000}"/>
    <cellStyle name="Note 5 3 2 4 4" xfId="41578" xr:uid="{00000000-0005-0000-0000-000047A40000}"/>
    <cellStyle name="Note 5 3 2 5" xfId="41579" xr:uid="{00000000-0005-0000-0000-000048A40000}"/>
    <cellStyle name="Note 5 3 2 5 2" xfId="41580" xr:uid="{00000000-0005-0000-0000-000049A40000}"/>
    <cellStyle name="Note 5 3 2 5 3" xfId="41581" xr:uid="{00000000-0005-0000-0000-00004AA40000}"/>
    <cellStyle name="Note 5 3 2 5 4" xfId="41582" xr:uid="{00000000-0005-0000-0000-00004BA40000}"/>
    <cellStyle name="Note 5 3 2 6" xfId="41583" xr:uid="{00000000-0005-0000-0000-00004CA40000}"/>
    <cellStyle name="Note 5 3 2 6 2" xfId="41584" xr:uid="{00000000-0005-0000-0000-00004DA40000}"/>
    <cellStyle name="Note 5 3 2 6 3" xfId="41585" xr:uid="{00000000-0005-0000-0000-00004EA40000}"/>
    <cellStyle name="Note 5 3 2 6 4" xfId="41586" xr:uid="{00000000-0005-0000-0000-00004FA40000}"/>
    <cellStyle name="Note 5 3 2 7" xfId="41587" xr:uid="{00000000-0005-0000-0000-000050A40000}"/>
    <cellStyle name="Note 5 3 2 7 2" xfId="41588" xr:uid="{00000000-0005-0000-0000-000051A40000}"/>
    <cellStyle name="Note 5 3 2 7 3" xfId="41589" xr:uid="{00000000-0005-0000-0000-000052A40000}"/>
    <cellStyle name="Note 5 3 2 7 4" xfId="41590" xr:uid="{00000000-0005-0000-0000-000053A40000}"/>
    <cellStyle name="Note 5 3 2 8" xfId="41591" xr:uid="{00000000-0005-0000-0000-000054A40000}"/>
    <cellStyle name="Note 5 3 2 8 2" xfId="41592" xr:uid="{00000000-0005-0000-0000-000055A40000}"/>
    <cellStyle name="Note 5 3 2 8 3" xfId="41593" xr:uid="{00000000-0005-0000-0000-000056A40000}"/>
    <cellStyle name="Note 5 3 2 8 4" xfId="41594" xr:uid="{00000000-0005-0000-0000-000057A40000}"/>
    <cellStyle name="Note 5 3 2 9" xfId="41595" xr:uid="{00000000-0005-0000-0000-000058A40000}"/>
    <cellStyle name="Note 5 3 2 9 2" xfId="41596" xr:uid="{00000000-0005-0000-0000-000059A40000}"/>
    <cellStyle name="Note 5 3 2 9 3" xfId="41597" xr:uid="{00000000-0005-0000-0000-00005AA40000}"/>
    <cellStyle name="Note 5 3 2 9 4" xfId="41598" xr:uid="{00000000-0005-0000-0000-00005BA40000}"/>
    <cellStyle name="Note 5 3 3" xfId="41599" xr:uid="{00000000-0005-0000-0000-00005CA40000}"/>
    <cellStyle name="Note 5 3 3 10" xfId="41600" xr:uid="{00000000-0005-0000-0000-00005DA40000}"/>
    <cellStyle name="Note 5 3 3 10 2" xfId="41601" xr:uid="{00000000-0005-0000-0000-00005EA40000}"/>
    <cellStyle name="Note 5 3 3 10 3" xfId="41602" xr:uid="{00000000-0005-0000-0000-00005FA40000}"/>
    <cellStyle name="Note 5 3 3 10 4" xfId="41603" xr:uid="{00000000-0005-0000-0000-000060A40000}"/>
    <cellStyle name="Note 5 3 3 11" xfId="41604" xr:uid="{00000000-0005-0000-0000-000061A40000}"/>
    <cellStyle name="Note 5 3 3 11 2" xfId="41605" xr:uid="{00000000-0005-0000-0000-000062A40000}"/>
    <cellStyle name="Note 5 3 3 11 3" xfId="41606" xr:uid="{00000000-0005-0000-0000-000063A40000}"/>
    <cellStyle name="Note 5 3 3 11 4" xfId="41607" xr:uid="{00000000-0005-0000-0000-000064A40000}"/>
    <cellStyle name="Note 5 3 3 12" xfId="41608" xr:uid="{00000000-0005-0000-0000-000065A40000}"/>
    <cellStyle name="Note 5 3 3 12 2" xfId="41609" xr:uid="{00000000-0005-0000-0000-000066A40000}"/>
    <cellStyle name="Note 5 3 3 12 3" xfId="41610" xr:uid="{00000000-0005-0000-0000-000067A40000}"/>
    <cellStyle name="Note 5 3 3 12 4" xfId="41611" xr:uid="{00000000-0005-0000-0000-000068A40000}"/>
    <cellStyle name="Note 5 3 3 13" xfId="41612" xr:uid="{00000000-0005-0000-0000-000069A40000}"/>
    <cellStyle name="Note 5 3 3 13 2" xfId="41613" xr:uid="{00000000-0005-0000-0000-00006AA40000}"/>
    <cellStyle name="Note 5 3 3 13 3" xfId="41614" xr:uid="{00000000-0005-0000-0000-00006BA40000}"/>
    <cellStyle name="Note 5 3 3 13 4" xfId="41615" xr:uid="{00000000-0005-0000-0000-00006CA40000}"/>
    <cellStyle name="Note 5 3 3 14" xfId="41616" xr:uid="{00000000-0005-0000-0000-00006DA40000}"/>
    <cellStyle name="Note 5 3 3 14 2" xfId="41617" xr:uid="{00000000-0005-0000-0000-00006EA40000}"/>
    <cellStyle name="Note 5 3 3 14 3" xfId="41618" xr:uid="{00000000-0005-0000-0000-00006FA40000}"/>
    <cellStyle name="Note 5 3 3 14 4" xfId="41619" xr:uid="{00000000-0005-0000-0000-000070A40000}"/>
    <cellStyle name="Note 5 3 3 15" xfId="41620" xr:uid="{00000000-0005-0000-0000-000071A40000}"/>
    <cellStyle name="Note 5 3 3 15 2" xfId="41621" xr:uid="{00000000-0005-0000-0000-000072A40000}"/>
    <cellStyle name="Note 5 3 3 15 3" xfId="41622" xr:uid="{00000000-0005-0000-0000-000073A40000}"/>
    <cellStyle name="Note 5 3 3 15 4" xfId="41623" xr:uid="{00000000-0005-0000-0000-000074A40000}"/>
    <cellStyle name="Note 5 3 3 16" xfId="41624" xr:uid="{00000000-0005-0000-0000-000075A40000}"/>
    <cellStyle name="Note 5 3 3 16 2" xfId="41625" xr:uid="{00000000-0005-0000-0000-000076A40000}"/>
    <cellStyle name="Note 5 3 3 16 3" xfId="41626" xr:uid="{00000000-0005-0000-0000-000077A40000}"/>
    <cellStyle name="Note 5 3 3 16 4" xfId="41627" xr:uid="{00000000-0005-0000-0000-000078A40000}"/>
    <cellStyle name="Note 5 3 3 17" xfId="41628" xr:uid="{00000000-0005-0000-0000-000079A40000}"/>
    <cellStyle name="Note 5 3 3 17 2" xfId="41629" xr:uid="{00000000-0005-0000-0000-00007AA40000}"/>
    <cellStyle name="Note 5 3 3 17 3" xfId="41630" xr:uid="{00000000-0005-0000-0000-00007BA40000}"/>
    <cellStyle name="Note 5 3 3 17 4" xfId="41631" xr:uid="{00000000-0005-0000-0000-00007CA40000}"/>
    <cellStyle name="Note 5 3 3 18" xfId="41632" xr:uid="{00000000-0005-0000-0000-00007DA40000}"/>
    <cellStyle name="Note 5 3 3 18 2" xfId="41633" xr:uid="{00000000-0005-0000-0000-00007EA40000}"/>
    <cellStyle name="Note 5 3 3 18 3" xfId="41634" xr:uid="{00000000-0005-0000-0000-00007FA40000}"/>
    <cellStyle name="Note 5 3 3 18 4" xfId="41635" xr:uid="{00000000-0005-0000-0000-000080A40000}"/>
    <cellStyle name="Note 5 3 3 19" xfId="41636" xr:uid="{00000000-0005-0000-0000-000081A40000}"/>
    <cellStyle name="Note 5 3 3 19 2" xfId="41637" xr:uid="{00000000-0005-0000-0000-000082A40000}"/>
    <cellStyle name="Note 5 3 3 19 3" xfId="41638" xr:uid="{00000000-0005-0000-0000-000083A40000}"/>
    <cellStyle name="Note 5 3 3 19 4" xfId="41639" xr:uid="{00000000-0005-0000-0000-000084A40000}"/>
    <cellStyle name="Note 5 3 3 2" xfId="41640" xr:uid="{00000000-0005-0000-0000-000085A40000}"/>
    <cellStyle name="Note 5 3 3 2 2" xfId="41641" xr:uid="{00000000-0005-0000-0000-000086A40000}"/>
    <cellStyle name="Note 5 3 3 2 3" xfId="41642" xr:uid="{00000000-0005-0000-0000-000087A40000}"/>
    <cellStyle name="Note 5 3 3 2 4" xfId="41643" xr:uid="{00000000-0005-0000-0000-000088A40000}"/>
    <cellStyle name="Note 5 3 3 20" xfId="41644" xr:uid="{00000000-0005-0000-0000-000089A40000}"/>
    <cellStyle name="Note 5 3 3 20 2" xfId="41645" xr:uid="{00000000-0005-0000-0000-00008AA40000}"/>
    <cellStyle name="Note 5 3 3 20 3" xfId="41646" xr:uid="{00000000-0005-0000-0000-00008BA40000}"/>
    <cellStyle name="Note 5 3 3 20 4" xfId="41647" xr:uid="{00000000-0005-0000-0000-00008CA40000}"/>
    <cellStyle name="Note 5 3 3 21" xfId="41648" xr:uid="{00000000-0005-0000-0000-00008DA40000}"/>
    <cellStyle name="Note 5 3 3 22" xfId="41649" xr:uid="{00000000-0005-0000-0000-00008EA40000}"/>
    <cellStyle name="Note 5 3 3 3" xfId="41650" xr:uid="{00000000-0005-0000-0000-00008FA40000}"/>
    <cellStyle name="Note 5 3 3 3 2" xfId="41651" xr:uid="{00000000-0005-0000-0000-000090A40000}"/>
    <cellStyle name="Note 5 3 3 3 3" xfId="41652" xr:uid="{00000000-0005-0000-0000-000091A40000}"/>
    <cellStyle name="Note 5 3 3 3 4" xfId="41653" xr:uid="{00000000-0005-0000-0000-000092A40000}"/>
    <cellStyle name="Note 5 3 3 4" xfId="41654" xr:uid="{00000000-0005-0000-0000-000093A40000}"/>
    <cellStyle name="Note 5 3 3 4 2" xfId="41655" xr:uid="{00000000-0005-0000-0000-000094A40000}"/>
    <cellStyle name="Note 5 3 3 4 3" xfId="41656" xr:uid="{00000000-0005-0000-0000-000095A40000}"/>
    <cellStyle name="Note 5 3 3 4 4" xfId="41657" xr:uid="{00000000-0005-0000-0000-000096A40000}"/>
    <cellStyle name="Note 5 3 3 5" xfId="41658" xr:uid="{00000000-0005-0000-0000-000097A40000}"/>
    <cellStyle name="Note 5 3 3 5 2" xfId="41659" xr:uid="{00000000-0005-0000-0000-000098A40000}"/>
    <cellStyle name="Note 5 3 3 5 3" xfId="41660" xr:uid="{00000000-0005-0000-0000-000099A40000}"/>
    <cellStyle name="Note 5 3 3 5 4" xfId="41661" xr:uid="{00000000-0005-0000-0000-00009AA40000}"/>
    <cellStyle name="Note 5 3 3 6" xfId="41662" xr:uid="{00000000-0005-0000-0000-00009BA40000}"/>
    <cellStyle name="Note 5 3 3 6 2" xfId="41663" xr:uid="{00000000-0005-0000-0000-00009CA40000}"/>
    <cellStyle name="Note 5 3 3 6 3" xfId="41664" xr:uid="{00000000-0005-0000-0000-00009DA40000}"/>
    <cellStyle name="Note 5 3 3 6 4" xfId="41665" xr:uid="{00000000-0005-0000-0000-00009EA40000}"/>
    <cellStyle name="Note 5 3 3 7" xfId="41666" xr:uid="{00000000-0005-0000-0000-00009FA40000}"/>
    <cellStyle name="Note 5 3 3 7 2" xfId="41667" xr:uid="{00000000-0005-0000-0000-0000A0A40000}"/>
    <cellStyle name="Note 5 3 3 7 3" xfId="41668" xr:uid="{00000000-0005-0000-0000-0000A1A40000}"/>
    <cellStyle name="Note 5 3 3 7 4" xfId="41669" xr:uid="{00000000-0005-0000-0000-0000A2A40000}"/>
    <cellStyle name="Note 5 3 3 8" xfId="41670" xr:uid="{00000000-0005-0000-0000-0000A3A40000}"/>
    <cellStyle name="Note 5 3 3 8 2" xfId="41671" xr:uid="{00000000-0005-0000-0000-0000A4A40000}"/>
    <cellStyle name="Note 5 3 3 8 3" xfId="41672" xr:uid="{00000000-0005-0000-0000-0000A5A40000}"/>
    <cellStyle name="Note 5 3 3 8 4" xfId="41673" xr:uid="{00000000-0005-0000-0000-0000A6A40000}"/>
    <cellStyle name="Note 5 3 3 9" xfId="41674" xr:uid="{00000000-0005-0000-0000-0000A7A40000}"/>
    <cellStyle name="Note 5 3 3 9 2" xfId="41675" xr:uid="{00000000-0005-0000-0000-0000A8A40000}"/>
    <cellStyle name="Note 5 3 3 9 3" xfId="41676" xr:uid="{00000000-0005-0000-0000-0000A9A40000}"/>
    <cellStyle name="Note 5 3 3 9 4" xfId="41677" xr:uid="{00000000-0005-0000-0000-0000AAA40000}"/>
    <cellStyle name="Note 5 3 4" xfId="41678" xr:uid="{00000000-0005-0000-0000-0000ABA40000}"/>
    <cellStyle name="Note 5 3 4 10" xfId="41679" xr:uid="{00000000-0005-0000-0000-0000ACA40000}"/>
    <cellStyle name="Note 5 3 4 10 2" xfId="41680" xr:uid="{00000000-0005-0000-0000-0000ADA40000}"/>
    <cellStyle name="Note 5 3 4 10 3" xfId="41681" xr:uid="{00000000-0005-0000-0000-0000AEA40000}"/>
    <cellStyle name="Note 5 3 4 10 4" xfId="41682" xr:uid="{00000000-0005-0000-0000-0000AFA40000}"/>
    <cellStyle name="Note 5 3 4 11" xfId="41683" xr:uid="{00000000-0005-0000-0000-0000B0A40000}"/>
    <cellStyle name="Note 5 3 4 11 2" xfId="41684" xr:uid="{00000000-0005-0000-0000-0000B1A40000}"/>
    <cellStyle name="Note 5 3 4 11 3" xfId="41685" xr:uid="{00000000-0005-0000-0000-0000B2A40000}"/>
    <cellStyle name="Note 5 3 4 11 4" xfId="41686" xr:uid="{00000000-0005-0000-0000-0000B3A40000}"/>
    <cellStyle name="Note 5 3 4 12" xfId="41687" xr:uid="{00000000-0005-0000-0000-0000B4A40000}"/>
    <cellStyle name="Note 5 3 4 12 2" xfId="41688" xr:uid="{00000000-0005-0000-0000-0000B5A40000}"/>
    <cellStyle name="Note 5 3 4 12 3" xfId="41689" xr:uid="{00000000-0005-0000-0000-0000B6A40000}"/>
    <cellStyle name="Note 5 3 4 12 4" xfId="41690" xr:uid="{00000000-0005-0000-0000-0000B7A40000}"/>
    <cellStyle name="Note 5 3 4 13" xfId="41691" xr:uid="{00000000-0005-0000-0000-0000B8A40000}"/>
    <cellStyle name="Note 5 3 4 13 2" xfId="41692" xr:uid="{00000000-0005-0000-0000-0000B9A40000}"/>
    <cellStyle name="Note 5 3 4 13 3" xfId="41693" xr:uid="{00000000-0005-0000-0000-0000BAA40000}"/>
    <cellStyle name="Note 5 3 4 13 4" xfId="41694" xr:uid="{00000000-0005-0000-0000-0000BBA40000}"/>
    <cellStyle name="Note 5 3 4 14" xfId="41695" xr:uid="{00000000-0005-0000-0000-0000BCA40000}"/>
    <cellStyle name="Note 5 3 4 14 2" xfId="41696" xr:uid="{00000000-0005-0000-0000-0000BDA40000}"/>
    <cellStyle name="Note 5 3 4 14 3" xfId="41697" xr:uid="{00000000-0005-0000-0000-0000BEA40000}"/>
    <cellStyle name="Note 5 3 4 14 4" xfId="41698" xr:uid="{00000000-0005-0000-0000-0000BFA40000}"/>
    <cellStyle name="Note 5 3 4 15" xfId="41699" xr:uid="{00000000-0005-0000-0000-0000C0A40000}"/>
    <cellStyle name="Note 5 3 4 15 2" xfId="41700" xr:uid="{00000000-0005-0000-0000-0000C1A40000}"/>
    <cellStyle name="Note 5 3 4 15 3" xfId="41701" xr:uid="{00000000-0005-0000-0000-0000C2A40000}"/>
    <cellStyle name="Note 5 3 4 15 4" xfId="41702" xr:uid="{00000000-0005-0000-0000-0000C3A40000}"/>
    <cellStyle name="Note 5 3 4 16" xfId="41703" xr:uid="{00000000-0005-0000-0000-0000C4A40000}"/>
    <cellStyle name="Note 5 3 4 16 2" xfId="41704" xr:uid="{00000000-0005-0000-0000-0000C5A40000}"/>
    <cellStyle name="Note 5 3 4 16 3" xfId="41705" xr:uid="{00000000-0005-0000-0000-0000C6A40000}"/>
    <cellStyle name="Note 5 3 4 16 4" xfId="41706" xr:uid="{00000000-0005-0000-0000-0000C7A40000}"/>
    <cellStyle name="Note 5 3 4 17" xfId="41707" xr:uid="{00000000-0005-0000-0000-0000C8A40000}"/>
    <cellStyle name="Note 5 3 4 17 2" xfId="41708" xr:uid="{00000000-0005-0000-0000-0000C9A40000}"/>
    <cellStyle name="Note 5 3 4 17 3" xfId="41709" xr:uid="{00000000-0005-0000-0000-0000CAA40000}"/>
    <cellStyle name="Note 5 3 4 17 4" xfId="41710" xr:uid="{00000000-0005-0000-0000-0000CBA40000}"/>
    <cellStyle name="Note 5 3 4 18" xfId="41711" xr:uid="{00000000-0005-0000-0000-0000CCA40000}"/>
    <cellStyle name="Note 5 3 4 18 2" xfId="41712" xr:uid="{00000000-0005-0000-0000-0000CDA40000}"/>
    <cellStyle name="Note 5 3 4 18 3" xfId="41713" xr:uid="{00000000-0005-0000-0000-0000CEA40000}"/>
    <cellStyle name="Note 5 3 4 18 4" xfId="41714" xr:uid="{00000000-0005-0000-0000-0000CFA40000}"/>
    <cellStyle name="Note 5 3 4 19" xfId="41715" xr:uid="{00000000-0005-0000-0000-0000D0A40000}"/>
    <cellStyle name="Note 5 3 4 19 2" xfId="41716" xr:uid="{00000000-0005-0000-0000-0000D1A40000}"/>
    <cellStyle name="Note 5 3 4 19 3" xfId="41717" xr:uid="{00000000-0005-0000-0000-0000D2A40000}"/>
    <cellStyle name="Note 5 3 4 19 4" xfId="41718" xr:uid="{00000000-0005-0000-0000-0000D3A40000}"/>
    <cellStyle name="Note 5 3 4 2" xfId="41719" xr:uid="{00000000-0005-0000-0000-0000D4A40000}"/>
    <cellStyle name="Note 5 3 4 2 2" xfId="41720" xr:uid="{00000000-0005-0000-0000-0000D5A40000}"/>
    <cellStyle name="Note 5 3 4 2 3" xfId="41721" xr:uid="{00000000-0005-0000-0000-0000D6A40000}"/>
    <cellStyle name="Note 5 3 4 2 4" xfId="41722" xr:uid="{00000000-0005-0000-0000-0000D7A40000}"/>
    <cellStyle name="Note 5 3 4 20" xfId="41723" xr:uid="{00000000-0005-0000-0000-0000D8A40000}"/>
    <cellStyle name="Note 5 3 4 20 2" xfId="41724" xr:uid="{00000000-0005-0000-0000-0000D9A40000}"/>
    <cellStyle name="Note 5 3 4 20 3" xfId="41725" xr:uid="{00000000-0005-0000-0000-0000DAA40000}"/>
    <cellStyle name="Note 5 3 4 20 4" xfId="41726" xr:uid="{00000000-0005-0000-0000-0000DBA40000}"/>
    <cellStyle name="Note 5 3 4 21" xfId="41727" xr:uid="{00000000-0005-0000-0000-0000DCA40000}"/>
    <cellStyle name="Note 5 3 4 22" xfId="41728" xr:uid="{00000000-0005-0000-0000-0000DDA40000}"/>
    <cellStyle name="Note 5 3 4 3" xfId="41729" xr:uid="{00000000-0005-0000-0000-0000DEA40000}"/>
    <cellStyle name="Note 5 3 4 3 2" xfId="41730" xr:uid="{00000000-0005-0000-0000-0000DFA40000}"/>
    <cellStyle name="Note 5 3 4 3 3" xfId="41731" xr:uid="{00000000-0005-0000-0000-0000E0A40000}"/>
    <cellStyle name="Note 5 3 4 3 4" xfId="41732" xr:uid="{00000000-0005-0000-0000-0000E1A40000}"/>
    <cellStyle name="Note 5 3 4 4" xfId="41733" xr:uid="{00000000-0005-0000-0000-0000E2A40000}"/>
    <cellStyle name="Note 5 3 4 4 2" xfId="41734" xr:uid="{00000000-0005-0000-0000-0000E3A40000}"/>
    <cellStyle name="Note 5 3 4 4 3" xfId="41735" xr:uid="{00000000-0005-0000-0000-0000E4A40000}"/>
    <cellStyle name="Note 5 3 4 4 4" xfId="41736" xr:uid="{00000000-0005-0000-0000-0000E5A40000}"/>
    <cellStyle name="Note 5 3 4 5" xfId="41737" xr:uid="{00000000-0005-0000-0000-0000E6A40000}"/>
    <cellStyle name="Note 5 3 4 5 2" xfId="41738" xr:uid="{00000000-0005-0000-0000-0000E7A40000}"/>
    <cellStyle name="Note 5 3 4 5 3" xfId="41739" xr:uid="{00000000-0005-0000-0000-0000E8A40000}"/>
    <cellStyle name="Note 5 3 4 5 4" xfId="41740" xr:uid="{00000000-0005-0000-0000-0000E9A40000}"/>
    <cellStyle name="Note 5 3 4 6" xfId="41741" xr:uid="{00000000-0005-0000-0000-0000EAA40000}"/>
    <cellStyle name="Note 5 3 4 6 2" xfId="41742" xr:uid="{00000000-0005-0000-0000-0000EBA40000}"/>
    <cellStyle name="Note 5 3 4 6 3" xfId="41743" xr:uid="{00000000-0005-0000-0000-0000ECA40000}"/>
    <cellStyle name="Note 5 3 4 6 4" xfId="41744" xr:uid="{00000000-0005-0000-0000-0000EDA40000}"/>
    <cellStyle name="Note 5 3 4 7" xfId="41745" xr:uid="{00000000-0005-0000-0000-0000EEA40000}"/>
    <cellStyle name="Note 5 3 4 7 2" xfId="41746" xr:uid="{00000000-0005-0000-0000-0000EFA40000}"/>
    <cellStyle name="Note 5 3 4 7 3" xfId="41747" xr:uid="{00000000-0005-0000-0000-0000F0A40000}"/>
    <cellStyle name="Note 5 3 4 7 4" xfId="41748" xr:uid="{00000000-0005-0000-0000-0000F1A40000}"/>
    <cellStyle name="Note 5 3 4 8" xfId="41749" xr:uid="{00000000-0005-0000-0000-0000F2A40000}"/>
    <cellStyle name="Note 5 3 4 8 2" xfId="41750" xr:uid="{00000000-0005-0000-0000-0000F3A40000}"/>
    <cellStyle name="Note 5 3 4 8 3" xfId="41751" xr:uid="{00000000-0005-0000-0000-0000F4A40000}"/>
    <cellStyle name="Note 5 3 4 8 4" xfId="41752" xr:uid="{00000000-0005-0000-0000-0000F5A40000}"/>
    <cellStyle name="Note 5 3 4 9" xfId="41753" xr:uid="{00000000-0005-0000-0000-0000F6A40000}"/>
    <cellStyle name="Note 5 3 4 9 2" xfId="41754" xr:uid="{00000000-0005-0000-0000-0000F7A40000}"/>
    <cellStyle name="Note 5 3 4 9 3" xfId="41755" xr:uid="{00000000-0005-0000-0000-0000F8A40000}"/>
    <cellStyle name="Note 5 3 4 9 4" xfId="41756" xr:uid="{00000000-0005-0000-0000-0000F9A40000}"/>
    <cellStyle name="Note 5 3 5" xfId="41757" xr:uid="{00000000-0005-0000-0000-0000FAA40000}"/>
    <cellStyle name="Note 5 3 5 10" xfId="41758" xr:uid="{00000000-0005-0000-0000-0000FBA40000}"/>
    <cellStyle name="Note 5 3 5 10 2" xfId="41759" xr:uid="{00000000-0005-0000-0000-0000FCA40000}"/>
    <cellStyle name="Note 5 3 5 10 3" xfId="41760" xr:uid="{00000000-0005-0000-0000-0000FDA40000}"/>
    <cellStyle name="Note 5 3 5 10 4" xfId="41761" xr:uid="{00000000-0005-0000-0000-0000FEA40000}"/>
    <cellStyle name="Note 5 3 5 11" xfId="41762" xr:uid="{00000000-0005-0000-0000-0000FFA40000}"/>
    <cellStyle name="Note 5 3 5 11 2" xfId="41763" xr:uid="{00000000-0005-0000-0000-000000A50000}"/>
    <cellStyle name="Note 5 3 5 11 3" xfId="41764" xr:uid="{00000000-0005-0000-0000-000001A50000}"/>
    <cellStyle name="Note 5 3 5 11 4" xfId="41765" xr:uid="{00000000-0005-0000-0000-000002A50000}"/>
    <cellStyle name="Note 5 3 5 12" xfId="41766" xr:uid="{00000000-0005-0000-0000-000003A50000}"/>
    <cellStyle name="Note 5 3 5 12 2" xfId="41767" xr:uid="{00000000-0005-0000-0000-000004A50000}"/>
    <cellStyle name="Note 5 3 5 12 3" xfId="41768" xr:uid="{00000000-0005-0000-0000-000005A50000}"/>
    <cellStyle name="Note 5 3 5 12 4" xfId="41769" xr:uid="{00000000-0005-0000-0000-000006A50000}"/>
    <cellStyle name="Note 5 3 5 13" xfId="41770" xr:uid="{00000000-0005-0000-0000-000007A50000}"/>
    <cellStyle name="Note 5 3 5 13 2" xfId="41771" xr:uid="{00000000-0005-0000-0000-000008A50000}"/>
    <cellStyle name="Note 5 3 5 13 3" xfId="41772" xr:uid="{00000000-0005-0000-0000-000009A50000}"/>
    <cellStyle name="Note 5 3 5 13 4" xfId="41773" xr:uid="{00000000-0005-0000-0000-00000AA50000}"/>
    <cellStyle name="Note 5 3 5 14" xfId="41774" xr:uid="{00000000-0005-0000-0000-00000BA50000}"/>
    <cellStyle name="Note 5 3 5 14 2" xfId="41775" xr:uid="{00000000-0005-0000-0000-00000CA50000}"/>
    <cellStyle name="Note 5 3 5 14 3" xfId="41776" xr:uid="{00000000-0005-0000-0000-00000DA50000}"/>
    <cellStyle name="Note 5 3 5 14 4" xfId="41777" xr:uid="{00000000-0005-0000-0000-00000EA50000}"/>
    <cellStyle name="Note 5 3 5 15" xfId="41778" xr:uid="{00000000-0005-0000-0000-00000FA50000}"/>
    <cellStyle name="Note 5 3 5 15 2" xfId="41779" xr:uid="{00000000-0005-0000-0000-000010A50000}"/>
    <cellStyle name="Note 5 3 5 15 3" xfId="41780" xr:uid="{00000000-0005-0000-0000-000011A50000}"/>
    <cellStyle name="Note 5 3 5 15 4" xfId="41781" xr:uid="{00000000-0005-0000-0000-000012A50000}"/>
    <cellStyle name="Note 5 3 5 16" xfId="41782" xr:uid="{00000000-0005-0000-0000-000013A50000}"/>
    <cellStyle name="Note 5 3 5 16 2" xfId="41783" xr:uid="{00000000-0005-0000-0000-000014A50000}"/>
    <cellStyle name="Note 5 3 5 16 3" xfId="41784" xr:uid="{00000000-0005-0000-0000-000015A50000}"/>
    <cellStyle name="Note 5 3 5 16 4" xfId="41785" xr:uid="{00000000-0005-0000-0000-000016A50000}"/>
    <cellStyle name="Note 5 3 5 17" xfId="41786" xr:uid="{00000000-0005-0000-0000-000017A50000}"/>
    <cellStyle name="Note 5 3 5 17 2" xfId="41787" xr:uid="{00000000-0005-0000-0000-000018A50000}"/>
    <cellStyle name="Note 5 3 5 17 3" xfId="41788" xr:uid="{00000000-0005-0000-0000-000019A50000}"/>
    <cellStyle name="Note 5 3 5 17 4" xfId="41789" xr:uid="{00000000-0005-0000-0000-00001AA50000}"/>
    <cellStyle name="Note 5 3 5 18" xfId="41790" xr:uid="{00000000-0005-0000-0000-00001BA50000}"/>
    <cellStyle name="Note 5 3 5 18 2" xfId="41791" xr:uid="{00000000-0005-0000-0000-00001CA50000}"/>
    <cellStyle name="Note 5 3 5 18 3" xfId="41792" xr:uid="{00000000-0005-0000-0000-00001DA50000}"/>
    <cellStyle name="Note 5 3 5 18 4" xfId="41793" xr:uid="{00000000-0005-0000-0000-00001EA50000}"/>
    <cellStyle name="Note 5 3 5 19" xfId="41794" xr:uid="{00000000-0005-0000-0000-00001FA50000}"/>
    <cellStyle name="Note 5 3 5 19 2" xfId="41795" xr:uid="{00000000-0005-0000-0000-000020A50000}"/>
    <cellStyle name="Note 5 3 5 19 3" xfId="41796" xr:uid="{00000000-0005-0000-0000-000021A50000}"/>
    <cellStyle name="Note 5 3 5 19 4" xfId="41797" xr:uid="{00000000-0005-0000-0000-000022A50000}"/>
    <cellStyle name="Note 5 3 5 2" xfId="41798" xr:uid="{00000000-0005-0000-0000-000023A50000}"/>
    <cellStyle name="Note 5 3 5 2 2" xfId="41799" xr:uid="{00000000-0005-0000-0000-000024A50000}"/>
    <cellStyle name="Note 5 3 5 2 3" xfId="41800" xr:uid="{00000000-0005-0000-0000-000025A50000}"/>
    <cellStyle name="Note 5 3 5 2 4" xfId="41801" xr:uid="{00000000-0005-0000-0000-000026A50000}"/>
    <cellStyle name="Note 5 3 5 20" xfId="41802" xr:uid="{00000000-0005-0000-0000-000027A50000}"/>
    <cellStyle name="Note 5 3 5 20 2" xfId="41803" xr:uid="{00000000-0005-0000-0000-000028A50000}"/>
    <cellStyle name="Note 5 3 5 20 3" xfId="41804" xr:uid="{00000000-0005-0000-0000-000029A50000}"/>
    <cellStyle name="Note 5 3 5 20 4" xfId="41805" xr:uid="{00000000-0005-0000-0000-00002AA50000}"/>
    <cellStyle name="Note 5 3 5 21" xfId="41806" xr:uid="{00000000-0005-0000-0000-00002BA50000}"/>
    <cellStyle name="Note 5 3 5 22" xfId="41807" xr:uid="{00000000-0005-0000-0000-00002CA50000}"/>
    <cellStyle name="Note 5 3 5 3" xfId="41808" xr:uid="{00000000-0005-0000-0000-00002DA50000}"/>
    <cellStyle name="Note 5 3 5 3 2" xfId="41809" xr:uid="{00000000-0005-0000-0000-00002EA50000}"/>
    <cellStyle name="Note 5 3 5 3 3" xfId="41810" xr:uid="{00000000-0005-0000-0000-00002FA50000}"/>
    <cellStyle name="Note 5 3 5 3 4" xfId="41811" xr:uid="{00000000-0005-0000-0000-000030A50000}"/>
    <cellStyle name="Note 5 3 5 4" xfId="41812" xr:uid="{00000000-0005-0000-0000-000031A50000}"/>
    <cellStyle name="Note 5 3 5 4 2" xfId="41813" xr:uid="{00000000-0005-0000-0000-000032A50000}"/>
    <cellStyle name="Note 5 3 5 4 3" xfId="41814" xr:uid="{00000000-0005-0000-0000-000033A50000}"/>
    <cellStyle name="Note 5 3 5 4 4" xfId="41815" xr:uid="{00000000-0005-0000-0000-000034A50000}"/>
    <cellStyle name="Note 5 3 5 5" xfId="41816" xr:uid="{00000000-0005-0000-0000-000035A50000}"/>
    <cellStyle name="Note 5 3 5 5 2" xfId="41817" xr:uid="{00000000-0005-0000-0000-000036A50000}"/>
    <cellStyle name="Note 5 3 5 5 3" xfId="41818" xr:uid="{00000000-0005-0000-0000-000037A50000}"/>
    <cellStyle name="Note 5 3 5 5 4" xfId="41819" xr:uid="{00000000-0005-0000-0000-000038A50000}"/>
    <cellStyle name="Note 5 3 5 6" xfId="41820" xr:uid="{00000000-0005-0000-0000-000039A50000}"/>
    <cellStyle name="Note 5 3 5 6 2" xfId="41821" xr:uid="{00000000-0005-0000-0000-00003AA50000}"/>
    <cellStyle name="Note 5 3 5 6 3" xfId="41822" xr:uid="{00000000-0005-0000-0000-00003BA50000}"/>
    <cellStyle name="Note 5 3 5 6 4" xfId="41823" xr:uid="{00000000-0005-0000-0000-00003CA50000}"/>
    <cellStyle name="Note 5 3 5 7" xfId="41824" xr:uid="{00000000-0005-0000-0000-00003DA50000}"/>
    <cellStyle name="Note 5 3 5 7 2" xfId="41825" xr:uid="{00000000-0005-0000-0000-00003EA50000}"/>
    <cellStyle name="Note 5 3 5 7 3" xfId="41826" xr:uid="{00000000-0005-0000-0000-00003FA50000}"/>
    <cellStyle name="Note 5 3 5 7 4" xfId="41827" xr:uid="{00000000-0005-0000-0000-000040A50000}"/>
    <cellStyle name="Note 5 3 5 8" xfId="41828" xr:uid="{00000000-0005-0000-0000-000041A50000}"/>
    <cellStyle name="Note 5 3 5 8 2" xfId="41829" xr:uid="{00000000-0005-0000-0000-000042A50000}"/>
    <cellStyle name="Note 5 3 5 8 3" xfId="41830" xr:uid="{00000000-0005-0000-0000-000043A50000}"/>
    <cellStyle name="Note 5 3 5 8 4" xfId="41831" xr:uid="{00000000-0005-0000-0000-000044A50000}"/>
    <cellStyle name="Note 5 3 5 9" xfId="41832" xr:uid="{00000000-0005-0000-0000-000045A50000}"/>
    <cellStyle name="Note 5 3 5 9 2" xfId="41833" xr:uid="{00000000-0005-0000-0000-000046A50000}"/>
    <cellStyle name="Note 5 3 5 9 3" xfId="41834" xr:uid="{00000000-0005-0000-0000-000047A50000}"/>
    <cellStyle name="Note 5 3 5 9 4" xfId="41835" xr:uid="{00000000-0005-0000-0000-000048A50000}"/>
    <cellStyle name="Note 5 3 6" xfId="41836" xr:uid="{00000000-0005-0000-0000-000049A50000}"/>
    <cellStyle name="Note 5 3 7" xfId="41519" xr:uid="{00000000-0005-0000-0000-00004AA50000}"/>
    <cellStyle name="Note 5 30" xfId="41837" xr:uid="{00000000-0005-0000-0000-00004BA50000}"/>
    <cellStyle name="Note 5 30 2" xfId="41838" xr:uid="{00000000-0005-0000-0000-00004CA50000}"/>
    <cellStyle name="Note 5 30 3" xfId="41839" xr:uid="{00000000-0005-0000-0000-00004DA50000}"/>
    <cellStyle name="Note 5 31" xfId="41840" xr:uid="{00000000-0005-0000-0000-00004EA50000}"/>
    <cellStyle name="Note 5 31 2" xfId="41841" xr:uid="{00000000-0005-0000-0000-00004FA50000}"/>
    <cellStyle name="Note 5 31 3" xfId="41842" xr:uid="{00000000-0005-0000-0000-000050A50000}"/>
    <cellStyle name="Note 5 31 4" xfId="41843" xr:uid="{00000000-0005-0000-0000-000051A50000}"/>
    <cellStyle name="Note 5 32" xfId="41844" xr:uid="{00000000-0005-0000-0000-000052A50000}"/>
    <cellStyle name="Note 5 32 2" xfId="41845" xr:uid="{00000000-0005-0000-0000-000053A50000}"/>
    <cellStyle name="Note 5 32 3" xfId="41846" xr:uid="{00000000-0005-0000-0000-000054A50000}"/>
    <cellStyle name="Note 5 32 4" xfId="41847" xr:uid="{00000000-0005-0000-0000-000055A50000}"/>
    <cellStyle name="Note 5 33" xfId="41848" xr:uid="{00000000-0005-0000-0000-000056A50000}"/>
    <cellStyle name="Note 5 33 2" xfId="41849" xr:uid="{00000000-0005-0000-0000-000057A50000}"/>
    <cellStyle name="Note 5 33 3" xfId="41850" xr:uid="{00000000-0005-0000-0000-000058A50000}"/>
    <cellStyle name="Note 5 33 4" xfId="41851" xr:uid="{00000000-0005-0000-0000-000059A50000}"/>
    <cellStyle name="Note 5 34" xfId="41852" xr:uid="{00000000-0005-0000-0000-00005AA50000}"/>
    <cellStyle name="Note 5 34 2" xfId="41853" xr:uid="{00000000-0005-0000-0000-00005BA50000}"/>
    <cellStyle name="Note 5 34 3" xfId="41854" xr:uid="{00000000-0005-0000-0000-00005CA50000}"/>
    <cellStyle name="Note 5 34 4" xfId="41855" xr:uid="{00000000-0005-0000-0000-00005DA50000}"/>
    <cellStyle name="Note 5 35" xfId="41856" xr:uid="{00000000-0005-0000-0000-00005EA50000}"/>
    <cellStyle name="Note 5 35 2" xfId="41857" xr:uid="{00000000-0005-0000-0000-00005FA50000}"/>
    <cellStyle name="Note 5 35 3" xfId="41858" xr:uid="{00000000-0005-0000-0000-000060A50000}"/>
    <cellStyle name="Note 5 35 4" xfId="41859" xr:uid="{00000000-0005-0000-0000-000061A50000}"/>
    <cellStyle name="Note 5 36" xfId="41860" xr:uid="{00000000-0005-0000-0000-000062A50000}"/>
    <cellStyle name="Note 5 36 2" xfId="41861" xr:uid="{00000000-0005-0000-0000-000063A50000}"/>
    <cellStyle name="Note 5 36 3" xfId="41862" xr:uid="{00000000-0005-0000-0000-000064A50000}"/>
    <cellStyle name="Note 5 36 4" xfId="41863" xr:uid="{00000000-0005-0000-0000-000065A50000}"/>
    <cellStyle name="Note 5 37" xfId="41864" xr:uid="{00000000-0005-0000-0000-000066A50000}"/>
    <cellStyle name="Note 5 37 2" xfId="41865" xr:uid="{00000000-0005-0000-0000-000067A50000}"/>
    <cellStyle name="Note 5 37 3" xfId="41866" xr:uid="{00000000-0005-0000-0000-000068A50000}"/>
    <cellStyle name="Note 5 37 4" xfId="41867" xr:uid="{00000000-0005-0000-0000-000069A50000}"/>
    <cellStyle name="Note 5 38" xfId="41868" xr:uid="{00000000-0005-0000-0000-00006AA50000}"/>
    <cellStyle name="Note 5 38 2" xfId="41869" xr:uid="{00000000-0005-0000-0000-00006BA50000}"/>
    <cellStyle name="Note 5 38 3" xfId="41870" xr:uid="{00000000-0005-0000-0000-00006CA50000}"/>
    <cellStyle name="Note 5 38 4" xfId="41871" xr:uid="{00000000-0005-0000-0000-00006DA50000}"/>
    <cellStyle name="Note 5 39" xfId="41872" xr:uid="{00000000-0005-0000-0000-00006EA50000}"/>
    <cellStyle name="Note 5 39 2" xfId="41873" xr:uid="{00000000-0005-0000-0000-00006FA50000}"/>
    <cellStyle name="Note 5 39 3" xfId="41874" xr:uid="{00000000-0005-0000-0000-000070A50000}"/>
    <cellStyle name="Note 5 39 4" xfId="41875" xr:uid="{00000000-0005-0000-0000-000071A50000}"/>
    <cellStyle name="Note 5 4" xfId="41876" xr:uid="{00000000-0005-0000-0000-000072A50000}"/>
    <cellStyle name="Note 5 4 10" xfId="41877" xr:uid="{00000000-0005-0000-0000-000073A50000}"/>
    <cellStyle name="Note 5 4 10 2" xfId="41878" xr:uid="{00000000-0005-0000-0000-000074A50000}"/>
    <cellStyle name="Note 5 4 10 3" xfId="41879" xr:uid="{00000000-0005-0000-0000-000075A50000}"/>
    <cellStyle name="Note 5 4 10 4" xfId="41880" xr:uid="{00000000-0005-0000-0000-000076A50000}"/>
    <cellStyle name="Note 5 4 11" xfId="41881" xr:uid="{00000000-0005-0000-0000-000077A50000}"/>
    <cellStyle name="Note 5 4 11 2" xfId="41882" xr:uid="{00000000-0005-0000-0000-000078A50000}"/>
    <cellStyle name="Note 5 4 11 3" xfId="41883" xr:uid="{00000000-0005-0000-0000-000079A50000}"/>
    <cellStyle name="Note 5 4 11 4" xfId="41884" xr:uid="{00000000-0005-0000-0000-00007AA50000}"/>
    <cellStyle name="Note 5 4 12" xfId="41885" xr:uid="{00000000-0005-0000-0000-00007BA50000}"/>
    <cellStyle name="Note 5 4 12 2" xfId="41886" xr:uid="{00000000-0005-0000-0000-00007CA50000}"/>
    <cellStyle name="Note 5 4 12 3" xfId="41887" xr:uid="{00000000-0005-0000-0000-00007DA50000}"/>
    <cellStyle name="Note 5 4 12 4" xfId="41888" xr:uid="{00000000-0005-0000-0000-00007EA50000}"/>
    <cellStyle name="Note 5 4 13" xfId="41889" xr:uid="{00000000-0005-0000-0000-00007FA50000}"/>
    <cellStyle name="Note 5 4 13 2" xfId="41890" xr:uid="{00000000-0005-0000-0000-000080A50000}"/>
    <cellStyle name="Note 5 4 13 3" xfId="41891" xr:uid="{00000000-0005-0000-0000-000081A50000}"/>
    <cellStyle name="Note 5 4 13 4" xfId="41892" xr:uid="{00000000-0005-0000-0000-000082A50000}"/>
    <cellStyle name="Note 5 4 14" xfId="41893" xr:uid="{00000000-0005-0000-0000-000083A50000}"/>
    <cellStyle name="Note 5 4 14 2" xfId="41894" xr:uid="{00000000-0005-0000-0000-000084A50000}"/>
    <cellStyle name="Note 5 4 14 3" xfId="41895" xr:uid="{00000000-0005-0000-0000-000085A50000}"/>
    <cellStyle name="Note 5 4 14 4" xfId="41896" xr:uid="{00000000-0005-0000-0000-000086A50000}"/>
    <cellStyle name="Note 5 4 15" xfId="41897" xr:uid="{00000000-0005-0000-0000-000087A50000}"/>
    <cellStyle name="Note 5 4 15 2" xfId="41898" xr:uid="{00000000-0005-0000-0000-000088A50000}"/>
    <cellStyle name="Note 5 4 15 3" xfId="41899" xr:uid="{00000000-0005-0000-0000-000089A50000}"/>
    <cellStyle name="Note 5 4 15 4" xfId="41900" xr:uid="{00000000-0005-0000-0000-00008AA50000}"/>
    <cellStyle name="Note 5 4 16" xfId="41901" xr:uid="{00000000-0005-0000-0000-00008BA50000}"/>
    <cellStyle name="Note 5 4 16 2" xfId="41902" xr:uid="{00000000-0005-0000-0000-00008CA50000}"/>
    <cellStyle name="Note 5 4 16 3" xfId="41903" xr:uid="{00000000-0005-0000-0000-00008DA50000}"/>
    <cellStyle name="Note 5 4 16 4" xfId="41904" xr:uid="{00000000-0005-0000-0000-00008EA50000}"/>
    <cellStyle name="Note 5 4 17" xfId="41905" xr:uid="{00000000-0005-0000-0000-00008FA50000}"/>
    <cellStyle name="Note 5 4 17 2" xfId="41906" xr:uid="{00000000-0005-0000-0000-000090A50000}"/>
    <cellStyle name="Note 5 4 17 3" xfId="41907" xr:uid="{00000000-0005-0000-0000-000091A50000}"/>
    <cellStyle name="Note 5 4 17 4" xfId="41908" xr:uid="{00000000-0005-0000-0000-000092A50000}"/>
    <cellStyle name="Note 5 4 18" xfId="41909" xr:uid="{00000000-0005-0000-0000-000093A50000}"/>
    <cellStyle name="Note 5 4 18 2" xfId="41910" xr:uid="{00000000-0005-0000-0000-000094A50000}"/>
    <cellStyle name="Note 5 4 18 3" xfId="41911" xr:uid="{00000000-0005-0000-0000-000095A50000}"/>
    <cellStyle name="Note 5 4 18 4" xfId="41912" xr:uid="{00000000-0005-0000-0000-000096A50000}"/>
    <cellStyle name="Note 5 4 19" xfId="41913" xr:uid="{00000000-0005-0000-0000-000097A50000}"/>
    <cellStyle name="Note 5 4 19 2" xfId="41914" xr:uid="{00000000-0005-0000-0000-000098A50000}"/>
    <cellStyle name="Note 5 4 19 3" xfId="41915" xr:uid="{00000000-0005-0000-0000-000099A50000}"/>
    <cellStyle name="Note 5 4 19 4" xfId="41916" xr:uid="{00000000-0005-0000-0000-00009AA50000}"/>
    <cellStyle name="Note 5 4 2" xfId="41917" xr:uid="{00000000-0005-0000-0000-00009BA50000}"/>
    <cellStyle name="Note 5 4 2 2" xfId="41918" xr:uid="{00000000-0005-0000-0000-00009CA50000}"/>
    <cellStyle name="Note 5 4 2 3" xfId="41919" xr:uid="{00000000-0005-0000-0000-00009DA50000}"/>
    <cellStyle name="Note 5 4 2 4" xfId="41920" xr:uid="{00000000-0005-0000-0000-00009EA50000}"/>
    <cellStyle name="Note 5 4 20" xfId="41921" xr:uid="{00000000-0005-0000-0000-00009FA50000}"/>
    <cellStyle name="Note 5 4 20 2" xfId="41922" xr:uid="{00000000-0005-0000-0000-0000A0A50000}"/>
    <cellStyle name="Note 5 4 20 3" xfId="41923" xr:uid="{00000000-0005-0000-0000-0000A1A50000}"/>
    <cellStyle name="Note 5 4 20 4" xfId="41924" xr:uid="{00000000-0005-0000-0000-0000A2A50000}"/>
    <cellStyle name="Note 5 4 21" xfId="41925" xr:uid="{00000000-0005-0000-0000-0000A3A50000}"/>
    <cellStyle name="Note 5 4 22" xfId="41926" xr:uid="{00000000-0005-0000-0000-0000A4A50000}"/>
    <cellStyle name="Note 5 4 3" xfId="41927" xr:uid="{00000000-0005-0000-0000-0000A5A50000}"/>
    <cellStyle name="Note 5 4 3 2" xfId="41928" xr:uid="{00000000-0005-0000-0000-0000A6A50000}"/>
    <cellStyle name="Note 5 4 3 3" xfId="41929" xr:uid="{00000000-0005-0000-0000-0000A7A50000}"/>
    <cellStyle name="Note 5 4 3 4" xfId="41930" xr:uid="{00000000-0005-0000-0000-0000A8A50000}"/>
    <cellStyle name="Note 5 4 4" xfId="41931" xr:uid="{00000000-0005-0000-0000-0000A9A50000}"/>
    <cellStyle name="Note 5 4 4 2" xfId="41932" xr:uid="{00000000-0005-0000-0000-0000AAA50000}"/>
    <cellStyle name="Note 5 4 4 3" xfId="41933" xr:uid="{00000000-0005-0000-0000-0000ABA50000}"/>
    <cellStyle name="Note 5 4 4 4" xfId="41934" xr:uid="{00000000-0005-0000-0000-0000ACA50000}"/>
    <cellStyle name="Note 5 4 5" xfId="41935" xr:uid="{00000000-0005-0000-0000-0000ADA50000}"/>
    <cellStyle name="Note 5 4 5 2" xfId="41936" xr:uid="{00000000-0005-0000-0000-0000AEA50000}"/>
    <cellStyle name="Note 5 4 5 3" xfId="41937" xr:uid="{00000000-0005-0000-0000-0000AFA50000}"/>
    <cellStyle name="Note 5 4 5 4" xfId="41938" xr:uid="{00000000-0005-0000-0000-0000B0A50000}"/>
    <cellStyle name="Note 5 4 6" xfId="41939" xr:uid="{00000000-0005-0000-0000-0000B1A50000}"/>
    <cellStyle name="Note 5 4 6 2" xfId="41940" xr:uid="{00000000-0005-0000-0000-0000B2A50000}"/>
    <cellStyle name="Note 5 4 6 3" xfId="41941" xr:uid="{00000000-0005-0000-0000-0000B3A50000}"/>
    <cellStyle name="Note 5 4 6 4" xfId="41942" xr:uid="{00000000-0005-0000-0000-0000B4A50000}"/>
    <cellStyle name="Note 5 4 7" xfId="41943" xr:uid="{00000000-0005-0000-0000-0000B5A50000}"/>
    <cellStyle name="Note 5 4 7 2" xfId="41944" xr:uid="{00000000-0005-0000-0000-0000B6A50000}"/>
    <cellStyle name="Note 5 4 7 3" xfId="41945" xr:uid="{00000000-0005-0000-0000-0000B7A50000}"/>
    <cellStyle name="Note 5 4 7 4" xfId="41946" xr:uid="{00000000-0005-0000-0000-0000B8A50000}"/>
    <cellStyle name="Note 5 4 8" xfId="41947" xr:uid="{00000000-0005-0000-0000-0000B9A50000}"/>
    <cellStyle name="Note 5 4 8 2" xfId="41948" xr:uid="{00000000-0005-0000-0000-0000BAA50000}"/>
    <cellStyle name="Note 5 4 8 3" xfId="41949" xr:uid="{00000000-0005-0000-0000-0000BBA50000}"/>
    <cellStyle name="Note 5 4 8 4" xfId="41950" xr:uid="{00000000-0005-0000-0000-0000BCA50000}"/>
    <cellStyle name="Note 5 4 9" xfId="41951" xr:uid="{00000000-0005-0000-0000-0000BDA50000}"/>
    <cellStyle name="Note 5 4 9 2" xfId="41952" xr:uid="{00000000-0005-0000-0000-0000BEA50000}"/>
    <cellStyle name="Note 5 4 9 3" xfId="41953" xr:uid="{00000000-0005-0000-0000-0000BFA50000}"/>
    <cellStyle name="Note 5 4 9 4" xfId="41954" xr:uid="{00000000-0005-0000-0000-0000C0A50000}"/>
    <cellStyle name="Note 5 40" xfId="41955" xr:uid="{00000000-0005-0000-0000-0000C1A50000}"/>
    <cellStyle name="Note 5 40 2" xfId="41956" xr:uid="{00000000-0005-0000-0000-0000C2A50000}"/>
    <cellStyle name="Note 5 40 3" xfId="41957" xr:uid="{00000000-0005-0000-0000-0000C3A50000}"/>
    <cellStyle name="Note 5 40 4" xfId="41958" xr:uid="{00000000-0005-0000-0000-0000C4A50000}"/>
    <cellStyle name="Note 5 41" xfId="41959" xr:uid="{00000000-0005-0000-0000-0000C5A50000}"/>
    <cellStyle name="Note 5 41 2" xfId="41960" xr:uid="{00000000-0005-0000-0000-0000C6A50000}"/>
    <cellStyle name="Note 5 41 3" xfId="41961" xr:uid="{00000000-0005-0000-0000-0000C7A50000}"/>
    <cellStyle name="Note 5 41 4" xfId="41962" xr:uid="{00000000-0005-0000-0000-0000C8A50000}"/>
    <cellStyle name="Note 5 42" xfId="41963" xr:uid="{00000000-0005-0000-0000-0000C9A50000}"/>
    <cellStyle name="Note 5 42 2" xfId="41964" xr:uid="{00000000-0005-0000-0000-0000CAA50000}"/>
    <cellStyle name="Note 5 42 3" xfId="41965" xr:uid="{00000000-0005-0000-0000-0000CBA50000}"/>
    <cellStyle name="Note 5 42 4" xfId="41966" xr:uid="{00000000-0005-0000-0000-0000CCA50000}"/>
    <cellStyle name="Note 5 43" xfId="41967" xr:uid="{00000000-0005-0000-0000-0000CDA50000}"/>
    <cellStyle name="Note 5 43 2" xfId="41968" xr:uid="{00000000-0005-0000-0000-0000CEA50000}"/>
    <cellStyle name="Note 5 43 3" xfId="41969" xr:uid="{00000000-0005-0000-0000-0000CFA50000}"/>
    <cellStyle name="Note 5 43 4" xfId="41970" xr:uid="{00000000-0005-0000-0000-0000D0A50000}"/>
    <cellStyle name="Note 5 44" xfId="41971" xr:uid="{00000000-0005-0000-0000-0000D1A50000}"/>
    <cellStyle name="Note 5 44 2" xfId="41972" xr:uid="{00000000-0005-0000-0000-0000D2A50000}"/>
    <cellStyle name="Note 5 44 3" xfId="41973" xr:uid="{00000000-0005-0000-0000-0000D3A50000}"/>
    <cellStyle name="Note 5 44 4" xfId="41974" xr:uid="{00000000-0005-0000-0000-0000D4A50000}"/>
    <cellStyle name="Note 5 45" xfId="41975" xr:uid="{00000000-0005-0000-0000-0000D5A50000}"/>
    <cellStyle name="Note 5 45 2" xfId="41976" xr:uid="{00000000-0005-0000-0000-0000D6A50000}"/>
    <cellStyle name="Note 5 45 3" xfId="41977" xr:uid="{00000000-0005-0000-0000-0000D7A50000}"/>
    <cellStyle name="Note 5 45 4" xfId="41978" xr:uid="{00000000-0005-0000-0000-0000D8A50000}"/>
    <cellStyle name="Note 5 46" xfId="41979" xr:uid="{00000000-0005-0000-0000-0000D9A50000}"/>
    <cellStyle name="Note 5 46 2" xfId="41980" xr:uid="{00000000-0005-0000-0000-0000DAA50000}"/>
    <cellStyle name="Note 5 46 3" xfId="41981" xr:uid="{00000000-0005-0000-0000-0000DBA50000}"/>
    <cellStyle name="Note 5 46 4" xfId="41982" xr:uid="{00000000-0005-0000-0000-0000DCA50000}"/>
    <cellStyle name="Note 5 47" xfId="41983" xr:uid="{00000000-0005-0000-0000-0000DDA50000}"/>
    <cellStyle name="Note 5 47 2" xfId="41984" xr:uid="{00000000-0005-0000-0000-0000DEA50000}"/>
    <cellStyle name="Note 5 47 3" xfId="41985" xr:uid="{00000000-0005-0000-0000-0000DFA50000}"/>
    <cellStyle name="Note 5 47 4" xfId="41986" xr:uid="{00000000-0005-0000-0000-0000E0A50000}"/>
    <cellStyle name="Note 5 48" xfId="41987" xr:uid="{00000000-0005-0000-0000-0000E1A50000}"/>
    <cellStyle name="Note 5 48 2" xfId="41988" xr:uid="{00000000-0005-0000-0000-0000E2A50000}"/>
    <cellStyle name="Note 5 48 3" xfId="41989" xr:uid="{00000000-0005-0000-0000-0000E3A50000}"/>
    <cellStyle name="Note 5 48 4" xfId="41990" xr:uid="{00000000-0005-0000-0000-0000E4A50000}"/>
    <cellStyle name="Note 5 49" xfId="41991" xr:uid="{00000000-0005-0000-0000-0000E5A50000}"/>
    <cellStyle name="Note 5 5" xfId="41992" xr:uid="{00000000-0005-0000-0000-0000E6A50000}"/>
    <cellStyle name="Note 5 5 10" xfId="41993" xr:uid="{00000000-0005-0000-0000-0000E7A50000}"/>
    <cellStyle name="Note 5 5 10 2" xfId="41994" xr:uid="{00000000-0005-0000-0000-0000E8A50000}"/>
    <cellStyle name="Note 5 5 10 3" xfId="41995" xr:uid="{00000000-0005-0000-0000-0000E9A50000}"/>
    <cellStyle name="Note 5 5 10 4" xfId="41996" xr:uid="{00000000-0005-0000-0000-0000EAA50000}"/>
    <cellStyle name="Note 5 5 11" xfId="41997" xr:uid="{00000000-0005-0000-0000-0000EBA50000}"/>
    <cellStyle name="Note 5 5 11 2" xfId="41998" xr:uid="{00000000-0005-0000-0000-0000ECA50000}"/>
    <cellStyle name="Note 5 5 11 3" xfId="41999" xr:uid="{00000000-0005-0000-0000-0000EDA50000}"/>
    <cellStyle name="Note 5 5 11 4" xfId="42000" xr:uid="{00000000-0005-0000-0000-0000EEA50000}"/>
    <cellStyle name="Note 5 5 12" xfId="42001" xr:uid="{00000000-0005-0000-0000-0000EFA50000}"/>
    <cellStyle name="Note 5 5 12 2" xfId="42002" xr:uid="{00000000-0005-0000-0000-0000F0A50000}"/>
    <cellStyle name="Note 5 5 12 3" xfId="42003" xr:uid="{00000000-0005-0000-0000-0000F1A50000}"/>
    <cellStyle name="Note 5 5 12 4" xfId="42004" xr:uid="{00000000-0005-0000-0000-0000F2A50000}"/>
    <cellStyle name="Note 5 5 13" xfId="42005" xr:uid="{00000000-0005-0000-0000-0000F3A50000}"/>
    <cellStyle name="Note 5 5 13 2" xfId="42006" xr:uid="{00000000-0005-0000-0000-0000F4A50000}"/>
    <cellStyle name="Note 5 5 13 3" xfId="42007" xr:uid="{00000000-0005-0000-0000-0000F5A50000}"/>
    <cellStyle name="Note 5 5 13 4" xfId="42008" xr:uid="{00000000-0005-0000-0000-0000F6A50000}"/>
    <cellStyle name="Note 5 5 14" xfId="42009" xr:uid="{00000000-0005-0000-0000-0000F7A50000}"/>
    <cellStyle name="Note 5 5 14 2" xfId="42010" xr:uid="{00000000-0005-0000-0000-0000F8A50000}"/>
    <cellStyle name="Note 5 5 14 3" xfId="42011" xr:uid="{00000000-0005-0000-0000-0000F9A50000}"/>
    <cellStyle name="Note 5 5 14 4" xfId="42012" xr:uid="{00000000-0005-0000-0000-0000FAA50000}"/>
    <cellStyle name="Note 5 5 15" xfId="42013" xr:uid="{00000000-0005-0000-0000-0000FBA50000}"/>
    <cellStyle name="Note 5 5 15 2" xfId="42014" xr:uid="{00000000-0005-0000-0000-0000FCA50000}"/>
    <cellStyle name="Note 5 5 15 3" xfId="42015" xr:uid="{00000000-0005-0000-0000-0000FDA50000}"/>
    <cellStyle name="Note 5 5 15 4" xfId="42016" xr:uid="{00000000-0005-0000-0000-0000FEA50000}"/>
    <cellStyle name="Note 5 5 16" xfId="42017" xr:uid="{00000000-0005-0000-0000-0000FFA50000}"/>
    <cellStyle name="Note 5 5 16 2" xfId="42018" xr:uid="{00000000-0005-0000-0000-000000A60000}"/>
    <cellStyle name="Note 5 5 16 3" xfId="42019" xr:uid="{00000000-0005-0000-0000-000001A60000}"/>
    <cellStyle name="Note 5 5 16 4" xfId="42020" xr:uid="{00000000-0005-0000-0000-000002A60000}"/>
    <cellStyle name="Note 5 5 17" xfId="42021" xr:uid="{00000000-0005-0000-0000-000003A60000}"/>
    <cellStyle name="Note 5 5 17 2" xfId="42022" xr:uid="{00000000-0005-0000-0000-000004A60000}"/>
    <cellStyle name="Note 5 5 17 3" xfId="42023" xr:uid="{00000000-0005-0000-0000-000005A60000}"/>
    <cellStyle name="Note 5 5 17 4" xfId="42024" xr:uid="{00000000-0005-0000-0000-000006A60000}"/>
    <cellStyle name="Note 5 5 18" xfId="42025" xr:uid="{00000000-0005-0000-0000-000007A60000}"/>
    <cellStyle name="Note 5 5 18 2" xfId="42026" xr:uid="{00000000-0005-0000-0000-000008A60000}"/>
    <cellStyle name="Note 5 5 18 3" xfId="42027" xr:uid="{00000000-0005-0000-0000-000009A60000}"/>
    <cellStyle name="Note 5 5 18 4" xfId="42028" xr:uid="{00000000-0005-0000-0000-00000AA60000}"/>
    <cellStyle name="Note 5 5 19" xfId="42029" xr:uid="{00000000-0005-0000-0000-00000BA60000}"/>
    <cellStyle name="Note 5 5 19 2" xfId="42030" xr:uid="{00000000-0005-0000-0000-00000CA60000}"/>
    <cellStyle name="Note 5 5 19 3" xfId="42031" xr:uid="{00000000-0005-0000-0000-00000DA60000}"/>
    <cellStyle name="Note 5 5 19 4" xfId="42032" xr:uid="{00000000-0005-0000-0000-00000EA60000}"/>
    <cellStyle name="Note 5 5 2" xfId="42033" xr:uid="{00000000-0005-0000-0000-00000FA60000}"/>
    <cellStyle name="Note 5 5 2 2" xfId="42034" xr:uid="{00000000-0005-0000-0000-000010A60000}"/>
    <cellStyle name="Note 5 5 2 3" xfId="42035" xr:uid="{00000000-0005-0000-0000-000011A60000}"/>
    <cellStyle name="Note 5 5 2 4" xfId="42036" xr:uid="{00000000-0005-0000-0000-000012A60000}"/>
    <cellStyle name="Note 5 5 20" xfId="42037" xr:uid="{00000000-0005-0000-0000-000013A60000}"/>
    <cellStyle name="Note 5 5 20 2" xfId="42038" xr:uid="{00000000-0005-0000-0000-000014A60000}"/>
    <cellStyle name="Note 5 5 20 3" xfId="42039" xr:uid="{00000000-0005-0000-0000-000015A60000}"/>
    <cellStyle name="Note 5 5 20 4" xfId="42040" xr:uid="{00000000-0005-0000-0000-000016A60000}"/>
    <cellStyle name="Note 5 5 21" xfId="42041" xr:uid="{00000000-0005-0000-0000-000017A60000}"/>
    <cellStyle name="Note 5 5 22" xfId="42042" xr:uid="{00000000-0005-0000-0000-000018A60000}"/>
    <cellStyle name="Note 5 5 3" xfId="42043" xr:uid="{00000000-0005-0000-0000-000019A60000}"/>
    <cellStyle name="Note 5 5 3 2" xfId="42044" xr:uid="{00000000-0005-0000-0000-00001AA60000}"/>
    <cellStyle name="Note 5 5 3 3" xfId="42045" xr:uid="{00000000-0005-0000-0000-00001BA60000}"/>
    <cellStyle name="Note 5 5 3 4" xfId="42046" xr:uid="{00000000-0005-0000-0000-00001CA60000}"/>
    <cellStyle name="Note 5 5 4" xfId="42047" xr:uid="{00000000-0005-0000-0000-00001DA60000}"/>
    <cellStyle name="Note 5 5 4 2" xfId="42048" xr:uid="{00000000-0005-0000-0000-00001EA60000}"/>
    <cellStyle name="Note 5 5 4 3" xfId="42049" xr:uid="{00000000-0005-0000-0000-00001FA60000}"/>
    <cellStyle name="Note 5 5 4 4" xfId="42050" xr:uid="{00000000-0005-0000-0000-000020A60000}"/>
    <cellStyle name="Note 5 5 5" xfId="42051" xr:uid="{00000000-0005-0000-0000-000021A60000}"/>
    <cellStyle name="Note 5 5 5 2" xfId="42052" xr:uid="{00000000-0005-0000-0000-000022A60000}"/>
    <cellStyle name="Note 5 5 5 3" xfId="42053" xr:uid="{00000000-0005-0000-0000-000023A60000}"/>
    <cellStyle name="Note 5 5 5 4" xfId="42054" xr:uid="{00000000-0005-0000-0000-000024A60000}"/>
    <cellStyle name="Note 5 5 6" xfId="42055" xr:uid="{00000000-0005-0000-0000-000025A60000}"/>
    <cellStyle name="Note 5 5 6 2" xfId="42056" xr:uid="{00000000-0005-0000-0000-000026A60000}"/>
    <cellStyle name="Note 5 5 6 3" xfId="42057" xr:uid="{00000000-0005-0000-0000-000027A60000}"/>
    <cellStyle name="Note 5 5 6 4" xfId="42058" xr:uid="{00000000-0005-0000-0000-000028A60000}"/>
    <cellStyle name="Note 5 5 7" xfId="42059" xr:uid="{00000000-0005-0000-0000-000029A60000}"/>
    <cellStyle name="Note 5 5 7 2" xfId="42060" xr:uid="{00000000-0005-0000-0000-00002AA60000}"/>
    <cellStyle name="Note 5 5 7 3" xfId="42061" xr:uid="{00000000-0005-0000-0000-00002BA60000}"/>
    <cellStyle name="Note 5 5 7 4" xfId="42062" xr:uid="{00000000-0005-0000-0000-00002CA60000}"/>
    <cellStyle name="Note 5 5 8" xfId="42063" xr:uid="{00000000-0005-0000-0000-00002DA60000}"/>
    <cellStyle name="Note 5 5 8 2" xfId="42064" xr:uid="{00000000-0005-0000-0000-00002EA60000}"/>
    <cellStyle name="Note 5 5 8 3" xfId="42065" xr:uid="{00000000-0005-0000-0000-00002FA60000}"/>
    <cellStyle name="Note 5 5 8 4" xfId="42066" xr:uid="{00000000-0005-0000-0000-000030A60000}"/>
    <cellStyle name="Note 5 5 9" xfId="42067" xr:uid="{00000000-0005-0000-0000-000031A60000}"/>
    <cellStyle name="Note 5 5 9 2" xfId="42068" xr:uid="{00000000-0005-0000-0000-000032A60000}"/>
    <cellStyle name="Note 5 5 9 3" xfId="42069" xr:uid="{00000000-0005-0000-0000-000033A60000}"/>
    <cellStyle name="Note 5 5 9 4" xfId="42070" xr:uid="{00000000-0005-0000-0000-000034A60000}"/>
    <cellStyle name="Note 5 50" xfId="42071" xr:uid="{00000000-0005-0000-0000-000035A60000}"/>
    <cellStyle name="Note 5 51" xfId="42072" xr:uid="{00000000-0005-0000-0000-000036A60000}"/>
    <cellStyle name="Note 5 52" xfId="39616" xr:uid="{00000000-0005-0000-0000-000037A60000}"/>
    <cellStyle name="Note 5 6" xfId="42073" xr:uid="{00000000-0005-0000-0000-000038A60000}"/>
    <cellStyle name="Note 5 6 10" xfId="42074" xr:uid="{00000000-0005-0000-0000-000039A60000}"/>
    <cellStyle name="Note 5 6 10 2" xfId="42075" xr:uid="{00000000-0005-0000-0000-00003AA60000}"/>
    <cellStyle name="Note 5 6 10 3" xfId="42076" xr:uid="{00000000-0005-0000-0000-00003BA60000}"/>
    <cellStyle name="Note 5 6 10 4" xfId="42077" xr:uid="{00000000-0005-0000-0000-00003CA60000}"/>
    <cellStyle name="Note 5 6 11" xfId="42078" xr:uid="{00000000-0005-0000-0000-00003DA60000}"/>
    <cellStyle name="Note 5 6 11 2" xfId="42079" xr:uid="{00000000-0005-0000-0000-00003EA60000}"/>
    <cellStyle name="Note 5 6 11 3" xfId="42080" xr:uid="{00000000-0005-0000-0000-00003FA60000}"/>
    <cellStyle name="Note 5 6 11 4" xfId="42081" xr:uid="{00000000-0005-0000-0000-000040A60000}"/>
    <cellStyle name="Note 5 6 12" xfId="42082" xr:uid="{00000000-0005-0000-0000-000041A60000}"/>
    <cellStyle name="Note 5 6 12 2" xfId="42083" xr:uid="{00000000-0005-0000-0000-000042A60000}"/>
    <cellStyle name="Note 5 6 12 3" xfId="42084" xr:uid="{00000000-0005-0000-0000-000043A60000}"/>
    <cellStyle name="Note 5 6 12 4" xfId="42085" xr:uid="{00000000-0005-0000-0000-000044A60000}"/>
    <cellStyle name="Note 5 6 13" xfId="42086" xr:uid="{00000000-0005-0000-0000-000045A60000}"/>
    <cellStyle name="Note 5 6 13 2" xfId="42087" xr:uid="{00000000-0005-0000-0000-000046A60000}"/>
    <cellStyle name="Note 5 6 13 3" xfId="42088" xr:uid="{00000000-0005-0000-0000-000047A60000}"/>
    <cellStyle name="Note 5 6 13 4" xfId="42089" xr:uid="{00000000-0005-0000-0000-000048A60000}"/>
    <cellStyle name="Note 5 6 14" xfId="42090" xr:uid="{00000000-0005-0000-0000-000049A60000}"/>
    <cellStyle name="Note 5 6 14 2" xfId="42091" xr:uid="{00000000-0005-0000-0000-00004AA60000}"/>
    <cellStyle name="Note 5 6 14 3" xfId="42092" xr:uid="{00000000-0005-0000-0000-00004BA60000}"/>
    <cellStyle name="Note 5 6 14 4" xfId="42093" xr:uid="{00000000-0005-0000-0000-00004CA60000}"/>
    <cellStyle name="Note 5 6 15" xfId="42094" xr:uid="{00000000-0005-0000-0000-00004DA60000}"/>
    <cellStyle name="Note 5 6 15 2" xfId="42095" xr:uid="{00000000-0005-0000-0000-00004EA60000}"/>
    <cellStyle name="Note 5 6 15 3" xfId="42096" xr:uid="{00000000-0005-0000-0000-00004FA60000}"/>
    <cellStyle name="Note 5 6 15 4" xfId="42097" xr:uid="{00000000-0005-0000-0000-000050A60000}"/>
    <cellStyle name="Note 5 6 16" xfId="42098" xr:uid="{00000000-0005-0000-0000-000051A60000}"/>
    <cellStyle name="Note 5 6 16 2" xfId="42099" xr:uid="{00000000-0005-0000-0000-000052A60000}"/>
    <cellStyle name="Note 5 6 16 3" xfId="42100" xr:uid="{00000000-0005-0000-0000-000053A60000}"/>
    <cellStyle name="Note 5 6 16 4" xfId="42101" xr:uid="{00000000-0005-0000-0000-000054A60000}"/>
    <cellStyle name="Note 5 6 17" xfId="42102" xr:uid="{00000000-0005-0000-0000-000055A60000}"/>
    <cellStyle name="Note 5 6 17 2" xfId="42103" xr:uid="{00000000-0005-0000-0000-000056A60000}"/>
    <cellStyle name="Note 5 6 17 3" xfId="42104" xr:uid="{00000000-0005-0000-0000-000057A60000}"/>
    <cellStyle name="Note 5 6 17 4" xfId="42105" xr:uid="{00000000-0005-0000-0000-000058A60000}"/>
    <cellStyle name="Note 5 6 18" xfId="42106" xr:uid="{00000000-0005-0000-0000-000059A60000}"/>
    <cellStyle name="Note 5 6 18 2" xfId="42107" xr:uid="{00000000-0005-0000-0000-00005AA60000}"/>
    <cellStyle name="Note 5 6 18 3" xfId="42108" xr:uid="{00000000-0005-0000-0000-00005BA60000}"/>
    <cellStyle name="Note 5 6 18 4" xfId="42109" xr:uid="{00000000-0005-0000-0000-00005CA60000}"/>
    <cellStyle name="Note 5 6 19" xfId="42110" xr:uid="{00000000-0005-0000-0000-00005DA60000}"/>
    <cellStyle name="Note 5 6 19 2" xfId="42111" xr:uid="{00000000-0005-0000-0000-00005EA60000}"/>
    <cellStyle name="Note 5 6 19 3" xfId="42112" xr:uid="{00000000-0005-0000-0000-00005FA60000}"/>
    <cellStyle name="Note 5 6 19 4" xfId="42113" xr:uid="{00000000-0005-0000-0000-000060A60000}"/>
    <cellStyle name="Note 5 6 2" xfId="42114" xr:uid="{00000000-0005-0000-0000-000061A60000}"/>
    <cellStyle name="Note 5 6 2 2" xfId="42115" xr:uid="{00000000-0005-0000-0000-000062A60000}"/>
    <cellStyle name="Note 5 6 2 3" xfId="42116" xr:uid="{00000000-0005-0000-0000-000063A60000}"/>
    <cellStyle name="Note 5 6 2 4" xfId="42117" xr:uid="{00000000-0005-0000-0000-000064A60000}"/>
    <cellStyle name="Note 5 6 20" xfId="42118" xr:uid="{00000000-0005-0000-0000-000065A60000}"/>
    <cellStyle name="Note 5 6 20 2" xfId="42119" xr:uid="{00000000-0005-0000-0000-000066A60000}"/>
    <cellStyle name="Note 5 6 20 3" xfId="42120" xr:uid="{00000000-0005-0000-0000-000067A60000}"/>
    <cellStyle name="Note 5 6 20 4" xfId="42121" xr:uid="{00000000-0005-0000-0000-000068A60000}"/>
    <cellStyle name="Note 5 6 21" xfId="42122" xr:uid="{00000000-0005-0000-0000-000069A60000}"/>
    <cellStyle name="Note 5 6 22" xfId="42123" xr:uid="{00000000-0005-0000-0000-00006AA60000}"/>
    <cellStyle name="Note 5 6 3" xfId="42124" xr:uid="{00000000-0005-0000-0000-00006BA60000}"/>
    <cellStyle name="Note 5 6 3 2" xfId="42125" xr:uid="{00000000-0005-0000-0000-00006CA60000}"/>
    <cellStyle name="Note 5 6 3 3" xfId="42126" xr:uid="{00000000-0005-0000-0000-00006DA60000}"/>
    <cellStyle name="Note 5 6 3 4" xfId="42127" xr:uid="{00000000-0005-0000-0000-00006EA60000}"/>
    <cellStyle name="Note 5 6 4" xfId="42128" xr:uid="{00000000-0005-0000-0000-00006FA60000}"/>
    <cellStyle name="Note 5 6 4 2" xfId="42129" xr:uid="{00000000-0005-0000-0000-000070A60000}"/>
    <cellStyle name="Note 5 6 4 3" xfId="42130" xr:uid="{00000000-0005-0000-0000-000071A60000}"/>
    <cellStyle name="Note 5 6 4 4" xfId="42131" xr:uid="{00000000-0005-0000-0000-000072A60000}"/>
    <cellStyle name="Note 5 6 5" xfId="42132" xr:uid="{00000000-0005-0000-0000-000073A60000}"/>
    <cellStyle name="Note 5 6 5 2" xfId="42133" xr:uid="{00000000-0005-0000-0000-000074A60000}"/>
    <cellStyle name="Note 5 6 5 3" xfId="42134" xr:uid="{00000000-0005-0000-0000-000075A60000}"/>
    <cellStyle name="Note 5 6 5 4" xfId="42135" xr:uid="{00000000-0005-0000-0000-000076A60000}"/>
    <cellStyle name="Note 5 6 6" xfId="42136" xr:uid="{00000000-0005-0000-0000-000077A60000}"/>
    <cellStyle name="Note 5 6 6 2" xfId="42137" xr:uid="{00000000-0005-0000-0000-000078A60000}"/>
    <cellStyle name="Note 5 6 6 3" xfId="42138" xr:uid="{00000000-0005-0000-0000-000079A60000}"/>
    <cellStyle name="Note 5 6 6 4" xfId="42139" xr:uid="{00000000-0005-0000-0000-00007AA60000}"/>
    <cellStyle name="Note 5 6 7" xfId="42140" xr:uid="{00000000-0005-0000-0000-00007BA60000}"/>
    <cellStyle name="Note 5 6 7 2" xfId="42141" xr:uid="{00000000-0005-0000-0000-00007CA60000}"/>
    <cellStyle name="Note 5 6 7 3" xfId="42142" xr:uid="{00000000-0005-0000-0000-00007DA60000}"/>
    <cellStyle name="Note 5 6 7 4" xfId="42143" xr:uid="{00000000-0005-0000-0000-00007EA60000}"/>
    <cellStyle name="Note 5 6 8" xfId="42144" xr:uid="{00000000-0005-0000-0000-00007FA60000}"/>
    <cellStyle name="Note 5 6 8 2" xfId="42145" xr:uid="{00000000-0005-0000-0000-000080A60000}"/>
    <cellStyle name="Note 5 6 8 3" xfId="42146" xr:uid="{00000000-0005-0000-0000-000081A60000}"/>
    <cellStyle name="Note 5 6 8 4" xfId="42147" xr:uid="{00000000-0005-0000-0000-000082A60000}"/>
    <cellStyle name="Note 5 6 9" xfId="42148" xr:uid="{00000000-0005-0000-0000-000083A60000}"/>
    <cellStyle name="Note 5 6 9 2" xfId="42149" xr:uid="{00000000-0005-0000-0000-000084A60000}"/>
    <cellStyle name="Note 5 6 9 3" xfId="42150" xr:uid="{00000000-0005-0000-0000-000085A60000}"/>
    <cellStyle name="Note 5 6 9 4" xfId="42151" xr:uid="{00000000-0005-0000-0000-000086A60000}"/>
    <cellStyle name="Note 5 7" xfId="42152" xr:uid="{00000000-0005-0000-0000-000087A60000}"/>
    <cellStyle name="Note 5 7 10" xfId="42153" xr:uid="{00000000-0005-0000-0000-000088A60000}"/>
    <cellStyle name="Note 5 7 10 2" xfId="42154" xr:uid="{00000000-0005-0000-0000-000089A60000}"/>
    <cellStyle name="Note 5 7 10 3" xfId="42155" xr:uid="{00000000-0005-0000-0000-00008AA60000}"/>
    <cellStyle name="Note 5 7 10 4" xfId="42156" xr:uid="{00000000-0005-0000-0000-00008BA60000}"/>
    <cellStyle name="Note 5 7 11" xfId="42157" xr:uid="{00000000-0005-0000-0000-00008CA60000}"/>
    <cellStyle name="Note 5 7 11 2" xfId="42158" xr:uid="{00000000-0005-0000-0000-00008DA60000}"/>
    <cellStyle name="Note 5 7 11 3" xfId="42159" xr:uid="{00000000-0005-0000-0000-00008EA60000}"/>
    <cellStyle name="Note 5 7 11 4" xfId="42160" xr:uid="{00000000-0005-0000-0000-00008FA60000}"/>
    <cellStyle name="Note 5 7 12" xfId="42161" xr:uid="{00000000-0005-0000-0000-000090A60000}"/>
    <cellStyle name="Note 5 7 12 2" xfId="42162" xr:uid="{00000000-0005-0000-0000-000091A60000}"/>
    <cellStyle name="Note 5 7 12 3" xfId="42163" xr:uid="{00000000-0005-0000-0000-000092A60000}"/>
    <cellStyle name="Note 5 7 12 4" xfId="42164" xr:uid="{00000000-0005-0000-0000-000093A60000}"/>
    <cellStyle name="Note 5 7 13" xfId="42165" xr:uid="{00000000-0005-0000-0000-000094A60000}"/>
    <cellStyle name="Note 5 7 13 2" xfId="42166" xr:uid="{00000000-0005-0000-0000-000095A60000}"/>
    <cellStyle name="Note 5 7 13 3" xfId="42167" xr:uid="{00000000-0005-0000-0000-000096A60000}"/>
    <cellStyle name="Note 5 7 13 4" xfId="42168" xr:uid="{00000000-0005-0000-0000-000097A60000}"/>
    <cellStyle name="Note 5 7 14" xfId="42169" xr:uid="{00000000-0005-0000-0000-000098A60000}"/>
    <cellStyle name="Note 5 7 14 2" xfId="42170" xr:uid="{00000000-0005-0000-0000-000099A60000}"/>
    <cellStyle name="Note 5 7 14 3" xfId="42171" xr:uid="{00000000-0005-0000-0000-00009AA60000}"/>
    <cellStyle name="Note 5 7 14 4" xfId="42172" xr:uid="{00000000-0005-0000-0000-00009BA60000}"/>
    <cellStyle name="Note 5 7 15" xfId="42173" xr:uid="{00000000-0005-0000-0000-00009CA60000}"/>
    <cellStyle name="Note 5 7 15 2" xfId="42174" xr:uid="{00000000-0005-0000-0000-00009DA60000}"/>
    <cellStyle name="Note 5 7 15 3" xfId="42175" xr:uid="{00000000-0005-0000-0000-00009EA60000}"/>
    <cellStyle name="Note 5 7 15 4" xfId="42176" xr:uid="{00000000-0005-0000-0000-00009FA60000}"/>
    <cellStyle name="Note 5 7 16" xfId="42177" xr:uid="{00000000-0005-0000-0000-0000A0A60000}"/>
    <cellStyle name="Note 5 7 16 2" xfId="42178" xr:uid="{00000000-0005-0000-0000-0000A1A60000}"/>
    <cellStyle name="Note 5 7 16 3" xfId="42179" xr:uid="{00000000-0005-0000-0000-0000A2A60000}"/>
    <cellStyle name="Note 5 7 16 4" xfId="42180" xr:uid="{00000000-0005-0000-0000-0000A3A60000}"/>
    <cellStyle name="Note 5 7 17" xfId="42181" xr:uid="{00000000-0005-0000-0000-0000A4A60000}"/>
    <cellStyle name="Note 5 7 17 2" xfId="42182" xr:uid="{00000000-0005-0000-0000-0000A5A60000}"/>
    <cellStyle name="Note 5 7 17 3" xfId="42183" xr:uid="{00000000-0005-0000-0000-0000A6A60000}"/>
    <cellStyle name="Note 5 7 17 4" xfId="42184" xr:uid="{00000000-0005-0000-0000-0000A7A60000}"/>
    <cellStyle name="Note 5 7 18" xfId="42185" xr:uid="{00000000-0005-0000-0000-0000A8A60000}"/>
    <cellStyle name="Note 5 7 18 2" xfId="42186" xr:uid="{00000000-0005-0000-0000-0000A9A60000}"/>
    <cellStyle name="Note 5 7 18 3" xfId="42187" xr:uid="{00000000-0005-0000-0000-0000AAA60000}"/>
    <cellStyle name="Note 5 7 18 4" xfId="42188" xr:uid="{00000000-0005-0000-0000-0000ABA60000}"/>
    <cellStyle name="Note 5 7 19" xfId="42189" xr:uid="{00000000-0005-0000-0000-0000ACA60000}"/>
    <cellStyle name="Note 5 7 19 2" xfId="42190" xr:uid="{00000000-0005-0000-0000-0000ADA60000}"/>
    <cellStyle name="Note 5 7 19 3" xfId="42191" xr:uid="{00000000-0005-0000-0000-0000AEA60000}"/>
    <cellStyle name="Note 5 7 19 4" xfId="42192" xr:uid="{00000000-0005-0000-0000-0000AFA60000}"/>
    <cellStyle name="Note 5 7 2" xfId="42193" xr:uid="{00000000-0005-0000-0000-0000B0A60000}"/>
    <cellStyle name="Note 5 7 2 2" xfId="42194" xr:uid="{00000000-0005-0000-0000-0000B1A60000}"/>
    <cellStyle name="Note 5 7 2 3" xfId="42195" xr:uid="{00000000-0005-0000-0000-0000B2A60000}"/>
    <cellStyle name="Note 5 7 2 4" xfId="42196" xr:uid="{00000000-0005-0000-0000-0000B3A60000}"/>
    <cellStyle name="Note 5 7 20" xfId="42197" xr:uid="{00000000-0005-0000-0000-0000B4A60000}"/>
    <cellStyle name="Note 5 7 20 2" xfId="42198" xr:uid="{00000000-0005-0000-0000-0000B5A60000}"/>
    <cellStyle name="Note 5 7 20 3" xfId="42199" xr:uid="{00000000-0005-0000-0000-0000B6A60000}"/>
    <cellStyle name="Note 5 7 20 4" xfId="42200" xr:uid="{00000000-0005-0000-0000-0000B7A60000}"/>
    <cellStyle name="Note 5 7 21" xfId="42201" xr:uid="{00000000-0005-0000-0000-0000B8A60000}"/>
    <cellStyle name="Note 5 7 22" xfId="42202" xr:uid="{00000000-0005-0000-0000-0000B9A60000}"/>
    <cellStyle name="Note 5 7 3" xfId="42203" xr:uid="{00000000-0005-0000-0000-0000BAA60000}"/>
    <cellStyle name="Note 5 7 3 2" xfId="42204" xr:uid="{00000000-0005-0000-0000-0000BBA60000}"/>
    <cellStyle name="Note 5 7 3 3" xfId="42205" xr:uid="{00000000-0005-0000-0000-0000BCA60000}"/>
    <cellStyle name="Note 5 7 3 4" xfId="42206" xr:uid="{00000000-0005-0000-0000-0000BDA60000}"/>
    <cellStyle name="Note 5 7 4" xfId="42207" xr:uid="{00000000-0005-0000-0000-0000BEA60000}"/>
    <cellStyle name="Note 5 7 4 2" xfId="42208" xr:uid="{00000000-0005-0000-0000-0000BFA60000}"/>
    <cellStyle name="Note 5 7 4 3" xfId="42209" xr:uid="{00000000-0005-0000-0000-0000C0A60000}"/>
    <cellStyle name="Note 5 7 4 4" xfId="42210" xr:uid="{00000000-0005-0000-0000-0000C1A60000}"/>
    <cellStyle name="Note 5 7 5" xfId="42211" xr:uid="{00000000-0005-0000-0000-0000C2A60000}"/>
    <cellStyle name="Note 5 7 5 2" xfId="42212" xr:uid="{00000000-0005-0000-0000-0000C3A60000}"/>
    <cellStyle name="Note 5 7 5 3" xfId="42213" xr:uid="{00000000-0005-0000-0000-0000C4A60000}"/>
    <cellStyle name="Note 5 7 5 4" xfId="42214" xr:uid="{00000000-0005-0000-0000-0000C5A60000}"/>
    <cellStyle name="Note 5 7 6" xfId="42215" xr:uid="{00000000-0005-0000-0000-0000C6A60000}"/>
    <cellStyle name="Note 5 7 6 2" xfId="42216" xr:uid="{00000000-0005-0000-0000-0000C7A60000}"/>
    <cellStyle name="Note 5 7 6 3" xfId="42217" xr:uid="{00000000-0005-0000-0000-0000C8A60000}"/>
    <cellStyle name="Note 5 7 6 4" xfId="42218" xr:uid="{00000000-0005-0000-0000-0000C9A60000}"/>
    <cellStyle name="Note 5 7 7" xfId="42219" xr:uid="{00000000-0005-0000-0000-0000CAA60000}"/>
    <cellStyle name="Note 5 7 7 2" xfId="42220" xr:uid="{00000000-0005-0000-0000-0000CBA60000}"/>
    <cellStyle name="Note 5 7 7 3" xfId="42221" xr:uid="{00000000-0005-0000-0000-0000CCA60000}"/>
    <cellStyle name="Note 5 7 7 4" xfId="42222" xr:uid="{00000000-0005-0000-0000-0000CDA60000}"/>
    <cellStyle name="Note 5 7 8" xfId="42223" xr:uid="{00000000-0005-0000-0000-0000CEA60000}"/>
    <cellStyle name="Note 5 7 8 2" xfId="42224" xr:uid="{00000000-0005-0000-0000-0000CFA60000}"/>
    <cellStyle name="Note 5 7 8 3" xfId="42225" xr:uid="{00000000-0005-0000-0000-0000D0A60000}"/>
    <cellStyle name="Note 5 7 8 4" xfId="42226" xr:uid="{00000000-0005-0000-0000-0000D1A60000}"/>
    <cellStyle name="Note 5 7 9" xfId="42227" xr:uid="{00000000-0005-0000-0000-0000D2A60000}"/>
    <cellStyle name="Note 5 7 9 2" xfId="42228" xr:uid="{00000000-0005-0000-0000-0000D3A60000}"/>
    <cellStyle name="Note 5 7 9 3" xfId="42229" xr:uid="{00000000-0005-0000-0000-0000D4A60000}"/>
    <cellStyle name="Note 5 7 9 4" xfId="42230" xr:uid="{00000000-0005-0000-0000-0000D5A60000}"/>
    <cellStyle name="Note 5 8" xfId="42231" xr:uid="{00000000-0005-0000-0000-0000D6A60000}"/>
    <cellStyle name="Note 5 8 10" xfId="42232" xr:uid="{00000000-0005-0000-0000-0000D7A60000}"/>
    <cellStyle name="Note 5 8 10 2" xfId="42233" xr:uid="{00000000-0005-0000-0000-0000D8A60000}"/>
    <cellStyle name="Note 5 8 10 3" xfId="42234" xr:uid="{00000000-0005-0000-0000-0000D9A60000}"/>
    <cellStyle name="Note 5 8 10 4" xfId="42235" xr:uid="{00000000-0005-0000-0000-0000DAA60000}"/>
    <cellStyle name="Note 5 8 11" xfId="42236" xr:uid="{00000000-0005-0000-0000-0000DBA60000}"/>
    <cellStyle name="Note 5 8 11 2" xfId="42237" xr:uid="{00000000-0005-0000-0000-0000DCA60000}"/>
    <cellStyle name="Note 5 8 11 3" xfId="42238" xr:uid="{00000000-0005-0000-0000-0000DDA60000}"/>
    <cellStyle name="Note 5 8 11 4" xfId="42239" xr:uid="{00000000-0005-0000-0000-0000DEA60000}"/>
    <cellStyle name="Note 5 8 12" xfId="42240" xr:uid="{00000000-0005-0000-0000-0000DFA60000}"/>
    <cellStyle name="Note 5 8 12 2" xfId="42241" xr:uid="{00000000-0005-0000-0000-0000E0A60000}"/>
    <cellStyle name="Note 5 8 12 3" xfId="42242" xr:uid="{00000000-0005-0000-0000-0000E1A60000}"/>
    <cellStyle name="Note 5 8 12 4" xfId="42243" xr:uid="{00000000-0005-0000-0000-0000E2A60000}"/>
    <cellStyle name="Note 5 8 13" xfId="42244" xr:uid="{00000000-0005-0000-0000-0000E3A60000}"/>
    <cellStyle name="Note 5 8 13 2" xfId="42245" xr:uid="{00000000-0005-0000-0000-0000E4A60000}"/>
    <cellStyle name="Note 5 8 13 3" xfId="42246" xr:uid="{00000000-0005-0000-0000-0000E5A60000}"/>
    <cellStyle name="Note 5 8 13 4" xfId="42247" xr:uid="{00000000-0005-0000-0000-0000E6A60000}"/>
    <cellStyle name="Note 5 8 14" xfId="42248" xr:uid="{00000000-0005-0000-0000-0000E7A60000}"/>
    <cellStyle name="Note 5 8 14 2" xfId="42249" xr:uid="{00000000-0005-0000-0000-0000E8A60000}"/>
    <cellStyle name="Note 5 8 14 3" xfId="42250" xr:uid="{00000000-0005-0000-0000-0000E9A60000}"/>
    <cellStyle name="Note 5 8 14 4" xfId="42251" xr:uid="{00000000-0005-0000-0000-0000EAA60000}"/>
    <cellStyle name="Note 5 8 15" xfId="42252" xr:uid="{00000000-0005-0000-0000-0000EBA60000}"/>
    <cellStyle name="Note 5 8 15 2" xfId="42253" xr:uid="{00000000-0005-0000-0000-0000ECA60000}"/>
    <cellStyle name="Note 5 8 15 3" xfId="42254" xr:uid="{00000000-0005-0000-0000-0000EDA60000}"/>
    <cellStyle name="Note 5 8 15 4" xfId="42255" xr:uid="{00000000-0005-0000-0000-0000EEA60000}"/>
    <cellStyle name="Note 5 8 16" xfId="42256" xr:uid="{00000000-0005-0000-0000-0000EFA60000}"/>
    <cellStyle name="Note 5 8 16 2" xfId="42257" xr:uid="{00000000-0005-0000-0000-0000F0A60000}"/>
    <cellStyle name="Note 5 8 16 3" xfId="42258" xr:uid="{00000000-0005-0000-0000-0000F1A60000}"/>
    <cellStyle name="Note 5 8 16 4" xfId="42259" xr:uid="{00000000-0005-0000-0000-0000F2A60000}"/>
    <cellStyle name="Note 5 8 17" xfId="42260" xr:uid="{00000000-0005-0000-0000-0000F3A60000}"/>
    <cellStyle name="Note 5 8 17 2" xfId="42261" xr:uid="{00000000-0005-0000-0000-0000F4A60000}"/>
    <cellStyle name="Note 5 8 17 3" xfId="42262" xr:uid="{00000000-0005-0000-0000-0000F5A60000}"/>
    <cellStyle name="Note 5 8 17 4" xfId="42263" xr:uid="{00000000-0005-0000-0000-0000F6A60000}"/>
    <cellStyle name="Note 5 8 18" xfId="42264" xr:uid="{00000000-0005-0000-0000-0000F7A60000}"/>
    <cellStyle name="Note 5 8 18 2" xfId="42265" xr:uid="{00000000-0005-0000-0000-0000F8A60000}"/>
    <cellStyle name="Note 5 8 18 3" xfId="42266" xr:uid="{00000000-0005-0000-0000-0000F9A60000}"/>
    <cellStyle name="Note 5 8 18 4" xfId="42267" xr:uid="{00000000-0005-0000-0000-0000FAA60000}"/>
    <cellStyle name="Note 5 8 19" xfId="42268" xr:uid="{00000000-0005-0000-0000-0000FBA60000}"/>
    <cellStyle name="Note 5 8 19 2" xfId="42269" xr:uid="{00000000-0005-0000-0000-0000FCA60000}"/>
    <cellStyle name="Note 5 8 19 3" xfId="42270" xr:uid="{00000000-0005-0000-0000-0000FDA60000}"/>
    <cellStyle name="Note 5 8 19 4" xfId="42271" xr:uid="{00000000-0005-0000-0000-0000FEA60000}"/>
    <cellStyle name="Note 5 8 2" xfId="42272" xr:uid="{00000000-0005-0000-0000-0000FFA60000}"/>
    <cellStyle name="Note 5 8 2 2" xfId="42273" xr:uid="{00000000-0005-0000-0000-000000A70000}"/>
    <cellStyle name="Note 5 8 2 3" xfId="42274" xr:uid="{00000000-0005-0000-0000-000001A70000}"/>
    <cellStyle name="Note 5 8 2 4" xfId="42275" xr:uid="{00000000-0005-0000-0000-000002A70000}"/>
    <cellStyle name="Note 5 8 20" xfId="42276" xr:uid="{00000000-0005-0000-0000-000003A70000}"/>
    <cellStyle name="Note 5 8 20 2" xfId="42277" xr:uid="{00000000-0005-0000-0000-000004A70000}"/>
    <cellStyle name="Note 5 8 20 3" xfId="42278" xr:uid="{00000000-0005-0000-0000-000005A70000}"/>
    <cellStyle name="Note 5 8 20 4" xfId="42279" xr:uid="{00000000-0005-0000-0000-000006A70000}"/>
    <cellStyle name="Note 5 8 21" xfId="42280" xr:uid="{00000000-0005-0000-0000-000007A70000}"/>
    <cellStyle name="Note 5 8 22" xfId="42281" xr:uid="{00000000-0005-0000-0000-000008A70000}"/>
    <cellStyle name="Note 5 8 3" xfId="42282" xr:uid="{00000000-0005-0000-0000-000009A70000}"/>
    <cellStyle name="Note 5 8 3 2" xfId="42283" xr:uid="{00000000-0005-0000-0000-00000AA70000}"/>
    <cellStyle name="Note 5 8 3 3" xfId="42284" xr:uid="{00000000-0005-0000-0000-00000BA70000}"/>
    <cellStyle name="Note 5 8 3 4" xfId="42285" xr:uid="{00000000-0005-0000-0000-00000CA70000}"/>
    <cellStyle name="Note 5 8 4" xfId="42286" xr:uid="{00000000-0005-0000-0000-00000DA70000}"/>
    <cellStyle name="Note 5 8 4 2" xfId="42287" xr:uid="{00000000-0005-0000-0000-00000EA70000}"/>
    <cellStyle name="Note 5 8 4 3" xfId="42288" xr:uid="{00000000-0005-0000-0000-00000FA70000}"/>
    <cellStyle name="Note 5 8 4 4" xfId="42289" xr:uid="{00000000-0005-0000-0000-000010A70000}"/>
    <cellStyle name="Note 5 8 5" xfId="42290" xr:uid="{00000000-0005-0000-0000-000011A70000}"/>
    <cellStyle name="Note 5 8 5 2" xfId="42291" xr:uid="{00000000-0005-0000-0000-000012A70000}"/>
    <cellStyle name="Note 5 8 5 3" xfId="42292" xr:uid="{00000000-0005-0000-0000-000013A70000}"/>
    <cellStyle name="Note 5 8 5 4" xfId="42293" xr:uid="{00000000-0005-0000-0000-000014A70000}"/>
    <cellStyle name="Note 5 8 6" xfId="42294" xr:uid="{00000000-0005-0000-0000-000015A70000}"/>
    <cellStyle name="Note 5 8 6 2" xfId="42295" xr:uid="{00000000-0005-0000-0000-000016A70000}"/>
    <cellStyle name="Note 5 8 6 3" xfId="42296" xr:uid="{00000000-0005-0000-0000-000017A70000}"/>
    <cellStyle name="Note 5 8 6 4" xfId="42297" xr:uid="{00000000-0005-0000-0000-000018A70000}"/>
    <cellStyle name="Note 5 8 7" xfId="42298" xr:uid="{00000000-0005-0000-0000-000019A70000}"/>
    <cellStyle name="Note 5 8 7 2" xfId="42299" xr:uid="{00000000-0005-0000-0000-00001AA70000}"/>
    <cellStyle name="Note 5 8 7 3" xfId="42300" xr:uid="{00000000-0005-0000-0000-00001BA70000}"/>
    <cellStyle name="Note 5 8 7 4" xfId="42301" xr:uid="{00000000-0005-0000-0000-00001CA70000}"/>
    <cellStyle name="Note 5 8 8" xfId="42302" xr:uid="{00000000-0005-0000-0000-00001DA70000}"/>
    <cellStyle name="Note 5 8 8 2" xfId="42303" xr:uid="{00000000-0005-0000-0000-00001EA70000}"/>
    <cellStyle name="Note 5 8 8 3" xfId="42304" xr:uid="{00000000-0005-0000-0000-00001FA70000}"/>
    <cellStyle name="Note 5 8 8 4" xfId="42305" xr:uid="{00000000-0005-0000-0000-000020A70000}"/>
    <cellStyle name="Note 5 8 9" xfId="42306" xr:uid="{00000000-0005-0000-0000-000021A70000}"/>
    <cellStyle name="Note 5 8 9 2" xfId="42307" xr:uid="{00000000-0005-0000-0000-000022A70000}"/>
    <cellStyle name="Note 5 8 9 3" xfId="42308" xr:uid="{00000000-0005-0000-0000-000023A70000}"/>
    <cellStyle name="Note 5 8 9 4" xfId="42309" xr:uid="{00000000-0005-0000-0000-000024A70000}"/>
    <cellStyle name="Note 5 9" xfId="42310" xr:uid="{00000000-0005-0000-0000-000025A70000}"/>
    <cellStyle name="Note 5 9 10" xfId="42311" xr:uid="{00000000-0005-0000-0000-000026A70000}"/>
    <cellStyle name="Note 5 9 10 2" xfId="42312" xr:uid="{00000000-0005-0000-0000-000027A70000}"/>
    <cellStyle name="Note 5 9 10 3" xfId="42313" xr:uid="{00000000-0005-0000-0000-000028A70000}"/>
    <cellStyle name="Note 5 9 10 4" xfId="42314" xr:uid="{00000000-0005-0000-0000-000029A70000}"/>
    <cellStyle name="Note 5 9 11" xfId="42315" xr:uid="{00000000-0005-0000-0000-00002AA70000}"/>
    <cellStyle name="Note 5 9 11 2" xfId="42316" xr:uid="{00000000-0005-0000-0000-00002BA70000}"/>
    <cellStyle name="Note 5 9 11 3" xfId="42317" xr:uid="{00000000-0005-0000-0000-00002CA70000}"/>
    <cellStyle name="Note 5 9 11 4" xfId="42318" xr:uid="{00000000-0005-0000-0000-00002DA70000}"/>
    <cellStyle name="Note 5 9 12" xfId="42319" xr:uid="{00000000-0005-0000-0000-00002EA70000}"/>
    <cellStyle name="Note 5 9 12 2" xfId="42320" xr:uid="{00000000-0005-0000-0000-00002FA70000}"/>
    <cellStyle name="Note 5 9 12 3" xfId="42321" xr:uid="{00000000-0005-0000-0000-000030A70000}"/>
    <cellStyle name="Note 5 9 12 4" xfId="42322" xr:uid="{00000000-0005-0000-0000-000031A70000}"/>
    <cellStyle name="Note 5 9 13" xfId="42323" xr:uid="{00000000-0005-0000-0000-000032A70000}"/>
    <cellStyle name="Note 5 9 13 2" xfId="42324" xr:uid="{00000000-0005-0000-0000-000033A70000}"/>
    <cellStyle name="Note 5 9 13 3" xfId="42325" xr:uid="{00000000-0005-0000-0000-000034A70000}"/>
    <cellStyle name="Note 5 9 13 4" xfId="42326" xr:uid="{00000000-0005-0000-0000-000035A70000}"/>
    <cellStyle name="Note 5 9 14" xfId="42327" xr:uid="{00000000-0005-0000-0000-000036A70000}"/>
    <cellStyle name="Note 5 9 14 2" xfId="42328" xr:uid="{00000000-0005-0000-0000-000037A70000}"/>
    <cellStyle name="Note 5 9 14 3" xfId="42329" xr:uid="{00000000-0005-0000-0000-000038A70000}"/>
    <cellStyle name="Note 5 9 14 4" xfId="42330" xr:uid="{00000000-0005-0000-0000-000039A70000}"/>
    <cellStyle name="Note 5 9 15" xfId="42331" xr:uid="{00000000-0005-0000-0000-00003AA70000}"/>
    <cellStyle name="Note 5 9 15 2" xfId="42332" xr:uid="{00000000-0005-0000-0000-00003BA70000}"/>
    <cellStyle name="Note 5 9 15 3" xfId="42333" xr:uid="{00000000-0005-0000-0000-00003CA70000}"/>
    <cellStyle name="Note 5 9 15 4" xfId="42334" xr:uid="{00000000-0005-0000-0000-00003DA70000}"/>
    <cellStyle name="Note 5 9 16" xfId="42335" xr:uid="{00000000-0005-0000-0000-00003EA70000}"/>
    <cellStyle name="Note 5 9 16 2" xfId="42336" xr:uid="{00000000-0005-0000-0000-00003FA70000}"/>
    <cellStyle name="Note 5 9 16 3" xfId="42337" xr:uid="{00000000-0005-0000-0000-000040A70000}"/>
    <cellStyle name="Note 5 9 16 4" xfId="42338" xr:uid="{00000000-0005-0000-0000-000041A70000}"/>
    <cellStyle name="Note 5 9 17" xfId="42339" xr:uid="{00000000-0005-0000-0000-000042A70000}"/>
    <cellStyle name="Note 5 9 17 2" xfId="42340" xr:uid="{00000000-0005-0000-0000-000043A70000}"/>
    <cellStyle name="Note 5 9 17 3" xfId="42341" xr:uid="{00000000-0005-0000-0000-000044A70000}"/>
    <cellStyle name="Note 5 9 17 4" xfId="42342" xr:uid="{00000000-0005-0000-0000-000045A70000}"/>
    <cellStyle name="Note 5 9 18" xfId="42343" xr:uid="{00000000-0005-0000-0000-000046A70000}"/>
    <cellStyle name="Note 5 9 18 2" xfId="42344" xr:uid="{00000000-0005-0000-0000-000047A70000}"/>
    <cellStyle name="Note 5 9 18 3" xfId="42345" xr:uid="{00000000-0005-0000-0000-000048A70000}"/>
    <cellStyle name="Note 5 9 18 4" xfId="42346" xr:uid="{00000000-0005-0000-0000-000049A70000}"/>
    <cellStyle name="Note 5 9 19" xfId="42347" xr:uid="{00000000-0005-0000-0000-00004AA70000}"/>
    <cellStyle name="Note 5 9 19 2" xfId="42348" xr:uid="{00000000-0005-0000-0000-00004BA70000}"/>
    <cellStyle name="Note 5 9 19 3" xfId="42349" xr:uid="{00000000-0005-0000-0000-00004CA70000}"/>
    <cellStyle name="Note 5 9 19 4" xfId="42350" xr:uid="{00000000-0005-0000-0000-00004DA70000}"/>
    <cellStyle name="Note 5 9 2" xfId="42351" xr:uid="{00000000-0005-0000-0000-00004EA70000}"/>
    <cellStyle name="Note 5 9 2 2" xfId="42352" xr:uid="{00000000-0005-0000-0000-00004FA70000}"/>
    <cellStyle name="Note 5 9 2 3" xfId="42353" xr:uid="{00000000-0005-0000-0000-000050A70000}"/>
    <cellStyle name="Note 5 9 2 4" xfId="42354" xr:uid="{00000000-0005-0000-0000-000051A70000}"/>
    <cellStyle name="Note 5 9 20" xfId="42355" xr:uid="{00000000-0005-0000-0000-000052A70000}"/>
    <cellStyle name="Note 5 9 20 2" xfId="42356" xr:uid="{00000000-0005-0000-0000-000053A70000}"/>
    <cellStyle name="Note 5 9 20 3" xfId="42357" xr:uid="{00000000-0005-0000-0000-000054A70000}"/>
    <cellStyle name="Note 5 9 20 4" xfId="42358" xr:uid="{00000000-0005-0000-0000-000055A70000}"/>
    <cellStyle name="Note 5 9 21" xfId="42359" xr:uid="{00000000-0005-0000-0000-000056A70000}"/>
    <cellStyle name="Note 5 9 22" xfId="42360" xr:uid="{00000000-0005-0000-0000-000057A70000}"/>
    <cellStyle name="Note 5 9 3" xfId="42361" xr:uid="{00000000-0005-0000-0000-000058A70000}"/>
    <cellStyle name="Note 5 9 3 2" xfId="42362" xr:uid="{00000000-0005-0000-0000-000059A70000}"/>
    <cellStyle name="Note 5 9 3 3" xfId="42363" xr:uid="{00000000-0005-0000-0000-00005AA70000}"/>
    <cellStyle name="Note 5 9 3 4" xfId="42364" xr:uid="{00000000-0005-0000-0000-00005BA70000}"/>
    <cellStyle name="Note 5 9 4" xfId="42365" xr:uid="{00000000-0005-0000-0000-00005CA70000}"/>
    <cellStyle name="Note 5 9 4 2" xfId="42366" xr:uid="{00000000-0005-0000-0000-00005DA70000}"/>
    <cellStyle name="Note 5 9 4 3" xfId="42367" xr:uid="{00000000-0005-0000-0000-00005EA70000}"/>
    <cellStyle name="Note 5 9 4 4" xfId="42368" xr:uid="{00000000-0005-0000-0000-00005FA70000}"/>
    <cellStyle name="Note 5 9 5" xfId="42369" xr:uid="{00000000-0005-0000-0000-000060A70000}"/>
    <cellStyle name="Note 5 9 5 2" xfId="42370" xr:uid="{00000000-0005-0000-0000-000061A70000}"/>
    <cellStyle name="Note 5 9 5 3" xfId="42371" xr:uid="{00000000-0005-0000-0000-000062A70000}"/>
    <cellStyle name="Note 5 9 5 4" xfId="42372" xr:uid="{00000000-0005-0000-0000-000063A70000}"/>
    <cellStyle name="Note 5 9 6" xfId="42373" xr:uid="{00000000-0005-0000-0000-000064A70000}"/>
    <cellStyle name="Note 5 9 6 2" xfId="42374" xr:uid="{00000000-0005-0000-0000-000065A70000}"/>
    <cellStyle name="Note 5 9 6 3" xfId="42375" xr:uid="{00000000-0005-0000-0000-000066A70000}"/>
    <cellStyle name="Note 5 9 6 4" xfId="42376" xr:uid="{00000000-0005-0000-0000-000067A70000}"/>
    <cellStyle name="Note 5 9 7" xfId="42377" xr:uid="{00000000-0005-0000-0000-000068A70000}"/>
    <cellStyle name="Note 5 9 7 2" xfId="42378" xr:uid="{00000000-0005-0000-0000-000069A70000}"/>
    <cellStyle name="Note 5 9 7 3" xfId="42379" xr:uid="{00000000-0005-0000-0000-00006AA70000}"/>
    <cellStyle name="Note 5 9 7 4" xfId="42380" xr:uid="{00000000-0005-0000-0000-00006BA70000}"/>
    <cellStyle name="Note 5 9 8" xfId="42381" xr:uid="{00000000-0005-0000-0000-00006CA70000}"/>
    <cellStyle name="Note 5 9 8 2" xfId="42382" xr:uid="{00000000-0005-0000-0000-00006DA70000}"/>
    <cellStyle name="Note 5 9 8 3" xfId="42383" xr:uid="{00000000-0005-0000-0000-00006EA70000}"/>
    <cellStyle name="Note 5 9 8 4" xfId="42384" xr:uid="{00000000-0005-0000-0000-00006FA70000}"/>
    <cellStyle name="Note 5 9 9" xfId="42385" xr:uid="{00000000-0005-0000-0000-000070A70000}"/>
    <cellStyle name="Note 5 9 9 2" xfId="42386" xr:uid="{00000000-0005-0000-0000-000071A70000}"/>
    <cellStyle name="Note 5 9 9 3" xfId="42387" xr:uid="{00000000-0005-0000-0000-000072A70000}"/>
    <cellStyle name="Note 5 9 9 4" xfId="42388" xr:uid="{00000000-0005-0000-0000-000073A70000}"/>
    <cellStyle name="Note 50" xfId="1752" xr:uid="{00000000-0005-0000-0000-000074A70000}"/>
    <cellStyle name="Note 50 2" xfId="1753" xr:uid="{00000000-0005-0000-0000-000075A70000}"/>
    <cellStyle name="Note 51" xfId="1754" xr:uid="{00000000-0005-0000-0000-000076A70000}"/>
    <cellStyle name="Note 51 2" xfId="1755" xr:uid="{00000000-0005-0000-0000-000077A70000}"/>
    <cellStyle name="Note 51 2 2" xfId="1756" xr:uid="{00000000-0005-0000-0000-000078A70000}"/>
    <cellStyle name="Note 51 3" xfId="1757" xr:uid="{00000000-0005-0000-0000-000079A70000}"/>
    <cellStyle name="Note 52" xfId="1758" xr:uid="{00000000-0005-0000-0000-00007AA70000}"/>
    <cellStyle name="Note 52 2" xfId="1759" xr:uid="{00000000-0005-0000-0000-00007BA70000}"/>
    <cellStyle name="Note 52 2 2" xfId="1760" xr:uid="{00000000-0005-0000-0000-00007CA70000}"/>
    <cellStyle name="Note 52 2 2 2" xfId="58192" xr:uid="{00000000-0005-0000-0000-00007DA70000}"/>
    <cellStyle name="Note 52 2 3" xfId="58191" xr:uid="{00000000-0005-0000-0000-00007EA70000}"/>
    <cellStyle name="Note 52 3" xfId="1761" xr:uid="{00000000-0005-0000-0000-00007FA70000}"/>
    <cellStyle name="Note 52 3 2" xfId="58193" xr:uid="{00000000-0005-0000-0000-000080A70000}"/>
    <cellStyle name="Note 52 4" xfId="58190" xr:uid="{00000000-0005-0000-0000-000081A70000}"/>
    <cellStyle name="Note 53" xfId="1762" xr:uid="{00000000-0005-0000-0000-000082A70000}"/>
    <cellStyle name="Note 53 2" xfId="1763" xr:uid="{00000000-0005-0000-0000-000083A70000}"/>
    <cellStyle name="Note 54" xfId="1764" xr:uid="{00000000-0005-0000-0000-000084A70000}"/>
    <cellStyle name="Note 54 2" xfId="1765" xr:uid="{00000000-0005-0000-0000-000085A70000}"/>
    <cellStyle name="Note 55" xfId="1766" xr:uid="{00000000-0005-0000-0000-000086A70000}"/>
    <cellStyle name="Note 55 2" xfId="1767" xr:uid="{00000000-0005-0000-0000-000087A70000}"/>
    <cellStyle name="Note 56" xfId="1768" xr:uid="{00000000-0005-0000-0000-000088A70000}"/>
    <cellStyle name="Note 56 2" xfId="1769" xr:uid="{00000000-0005-0000-0000-000089A70000}"/>
    <cellStyle name="Note 57" xfId="1770" xr:uid="{00000000-0005-0000-0000-00008AA70000}"/>
    <cellStyle name="Note 57 2" xfId="1771" xr:uid="{00000000-0005-0000-0000-00008BA70000}"/>
    <cellStyle name="Note 58" xfId="1772" xr:uid="{00000000-0005-0000-0000-00008CA70000}"/>
    <cellStyle name="Note 58 2" xfId="1773" xr:uid="{00000000-0005-0000-0000-00008DA70000}"/>
    <cellStyle name="Note 59" xfId="1774" xr:uid="{00000000-0005-0000-0000-00008EA70000}"/>
    <cellStyle name="Note 59 2" xfId="1775" xr:uid="{00000000-0005-0000-0000-00008FA70000}"/>
    <cellStyle name="Note 6" xfId="1776" xr:uid="{00000000-0005-0000-0000-000090A70000}"/>
    <cellStyle name="Note 6 10" xfId="42390" xr:uid="{00000000-0005-0000-0000-000091A70000}"/>
    <cellStyle name="Note 6 10 10" xfId="42391" xr:uid="{00000000-0005-0000-0000-000092A70000}"/>
    <cellStyle name="Note 6 10 10 2" xfId="42392" xr:uid="{00000000-0005-0000-0000-000093A70000}"/>
    <cellStyle name="Note 6 10 10 3" xfId="42393" xr:uid="{00000000-0005-0000-0000-000094A70000}"/>
    <cellStyle name="Note 6 10 10 4" xfId="42394" xr:uid="{00000000-0005-0000-0000-000095A70000}"/>
    <cellStyle name="Note 6 10 11" xfId="42395" xr:uid="{00000000-0005-0000-0000-000096A70000}"/>
    <cellStyle name="Note 6 10 11 2" xfId="42396" xr:uid="{00000000-0005-0000-0000-000097A70000}"/>
    <cellStyle name="Note 6 10 11 3" xfId="42397" xr:uid="{00000000-0005-0000-0000-000098A70000}"/>
    <cellStyle name="Note 6 10 11 4" xfId="42398" xr:uid="{00000000-0005-0000-0000-000099A70000}"/>
    <cellStyle name="Note 6 10 12" xfId="42399" xr:uid="{00000000-0005-0000-0000-00009AA70000}"/>
    <cellStyle name="Note 6 10 12 2" xfId="42400" xr:uid="{00000000-0005-0000-0000-00009BA70000}"/>
    <cellStyle name="Note 6 10 12 3" xfId="42401" xr:uid="{00000000-0005-0000-0000-00009CA70000}"/>
    <cellStyle name="Note 6 10 12 4" xfId="42402" xr:uid="{00000000-0005-0000-0000-00009DA70000}"/>
    <cellStyle name="Note 6 10 13" xfId="42403" xr:uid="{00000000-0005-0000-0000-00009EA70000}"/>
    <cellStyle name="Note 6 10 13 2" xfId="42404" xr:uid="{00000000-0005-0000-0000-00009FA70000}"/>
    <cellStyle name="Note 6 10 13 3" xfId="42405" xr:uid="{00000000-0005-0000-0000-0000A0A70000}"/>
    <cellStyle name="Note 6 10 13 4" xfId="42406" xr:uid="{00000000-0005-0000-0000-0000A1A70000}"/>
    <cellStyle name="Note 6 10 14" xfId="42407" xr:uid="{00000000-0005-0000-0000-0000A2A70000}"/>
    <cellStyle name="Note 6 10 14 2" xfId="42408" xr:uid="{00000000-0005-0000-0000-0000A3A70000}"/>
    <cellStyle name="Note 6 10 14 3" xfId="42409" xr:uid="{00000000-0005-0000-0000-0000A4A70000}"/>
    <cellStyle name="Note 6 10 14 4" xfId="42410" xr:uid="{00000000-0005-0000-0000-0000A5A70000}"/>
    <cellStyle name="Note 6 10 15" xfId="42411" xr:uid="{00000000-0005-0000-0000-0000A6A70000}"/>
    <cellStyle name="Note 6 10 15 2" xfId="42412" xr:uid="{00000000-0005-0000-0000-0000A7A70000}"/>
    <cellStyle name="Note 6 10 15 3" xfId="42413" xr:uid="{00000000-0005-0000-0000-0000A8A70000}"/>
    <cellStyle name="Note 6 10 15 4" xfId="42414" xr:uid="{00000000-0005-0000-0000-0000A9A70000}"/>
    <cellStyle name="Note 6 10 16" xfId="42415" xr:uid="{00000000-0005-0000-0000-0000AAA70000}"/>
    <cellStyle name="Note 6 10 16 2" xfId="42416" xr:uid="{00000000-0005-0000-0000-0000ABA70000}"/>
    <cellStyle name="Note 6 10 16 3" xfId="42417" xr:uid="{00000000-0005-0000-0000-0000ACA70000}"/>
    <cellStyle name="Note 6 10 16 4" xfId="42418" xr:uid="{00000000-0005-0000-0000-0000ADA70000}"/>
    <cellStyle name="Note 6 10 17" xfId="42419" xr:uid="{00000000-0005-0000-0000-0000AEA70000}"/>
    <cellStyle name="Note 6 10 17 2" xfId="42420" xr:uid="{00000000-0005-0000-0000-0000AFA70000}"/>
    <cellStyle name="Note 6 10 17 3" xfId="42421" xr:uid="{00000000-0005-0000-0000-0000B0A70000}"/>
    <cellStyle name="Note 6 10 17 4" xfId="42422" xr:uid="{00000000-0005-0000-0000-0000B1A70000}"/>
    <cellStyle name="Note 6 10 18" xfId="42423" xr:uid="{00000000-0005-0000-0000-0000B2A70000}"/>
    <cellStyle name="Note 6 10 18 2" xfId="42424" xr:uid="{00000000-0005-0000-0000-0000B3A70000}"/>
    <cellStyle name="Note 6 10 18 3" xfId="42425" xr:uid="{00000000-0005-0000-0000-0000B4A70000}"/>
    <cellStyle name="Note 6 10 18 4" xfId="42426" xr:uid="{00000000-0005-0000-0000-0000B5A70000}"/>
    <cellStyle name="Note 6 10 19" xfId="42427" xr:uid="{00000000-0005-0000-0000-0000B6A70000}"/>
    <cellStyle name="Note 6 10 19 2" xfId="42428" xr:uid="{00000000-0005-0000-0000-0000B7A70000}"/>
    <cellStyle name="Note 6 10 19 3" xfId="42429" xr:uid="{00000000-0005-0000-0000-0000B8A70000}"/>
    <cellStyle name="Note 6 10 19 4" xfId="42430" xr:uid="{00000000-0005-0000-0000-0000B9A70000}"/>
    <cellStyle name="Note 6 10 2" xfId="42431" xr:uid="{00000000-0005-0000-0000-0000BAA70000}"/>
    <cellStyle name="Note 6 10 2 2" xfId="42432" xr:uid="{00000000-0005-0000-0000-0000BBA70000}"/>
    <cellStyle name="Note 6 10 2 3" xfId="42433" xr:uid="{00000000-0005-0000-0000-0000BCA70000}"/>
    <cellStyle name="Note 6 10 2 4" xfId="42434" xr:uid="{00000000-0005-0000-0000-0000BDA70000}"/>
    <cellStyle name="Note 6 10 20" xfId="42435" xr:uid="{00000000-0005-0000-0000-0000BEA70000}"/>
    <cellStyle name="Note 6 10 20 2" xfId="42436" xr:uid="{00000000-0005-0000-0000-0000BFA70000}"/>
    <cellStyle name="Note 6 10 20 3" xfId="42437" xr:uid="{00000000-0005-0000-0000-0000C0A70000}"/>
    <cellStyle name="Note 6 10 20 4" xfId="42438" xr:uid="{00000000-0005-0000-0000-0000C1A70000}"/>
    <cellStyle name="Note 6 10 21" xfId="42439" xr:uid="{00000000-0005-0000-0000-0000C2A70000}"/>
    <cellStyle name="Note 6 10 22" xfId="42440" xr:uid="{00000000-0005-0000-0000-0000C3A70000}"/>
    <cellStyle name="Note 6 10 3" xfId="42441" xr:uid="{00000000-0005-0000-0000-0000C4A70000}"/>
    <cellStyle name="Note 6 10 3 2" xfId="42442" xr:uid="{00000000-0005-0000-0000-0000C5A70000}"/>
    <cellStyle name="Note 6 10 3 3" xfId="42443" xr:uid="{00000000-0005-0000-0000-0000C6A70000}"/>
    <cellStyle name="Note 6 10 3 4" xfId="42444" xr:uid="{00000000-0005-0000-0000-0000C7A70000}"/>
    <cellStyle name="Note 6 10 4" xfId="42445" xr:uid="{00000000-0005-0000-0000-0000C8A70000}"/>
    <cellStyle name="Note 6 10 4 2" xfId="42446" xr:uid="{00000000-0005-0000-0000-0000C9A70000}"/>
    <cellStyle name="Note 6 10 4 3" xfId="42447" xr:uid="{00000000-0005-0000-0000-0000CAA70000}"/>
    <cellStyle name="Note 6 10 4 4" xfId="42448" xr:uid="{00000000-0005-0000-0000-0000CBA70000}"/>
    <cellStyle name="Note 6 10 5" xfId="42449" xr:uid="{00000000-0005-0000-0000-0000CCA70000}"/>
    <cellStyle name="Note 6 10 5 2" xfId="42450" xr:uid="{00000000-0005-0000-0000-0000CDA70000}"/>
    <cellStyle name="Note 6 10 5 3" xfId="42451" xr:uid="{00000000-0005-0000-0000-0000CEA70000}"/>
    <cellStyle name="Note 6 10 5 4" xfId="42452" xr:uid="{00000000-0005-0000-0000-0000CFA70000}"/>
    <cellStyle name="Note 6 10 6" xfId="42453" xr:uid="{00000000-0005-0000-0000-0000D0A70000}"/>
    <cellStyle name="Note 6 10 6 2" xfId="42454" xr:uid="{00000000-0005-0000-0000-0000D1A70000}"/>
    <cellStyle name="Note 6 10 6 3" xfId="42455" xr:uid="{00000000-0005-0000-0000-0000D2A70000}"/>
    <cellStyle name="Note 6 10 6 4" xfId="42456" xr:uid="{00000000-0005-0000-0000-0000D3A70000}"/>
    <cellStyle name="Note 6 10 7" xfId="42457" xr:uid="{00000000-0005-0000-0000-0000D4A70000}"/>
    <cellStyle name="Note 6 10 7 2" xfId="42458" xr:uid="{00000000-0005-0000-0000-0000D5A70000}"/>
    <cellStyle name="Note 6 10 7 3" xfId="42459" xr:uid="{00000000-0005-0000-0000-0000D6A70000}"/>
    <cellStyle name="Note 6 10 7 4" xfId="42460" xr:uid="{00000000-0005-0000-0000-0000D7A70000}"/>
    <cellStyle name="Note 6 10 8" xfId="42461" xr:uid="{00000000-0005-0000-0000-0000D8A70000}"/>
    <cellStyle name="Note 6 10 8 2" xfId="42462" xr:uid="{00000000-0005-0000-0000-0000D9A70000}"/>
    <cellStyle name="Note 6 10 8 3" xfId="42463" xr:uid="{00000000-0005-0000-0000-0000DAA70000}"/>
    <cellStyle name="Note 6 10 8 4" xfId="42464" xr:uid="{00000000-0005-0000-0000-0000DBA70000}"/>
    <cellStyle name="Note 6 10 9" xfId="42465" xr:uid="{00000000-0005-0000-0000-0000DCA70000}"/>
    <cellStyle name="Note 6 10 9 2" xfId="42466" xr:uid="{00000000-0005-0000-0000-0000DDA70000}"/>
    <cellStyle name="Note 6 10 9 3" xfId="42467" xr:uid="{00000000-0005-0000-0000-0000DEA70000}"/>
    <cellStyle name="Note 6 10 9 4" xfId="42468" xr:uid="{00000000-0005-0000-0000-0000DFA70000}"/>
    <cellStyle name="Note 6 11" xfId="42469" xr:uid="{00000000-0005-0000-0000-0000E0A70000}"/>
    <cellStyle name="Note 6 11 10" xfId="42470" xr:uid="{00000000-0005-0000-0000-0000E1A70000}"/>
    <cellStyle name="Note 6 11 10 2" xfId="42471" xr:uid="{00000000-0005-0000-0000-0000E2A70000}"/>
    <cellStyle name="Note 6 11 10 3" xfId="42472" xr:uid="{00000000-0005-0000-0000-0000E3A70000}"/>
    <cellStyle name="Note 6 11 10 4" xfId="42473" xr:uid="{00000000-0005-0000-0000-0000E4A70000}"/>
    <cellStyle name="Note 6 11 11" xfId="42474" xr:uid="{00000000-0005-0000-0000-0000E5A70000}"/>
    <cellStyle name="Note 6 11 11 2" xfId="42475" xr:uid="{00000000-0005-0000-0000-0000E6A70000}"/>
    <cellStyle name="Note 6 11 11 3" xfId="42476" xr:uid="{00000000-0005-0000-0000-0000E7A70000}"/>
    <cellStyle name="Note 6 11 11 4" xfId="42477" xr:uid="{00000000-0005-0000-0000-0000E8A70000}"/>
    <cellStyle name="Note 6 11 12" xfId="42478" xr:uid="{00000000-0005-0000-0000-0000E9A70000}"/>
    <cellStyle name="Note 6 11 12 2" xfId="42479" xr:uid="{00000000-0005-0000-0000-0000EAA70000}"/>
    <cellStyle name="Note 6 11 12 3" xfId="42480" xr:uid="{00000000-0005-0000-0000-0000EBA70000}"/>
    <cellStyle name="Note 6 11 12 4" xfId="42481" xr:uid="{00000000-0005-0000-0000-0000ECA70000}"/>
    <cellStyle name="Note 6 11 13" xfId="42482" xr:uid="{00000000-0005-0000-0000-0000EDA70000}"/>
    <cellStyle name="Note 6 11 13 2" xfId="42483" xr:uid="{00000000-0005-0000-0000-0000EEA70000}"/>
    <cellStyle name="Note 6 11 13 3" xfId="42484" xr:uid="{00000000-0005-0000-0000-0000EFA70000}"/>
    <cellStyle name="Note 6 11 13 4" xfId="42485" xr:uid="{00000000-0005-0000-0000-0000F0A70000}"/>
    <cellStyle name="Note 6 11 14" xfId="42486" xr:uid="{00000000-0005-0000-0000-0000F1A70000}"/>
    <cellStyle name="Note 6 11 14 2" xfId="42487" xr:uid="{00000000-0005-0000-0000-0000F2A70000}"/>
    <cellStyle name="Note 6 11 14 3" xfId="42488" xr:uid="{00000000-0005-0000-0000-0000F3A70000}"/>
    <cellStyle name="Note 6 11 14 4" xfId="42489" xr:uid="{00000000-0005-0000-0000-0000F4A70000}"/>
    <cellStyle name="Note 6 11 15" xfId="42490" xr:uid="{00000000-0005-0000-0000-0000F5A70000}"/>
    <cellStyle name="Note 6 11 15 2" xfId="42491" xr:uid="{00000000-0005-0000-0000-0000F6A70000}"/>
    <cellStyle name="Note 6 11 15 3" xfId="42492" xr:uid="{00000000-0005-0000-0000-0000F7A70000}"/>
    <cellStyle name="Note 6 11 15 4" xfId="42493" xr:uid="{00000000-0005-0000-0000-0000F8A70000}"/>
    <cellStyle name="Note 6 11 16" xfId="42494" xr:uid="{00000000-0005-0000-0000-0000F9A70000}"/>
    <cellStyle name="Note 6 11 16 2" xfId="42495" xr:uid="{00000000-0005-0000-0000-0000FAA70000}"/>
    <cellStyle name="Note 6 11 16 3" xfId="42496" xr:uid="{00000000-0005-0000-0000-0000FBA70000}"/>
    <cellStyle name="Note 6 11 16 4" xfId="42497" xr:uid="{00000000-0005-0000-0000-0000FCA70000}"/>
    <cellStyle name="Note 6 11 17" xfId="42498" xr:uid="{00000000-0005-0000-0000-0000FDA70000}"/>
    <cellStyle name="Note 6 11 17 2" xfId="42499" xr:uid="{00000000-0005-0000-0000-0000FEA70000}"/>
    <cellStyle name="Note 6 11 17 3" xfId="42500" xr:uid="{00000000-0005-0000-0000-0000FFA70000}"/>
    <cellStyle name="Note 6 11 17 4" xfId="42501" xr:uid="{00000000-0005-0000-0000-000000A80000}"/>
    <cellStyle name="Note 6 11 18" xfId="42502" xr:uid="{00000000-0005-0000-0000-000001A80000}"/>
    <cellStyle name="Note 6 11 18 2" xfId="42503" xr:uid="{00000000-0005-0000-0000-000002A80000}"/>
    <cellStyle name="Note 6 11 18 3" xfId="42504" xr:uid="{00000000-0005-0000-0000-000003A80000}"/>
    <cellStyle name="Note 6 11 18 4" xfId="42505" xr:uid="{00000000-0005-0000-0000-000004A80000}"/>
    <cellStyle name="Note 6 11 19" xfId="42506" xr:uid="{00000000-0005-0000-0000-000005A80000}"/>
    <cellStyle name="Note 6 11 19 2" xfId="42507" xr:uid="{00000000-0005-0000-0000-000006A80000}"/>
    <cellStyle name="Note 6 11 19 3" xfId="42508" xr:uid="{00000000-0005-0000-0000-000007A80000}"/>
    <cellStyle name="Note 6 11 19 4" xfId="42509" xr:uid="{00000000-0005-0000-0000-000008A80000}"/>
    <cellStyle name="Note 6 11 2" xfId="42510" xr:uid="{00000000-0005-0000-0000-000009A80000}"/>
    <cellStyle name="Note 6 11 2 2" xfId="42511" xr:uid="{00000000-0005-0000-0000-00000AA80000}"/>
    <cellStyle name="Note 6 11 2 3" xfId="42512" xr:uid="{00000000-0005-0000-0000-00000BA80000}"/>
    <cellStyle name="Note 6 11 2 4" xfId="42513" xr:uid="{00000000-0005-0000-0000-00000CA80000}"/>
    <cellStyle name="Note 6 11 20" xfId="42514" xr:uid="{00000000-0005-0000-0000-00000DA80000}"/>
    <cellStyle name="Note 6 11 20 2" xfId="42515" xr:uid="{00000000-0005-0000-0000-00000EA80000}"/>
    <cellStyle name="Note 6 11 20 3" xfId="42516" xr:uid="{00000000-0005-0000-0000-00000FA80000}"/>
    <cellStyle name="Note 6 11 20 4" xfId="42517" xr:uid="{00000000-0005-0000-0000-000010A80000}"/>
    <cellStyle name="Note 6 11 21" xfId="42518" xr:uid="{00000000-0005-0000-0000-000011A80000}"/>
    <cellStyle name="Note 6 11 22" xfId="42519" xr:uid="{00000000-0005-0000-0000-000012A80000}"/>
    <cellStyle name="Note 6 11 3" xfId="42520" xr:uid="{00000000-0005-0000-0000-000013A80000}"/>
    <cellStyle name="Note 6 11 3 2" xfId="42521" xr:uid="{00000000-0005-0000-0000-000014A80000}"/>
    <cellStyle name="Note 6 11 3 3" xfId="42522" xr:uid="{00000000-0005-0000-0000-000015A80000}"/>
    <cellStyle name="Note 6 11 3 4" xfId="42523" xr:uid="{00000000-0005-0000-0000-000016A80000}"/>
    <cellStyle name="Note 6 11 4" xfId="42524" xr:uid="{00000000-0005-0000-0000-000017A80000}"/>
    <cellStyle name="Note 6 11 4 2" xfId="42525" xr:uid="{00000000-0005-0000-0000-000018A80000}"/>
    <cellStyle name="Note 6 11 4 3" xfId="42526" xr:uid="{00000000-0005-0000-0000-000019A80000}"/>
    <cellStyle name="Note 6 11 4 4" xfId="42527" xr:uid="{00000000-0005-0000-0000-00001AA80000}"/>
    <cellStyle name="Note 6 11 5" xfId="42528" xr:uid="{00000000-0005-0000-0000-00001BA80000}"/>
    <cellStyle name="Note 6 11 5 2" xfId="42529" xr:uid="{00000000-0005-0000-0000-00001CA80000}"/>
    <cellStyle name="Note 6 11 5 3" xfId="42530" xr:uid="{00000000-0005-0000-0000-00001DA80000}"/>
    <cellStyle name="Note 6 11 5 4" xfId="42531" xr:uid="{00000000-0005-0000-0000-00001EA80000}"/>
    <cellStyle name="Note 6 11 6" xfId="42532" xr:uid="{00000000-0005-0000-0000-00001FA80000}"/>
    <cellStyle name="Note 6 11 6 2" xfId="42533" xr:uid="{00000000-0005-0000-0000-000020A80000}"/>
    <cellStyle name="Note 6 11 6 3" xfId="42534" xr:uid="{00000000-0005-0000-0000-000021A80000}"/>
    <cellStyle name="Note 6 11 6 4" xfId="42535" xr:uid="{00000000-0005-0000-0000-000022A80000}"/>
    <cellStyle name="Note 6 11 7" xfId="42536" xr:uid="{00000000-0005-0000-0000-000023A80000}"/>
    <cellStyle name="Note 6 11 7 2" xfId="42537" xr:uid="{00000000-0005-0000-0000-000024A80000}"/>
    <cellStyle name="Note 6 11 7 3" xfId="42538" xr:uid="{00000000-0005-0000-0000-000025A80000}"/>
    <cellStyle name="Note 6 11 7 4" xfId="42539" xr:uid="{00000000-0005-0000-0000-000026A80000}"/>
    <cellStyle name="Note 6 11 8" xfId="42540" xr:uid="{00000000-0005-0000-0000-000027A80000}"/>
    <cellStyle name="Note 6 11 8 2" xfId="42541" xr:uid="{00000000-0005-0000-0000-000028A80000}"/>
    <cellStyle name="Note 6 11 8 3" xfId="42542" xr:uid="{00000000-0005-0000-0000-000029A80000}"/>
    <cellStyle name="Note 6 11 8 4" xfId="42543" xr:uid="{00000000-0005-0000-0000-00002AA80000}"/>
    <cellStyle name="Note 6 11 9" xfId="42544" xr:uid="{00000000-0005-0000-0000-00002BA80000}"/>
    <cellStyle name="Note 6 11 9 2" xfId="42545" xr:uid="{00000000-0005-0000-0000-00002CA80000}"/>
    <cellStyle name="Note 6 11 9 3" xfId="42546" xr:uid="{00000000-0005-0000-0000-00002DA80000}"/>
    <cellStyle name="Note 6 11 9 4" xfId="42547" xr:uid="{00000000-0005-0000-0000-00002EA80000}"/>
    <cellStyle name="Note 6 12" xfId="42548" xr:uid="{00000000-0005-0000-0000-00002FA80000}"/>
    <cellStyle name="Note 6 12 10" xfId="42549" xr:uid="{00000000-0005-0000-0000-000030A80000}"/>
    <cellStyle name="Note 6 12 10 2" xfId="42550" xr:uid="{00000000-0005-0000-0000-000031A80000}"/>
    <cellStyle name="Note 6 12 10 3" xfId="42551" xr:uid="{00000000-0005-0000-0000-000032A80000}"/>
    <cellStyle name="Note 6 12 10 4" xfId="42552" xr:uid="{00000000-0005-0000-0000-000033A80000}"/>
    <cellStyle name="Note 6 12 11" xfId="42553" xr:uid="{00000000-0005-0000-0000-000034A80000}"/>
    <cellStyle name="Note 6 12 11 2" xfId="42554" xr:uid="{00000000-0005-0000-0000-000035A80000}"/>
    <cellStyle name="Note 6 12 11 3" xfId="42555" xr:uid="{00000000-0005-0000-0000-000036A80000}"/>
    <cellStyle name="Note 6 12 11 4" xfId="42556" xr:uid="{00000000-0005-0000-0000-000037A80000}"/>
    <cellStyle name="Note 6 12 12" xfId="42557" xr:uid="{00000000-0005-0000-0000-000038A80000}"/>
    <cellStyle name="Note 6 12 12 2" xfId="42558" xr:uid="{00000000-0005-0000-0000-000039A80000}"/>
    <cellStyle name="Note 6 12 12 3" xfId="42559" xr:uid="{00000000-0005-0000-0000-00003AA80000}"/>
    <cellStyle name="Note 6 12 12 4" xfId="42560" xr:uid="{00000000-0005-0000-0000-00003BA80000}"/>
    <cellStyle name="Note 6 12 13" xfId="42561" xr:uid="{00000000-0005-0000-0000-00003CA80000}"/>
    <cellStyle name="Note 6 12 13 2" xfId="42562" xr:uid="{00000000-0005-0000-0000-00003DA80000}"/>
    <cellStyle name="Note 6 12 13 3" xfId="42563" xr:uid="{00000000-0005-0000-0000-00003EA80000}"/>
    <cellStyle name="Note 6 12 13 4" xfId="42564" xr:uid="{00000000-0005-0000-0000-00003FA80000}"/>
    <cellStyle name="Note 6 12 14" xfId="42565" xr:uid="{00000000-0005-0000-0000-000040A80000}"/>
    <cellStyle name="Note 6 12 14 2" xfId="42566" xr:uid="{00000000-0005-0000-0000-000041A80000}"/>
    <cellStyle name="Note 6 12 14 3" xfId="42567" xr:uid="{00000000-0005-0000-0000-000042A80000}"/>
    <cellStyle name="Note 6 12 14 4" xfId="42568" xr:uid="{00000000-0005-0000-0000-000043A80000}"/>
    <cellStyle name="Note 6 12 15" xfId="42569" xr:uid="{00000000-0005-0000-0000-000044A80000}"/>
    <cellStyle name="Note 6 12 15 2" xfId="42570" xr:uid="{00000000-0005-0000-0000-000045A80000}"/>
    <cellStyle name="Note 6 12 15 3" xfId="42571" xr:uid="{00000000-0005-0000-0000-000046A80000}"/>
    <cellStyle name="Note 6 12 15 4" xfId="42572" xr:uid="{00000000-0005-0000-0000-000047A80000}"/>
    <cellStyle name="Note 6 12 16" xfId="42573" xr:uid="{00000000-0005-0000-0000-000048A80000}"/>
    <cellStyle name="Note 6 12 16 2" xfId="42574" xr:uid="{00000000-0005-0000-0000-000049A80000}"/>
    <cellStyle name="Note 6 12 16 3" xfId="42575" xr:uid="{00000000-0005-0000-0000-00004AA80000}"/>
    <cellStyle name="Note 6 12 16 4" xfId="42576" xr:uid="{00000000-0005-0000-0000-00004BA80000}"/>
    <cellStyle name="Note 6 12 17" xfId="42577" xr:uid="{00000000-0005-0000-0000-00004CA80000}"/>
    <cellStyle name="Note 6 12 17 2" xfId="42578" xr:uid="{00000000-0005-0000-0000-00004DA80000}"/>
    <cellStyle name="Note 6 12 17 3" xfId="42579" xr:uid="{00000000-0005-0000-0000-00004EA80000}"/>
    <cellStyle name="Note 6 12 17 4" xfId="42580" xr:uid="{00000000-0005-0000-0000-00004FA80000}"/>
    <cellStyle name="Note 6 12 18" xfId="42581" xr:uid="{00000000-0005-0000-0000-000050A80000}"/>
    <cellStyle name="Note 6 12 18 2" xfId="42582" xr:uid="{00000000-0005-0000-0000-000051A80000}"/>
    <cellStyle name="Note 6 12 18 3" xfId="42583" xr:uid="{00000000-0005-0000-0000-000052A80000}"/>
    <cellStyle name="Note 6 12 18 4" xfId="42584" xr:uid="{00000000-0005-0000-0000-000053A80000}"/>
    <cellStyle name="Note 6 12 19" xfId="42585" xr:uid="{00000000-0005-0000-0000-000054A80000}"/>
    <cellStyle name="Note 6 12 19 2" xfId="42586" xr:uid="{00000000-0005-0000-0000-000055A80000}"/>
    <cellStyle name="Note 6 12 19 3" xfId="42587" xr:uid="{00000000-0005-0000-0000-000056A80000}"/>
    <cellStyle name="Note 6 12 19 4" xfId="42588" xr:uid="{00000000-0005-0000-0000-000057A80000}"/>
    <cellStyle name="Note 6 12 2" xfId="42589" xr:uid="{00000000-0005-0000-0000-000058A80000}"/>
    <cellStyle name="Note 6 12 2 2" xfId="42590" xr:uid="{00000000-0005-0000-0000-000059A80000}"/>
    <cellStyle name="Note 6 12 2 3" xfId="42591" xr:uid="{00000000-0005-0000-0000-00005AA80000}"/>
    <cellStyle name="Note 6 12 2 4" xfId="42592" xr:uid="{00000000-0005-0000-0000-00005BA80000}"/>
    <cellStyle name="Note 6 12 20" xfId="42593" xr:uid="{00000000-0005-0000-0000-00005CA80000}"/>
    <cellStyle name="Note 6 12 20 2" xfId="42594" xr:uid="{00000000-0005-0000-0000-00005DA80000}"/>
    <cellStyle name="Note 6 12 20 3" xfId="42595" xr:uid="{00000000-0005-0000-0000-00005EA80000}"/>
    <cellStyle name="Note 6 12 20 4" xfId="42596" xr:uid="{00000000-0005-0000-0000-00005FA80000}"/>
    <cellStyle name="Note 6 12 21" xfId="42597" xr:uid="{00000000-0005-0000-0000-000060A80000}"/>
    <cellStyle name="Note 6 12 22" xfId="42598" xr:uid="{00000000-0005-0000-0000-000061A80000}"/>
    <cellStyle name="Note 6 12 3" xfId="42599" xr:uid="{00000000-0005-0000-0000-000062A80000}"/>
    <cellStyle name="Note 6 12 3 2" xfId="42600" xr:uid="{00000000-0005-0000-0000-000063A80000}"/>
    <cellStyle name="Note 6 12 3 3" xfId="42601" xr:uid="{00000000-0005-0000-0000-000064A80000}"/>
    <cellStyle name="Note 6 12 3 4" xfId="42602" xr:uid="{00000000-0005-0000-0000-000065A80000}"/>
    <cellStyle name="Note 6 12 4" xfId="42603" xr:uid="{00000000-0005-0000-0000-000066A80000}"/>
    <cellStyle name="Note 6 12 4 2" xfId="42604" xr:uid="{00000000-0005-0000-0000-000067A80000}"/>
    <cellStyle name="Note 6 12 4 3" xfId="42605" xr:uid="{00000000-0005-0000-0000-000068A80000}"/>
    <cellStyle name="Note 6 12 4 4" xfId="42606" xr:uid="{00000000-0005-0000-0000-000069A80000}"/>
    <cellStyle name="Note 6 12 5" xfId="42607" xr:uid="{00000000-0005-0000-0000-00006AA80000}"/>
    <cellStyle name="Note 6 12 5 2" xfId="42608" xr:uid="{00000000-0005-0000-0000-00006BA80000}"/>
    <cellStyle name="Note 6 12 5 3" xfId="42609" xr:uid="{00000000-0005-0000-0000-00006CA80000}"/>
    <cellStyle name="Note 6 12 5 4" xfId="42610" xr:uid="{00000000-0005-0000-0000-00006DA80000}"/>
    <cellStyle name="Note 6 12 6" xfId="42611" xr:uid="{00000000-0005-0000-0000-00006EA80000}"/>
    <cellStyle name="Note 6 12 6 2" xfId="42612" xr:uid="{00000000-0005-0000-0000-00006FA80000}"/>
    <cellStyle name="Note 6 12 6 3" xfId="42613" xr:uid="{00000000-0005-0000-0000-000070A80000}"/>
    <cellStyle name="Note 6 12 6 4" xfId="42614" xr:uid="{00000000-0005-0000-0000-000071A80000}"/>
    <cellStyle name="Note 6 12 7" xfId="42615" xr:uid="{00000000-0005-0000-0000-000072A80000}"/>
    <cellStyle name="Note 6 12 7 2" xfId="42616" xr:uid="{00000000-0005-0000-0000-000073A80000}"/>
    <cellStyle name="Note 6 12 7 3" xfId="42617" xr:uid="{00000000-0005-0000-0000-000074A80000}"/>
    <cellStyle name="Note 6 12 7 4" xfId="42618" xr:uid="{00000000-0005-0000-0000-000075A80000}"/>
    <cellStyle name="Note 6 12 8" xfId="42619" xr:uid="{00000000-0005-0000-0000-000076A80000}"/>
    <cellStyle name="Note 6 12 8 2" xfId="42620" xr:uid="{00000000-0005-0000-0000-000077A80000}"/>
    <cellStyle name="Note 6 12 8 3" xfId="42621" xr:uid="{00000000-0005-0000-0000-000078A80000}"/>
    <cellStyle name="Note 6 12 8 4" xfId="42622" xr:uid="{00000000-0005-0000-0000-000079A80000}"/>
    <cellStyle name="Note 6 12 9" xfId="42623" xr:uid="{00000000-0005-0000-0000-00007AA80000}"/>
    <cellStyle name="Note 6 12 9 2" xfId="42624" xr:uid="{00000000-0005-0000-0000-00007BA80000}"/>
    <cellStyle name="Note 6 12 9 3" xfId="42625" xr:uid="{00000000-0005-0000-0000-00007CA80000}"/>
    <cellStyle name="Note 6 12 9 4" xfId="42626" xr:uid="{00000000-0005-0000-0000-00007DA80000}"/>
    <cellStyle name="Note 6 13" xfId="42627" xr:uid="{00000000-0005-0000-0000-00007EA80000}"/>
    <cellStyle name="Note 6 13 10" xfId="42628" xr:uid="{00000000-0005-0000-0000-00007FA80000}"/>
    <cellStyle name="Note 6 13 10 2" xfId="42629" xr:uid="{00000000-0005-0000-0000-000080A80000}"/>
    <cellStyle name="Note 6 13 10 3" xfId="42630" xr:uid="{00000000-0005-0000-0000-000081A80000}"/>
    <cellStyle name="Note 6 13 10 4" xfId="42631" xr:uid="{00000000-0005-0000-0000-000082A80000}"/>
    <cellStyle name="Note 6 13 11" xfId="42632" xr:uid="{00000000-0005-0000-0000-000083A80000}"/>
    <cellStyle name="Note 6 13 11 2" xfId="42633" xr:uid="{00000000-0005-0000-0000-000084A80000}"/>
    <cellStyle name="Note 6 13 11 3" xfId="42634" xr:uid="{00000000-0005-0000-0000-000085A80000}"/>
    <cellStyle name="Note 6 13 11 4" xfId="42635" xr:uid="{00000000-0005-0000-0000-000086A80000}"/>
    <cellStyle name="Note 6 13 12" xfId="42636" xr:uid="{00000000-0005-0000-0000-000087A80000}"/>
    <cellStyle name="Note 6 13 12 2" xfId="42637" xr:uid="{00000000-0005-0000-0000-000088A80000}"/>
    <cellStyle name="Note 6 13 12 3" xfId="42638" xr:uid="{00000000-0005-0000-0000-000089A80000}"/>
    <cellStyle name="Note 6 13 12 4" xfId="42639" xr:uid="{00000000-0005-0000-0000-00008AA80000}"/>
    <cellStyle name="Note 6 13 13" xfId="42640" xr:uid="{00000000-0005-0000-0000-00008BA80000}"/>
    <cellStyle name="Note 6 13 13 2" xfId="42641" xr:uid="{00000000-0005-0000-0000-00008CA80000}"/>
    <cellStyle name="Note 6 13 13 3" xfId="42642" xr:uid="{00000000-0005-0000-0000-00008DA80000}"/>
    <cellStyle name="Note 6 13 13 4" xfId="42643" xr:uid="{00000000-0005-0000-0000-00008EA80000}"/>
    <cellStyle name="Note 6 13 14" xfId="42644" xr:uid="{00000000-0005-0000-0000-00008FA80000}"/>
    <cellStyle name="Note 6 13 14 2" xfId="42645" xr:uid="{00000000-0005-0000-0000-000090A80000}"/>
    <cellStyle name="Note 6 13 14 3" xfId="42646" xr:uid="{00000000-0005-0000-0000-000091A80000}"/>
    <cellStyle name="Note 6 13 14 4" xfId="42647" xr:uid="{00000000-0005-0000-0000-000092A80000}"/>
    <cellStyle name="Note 6 13 15" xfId="42648" xr:uid="{00000000-0005-0000-0000-000093A80000}"/>
    <cellStyle name="Note 6 13 15 2" xfId="42649" xr:uid="{00000000-0005-0000-0000-000094A80000}"/>
    <cellStyle name="Note 6 13 15 3" xfId="42650" xr:uid="{00000000-0005-0000-0000-000095A80000}"/>
    <cellStyle name="Note 6 13 15 4" xfId="42651" xr:uid="{00000000-0005-0000-0000-000096A80000}"/>
    <cellStyle name="Note 6 13 16" xfId="42652" xr:uid="{00000000-0005-0000-0000-000097A80000}"/>
    <cellStyle name="Note 6 13 16 2" xfId="42653" xr:uid="{00000000-0005-0000-0000-000098A80000}"/>
    <cellStyle name="Note 6 13 16 3" xfId="42654" xr:uid="{00000000-0005-0000-0000-000099A80000}"/>
    <cellStyle name="Note 6 13 16 4" xfId="42655" xr:uid="{00000000-0005-0000-0000-00009AA80000}"/>
    <cellStyle name="Note 6 13 17" xfId="42656" xr:uid="{00000000-0005-0000-0000-00009BA80000}"/>
    <cellStyle name="Note 6 13 17 2" xfId="42657" xr:uid="{00000000-0005-0000-0000-00009CA80000}"/>
    <cellStyle name="Note 6 13 17 3" xfId="42658" xr:uid="{00000000-0005-0000-0000-00009DA80000}"/>
    <cellStyle name="Note 6 13 17 4" xfId="42659" xr:uid="{00000000-0005-0000-0000-00009EA80000}"/>
    <cellStyle name="Note 6 13 18" xfId="42660" xr:uid="{00000000-0005-0000-0000-00009FA80000}"/>
    <cellStyle name="Note 6 13 18 2" xfId="42661" xr:uid="{00000000-0005-0000-0000-0000A0A80000}"/>
    <cellStyle name="Note 6 13 18 3" xfId="42662" xr:uid="{00000000-0005-0000-0000-0000A1A80000}"/>
    <cellStyle name="Note 6 13 18 4" xfId="42663" xr:uid="{00000000-0005-0000-0000-0000A2A80000}"/>
    <cellStyle name="Note 6 13 19" xfId="42664" xr:uid="{00000000-0005-0000-0000-0000A3A80000}"/>
    <cellStyle name="Note 6 13 19 2" xfId="42665" xr:uid="{00000000-0005-0000-0000-0000A4A80000}"/>
    <cellStyle name="Note 6 13 19 3" xfId="42666" xr:uid="{00000000-0005-0000-0000-0000A5A80000}"/>
    <cellStyle name="Note 6 13 19 4" xfId="42667" xr:uid="{00000000-0005-0000-0000-0000A6A80000}"/>
    <cellStyle name="Note 6 13 2" xfId="42668" xr:uid="{00000000-0005-0000-0000-0000A7A80000}"/>
    <cellStyle name="Note 6 13 2 2" xfId="42669" xr:uid="{00000000-0005-0000-0000-0000A8A80000}"/>
    <cellStyle name="Note 6 13 2 3" xfId="42670" xr:uid="{00000000-0005-0000-0000-0000A9A80000}"/>
    <cellStyle name="Note 6 13 2 4" xfId="42671" xr:uid="{00000000-0005-0000-0000-0000AAA80000}"/>
    <cellStyle name="Note 6 13 20" xfId="42672" xr:uid="{00000000-0005-0000-0000-0000ABA80000}"/>
    <cellStyle name="Note 6 13 20 2" xfId="42673" xr:uid="{00000000-0005-0000-0000-0000ACA80000}"/>
    <cellStyle name="Note 6 13 20 3" xfId="42674" xr:uid="{00000000-0005-0000-0000-0000ADA80000}"/>
    <cellStyle name="Note 6 13 20 4" xfId="42675" xr:uid="{00000000-0005-0000-0000-0000AEA80000}"/>
    <cellStyle name="Note 6 13 21" xfId="42676" xr:uid="{00000000-0005-0000-0000-0000AFA80000}"/>
    <cellStyle name="Note 6 13 22" xfId="42677" xr:uid="{00000000-0005-0000-0000-0000B0A80000}"/>
    <cellStyle name="Note 6 13 3" xfId="42678" xr:uid="{00000000-0005-0000-0000-0000B1A80000}"/>
    <cellStyle name="Note 6 13 3 2" xfId="42679" xr:uid="{00000000-0005-0000-0000-0000B2A80000}"/>
    <cellStyle name="Note 6 13 3 3" xfId="42680" xr:uid="{00000000-0005-0000-0000-0000B3A80000}"/>
    <cellStyle name="Note 6 13 3 4" xfId="42681" xr:uid="{00000000-0005-0000-0000-0000B4A80000}"/>
    <cellStyle name="Note 6 13 4" xfId="42682" xr:uid="{00000000-0005-0000-0000-0000B5A80000}"/>
    <cellStyle name="Note 6 13 4 2" xfId="42683" xr:uid="{00000000-0005-0000-0000-0000B6A80000}"/>
    <cellStyle name="Note 6 13 4 3" xfId="42684" xr:uid="{00000000-0005-0000-0000-0000B7A80000}"/>
    <cellStyle name="Note 6 13 4 4" xfId="42685" xr:uid="{00000000-0005-0000-0000-0000B8A80000}"/>
    <cellStyle name="Note 6 13 5" xfId="42686" xr:uid="{00000000-0005-0000-0000-0000B9A80000}"/>
    <cellStyle name="Note 6 13 5 2" xfId="42687" xr:uid="{00000000-0005-0000-0000-0000BAA80000}"/>
    <cellStyle name="Note 6 13 5 3" xfId="42688" xr:uid="{00000000-0005-0000-0000-0000BBA80000}"/>
    <cellStyle name="Note 6 13 5 4" xfId="42689" xr:uid="{00000000-0005-0000-0000-0000BCA80000}"/>
    <cellStyle name="Note 6 13 6" xfId="42690" xr:uid="{00000000-0005-0000-0000-0000BDA80000}"/>
    <cellStyle name="Note 6 13 6 2" xfId="42691" xr:uid="{00000000-0005-0000-0000-0000BEA80000}"/>
    <cellStyle name="Note 6 13 6 3" xfId="42692" xr:uid="{00000000-0005-0000-0000-0000BFA80000}"/>
    <cellStyle name="Note 6 13 6 4" xfId="42693" xr:uid="{00000000-0005-0000-0000-0000C0A80000}"/>
    <cellStyle name="Note 6 13 7" xfId="42694" xr:uid="{00000000-0005-0000-0000-0000C1A80000}"/>
    <cellStyle name="Note 6 13 7 2" xfId="42695" xr:uid="{00000000-0005-0000-0000-0000C2A80000}"/>
    <cellStyle name="Note 6 13 7 3" xfId="42696" xr:uid="{00000000-0005-0000-0000-0000C3A80000}"/>
    <cellStyle name="Note 6 13 7 4" xfId="42697" xr:uid="{00000000-0005-0000-0000-0000C4A80000}"/>
    <cellStyle name="Note 6 13 8" xfId="42698" xr:uid="{00000000-0005-0000-0000-0000C5A80000}"/>
    <cellStyle name="Note 6 13 8 2" xfId="42699" xr:uid="{00000000-0005-0000-0000-0000C6A80000}"/>
    <cellStyle name="Note 6 13 8 3" xfId="42700" xr:uid="{00000000-0005-0000-0000-0000C7A80000}"/>
    <cellStyle name="Note 6 13 8 4" xfId="42701" xr:uid="{00000000-0005-0000-0000-0000C8A80000}"/>
    <cellStyle name="Note 6 13 9" xfId="42702" xr:uid="{00000000-0005-0000-0000-0000C9A80000}"/>
    <cellStyle name="Note 6 13 9 2" xfId="42703" xr:uid="{00000000-0005-0000-0000-0000CAA80000}"/>
    <cellStyle name="Note 6 13 9 3" xfId="42704" xr:uid="{00000000-0005-0000-0000-0000CBA80000}"/>
    <cellStyle name="Note 6 13 9 4" xfId="42705" xr:uid="{00000000-0005-0000-0000-0000CCA80000}"/>
    <cellStyle name="Note 6 14" xfId="42706" xr:uid="{00000000-0005-0000-0000-0000CDA80000}"/>
    <cellStyle name="Note 6 14 10" xfId="42707" xr:uid="{00000000-0005-0000-0000-0000CEA80000}"/>
    <cellStyle name="Note 6 14 10 2" xfId="42708" xr:uid="{00000000-0005-0000-0000-0000CFA80000}"/>
    <cellStyle name="Note 6 14 10 3" xfId="42709" xr:uid="{00000000-0005-0000-0000-0000D0A80000}"/>
    <cellStyle name="Note 6 14 10 4" xfId="42710" xr:uid="{00000000-0005-0000-0000-0000D1A80000}"/>
    <cellStyle name="Note 6 14 11" xfId="42711" xr:uid="{00000000-0005-0000-0000-0000D2A80000}"/>
    <cellStyle name="Note 6 14 11 2" xfId="42712" xr:uid="{00000000-0005-0000-0000-0000D3A80000}"/>
    <cellStyle name="Note 6 14 11 3" xfId="42713" xr:uid="{00000000-0005-0000-0000-0000D4A80000}"/>
    <cellStyle name="Note 6 14 11 4" xfId="42714" xr:uid="{00000000-0005-0000-0000-0000D5A80000}"/>
    <cellStyle name="Note 6 14 12" xfId="42715" xr:uid="{00000000-0005-0000-0000-0000D6A80000}"/>
    <cellStyle name="Note 6 14 12 2" xfId="42716" xr:uid="{00000000-0005-0000-0000-0000D7A80000}"/>
    <cellStyle name="Note 6 14 12 3" xfId="42717" xr:uid="{00000000-0005-0000-0000-0000D8A80000}"/>
    <cellStyle name="Note 6 14 12 4" xfId="42718" xr:uid="{00000000-0005-0000-0000-0000D9A80000}"/>
    <cellStyle name="Note 6 14 13" xfId="42719" xr:uid="{00000000-0005-0000-0000-0000DAA80000}"/>
    <cellStyle name="Note 6 14 13 2" xfId="42720" xr:uid="{00000000-0005-0000-0000-0000DBA80000}"/>
    <cellStyle name="Note 6 14 13 3" xfId="42721" xr:uid="{00000000-0005-0000-0000-0000DCA80000}"/>
    <cellStyle name="Note 6 14 13 4" xfId="42722" xr:uid="{00000000-0005-0000-0000-0000DDA80000}"/>
    <cellStyle name="Note 6 14 14" xfId="42723" xr:uid="{00000000-0005-0000-0000-0000DEA80000}"/>
    <cellStyle name="Note 6 14 14 2" xfId="42724" xr:uid="{00000000-0005-0000-0000-0000DFA80000}"/>
    <cellStyle name="Note 6 14 14 3" xfId="42725" xr:uid="{00000000-0005-0000-0000-0000E0A80000}"/>
    <cellStyle name="Note 6 14 14 4" xfId="42726" xr:uid="{00000000-0005-0000-0000-0000E1A80000}"/>
    <cellStyle name="Note 6 14 15" xfId="42727" xr:uid="{00000000-0005-0000-0000-0000E2A80000}"/>
    <cellStyle name="Note 6 14 15 2" xfId="42728" xr:uid="{00000000-0005-0000-0000-0000E3A80000}"/>
    <cellStyle name="Note 6 14 15 3" xfId="42729" xr:uid="{00000000-0005-0000-0000-0000E4A80000}"/>
    <cellStyle name="Note 6 14 15 4" xfId="42730" xr:uid="{00000000-0005-0000-0000-0000E5A80000}"/>
    <cellStyle name="Note 6 14 16" xfId="42731" xr:uid="{00000000-0005-0000-0000-0000E6A80000}"/>
    <cellStyle name="Note 6 14 16 2" xfId="42732" xr:uid="{00000000-0005-0000-0000-0000E7A80000}"/>
    <cellStyle name="Note 6 14 16 3" xfId="42733" xr:uid="{00000000-0005-0000-0000-0000E8A80000}"/>
    <cellStyle name="Note 6 14 16 4" xfId="42734" xr:uid="{00000000-0005-0000-0000-0000E9A80000}"/>
    <cellStyle name="Note 6 14 17" xfId="42735" xr:uid="{00000000-0005-0000-0000-0000EAA80000}"/>
    <cellStyle name="Note 6 14 17 2" xfId="42736" xr:uid="{00000000-0005-0000-0000-0000EBA80000}"/>
    <cellStyle name="Note 6 14 17 3" xfId="42737" xr:uid="{00000000-0005-0000-0000-0000ECA80000}"/>
    <cellStyle name="Note 6 14 17 4" xfId="42738" xr:uid="{00000000-0005-0000-0000-0000EDA80000}"/>
    <cellStyle name="Note 6 14 18" xfId="42739" xr:uid="{00000000-0005-0000-0000-0000EEA80000}"/>
    <cellStyle name="Note 6 14 18 2" xfId="42740" xr:uid="{00000000-0005-0000-0000-0000EFA80000}"/>
    <cellStyle name="Note 6 14 18 3" xfId="42741" xr:uid="{00000000-0005-0000-0000-0000F0A80000}"/>
    <cellStyle name="Note 6 14 18 4" xfId="42742" xr:uid="{00000000-0005-0000-0000-0000F1A80000}"/>
    <cellStyle name="Note 6 14 19" xfId="42743" xr:uid="{00000000-0005-0000-0000-0000F2A80000}"/>
    <cellStyle name="Note 6 14 19 2" xfId="42744" xr:uid="{00000000-0005-0000-0000-0000F3A80000}"/>
    <cellStyle name="Note 6 14 19 3" xfId="42745" xr:uid="{00000000-0005-0000-0000-0000F4A80000}"/>
    <cellStyle name="Note 6 14 19 4" xfId="42746" xr:uid="{00000000-0005-0000-0000-0000F5A80000}"/>
    <cellStyle name="Note 6 14 2" xfId="42747" xr:uid="{00000000-0005-0000-0000-0000F6A80000}"/>
    <cellStyle name="Note 6 14 2 2" xfId="42748" xr:uid="{00000000-0005-0000-0000-0000F7A80000}"/>
    <cellStyle name="Note 6 14 2 3" xfId="42749" xr:uid="{00000000-0005-0000-0000-0000F8A80000}"/>
    <cellStyle name="Note 6 14 2 4" xfId="42750" xr:uid="{00000000-0005-0000-0000-0000F9A80000}"/>
    <cellStyle name="Note 6 14 20" xfId="42751" xr:uid="{00000000-0005-0000-0000-0000FAA80000}"/>
    <cellStyle name="Note 6 14 20 2" xfId="42752" xr:uid="{00000000-0005-0000-0000-0000FBA80000}"/>
    <cellStyle name="Note 6 14 20 3" xfId="42753" xr:uid="{00000000-0005-0000-0000-0000FCA80000}"/>
    <cellStyle name="Note 6 14 20 4" xfId="42754" xr:uid="{00000000-0005-0000-0000-0000FDA80000}"/>
    <cellStyle name="Note 6 14 21" xfId="42755" xr:uid="{00000000-0005-0000-0000-0000FEA80000}"/>
    <cellStyle name="Note 6 14 22" xfId="42756" xr:uid="{00000000-0005-0000-0000-0000FFA80000}"/>
    <cellStyle name="Note 6 14 3" xfId="42757" xr:uid="{00000000-0005-0000-0000-000000A90000}"/>
    <cellStyle name="Note 6 14 3 2" xfId="42758" xr:uid="{00000000-0005-0000-0000-000001A90000}"/>
    <cellStyle name="Note 6 14 3 3" xfId="42759" xr:uid="{00000000-0005-0000-0000-000002A90000}"/>
    <cellStyle name="Note 6 14 3 4" xfId="42760" xr:uid="{00000000-0005-0000-0000-000003A90000}"/>
    <cellStyle name="Note 6 14 4" xfId="42761" xr:uid="{00000000-0005-0000-0000-000004A90000}"/>
    <cellStyle name="Note 6 14 4 2" xfId="42762" xr:uid="{00000000-0005-0000-0000-000005A90000}"/>
    <cellStyle name="Note 6 14 4 3" xfId="42763" xr:uid="{00000000-0005-0000-0000-000006A90000}"/>
    <cellStyle name="Note 6 14 4 4" xfId="42764" xr:uid="{00000000-0005-0000-0000-000007A90000}"/>
    <cellStyle name="Note 6 14 5" xfId="42765" xr:uid="{00000000-0005-0000-0000-000008A90000}"/>
    <cellStyle name="Note 6 14 5 2" xfId="42766" xr:uid="{00000000-0005-0000-0000-000009A90000}"/>
    <cellStyle name="Note 6 14 5 3" xfId="42767" xr:uid="{00000000-0005-0000-0000-00000AA90000}"/>
    <cellStyle name="Note 6 14 5 4" xfId="42768" xr:uid="{00000000-0005-0000-0000-00000BA90000}"/>
    <cellStyle name="Note 6 14 6" xfId="42769" xr:uid="{00000000-0005-0000-0000-00000CA90000}"/>
    <cellStyle name="Note 6 14 6 2" xfId="42770" xr:uid="{00000000-0005-0000-0000-00000DA90000}"/>
    <cellStyle name="Note 6 14 6 3" xfId="42771" xr:uid="{00000000-0005-0000-0000-00000EA90000}"/>
    <cellStyle name="Note 6 14 6 4" xfId="42772" xr:uid="{00000000-0005-0000-0000-00000FA90000}"/>
    <cellStyle name="Note 6 14 7" xfId="42773" xr:uid="{00000000-0005-0000-0000-000010A90000}"/>
    <cellStyle name="Note 6 14 7 2" xfId="42774" xr:uid="{00000000-0005-0000-0000-000011A90000}"/>
    <cellStyle name="Note 6 14 7 3" xfId="42775" xr:uid="{00000000-0005-0000-0000-000012A90000}"/>
    <cellStyle name="Note 6 14 7 4" xfId="42776" xr:uid="{00000000-0005-0000-0000-000013A90000}"/>
    <cellStyle name="Note 6 14 8" xfId="42777" xr:uid="{00000000-0005-0000-0000-000014A90000}"/>
    <cellStyle name="Note 6 14 8 2" xfId="42778" xr:uid="{00000000-0005-0000-0000-000015A90000}"/>
    <cellStyle name="Note 6 14 8 3" xfId="42779" xr:uid="{00000000-0005-0000-0000-000016A90000}"/>
    <cellStyle name="Note 6 14 8 4" xfId="42780" xr:uid="{00000000-0005-0000-0000-000017A90000}"/>
    <cellStyle name="Note 6 14 9" xfId="42781" xr:uid="{00000000-0005-0000-0000-000018A90000}"/>
    <cellStyle name="Note 6 14 9 2" xfId="42782" xr:uid="{00000000-0005-0000-0000-000019A90000}"/>
    <cellStyle name="Note 6 14 9 3" xfId="42783" xr:uid="{00000000-0005-0000-0000-00001AA90000}"/>
    <cellStyle name="Note 6 14 9 4" xfId="42784" xr:uid="{00000000-0005-0000-0000-00001BA90000}"/>
    <cellStyle name="Note 6 15" xfId="42785" xr:uid="{00000000-0005-0000-0000-00001CA90000}"/>
    <cellStyle name="Note 6 15 10" xfId="42786" xr:uid="{00000000-0005-0000-0000-00001DA90000}"/>
    <cellStyle name="Note 6 15 10 2" xfId="42787" xr:uid="{00000000-0005-0000-0000-00001EA90000}"/>
    <cellStyle name="Note 6 15 10 3" xfId="42788" xr:uid="{00000000-0005-0000-0000-00001FA90000}"/>
    <cellStyle name="Note 6 15 10 4" xfId="42789" xr:uid="{00000000-0005-0000-0000-000020A90000}"/>
    <cellStyle name="Note 6 15 11" xfId="42790" xr:uid="{00000000-0005-0000-0000-000021A90000}"/>
    <cellStyle name="Note 6 15 11 2" xfId="42791" xr:uid="{00000000-0005-0000-0000-000022A90000}"/>
    <cellStyle name="Note 6 15 11 3" xfId="42792" xr:uid="{00000000-0005-0000-0000-000023A90000}"/>
    <cellStyle name="Note 6 15 11 4" xfId="42793" xr:uid="{00000000-0005-0000-0000-000024A90000}"/>
    <cellStyle name="Note 6 15 12" xfId="42794" xr:uid="{00000000-0005-0000-0000-000025A90000}"/>
    <cellStyle name="Note 6 15 12 2" xfId="42795" xr:uid="{00000000-0005-0000-0000-000026A90000}"/>
    <cellStyle name="Note 6 15 12 3" xfId="42796" xr:uid="{00000000-0005-0000-0000-000027A90000}"/>
    <cellStyle name="Note 6 15 12 4" xfId="42797" xr:uid="{00000000-0005-0000-0000-000028A90000}"/>
    <cellStyle name="Note 6 15 13" xfId="42798" xr:uid="{00000000-0005-0000-0000-000029A90000}"/>
    <cellStyle name="Note 6 15 13 2" xfId="42799" xr:uid="{00000000-0005-0000-0000-00002AA90000}"/>
    <cellStyle name="Note 6 15 13 3" xfId="42800" xr:uid="{00000000-0005-0000-0000-00002BA90000}"/>
    <cellStyle name="Note 6 15 13 4" xfId="42801" xr:uid="{00000000-0005-0000-0000-00002CA90000}"/>
    <cellStyle name="Note 6 15 14" xfId="42802" xr:uid="{00000000-0005-0000-0000-00002DA90000}"/>
    <cellStyle name="Note 6 15 14 2" xfId="42803" xr:uid="{00000000-0005-0000-0000-00002EA90000}"/>
    <cellStyle name="Note 6 15 14 3" xfId="42804" xr:uid="{00000000-0005-0000-0000-00002FA90000}"/>
    <cellStyle name="Note 6 15 14 4" xfId="42805" xr:uid="{00000000-0005-0000-0000-000030A90000}"/>
    <cellStyle name="Note 6 15 15" xfId="42806" xr:uid="{00000000-0005-0000-0000-000031A90000}"/>
    <cellStyle name="Note 6 15 15 2" xfId="42807" xr:uid="{00000000-0005-0000-0000-000032A90000}"/>
    <cellStyle name="Note 6 15 15 3" xfId="42808" xr:uid="{00000000-0005-0000-0000-000033A90000}"/>
    <cellStyle name="Note 6 15 15 4" xfId="42809" xr:uid="{00000000-0005-0000-0000-000034A90000}"/>
    <cellStyle name="Note 6 15 16" xfId="42810" xr:uid="{00000000-0005-0000-0000-000035A90000}"/>
    <cellStyle name="Note 6 15 16 2" xfId="42811" xr:uid="{00000000-0005-0000-0000-000036A90000}"/>
    <cellStyle name="Note 6 15 16 3" xfId="42812" xr:uid="{00000000-0005-0000-0000-000037A90000}"/>
    <cellStyle name="Note 6 15 16 4" xfId="42813" xr:uid="{00000000-0005-0000-0000-000038A90000}"/>
    <cellStyle name="Note 6 15 17" xfId="42814" xr:uid="{00000000-0005-0000-0000-000039A90000}"/>
    <cellStyle name="Note 6 15 17 2" xfId="42815" xr:uid="{00000000-0005-0000-0000-00003AA90000}"/>
    <cellStyle name="Note 6 15 17 3" xfId="42816" xr:uid="{00000000-0005-0000-0000-00003BA90000}"/>
    <cellStyle name="Note 6 15 17 4" xfId="42817" xr:uid="{00000000-0005-0000-0000-00003CA90000}"/>
    <cellStyle name="Note 6 15 18" xfId="42818" xr:uid="{00000000-0005-0000-0000-00003DA90000}"/>
    <cellStyle name="Note 6 15 18 2" xfId="42819" xr:uid="{00000000-0005-0000-0000-00003EA90000}"/>
    <cellStyle name="Note 6 15 18 3" xfId="42820" xr:uid="{00000000-0005-0000-0000-00003FA90000}"/>
    <cellStyle name="Note 6 15 18 4" xfId="42821" xr:uid="{00000000-0005-0000-0000-000040A90000}"/>
    <cellStyle name="Note 6 15 19" xfId="42822" xr:uid="{00000000-0005-0000-0000-000041A90000}"/>
    <cellStyle name="Note 6 15 19 2" xfId="42823" xr:uid="{00000000-0005-0000-0000-000042A90000}"/>
    <cellStyle name="Note 6 15 19 3" xfId="42824" xr:uid="{00000000-0005-0000-0000-000043A90000}"/>
    <cellStyle name="Note 6 15 19 4" xfId="42825" xr:uid="{00000000-0005-0000-0000-000044A90000}"/>
    <cellStyle name="Note 6 15 2" xfId="42826" xr:uid="{00000000-0005-0000-0000-000045A90000}"/>
    <cellStyle name="Note 6 15 2 2" xfId="42827" xr:uid="{00000000-0005-0000-0000-000046A90000}"/>
    <cellStyle name="Note 6 15 2 3" xfId="42828" xr:uid="{00000000-0005-0000-0000-000047A90000}"/>
    <cellStyle name="Note 6 15 2 4" xfId="42829" xr:uid="{00000000-0005-0000-0000-000048A90000}"/>
    <cellStyle name="Note 6 15 20" xfId="42830" xr:uid="{00000000-0005-0000-0000-000049A90000}"/>
    <cellStyle name="Note 6 15 20 2" xfId="42831" xr:uid="{00000000-0005-0000-0000-00004AA90000}"/>
    <cellStyle name="Note 6 15 20 3" xfId="42832" xr:uid="{00000000-0005-0000-0000-00004BA90000}"/>
    <cellStyle name="Note 6 15 20 4" xfId="42833" xr:uid="{00000000-0005-0000-0000-00004CA90000}"/>
    <cellStyle name="Note 6 15 21" xfId="42834" xr:uid="{00000000-0005-0000-0000-00004DA90000}"/>
    <cellStyle name="Note 6 15 22" xfId="42835" xr:uid="{00000000-0005-0000-0000-00004EA90000}"/>
    <cellStyle name="Note 6 15 3" xfId="42836" xr:uid="{00000000-0005-0000-0000-00004FA90000}"/>
    <cellStyle name="Note 6 15 3 2" xfId="42837" xr:uid="{00000000-0005-0000-0000-000050A90000}"/>
    <cellStyle name="Note 6 15 3 3" xfId="42838" xr:uid="{00000000-0005-0000-0000-000051A90000}"/>
    <cellStyle name="Note 6 15 3 4" xfId="42839" xr:uid="{00000000-0005-0000-0000-000052A90000}"/>
    <cellStyle name="Note 6 15 4" xfId="42840" xr:uid="{00000000-0005-0000-0000-000053A90000}"/>
    <cellStyle name="Note 6 15 4 2" xfId="42841" xr:uid="{00000000-0005-0000-0000-000054A90000}"/>
    <cellStyle name="Note 6 15 4 3" xfId="42842" xr:uid="{00000000-0005-0000-0000-000055A90000}"/>
    <cellStyle name="Note 6 15 4 4" xfId="42843" xr:uid="{00000000-0005-0000-0000-000056A90000}"/>
    <cellStyle name="Note 6 15 5" xfId="42844" xr:uid="{00000000-0005-0000-0000-000057A90000}"/>
    <cellStyle name="Note 6 15 5 2" xfId="42845" xr:uid="{00000000-0005-0000-0000-000058A90000}"/>
    <cellStyle name="Note 6 15 5 3" xfId="42846" xr:uid="{00000000-0005-0000-0000-000059A90000}"/>
    <cellStyle name="Note 6 15 5 4" xfId="42847" xr:uid="{00000000-0005-0000-0000-00005AA90000}"/>
    <cellStyle name="Note 6 15 6" xfId="42848" xr:uid="{00000000-0005-0000-0000-00005BA90000}"/>
    <cellStyle name="Note 6 15 6 2" xfId="42849" xr:uid="{00000000-0005-0000-0000-00005CA90000}"/>
    <cellStyle name="Note 6 15 6 3" xfId="42850" xr:uid="{00000000-0005-0000-0000-00005DA90000}"/>
    <cellStyle name="Note 6 15 6 4" xfId="42851" xr:uid="{00000000-0005-0000-0000-00005EA90000}"/>
    <cellStyle name="Note 6 15 7" xfId="42852" xr:uid="{00000000-0005-0000-0000-00005FA90000}"/>
    <cellStyle name="Note 6 15 7 2" xfId="42853" xr:uid="{00000000-0005-0000-0000-000060A90000}"/>
    <cellStyle name="Note 6 15 7 3" xfId="42854" xr:uid="{00000000-0005-0000-0000-000061A90000}"/>
    <cellStyle name="Note 6 15 7 4" xfId="42855" xr:uid="{00000000-0005-0000-0000-000062A90000}"/>
    <cellStyle name="Note 6 15 8" xfId="42856" xr:uid="{00000000-0005-0000-0000-000063A90000}"/>
    <cellStyle name="Note 6 15 8 2" xfId="42857" xr:uid="{00000000-0005-0000-0000-000064A90000}"/>
    <cellStyle name="Note 6 15 8 3" xfId="42858" xr:uid="{00000000-0005-0000-0000-000065A90000}"/>
    <cellStyle name="Note 6 15 8 4" xfId="42859" xr:uid="{00000000-0005-0000-0000-000066A90000}"/>
    <cellStyle name="Note 6 15 9" xfId="42860" xr:uid="{00000000-0005-0000-0000-000067A90000}"/>
    <cellStyle name="Note 6 15 9 2" xfId="42861" xr:uid="{00000000-0005-0000-0000-000068A90000}"/>
    <cellStyle name="Note 6 15 9 3" xfId="42862" xr:uid="{00000000-0005-0000-0000-000069A90000}"/>
    <cellStyle name="Note 6 15 9 4" xfId="42863" xr:uid="{00000000-0005-0000-0000-00006AA90000}"/>
    <cellStyle name="Note 6 16" xfId="42864" xr:uid="{00000000-0005-0000-0000-00006BA90000}"/>
    <cellStyle name="Note 6 16 10" xfId="42865" xr:uid="{00000000-0005-0000-0000-00006CA90000}"/>
    <cellStyle name="Note 6 16 10 2" xfId="42866" xr:uid="{00000000-0005-0000-0000-00006DA90000}"/>
    <cellStyle name="Note 6 16 10 3" xfId="42867" xr:uid="{00000000-0005-0000-0000-00006EA90000}"/>
    <cellStyle name="Note 6 16 10 4" xfId="42868" xr:uid="{00000000-0005-0000-0000-00006FA90000}"/>
    <cellStyle name="Note 6 16 11" xfId="42869" xr:uid="{00000000-0005-0000-0000-000070A90000}"/>
    <cellStyle name="Note 6 16 11 2" xfId="42870" xr:uid="{00000000-0005-0000-0000-000071A90000}"/>
    <cellStyle name="Note 6 16 11 3" xfId="42871" xr:uid="{00000000-0005-0000-0000-000072A90000}"/>
    <cellStyle name="Note 6 16 11 4" xfId="42872" xr:uid="{00000000-0005-0000-0000-000073A90000}"/>
    <cellStyle name="Note 6 16 12" xfId="42873" xr:uid="{00000000-0005-0000-0000-000074A90000}"/>
    <cellStyle name="Note 6 16 12 2" xfId="42874" xr:uid="{00000000-0005-0000-0000-000075A90000}"/>
    <cellStyle name="Note 6 16 12 3" xfId="42875" xr:uid="{00000000-0005-0000-0000-000076A90000}"/>
    <cellStyle name="Note 6 16 12 4" xfId="42876" xr:uid="{00000000-0005-0000-0000-000077A90000}"/>
    <cellStyle name="Note 6 16 13" xfId="42877" xr:uid="{00000000-0005-0000-0000-000078A90000}"/>
    <cellStyle name="Note 6 16 13 2" xfId="42878" xr:uid="{00000000-0005-0000-0000-000079A90000}"/>
    <cellStyle name="Note 6 16 13 3" xfId="42879" xr:uid="{00000000-0005-0000-0000-00007AA90000}"/>
    <cellStyle name="Note 6 16 13 4" xfId="42880" xr:uid="{00000000-0005-0000-0000-00007BA90000}"/>
    <cellStyle name="Note 6 16 14" xfId="42881" xr:uid="{00000000-0005-0000-0000-00007CA90000}"/>
    <cellStyle name="Note 6 16 14 2" xfId="42882" xr:uid="{00000000-0005-0000-0000-00007DA90000}"/>
    <cellStyle name="Note 6 16 14 3" xfId="42883" xr:uid="{00000000-0005-0000-0000-00007EA90000}"/>
    <cellStyle name="Note 6 16 14 4" xfId="42884" xr:uid="{00000000-0005-0000-0000-00007FA90000}"/>
    <cellStyle name="Note 6 16 15" xfId="42885" xr:uid="{00000000-0005-0000-0000-000080A90000}"/>
    <cellStyle name="Note 6 16 15 2" xfId="42886" xr:uid="{00000000-0005-0000-0000-000081A90000}"/>
    <cellStyle name="Note 6 16 15 3" xfId="42887" xr:uid="{00000000-0005-0000-0000-000082A90000}"/>
    <cellStyle name="Note 6 16 15 4" xfId="42888" xr:uid="{00000000-0005-0000-0000-000083A90000}"/>
    <cellStyle name="Note 6 16 16" xfId="42889" xr:uid="{00000000-0005-0000-0000-000084A90000}"/>
    <cellStyle name="Note 6 16 16 2" xfId="42890" xr:uid="{00000000-0005-0000-0000-000085A90000}"/>
    <cellStyle name="Note 6 16 16 3" xfId="42891" xr:uid="{00000000-0005-0000-0000-000086A90000}"/>
    <cellStyle name="Note 6 16 16 4" xfId="42892" xr:uid="{00000000-0005-0000-0000-000087A90000}"/>
    <cellStyle name="Note 6 16 17" xfId="42893" xr:uid="{00000000-0005-0000-0000-000088A90000}"/>
    <cellStyle name="Note 6 16 17 2" xfId="42894" xr:uid="{00000000-0005-0000-0000-000089A90000}"/>
    <cellStyle name="Note 6 16 17 3" xfId="42895" xr:uid="{00000000-0005-0000-0000-00008AA90000}"/>
    <cellStyle name="Note 6 16 17 4" xfId="42896" xr:uid="{00000000-0005-0000-0000-00008BA90000}"/>
    <cellStyle name="Note 6 16 18" xfId="42897" xr:uid="{00000000-0005-0000-0000-00008CA90000}"/>
    <cellStyle name="Note 6 16 18 2" xfId="42898" xr:uid="{00000000-0005-0000-0000-00008DA90000}"/>
    <cellStyle name="Note 6 16 18 3" xfId="42899" xr:uid="{00000000-0005-0000-0000-00008EA90000}"/>
    <cellStyle name="Note 6 16 18 4" xfId="42900" xr:uid="{00000000-0005-0000-0000-00008FA90000}"/>
    <cellStyle name="Note 6 16 19" xfId="42901" xr:uid="{00000000-0005-0000-0000-000090A90000}"/>
    <cellStyle name="Note 6 16 19 2" xfId="42902" xr:uid="{00000000-0005-0000-0000-000091A90000}"/>
    <cellStyle name="Note 6 16 19 3" xfId="42903" xr:uid="{00000000-0005-0000-0000-000092A90000}"/>
    <cellStyle name="Note 6 16 19 4" xfId="42904" xr:uid="{00000000-0005-0000-0000-000093A90000}"/>
    <cellStyle name="Note 6 16 2" xfId="42905" xr:uid="{00000000-0005-0000-0000-000094A90000}"/>
    <cellStyle name="Note 6 16 2 2" xfId="42906" xr:uid="{00000000-0005-0000-0000-000095A90000}"/>
    <cellStyle name="Note 6 16 2 3" xfId="42907" xr:uid="{00000000-0005-0000-0000-000096A90000}"/>
    <cellStyle name="Note 6 16 2 4" xfId="42908" xr:uid="{00000000-0005-0000-0000-000097A90000}"/>
    <cellStyle name="Note 6 16 20" xfId="42909" xr:uid="{00000000-0005-0000-0000-000098A90000}"/>
    <cellStyle name="Note 6 16 20 2" xfId="42910" xr:uid="{00000000-0005-0000-0000-000099A90000}"/>
    <cellStyle name="Note 6 16 20 3" xfId="42911" xr:uid="{00000000-0005-0000-0000-00009AA90000}"/>
    <cellStyle name="Note 6 16 20 4" xfId="42912" xr:uid="{00000000-0005-0000-0000-00009BA90000}"/>
    <cellStyle name="Note 6 16 21" xfId="42913" xr:uid="{00000000-0005-0000-0000-00009CA90000}"/>
    <cellStyle name="Note 6 16 22" xfId="42914" xr:uid="{00000000-0005-0000-0000-00009DA90000}"/>
    <cellStyle name="Note 6 16 3" xfId="42915" xr:uid="{00000000-0005-0000-0000-00009EA90000}"/>
    <cellStyle name="Note 6 16 3 2" xfId="42916" xr:uid="{00000000-0005-0000-0000-00009FA90000}"/>
    <cellStyle name="Note 6 16 3 3" xfId="42917" xr:uid="{00000000-0005-0000-0000-0000A0A90000}"/>
    <cellStyle name="Note 6 16 3 4" xfId="42918" xr:uid="{00000000-0005-0000-0000-0000A1A90000}"/>
    <cellStyle name="Note 6 16 4" xfId="42919" xr:uid="{00000000-0005-0000-0000-0000A2A90000}"/>
    <cellStyle name="Note 6 16 4 2" xfId="42920" xr:uid="{00000000-0005-0000-0000-0000A3A90000}"/>
    <cellStyle name="Note 6 16 4 3" xfId="42921" xr:uid="{00000000-0005-0000-0000-0000A4A90000}"/>
    <cellStyle name="Note 6 16 4 4" xfId="42922" xr:uid="{00000000-0005-0000-0000-0000A5A90000}"/>
    <cellStyle name="Note 6 16 5" xfId="42923" xr:uid="{00000000-0005-0000-0000-0000A6A90000}"/>
    <cellStyle name="Note 6 16 5 2" xfId="42924" xr:uid="{00000000-0005-0000-0000-0000A7A90000}"/>
    <cellStyle name="Note 6 16 5 3" xfId="42925" xr:uid="{00000000-0005-0000-0000-0000A8A90000}"/>
    <cellStyle name="Note 6 16 5 4" xfId="42926" xr:uid="{00000000-0005-0000-0000-0000A9A90000}"/>
    <cellStyle name="Note 6 16 6" xfId="42927" xr:uid="{00000000-0005-0000-0000-0000AAA90000}"/>
    <cellStyle name="Note 6 16 6 2" xfId="42928" xr:uid="{00000000-0005-0000-0000-0000ABA90000}"/>
    <cellStyle name="Note 6 16 6 3" xfId="42929" xr:uid="{00000000-0005-0000-0000-0000ACA90000}"/>
    <cellStyle name="Note 6 16 6 4" xfId="42930" xr:uid="{00000000-0005-0000-0000-0000ADA90000}"/>
    <cellStyle name="Note 6 16 7" xfId="42931" xr:uid="{00000000-0005-0000-0000-0000AEA90000}"/>
    <cellStyle name="Note 6 16 7 2" xfId="42932" xr:uid="{00000000-0005-0000-0000-0000AFA90000}"/>
    <cellStyle name="Note 6 16 7 3" xfId="42933" xr:uid="{00000000-0005-0000-0000-0000B0A90000}"/>
    <cellStyle name="Note 6 16 7 4" xfId="42934" xr:uid="{00000000-0005-0000-0000-0000B1A90000}"/>
    <cellStyle name="Note 6 16 8" xfId="42935" xr:uid="{00000000-0005-0000-0000-0000B2A90000}"/>
    <cellStyle name="Note 6 16 8 2" xfId="42936" xr:uid="{00000000-0005-0000-0000-0000B3A90000}"/>
    <cellStyle name="Note 6 16 8 3" xfId="42937" xr:uid="{00000000-0005-0000-0000-0000B4A90000}"/>
    <cellStyle name="Note 6 16 8 4" xfId="42938" xr:uid="{00000000-0005-0000-0000-0000B5A90000}"/>
    <cellStyle name="Note 6 16 9" xfId="42939" xr:uid="{00000000-0005-0000-0000-0000B6A90000}"/>
    <cellStyle name="Note 6 16 9 2" xfId="42940" xr:uid="{00000000-0005-0000-0000-0000B7A90000}"/>
    <cellStyle name="Note 6 16 9 3" xfId="42941" xr:uid="{00000000-0005-0000-0000-0000B8A90000}"/>
    <cellStyle name="Note 6 16 9 4" xfId="42942" xr:uid="{00000000-0005-0000-0000-0000B9A90000}"/>
    <cellStyle name="Note 6 17" xfId="42943" xr:uid="{00000000-0005-0000-0000-0000BAA90000}"/>
    <cellStyle name="Note 6 17 10" xfId="42944" xr:uid="{00000000-0005-0000-0000-0000BBA90000}"/>
    <cellStyle name="Note 6 17 10 2" xfId="42945" xr:uid="{00000000-0005-0000-0000-0000BCA90000}"/>
    <cellStyle name="Note 6 17 10 3" xfId="42946" xr:uid="{00000000-0005-0000-0000-0000BDA90000}"/>
    <cellStyle name="Note 6 17 10 4" xfId="42947" xr:uid="{00000000-0005-0000-0000-0000BEA90000}"/>
    <cellStyle name="Note 6 17 11" xfId="42948" xr:uid="{00000000-0005-0000-0000-0000BFA90000}"/>
    <cellStyle name="Note 6 17 11 2" xfId="42949" xr:uid="{00000000-0005-0000-0000-0000C0A90000}"/>
    <cellStyle name="Note 6 17 11 3" xfId="42950" xr:uid="{00000000-0005-0000-0000-0000C1A90000}"/>
    <cellStyle name="Note 6 17 11 4" xfId="42951" xr:uid="{00000000-0005-0000-0000-0000C2A90000}"/>
    <cellStyle name="Note 6 17 12" xfId="42952" xr:uid="{00000000-0005-0000-0000-0000C3A90000}"/>
    <cellStyle name="Note 6 17 12 2" xfId="42953" xr:uid="{00000000-0005-0000-0000-0000C4A90000}"/>
    <cellStyle name="Note 6 17 12 3" xfId="42954" xr:uid="{00000000-0005-0000-0000-0000C5A90000}"/>
    <cellStyle name="Note 6 17 12 4" xfId="42955" xr:uid="{00000000-0005-0000-0000-0000C6A90000}"/>
    <cellStyle name="Note 6 17 13" xfId="42956" xr:uid="{00000000-0005-0000-0000-0000C7A90000}"/>
    <cellStyle name="Note 6 17 13 2" xfId="42957" xr:uid="{00000000-0005-0000-0000-0000C8A90000}"/>
    <cellStyle name="Note 6 17 13 3" xfId="42958" xr:uid="{00000000-0005-0000-0000-0000C9A90000}"/>
    <cellStyle name="Note 6 17 13 4" xfId="42959" xr:uid="{00000000-0005-0000-0000-0000CAA90000}"/>
    <cellStyle name="Note 6 17 14" xfId="42960" xr:uid="{00000000-0005-0000-0000-0000CBA90000}"/>
    <cellStyle name="Note 6 17 14 2" xfId="42961" xr:uid="{00000000-0005-0000-0000-0000CCA90000}"/>
    <cellStyle name="Note 6 17 14 3" xfId="42962" xr:uid="{00000000-0005-0000-0000-0000CDA90000}"/>
    <cellStyle name="Note 6 17 14 4" xfId="42963" xr:uid="{00000000-0005-0000-0000-0000CEA90000}"/>
    <cellStyle name="Note 6 17 15" xfId="42964" xr:uid="{00000000-0005-0000-0000-0000CFA90000}"/>
    <cellStyle name="Note 6 17 15 2" xfId="42965" xr:uid="{00000000-0005-0000-0000-0000D0A90000}"/>
    <cellStyle name="Note 6 17 15 3" xfId="42966" xr:uid="{00000000-0005-0000-0000-0000D1A90000}"/>
    <cellStyle name="Note 6 17 15 4" xfId="42967" xr:uid="{00000000-0005-0000-0000-0000D2A90000}"/>
    <cellStyle name="Note 6 17 16" xfId="42968" xr:uid="{00000000-0005-0000-0000-0000D3A90000}"/>
    <cellStyle name="Note 6 17 16 2" xfId="42969" xr:uid="{00000000-0005-0000-0000-0000D4A90000}"/>
    <cellStyle name="Note 6 17 16 3" xfId="42970" xr:uid="{00000000-0005-0000-0000-0000D5A90000}"/>
    <cellStyle name="Note 6 17 16 4" xfId="42971" xr:uid="{00000000-0005-0000-0000-0000D6A90000}"/>
    <cellStyle name="Note 6 17 17" xfId="42972" xr:uid="{00000000-0005-0000-0000-0000D7A90000}"/>
    <cellStyle name="Note 6 17 17 2" xfId="42973" xr:uid="{00000000-0005-0000-0000-0000D8A90000}"/>
    <cellStyle name="Note 6 17 17 3" xfId="42974" xr:uid="{00000000-0005-0000-0000-0000D9A90000}"/>
    <cellStyle name="Note 6 17 17 4" xfId="42975" xr:uid="{00000000-0005-0000-0000-0000DAA90000}"/>
    <cellStyle name="Note 6 17 18" xfId="42976" xr:uid="{00000000-0005-0000-0000-0000DBA90000}"/>
    <cellStyle name="Note 6 17 18 2" xfId="42977" xr:uid="{00000000-0005-0000-0000-0000DCA90000}"/>
    <cellStyle name="Note 6 17 18 3" xfId="42978" xr:uid="{00000000-0005-0000-0000-0000DDA90000}"/>
    <cellStyle name="Note 6 17 18 4" xfId="42979" xr:uid="{00000000-0005-0000-0000-0000DEA90000}"/>
    <cellStyle name="Note 6 17 19" xfId="42980" xr:uid="{00000000-0005-0000-0000-0000DFA90000}"/>
    <cellStyle name="Note 6 17 19 2" xfId="42981" xr:uid="{00000000-0005-0000-0000-0000E0A90000}"/>
    <cellStyle name="Note 6 17 19 3" xfId="42982" xr:uid="{00000000-0005-0000-0000-0000E1A90000}"/>
    <cellStyle name="Note 6 17 19 4" xfId="42983" xr:uid="{00000000-0005-0000-0000-0000E2A90000}"/>
    <cellStyle name="Note 6 17 2" xfId="42984" xr:uid="{00000000-0005-0000-0000-0000E3A90000}"/>
    <cellStyle name="Note 6 17 2 2" xfId="42985" xr:uid="{00000000-0005-0000-0000-0000E4A90000}"/>
    <cellStyle name="Note 6 17 2 3" xfId="42986" xr:uid="{00000000-0005-0000-0000-0000E5A90000}"/>
    <cellStyle name="Note 6 17 2 4" xfId="42987" xr:uid="{00000000-0005-0000-0000-0000E6A90000}"/>
    <cellStyle name="Note 6 17 20" xfId="42988" xr:uid="{00000000-0005-0000-0000-0000E7A90000}"/>
    <cellStyle name="Note 6 17 20 2" xfId="42989" xr:uid="{00000000-0005-0000-0000-0000E8A90000}"/>
    <cellStyle name="Note 6 17 20 3" xfId="42990" xr:uid="{00000000-0005-0000-0000-0000E9A90000}"/>
    <cellStyle name="Note 6 17 20 4" xfId="42991" xr:uid="{00000000-0005-0000-0000-0000EAA90000}"/>
    <cellStyle name="Note 6 17 21" xfId="42992" xr:uid="{00000000-0005-0000-0000-0000EBA90000}"/>
    <cellStyle name="Note 6 17 22" xfId="42993" xr:uid="{00000000-0005-0000-0000-0000ECA90000}"/>
    <cellStyle name="Note 6 17 3" xfId="42994" xr:uid="{00000000-0005-0000-0000-0000EDA90000}"/>
    <cellStyle name="Note 6 17 3 2" xfId="42995" xr:uid="{00000000-0005-0000-0000-0000EEA90000}"/>
    <cellStyle name="Note 6 17 3 3" xfId="42996" xr:uid="{00000000-0005-0000-0000-0000EFA90000}"/>
    <cellStyle name="Note 6 17 3 4" xfId="42997" xr:uid="{00000000-0005-0000-0000-0000F0A90000}"/>
    <cellStyle name="Note 6 17 4" xfId="42998" xr:uid="{00000000-0005-0000-0000-0000F1A90000}"/>
    <cellStyle name="Note 6 17 4 2" xfId="42999" xr:uid="{00000000-0005-0000-0000-0000F2A90000}"/>
    <cellStyle name="Note 6 17 4 3" xfId="43000" xr:uid="{00000000-0005-0000-0000-0000F3A90000}"/>
    <cellStyle name="Note 6 17 4 4" xfId="43001" xr:uid="{00000000-0005-0000-0000-0000F4A90000}"/>
    <cellStyle name="Note 6 17 5" xfId="43002" xr:uid="{00000000-0005-0000-0000-0000F5A90000}"/>
    <cellStyle name="Note 6 17 5 2" xfId="43003" xr:uid="{00000000-0005-0000-0000-0000F6A90000}"/>
    <cellStyle name="Note 6 17 5 3" xfId="43004" xr:uid="{00000000-0005-0000-0000-0000F7A90000}"/>
    <cellStyle name="Note 6 17 5 4" xfId="43005" xr:uid="{00000000-0005-0000-0000-0000F8A90000}"/>
    <cellStyle name="Note 6 17 6" xfId="43006" xr:uid="{00000000-0005-0000-0000-0000F9A90000}"/>
    <cellStyle name="Note 6 17 6 2" xfId="43007" xr:uid="{00000000-0005-0000-0000-0000FAA90000}"/>
    <cellStyle name="Note 6 17 6 3" xfId="43008" xr:uid="{00000000-0005-0000-0000-0000FBA90000}"/>
    <cellStyle name="Note 6 17 6 4" xfId="43009" xr:uid="{00000000-0005-0000-0000-0000FCA90000}"/>
    <cellStyle name="Note 6 17 7" xfId="43010" xr:uid="{00000000-0005-0000-0000-0000FDA90000}"/>
    <cellStyle name="Note 6 17 7 2" xfId="43011" xr:uid="{00000000-0005-0000-0000-0000FEA90000}"/>
    <cellStyle name="Note 6 17 7 3" xfId="43012" xr:uid="{00000000-0005-0000-0000-0000FFA90000}"/>
    <cellStyle name="Note 6 17 7 4" xfId="43013" xr:uid="{00000000-0005-0000-0000-000000AA0000}"/>
    <cellStyle name="Note 6 17 8" xfId="43014" xr:uid="{00000000-0005-0000-0000-000001AA0000}"/>
    <cellStyle name="Note 6 17 8 2" xfId="43015" xr:uid="{00000000-0005-0000-0000-000002AA0000}"/>
    <cellStyle name="Note 6 17 8 3" xfId="43016" xr:uid="{00000000-0005-0000-0000-000003AA0000}"/>
    <cellStyle name="Note 6 17 8 4" xfId="43017" xr:uid="{00000000-0005-0000-0000-000004AA0000}"/>
    <cellStyle name="Note 6 17 9" xfId="43018" xr:uid="{00000000-0005-0000-0000-000005AA0000}"/>
    <cellStyle name="Note 6 17 9 2" xfId="43019" xr:uid="{00000000-0005-0000-0000-000006AA0000}"/>
    <cellStyle name="Note 6 17 9 3" xfId="43020" xr:uid="{00000000-0005-0000-0000-000007AA0000}"/>
    <cellStyle name="Note 6 17 9 4" xfId="43021" xr:uid="{00000000-0005-0000-0000-000008AA0000}"/>
    <cellStyle name="Note 6 18" xfId="43022" xr:uid="{00000000-0005-0000-0000-000009AA0000}"/>
    <cellStyle name="Note 6 18 10" xfId="43023" xr:uid="{00000000-0005-0000-0000-00000AAA0000}"/>
    <cellStyle name="Note 6 18 10 2" xfId="43024" xr:uid="{00000000-0005-0000-0000-00000BAA0000}"/>
    <cellStyle name="Note 6 18 10 3" xfId="43025" xr:uid="{00000000-0005-0000-0000-00000CAA0000}"/>
    <cellStyle name="Note 6 18 10 4" xfId="43026" xr:uid="{00000000-0005-0000-0000-00000DAA0000}"/>
    <cellStyle name="Note 6 18 11" xfId="43027" xr:uid="{00000000-0005-0000-0000-00000EAA0000}"/>
    <cellStyle name="Note 6 18 11 2" xfId="43028" xr:uid="{00000000-0005-0000-0000-00000FAA0000}"/>
    <cellStyle name="Note 6 18 11 3" xfId="43029" xr:uid="{00000000-0005-0000-0000-000010AA0000}"/>
    <cellStyle name="Note 6 18 11 4" xfId="43030" xr:uid="{00000000-0005-0000-0000-000011AA0000}"/>
    <cellStyle name="Note 6 18 12" xfId="43031" xr:uid="{00000000-0005-0000-0000-000012AA0000}"/>
    <cellStyle name="Note 6 18 12 2" xfId="43032" xr:uid="{00000000-0005-0000-0000-000013AA0000}"/>
    <cellStyle name="Note 6 18 12 3" xfId="43033" xr:uid="{00000000-0005-0000-0000-000014AA0000}"/>
    <cellStyle name="Note 6 18 12 4" xfId="43034" xr:uid="{00000000-0005-0000-0000-000015AA0000}"/>
    <cellStyle name="Note 6 18 13" xfId="43035" xr:uid="{00000000-0005-0000-0000-000016AA0000}"/>
    <cellStyle name="Note 6 18 13 2" xfId="43036" xr:uid="{00000000-0005-0000-0000-000017AA0000}"/>
    <cellStyle name="Note 6 18 13 3" xfId="43037" xr:uid="{00000000-0005-0000-0000-000018AA0000}"/>
    <cellStyle name="Note 6 18 13 4" xfId="43038" xr:uid="{00000000-0005-0000-0000-000019AA0000}"/>
    <cellStyle name="Note 6 18 14" xfId="43039" xr:uid="{00000000-0005-0000-0000-00001AAA0000}"/>
    <cellStyle name="Note 6 18 14 2" xfId="43040" xr:uid="{00000000-0005-0000-0000-00001BAA0000}"/>
    <cellStyle name="Note 6 18 14 3" xfId="43041" xr:uid="{00000000-0005-0000-0000-00001CAA0000}"/>
    <cellStyle name="Note 6 18 14 4" xfId="43042" xr:uid="{00000000-0005-0000-0000-00001DAA0000}"/>
    <cellStyle name="Note 6 18 15" xfId="43043" xr:uid="{00000000-0005-0000-0000-00001EAA0000}"/>
    <cellStyle name="Note 6 18 15 2" xfId="43044" xr:uid="{00000000-0005-0000-0000-00001FAA0000}"/>
    <cellStyle name="Note 6 18 15 3" xfId="43045" xr:uid="{00000000-0005-0000-0000-000020AA0000}"/>
    <cellStyle name="Note 6 18 15 4" xfId="43046" xr:uid="{00000000-0005-0000-0000-000021AA0000}"/>
    <cellStyle name="Note 6 18 16" xfId="43047" xr:uid="{00000000-0005-0000-0000-000022AA0000}"/>
    <cellStyle name="Note 6 18 16 2" xfId="43048" xr:uid="{00000000-0005-0000-0000-000023AA0000}"/>
    <cellStyle name="Note 6 18 16 3" xfId="43049" xr:uid="{00000000-0005-0000-0000-000024AA0000}"/>
    <cellStyle name="Note 6 18 16 4" xfId="43050" xr:uid="{00000000-0005-0000-0000-000025AA0000}"/>
    <cellStyle name="Note 6 18 17" xfId="43051" xr:uid="{00000000-0005-0000-0000-000026AA0000}"/>
    <cellStyle name="Note 6 18 17 2" xfId="43052" xr:uid="{00000000-0005-0000-0000-000027AA0000}"/>
    <cellStyle name="Note 6 18 17 3" xfId="43053" xr:uid="{00000000-0005-0000-0000-000028AA0000}"/>
    <cellStyle name="Note 6 18 17 4" xfId="43054" xr:uid="{00000000-0005-0000-0000-000029AA0000}"/>
    <cellStyle name="Note 6 18 18" xfId="43055" xr:uid="{00000000-0005-0000-0000-00002AAA0000}"/>
    <cellStyle name="Note 6 18 18 2" xfId="43056" xr:uid="{00000000-0005-0000-0000-00002BAA0000}"/>
    <cellStyle name="Note 6 18 18 3" xfId="43057" xr:uid="{00000000-0005-0000-0000-00002CAA0000}"/>
    <cellStyle name="Note 6 18 18 4" xfId="43058" xr:uid="{00000000-0005-0000-0000-00002DAA0000}"/>
    <cellStyle name="Note 6 18 19" xfId="43059" xr:uid="{00000000-0005-0000-0000-00002EAA0000}"/>
    <cellStyle name="Note 6 18 19 2" xfId="43060" xr:uid="{00000000-0005-0000-0000-00002FAA0000}"/>
    <cellStyle name="Note 6 18 19 3" xfId="43061" xr:uid="{00000000-0005-0000-0000-000030AA0000}"/>
    <cellStyle name="Note 6 18 19 4" xfId="43062" xr:uid="{00000000-0005-0000-0000-000031AA0000}"/>
    <cellStyle name="Note 6 18 2" xfId="43063" xr:uid="{00000000-0005-0000-0000-000032AA0000}"/>
    <cellStyle name="Note 6 18 2 2" xfId="43064" xr:uid="{00000000-0005-0000-0000-000033AA0000}"/>
    <cellStyle name="Note 6 18 2 3" xfId="43065" xr:uid="{00000000-0005-0000-0000-000034AA0000}"/>
    <cellStyle name="Note 6 18 2 4" xfId="43066" xr:uid="{00000000-0005-0000-0000-000035AA0000}"/>
    <cellStyle name="Note 6 18 20" xfId="43067" xr:uid="{00000000-0005-0000-0000-000036AA0000}"/>
    <cellStyle name="Note 6 18 20 2" xfId="43068" xr:uid="{00000000-0005-0000-0000-000037AA0000}"/>
    <cellStyle name="Note 6 18 20 3" xfId="43069" xr:uid="{00000000-0005-0000-0000-000038AA0000}"/>
    <cellStyle name="Note 6 18 20 4" xfId="43070" xr:uid="{00000000-0005-0000-0000-000039AA0000}"/>
    <cellStyle name="Note 6 18 21" xfId="43071" xr:uid="{00000000-0005-0000-0000-00003AAA0000}"/>
    <cellStyle name="Note 6 18 22" xfId="43072" xr:uid="{00000000-0005-0000-0000-00003BAA0000}"/>
    <cellStyle name="Note 6 18 3" xfId="43073" xr:uid="{00000000-0005-0000-0000-00003CAA0000}"/>
    <cellStyle name="Note 6 18 3 2" xfId="43074" xr:uid="{00000000-0005-0000-0000-00003DAA0000}"/>
    <cellStyle name="Note 6 18 3 3" xfId="43075" xr:uid="{00000000-0005-0000-0000-00003EAA0000}"/>
    <cellStyle name="Note 6 18 3 4" xfId="43076" xr:uid="{00000000-0005-0000-0000-00003FAA0000}"/>
    <cellStyle name="Note 6 18 4" xfId="43077" xr:uid="{00000000-0005-0000-0000-000040AA0000}"/>
    <cellStyle name="Note 6 18 4 2" xfId="43078" xr:uid="{00000000-0005-0000-0000-000041AA0000}"/>
    <cellStyle name="Note 6 18 4 3" xfId="43079" xr:uid="{00000000-0005-0000-0000-000042AA0000}"/>
    <cellStyle name="Note 6 18 4 4" xfId="43080" xr:uid="{00000000-0005-0000-0000-000043AA0000}"/>
    <cellStyle name="Note 6 18 5" xfId="43081" xr:uid="{00000000-0005-0000-0000-000044AA0000}"/>
    <cellStyle name="Note 6 18 5 2" xfId="43082" xr:uid="{00000000-0005-0000-0000-000045AA0000}"/>
    <cellStyle name="Note 6 18 5 3" xfId="43083" xr:uid="{00000000-0005-0000-0000-000046AA0000}"/>
    <cellStyle name="Note 6 18 5 4" xfId="43084" xr:uid="{00000000-0005-0000-0000-000047AA0000}"/>
    <cellStyle name="Note 6 18 6" xfId="43085" xr:uid="{00000000-0005-0000-0000-000048AA0000}"/>
    <cellStyle name="Note 6 18 6 2" xfId="43086" xr:uid="{00000000-0005-0000-0000-000049AA0000}"/>
    <cellStyle name="Note 6 18 6 3" xfId="43087" xr:uid="{00000000-0005-0000-0000-00004AAA0000}"/>
    <cellStyle name="Note 6 18 6 4" xfId="43088" xr:uid="{00000000-0005-0000-0000-00004BAA0000}"/>
    <cellStyle name="Note 6 18 7" xfId="43089" xr:uid="{00000000-0005-0000-0000-00004CAA0000}"/>
    <cellStyle name="Note 6 18 7 2" xfId="43090" xr:uid="{00000000-0005-0000-0000-00004DAA0000}"/>
    <cellStyle name="Note 6 18 7 3" xfId="43091" xr:uid="{00000000-0005-0000-0000-00004EAA0000}"/>
    <cellStyle name="Note 6 18 7 4" xfId="43092" xr:uid="{00000000-0005-0000-0000-00004FAA0000}"/>
    <cellStyle name="Note 6 18 8" xfId="43093" xr:uid="{00000000-0005-0000-0000-000050AA0000}"/>
    <cellStyle name="Note 6 18 8 2" xfId="43094" xr:uid="{00000000-0005-0000-0000-000051AA0000}"/>
    <cellStyle name="Note 6 18 8 3" xfId="43095" xr:uid="{00000000-0005-0000-0000-000052AA0000}"/>
    <cellStyle name="Note 6 18 8 4" xfId="43096" xr:uid="{00000000-0005-0000-0000-000053AA0000}"/>
    <cellStyle name="Note 6 18 9" xfId="43097" xr:uid="{00000000-0005-0000-0000-000054AA0000}"/>
    <cellStyle name="Note 6 18 9 2" xfId="43098" xr:uid="{00000000-0005-0000-0000-000055AA0000}"/>
    <cellStyle name="Note 6 18 9 3" xfId="43099" xr:uid="{00000000-0005-0000-0000-000056AA0000}"/>
    <cellStyle name="Note 6 18 9 4" xfId="43100" xr:uid="{00000000-0005-0000-0000-000057AA0000}"/>
    <cellStyle name="Note 6 19" xfId="43101" xr:uid="{00000000-0005-0000-0000-000058AA0000}"/>
    <cellStyle name="Note 6 19 10" xfId="43102" xr:uid="{00000000-0005-0000-0000-000059AA0000}"/>
    <cellStyle name="Note 6 19 10 2" xfId="43103" xr:uid="{00000000-0005-0000-0000-00005AAA0000}"/>
    <cellStyle name="Note 6 19 10 3" xfId="43104" xr:uid="{00000000-0005-0000-0000-00005BAA0000}"/>
    <cellStyle name="Note 6 19 10 4" xfId="43105" xr:uid="{00000000-0005-0000-0000-00005CAA0000}"/>
    <cellStyle name="Note 6 19 11" xfId="43106" xr:uid="{00000000-0005-0000-0000-00005DAA0000}"/>
    <cellStyle name="Note 6 19 11 2" xfId="43107" xr:uid="{00000000-0005-0000-0000-00005EAA0000}"/>
    <cellStyle name="Note 6 19 11 3" xfId="43108" xr:uid="{00000000-0005-0000-0000-00005FAA0000}"/>
    <cellStyle name="Note 6 19 11 4" xfId="43109" xr:uid="{00000000-0005-0000-0000-000060AA0000}"/>
    <cellStyle name="Note 6 19 12" xfId="43110" xr:uid="{00000000-0005-0000-0000-000061AA0000}"/>
    <cellStyle name="Note 6 19 12 2" xfId="43111" xr:uid="{00000000-0005-0000-0000-000062AA0000}"/>
    <cellStyle name="Note 6 19 12 3" xfId="43112" xr:uid="{00000000-0005-0000-0000-000063AA0000}"/>
    <cellStyle name="Note 6 19 12 4" xfId="43113" xr:uid="{00000000-0005-0000-0000-000064AA0000}"/>
    <cellStyle name="Note 6 19 13" xfId="43114" xr:uid="{00000000-0005-0000-0000-000065AA0000}"/>
    <cellStyle name="Note 6 19 13 2" xfId="43115" xr:uid="{00000000-0005-0000-0000-000066AA0000}"/>
    <cellStyle name="Note 6 19 13 3" xfId="43116" xr:uid="{00000000-0005-0000-0000-000067AA0000}"/>
    <cellStyle name="Note 6 19 13 4" xfId="43117" xr:uid="{00000000-0005-0000-0000-000068AA0000}"/>
    <cellStyle name="Note 6 19 14" xfId="43118" xr:uid="{00000000-0005-0000-0000-000069AA0000}"/>
    <cellStyle name="Note 6 19 14 2" xfId="43119" xr:uid="{00000000-0005-0000-0000-00006AAA0000}"/>
    <cellStyle name="Note 6 19 14 3" xfId="43120" xr:uid="{00000000-0005-0000-0000-00006BAA0000}"/>
    <cellStyle name="Note 6 19 14 4" xfId="43121" xr:uid="{00000000-0005-0000-0000-00006CAA0000}"/>
    <cellStyle name="Note 6 19 15" xfId="43122" xr:uid="{00000000-0005-0000-0000-00006DAA0000}"/>
    <cellStyle name="Note 6 19 15 2" xfId="43123" xr:uid="{00000000-0005-0000-0000-00006EAA0000}"/>
    <cellStyle name="Note 6 19 15 3" xfId="43124" xr:uid="{00000000-0005-0000-0000-00006FAA0000}"/>
    <cellStyle name="Note 6 19 15 4" xfId="43125" xr:uid="{00000000-0005-0000-0000-000070AA0000}"/>
    <cellStyle name="Note 6 19 16" xfId="43126" xr:uid="{00000000-0005-0000-0000-000071AA0000}"/>
    <cellStyle name="Note 6 19 16 2" xfId="43127" xr:uid="{00000000-0005-0000-0000-000072AA0000}"/>
    <cellStyle name="Note 6 19 16 3" xfId="43128" xr:uid="{00000000-0005-0000-0000-000073AA0000}"/>
    <cellStyle name="Note 6 19 16 4" xfId="43129" xr:uid="{00000000-0005-0000-0000-000074AA0000}"/>
    <cellStyle name="Note 6 19 17" xfId="43130" xr:uid="{00000000-0005-0000-0000-000075AA0000}"/>
    <cellStyle name="Note 6 19 17 2" xfId="43131" xr:uid="{00000000-0005-0000-0000-000076AA0000}"/>
    <cellStyle name="Note 6 19 17 3" xfId="43132" xr:uid="{00000000-0005-0000-0000-000077AA0000}"/>
    <cellStyle name="Note 6 19 17 4" xfId="43133" xr:uid="{00000000-0005-0000-0000-000078AA0000}"/>
    <cellStyle name="Note 6 19 18" xfId="43134" xr:uid="{00000000-0005-0000-0000-000079AA0000}"/>
    <cellStyle name="Note 6 19 18 2" xfId="43135" xr:uid="{00000000-0005-0000-0000-00007AAA0000}"/>
    <cellStyle name="Note 6 19 18 3" xfId="43136" xr:uid="{00000000-0005-0000-0000-00007BAA0000}"/>
    <cellStyle name="Note 6 19 18 4" xfId="43137" xr:uid="{00000000-0005-0000-0000-00007CAA0000}"/>
    <cellStyle name="Note 6 19 19" xfId="43138" xr:uid="{00000000-0005-0000-0000-00007DAA0000}"/>
    <cellStyle name="Note 6 19 19 2" xfId="43139" xr:uid="{00000000-0005-0000-0000-00007EAA0000}"/>
    <cellStyle name="Note 6 19 19 3" xfId="43140" xr:uid="{00000000-0005-0000-0000-00007FAA0000}"/>
    <cellStyle name="Note 6 19 19 4" xfId="43141" xr:uid="{00000000-0005-0000-0000-000080AA0000}"/>
    <cellStyle name="Note 6 19 2" xfId="43142" xr:uid="{00000000-0005-0000-0000-000081AA0000}"/>
    <cellStyle name="Note 6 19 2 2" xfId="43143" xr:uid="{00000000-0005-0000-0000-000082AA0000}"/>
    <cellStyle name="Note 6 19 2 3" xfId="43144" xr:uid="{00000000-0005-0000-0000-000083AA0000}"/>
    <cellStyle name="Note 6 19 2 4" xfId="43145" xr:uid="{00000000-0005-0000-0000-000084AA0000}"/>
    <cellStyle name="Note 6 19 20" xfId="43146" xr:uid="{00000000-0005-0000-0000-000085AA0000}"/>
    <cellStyle name="Note 6 19 20 2" xfId="43147" xr:uid="{00000000-0005-0000-0000-000086AA0000}"/>
    <cellStyle name="Note 6 19 20 3" xfId="43148" xr:uid="{00000000-0005-0000-0000-000087AA0000}"/>
    <cellStyle name="Note 6 19 20 4" xfId="43149" xr:uid="{00000000-0005-0000-0000-000088AA0000}"/>
    <cellStyle name="Note 6 19 21" xfId="43150" xr:uid="{00000000-0005-0000-0000-000089AA0000}"/>
    <cellStyle name="Note 6 19 22" xfId="43151" xr:uid="{00000000-0005-0000-0000-00008AAA0000}"/>
    <cellStyle name="Note 6 19 3" xfId="43152" xr:uid="{00000000-0005-0000-0000-00008BAA0000}"/>
    <cellStyle name="Note 6 19 3 2" xfId="43153" xr:uid="{00000000-0005-0000-0000-00008CAA0000}"/>
    <cellStyle name="Note 6 19 3 3" xfId="43154" xr:uid="{00000000-0005-0000-0000-00008DAA0000}"/>
    <cellStyle name="Note 6 19 3 4" xfId="43155" xr:uid="{00000000-0005-0000-0000-00008EAA0000}"/>
    <cellStyle name="Note 6 19 4" xfId="43156" xr:uid="{00000000-0005-0000-0000-00008FAA0000}"/>
    <cellStyle name="Note 6 19 4 2" xfId="43157" xr:uid="{00000000-0005-0000-0000-000090AA0000}"/>
    <cellStyle name="Note 6 19 4 3" xfId="43158" xr:uid="{00000000-0005-0000-0000-000091AA0000}"/>
    <cellStyle name="Note 6 19 4 4" xfId="43159" xr:uid="{00000000-0005-0000-0000-000092AA0000}"/>
    <cellStyle name="Note 6 19 5" xfId="43160" xr:uid="{00000000-0005-0000-0000-000093AA0000}"/>
    <cellStyle name="Note 6 19 5 2" xfId="43161" xr:uid="{00000000-0005-0000-0000-000094AA0000}"/>
    <cellStyle name="Note 6 19 5 3" xfId="43162" xr:uid="{00000000-0005-0000-0000-000095AA0000}"/>
    <cellStyle name="Note 6 19 5 4" xfId="43163" xr:uid="{00000000-0005-0000-0000-000096AA0000}"/>
    <cellStyle name="Note 6 19 6" xfId="43164" xr:uid="{00000000-0005-0000-0000-000097AA0000}"/>
    <cellStyle name="Note 6 19 6 2" xfId="43165" xr:uid="{00000000-0005-0000-0000-000098AA0000}"/>
    <cellStyle name="Note 6 19 6 3" xfId="43166" xr:uid="{00000000-0005-0000-0000-000099AA0000}"/>
    <cellStyle name="Note 6 19 6 4" xfId="43167" xr:uid="{00000000-0005-0000-0000-00009AAA0000}"/>
    <cellStyle name="Note 6 19 7" xfId="43168" xr:uid="{00000000-0005-0000-0000-00009BAA0000}"/>
    <cellStyle name="Note 6 19 7 2" xfId="43169" xr:uid="{00000000-0005-0000-0000-00009CAA0000}"/>
    <cellStyle name="Note 6 19 7 3" xfId="43170" xr:uid="{00000000-0005-0000-0000-00009DAA0000}"/>
    <cellStyle name="Note 6 19 7 4" xfId="43171" xr:uid="{00000000-0005-0000-0000-00009EAA0000}"/>
    <cellStyle name="Note 6 19 8" xfId="43172" xr:uid="{00000000-0005-0000-0000-00009FAA0000}"/>
    <cellStyle name="Note 6 19 8 2" xfId="43173" xr:uid="{00000000-0005-0000-0000-0000A0AA0000}"/>
    <cellStyle name="Note 6 19 8 3" xfId="43174" xr:uid="{00000000-0005-0000-0000-0000A1AA0000}"/>
    <cellStyle name="Note 6 19 8 4" xfId="43175" xr:uid="{00000000-0005-0000-0000-0000A2AA0000}"/>
    <cellStyle name="Note 6 19 9" xfId="43176" xr:uid="{00000000-0005-0000-0000-0000A3AA0000}"/>
    <cellStyle name="Note 6 19 9 2" xfId="43177" xr:uid="{00000000-0005-0000-0000-0000A4AA0000}"/>
    <cellStyle name="Note 6 19 9 3" xfId="43178" xr:uid="{00000000-0005-0000-0000-0000A5AA0000}"/>
    <cellStyle name="Note 6 19 9 4" xfId="43179" xr:uid="{00000000-0005-0000-0000-0000A6AA0000}"/>
    <cellStyle name="Note 6 2" xfId="1777" xr:uid="{00000000-0005-0000-0000-0000A7AA0000}"/>
    <cellStyle name="Note 6 2 10" xfId="43181" xr:uid="{00000000-0005-0000-0000-0000A8AA0000}"/>
    <cellStyle name="Note 6 2 10 2" xfId="43182" xr:uid="{00000000-0005-0000-0000-0000A9AA0000}"/>
    <cellStyle name="Note 6 2 10 3" xfId="43183" xr:uid="{00000000-0005-0000-0000-0000AAAA0000}"/>
    <cellStyle name="Note 6 2 10 4" xfId="43184" xr:uid="{00000000-0005-0000-0000-0000ABAA0000}"/>
    <cellStyle name="Note 6 2 11" xfId="43185" xr:uid="{00000000-0005-0000-0000-0000ACAA0000}"/>
    <cellStyle name="Note 6 2 11 2" xfId="43186" xr:uid="{00000000-0005-0000-0000-0000ADAA0000}"/>
    <cellStyle name="Note 6 2 11 3" xfId="43187" xr:uid="{00000000-0005-0000-0000-0000AEAA0000}"/>
    <cellStyle name="Note 6 2 11 4" xfId="43188" xr:uid="{00000000-0005-0000-0000-0000AFAA0000}"/>
    <cellStyle name="Note 6 2 12" xfId="43189" xr:uid="{00000000-0005-0000-0000-0000B0AA0000}"/>
    <cellStyle name="Note 6 2 12 2" xfId="43190" xr:uid="{00000000-0005-0000-0000-0000B1AA0000}"/>
    <cellStyle name="Note 6 2 12 3" xfId="43191" xr:uid="{00000000-0005-0000-0000-0000B2AA0000}"/>
    <cellStyle name="Note 6 2 12 4" xfId="43192" xr:uid="{00000000-0005-0000-0000-0000B3AA0000}"/>
    <cellStyle name="Note 6 2 13" xfId="43193" xr:uid="{00000000-0005-0000-0000-0000B4AA0000}"/>
    <cellStyle name="Note 6 2 13 2" xfId="43194" xr:uid="{00000000-0005-0000-0000-0000B5AA0000}"/>
    <cellStyle name="Note 6 2 13 3" xfId="43195" xr:uid="{00000000-0005-0000-0000-0000B6AA0000}"/>
    <cellStyle name="Note 6 2 13 4" xfId="43196" xr:uid="{00000000-0005-0000-0000-0000B7AA0000}"/>
    <cellStyle name="Note 6 2 14" xfId="43197" xr:uid="{00000000-0005-0000-0000-0000B8AA0000}"/>
    <cellStyle name="Note 6 2 14 2" xfId="43198" xr:uid="{00000000-0005-0000-0000-0000B9AA0000}"/>
    <cellStyle name="Note 6 2 14 3" xfId="43199" xr:uid="{00000000-0005-0000-0000-0000BAAA0000}"/>
    <cellStyle name="Note 6 2 14 4" xfId="43200" xr:uid="{00000000-0005-0000-0000-0000BBAA0000}"/>
    <cellStyle name="Note 6 2 15" xfId="43201" xr:uid="{00000000-0005-0000-0000-0000BCAA0000}"/>
    <cellStyle name="Note 6 2 15 2" xfId="43202" xr:uid="{00000000-0005-0000-0000-0000BDAA0000}"/>
    <cellStyle name="Note 6 2 15 3" xfId="43203" xr:uid="{00000000-0005-0000-0000-0000BEAA0000}"/>
    <cellStyle name="Note 6 2 15 4" xfId="43204" xr:uid="{00000000-0005-0000-0000-0000BFAA0000}"/>
    <cellStyle name="Note 6 2 16" xfId="43205" xr:uid="{00000000-0005-0000-0000-0000C0AA0000}"/>
    <cellStyle name="Note 6 2 16 2" xfId="43206" xr:uid="{00000000-0005-0000-0000-0000C1AA0000}"/>
    <cellStyle name="Note 6 2 16 3" xfId="43207" xr:uid="{00000000-0005-0000-0000-0000C2AA0000}"/>
    <cellStyle name="Note 6 2 16 4" xfId="43208" xr:uid="{00000000-0005-0000-0000-0000C3AA0000}"/>
    <cellStyle name="Note 6 2 17" xfId="43209" xr:uid="{00000000-0005-0000-0000-0000C4AA0000}"/>
    <cellStyle name="Note 6 2 17 2" xfId="43210" xr:uid="{00000000-0005-0000-0000-0000C5AA0000}"/>
    <cellStyle name="Note 6 2 17 3" xfId="43211" xr:uid="{00000000-0005-0000-0000-0000C6AA0000}"/>
    <cellStyle name="Note 6 2 17 4" xfId="43212" xr:uid="{00000000-0005-0000-0000-0000C7AA0000}"/>
    <cellStyle name="Note 6 2 18" xfId="43213" xr:uid="{00000000-0005-0000-0000-0000C8AA0000}"/>
    <cellStyle name="Note 6 2 18 2" xfId="43214" xr:uid="{00000000-0005-0000-0000-0000C9AA0000}"/>
    <cellStyle name="Note 6 2 18 3" xfId="43215" xr:uid="{00000000-0005-0000-0000-0000CAAA0000}"/>
    <cellStyle name="Note 6 2 18 4" xfId="43216" xr:uid="{00000000-0005-0000-0000-0000CBAA0000}"/>
    <cellStyle name="Note 6 2 19" xfId="43217" xr:uid="{00000000-0005-0000-0000-0000CCAA0000}"/>
    <cellStyle name="Note 6 2 19 2" xfId="43218" xr:uid="{00000000-0005-0000-0000-0000CDAA0000}"/>
    <cellStyle name="Note 6 2 19 3" xfId="43219" xr:uid="{00000000-0005-0000-0000-0000CEAA0000}"/>
    <cellStyle name="Note 6 2 19 4" xfId="43220" xr:uid="{00000000-0005-0000-0000-0000CFAA0000}"/>
    <cellStyle name="Note 6 2 2" xfId="1778" xr:uid="{00000000-0005-0000-0000-0000D0AA0000}"/>
    <cellStyle name="Note 6 2 2 10" xfId="43222" xr:uid="{00000000-0005-0000-0000-0000D1AA0000}"/>
    <cellStyle name="Note 6 2 2 10 2" xfId="43223" xr:uid="{00000000-0005-0000-0000-0000D2AA0000}"/>
    <cellStyle name="Note 6 2 2 10 3" xfId="43224" xr:uid="{00000000-0005-0000-0000-0000D3AA0000}"/>
    <cellStyle name="Note 6 2 2 10 4" xfId="43225" xr:uid="{00000000-0005-0000-0000-0000D4AA0000}"/>
    <cellStyle name="Note 6 2 2 11" xfId="43226" xr:uid="{00000000-0005-0000-0000-0000D5AA0000}"/>
    <cellStyle name="Note 6 2 2 11 2" xfId="43227" xr:uid="{00000000-0005-0000-0000-0000D6AA0000}"/>
    <cellStyle name="Note 6 2 2 11 3" xfId="43228" xr:uid="{00000000-0005-0000-0000-0000D7AA0000}"/>
    <cellStyle name="Note 6 2 2 11 4" xfId="43229" xr:uid="{00000000-0005-0000-0000-0000D8AA0000}"/>
    <cellStyle name="Note 6 2 2 12" xfId="43230" xr:uid="{00000000-0005-0000-0000-0000D9AA0000}"/>
    <cellStyle name="Note 6 2 2 12 2" xfId="43231" xr:uid="{00000000-0005-0000-0000-0000DAAA0000}"/>
    <cellStyle name="Note 6 2 2 12 3" xfId="43232" xr:uid="{00000000-0005-0000-0000-0000DBAA0000}"/>
    <cellStyle name="Note 6 2 2 12 4" xfId="43233" xr:uid="{00000000-0005-0000-0000-0000DCAA0000}"/>
    <cellStyle name="Note 6 2 2 13" xfId="43234" xr:uid="{00000000-0005-0000-0000-0000DDAA0000}"/>
    <cellStyle name="Note 6 2 2 13 2" xfId="43235" xr:uid="{00000000-0005-0000-0000-0000DEAA0000}"/>
    <cellStyle name="Note 6 2 2 13 3" xfId="43236" xr:uid="{00000000-0005-0000-0000-0000DFAA0000}"/>
    <cellStyle name="Note 6 2 2 13 4" xfId="43237" xr:uid="{00000000-0005-0000-0000-0000E0AA0000}"/>
    <cellStyle name="Note 6 2 2 14" xfId="43238" xr:uid="{00000000-0005-0000-0000-0000E1AA0000}"/>
    <cellStyle name="Note 6 2 2 14 2" xfId="43239" xr:uid="{00000000-0005-0000-0000-0000E2AA0000}"/>
    <cellStyle name="Note 6 2 2 14 3" xfId="43240" xr:uid="{00000000-0005-0000-0000-0000E3AA0000}"/>
    <cellStyle name="Note 6 2 2 14 4" xfId="43241" xr:uid="{00000000-0005-0000-0000-0000E4AA0000}"/>
    <cellStyle name="Note 6 2 2 15" xfId="43242" xr:uid="{00000000-0005-0000-0000-0000E5AA0000}"/>
    <cellStyle name="Note 6 2 2 15 2" xfId="43243" xr:uid="{00000000-0005-0000-0000-0000E6AA0000}"/>
    <cellStyle name="Note 6 2 2 15 3" xfId="43244" xr:uid="{00000000-0005-0000-0000-0000E7AA0000}"/>
    <cellStyle name="Note 6 2 2 15 4" xfId="43245" xr:uid="{00000000-0005-0000-0000-0000E8AA0000}"/>
    <cellStyle name="Note 6 2 2 16" xfId="43246" xr:uid="{00000000-0005-0000-0000-0000E9AA0000}"/>
    <cellStyle name="Note 6 2 2 16 2" xfId="43247" xr:uid="{00000000-0005-0000-0000-0000EAAA0000}"/>
    <cellStyle name="Note 6 2 2 16 3" xfId="43248" xr:uid="{00000000-0005-0000-0000-0000EBAA0000}"/>
    <cellStyle name="Note 6 2 2 16 4" xfId="43249" xr:uid="{00000000-0005-0000-0000-0000ECAA0000}"/>
    <cellStyle name="Note 6 2 2 17" xfId="43250" xr:uid="{00000000-0005-0000-0000-0000EDAA0000}"/>
    <cellStyle name="Note 6 2 2 17 2" xfId="43251" xr:uid="{00000000-0005-0000-0000-0000EEAA0000}"/>
    <cellStyle name="Note 6 2 2 17 3" xfId="43252" xr:uid="{00000000-0005-0000-0000-0000EFAA0000}"/>
    <cellStyle name="Note 6 2 2 17 4" xfId="43253" xr:uid="{00000000-0005-0000-0000-0000F0AA0000}"/>
    <cellStyle name="Note 6 2 2 18" xfId="43254" xr:uid="{00000000-0005-0000-0000-0000F1AA0000}"/>
    <cellStyle name="Note 6 2 2 18 2" xfId="43255" xr:uid="{00000000-0005-0000-0000-0000F2AA0000}"/>
    <cellStyle name="Note 6 2 2 18 3" xfId="43256" xr:uid="{00000000-0005-0000-0000-0000F3AA0000}"/>
    <cellStyle name="Note 6 2 2 18 4" xfId="43257" xr:uid="{00000000-0005-0000-0000-0000F4AA0000}"/>
    <cellStyle name="Note 6 2 2 19" xfId="43258" xr:uid="{00000000-0005-0000-0000-0000F5AA0000}"/>
    <cellStyle name="Note 6 2 2 19 2" xfId="43259" xr:uid="{00000000-0005-0000-0000-0000F6AA0000}"/>
    <cellStyle name="Note 6 2 2 19 3" xfId="43260" xr:uid="{00000000-0005-0000-0000-0000F7AA0000}"/>
    <cellStyle name="Note 6 2 2 19 4" xfId="43261" xr:uid="{00000000-0005-0000-0000-0000F8AA0000}"/>
    <cellStyle name="Note 6 2 2 2" xfId="43262" xr:uid="{00000000-0005-0000-0000-0000F9AA0000}"/>
    <cellStyle name="Note 6 2 2 2 10" xfId="43263" xr:uid="{00000000-0005-0000-0000-0000FAAA0000}"/>
    <cellStyle name="Note 6 2 2 2 10 2" xfId="43264" xr:uid="{00000000-0005-0000-0000-0000FBAA0000}"/>
    <cellStyle name="Note 6 2 2 2 10 3" xfId="43265" xr:uid="{00000000-0005-0000-0000-0000FCAA0000}"/>
    <cellStyle name="Note 6 2 2 2 10 4" xfId="43266" xr:uid="{00000000-0005-0000-0000-0000FDAA0000}"/>
    <cellStyle name="Note 6 2 2 2 11" xfId="43267" xr:uid="{00000000-0005-0000-0000-0000FEAA0000}"/>
    <cellStyle name="Note 6 2 2 2 11 2" xfId="43268" xr:uid="{00000000-0005-0000-0000-0000FFAA0000}"/>
    <cellStyle name="Note 6 2 2 2 11 3" xfId="43269" xr:uid="{00000000-0005-0000-0000-000000AB0000}"/>
    <cellStyle name="Note 6 2 2 2 11 4" xfId="43270" xr:uid="{00000000-0005-0000-0000-000001AB0000}"/>
    <cellStyle name="Note 6 2 2 2 12" xfId="43271" xr:uid="{00000000-0005-0000-0000-000002AB0000}"/>
    <cellStyle name="Note 6 2 2 2 12 2" xfId="43272" xr:uid="{00000000-0005-0000-0000-000003AB0000}"/>
    <cellStyle name="Note 6 2 2 2 12 3" xfId="43273" xr:uid="{00000000-0005-0000-0000-000004AB0000}"/>
    <cellStyle name="Note 6 2 2 2 12 4" xfId="43274" xr:uid="{00000000-0005-0000-0000-000005AB0000}"/>
    <cellStyle name="Note 6 2 2 2 13" xfId="43275" xr:uid="{00000000-0005-0000-0000-000006AB0000}"/>
    <cellStyle name="Note 6 2 2 2 13 2" xfId="43276" xr:uid="{00000000-0005-0000-0000-000007AB0000}"/>
    <cellStyle name="Note 6 2 2 2 13 3" xfId="43277" xr:uid="{00000000-0005-0000-0000-000008AB0000}"/>
    <cellStyle name="Note 6 2 2 2 13 4" xfId="43278" xr:uid="{00000000-0005-0000-0000-000009AB0000}"/>
    <cellStyle name="Note 6 2 2 2 14" xfId="43279" xr:uid="{00000000-0005-0000-0000-00000AAB0000}"/>
    <cellStyle name="Note 6 2 2 2 14 2" xfId="43280" xr:uid="{00000000-0005-0000-0000-00000BAB0000}"/>
    <cellStyle name="Note 6 2 2 2 14 3" xfId="43281" xr:uid="{00000000-0005-0000-0000-00000CAB0000}"/>
    <cellStyle name="Note 6 2 2 2 14 4" xfId="43282" xr:uid="{00000000-0005-0000-0000-00000DAB0000}"/>
    <cellStyle name="Note 6 2 2 2 15" xfId="43283" xr:uid="{00000000-0005-0000-0000-00000EAB0000}"/>
    <cellStyle name="Note 6 2 2 2 15 2" xfId="43284" xr:uid="{00000000-0005-0000-0000-00000FAB0000}"/>
    <cellStyle name="Note 6 2 2 2 15 3" xfId="43285" xr:uid="{00000000-0005-0000-0000-000010AB0000}"/>
    <cellStyle name="Note 6 2 2 2 15 4" xfId="43286" xr:uid="{00000000-0005-0000-0000-000011AB0000}"/>
    <cellStyle name="Note 6 2 2 2 16" xfId="43287" xr:uid="{00000000-0005-0000-0000-000012AB0000}"/>
    <cellStyle name="Note 6 2 2 2 16 2" xfId="43288" xr:uid="{00000000-0005-0000-0000-000013AB0000}"/>
    <cellStyle name="Note 6 2 2 2 16 3" xfId="43289" xr:uid="{00000000-0005-0000-0000-000014AB0000}"/>
    <cellStyle name="Note 6 2 2 2 16 4" xfId="43290" xr:uid="{00000000-0005-0000-0000-000015AB0000}"/>
    <cellStyle name="Note 6 2 2 2 17" xfId="43291" xr:uid="{00000000-0005-0000-0000-000016AB0000}"/>
    <cellStyle name="Note 6 2 2 2 17 2" xfId="43292" xr:uid="{00000000-0005-0000-0000-000017AB0000}"/>
    <cellStyle name="Note 6 2 2 2 17 3" xfId="43293" xr:uid="{00000000-0005-0000-0000-000018AB0000}"/>
    <cellStyle name="Note 6 2 2 2 17 4" xfId="43294" xr:uid="{00000000-0005-0000-0000-000019AB0000}"/>
    <cellStyle name="Note 6 2 2 2 18" xfId="43295" xr:uid="{00000000-0005-0000-0000-00001AAB0000}"/>
    <cellStyle name="Note 6 2 2 2 18 2" xfId="43296" xr:uid="{00000000-0005-0000-0000-00001BAB0000}"/>
    <cellStyle name="Note 6 2 2 2 18 3" xfId="43297" xr:uid="{00000000-0005-0000-0000-00001CAB0000}"/>
    <cellStyle name="Note 6 2 2 2 18 4" xfId="43298" xr:uid="{00000000-0005-0000-0000-00001DAB0000}"/>
    <cellStyle name="Note 6 2 2 2 19" xfId="43299" xr:uid="{00000000-0005-0000-0000-00001EAB0000}"/>
    <cellStyle name="Note 6 2 2 2 19 2" xfId="43300" xr:uid="{00000000-0005-0000-0000-00001FAB0000}"/>
    <cellStyle name="Note 6 2 2 2 19 3" xfId="43301" xr:uid="{00000000-0005-0000-0000-000020AB0000}"/>
    <cellStyle name="Note 6 2 2 2 19 4" xfId="43302" xr:uid="{00000000-0005-0000-0000-000021AB0000}"/>
    <cellStyle name="Note 6 2 2 2 2" xfId="43303" xr:uid="{00000000-0005-0000-0000-000022AB0000}"/>
    <cellStyle name="Note 6 2 2 2 2 2" xfId="43304" xr:uid="{00000000-0005-0000-0000-000023AB0000}"/>
    <cellStyle name="Note 6 2 2 2 2 3" xfId="43305" xr:uid="{00000000-0005-0000-0000-000024AB0000}"/>
    <cellStyle name="Note 6 2 2 2 2 4" xfId="43306" xr:uid="{00000000-0005-0000-0000-000025AB0000}"/>
    <cellStyle name="Note 6 2 2 2 20" xfId="43307" xr:uid="{00000000-0005-0000-0000-000026AB0000}"/>
    <cellStyle name="Note 6 2 2 2 20 2" xfId="43308" xr:uid="{00000000-0005-0000-0000-000027AB0000}"/>
    <cellStyle name="Note 6 2 2 2 20 3" xfId="43309" xr:uid="{00000000-0005-0000-0000-000028AB0000}"/>
    <cellStyle name="Note 6 2 2 2 20 4" xfId="43310" xr:uid="{00000000-0005-0000-0000-000029AB0000}"/>
    <cellStyle name="Note 6 2 2 2 21" xfId="43311" xr:uid="{00000000-0005-0000-0000-00002AAB0000}"/>
    <cellStyle name="Note 6 2 2 2 22" xfId="43312" xr:uid="{00000000-0005-0000-0000-00002BAB0000}"/>
    <cellStyle name="Note 6 2 2 2 3" xfId="43313" xr:uid="{00000000-0005-0000-0000-00002CAB0000}"/>
    <cellStyle name="Note 6 2 2 2 3 2" xfId="43314" xr:uid="{00000000-0005-0000-0000-00002DAB0000}"/>
    <cellStyle name="Note 6 2 2 2 3 3" xfId="43315" xr:uid="{00000000-0005-0000-0000-00002EAB0000}"/>
    <cellStyle name="Note 6 2 2 2 3 4" xfId="43316" xr:uid="{00000000-0005-0000-0000-00002FAB0000}"/>
    <cellStyle name="Note 6 2 2 2 4" xfId="43317" xr:uid="{00000000-0005-0000-0000-000030AB0000}"/>
    <cellStyle name="Note 6 2 2 2 4 2" xfId="43318" xr:uid="{00000000-0005-0000-0000-000031AB0000}"/>
    <cellStyle name="Note 6 2 2 2 4 3" xfId="43319" xr:uid="{00000000-0005-0000-0000-000032AB0000}"/>
    <cellStyle name="Note 6 2 2 2 4 4" xfId="43320" xr:uid="{00000000-0005-0000-0000-000033AB0000}"/>
    <cellStyle name="Note 6 2 2 2 5" xfId="43321" xr:uid="{00000000-0005-0000-0000-000034AB0000}"/>
    <cellStyle name="Note 6 2 2 2 5 2" xfId="43322" xr:uid="{00000000-0005-0000-0000-000035AB0000}"/>
    <cellStyle name="Note 6 2 2 2 5 3" xfId="43323" xr:uid="{00000000-0005-0000-0000-000036AB0000}"/>
    <cellStyle name="Note 6 2 2 2 5 4" xfId="43324" xr:uid="{00000000-0005-0000-0000-000037AB0000}"/>
    <cellStyle name="Note 6 2 2 2 6" xfId="43325" xr:uid="{00000000-0005-0000-0000-000038AB0000}"/>
    <cellStyle name="Note 6 2 2 2 6 2" xfId="43326" xr:uid="{00000000-0005-0000-0000-000039AB0000}"/>
    <cellStyle name="Note 6 2 2 2 6 3" xfId="43327" xr:uid="{00000000-0005-0000-0000-00003AAB0000}"/>
    <cellStyle name="Note 6 2 2 2 6 4" xfId="43328" xr:uid="{00000000-0005-0000-0000-00003BAB0000}"/>
    <cellStyle name="Note 6 2 2 2 7" xfId="43329" xr:uid="{00000000-0005-0000-0000-00003CAB0000}"/>
    <cellStyle name="Note 6 2 2 2 7 2" xfId="43330" xr:uid="{00000000-0005-0000-0000-00003DAB0000}"/>
    <cellStyle name="Note 6 2 2 2 7 3" xfId="43331" xr:uid="{00000000-0005-0000-0000-00003EAB0000}"/>
    <cellStyle name="Note 6 2 2 2 7 4" xfId="43332" xr:uid="{00000000-0005-0000-0000-00003FAB0000}"/>
    <cellStyle name="Note 6 2 2 2 8" xfId="43333" xr:uid="{00000000-0005-0000-0000-000040AB0000}"/>
    <cellStyle name="Note 6 2 2 2 8 2" xfId="43334" xr:uid="{00000000-0005-0000-0000-000041AB0000}"/>
    <cellStyle name="Note 6 2 2 2 8 3" xfId="43335" xr:uid="{00000000-0005-0000-0000-000042AB0000}"/>
    <cellStyle name="Note 6 2 2 2 8 4" xfId="43336" xr:uid="{00000000-0005-0000-0000-000043AB0000}"/>
    <cellStyle name="Note 6 2 2 2 9" xfId="43337" xr:uid="{00000000-0005-0000-0000-000044AB0000}"/>
    <cellStyle name="Note 6 2 2 2 9 2" xfId="43338" xr:uid="{00000000-0005-0000-0000-000045AB0000}"/>
    <cellStyle name="Note 6 2 2 2 9 3" xfId="43339" xr:uid="{00000000-0005-0000-0000-000046AB0000}"/>
    <cellStyle name="Note 6 2 2 2 9 4" xfId="43340" xr:uid="{00000000-0005-0000-0000-000047AB0000}"/>
    <cellStyle name="Note 6 2 2 20" xfId="43341" xr:uid="{00000000-0005-0000-0000-000048AB0000}"/>
    <cellStyle name="Note 6 2 2 20 2" xfId="43342" xr:uid="{00000000-0005-0000-0000-000049AB0000}"/>
    <cellStyle name="Note 6 2 2 20 3" xfId="43343" xr:uid="{00000000-0005-0000-0000-00004AAB0000}"/>
    <cellStyle name="Note 6 2 2 20 4" xfId="43344" xr:uid="{00000000-0005-0000-0000-00004BAB0000}"/>
    <cellStyle name="Note 6 2 2 21" xfId="43345" xr:uid="{00000000-0005-0000-0000-00004CAB0000}"/>
    <cellStyle name="Note 6 2 2 21 2" xfId="43346" xr:uid="{00000000-0005-0000-0000-00004DAB0000}"/>
    <cellStyle name="Note 6 2 2 21 3" xfId="43347" xr:uid="{00000000-0005-0000-0000-00004EAB0000}"/>
    <cellStyle name="Note 6 2 2 21 4" xfId="43348" xr:uid="{00000000-0005-0000-0000-00004FAB0000}"/>
    <cellStyle name="Note 6 2 2 22" xfId="43349" xr:uid="{00000000-0005-0000-0000-000050AB0000}"/>
    <cellStyle name="Note 6 2 2 23" xfId="43350" xr:uid="{00000000-0005-0000-0000-000051AB0000}"/>
    <cellStyle name="Note 6 2 2 24" xfId="43221" xr:uid="{00000000-0005-0000-0000-000052AB0000}"/>
    <cellStyle name="Note 6 2 2 3" xfId="43351" xr:uid="{00000000-0005-0000-0000-000053AB0000}"/>
    <cellStyle name="Note 6 2 2 3 2" xfId="43352" xr:uid="{00000000-0005-0000-0000-000054AB0000}"/>
    <cellStyle name="Note 6 2 2 3 3" xfId="43353" xr:uid="{00000000-0005-0000-0000-000055AB0000}"/>
    <cellStyle name="Note 6 2 2 3 4" xfId="43354" xr:uid="{00000000-0005-0000-0000-000056AB0000}"/>
    <cellStyle name="Note 6 2 2 4" xfId="43355" xr:uid="{00000000-0005-0000-0000-000057AB0000}"/>
    <cellStyle name="Note 6 2 2 4 2" xfId="43356" xr:uid="{00000000-0005-0000-0000-000058AB0000}"/>
    <cellStyle name="Note 6 2 2 4 3" xfId="43357" xr:uid="{00000000-0005-0000-0000-000059AB0000}"/>
    <cellStyle name="Note 6 2 2 4 4" xfId="43358" xr:uid="{00000000-0005-0000-0000-00005AAB0000}"/>
    <cellStyle name="Note 6 2 2 5" xfId="43359" xr:uid="{00000000-0005-0000-0000-00005BAB0000}"/>
    <cellStyle name="Note 6 2 2 5 2" xfId="43360" xr:uid="{00000000-0005-0000-0000-00005CAB0000}"/>
    <cellStyle name="Note 6 2 2 5 3" xfId="43361" xr:uid="{00000000-0005-0000-0000-00005DAB0000}"/>
    <cellStyle name="Note 6 2 2 5 4" xfId="43362" xr:uid="{00000000-0005-0000-0000-00005EAB0000}"/>
    <cellStyle name="Note 6 2 2 6" xfId="43363" xr:uid="{00000000-0005-0000-0000-00005FAB0000}"/>
    <cellStyle name="Note 6 2 2 6 2" xfId="43364" xr:uid="{00000000-0005-0000-0000-000060AB0000}"/>
    <cellStyle name="Note 6 2 2 6 3" xfId="43365" xr:uid="{00000000-0005-0000-0000-000061AB0000}"/>
    <cellStyle name="Note 6 2 2 6 4" xfId="43366" xr:uid="{00000000-0005-0000-0000-000062AB0000}"/>
    <cellStyle name="Note 6 2 2 7" xfId="43367" xr:uid="{00000000-0005-0000-0000-000063AB0000}"/>
    <cellStyle name="Note 6 2 2 7 2" xfId="43368" xr:uid="{00000000-0005-0000-0000-000064AB0000}"/>
    <cellStyle name="Note 6 2 2 7 3" xfId="43369" xr:uid="{00000000-0005-0000-0000-000065AB0000}"/>
    <cellStyle name="Note 6 2 2 7 4" xfId="43370" xr:uid="{00000000-0005-0000-0000-000066AB0000}"/>
    <cellStyle name="Note 6 2 2 8" xfId="43371" xr:uid="{00000000-0005-0000-0000-000067AB0000}"/>
    <cellStyle name="Note 6 2 2 8 2" xfId="43372" xr:uid="{00000000-0005-0000-0000-000068AB0000}"/>
    <cellStyle name="Note 6 2 2 8 3" xfId="43373" xr:uid="{00000000-0005-0000-0000-000069AB0000}"/>
    <cellStyle name="Note 6 2 2 8 4" xfId="43374" xr:uid="{00000000-0005-0000-0000-00006AAB0000}"/>
    <cellStyle name="Note 6 2 2 9" xfId="43375" xr:uid="{00000000-0005-0000-0000-00006BAB0000}"/>
    <cellStyle name="Note 6 2 2 9 2" xfId="43376" xr:uid="{00000000-0005-0000-0000-00006CAB0000}"/>
    <cellStyle name="Note 6 2 2 9 3" xfId="43377" xr:uid="{00000000-0005-0000-0000-00006DAB0000}"/>
    <cellStyle name="Note 6 2 2 9 4" xfId="43378" xr:uid="{00000000-0005-0000-0000-00006EAB0000}"/>
    <cellStyle name="Note 6 2 20" xfId="43379" xr:uid="{00000000-0005-0000-0000-00006FAB0000}"/>
    <cellStyle name="Note 6 2 20 2" xfId="43380" xr:uid="{00000000-0005-0000-0000-000070AB0000}"/>
    <cellStyle name="Note 6 2 20 3" xfId="43381" xr:uid="{00000000-0005-0000-0000-000071AB0000}"/>
    <cellStyle name="Note 6 2 20 4" xfId="43382" xr:uid="{00000000-0005-0000-0000-000072AB0000}"/>
    <cellStyle name="Note 6 2 21" xfId="43383" xr:uid="{00000000-0005-0000-0000-000073AB0000}"/>
    <cellStyle name="Note 6 2 21 2" xfId="43384" xr:uid="{00000000-0005-0000-0000-000074AB0000}"/>
    <cellStyle name="Note 6 2 21 3" xfId="43385" xr:uid="{00000000-0005-0000-0000-000075AB0000}"/>
    <cellStyle name="Note 6 2 21 4" xfId="43386" xr:uid="{00000000-0005-0000-0000-000076AB0000}"/>
    <cellStyle name="Note 6 2 22" xfId="43387" xr:uid="{00000000-0005-0000-0000-000077AB0000}"/>
    <cellStyle name="Note 6 2 23" xfId="43388" xr:uid="{00000000-0005-0000-0000-000078AB0000}"/>
    <cellStyle name="Note 6 2 24" xfId="43180" xr:uid="{00000000-0005-0000-0000-000079AB0000}"/>
    <cellStyle name="Note 6 2 25" xfId="58194" xr:uid="{00000000-0005-0000-0000-00007AAB0000}"/>
    <cellStyle name="Note 6 2 3" xfId="1779" xr:uid="{00000000-0005-0000-0000-00007BAB0000}"/>
    <cellStyle name="Note 6 2 3 2" xfId="43390" xr:uid="{00000000-0005-0000-0000-00007CAB0000}"/>
    <cellStyle name="Note 6 2 3 3" xfId="43391" xr:uid="{00000000-0005-0000-0000-00007DAB0000}"/>
    <cellStyle name="Note 6 2 3 4" xfId="43392" xr:uid="{00000000-0005-0000-0000-00007EAB0000}"/>
    <cellStyle name="Note 6 2 3 5" xfId="43389" xr:uid="{00000000-0005-0000-0000-00007FAB0000}"/>
    <cellStyle name="Note 6 2 3 6" xfId="58195" xr:uid="{00000000-0005-0000-0000-000080AB0000}"/>
    <cellStyle name="Note 6 2 4" xfId="43393" xr:uid="{00000000-0005-0000-0000-000081AB0000}"/>
    <cellStyle name="Note 6 2 4 2" xfId="43394" xr:uid="{00000000-0005-0000-0000-000082AB0000}"/>
    <cellStyle name="Note 6 2 4 3" xfId="43395" xr:uid="{00000000-0005-0000-0000-000083AB0000}"/>
    <cellStyle name="Note 6 2 4 4" xfId="43396" xr:uid="{00000000-0005-0000-0000-000084AB0000}"/>
    <cellStyle name="Note 6 2 5" xfId="43397" xr:uid="{00000000-0005-0000-0000-000085AB0000}"/>
    <cellStyle name="Note 6 2 5 2" xfId="43398" xr:uid="{00000000-0005-0000-0000-000086AB0000}"/>
    <cellStyle name="Note 6 2 5 3" xfId="43399" xr:uid="{00000000-0005-0000-0000-000087AB0000}"/>
    <cellStyle name="Note 6 2 5 4" xfId="43400" xr:uid="{00000000-0005-0000-0000-000088AB0000}"/>
    <cellStyle name="Note 6 2 6" xfId="43401" xr:uid="{00000000-0005-0000-0000-000089AB0000}"/>
    <cellStyle name="Note 6 2 6 2" xfId="43402" xr:uid="{00000000-0005-0000-0000-00008AAB0000}"/>
    <cellStyle name="Note 6 2 6 3" xfId="43403" xr:uid="{00000000-0005-0000-0000-00008BAB0000}"/>
    <cellStyle name="Note 6 2 6 4" xfId="43404" xr:uid="{00000000-0005-0000-0000-00008CAB0000}"/>
    <cellStyle name="Note 6 2 7" xfId="43405" xr:uid="{00000000-0005-0000-0000-00008DAB0000}"/>
    <cellStyle name="Note 6 2 7 2" xfId="43406" xr:uid="{00000000-0005-0000-0000-00008EAB0000}"/>
    <cellStyle name="Note 6 2 7 3" xfId="43407" xr:uid="{00000000-0005-0000-0000-00008FAB0000}"/>
    <cellStyle name="Note 6 2 7 4" xfId="43408" xr:uid="{00000000-0005-0000-0000-000090AB0000}"/>
    <cellStyle name="Note 6 2 8" xfId="43409" xr:uid="{00000000-0005-0000-0000-000091AB0000}"/>
    <cellStyle name="Note 6 2 8 2" xfId="43410" xr:uid="{00000000-0005-0000-0000-000092AB0000}"/>
    <cellStyle name="Note 6 2 8 3" xfId="43411" xr:uid="{00000000-0005-0000-0000-000093AB0000}"/>
    <cellStyle name="Note 6 2 8 4" xfId="43412" xr:uid="{00000000-0005-0000-0000-000094AB0000}"/>
    <cellStyle name="Note 6 2 9" xfId="43413" xr:uid="{00000000-0005-0000-0000-000095AB0000}"/>
    <cellStyle name="Note 6 2 9 2" xfId="43414" xr:uid="{00000000-0005-0000-0000-000096AB0000}"/>
    <cellStyle name="Note 6 2 9 3" xfId="43415" xr:uid="{00000000-0005-0000-0000-000097AB0000}"/>
    <cellStyle name="Note 6 2 9 4" xfId="43416" xr:uid="{00000000-0005-0000-0000-000098AB0000}"/>
    <cellStyle name="Note 6 20" xfId="43417" xr:uid="{00000000-0005-0000-0000-000099AB0000}"/>
    <cellStyle name="Note 6 20 10" xfId="43418" xr:uid="{00000000-0005-0000-0000-00009AAB0000}"/>
    <cellStyle name="Note 6 20 10 2" xfId="43419" xr:uid="{00000000-0005-0000-0000-00009BAB0000}"/>
    <cellStyle name="Note 6 20 10 3" xfId="43420" xr:uid="{00000000-0005-0000-0000-00009CAB0000}"/>
    <cellStyle name="Note 6 20 10 4" xfId="43421" xr:uid="{00000000-0005-0000-0000-00009DAB0000}"/>
    <cellStyle name="Note 6 20 11" xfId="43422" xr:uid="{00000000-0005-0000-0000-00009EAB0000}"/>
    <cellStyle name="Note 6 20 11 2" xfId="43423" xr:uid="{00000000-0005-0000-0000-00009FAB0000}"/>
    <cellStyle name="Note 6 20 11 3" xfId="43424" xr:uid="{00000000-0005-0000-0000-0000A0AB0000}"/>
    <cellStyle name="Note 6 20 11 4" xfId="43425" xr:uid="{00000000-0005-0000-0000-0000A1AB0000}"/>
    <cellStyle name="Note 6 20 12" xfId="43426" xr:uid="{00000000-0005-0000-0000-0000A2AB0000}"/>
    <cellStyle name="Note 6 20 12 2" xfId="43427" xr:uid="{00000000-0005-0000-0000-0000A3AB0000}"/>
    <cellStyle name="Note 6 20 12 3" xfId="43428" xr:uid="{00000000-0005-0000-0000-0000A4AB0000}"/>
    <cellStyle name="Note 6 20 12 4" xfId="43429" xr:uid="{00000000-0005-0000-0000-0000A5AB0000}"/>
    <cellStyle name="Note 6 20 13" xfId="43430" xr:uid="{00000000-0005-0000-0000-0000A6AB0000}"/>
    <cellStyle name="Note 6 20 13 2" xfId="43431" xr:uid="{00000000-0005-0000-0000-0000A7AB0000}"/>
    <cellStyle name="Note 6 20 13 3" xfId="43432" xr:uid="{00000000-0005-0000-0000-0000A8AB0000}"/>
    <cellStyle name="Note 6 20 13 4" xfId="43433" xr:uid="{00000000-0005-0000-0000-0000A9AB0000}"/>
    <cellStyle name="Note 6 20 14" xfId="43434" xr:uid="{00000000-0005-0000-0000-0000AAAB0000}"/>
    <cellStyle name="Note 6 20 14 2" xfId="43435" xr:uid="{00000000-0005-0000-0000-0000ABAB0000}"/>
    <cellStyle name="Note 6 20 14 3" xfId="43436" xr:uid="{00000000-0005-0000-0000-0000ACAB0000}"/>
    <cellStyle name="Note 6 20 14 4" xfId="43437" xr:uid="{00000000-0005-0000-0000-0000ADAB0000}"/>
    <cellStyle name="Note 6 20 15" xfId="43438" xr:uid="{00000000-0005-0000-0000-0000AEAB0000}"/>
    <cellStyle name="Note 6 20 15 2" xfId="43439" xr:uid="{00000000-0005-0000-0000-0000AFAB0000}"/>
    <cellStyle name="Note 6 20 15 3" xfId="43440" xr:uid="{00000000-0005-0000-0000-0000B0AB0000}"/>
    <cellStyle name="Note 6 20 15 4" xfId="43441" xr:uid="{00000000-0005-0000-0000-0000B1AB0000}"/>
    <cellStyle name="Note 6 20 16" xfId="43442" xr:uid="{00000000-0005-0000-0000-0000B2AB0000}"/>
    <cellStyle name="Note 6 20 16 2" xfId="43443" xr:uid="{00000000-0005-0000-0000-0000B3AB0000}"/>
    <cellStyle name="Note 6 20 16 3" xfId="43444" xr:uid="{00000000-0005-0000-0000-0000B4AB0000}"/>
    <cellStyle name="Note 6 20 16 4" xfId="43445" xr:uid="{00000000-0005-0000-0000-0000B5AB0000}"/>
    <cellStyle name="Note 6 20 17" xfId="43446" xr:uid="{00000000-0005-0000-0000-0000B6AB0000}"/>
    <cellStyle name="Note 6 20 17 2" xfId="43447" xr:uid="{00000000-0005-0000-0000-0000B7AB0000}"/>
    <cellStyle name="Note 6 20 17 3" xfId="43448" xr:uid="{00000000-0005-0000-0000-0000B8AB0000}"/>
    <cellStyle name="Note 6 20 17 4" xfId="43449" xr:uid="{00000000-0005-0000-0000-0000B9AB0000}"/>
    <cellStyle name="Note 6 20 18" xfId="43450" xr:uid="{00000000-0005-0000-0000-0000BAAB0000}"/>
    <cellStyle name="Note 6 20 18 2" xfId="43451" xr:uid="{00000000-0005-0000-0000-0000BBAB0000}"/>
    <cellStyle name="Note 6 20 18 3" xfId="43452" xr:uid="{00000000-0005-0000-0000-0000BCAB0000}"/>
    <cellStyle name="Note 6 20 18 4" xfId="43453" xr:uid="{00000000-0005-0000-0000-0000BDAB0000}"/>
    <cellStyle name="Note 6 20 19" xfId="43454" xr:uid="{00000000-0005-0000-0000-0000BEAB0000}"/>
    <cellStyle name="Note 6 20 19 2" xfId="43455" xr:uid="{00000000-0005-0000-0000-0000BFAB0000}"/>
    <cellStyle name="Note 6 20 19 3" xfId="43456" xr:uid="{00000000-0005-0000-0000-0000C0AB0000}"/>
    <cellStyle name="Note 6 20 19 4" xfId="43457" xr:uid="{00000000-0005-0000-0000-0000C1AB0000}"/>
    <cellStyle name="Note 6 20 2" xfId="43458" xr:uid="{00000000-0005-0000-0000-0000C2AB0000}"/>
    <cellStyle name="Note 6 20 2 2" xfId="43459" xr:uid="{00000000-0005-0000-0000-0000C3AB0000}"/>
    <cellStyle name="Note 6 20 2 3" xfId="43460" xr:uid="{00000000-0005-0000-0000-0000C4AB0000}"/>
    <cellStyle name="Note 6 20 2 4" xfId="43461" xr:uid="{00000000-0005-0000-0000-0000C5AB0000}"/>
    <cellStyle name="Note 6 20 20" xfId="43462" xr:uid="{00000000-0005-0000-0000-0000C6AB0000}"/>
    <cellStyle name="Note 6 20 20 2" xfId="43463" xr:uid="{00000000-0005-0000-0000-0000C7AB0000}"/>
    <cellStyle name="Note 6 20 20 3" xfId="43464" xr:uid="{00000000-0005-0000-0000-0000C8AB0000}"/>
    <cellStyle name="Note 6 20 20 4" xfId="43465" xr:uid="{00000000-0005-0000-0000-0000C9AB0000}"/>
    <cellStyle name="Note 6 20 21" xfId="43466" xr:uid="{00000000-0005-0000-0000-0000CAAB0000}"/>
    <cellStyle name="Note 6 20 22" xfId="43467" xr:uid="{00000000-0005-0000-0000-0000CBAB0000}"/>
    <cellStyle name="Note 6 20 3" xfId="43468" xr:uid="{00000000-0005-0000-0000-0000CCAB0000}"/>
    <cellStyle name="Note 6 20 3 2" xfId="43469" xr:uid="{00000000-0005-0000-0000-0000CDAB0000}"/>
    <cellStyle name="Note 6 20 3 3" xfId="43470" xr:uid="{00000000-0005-0000-0000-0000CEAB0000}"/>
    <cellStyle name="Note 6 20 3 4" xfId="43471" xr:uid="{00000000-0005-0000-0000-0000CFAB0000}"/>
    <cellStyle name="Note 6 20 4" xfId="43472" xr:uid="{00000000-0005-0000-0000-0000D0AB0000}"/>
    <cellStyle name="Note 6 20 4 2" xfId="43473" xr:uid="{00000000-0005-0000-0000-0000D1AB0000}"/>
    <cellStyle name="Note 6 20 4 3" xfId="43474" xr:uid="{00000000-0005-0000-0000-0000D2AB0000}"/>
    <cellStyle name="Note 6 20 4 4" xfId="43475" xr:uid="{00000000-0005-0000-0000-0000D3AB0000}"/>
    <cellStyle name="Note 6 20 5" xfId="43476" xr:uid="{00000000-0005-0000-0000-0000D4AB0000}"/>
    <cellStyle name="Note 6 20 5 2" xfId="43477" xr:uid="{00000000-0005-0000-0000-0000D5AB0000}"/>
    <cellStyle name="Note 6 20 5 3" xfId="43478" xr:uid="{00000000-0005-0000-0000-0000D6AB0000}"/>
    <cellStyle name="Note 6 20 5 4" xfId="43479" xr:uid="{00000000-0005-0000-0000-0000D7AB0000}"/>
    <cellStyle name="Note 6 20 6" xfId="43480" xr:uid="{00000000-0005-0000-0000-0000D8AB0000}"/>
    <cellStyle name="Note 6 20 6 2" xfId="43481" xr:uid="{00000000-0005-0000-0000-0000D9AB0000}"/>
    <cellStyle name="Note 6 20 6 3" xfId="43482" xr:uid="{00000000-0005-0000-0000-0000DAAB0000}"/>
    <cellStyle name="Note 6 20 6 4" xfId="43483" xr:uid="{00000000-0005-0000-0000-0000DBAB0000}"/>
    <cellStyle name="Note 6 20 7" xfId="43484" xr:uid="{00000000-0005-0000-0000-0000DCAB0000}"/>
    <cellStyle name="Note 6 20 7 2" xfId="43485" xr:uid="{00000000-0005-0000-0000-0000DDAB0000}"/>
    <cellStyle name="Note 6 20 7 3" xfId="43486" xr:uid="{00000000-0005-0000-0000-0000DEAB0000}"/>
    <cellStyle name="Note 6 20 7 4" xfId="43487" xr:uid="{00000000-0005-0000-0000-0000DFAB0000}"/>
    <cellStyle name="Note 6 20 8" xfId="43488" xr:uid="{00000000-0005-0000-0000-0000E0AB0000}"/>
    <cellStyle name="Note 6 20 8 2" xfId="43489" xr:uid="{00000000-0005-0000-0000-0000E1AB0000}"/>
    <cellStyle name="Note 6 20 8 3" xfId="43490" xr:uid="{00000000-0005-0000-0000-0000E2AB0000}"/>
    <cellStyle name="Note 6 20 8 4" xfId="43491" xr:uid="{00000000-0005-0000-0000-0000E3AB0000}"/>
    <cellStyle name="Note 6 20 9" xfId="43492" xr:uid="{00000000-0005-0000-0000-0000E4AB0000}"/>
    <cellStyle name="Note 6 20 9 2" xfId="43493" xr:uid="{00000000-0005-0000-0000-0000E5AB0000}"/>
    <cellStyle name="Note 6 20 9 3" xfId="43494" xr:uid="{00000000-0005-0000-0000-0000E6AB0000}"/>
    <cellStyle name="Note 6 20 9 4" xfId="43495" xr:uid="{00000000-0005-0000-0000-0000E7AB0000}"/>
    <cellStyle name="Note 6 21" xfId="43496" xr:uid="{00000000-0005-0000-0000-0000E8AB0000}"/>
    <cellStyle name="Note 6 21 10" xfId="43497" xr:uid="{00000000-0005-0000-0000-0000E9AB0000}"/>
    <cellStyle name="Note 6 21 10 2" xfId="43498" xr:uid="{00000000-0005-0000-0000-0000EAAB0000}"/>
    <cellStyle name="Note 6 21 10 3" xfId="43499" xr:uid="{00000000-0005-0000-0000-0000EBAB0000}"/>
    <cellStyle name="Note 6 21 10 4" xfId="43500" xr:uid="{00000000-0005-0000-0000-0000ECAB0000}"/>
    <cellStyle name="Note 6 21 11" xfId="43501" xr:uid="{00000000-0005-0000-0000-0000EDAB0000}"/>
    <cellStyle name="Note 6 21 11 2" xfId="43502" xr:uid="{00000000-0005-0000-0000-0000EEAB0000}"/>
    <cellStyle name="Note 6 21 11 3" xfId="43503" xr:uid="{00000000-0005-0000-0000-0000EFAB0000}"/>
    <cellStyle name="Note 6 21 11 4" xfId="43504" xr:uid="{00000000-0005-0000-0000-0000F0AB0000}"/>
    <cellStyle name="Note 6 21 12" xfId="43505" xr:uid="{00000000-0005-0000-0000-0000F1AB0000}"/>
    <cellStyle name="Note 6 21 12 2" xfId="43506" xr:uid="{00000000-0005-0000-0000-0000F2AB0000}"/>
    <cellStyle name="Note 6 21 12 3" xfId="43507" xr:uid="{00000000-0005-0000-0000-0000F3AB0000}"/>
    <cellStyle name="Note 6 21 12 4" xfId="43508" xr:uid="{00000000-0005-0000-0000-0000F4AB0000}"/>
    <cellStyle name="Note 6 21 13" xfId="43509" xr:uid="{00000000-0005-0000-0000-0000F5AB0000}"/>
    <cellStyle name="Note 6 21 13 2" xfId="43510" xr:uid="{00000000-0005-0000-0000-0000F6AB0000}"/>
    <cellStyle name="Note 6 21 13 3" xfId="43511" xr:uid="{00000000-0005-0000-0000-0000F7AB0000}"/>
    <cellStyle name="Note 6 21 13 4" xfId="43512" xr:uid="{00000000-0005-0000-0000-0000F8AB0000}"/>
    <cellStyle name="Note 6 21 14" xfId="43513" xr:uid="{00000000-0005-0000-0000-0000F9AB0000}"/>
    <cellStyle name="Note 6 21 14 2" xfId="43514" xr:uid="{00000000-0005-0000-0000-0000FAAB0000}"/>
    <cellStyle name="Note 6 21 14 3" xfId="43515" xr:uid="{00000000-0005-0000-0000-0000FBAB0000}"/>
    <cellStyle name="Note 6 21 14 4" xfId="43516" xr:uid="{00000000-0005-0000-0000-0000FCAB0000}"/>
    <cellStyle name="Note 6 21 15" xfId="43517" xr:uid="{00000000-0005-0000-0000-0000FDAB0000}"/>
    <cellStyle name="Note 6 21 15 2" xfId="43518" xr:uid="{00000000-0005-0000-0000-0000FEAB0000}"/>
    <cellStyle name="Note 6 21 15 3" xfId="43519" xr:uid="{00000000-0005-0000-0000-0000FFAB0000}"/>
    <cellStyle name="Note 6 21 15 4" xfId="43520" xr:uid="{00000000-0005-0000-0000-000000AC0000}"/>
    <cellStyle name="Note 6 21 16" xfId="43521" xr:uid="{00000000-0005-0000-0000-000001AC0000}"/>
    <cellStyle name="Note 6 21 16 2" xfId="43522" xr:uid="{00000000-0005-0000-0000-000002AC0000}"/>
    <cellStyle name="Note 6 21 16 3" xfId="43523" xr:uid="{00000000-0005-0000-0000-000003AC0000}"/>
    <cellStyle name="Note 6 21 16 4" xfId="43524" xr:uid="{00000000-0005-0000-0000-000004AC0000}"/>
    <cellStyle name="Note 6 21 17" xfId="43525" xr:uid="{00000000-0005-0000-0000-000005AC0000}"/>
    <cellStyle name="Note 6 21 17 2" xfId="43526" xr:uid="{00000000-0005-0000-0000-000006AC0000}"/>
    <cellStyle name="Note 6 21 17 3" xfId="43527" xr:uid="{00000000-0005-0000-0000-000007AC0000}"/>
    <cellStyle name="Note 6 21 17 4" xfId="43528" xr:uid="{00000000-0005-0000-0000-000008AC0000}"/>
    <cellStyle name="Note 6 21 18" xfId="43529" xr:uid="{00000000-0005-0000-0000-000009AC0000}"/>
    <cellStyle name="Note 6 21 18 2" xfId="43530" xr:uid="{00000000-0005-0000-0000-00000AAC0000}"/>
    <cellStyle name="Note 6 21 18 3" xfId="43531" xr:uid="{00000000-0005-0000-0000-00000BAC0000}"/>
    <cellStyle name="Note 6 21 18 4" xfId="43532" xr:uid="{00000000-0005-0000-0000-00000CAC0000}"/>
    <cellStyle name="Note 6 21 19" xfId="43533" xr:uid="{00000000-0005-0000-0000-00000DAC0000}"/>
    <cellStyle name="Note 6 21 19 2" xfId="43534" xr:uid="{00000000-0005-0000-0000-00000EAC0000}"/>
    <cellStyle name="Note 6 21 19 3" xfId="43535" xr:uid="{00000000-0005-0000-0000-00000FAC0000}"/>
    <cellStyle name="Note 6 21 19 4" xfId="43536" xr:uid="{00000000-0005-0000-0000-000010AC0000}"/>
    <cellStyle name="Note 6 21 2" xfId="43537" xr:uid="{00000000-0005-0000-0000-000011AC0000}"/>
    <cellStyle name="Note 6 21 2 2" xfId="43538" xr:uid="{00000000-0005-0000-0000-000012AC0000}"/>
    <cellStyle name="Note 6 21 2 3" xfId="43539" xr:uid="{00000000-0005-0000-0000-000013AC0000}"/>
    <cellStyle name="Note 6 21 2 4" xfId="43540" xr:uid="{00000000-0005-0000-0000-000014AC0000}"/>
    <cellStyle name="Note 6 21 20" xfId="43541" xr:uid="{00000000-0005-0000-0000-000015AC0000}"/>
    <cellStyle name="Note 6 21 20 2" xfId="43542" xr:uid="{00000000-0005-0000-0000-000016AC0000}"/>
    <cellStyle name="Note 6 21 20 3" xfId="43543" xr:uid="{00000000-0005-0000-0000-000017AC0000}"/>
    <cellStyle name="Note 6 21 20 4" xfId="43544" xr:uid="{00000000-0005-0000-0000-000018AC0000}"/>
    <cellStyle name="Note 6 21 21" xfId="43545" xr:uid="{00000000-0005-0000-0000-000019AC0000}"/>
    <cellStyle name="Note 6 21 22" xfId="43546" xr:uid="{00000000-0005-0000-0000-00001AAC0000}"/>
    <cellStyle name="Note 6 21 3" xfId="43547" xr:uid="{00000000-0005-0000-0000-00001BAC0000}"/>
    <cellStyle name="Note 6 21 3 2" xfId="43548" xr:uid="{00000000-0005-0000-0000-00001CAC0000}"/>
    <cellStyle name="Note 6 21 3 3" xfId="43549" xr:uid="{00000000-0005-0000-0000-00001DAC0000}"/>
    <cellStyle name="Note 6 21 3 4" xfId="43550" xr:uid="{00000000-0005-0000-0000-00001EAC0000}"/>
    <cellStyle name="Note 6 21 4" xfId="43551" xr:uid="{00000000-0005-0000-0000-00001FAC0000}"/>
    <cellStyle name="Note 6 21 4 2" xfId="43552" xr:uid="{00000000-0005-0000-0000-000020AC0000}"/>
    <cellStyle name="Note 6 21 4 3" xfId="43553" xr:uid="{00000000-0005-0000-0000-000021AC0000}"/>
    <cellStyle name="Note 6 21 4 4" xfId="43554" xr:uid="{00000000-0005-0000-0000-000022AC0000}"/>
    <cellStyle name="Note 6 21 5" xfId="43555" xr:uid="{00000000-0005-0000-0000-000023AC0000}"/>
    <cellStyle name="Note 6 21 5 2" xfId="43556" xr:uid="{00000000-0005-0000-0000-000024AC0000}"/>
    <cellStyle name="Note 6 21 5 3" xfId="43557" xr:uid="{00000000-0005-0000-0000-000025AC0000}"/>
    <cellStyle name="Note 6 21 5 4" xfId="43558" xr:uid="{00000000-0005-0000-0000-000026AC0000}"/>
    <cellStyle name="Note 6 21 6" xfId="43559" xr:uid="{00000000-0005-0000-0000-000027AC0000}"/>
    <cellStyle name="Note 6 21 6 2" xfId="43560" xr:uid="{00000000-0005-0000-0000-000028AC0000}"/>
    <cellStyle name="Note 6 21 6 3" xfId="43561" xr:uid="{00000000-0005-0000-0000-000029AC0000}"/>
    <cellStyle name="Note 6 21 6 4" xfId="43562" xr:uid="{00000000-0005-0000-0000-00002AAC0000}"/>
    <cellStyle name="Note 6 21 7" xfId="43563" xr:uid="{00000000-0005-0000-0000-00002BAC0000}"/>
    <cellStyle name="Note 6 21 7 2" xfId="43564" xr:uid="{00000000-0005-0000-0000-00002CAC0000}"/>
    <cellStyle name="Note 6 21 7 3" xfId="43565" xr:uid="{00000000-0005-0000-0000-00002DAC0000}"/>
    <cellStyle name="Note 6 21 7 4" xfId="43566" xr:uid="{00000000-0005-0000-0000-00002EAC0000}"/>
    <cellStyle name="Note 6 21 8" xfId="43567" xr:uid="{00000000-0005-0000-0000-00002FAC0000}"/>
    <cellStyle name="Note 6 21 8 2" xfId="43568" xr:uid="{00000000-0005-0000-0000-000030AC0000}"/>
    <cellStyle name="Note 6 21 8 3" xfId="43569" xr:uid="{00000000-0005-0000-0000-000031AC0000}"/>
    <cellStyle name="Note 6 21 8 4" xfId="43570" xr:uid="{00000000-0005-0000-0000-000032AC0000}"/>
    <cellStyle name="Note 6 21 9" xfId="43571" xr:uid="{00000000-0005-0000-0000-000033AC0000}"/>
    <cellStyle name="Note 6 21 9 2" xfId="43572" xr:uid="{00000000-0005-0000-0000-000034AC0000}"/>
    <cellStyle name="Note 6 21 9 3" xfId="43573" xr:uid="{00000000-0005-0000-0000-000035AC0000}"/>
    <cellStyle name="Note 6 21 9 4" xfId="43574" xr:uid="{00000000-0005-0000-0000-000036AC0000}"/>
    <cellStyle name="Note 6 22" xfId="43575" xr:uid="{00000000-0005-0000-0000-000037AC0000}"/>
    <cellStyle name="Note 6 22 10" xfId="43576" xr:uid="{00000000-0005-0000-0000-000038AC0000}"/>
    <cellStyle name="Note 6 22 10 2" xfId="43577" xr:uid="{00000000-0005-0000-0000-000039AC0000}"/>
    <cellStyle name="Note 6 22 10 3" xfId="43578" xr:uid="{00000000-0005-0000-0000-00003AAC0000}"/>
    <cellStyle name="Note 6 22 10 4" xfId="43579" xr:uid="{00000000-0005-0000-0000-00003BAC0000}"/>
    <cellStyle name="Note 6 22 11" xfId="43580" xr:uid="{00000000-0005-0000-0000-00003CAC0000}"/>
    <cellStyle name="Note 6 22 11 2" xfId="43581" xr:uid="{00000000-0005-0000-0000-00003DAC0000}"/>
    <cellStyle name="Note 6 22 11 3" xfId="43582" xr:uid="{00000000-0005-0000-0000-00003EAC0000}"/>
    <cellStyle name="Note 6 22 11 4" xfId="43583" xr:uid="{00000000-0005-0000-0000-00003FAC0000}"/>
    <cellStyle name="Note 6 22 12" xfId="43584" xr:uid="{00000000-0005-0000-0000-000040AC0000}"/>
    <cellStyle name="Note 6 22 12 2" xfId="43585" xr:uid="{00000000-0005-0000-0000-000041AC0000}"/>
    <cellStyle name="Note 6 22 12 3" xfId="43586" xr:uid="{00000000-0005-0000-0000-000042AC0000}"/>
    <cellStyle name="Note 6 22 12 4" xfId="43587" xr:uid="{00000000-0005-0000-0000-000043AC0000}"/>
    <cellStyle name="Note 6 22 13" xfId="43588" xr:uid="{00000000-0005-0000-0000-000044AC0000}"/>
    <cellStyle name="Note 6 22 13 2" xfId="43589" xr:uid="{00000000-0005-0000-0000-000045AC0000}"/>
    <cellStyle name="Note 6 22 13 3" xfId="43590" xr:uid="{00000000-0005-0000-0000-000046AC0000}"/>
    <cellStyle name="Note 6 22 13 4" xfId="43591" xr:uid="{00000000-0005-0000-0000-000047AC0000}"/>
    <cellStyle name="Note 6 22 14" xfId="43592" xr:uid="{00000000-0005-0000-0000-000048AC0000}"/>
    <cellStyle name="Note 6 22 14 2" xfId="43593" xr:uid="{00000000-0005-0000-0000-000049AC0000}"/>
    <cellStyle name="Note 6 22 14 3" xfId="43594" xr:uid="{00000000-0005-0000-0000-00004AAC0000}"/>
    <cellStyle name="Note 6 22 14 4" xfId="43595" xr:uid="{00000000-0005-0000-0000-00004BAC0000}"/>
    <cellStyle name="Note 6 22 15" xfId="43596" xr:uid="{00000000-0005-0000-0000-00004CAC0000}"/>
    <cellStyle name="Note 6 22 15 2" xfId="43597" xr:uid="{00000000-0005-0000-0000-00004DAC0000}"/>
    <cellStyle name="Note 6 22 15 3" xfId="43598" xr:uid="{00000000-0005-0000-0000-00004EAC0000}"/>
    <cellStyle name="Note 6 22 15 4" xfId="43599" xr:uid="{00000000-0005-0000-0000-00004FAC0000}"/>
    <cellStyle name="Note 6 22 16" xfId="43600" xr:uid="{00000000-0005-0000-0000-000050AC0000}"/>
    <cellStyle name="Note 6 22 16 2" xfId="43601" xr:uid="{00000000-0005-0000-0000-000051AC0000}"/>
    <cellStyle name="Note 6 22 16 3" xfId="43602" xr:uid="{00000000-0005-0000-0000-000052AC0000}"/>
    <cellStyle name="Note 6 22 16 4" xfId="43603" xr:uid="{00000000-0005-0000-0000-000053AC0000}"/>
    <cellStyle name="Note 6 22 17" xfId="43604" xr:uid="{00000000-0005-0000-0000-000054AC0000}"/>
    <cellStyle name="Note 6 22 17 2" xfId="43605" xr:uid="{00000000-0005-0000-0000-000055AC0000}"/>
    <cellStyle name="Note 6 22 17 3" xfId="43606" xr:uid="{00000000-0005-0000-0000-000056AC0000}"/>
    <cellStyle name="Note 6 22 17 4" xfId="43607" xr:uid="{00000000-0005-0000-0000-000057AC0000}"/>
    <cellStyle name="Note 6 22 18" xfId="43608" xr:uid="{00000000-0005-0000-0000-000058AC0000}"/>
    <cellStyle name="Note 6 22 18 2" xfId="43609" xr:uid="{00000000-0005-0000-0000-000059AC0000}"/>
    <cellStyle name="Note 6 22 18 3" xfId="43610" xr:uid="{00000000-0005-0000-0000-00005AAC0000}"/>
    <cellStyle name="Note 6 22 18 4" xfId="43611" xr:uid="{00000000-0005-0000-0000-00005BAC0000}"/>
    <cellStyle name="Note 6 22 19" xfId="43612" xr:uid="{00000000-0005-0000-0000-00005CAC0000}"/>
    <cellStyle name="Note 6 22 19 2" xfId="43613" xr:uid="{00000000-0005-0000-0000-00005DAC0000}"/>
    <cellStyle name="Note 6 22 19 3" xfId="43614" xr:uid="{00000000-0005-0000-0000-00005EAC0000}"/>
    <cellStyle name="Note 6 22 19 4" xfId="43615" xr:uid="{00000000-0005-0000-0000-00005FAC0000}"/>
    <cellStyle name="Note 6 22 2" xfId="43616" xr:uid="{00000000-0005-0000-0000-000060AC0000}"/>
    <cellStyle name="Note 6 22 2 2" xfId="43617" xr:uid="{00000000-0005-0000-0000-000061AC0000}"/>
    <cellStyle name="Note 6 22 2 3" xfId="43618" xr:uid="{00000000-0005-0000-0000-000062AC0000}"/>
    <cellStyle name="Note 6 22 2 4" xfId="43619" xr:uid="{00000000-0005-0000-0000-000063AC0000}"/>
    <cellStyle name="Note 6 22 20" xfId="43620" xr:uid="{00000000-0005-0000-0000-000064AC0000}"/>
    <cellStyle name="Note 6 22 20 2" xfId="43621" xr:uid="{00000000-0005-0000-0000-000065AC0000}"/>
    <cellStyle name="Note 6 22 20 3" xfId="43622" xr:uid="{00000000-0005-0000-0000-000066AC0000}"/>
    <cellStyle name="Note 6 22 20 4" xfId="43623" xr:uid="{00000000-0005-0000-0000-000067AC0000}"/>
    <cellStyle name="Note 6 22 21" xfId="43624" xr:uid="{00000000-0005-0000-0000-000068AC0000}"/>
    <cellStyle name="Note 6 22 22" xfId="43625" xr:uid="{00000000-0005-0000-0000-000069AC0000}"/>
    <cellStyle name="Note 6 22 3" xfId="43626" xr:uid="{00000000-0005-0000-0000-00006AAC0000}"/>
    <cellStyle name="Note 6 22 3 2" xfId="43627" xr:uid="{00000000-0005-0000-0000-00006BAC0000}"/>
    <cellStyle name="Note 6 22 3 3" xfId="43628" xr:uid="{00000000-0005-0000-0000-00006CAC0000}"/>
    <cellStyle name="Note 6 22 3 4" xfId="43629" xr:uid="{00000000-0005-0000-0000-00006DAC0000}"/>
    <cellStyle name="Note 6 22 4" xfId="43630" xr:uid="{00000000-0005-0000-0000-00006EAC0000}"/>
    <cellStyle name="Note 6 22 4 2" xfId="43631" xr:uid="{00000000-0005-0000-0000-00006FAC0000}"/>
    <cellStyle name="Note 6 22 4 3" xfId="43632" xr:uid="{00000000-0005-0000-0000-000070AC0000}"/>
    <cellStyle name="Note 6 22 4 4" xfId="43633" xr:uid="{00000000-0005-0000-0000-000071AC0000}"/>
    <cellStyle name="Note 6 22 5" xfId="43634" xr:uid="{00000000-0005-0000-0000-000072AC0000}"/>
    <cellStyle name="Note 6 22 5 2" xfId="43635" xr:uid="{00000000-0005-0000-0000-000073AC0000}"/>
    <cellStyle name="Note 6 22 5 3" xfId="43636" xr:uid="{00000000-0005-0000-0000-000074AC0000}"/>
    <cellStyle name="Note 6 22 5 4" xfId="43637" xr:uid="{00000000-0005-0000-0000-000075AC0000}"/>
    <cellStyle name="Note 6 22 6" xfId="43638" xr:uid="{00000000-0005-0000-0000-000076AC0000}"/>
    <cellStyle name="Note 6 22 6 2" xfId="43639" xr:uid="{00000000-0005-0000-0000-000077AC0000}"/>
    <cellStyle name="Note 6 22 6 3" xfId="43640" xr:uid="{00000000-0005-0000-0000-000078AC0000}"/>
    <cellStyle name="Note 6 22 6 4" xfId="43641" xr:uid="{00000000-0005-0000-0000-000079AC0000}"/>
    <cellStyle name="Note 6 22 7" xfId="43642" xr:uid="{00000000-0005-0000-0000-00007AAC0000}"/>
    <cellStyle name="Note 6 22 7 2" xfId="43643" xr:uid="{00000000-0005-0000-0000-00007BAC0000}"/>
    <cellStyle name="Note 6 22 7 3" xfId="43644" xr:uid="{00000000-0005-0000-0000-00007CAC0000}"/>
    <cellStyle name="Note 6 22 7 4" xfId="43645" xr:uid="{00000000-0005-0000-0000-00007DAC0000}"/>
    <cellStyle name="Note 6 22 8" xfId="43646" xr:uid="{00000000-0005-0000-0000-00007EAC0000}"/>
    <cellStyle name="Note 6 22 8 2" xfId="43647" xr:uid="{00000000-0005-0000-0000-00007FAC0000}"/>
    <cellStyle name="Note 6 22 8 3" xfId="43648" xr:uid="{00000000-0005-0000-0000-000080AC0000}"/>
    <cellStyle name="Note 6 22 8 4" xfId="43649" xr:uid="{00000000-0005-0000-0000-000081AC0000}"/>
    <cellStyle name="Note 6 22 9" xfId="43650" xr:uid="{00000000-0005-0000-0000-000082AC0000}"/>
    <cellStyle name="Note 6 22 9 2" xfId="43651" xr:uid="{00000000-0005-0000-0000-000083AC0000}"/>
    <cellStyle name="Note 6 22 9 3" xfId="43652" xr:uid="{00000000-0005-0000-0000-000084AC0000}"/>
    <cellStyle name="Note 6 22 9 4" xfId="43653" xr:uid="{00000000-0005-0000-0000-000085AC0000}"/>
    <cellStyle name="Note 6 23" xfId="43654" xr:uid="{00000000-0005-0000-0000-000086AC0000}"/>
    <cellStyle name="Note 6 23 10" xfId="43655" xr:uid="{00000000-0005-0000-0000-000087AC0000}"/>
    <cellStyle name="Note 6 23 10 2" xfId="43656" xr:uid="{00000000-0005-0000-0000-000088AC0000}"/>
    <cellStyle name="Note 6 23 10 3" xfId="43657" xr:uid="{00000000-0005-0000-0000-000089AC0000}"/>
    <cellStyle name="Note 6 23 10 4" xfId="43658" xr:uid="{00000000-0005-0000-0000-00008AAC0000}"/>
    <cellStyle name="Note 6 23 11" xfId="43659" xr:uid="{00000000-0005-0000-0000-00008BAC0000}"/>
    <cellStyle name="Note 6 23 11 2" xfId="43660" xr:uid="{00000000-0005-0000-0000-00008CAC0000}"/>
    <cellStyle name="Note 6 23 11 3" xfId="43661" xr:uid="{00000000-0005-0000-0000-00008DAC0000}"/>
    <cellStyle name="Note 6 23 11 4" xfId="43662" xr:uid="{00000000-0005-0000-0000-00008EAC0000}"/>
    <cellStyle name="Note 6 23 12" xfId="43663" xr:uid="{00000000-0005-0000-0000-00008FAC0000}"/>
    <cellStyle name="Note 6 23 12 2" xfId="43664" xr:uid="{00000000-0005-0000-0000-000090AC0000}"/>
    <cellStyle name="Note 6 23 12 3" xfId="43665" xr:uid="{00000000-0005-0000-0000-000091AC0000}"/>
    <cellStyle name="Note 6 23 12 4" xfId="43666" xr:uid="{00000000-0005-0000-0000-000092AC0000}"/>
    <cellStyle name="Note 6 23 13" xfId="43667" xr:uid="{00000000-0005-0000-0000-000093AC0000}"/>
    <cellStyle name="Note 6 23 13 2" xfId="43668" xr:uid="{00000000-0005-0000-0000-000094AC0000}"/>
    <cellStyle name="Note 6 23 13 3" xfId="43669" xr:uid="{00000000-0005-0000-0000-000095AC0000}"/>
    <cellStyle name="Note 6 23 13 4" xfId="43670" xr:uid="{00000000-0005-0000-0000-000096AC0000}"/>
    <cellStyle name="Note 6 23 14" xfId="43671" xr:uid="{00000000-0005-0000-0000-000097AC0000}"/>
    <cellStyle name="Note 6 23 14 2" xfId="43672" xr:uid="{00000000-0005-0000-0000-000098AC0000}"/>
    <cellStyle name="Note 6 23 14 3" xfId="43673" xr:uid="{00000000-0005-0000-0000-000099AC0000}"/>
    <cellStyle name="Note 6 23 14 4" xfId="43674" xr:uid="{00000000-0005-0000-0000-00009AAC0000}"/>
    <cellStyle name="Note 6 23 15" xfId="43675" xr:uid="{00000000-0005-0000-0000-00009BAC0000}"/>
    <cellStyle name="Note 6 23 15 2" xfId="43676" xr:uid="{00000000-0005-0000-0000-00009CAC0000}"/>
    <cellStyle name="Note 6 23 15 3" xfId="43677" xr:uid="{00000000-0005-0000-0000-00009DAC0000}"/>
    <cellStyle name="Note 6 23 15 4" xfId="43678" xr:uid="{00000000-0005-0000-0000-00009EAC0000}"/>
    <cellStyle name="Note 6 23 16" xfId="43679" xr:uid="{00000000-0005-0000-0000-00009FAC0000}"/>
    <cellStyle name="Note 6 23 16 2" xfId="43680" xr:uid="{00000000-0005-0000-0000-0000A0AC0000}"/>
    <cellStyle name="Note 6 23 16 3" xfId="43681" xr:uid="{00000000-0005-0000-0000-0000A1AC0000}"/>
    <cellStyle name="Note 6 23 16 4" xfId="43682" xr:uid="{00000000-0005-0000-0000-0000A2AC0000}"/>
    <cellStyle name="Note 6 23 17" xfId="43683" xr:uid="{00000000-0005-0000-0000-0000A3AC0000}"/>
    <cellStyle name="Note 6 23 17 2" xfId="43684" xr:uid="{00000000-0005-0000-0000-0000A4AC0000}"/>
    <cellStyle name="Note 6 23 17 3" xfId="43685" xr:uid="{00000000-0005-0000-0000-0000A5AC0000}"/>
    <cellStyle name="Note 6 23 17 4" xfId="43686" xr:uid="{00000000-0005-0000-0000-0000A6AC0000}"/>
    <cellStyle name="Note 6 23 18" xfId="43687" xr:uid="{00000000-0005-0000-0000-0000A7AC0000}"/>
    <cellStyle name="Note 6 23 18 2" xfId="43688" xr:uid="{00000000-0005-0000-0000-0000A8AC0000}"/>
    <cellStyle name="Note 6 23 18 3" xfId="43689" xr:uid="{00000000-0005-0000-0000-0000A9AC0000}"/>
    <cellStyle name="Note 6 23 18 4" xfId="43690" xr:uid="{00000000-0005-0000-0000-0000AAAC0000}"/>
    <cellStyle name="Note 6 23 19" xfId="43691" xr:uid="{00000000-0005-0000-0000-0000ABAC0000}"/>
    <cellStyle name="Note 6 23 19 2" xfId="43692" xr:uid="{00000000-0005-0000-0000-0000ACAC0000}"/>
    <cellStyle name="Note 6 23 19 3" xfId="43693" xr:uid="{00000000-0005-0000-0000-0000ADAC0000}"/>
    <cellStyle name="Note 6 23 19 4" xfId="43694" xr:uid="{00000000-0005-0000-0000-0000AEAC0000}"/>
    <cellStyle name="Note 6 23 2" xfId="43695" xr:uid="{00000000-0005-0000-0000-0000AFAC0000}"/>
    <cellStyle name="Note 6 23 2 2" xfId="43696" xr:uid="{00000000-0005-0000-0000-0000B0AC0000}"/>
    <cellStyle name="Note 6 23 2 3" xfId="43697" xr:uid="{00000000-0005-0000-0000-0000B1AC0000}"/>
    <cellStyle name="Note 6 23 2 4" xfId="43698" xr:uid="{00000000-0005-0000-0000-0000B2AC0000}"/>
    <cellStyle name="Note 6 23 20" xfId="43699" xr:uid="{00000000-0005-0000-0000-0000B3AC0000}"/>
    <cellStyle name="Note 6 23 20 2" xfId="43700" xr:uid="{00000000-0005-0000-0000-0000B4AC0000}"/>
    <cellStyle name="Note 6 23 20 3" xfId="43701" xr:uid="{00000000-0005-0000-0000-0000B5AC0000}"/>
    <cellStyle name="Note 6 23 20 4" xfId="43702" xr:uid="{00000000-0005-0000-0000-0000B6AC0000}"/>
    <cellStyle name="Note 6 23 21" xfId="43703" xr:uid="{00000000-0005-0000-0000-0000B7AC0000}"/>
    <cellStyle name="Note 6 23 22" xfId="43704" xr:uid="{00000000-0005-0000-0000-0000B8AC0000}"/>
    <cellStyle name="Note 6 23 3" xfId="43705" xr:uid="{00000000-0005-0000-0000-0000B9AC0000}"/>
    <cellStyle name="Note 6 23 3 2" xfId="43706" xr:uid="{00000000-0005-0000-0000-0000BAAC0000}"/>
    <cellStyle name="Note 6 23 3 3" xfId="43707" xr:uid="{00000000-0005-0000-0000-0000BBAC0000}"/>
    <cellStyle name="Note 6 23 3 4" xfId="43708" xr:uid="{00000000-0005-0000-0000-0000BCAC0000}"/>
    <cellStyle name="Note 6 23 4" xfId="43709" xr:uid="{00000000-0005-0000-0000-0000BDAC0000}"/>
    <cellStyle name="Note 6 23 4 2" xfId="43710" xr:uid="{00000000-0005-0000-0000-0000BEAC0000}"/>
    <cellStyle name="Note 6 23 4 3" xfId="43711" xr:uid="{00000000-0005-0000-0000-0000BFAC0000}"/>
    <cellStyle name="Note 6 23 4 4" xfId="43712" xr:uid="{00000000-0005-0000-0000-0000C0AC0000}"/>
    <cellStyle name="Note 6 23 5" xfId="43713" xr:uid="{00000000-0005-0000-0000-0000C1AC0000}"/>
    <cellStyle name="Note 6 23 5 2" xfId="43714" xr:uid="{00000000-0005-0000-0000-0000C2AC0000}"/>
    <cellStyle name="Note 6 23 5 3" xfId="43715" xr:uid="{00000000-0005-0000-0000-0000C3AC0000}"/>
    <cellStyle name="Note 6 23 5 4" xfId="43716" xr:uid="{00000000-0005-0000-0000-0000C4AC0000}"/>
    <cellStyle name="Note 6 23 6" xfId="43717" xr:uid="{00000000-0005-0000-0000-0000C5AC0000}"/>
    <cellStyle name="Note 6 23 6 2" xfId="43718" xr:uid="{00000000-0005-0000-0000-0000C6AC0000}"/>
    <cellStyle name="Note 6 23 6 3" xfId="43719" xr:uid="{00000000-0005-0000-0000-0000C7AC0000}"/>
    <cellStyle name="Note 6 23 6 4" xfId="43720" xr:uid="{00000000-0005-0000-0000-0000C8AC0000}"/>
    <cellStyle name="Note 6 23 7" xfId="43721" xr:uid="{00000000-0005-0000-0000-0000C9AC0000}"/>
    <cellStyle name="Note 6 23 7 2" xfId="43722" xr:uid="{00000000-0005-0000-0000-0000CAAC0000}"/>
    <cellStyle name="Note 6 23 7 3" xfId="43723" xr:uid="{00000000-0005-0000-0000-0000CBAC0000}"/>
    <cellStyle name="Note 6 23 7 4" xfId="43724" xr:uid="{00000000-0005-0000-0000-0000CCAC0000}"/>
    <cellStyle name="Note 6 23 8" xfId="43725" xr:uid="{00000000-0005-0000-0000-0000CDAC0000}"/>
    <cellStyle name="Note 6 23 8 2" xfId="43726" xr:uid="{00000000-0005-0000-0000-0000CEAC0000}"/>
    <cellStyle name="Note 6 23 8 3" xfId="43727" xr:uid="{00000000-0005-0000-0000-0000CFAC0000}"/>
    <cellStyle name="Note 6 23 8 4" xfId="43728" xr:uid="{00000000-0005-0000-0000-0000D0AC0000}"/>
    <cellStyle name="Note 6 23 9" xfId="43729" xr:uid="{00000000-0005-0000-0000-0000D1AC0000}"/>
    <cellStyle name="Note 6 23 9 2" xfId="43730" xr:uid="{00000000-0005-0000-0000-0000D2AC0000}"/>
    <cellStyle name="Note 6 23 9 3" xfId="43731" xr:uid="{00000000-0005-0000-0000-0000D3AC0000}"/>
    <cellStyle name="Note 6 23 9 4" xfId="43732" xr:uid="{00000000-0005-0000-0000-0000D4AC0000}"/>
    <cellStyle name="Note 6 24" xfId="43733" xr:uid="{00000000-0005-0000-0000-0000D5AC0000}"/>
    <cellStyle name="Note 6 24 2" xfId="43734" xr:uid="{00000000-0005-0000-0000-0000D6AC0000}"/>
    <cellStyle name="Note 6 24 3" xfId="43735" xr:uid="{00000000-0005-0000-0000-0000D7AC0000}"/>
    <cellStyle name="Note 6 24 4" xfId="43736" xr:uid="{00000000-0005-0000-0000-0000D8AC0000}"/>
    <cellStyle name="Note 6 25" xfId="43737" xr:uid="{00000000-0005-0000-0000-0000D9AC0000}"/>
    <cellStyle name="Note 6 25 2" xfId="43738" xr:uid="{00000000-0005-0000-0000-0000DAAC0000}"/>
    <cellStyle name="Note 6 25 3" xfId="43739" xr:uid="{00000000-0005-0000-0000-0000DBAC0000}"/>
    <cellStyle name="Note 6 25 4" xfId="43740" xr:uid="{00000000-0005-0000-0000-0000DCAC0000}"/>
    <cellStyle name="Note 6 26" xfId="43741" xr:uid="{00000000-0005-0000-0000-0000DDAC0000}"/>
    <cellStyle name="Note 6 26 2" xfId="43742" xr:uid="{00000000-0005-0000-0000-0000DEAC0000}"/>
    <cellStyle name="Note 6 26 3" xfId="43743" xr:uid="{00000000-0005-0000-0000-0000DFAC0000}"/>
    <cellStyle name="Note 6 26 4" xfId="43744" xr:uid="{00000000-0005-0000-0000-0000E0AC0000}"/>
    <cellStyle name="Note 6 27" xfId="43745" xr:uid="{00000000-0005-0000-0000-0000E1AC0000}"/>
    <cellStyle name="Note 6 27 2" xfId="43746" xr:uid="{00000000-0005-0000-0000-0000E2AC0000}"/>
    <cellStyle name="Note 6 27 3" xfId="43747" xr:uid="{00000000-0005-0000-0000-0000E3AC0000}"/>
    <cellStyle name="Note 6 27 4" xfId="43748" xr:uid="{00000000-0005-0000-0000-0000E4AC0000}"/>
    <cellStyle name="Note 6 28" xfId="43749" xr:uid="{00000000-0005-0000-0000-0000E5AC0000}"/>
    <cellStyle name="Note 6 28 2" xfId="43750" xr:uid="{00000000-0005-0000-0000-0000E6AC0000}"/>
    <cellStyle name="Note 6 28 3" xfId="43751" xr:uid="{00000000-0005-0000-0000-0000E7AC0000}"/>
    <cellStyle name="Note 6 28 4" xfId="43752" xr:uid="{00000000-0005-0000-0000-0000E8AC0000}"/>
    <cellStyle name="Note 6 29" xfId="43753" xr:uid="{00000000-0005-0000-0000-0000E9AC0000}"/>
    <cellStyle name="Note 6 29 2" xfId="43754" xr:uid="{00000000-0005-0000-0000-0000EAAC0000}"/>
    <cellStyle name="Note 6 29 3" xfId="43755" xr:uid="{00000000-0005-0000-0000-0000EBAC0000}"/>
    <cellStyle name="Note 6 29 4" xfId="43756" xr:uid="{00000000-0005-0000-0000-0000ECAC0000}"/>
    <cellStyle name="Note 6 3" xfId="1780" xr:uid="{00000000-0005-0000-0000-0000EDAC0000}"/>
    <cellStyle name="Note 6 3 2" xfId="43758" xr:uid="{00000000-0005-0000-0000-0000EEAC0000}"/>
    <cellStyle name="Note 6 3 2 10" xfId="43759" xr:uid="{00000000-0005-0000-0000-0000EFAC0000}"/>
    <cellStyle name="Note 6 3 2 10 2" xfId="43760" xr:uid="{00000000-0005-0000-0000-0000F0AC0000}"/>
    <cellStyle name="Note 6 3 2 10 3" xfId="43761" xr:uid="{00000000-0005-0000-0000-0000F1AC0000}"/>
    <cellStyle name="Note 6 3 2 10 4" xfId="43762" xr:uid="{00000000-0005-0000-0000-0000F2AC0000}"/>
    <cellStyle name="Note 6 3 2 11" xfId="43763" xr:uid="{00000000-0005-0000-0000-0000F3AC0000}"/>
    <cellStyle name="Note 6 3 2 11 2" xfId="43764" xr:uid="{00000000-0005-0000-0000-0000F4AC0000}"/>
    <cellStyle name="Note 6 3 2 11 3" xfId="43765" xr:uid="{00000000-0005-0000-0000-0000F5AC0000}"/>
    <cellStyle name="Note 6 3 2 11 4" xfId="43766" xr:uid="{00000000-0005-0000-0000-0000F6AC0000}"/>
    <cellStyle name="Note 6 3 2 12" xfId="43767" xr:uid="{00000000-0005-0000-0000-0000F7AC0000}"/>
    <cellStyle name="Note 6 3 2 12 2" xfId="43768" xr:uid="{00000000-0005-0000-0000-0000F8AC0000}"/>
    <cellStyle name="Note 6 3 2 12 3" xfId="43769" xr:uid="{00000000-0005-0000-0000-0000F9AC0000}"/>
    <cellStyle name="Note 6 3 2 12 4" xfId="43770" xr:uid="{00000000-0005-0000-0000-0000FAAC0000}"/>
    <cellStyle name="Note 6 3 2 13" xfId="43771" xr:uid="{00000000-0005-0000-0000-0000FBAC0000}"/>
    <cellStyle name="Note 6 3 2 13 2" xfId="43772" xr:uid="{00000000-0005-0000-0000-0000FCAC0000}"/>
    <cellStyle name="Note 6 3 2 13 3" xfId="43773" xr:uid="{00000000-0005-0000-0000-0000FDAC0000}"/>
    <cellStyle name="Note 6 3 2 13 4" xfId="43774" xr:uid="{00000000-0005-0000-0000-0000FEAC0000}"/>
    <cellStyle name="Note 6 3 2 14" xfId="43775" xr:uid="{00000000-0005-0000-0000-0000FFAC0000}"/>
    <cellStyle name="Note 6 3 2 14 2" xfId="43776" xr:uid="{00000000-0005-0000-0000-000000AD0000}"/>
    <cellStyle name="Note 6 3 2 14 3" xfId="43777" xr:uid="{00000000-0005-0000-0000-000001AD0000}"/>
    <cellStyle name="Note 6 3 2 14 4" xfId="43778" xr:uid="{00000000-0005-0000-0000-000002AD0000}"/>
    <cellStyle name="Note 6 3 2 15" xfId="43779" xr:uid="{00000000-0005-0000-0000-000003AD0000}"/>
    <cellStyle name="Note 6 3 2 15 2" xfId="43780" xr:uid="{00000000-0005-0000-0000-000004AD0000}"/>
    <cellStyle name="Note 6 3 2 15 3" xfId="43781" xr:uid="{00000000-0005-0000-0000-000005AD0000}"/>
    <cellStyle name="Note 6 3 2 15 4" xfId="43782" xr:uid="{00000000-0005-0000-0000-000006AD0000}"/>
    <cellStyle name="Note 6 3 2 16" xfId="43783" xr:uid="{00000000-0005-0000-0000-000007AD0000}"/>
    <cellStyle name="Note 6 3 2 16 2" xfId="43784" xr:uid="{00000000-0005-0000-0000-000008AD0000}"/>
    <cellStyle name="Note 6 3 2 16 3" xfId="43785" xr:uid="{00000000-0005-0000-0000-000009AD0000}"/>
    <cellStyle name="Note 6 3 2 16 4" xfId="43786" xr:uid="{00000000-0005-0000-0000-00000AAD0000}"/>
    <cellStyle name="Note 6 3 2 17" xfId="43787" xr:uid="{00000000-0005-0000-0000-00000BAD0000}"/>
    <cellStyle name="Note 6 3 2 17 2" xfId="43788" xr:uid="{00000000-0005-0000-0000-00000CAD0000}"/>
    <cellStyle name="Note 6 3 2 17 3" xfId="43789" xr:uid="{00000000-0005-0000-0000-00000DAD0000}"/>
    <cellStyle name="Note 6 3 2 17 4" xfId="43790" xr:uid="{00000000-0005-0000-0000-00000EAD0000}"/>
    <cellStyle name="Note 6 3 2 18" xfId="43791" xr:uid="{00000000-0005-0000-0000-00000FAD0000}"/>
    <cellStyle name="Note 6 3 2 18 2" xfId="43792" xr:uid="{00000000-0005-0000-0000-000010AD0000}"/>
    <cellStyle name="Note 6 3 2 18 3" xfId="43793" xr:uid="{00000000-0005-0000-0000-000011AD0000}"/>
    <cellStyle name="Note 6 3 2 18 4" xfId="43794" xr:uid="{00000000-0005-0000-0000-000012AD0000}"/>
    <cellStyle name="Note 6 3 2 19" xfId="43795" xr:uid="{00000000-0005-0000-0000-000013AD0000}"/>
    <cellStyle name="Note 6 3 2 19 2" xfId="43796" xr:uid="{00000000-0005-0000-0000-000014AD0000}"/>
    <cellStyle name="Note 6 3 2 19 3" xfId="43797" xr:uid="{00000000-0005-0000-0000-000015AD0000}"/>
    <cellStyle name="Note 6 3 2 19 4" xfId="43798" xr:uid="{00000000-0005-0000-0000-000016AD0000}"/>
    <cellStyle name="Note 6 3 2 2" xfId="43799" xr:uid="{00000000-0005-0000-0000-000017AD0000}"/>
    <cellStyle name="Note 6 3 2 2 2" xfId="43800" xr:uid="{00000000-0005-0000-0000-000018AD0000}"/>
    <cellStyle name="Note 6 3 2 2 3" xfId="43801" xr:uid="{00000000-0005-0000-0000-000019AD0000}"/>
    <cellStyle name="Note 6 3 2 2 4" xfId="43802" xr:uid="{00000000-0005-0000-0000-00001AAD0000}"/>
    <cellStyle name="Note 6 3 2 20" xfId="43803" xr:uid="{00000000-0005-0000-0000-00001BAD0000}"/>
    <cellStyle name="Note 6 3 2 20 2" xfId="43804" xr:uid="{00000000-0005-0000-0000-00001CAD0000}"/>
    <cellStyle name="Note 6 3 2 20 3" xfId="43805" xr:uid="{00000000-0005-0000-0000-00001DAD0000}"/>
    <cellStyle name="Note 6 3 2 20 4" xfId="43806" xr:uid="{00000000-0005-0000-0000-00001EAD0000}"/>
    <cellStyle name="Note 6 3 2 21" xfId="43807" xr:uid="{00000000-0005-0000-0000-00001FAD0000}"/>
    <cellStyle name="Note 6 3 2 22" xfId="43808" xr:uid="{00000000-0005-0000-0000-000020AD0000}"/>
    <cellStyle name="Note 6 3 2 3" xfId="43809" xr:uid="{00000000-0005-0000-0000-000021AD0000}"/>
    <cellStyle name="Note 6 3 2 3 2" xfId="43810" xr:uid="{00000000-0005-0000-0000-000022AD0000}"/>
    <cellStyle name="Note 6 3 2 3 3" xfId="43811" xr:uid="{00000000-0005-0000-0000-000023AD0000}"/>
    <cellStyle name="Note 6 3 2 3 4" xfId="43812" xr:uid="{00000000-0005-0000-0000-000024AD0000}"/>
    <cellStyle name="Note 6 3 2 4" xfId="43813" xr:uid="{00000000-0005-0000-0000-000025AD0000}"/>
    <cellStyle name="Note 6 3 2 4 2" xfId="43814" xr:uid="{00000000-0005-0000-0000-000026AD0000}"/>
    <cellStyle name="Note 6 3 2 4 3" xfId="43815" xr:uid="{00000000-0005-0000-0000-000027AD0000}"/>
    <cellStyle name="Note 6 3 2 4 4" xfId="43816" xr:uid="{00000000-0005-0000-0000-000028AD0000}"/>
    <cellStyle name="Note 6 3 2 5" xfId="43817" xr:uid="{00000000-0005-0000-0000-000029AD0000}"/>
    <cellStyle name="Note 6 3 2 5 2" xfId="43818" xr:uid="{00000000-0005-0000-0000-00002AAD0000}"/>
    <cellStyle name="Note 6 3 2 5 3" xfId="43819" xr:uid="{00000000-0005-0000-0000-00002BAD0000}"/>
    <cellStyle name="Note 6 3 2 5 4" xfId="43820" xr:uid="{00000000-0005-0000-0000-00002CAD0000}"/>
    <cellStyle name="Note 6 3 2 6" xfId="43821" xr:uid="{00000000-0005-0000-0000-00002DAD0000}"/>
    <cellStyle name="Note 6 3 2 6 2" xfId="43822" xr:uid="{00000000-0005-0000-0000-00002EAD0000}"/>
    <cellStyle name="Note 6 3 2 6 3" xfId="43823" xr:uid="{00000000-0005-0000-0000-00002FAD0000}"/>
    <cellStyle name="Note 6 3 2 6 4" xfId="43824" xr:uid="{00000000-0005-0000-0000-000030AD0000}"/>
    <cellStyle name="Note 6 3 2 7" xfId="43825" xr:uid="{00000000-0005-0000-0000-000031AD0000}"/>
    <cellStyle name="Note 6 3 2 7 2" xfId="43826" xr:uid="{00000000-0005-0000-0000-000032AD0000}"/>
    <cellStyle name="Note 6 3 2 7 3" xfId="43827" xr:uid="{00000000-0005-0000-0000-000033AD0000}"/>
    <cellStyle name="Note 6 3 2 7 4" xfId="43828" xr:uid="{00000000-0005-0000-0000-000034AD0000}"/>
    <cellStyle name="Note 6 3 2 8" xfId="43829" xr:uid="{00000000-0005-0000-0000-000035AD0000}"/>
    <cellStyle name="Note 6 3 2 8 2" xfId="43830" xr:uid="{00000000-0005-0000-0000-000036AD0000}"/>
    <cellStyle name="Note 6 3 2 8 3" xfId="43831" xr:uid="{00000000-0005-0000-0000-000037AD0000}"/>
    <cellStyle name="Note 6 3 2 8 4" xfId="43832" xr:uid="{00000000-0005-0000-0000-000038AD0000}"/>
    <cellStyle name="Note 6 3 2 9" xfId="43833" xr:uid="{00000000-0005-0000-0000-000039AD0000}"/>
    <cellStyle name="Note 6 3 2 9 2" xfId="43834" xr:uid="{00000000-0005-0000-0000-00003AAD0000}"/>
    <cellStyle name="Note 6 3 2 9 3" xfId="43835" xr:uid="{00000000-0005-0000-0000-00003BAD0000}"/>
    <cellStyle name="Note 6 3 2 9 4" xfId="43836" xr:uid="{00000000-0005-0000-0000-00003CAD0000}"/>
    <cellStyle name="Note 6 3 3" xfId="43837" xr:uid="{00000000-0005-0000-0000-00003DAD0000}"/>
    <cellStyle name="Note 6 3 3 10" xfId="43838" xr:uid="{00000000-0005-0000-0000-00003EAD0000}"/>
    <cellStyle name="Note 6 3 3 10 2" xfId="43839" xr:uid="{00000000-0005-0000-0000-00003FAD0000}"/>
    <cellStyle name="Note 6 3 3 10 3" xfId="43840" xr:uid="{00000000-0005-0000-0000-000040AD0000}"/>
    <cellStyle name="Note 6 3 3 10 4" xfId="43841" xr:uid="{00000000-0005-0000-0000-000041AD0000}"/>
    <cellStyle name="Note 6 3 3 11" xfId="43842" xr:uid="{00000000-0005-0000-0000-000042AD0000}"/>
    <cellStyle name="Note 6 3 3 11 2" xfId="43843" xr:uid="{00000000-0005-0000-0000-000043AD0000}"/>
    <cellStyle name="Note 6 3 3 11 3" xfId="43844" xr:uid="{00000000-0005-0000-0000-000044AD0000}"/>
    <cellStyle name="Note 6 3 3 11 4" xfId="43845" xr:uid="{00000000-0005-0000-0000-000045AD0000}"/>
    <cellStyle name="Note 6 3 3 12" xfId="43846" xr:uid="{00000000-0005-0000-0000-000046AD0000}"/>
    <cellStyle name="Note 6 3 3 12 2" xfId="43847" xr:uid="{00000000-0005-0000-0000-000047AD0000}"/>
    <cellStyle name="Note 6 3 3 12 3" xfId="43848" xr:uid="{00000000-0005-0000-0000-000048AD0000}"/>
    <cellStyle name="Note 6 3 3 12 4" xfId="43849" xr:uid="{00000000-0005-0000-0000-000049AD0000}"/>
    <cellStyle name="Note 6 3 3 13" xfId="43850" xr:uid="{00000000-0005-0000-0000-00004AAD0000}"/>
    <cellStyle name="Note 6 3 3 13 2" xfId="43851" xr:uid="{00000000-0005-0000-0000-00004BAD0000}"/>
    <cellStyle name="Note 6 3 3 13 3" xfId="43852" xr:uid="{00000000-0005-0000-0000-00004CAD0000}"/>
    <cellStyle name="Note 6 3 3 13 4" xfId="43853" xr:uid="{00000000-0005-0000-0000-00004DAD0000}"/>
    <cellStyle name="Note 6 3 3 14" xfId="43854" xr:uid="{00000000-0005-0000-0000-00004EAD0000}"/>
    <cellStyle name="Note 6 3 3 14 2" xfId="43855" xr:uid="{00000000-0005-0000-0000-00004FAD0000}"/>
    <cellStyle name="Note 6 3 3 14 3" xfId="43856" xr:uid="{00000000-0005-0000-0000-000050AD0000}"/>
    <cellStyle name="Note 6 3 3 14 4" xfId="43857" xr:uid="{00000000-0005-0000-0000-000051AD0000}"/>
    <cellStyle name="Note 6 3 3 15" xfId="43858" xr:uid="{00000000-0005-0000-0000-000052AD0000}"/>
    <cellStyle name="Note 6 3 3 15 2" xfId="43859" xr:uid="{00000000-0005-0000-0000-000053AD0000}"/>
    <cellStyle name="Note 6 3 3 15 3" xfId="43860" xr:uid="{00000000-0005-0000-0000-000054AD0000}"/>
    <cellStyle name="Note 6 3 3 15 4" xfId="43861" xr:uid="{00000000-0005-0000-0000-000055AD0000}"/>
    <cellStyle name="Note 6 3 3 16" xfId="43862" xr:uid="{00000000-0005-0000-0000-000056AD0000}"/>
    <cellStyle name="Note 6 3 3 16 2" xfId="43863" xr:uid="{00000000-0005-0000-0000-000057AD0000}"/>
    <cellStyle name="Note 6 3 3 16 3" xfId="43864" xr:uid="{00000000-0005-0000-0000-000058AD0000}"/>
    <cellStyle name="Note 6 3 3 16 4" xfId="43865" xr:uid="{00000000-0005-0000-0000-000059AD0000}"/>
    <cellStyle name="Note 6 3 3 17" xfId="43866" xr:uid="{00000000-0005-0000-0000-00005AAD0000}"/>
    <cellStyle name="Note 6 3 3 17 2" xfId="43867" xr:uid="{00000000-0005-0000-0000-00005BAD0000}"/>
    <cellStyle name="Note 6 3 3 17 3" xfId="43868" xr:uid="{00000000-0005-0000-0000-00005CAD0000}"/>
    <cellStyle name="Note 6 3 3 17 4" xfId="43869" xr:uid="{00000000-0005-0000-0000-00005DAD0000}"/>
    <cellStyle name="Note 6 3 3 18" xfId="43870" xr:uid="{00000000-0005-0000-0000-00005EAD0000}"/>
    <cellStyle name="Note 6 3 3 18 2" xfId="43871" xr:uid="{00000000-0005-0000-0000-00005FAD0000}"/>
    <cellStyle name="Note 6 3 3 18 3" xfId="43872" xr:uid="{00000000-0005-0000-0000-000060AD0000}"/>
    <cellStyle name="Note 6 3 3 18 4" xfId="43873" xr:uid="{00000000-0005-0000-0000-000061AD0000}"/>
    <cellStyle name="Note 6 3 3 19" xfId="43874" xr:uid="{00000000-0005-0000-0000-000062AD0000}"/>
    <cellStyle name="Note 6 3 3 19 2" xfId="43875" xr:uid="{00000000-0005-0000-0000-000063AD0000}"/>
    <cellStyle name="Note 6 3 3 19 3" xfId="43876" xr:uid="{00000000-0005-0000-0000-000064AD0000}"/>
    <cellStyle name="Note 6 3 3 19 4" xfId="43877" xr:uid="{00000000-0005-0000-0000-000065AD0000}"/>
    <cellStyle name="Note 6 3 3 2" xfId="43878" xr:uid="{00000000-0005-0000-0000-000066AD0000}"/>
    <cellStyle name="Note 6 3 3 2 2" xfId="43879" xr:uid="{00000000-0005-0000-0000-000067AD0000}"/>
    <cellStyle name="Note 6 3 3 2 3" xfId="43880" xr:uid="{00000000-0005-0000-0000-000068AD0000}"/>
    <cellStyle name="Note 6 3 3 2 4" xfId="43881" xr:uid="{00000000-0005-0000-0000-000069AD0000}"/>
    <cellStyle name="Note 6 3 3 20" xfId="43882" xr:uid="{00000000-0005-0000-0000-00006AAD0000}"/>
    <cellStyle name="Note 6 3 3 20 2" xfId="43883" xr:uid="{00000000-0005-0000-0000-00006BAD0000}"/>
    <cellStyle name="Note 6 3 3 20 3" xfId="43884" xr:uid="{00000000-0005-0000-0000-00006CAD0000}"/>
    <cellStyle name="Note 6 3 3 20 4" xfId="43885" xr:uid="{00000000-0005-0000-0000-00006DAD0000}"/>
    <cellStyle name="Note 6 3 3 21" xfId="43886" xr:uid="{00000000-0005-0000-0000-00006EAD0000}"/>
    <cellStyle name="Note 6 3 3 22" xfId="43887" xr:uid="{00000000-0005-0000-0000-00006FAD0000}"/>
    <cellStyle name="Note 6 3 3 3" xfId="43888" xr:uid="{00000000-0005-0000-0000-000070AD0000}"/>
    <cellStyle name="Note 6 3 3 3 2" xfId="43889" xr:uid="{00000000-0005-0000-0000-000071AD0000}"/>
    <cellStyle name="Note 6 3 3 3 3" xfId="43890" xr:uid="{00000000-0005-0000-0000-000072AD0000}"/>
    <cellStyle name="Note 6 3 3 3 4" xfId="43891" xr:uid="{00000000-0005-0000-0000-000073AD0000}"/>
    <cellStyle name="Note 6 3 3 4" xfId="43892" xr:uid="{00000000-0005-0000-0000-000074AD0000}"/>
    <cellStyle name="Note 6 3 3 4 2" xfId="43893" xr:uid="{00000000-0005-0000-0000-000075AD0000}"/>
    <cellStyle name="Note 6 3 3 4 3" xfId="43894" xr:uid="{00000000-0005-0000-0000-000076AD0000}"/>
    <cellStyle name="Note 6 3 3 4 4" xfId="43895" xr:uid="{00000000-0005-0000-0000-000077AD0000}"/>
    <cellStyle name="Note 6 3 3 5" xfId="43896" xr:uid="{00000000-0005-0000-0000-000078AD0000}"/>
    <cellStyle name="Note 6 3 3 5 2" xfId="43897" xr:uid="{00000000-0005-0000-0000-000079AD0000}"/>
    <cellStyle name="Note 6 3 3 5 3" xfId="43898" xr:uid="{00000000-0005-0000-0000-00007AAD0000}"/>
    <cellStyle name="Note 6 3 3 5 4" xfId="43899" xr:uid="{00000000-0005-0000-0000-00007BAD0000}"/>
    <cellStyle name="Note 6 3 3 6" xfId="43900" xr:uid="{00000000-0005-0000-0000-00007CAD0000}"/>
    <cellStyle name="Note 6 3 3 6 2" xfId="43901" xr:uid="{00000000-0005-0000-0000-00007DAD0000}"/>
    <cellStyle name="Note 6 3 3 6 3" xfId="43902" xr:uid="{00000000-0005-0000-0000-00007EAD0000}"/>
    <cellStyle name="Note 6 3 3 6 4" xfId="43903" xr:uid="{00000000-0005-0000-0000-00007FAD0000}"/>
    <cellStyle name="Note 6 3 3 7" xfId="43904" xr:uid="{00000000-0005-0000-0000-000080AD0000}"/>
    <cellStyle name="Note 6 3 3 7 2" xfId="43905" xr:uid="{00000000-0005-0000-0000-000081AD0000}"/>
    <cellStyle name="Note 6 3 3 7 3" xfId="43906" xr:uid="{00000000-0005-0000-0000-000082AD0000}"/>
    <cellStyle name="Note 6 3 3 7 4" xfId="43907" xr:uid="{00000000-0005-0000-0000-000083AD0000}"/>
    <cellStyle name="Note 6 3 3 8" xfId="43908" xr:uid="{00000000-0005-0000-0000-000084AD0000}"/>
    <cellStyle name="Note 6 3 3 8 2" xfId="43909" xr:uid="{00000000-0005-0000-0000-000085AD0000}"/>
    <cellStyle name="Note 6 3 3 8 3" xfId="43910" xr:uid="{00000000-0005-0000-0000-000086AD0000}"/>
    <cellStyle name="Note 6 3 3 8 4" xfId="43911" xr:uid="{00000000-0005-0000-0000-000087AD0000}"/>
    <cellStyle name="Note 6 3 3 9" xfId="43912" xr:uid="{00000000-0005-0000-0000-000088AD0000}"/>
    <cellStyle name="Note 6 3 3 9 2" xfId="43913" xr:uid="{00000000-0005-0000-0000-000089AD0000}"/>
    <cellStyle name="Note 6 3 3 9 3" xfId="43914" xr:uid="{00000000-0005-0000-0000-00008AAD0000}"/>
    <cellStyle name="Note 6 3 3 9 4" xfId="43915" xr:uid="{00000000-0005-0000-0000-00008BAD0000}"/>
    <cellStyle name="Note 6 3 4" xfId="43916" xr:uid="{00000000-0005-0000-0000-00008CAD0000}"/>
    <cellStyle name="Note 6 3 4 10" xfId="43917" xr:uid="{00000000-0005-0000-0000-00008DAD0000}"/>
    <cellStyle name="Note 6 3 4 10 2" xfId="43918" xr:uid="{00000000-0005-0000-0000-00008EAD0000}"/>
    <cellStyle name="Note 6 3 4 10 3" xfId="43919" xr:uid="{00000000-0005-0000-0000-00008FAD0000}"/>
    <cellStyle name="Note 6 3 4 10 4" xfId="43920" xr:uid="{00000000-0005-0000-0000-000090AD0000}"/>
    <cellStyle name="Note 6 3 4 11" xfId="43921" xr:uid="{00000000-0005-0000-0000-000091AD0000}"/>
    <cellStyle name="Note 6 3 4 11 2" xfId="43922" xr:uid="{00000000-0005-0000-0000-000092AD0000}"/>
    <cellStyle name="Note 6 3 4 11 3" xfId="43923" xr:uid="{00000000-0005-0000-0000-000093AD0000}"/>
    <cellStyle name="Note 6 3 4 11 4" xfId="43924" xr:uid="{00000000-0005-0000-0000-000094AD0000}"/>
    <cellStyle name="Note 6 3 4 12" xfId="43925" xr:uid="{00000000-0005-0000-0000-000095AD0000}"/>
    <cellStyle name="Note 6 3 4 12 2" xfId="43926" xr:uid="{00000000-0005-0000-0000-000096AD0000}"/>
    <cellStyle name="Note 6 3 4 12 3" xfId="43927" xr:uid="{00000000-0005-0000-0000-000097AD0000}"/>
    <cellStyle name="Note 6 3 4 12 4" xfId="43928" xr:uid="{00000000-0005-0000-0000-000098AD0000}"/>
    <cellStyle name="Note 6 3 4 13" xfId="43929" xr:uid="{00000000-0005-0000-0000-000099AD0000}"/>
    <cellStyle name="Note 6 3 4 13 2" xfId="43930" xr:uid="{00000000-0005-0000-0000-00009AAD0000}"/>
    <cellStyle name="Note 6 3 4 13 3" xfId="43931" xr:uid="{00000000-0005-0000-0000-00009BAD0000}"/>
    <cellStyle name="Note 6 3 4 13 4" xfId="43932" xr:uid="{00000000-0005-0000-0000-00009CAD0000}"/>
    <cellStyle name="Note 6 3 4 14" xfId="43933" xr:uid="{00000000-0005-0000-0000-00009DAD0000}"/>
    <cellStyle name="Note 6 3 4 14 2" xfId="43934" xr:uid="{00000000-0005-0000-0000-00009EAD0000}"/>
    <cellStyle name="Note 6 3 4 14 3" xfId="43935" xr:uid="{00000000-0005-0000-0000-00009FAD0000}"/>
    <cellStyle name="Note 6 3 4 14 4" xfId="43936" xr:uid="{00000000-0005-0000-0000-0000A0AD0000}"/>
    <cellStyle name="Note 6 3 4 15" xfId="43937" xr:uid="{00000000-0005-0000-0000-0000A1AD0000}"/>
    <cellStyle name="Note 6 3 4 15 2" xfId="43938" xr:uid="{00000000-0005-0000-0000-0000A2AD0000}"/>
    <cellStyle name="Note 6 3 4 15 3" xfId="43939" xr:uid="{00000000-0005-0000-0000-0000A3AD0000}"/>
    <cellStyle name="Note 6 3 4 15 4" xfId="43940" xr:uid="{00000000-0005-0000-0000-0000A4AD0000}"/>
    <cellStyle name="Note 6 3 4 16" xfId="43941" xr:uid="{00000000-0005-0000-0000-0000A5AD0000}"/>
    <cellStyle name="Note 6 3 4 16 2" xfId="43942" xr:uid="{00000000-0005-0000-0000-0000A6AD0000}"/>
    <cellStyle name="Note 6 3 4 16 3" xfId="43943" xr:uid="{00000000-0005-0000-0000-0000A7AD0000}"/>
    <cellStyle name="Note 6 3 4 16 4" xfId="43944" xr:uid="{00000000-0005-0000-0000-0000A8AD0000}"/>
    <cellStyle name="Note 6 3 4 17" xfId="43945" xr:uid="{00000000-0005-0000-0000-0000A9AD0000}"/>
    <cellStyle name="Note 6 3 4 17 2" xfId="43946" xr:uid="{00000000-0005-0000-0000-0000AAAD0000}"/>
    <cellStyle name="Note 6 3 4 17 3" xfId="43947" xr:uid="{00000000-0005-0000-0000-0000ABAD0000}"/>
    <cellStyle name="Note 6 3 4 17 4" xfId="43948" xr:uid="{00000000-0005-0000-0000-0000ACAD0000}"/>
    <cellStyle name="Note 6 3 4 18" xfId="43949" xr:uid="{00000000-0005-0000-0000-0000ADAD0000}"/>
    <cellStyle name="Note 6 3 4 18 2" xfId="43950" xr:uid="{00000000-0005-0000-0000-0000AEAD0000}"/>
    <cellStyle name="Note 6 3 4 18 3" xfId="43951" xr:uid="{00000000-0005-0000-0000-0000AFAD0000}"/>
    <cellStyle name="Note 6 3 4 18 4" xfId="43952" xr:uid="{00000000-0005-0000-0000-0000B0AD0000}"/>
    <cellStyle name="Note 6 3 4 19" xfId="43953" xr:uid="{00000000-0005-0000-0000-0000B1AD0000}"/>
    <cellStyle name="Note 6 3 4 19 2" xfId="43954" xr:uid="{00000000-0005-0000-0000-0000B2AD0000}"/>
    <cellStyle name="Note 6 3 4 19 3" xfId="43955" xr:uid="{00000000-0005-0000-0000-0000B3AD0000}"/>
    <cellStyle name="Note 6 3 4 19 4" xfId="43956" xr:uid="{00000000-0005-0000-0000-0000B4AD0000}"/>
    <cellStyle name="Note 6 3 4 2" xfId="43957" xr:uid="{00000000-0005-0000-0000-0000B5AD0000}"/>
    <cellStyle name="Note 6 3 4 2 2" xfId="43958" xr:uid="{00000000-0005-0000-0000-0000B6AD0000}"/>
    <cellStyle name="Note 6 3 4 2 3" xfId="43959" xr:uid="{00000000-0005-0000-0000-0000B7AD0000}"/>
    <cellStyle name="Note 6 3 4 2 4" xfId="43960" xr:uid="{00000000-0005-0000-0000-0000B8AD0000}"/>
    <cellStyle name="Note 6 3 4 20" xfId="43961" xr:uid="{00000000-0005-0000-0000-0000B9AD0000}"/>
    <cellStyle name="Note 6 3 4 20 2" xfId="43962" xr:uid="{00000000-0005-0000-0000-0000BAAD0000}"/>
    <cellStyle name="Note 6 3 4 20 3" xfId="43963" xr:uid="{00000000-0005-0000-0000-0000BBAD0000}"/>
    <cellStyle name="Note 6 3 4 20 4" xfId="43964" xr:uid="{00000000-0005-0000-0000-0000BCAD0000}"/>
    <cellStyle name="Note 6 3 4 21" xfId="43965" xr:uid="{00000000-0005-0000-0000-0000BDAD0000}"/>
    <cellStyle name="Note 6 3 4 22" xfId="43966" xr:uid="{00000000-0005-0000-0000-0000BEAD0000}"/>
    <cellStyle name="Note 6 3 4 3" xfId="43967" xr:uid="{00000000-0005-0000-0000-0000BFAD0000}"/>
    <cellStyle name="Note 6 3 4 3 2" xfId="43968" xr:uid="{00000000-0005-0000-0000-0000C0AD0000}"/>
    <cellStyle name="Note 6 3 4 3 3" xfId="43969" xr:uid="{00000000-0005-0000-0000-0000C1AD0000}"/>
    <cellStyle name="Note 6 3 4 3 4" xfId="43970" xr:uid="{00000000-0005-0000-0000-0000C2AD0000}"/>
    <cellStyle name="Note 6 3 4 4" xfId="43971" xr:uid="{00000000-0005-0000-0000-0000C3AD0000}"/>
    <cellStyle name="Note 6 3 4 4 2" xfId="43972" xr:uid="{00000000-0005-0000-0000-0000C4AD0000}"/>
    <cellStyle name="Note 6 3 4 4 3" xfId="43973" xr:uid="{00000000-0005-0000-0000-0000C5AD0000}"/>
    <cellStyle name="Note 6 3 4 4 4" xfId="43974" xr:uid="{00000000-0005-0000-0000-0000C6AD0000}"/>
    <cellStyle name="Note 6 3 4 5" xfId="43975" xr:uid="{00000000-0005-0000-0000-0000C7AD0000}"/>
    <cellStyle name="Note 6 3 4 5 2" xfId="43976" xr:uid="{00000000-0005-0000-0000-0000C8AD0000}"/>
    <cellStyle name="Note 6 3 4 5 3" xfId="43977" xr:uid="{00000000-0005-0000-0000-0000C9AD0000}"/>
    <cellStyle name="Note 6 3 4 5 4" xfId="43978" xr:uid="{00000000-0005-0000-0000-0000CAAD0000}"/>
    <cellStyle name="Note 6 3 4 6" xfId="43979" xr:uid="{00000000-0005-0000-0000-0000CBAD0000}"/>
    <cellStyle name="Note 6 3 4 6 2" xfId="43980" xr:uid="{00000000-0005-0000-0000-0000CCAD0000}"/>
    <cellStyle name="Note 6 3 4 6 3" xfId="43981" xr:uid="{00000000-0005-0000-0000-0000CDAD0000}"/>
    <cellStyle name="Note 6 3 4 6 4" xfId="43982" xr:uid="{00000000-0005-0000-0000-0000CEAD0000}"/>
    <cellStyle name="Note 6 3 4 7" xfId="43983" xr:uid="{00000000-0005-0000-0000-0000CFAD0000}"/>
    <cellStyle name="Note 6 3 4 7 2" xfId="43984" xr:uid="{00000000-0005-0000-0000-0000D0AD0000}"/>
    <cellStyle name="Note 6 3 4 7 3" xfId="43985" xr:uid="{00000000-0005-0000-0000-0000D1AD0000}"/>
    <cellStyle name="Note 6 3 4 7 4" xfId="43986" xr:uid="{00000000-0005-0000-0000-0000D2AD0000}"/>
    <cellStyle name="Note 6 3 4 8" xfId="43987" xr:uid="{00000000-0005-0000-0000-0000D3AD0000}"/>
    <cellStyle name="Note 6 3 4 8 2" xfId="43988" xr:uid="{00000000-0005-0000-0000-0000D4AD0000}"/>
    <cellStyle name="Note 6 3 4 8 3" xfId="43989" xr:uid="{00000000-0005-0000-0000-0000D5AD0000}"/>
    <cellStyle name="Note 6 3 4 8 4" xfId="43990" xr:uid="{00000000-0005-0000-0000-0000D6AD0000}"/>
    <cellStyle name="Note 6 3 4 9" xfId="43991" xr:uid="{00000000-0005-0000-0000-0000D7AD0000}"/>
    <cellStyle name="Note 6 3 4 9 2" xfId="43992" xr:uid="{00000000-0005-0000-0000-0000D8AD0000}"/>
    <cellStyle name="Note 6 3 4 9 3" xfId="43993" xr:uid="{00000000-0005-0000-0000-0000D9AD0000}"/>
    <cellStyle name="Note 6 3 4 9 4" xfId="43994" xr:uid="{00000000-0005-0000-0000-0000DAAD0000}"/>
    <cellStyle name="Note 6 3 5" xfId="43995" xr:uid="{00000000-0005-0000-0000-0000DBAD0000}"/>
    <cellStyle name="Note 6 3 5 10" xfId="43996" xr:uid="{00000000-0005-0000-0000-0000DCAD0000}"/>
    <cellStyle name="Note 6 3 5 10 2" xfId="43997" xr:uid="{00000000-0005-0000-0000-0000DDAD0000}"/>
    <cellStyle name="Note 6 3 5 10 3" xfId="43998" xr:uid="{00000000-0005-0000-0000-0000DEAD0000}"/>
    <cellStyle name="Note 6 3 5 10 4" xfId="43999" xr:uid="{00000000-0005-0000-0000-0000DFAD0000}"/>
    <cellStyle name="Note 6 3 5 11" xfId="44000" xr:uid="{00000000-0005-0000-0000-0000E0AD0000}"/>
    <cellStyle name="Note 6 3 5 11 2" xfId="44001" xr:uid="{00000000-0005-0000-0000-0000E1AD0000}"/>
    <cellStyle name="Note 6 3 5 11 3" xfId="44002" xr:uid="{00000000-0005-0000-0000-0000E2AD0000}"/>
    <cellStyle name="Note 6 3 5 11 4" xfId="44003" xr:uid="{00000000-0005-0000-0000-0000E3AD0000}"/>
    <cellStyle name="Note 6 3 5 12" xfId="44004" xr:uid="{00000000-0005-0000-0000-0000E4AD0000}"/>
    <cellStyle name="Note 6 3 5 12 2" xfId="44005" xr:uid="{00000000-0005-0000-0000-0000E5AD0000}"/>
    <cellStyle name="Note 6 3 5 12 3" xfId="44006" xr:uid="{00000000-0005-0000-0000-0000E6AD0000}"/>
    <cellStyle name="Note 6 3 5 12 4" xfId="44007" xr:uid="{00000000-0005-0000-0000-0000E7AD0000}"/>
    <cellStyle name="Note 6 3 5 13" xfId="44008" xr:uid="{00000000-0005-0000-0000-0000E8AD0000}"/>
    <cellStyle name="Note 6 3 5 13 2" xfId="44009" xr:uid="{00000000-0005-0000-0000-0000E9AD0000}"/>
    <cellStyle name="Note 6 3 5 13 3" xfId="44010" xr:uid="{00000000-0005-0000-0000-0000EAAD0000}"/>
    <cellStyle name="Note 6 3 5 13 4" xfId="44011" xr:uid="{00000000-0005-0000-0000-0000EBAD0000}"/>
    <cellStyle name="Note 6 3 5 14" xfId="44012" xr:uid="{00000000-0005-0000-0000-0000ECAD0000}"/>
    <cellStyle name="Note 6 3 5 14 2" xfId="44013" xr:uid="{00000000-0005-0000-0000-0000EDAD0000}"/>
    <cellStyle name="Note 6 3 5 14 3" xfId="44014" xr:uid="{00000000-0005-0000-0000-0000EEAD0000}"/>
    <cellStyle name="Note 6 3 5 14 4" xfId="44015" xr:uid="{00000000-0005-0000-0000-0000EFAD0000}"/>
    <cellStyle name="Note 6 3 5 15" xfId="44016" xr:uid="{00000000-0005-0000-0000-0000F0AD0000}"/>
    <cellStyle name="Note 6 3 5 15 2" xfId="44017" xr:uid="{00000000-0005-0000-0000-0000F1AD0000}"/>
    <cellStyle name="Note 6 3 5 15 3" xfId="44018" xr:uid="{00000000-0005-0000-0000-0000F2AD0000}"/>
    <cellStyle name="Note 6 3 5 15 4" xfId="44019" xr:uid="{00000000-0005-0000-0000-0000F3AD0000}"/>
    <cellStyle name="Note 6 3 5 16" xfId="44020" xr:uid="{00000000-0005-0000-0000-0000F4AD0000}"/>
    <cellStyle name="Note 6 3 5 16 2" xfId="44021" xr:uid="{00000000-0005-0000-0000-0000F5AD0000}"/>
    <cellStyle name="Note 6 3 5 16 3" xfId="44022" xr:uid="{00000000-0005-0000-0000-0000F6AD0000}"/>
    <cellStyle name="Note 6 3 5 16 4" xfId="44023" xr:uid="{00000000-0005-0000-0000-0000F7AD0000}"/>
    <cellStyle name="Note 6 3 5 17" xfId="44024" xr:uid="{00000000-0005-0000-0000-0000F8AD0000}"/>
    <cellStyle name="Note 6 3 5 17 2" xfId="44025" xr:uid="{00000000-0005-0000-0000-0000F9AD0000}"/>
    <cellStyle name="Note 6 3 5 17 3" xfId="44026" xr:uid="{00000000-0005-0000-0000-0000FAAD0000}"/>
    <cellStyle name="Note 6 3 5 17 4" xfId="44027" xr:uid="{00000000-0005-0000-0000-0000FBAD0000}"/>
    <cellStyle name="Note 6 3 5 18" xfId="44028" xr:uid="{00000000-0005-0000-0000-0000FCAD0000}"/>
    <cellStyle name="Note 6 3 5 18 2" xfId="44029" xr:uid="{00000000-0005-0000-0000-0000FDAD0000}"/>
    <cellStyle name="Note 6 3 5 18 3" xfId="44030" xr:uid="{00000000-0005-0000-0000-0000FEAD0000}"/>
    <cellStyle name="Note 6 3 5 18 4" xfId="44031" xr:uid="{00000000-0005-0000-0000-0000FFAD0000}"/>
    <cellStyle name="Note 6 3 5 19" xfId="44032" xr:uid="{00000000-0005-0000-0000-000000AE0000}"/>
    <cellStyle name="Note 6 3 5 19 2" xfId="44033" xr:uid="{00000000-0005-0000-0000-000001AE0000}"/>
    <cellStyle name="Note 6 3 5 19 3" xfId="44034" xr:uid="{00000000-0005-0000-0000-000002AE0000}"/>
    <cellStyle name="Note 6 3 5 19 4" xfId="44035" xr:uid="{00000000-0005-0000-0000-000003AE0000}"/>
    <cellStyle name="Note 6 3 5 2" xfId="44036" xr:uid="{00000000-0005-0000-0000-000004AE0000}"/>
    <cellStyle name="Note 6 3 5 2 2" xfId="44037" xr:uid="{00000000-0005-0000-0000-000005AE0000}"/>
    <cellStyle name="Note 6 3 5 2 3" xfId="44038" xr:uid="{00000000-0005-0000-0000-000006AE0000}"/>
    <cellStyle name="Note 6 3 5 2 4" xfId="44039" xr:uid="{00000000-0005-0000-0000-000007AE0000}"/>
    <cellStyle name="Note 6 3 5 20" xfId="44040" xr:uid="{00000000-0005-0000-0000-000008AE0000}"/>
    <cellStyle name="Note 6 3 5 20 2" xfId="44041" xr:uid="{00000000-0005-0000-0000-000009AE0000}"/>
    <cellStyle name="Note 6 3 5 20 3" xfId="44042" xr:uid="{00000000-0005-0000-0000-00000AAE0000}"/>
    <cellStyle name="Note 6 3 5 20 4" xfId="44043" xr:uid="{00000000-0005-0000-0000-00000BAE0000}"/>
    <cellStyle name="Note 6 3 5 21" xfId="44044" xr:uid="{00000000-0005-0000-0000-00000CAE0000}"/>
    <cellStyle name="Note 6 3 5 22" xfId="44045" xr:uid="{00000000-0005-0000-0000-00000DAE0000}"/>
    <cellStyle name="Note 6 3 5 3" xfId="44046" xr:uid="{00000000-0005-0000-0000-00000EAE0000}"/>
    <cellStyle name="Note 6 3 5 3 2" xfId="44047" xr:uid="{00000000-0005-0000-0000-00000FAE0000}"/>
    <cellStyle name="Note 6 3 5 3 3" xfId="44048" xr:uid="{00000000-0005-0000-0000-000010AE0000}"/>
    <cellStyle name="Note 6 3 5 3 4" xfId="44049" xr:uid="{00000000-0005-0000-0000-000011AE0000}"/>
    <cellStyle name="Note 6 3 5 4" xfId="44050" xr:uid="{00000000-0005-0000-0000-000012AE0000}"/>
    <cellStyle name="Note 6 3 5 4 2" xfId="44051" xr:uid="{00000000-0005-0000-0000-000013AE0000}"/>
    <cellStyle name="Note 6 3 5 4 3" xfId="44052" xr:uid="{00000000-0005-0000-0000-000014AE0000}"/>
    <cellStyle name="Note 6 3 5 4 4" xfId="44053" xr:uid="{00000000-0005-0000-0000-000015AE0000}"/>
    <cellStyle name="Note 6 3 5 5" xfId="44054" xr:uid="{00000000-0005-0000-0000-000016AE0000}"/>
    <cellStyle name="Note 6 3 5 5 2" xfId="44055" xr:uid="{00000000-0005-0000-0000-000017AE0000}"/>
    <cellStyle name="Note 6 3 5 5 3" xfId="44056" xr:uid="{00000000-0005-0000-0000-000018AE0000}"/>
    <cellStyle name="Note 6 3 5 5 4" xfId="44057" xr:uid="{00000000-0005-0000-0000-000019AE0000}"/>
    <cellStyle name="Note 6 3 5 6" xfId="44058" xr:uid="{00000000-0005-0000-0000-00001AAE0000}"/>
    <cellStyle name="Note 6 3 5 6 2" xfId="44059" xr:uid="{00000000-0005-0000-0000-00001BAE0000}"/>
    <cellStyle name="Note 6 3 5 6 3" xfId="44060" xr:uid="{00000000-0005-0000-0000-00001CAE0000}"/>
    <cellStyle name="Note 6 3 5 6 4" xfId="44061" xr:uid="{00000000-0005-0000-0000-00001DAE0000}"/>
    <cellStyle name="Note 6 3 5 7" xfId="44062" xr:uid="{00000000-0005-0000-0000-00001EAE0000}"/>
    <cellStyle name="Note 6 3 5 7 2" xfId="44063" xr:uid="{00000000-0005-0000-0000-00001FAE0000}"/>
    <cellStyle name="Note 6 3 5 7 3" xfId="44064" xr:uid="{00000000-0005-0000-0000-000020AE0000}"/>
    <cellStyle name="Note 6 3 5 7 4" xfId="44065" xr:uid="{00000000-0005-0000-0000-000021AE0000}"/>
    <cellStyle name="Note 6 3 5 8" xfId="44066" xr:uid="{00000000-0005-0000-0000-000022AE0000}"/>
    <cellStyle name="Note 6 3 5 8 2" xfId="44067" xr:uid="{00000000-0005-0000-0000-000023AE0000}"/>
    <cellStyle name="Note 6 3 5 8 3" xfId="44068" xr:uid="{00000000-0005-0000-0000-000024AE0000}"/>
    <cellStyle name="Note 6 3 5 8 4" xfId="44069" xr:uid="{00000000-0005-0000-0000-000025AE0000}"/>
    <cellStyle name="Note 6 3 5 9" xfId="44070" xr:uid="{00000000-0005-0000-0000-000026AE0000}"/>
    <cellStyle name="Note 6 3 5 9 2" xfId="44071" xr:uid="{00000000-0005-0000-0000-000027AE0000}"/>
    <cellStyle name="Note 6 3 5 9 3" xfId="44072" xr:uid="{00000000-0005-0000-0000-000028AE0000}"/>
    <cellStyle name="Note 6 3 5 9 4" xfId="44073" xr:uid="{00000000-0005-0000-0000-000029AE0000}"/>
    <cellStyle name="Note 6 3 6" xfId="44074" xr:uid="{00000000-0005-0000-0000-00002AAE0000}"/>
    <cellStyle name="Note 6 3 7" xfId="43757" xr:uid="{00000000-0005-0000-0000-00002BAE0000}"/>
    <cellStyle name="Note 6 30" xfId="44075" xr:uid="{00000000-0005-0000-0000-00002CAE0000}"/>
    <cellStyle name="Note 6 30 2" xfId="44076" xr:uid="{00000000-0005-0000-0000-00002DAE0000}"/>
    <cellStyle name="Note 6 30 3" xfId="44077" xr:uid="{00000000-0005-0000-0000-00002EAE0000}"/>
    <cellStyle name="Note 6 30 4" xfId="44078" xr:uid="{00000000-0005-0000-0000-00002FAE0000}"/>
    <cellStyle name="Note 6 31" xfId="44079" xr:uid="{00000000-0005-0000-0000-000030AE0000}"/>
    <cellStyle name="Note 6 31 2" xfId="44080" xr:uid="{00000000-0005-0000-0000-000031AE0000}"/>
    <cellStyle name="Note 6 31 3" xfId="44081" xr:uid="{00000000-0005-0000-0000-000032AE0000}"/>
    <cellStyle name="Note 6 31 4" xfId="44082" xr:uid="{00000000-0005-0000-0000-000033AE0000}"/>
    <cellStyle name="Note 6 32" xfId="44083" xr:uid="{00000000-0005-0000-0000-000034AE0000}"/>
    <cellStyle name="Note 6 32 2" xfId="44084" xr:uid="{00000000-0005-0000-0000-000035AE0000}"/>
    <cellStyle name="Note 6 32 3" xfId="44085" xr:uid="{00000000-0005-0000-0000-000036AE0000}"/>
    <cellStyle name="Note 6 32 4" xfId="44086" xr:uid="{00000000-0005-0000-0000-000037AE0000}"/>
    <cellStyle name="Note 6 33" xfId="44087" xr:uid="{00000000-0005-0000-0000-000038AE0000}"/>
    <cellStyle name="Note 6 33 2" xfId="44088" xr:uid="{00000000-0005-0000-0000-000039AE0000}"/>
    <cellStyle name="Note 6 33 3" xfId="44089" xr:uid="{00000000-0005-0000-0000-00003AAE0000}"/>
    <cellStyle name="Note 6 33 4" xfId="44090" xr:uid="{00000000-0005-0000-0000-00003BAE0000}"/>
    <cellStyle name="Note 6 34" xfId="44091" xr:uid="{00000000-0005-0000-0000-00003CAE0000}"/>
    <cellStyle name="Note 6 34 2" xfId="44092" xr:uid="{00000000-0005-0000-0000-00003DAE0000}"/>
    <cellStyle name="Note 6 34 3" xfId="44093" xr:uid="{00000000-0005-0000-0000-00003EAE0000}"/>
    <cellStyle name="Note 6 34 4" xfId="44094" xr:uid="{00000000-0005-0000-0000-00003FAE0000}"/>
    <cellStyle name="Note 6 35" xfId="44095" xr:uid="{00000000-0005-0000-0000-000040AE0000}"/>
    <cellStyle name="Note 6 35 2" xfId="44096" xr:uid="{00000000-0005-0000-0000-000041AE0000}"/>
    <cellStyle name="Note 6 35 3" xfId="44097" xr:uid="{00000000-0005-0000-0000-000042AE0000}"/>
    <cellStyle name="Note 6 35 4" xfId="44098" xr:uid="{00000000-0005-0000-0000-000043AE0000}"/>
    <cellStyle name="Note 6 36" xfId="44099" xr:uid="{00000000-0005-0000-0000-000044AE0000}"/>
    <cellStyle name="Note 6 36 2" xfId="44100" xr:uid="{00000000-0005-0000-0000-000045AE0000}"/>
    <cellStyle name="Note 6 36 3" xfId="44101" xr:uid="{00000000-0005-0000-0000-000046AE0000}"/>
    <cellStyle name="Note 6 36 4" xfId="44102" xr:uid="{00000000-0005-0000-0000-000047AE0000}"/>
    <cellStyle name="Note 6 37" xfId="44103" xr:uid="{00000000-0005-0000-0000-000048AE0000}"/>
    <cellStyle name="Note 6 37 2" xfId="44104" xr:uid="{00000000-0005-0000-0000-000049AE0000}"/>
    <cellStyle name="Note 6 37 3" xfId="44105" xr:uid="{00000000-0005-0000-0000-00004AAE0000}"/>
    <cellStyle name="Note 6 37 4" xfId="44106" xr:uid="{00000000-0005-0000-0000-00004BAE0000}"/>
    <cellStyle name="Note 6 38" xfId="44107" xr:uid="{00000000-0005-0000-0000-00004CAE0000}"/>
    <cellStyle name="Note 6 38 2" xfId="44108" xr:uid="{00000000-0005-0000-0000-00004DAE0000}"/>
    <cellStyle name="Note 6 38 3" xfId="44109" xr:uid="{00000000-0005-0000-0000-00004EAE0000}"/>
    <cellStyle name="Note 6 38 4" xfId="44110" xr:uid="{00000000-0005-0000-0000-00004FAE0000}"/>
    <cellStyle name="Note 6 39" xfId="44111" xr:uid="{00000000-0005-0000-0000-000050AE0000}"/>
    <cellStyle name="Note 6 39 2" xfId="44112" xr:uid="{00000000-0005-0000-0000-000051AE0000}"/>
    <cellStyle name="Note 6 39 3" xfId="44113" xr:uid="{00000000-0005-0000-0000-000052AE0000}"/>
    <cellStyle name="Note 6 39 4" xfId="44114" xr:uid="{00000000-0005-0000-0000-000053AE0000}"/>
    <cellStyle name="Note 6 4" xfId="1781" xr:uid="{00000000-0005-0000-0000-000054AE0000}"/>
    <cellStyle name="Note 6 4 10" xfId="44116" xr:uid="{00000000-0005-0000-0000-000055AE0000}"/>
    <cellStyle name="Note 6 4 10 2" xfId="44117" xr:uid="{00000000-0005-0000-0000-000056AE0000}"/>
    <cellStyle name="Note 6 4 10 3" xfId="44118" xr:uid="{00000000-0005-0000-0000-000057AE0000}"/>
    <cellStyle name="Note 6 4 10 4" xfId="44119" xr:uid="{00000000-0005-0000-0000-000058AE0000}"/>
    <cellStyle name="Note 6 4 11" xfId="44120" xr:uid="{00000000-0005-0000-0000-000059AE0000}"/>
    <cellStyle name="Note 6 4 11 2" xfId="44121" xr:uid="{00000000-0005-0000-0000-00005AAE0000}"/>
    <cellStyle name="Note 6 4 11 3" xfId="44122" xr:uid="{00000000-0005-0000-0000-00005BAE0000}"/>
    <cellStyle name="Note 6 4 11 4" xfId="44123" xr:uid="{00000000-0005-0000-0000-00005CAE0000}"/>
    <cellStyle name="Note 6 4 12" xfId="44124" xr:uid="{00000000-0005-0000-0000-00005DAE0000}"/>
    <cellStyle name="Note 6 4 12 2" xfId="44125" xr:uid="{00000000-0005-0000-0000-00005EAE0000}"/>
    <cellStyle name="Note 6 4 12 3" xfId="44126" xr:uid="{00000000-0005-0000-0000-00005FAE0000}"/>
    <cellStyle name="Note 6 4 12 4" xfId="44127" xr:uid="{00000000-0005-0000-0000-000060AE0000}"/>
    <cellStyle name="Note 6 4 13" xfId="44128" xr:uid="{00000000-0005-0000-0000-000061AE0000}"/>
    <cellStyle name="Note 6 4 13 2" xfId="44129" xr:uid="{00000000-0005-0000-0000-000062AE0000}"/>
    <cellStyle name="Note 6 4 13 3" xfId="44130" xr:uid="{00000000-0005-0000-0000-000063AE0000}"/>
    <cellStyle name="Note 6 4 13 4" xfId="44131" xr:uid="{00000000-0005-0000-0000-000064AE0000}"/>
    <cellStyle name="Note 6 4 14" xfId="44132" xr:uid="{00000000-0005-0000-0000-000065AE0000}"/>
    <cellStyle name="Note 6 4 14 2" xfId="44133" xr:uid="{00000000-0005-0000-0000-000066AE0000}"/>
    <cellStyle name="Note 6 4 14 3" xfId="44134" xr:uid="{00000000-0005-0000-0000-000067AE0000}"/>
    <cellStyle name="Note 6 4 14 4" xfId="44135" xr:uid="{00000000-0005-0000-0000-000068AE0000}"/>
    <cellStyle name="Note 6 4 15" xfId="44136" xr:uid="{00000000-0005-0000-0000-000069AE0000}"/>
    <cellStyle name="Note 6 4 15 2" xfId="44137" xr:uid="{00000000-0005-0000-0000-00006AAE0000}"/>
    <cellStyle name="Note 6 4 15 3" xfId="44138" xr:uid="{00000000-0005-0000-0000-00006BAE0000}"/>
    <cellStyle name="Note 6 4 15 4" xfId="44139" xr:uid="{00000000-0005-0000-0000-00006CAE0000}"/>
    <cellStyle name="Note 6 4 16" xfId="44140" xr:uid="{00000000-0005-0000-0000-00006DAE0000}"/>
    <cellStyle name="Note 6 4 16 2" xfId="44141" xr:uid="{00000000-0005-0000-0000-00006EAE0000}"/>
    <cellStyle name="Note 6 4 16 3" xfId="44142" xr:uid="{00000000-0005-0000-0000-00006FAE0000}"/>
    <cellStyle name="Note 6 4 16 4" xfId="44143" xr:uid="{00000000-0005-0000-0000-000070AE0000}"/>
    <cellStyle name="Note 6 4 17" xfId="44144" xr:uid="{00000000-0005-0000-0000-000071AE0000}"/>
    <cellStyle name="Note 6 4 17 2" xfId="44145" xr:uid="{00000000-0005-0000-0000-000072AE0000}"/>
    <cellStyle name="Note 6 4 17 3" xfId="44146" xr:uid="{00000000-0005-0000-0000-000073AE0000}"/>
    <cellStyle name="Note 6 4 17 4" xfId="44147" xr:uid="{00000000-0005-0000-0000-000074AE0000}"/>
    <cellStyle name="Note 6 4 18" xfId="44148" xr:uid="{00000000-0005-0000-0000-000075AE0000}"/>
    <cellStyle name="Note 6 4 18 2" xfId="44149" xr:uid="{00000000-0005-0000-0000-000076AE0000}"/>
    <cellStyle name="Note 6 4 18 3" xfId="44150" xr:uid="{00000000-0005-0000-0000-000077AE0000}"/>
    <cellStyle name="Note 6 4 18 4" xfId="44151" xr:uid="{00000000-0005-0000-0000-000078AE0000}"/>
    <cellStyle name="Note 6 4 19" xfId="44152" xr:uid="{00000000-0005-0000-0000-000079AE0000}"/>
    <cellStyle name="Note 6 4 19 2" xfId="44153" xr:uid="{00000000-0005-0000-0000-00007AAE0000}"/>
    <cellStyle name="Note 6 4 19 3" xfId="44154" xr:uid="{00000000-0005-0000-0000-00007BAE0000}"/>
    <cellStyle name="Note 6 4 19 4" xfId="44155" xr:uid="{00000000-0005-0000-0000-00007CAE0000}"/>
    <cellStyle name="Note 6 4 2" xfId="1782" xr:uid="{00000000-0005-0000-0000-00007DAE0000}"/>
    <cellStyle name="Note 6 4 2 2" xfId="44157" xr:uid="{00000000-0005-0000-0000-00007EAE0000}"/>
    <cellStyle name="Note 6 4 2 3" xfId="44158" xr:uid="{00000000-0005-0000-0000-00007FAE0000}"/>
    <cellStyle name="Note 6 4 2 4" xfId="44159" xr:uid="{00000000-0005-0000-0000-000080AE0000}"/>
    <cellStyle name="Note 6 4 2 5" xfId="44156" xr:uid="{00000000-0005-0000-0000-000081AE0000}"/>
    <cellStyle name="Note 6 4 2 6" xfId="58197" xr:uid="{00000000-0005-0000-0000-000082AE0000}"/>
    <cellStyle name="Note 6 4 20" xfId="44160" xr:uid="{00000000-0005-0000-0000-000083AE0000}"/>
    <cellStyle name="Note 6 4 20 2" xfId="44161" xr:uid="{00000000-0005-0000-0000-000084AE0000}"/>
    <cellStyle name="Note 6 4 20 3" xfId="44162" xr:uid="{00000000-0005-0000-0000-000085AE0000}"/>
    <cellStyle name="Note 6 4 20 4" xfId="44163" xr:uid="{00000000-0005-0000-0000-000086AE0000}"/>
    <cellStyle name="Note 6 4 21" xfId="44164" xr:uid="{00000000-0005-0000-0000-000087AE0000}"/>
    <cellStyle name="Note 6 4 22" xfId="44165" xr:uid="{00000000-0005-0000-0000-000088AE0000}"/>
    <cellStyle name="Note 6 4 23" xfId="44115" xr:uid="{00000000-0005-0000-0000-000089AE0000}"/>
    <cellStyle name="Note 6 4 24" xfId="58196" xr:uid="{00000000-0005-0000-0000-00008AAE0000}"/>
    <cellStyle name="Note 6 4 3" xfId="44166" xr:uid="{00000000-0005-0000-0000-00008BAE0000}"/>
    <cellStyle name="Note 6 4 3 2" xfId="44167" xr:uid="{00000000-0005-0000-0000-00008CAE0000}"/>
    <cellStyle name="Note 6 4 3 3" xfId="44168" xr:uid="{00000000-0005-0000-0000-00008DAE0000}"/>
    <cellStyle name="Note 6 4 3 4" xfId="44169" xr:uid="{00000000-0005-0000-0000-00008EAE0000}"/>
    <cellStyle name="Note 6 4 4" xfId="44170" xr:uid="{00000000-0005-0000-0000-00008FAE0000}"/>
    <cellStyle name="Note 6 4 4 2" xfId="44171" xr:uid="{00000000-0005-0000-0000-000090AE0000}"/>
    <cellStyle name="Note 6 4 4 3" xfId="44172" xr:uid="{00000000-0005-0000-0000-000091AE0000}"/>
    <cellStyle name="Note 6 4 4 4" xfId="44173" xr:uid="{00000000-0005-0000-0000-000092AE0000}"/>
    <cellStyle name="Note 6 4 5" xfId="44174" xr:uid="{00000000-0005-0000-0000-000093AE0000}"/>
    <cellStyle name="Note 6 4 5 2" xfId="44175" xr:uid="{00000000-0005-0000-0000-000094AE0000}"/>
    <cellStyle name="Note 6 4 5 3" xfId="44176" xr:uid="{00000000-0005-0000-0000-000095AE0000}"/>
    <cellStyle name="Note 6 4 5 4" xfId="44177" xr:uid="{00000000-0005-0000-0000-000096AE0000}"/>
    <cellStyle name="Note 6 4 6" xfId="44178" xr:uid="{00000000-0005-0000-0000-000097AE0000}"/>
    <cellStyle name="Note 6 4 6 2" xfId="44179" xr:uid="{00000000-0005-0000-0000-000098AE0000}"/>
    <cellStyle name="Note 6 4 6 3" xfId="44180" xr:uid="{00000000-0005-0000-0000-000099AE0000}"/>
    <cellStyle name="Note 6 4 6 4" xfId="44181" xr:uid="{00000000-0005-0000-0000-00009AAE0000}"/>
    <cellStyle name="Note 6 4 7" xfId="44182" xr:uid="{00000000-0005-0000-0000-00009BAE0000}"/>
    <cellStyle name="Note 6 4 7 2" xfId="44183" xr:uid="{00000000-0005-0000-0000-00009CAE0000}"/>
    <cellStyle name="Note 6 4 7 3" xfId="44184" xr:uid="{00000000-0005-0000-0000-00009DAE0000}"/>
    <cellStyle name="Note 6 4 7 4" xfId="44185" xr:uid="{00000000-0005-0000-0000-00009EAE0000}"/>
    <cellStyle name="Note 6 4 8" xfId="44186" xr:uid="{00000000-0005-0000-0000-00009FAE0000}"/>
    <cellStyle name="Note 6 4 8 2" xfId="44187" xr:uid="{00000000-0005-0000-0000-0000A0AE0000}"/>
    <cellStyle name="Note 6 4 8 3" xfId="44188" xr:uid="{00000000-0005-0000-0000-0000A1AE0000}"/>
    <cellStyle name="Note 6 4 8 4" xfId="44189" xr:uid="{00000000-0005-0000-0000-0000A2AE0000}"/>
    <cellStyle name="Note 6 4 9" xfId="44190" xr:uid="{00000000-0005-0000-0000-0000A3AE0000}"/>
    <cellStyle name="Note 6 4 9 2" xfId="44191" xr:uid="{00000000-0005-0000-0000-0000A4AE0000}"/>
    <cellStyle name="Note 6 4 9 3" xfId="44192" xr:uid="{00000000-0005-0000-0000-0000A5AE0000}"/>
    <cellStyle name="Note 6 4 9 4" xfId="44193" xr:uid="{00000000-0005-0000-0000-0000A6AE0000}"/>
    <cellStyle name="Note 6 40" xfId="44194" xr:uid="{00000000-0005-0000-0000-0000A7AE0000}"/>
    <cellStyle name="Note 6 40 2" xfId="44195" xr:uid="{00000000-0005-0000-0000-0000A8AE0000}"/>
    <cellStyle name="Note 6 40 3" xfId="44196" xr:uid="{00000000-0005-0000-0000-0000A9AE0000}"/>
    <cellStyle name="Note 6 40 4" xfId="44197" xr:uid="{00000000-0005-0000-0000-0000AAAE0000}"/>
    <cellStyle name="Note 6 41" xfId="44198" xr:uid="{00000000-0005-0000-0000-0000ABAE0000}"/>
    <cellStyle name="Note 6 41 2" xfId="44199" xr:uid="{00000000-0005-0000-0000-0000ACAE0000}"/>
    <cellStyle name="Note 6 41 3" xfId="44200" xr:uid="{00000000-0005-0000-0000-0000ADAE0000}"/>
    <cellStyle name="Note 6 41 4" xfId="44201" xr:uid="{00000000-0005-0000-0000-0000AEAE0000}"/>
    <cellStyle name="Note 6 42" xfId="44202" xr:uid="{00000000-0005-0000-0000-0000AFAE0000}"/>
    <cellStyle name="Note 6 42 2" xfId="44203" xr:uid="{00000000-0005-0000-0000-0000B0AE0000}"/>
    <cellStyle name="Note 6 42 3" xfId="44204" xr:uid="{00000000-0005-0000-0000-0000B1AE0000}"/>
    <cellStyle name="Note 6 42 4" xfId="44205" xr:uid="{00000000-0005-0000-0000-0000B2AE0000}"/>
    <cellStyle name="Note 6 43" xfId="44206" xr:uid="{00000000-0005-0000-0000-0000B3AE0000}"/>
    <cellStyle name="Note 6 44" xfId="44207" xr:uid="{00000000-0005-0000-0000-0000B4AE0000}"/>
    <cellStyle name="Note 6 45" xfId="44208" xr:uid="{00000000-0005-0000-0000-0000B5AE0000}"/>
    <cellStyle name="Note 6 46" xfId="42389" xr:uid="{00000000-0005-0000-0000-0000B6AE0000}"/>
    <cellStyle name="Note 6 5" xfId="44209" xr:uid="{00000000-0005-0000-0000-0000B7AE0000}"/>
    <cellStyle name="Note 6 5 10" xfId="44210" xr:uid="{00000000-0005-0000-0000-0000B8AE0000}"/>
    <cellStyle name="Note 6 5 10 2" xfId="44211" xr:uid="{00000000-0005-0000-0000-0000B9AE0000}"/>
    <cellStyle name="Note 6 5 10 3" xfId="44212" xr:uid="{00000000-0005-0000-0000-0000BAAE0000}"/>
    <cellStyle name="Note 6 5 10 4" xfId="44213" xr:uid="{00000000-0005-0000-0000-0000BBAE0000}"/>
    <cellStyle name="Note 6 5 11" xfId="44214" xr:uid="{00000000-0005-0000-0000-0000BCAE0000}"/>
    <cellStyle name="Note 6 5 11 2" xfId="44215" xr:uid="{00000000-0005-0000-0000-0000BDAE0000}"/>
    <cellStyle name="Note 6 5 11 3" xfId="44216" xr:uid="{00000000-0005-0000-0000-0000BEAE0000}"/>
    <cellStyle name="Note 6 5 11 4" xfId="44217" xr:uid="{00000000-0005-0000-0000-0000BFAE0000}"/>
    <cellStyle name="Note 6 5 12" xfId="44218" xr:uid="{00000000-0005-0000-0000-0000C0AE0000}"/>
    <cellStyle name="Note 6 5 12 2" xfId="44219" xr:uid="{00000000-0005-0000-0000-0000C1AE0000}"/>
    <cellStyle name="Note 6 5 12 3" xfId="44220" xr:uid="{00000000-0005-0000-0000-0000C2AE0000}"/>
    <cellStyle name="Note 6 5 12 4" xfId="44221" xr:uid="{00000000-0005-0000-0000-0000C3AE0000}"/>
    <cellStyle name="Note 6 5 13" xfId="44222" xr:uid="{00000000-0005-0000-0000-0000C4AE0000}"/>
    <cellStyle name="Note 6 5 13 2" xfId="44223" xr:uid="{00000000-0005-0000-0000-0000C5AE0000}"/>
    <cellStyle name="Note 6 5 13 3" xfId="44224" xr:uid="{00000000-0005-0000-0000-0000C6AE0000}"/>
    <cellStyle name="Note 6 5 13 4" xfId="44225" xr:uid="{00000000-0005-0000-0000-0000C7AE0000}"/>
    <cellStyle name="Note 6 5 14" xfId="44226" xr:uid="{00000000-0005-0000-0000-0000C8AE0000}"/>
    <cellStyle name="Note 6 5 14 2" xfId="44227" xr:uid="{00000000-0005-0000-0000-0000C9AE0000}"/>
    <cellStyle name="Note 6 5 14 3" xfId="44228" xr:uid="{00000000-0005-0000-0000-0000CAAE0000}"/>
    <cellStyle name="Note 6 5 14 4" xfId="44229" xr:uid="{00000000-0005-0000-0000-0000CBAE0000}"/>
    <cellStyle name="Note 6 5 15" xfId="44230" xr:uid="{00000000-0005-0000-0000-0000CCAE0000}"/>
    <cellStyle name="Note 6 5 15 2" xfId="44231" xr:uid="{00000000-0005-0000-0000-0000CDAE0000}"/>
    <cellStyle name="Note 6 5 15 3" xfId="44232" xr:uid="{00000000-0005-0000-0000-0000CEAE0000}"/>
    <cellStyle name="Note 6 5 15 4" xfId="44233" xr:uid="{00000000-0005-0000-0000-0000CFAE0000}"/>
    <cellStyle name="Note 6 5 16" xfId="44234" xr:uid="{00000000-0005-0000-0000-0000D0AE0000}"/>
    <cellStyle name="Note 6 5 16 2" xfId="44235" xr:uid="{00000000-0005-0000-0000-0000D1AE0000}"/>
    <cellStyle name="Note 6 5 16 3" xfId="44236" xr:uid="{00000000-0005-0000-0000-0000D2AE0000}"/>
    <cellStyle name="Note 6 5 16 4" xfId="44237" xr:uid="{00000000-0005-0000-0000-0000D3AE0000}"/>
    <cellStyle name="Note 6 5 17" xfId="44238" xr:uid="{00000000-0005-0000-0000-0000D4AE0000}"/>
    <cellStyle name="Note 6 5 17 2" xfId="44239" xr:uid="{00000000-0005-0000-0000-0000D5AE0000}"/>
    <cellStyle name="Note 6 5 17 3" xfId="44240" xr:uid="{00000000-0005-0000-0000-0000D6AE0000}"/>
    <cellStyle name="Note 6 5 17 4" xfId="44241" xr:uid="{00000000-0005-0000-0000-0000D7AE0000}"/>
    <cellStyle name="Note 6 5 18" xfId="44242" xr:uid="{00000000-0005-0000-0000-0000D8AE0000}"/>
    <cellStyle name="Note 6 5 18 2" xfId="44243" xr:uid="{00000000-0005-0000-0000-0000D9AE0000}"/>
    <cellStyle name="Note 6 5 18 3" xfId="44244" xr:uid="{00000000-0005-0000-0000-0000DAAE0000}"/>
    <cellStyle name="Note 6 5 18 4" xfId="44245" xr:uid="{00000000-0005-0000-0000-0000DBAE0000}"/>
    <cellStyle name="Note 6 5 19" xfId="44246" xr:uid="{00000000-0005-0000-0000-0000DCAE0000}"/>
    <cellStyle name="Note 6 5 19 2" xfId="44247" xr:uid="{00000000-0005-0000-0000-0000DDAE0000}"/>
    <cellStyle name="Note 6 5 19 3" xfId="44248" xr:uid="{00000000-0005-0000-0000-0000DEAE0000}"/>
    <cellStyle name="Note 6 5 19 4" xfId="44249" xr:uid="{00000000-0005-0000-0000-0000DFAE0000}"/>
    <cellStyle name="Note 6 5 2" xfId="44250" xr:uid="{00000000-0005-0000-0000-0000E0AE0000}"/>
    <cellStyle name="Note 6 5 2 2" xfId="44251" xr:uid="{00000000-0005-0000-0000-0000E1AE0000}"/>
    <cellStyle name="Note 6 5 2 3" xfId="44252" xr:uid="{00000000-0005-0000-0000-0000E2AE0000}"/>
    <cellStyle name="Note 6 5 2 4" xfId="44253" xr:uid="{00000000-0005-0000-0000-0000E3AE0000}"/>
    <cellStyle name="Note 6 5 20" xfId="44254" xr:uid="{00000000-0005-0000-0000-0000E4AE0000}"/>
    <cellStyle name="Note 6 5 20 2" xfId="44255" xr:uid="{00000000-0005-0000-0000-0000E5AE0000}"/>
    <cellStyle name="Note 6 5 20 3" xfId="44256" xr:uid="{00000000-0005-0000-0000-0000E6AE0000}"/>
    <cellStyle name="Note 6 5 20 4" xfId="44257" xr:uid="{00000000-0005-0000-0000-0000E7AE0000}"/>
    <cellStyle name="Note 6 5 21" xfId="44258" xr:uid="{00000000-0005-0000-0000-0000E8AE0000}"/>
    <cellStyle name="Note 6 5 22" xfId="44259" xr:uid="{00000000-0005-0000-0000-0000E9AE0000}"/>
    <cellStyle name="Note 6 5 3" xfId="44260" xr:uid="{00000000-0005-0000-0000-0000EAAE0000}"/>
    <cellStyle name="Note 6 5 3 2" xfId="44261" xr:uid="{00000000-0005-0000-0000-0000EBAE0000}"/>
    <cellStyle name="Note 6 5 3 3" xfId="44262" xr:uid="{00000000-0005-0000-0000-0000ECAE0000}"/>
    <cellStyle name="Note 6 5 3 4" xfId="44263" xr:uid="{00000000-0005-0000-0000-0000EDAE0000}"/>
    <cellStyle name="Note 6 5 4" xfId="44264" xr:uid="{00000000-0005-0000-0000-0000EEAE0000}"/>
    <cellStyle name="Note 6 5 4 2" xfId="44265" xr:uid="{00000000-0005-0000-0000-0000EFAE0000}"/>
    <cellStyle name="Note 6 5 4 3" xfId="44266" xr:uid="{00000000-0005-0000-0000-0000F0AE0000}"/>
    <cellStyle name="Note 6 5 4 4" xfId="44267" xr:uid="{00000000-0005-0000-0000-0000F1AE0000}"/>
    <cellStyle name="Note 6 5 5" xfId="44268" xr:uid="{00000000-0005-0000-0000-0000F2AE0000}"/>
    <cellStyle name="Note 6 5 5 2" xfId="44269" xr:uid="{00000000-0005-0000-0000-0000F3AE0000}"/>
    <cellStyle name="Note 6 5 5 3" xfId="44270" xr:uid="{00000000-0005-0000-0000-0000F4AE0000}"/>
    <cellStyle name="Note 6 5 5 4" xfId="44271" xr:uid="{00000000-0005-0000-0000-0000F5AE0000}"/>
    <cellStyle name="Note 6 5 6" xfId="44272" xr:uid="{00000000-0005-0000-0000-0000F6AE0000}"/>
    <cellStyle name="Note 6 5 6 2" xfId="44273" xr:uid="{00000000-0005-0000-0000-0000F7AE0000}"/>
    <cellStyle name="Note 6 5 6 3" xfId="44274" xr:uid="{00000000-0005-0000-0000-0000F8AE0000}"/>
    <cellStyle name="Note 6 5 6 4" xfId="44275" xr:uid="{00000000-0005-0000-0000-0000F9AE0000}"/>
    <cellStyle name="Note 6 5 7" xfId="44276" xr:uid="{00000000-0005-0000-0000-0000FAAE0000}"/>
    <cellStyle name="Note 6 5 7 2" xfId="44277" xr:uid="{00000000-0005-0000-0000-0000FBAE0000}"/>
    <cellStyle name="Note 6 5 7 3" xfId="44278" xr:uid="{00000000-0005-0000-0000-0000FCAE0000}"/>
    <cellStyle name="Note 6 5 7 4" xfId="44279" xr:uid="{00000000-0005-0000-0000-0000FDAE0000}"/>
    <cellStyle name="Note 6 5 8" xfId="44280" xr:uid="{00000000-0005-0000-0000-0000FEAE0000}"/>
    <cellStyle name="Note 6 5 8 2" xfId="44281" xr:uid="{00000000-0005-0000-0000-0000FFAE0000}"/>
    <cellStyle name="Note 6 5 8 3" xfId="44282" xr:uid="{00000000-0005-0000-0000-000000AF0000}"/>
    <cellStyle name="Note 6 5 8 4" xfId="44283" xr:uid="{00000000-0005-0000-0000-000001AF0000}"/>
    <cellStyle name="Note 6 5 9" xfId="44284" xr:uid="{00000000-0005-0000-0000-000002AF0000}"/>
    <cellStyle name="Note 6 5 9 2" xfId="44285" xr:uid="{00000000-0005-0000-0000-000003AF0000}"/>
    <cellStyle name="Note 6 5 9 3" xfId="44286" xr:uid="{00000000-0005-0000-0000-000004AF0000}"/>
    <cellStyle name="Note 6 5 9 4" xfId="44287" xr:uid="{00000000-0005-0000-0000-000005AF0000}"/>
    <cellStyle name="Note 6 6" xfId="44288" xr:uid="{00000000-0005-0000-0000-000006AF0000}"/>
    <cellStyle name="Note 6 6 10" xfId="44289" xr:uid="{00000000-0005-0000-0000-000007AF0000}"/>
    <cellStyle name="Note 6 6 10 2" xfId="44290" xr:uid="{00000000-0005-0000-0000-000008AF0000}"/>
    <cellStyle name="Note 6 6 10 3" xfId="44291" xr:uid="{00000000-0005-0000-0000-000009AF0000}"/>
    <cellStyle name="Note 6 6 10 4" xfId="44292" xr:uid="{00000000-0005-0000-0000-00000AAF0000}"/>
    <cellStyle name="Note 6 6 11" xfId="44293" xr:uid="{00000000-0005-0000-0000-00000BAF0000}"/>
    <cellStyle name="Note 6 6 11 2" xfId="44294" xr:uid="{00000000-0005-0000-0000-00000CAF0000}"/>
    <cellStyle name="Note 6 6 11 3" xfId="44295" xr:uid="{00000000-0005-0000-0000-00000DAF0000}"/>
    <cellStyle name="Note 6 6 11 4" xfId="44296" xr:uid="{00000000-0005-0000-0000-00000EAF0000}"/>
    <cellStyle name="Note 6 6 12" xfId="44297" xr:uid="{00000000-0005-0000-0000-00000FAF0000}"/>
    <cellStyle name="Note 6 6 12 2" xfId="44298" xr:uid="{00000000-0005-0000-0000-000010AF0000}"/>
    <cellStyle name="Note 6 6 12 3" xfId="44299" xr:uid="{00000000-0005-0000-0000-000011AF0000}"/>
    <cellStyle name="Note 6 6 12 4" xfId="44300" xr:uid="{00000000-0005-0000-0000-000012AF0000}"/>
    <cellStyle name="Note 6 6 13" xfId="44301" xr:uid="{00000000-0005-0000-0000-000013AF0000}"/>
    <cellStyle name="Note 6 6 13 2" xfId="44302" xr:uid="{00000000-0005-0000-0000-000014AF0000}"/>
    <cellStyle name="Note 6 6 13 3" xfId="44303" xr:uid="{00000000-0005-0000-0000-000015AF0000}"/>
    <cellStyle name="Note 6 6 13 4" xfId="44304" xr:uid="{00000000-0005-0000-0000-000016AF0000}"/>
    <cellStyle name="Note 6 6 14" xfId="44305" xr:uid="{00000000-0005-0000-0000-000017AF0000}"/>
    <cellStyle name="Note 6 6 14 2" xfId="44306" xr:uid="{00000000-0005-0000-0000-000018AF0000}"/>
    <cellStyle name="Note 6 6 14 3" xfId="44307" xr:uid="{00000000-0005-0000-0000-000019AF0000}"/>
    <cellStyle name="Note 6 6 14 4" xfId="44308" xr:uid="{00000000-0005-0000-0000-00001AAF0000}"/>
    <cellStyle name="Note 6 6 15" xfId="44309" xr:uid="{00000000-0005-0000-0000-00001BAF0000}"/>
    <cellStyle name="Note 6 6 15 2" xfId="44310" xr:uid="{00000000-0005-0000-0000-00001CAF0000}"/>
    <cellStyle name="Note 6 6 15 3" xfId="44311" xr:uid="{00000000-0005-0000-0000-00001DAF0000}"/>
    <cellStyle name="Note 6 6 15 4" xfId="44312" xr:uid="{00000000-0005-0000-0000-00001EAF0000}"/>
    <cellStyle name="Note 6 6 16" xfId="44313" xr:uid="{00000000-0005-0000-0000-00001FAF0000}"/>
    <cellStyle name="Note 6 6 16 2" xfId="44314" xr:uid="{00000000-0005-0000-0000-000020AF0000}"/>
    <cellStyle name="Note 6 6 16 3" xfId="44315" xr:uid="{00000000-0005-0000-0000-000021AF0000}"/>
    <cellStyle name="Note 6 6 16 4" xfId="44316" xr:uid="{00000000-0005-0000-0000-000022AF0000}"/>
    <cellStyle name="Note 6 6 17" xfId="44317" xr:uid="{00000000-0005-0000-0000-000023AF0000}"/>
    <cellStyle name="Note 6 6 17 2" xfId="44318" xr:uid="{00000000-0005-0000-0000-000024AF0000}"/>
    <cellStyle name="Note 6 6 17 3" xfId="44319" xr:uid="{00000000-0005-0000-0000-000025AF0000}"/>
    <cellStyle name="Note 6 6 17 4" xfId="44320" xr:uid="{00000000-0005-0000-0000-000026AF0000}"/>
    <cellStyle name="Note 6 6 18" xfId="44321" xr:uid="{00000000-0005-0000-0000-000027AF0000}"/>
    <cellStyle name="Note 6 6 18 2" xfId="44322" xr:uid="{00000000-0005-0000-0000-000028AF0000}"/>
    <cellStyle name="Note 6 6 18 3" xfId="44323" xr:uid="{00000000-0005-0000-0000-000029AF0000}"/>
    <cellStyle name="Note 6 6 18 4" xfId="44324" xr:uid="{00000000-0005-0000-0000-00002AAF0000}"/>
    <cellStyle name="Note 6 6 19" xfId="44325" xr:uid="{00000000-0005-0000-0000-00002BAF0000}"/>
    <cellStyle name="Note 6 6 19 2" xfId="44326" xr:uid="{00000000-0005-0000-0000-00002CAF0000}"/>
    <cellStyle name="Note 6 6 19 3" xfId="44327" xr:uid="{00000000-0005-0000-0000-00002DAF0000}"/>
    <cellStyle name="Note 6 6 19 4" xfId="44328" xr:uid="{00000000-0005-0000-0000-00002EAF0000}"/>
    <cellStyle name="Note 6 6 2" xfId="44329" xr:uid="{00000000-0005-0000-0000-00002FAF0000}"/>
    <cellStyle name="Note 6 6 2 2" xfId="44330" xr:uid="{00000000-0005-0000-0000-000030AF0000}"/>
    <cellStyle name="Note 6 6 2 3" xfId="44331" xr:uid="{00000000-0005-0000-0000-000031AF0000}"/>
    <cellStyle name="Note 6 6 2 4" xfId="44332" xr:uid="{00000000-0005-0000-0000-000032AF0000}"/>
    <cellStyle name="Note 6 6 20" xfId="44333" xr:uid="{00000000-0005-0000-0000-000033AF0000}"/>
    <cellStyle name="Note 6 6 20 2" xfId="44334" xr:uid="{00000000-0005-0000-0000-000034AF0000}"/>
    <cellStyle name="Note 6 6 20 3" xfId="44335" xr:uid="{00000000-0005-0000-0000-000035AF0000}"/>
    <cellStyle name="Note 6 6 20 4" xfId="44336" xr:uid="{00000000-0005-0000-0000-000036AF0000}"/>
    <cellStyle name="Note 6 6 21" xfId="44337" xr:uid="{00000000-0005-0000-0000-000037AF0000}"/>
    <cellStyle name="Note 6 6 22" xfId="44338" xr:uid="{00000000-0005-0000-0000-000038AF0000}"/>
    <cellStyle name="Note 6 6 3" xfId="44339" xr:uid="{00000000-0005-0000-0000-000039AF0000}"/>
    <cellStyle name="Note 6 6 3 2" xfId="44340" xr:uid="{00000000-0005-0000-0000-00003AAF0000}"/>
    <cellStyle name="Note 6 6 3 3" xfId="44341" xr:uid="{00000000-0005-0000-0000-00003BAF0000}"/>
    <cellStyle name="Note 6 6 3 4" xfId="44342" xr:uid="{00000000-0005-0000-0000-00003CAF0000}"/>
    <cellStyle name="Note 6 6 4" xfId="44343" xr:uid="{00000000-0005-0000-0000-00003DAF0000}"/>
    <cellStyle name="Note 6 6 4 2" xfId="44344" xr:uid="{00000000-0005-0000-0000-00003EAF0000}"/>
    <cellStyle name="Note 6 6 4 3" xfId="44345" xr:uid="{00000000-0005-0000-0000-00003FAF0000}"/>
    <cellStyle name="Note 6 6 4 4" xfId="44346" xr:uid="{00000000-0005-0000-0000-000040AF0000}"/>
    <cellStyle name="Note 6 6 5" xfId="44347" xr:uid="{00000000-0005-0000-0000-000041AF0000}"/>
    <cellStyle name="Note 6 6 5 2" xfId="44348" xr:uid="{00000000-0005-0000-0000-000042AF0000}"/>
    <cellStyle name="Note 6 6 5 3" xfId="44349" xr:uid="{00000000-0005-0000-0000-000043AF0000}"/>
    <cellStyle name="Note 6 6 5 4" xfId="44350" xr:uid="{00000000-0005-0000-0000-000044AF0000}"/>
    <cellStyle name="Note 6 6 6" xfId="44351" xr:uid="{00000000-0005-0000-0000-000045AF0000}"/>
    <cellStyle name="Note 6 6 6 2" xfId="44352" xr:uid="{00000000-0005-0000-0000-000046AF0000}"/>
    <cellStyle name="Note 6 6 6 3" xfId="44353" xr:uid="{00000000-0005-0000-0000-000047AF0000}"/>
    <cellStyle name="Note 6 6 6 4" xfId="44354" xr:uid="{00000000-0005-0000-0000-000048AF0000}"/>
    <cellStyle name="Note 6 6 7" xfId="44355" xr:uid="{00000000-0005-0000-0000-000049AF0000}"/>
    <cellStyle name="Note 6 6 7 2" xfId="44356" xr:uid="{00000000-0005-0000-0000-00004AAF0000}"/>
    <cellStyle name="Note 6 6 7 3" xfId="44357" xr:uid="{00000000-0005-0000-0000-00004BAF0000}"/>
    <cellStyle name="Note 6 6 7 4" xfId="44358" xr:uid="{00000000-0005-0000-0000-00004CAF0000}"/>
    <cellStyle name="Note 6 6 8" xfId="44359" xr:uid="{00000000-0005-0000-0000-00004DAF0000}"/>
    <cellStyle name="Note 6 6 8 2" xfId="44360" xr:uid="{00000000-0005-0000-0000-00004EAF0000}"/>
    <cellStyle name="Note 6 6 8 3" xfId="44361" xr:uid="{00000000-0005-0000-0000-00004FAF0000}"/>
    <cellStyle name="Note 6 6 8 4" xfId="44362" xr:uid="{00000000-0005-0000-0000-000050AF0000}"/>
    <cellStyle name="Note 6 6 9" xfId="44363" xr:uid="{00000000-0005-0000-0000-000051AF0000}"/>
    <cellStyle name="Note 6 6 9 2" xfId="44364" xr:uid="{00000000-0005-0000-0000-000052AF0000}"/>
    <cellStyle name="Note 6 6 9 3" xfId="44365" xr:uid="{00000000-0005-0000-0000-000053AF0000}"/>
    <cellStyle name="Note 6 6 9 4" xfId="44366" xr:uid="{00000000-0005-0000-0000-000054AF0000}"/>
    <cellStyle name="Note 6 7" xfId="44367" xr:uid="{00000000-0005-0000-0000-000055AF0000}"/>
    <cellStyle name="Note 6 7 2" xfId="44368" xr:uid="{00000000-0005-0000-0000-000056AF0000}"/>
    <cellStyle name="Note 6 7 2 10" xfId="44369" xr:uid="{00000000-0005-0000-0000-000057AF0000}"/>
    <cellStyle name="Note 6 7 2 10 2" xfId="44370" xr:uid="{00000000-0005-0000-0000-000058AF0000}"/>
    <cellStyle name="Note 6 7 2 10 3" xfId="44371" xr:uid="{00000000-0005-0000-0000-000059AF0000}"/>
    <cellStyle name="Note 6 7 2 10 4" xfId="44372" xr:uid="{00000000-0005-0000-0000-00005AAF0000}"/>
    <cellStyle name="Note 6 7 2 11" xfId="44373" xr:uid="{00000000-0005-0000-0000-00005BAF0000}"/>
    <cellStyle name="Note 6 7 2 11 2" xfId="44374" xr:uid="{00000000-0005-0000-0000-00005CAF0000}"/>
    <cellStyle name="Note 6 7 2 11 3" xfId="44375" xr:uid="{00000000-0005-0000-0000-00005DAF0000}"/>
    <cellStyle name="Note 6 7 2 11 4" xfId="44376" xr:uid="{00000000-0005-0000-0000-00005EAF0000}"/>
    <cellStyle name="Note 6 7 2 12" xfId="44377" xr:uid="{00000000-0005-0000-0000-00005FAF0000}"/>
    <cellStyle name="Note 6 7 2 12 2" xfId="44378" xr:uid="{00000000-0005-0000-0000-000060AF0000}"/>
    <cellStyle name="Note 6 7 2 12 3" xfId="44379" xr:uid="{00000000-0005-0000-0000-000061AF0000}"/>
    <cellStyle name="Note 6 7 2 12 4" xfId="44380" xr:uid="{00000000-0005-0000-0000-000062AF0000}"/>
    <cellStyle name="Note 6 7 2 13" xfId="44381" xr:uid="{00000000-0005-0000-0000-000063AF0000}"/>
    <cellStyle name="Note 6 7 2 13 2" xfId="44382" xr:uid="{00000000-0005-0000-0000-000064AF0000}"/>
    <cellStyle name="Note 6 7 2 13 3" xfId="44383" xr:uid="{00000000-0005-0000-0000-000065AF0000}"/>
    <cellStyle name="Note 6 7 2 13 4" xfId="44384" xr:uid="{00000000-0005-0000-0000-000066AF0000}"/>
    <cellStyle name="Note 6 7 2 14" xfId="44385" xr:uid="{00000000-0005-0000-0000-000067AF0000}"/>
    <cellStyle name="Note 6 7 2 14 2" xfId="44386" xr:uid="{00000000-0005-0000-0000-000068AF0000}"/>
    <cellStyle name="Note 6 7 2 14 3" xfId="44387" xr:uid="{00000000-0005-0000-0000-000069AF0000}"/>
    <cellStyle name="Note 6 7 2 14 4" xfId="44388" xr:uid="{00000000-0005-0000-0000-00006AAF0000}"/>
    <cellStyle name="Note 6 7 2 15" xfId="44389" xr:uid="{00000000-0005-0000-0000-00006BAF0000}"/>
    <cellStyle name="Note 6 7 2 15 2" xfId="44390" xr:uid="{00000000-0005-0000-0000-00006CAF0000}"/>
    <cellStyle name="Note 6 7 2 15 3" xfId="44391" xr:uid="{00000000-0005-0000-0000-00006DAF0000}"/>
    <cellStyle name="Note 6 7 2 15 4" xfId="44392" xr:uid="{00000000-0005-0000-0000-00006EAF0000}"/>
    <cellStyle name="Note 6 7 2 16" xfId="44393" xr:uid="{00000000-0005-0000-0000-00006FAF0000}"/>
    <cellStyle name="Note 6 7 2 16 2" xfId="44394" xr:uid="{00000000-0005-0000-0000-000070AF0000}"/>
    <cellStyle name="Note 6 7 2 16 3" xfId="44395" xr:uid="{00000000-0005-0000-0000-000071AF0000}"/>
    <cellStyle name="Note 6 7 2 16 4" xfId="44396" xr:uid="{00000000-0005-0000-0000-000072AF0000}"/>
    <cellStyle name="Note 6 7 2 17" xfId="44397" xr:uid="{00000000-0005-0000-0000-000073AF0000}"/>
    <cellStyle name="Note 6 7 2 17 2" xfId="44398" xr:uid="{00000000-0005-0000-0000-000074AF0000}"/>
    <cellStyle name="Note 6 7 2 17 3" xfId="44399" xr:uid="{00000000-0005-0000-0000-000075AF0000}"/>
    <cellStyle name="Note 6 7 2 17 4" xfId="44400" xr:uid="{00000000-0005-0000-0000-000076AF0000}"/>
    <cellStyle name="Note 6 7 2 18" xfId="44401" xr:uid="{00000000-0005-0000-0000-000077AF0000}"/>
    <cellStyle name="Note 6 7 2 18 2" xfId="44402" xr:uid="{00000000-0005-0000-0000-000078AF0000}"/>
    <cellStyle name="Note 6 7 2 18 3" xfId="44403" xr:uid="{00000000-0005-0000-0000-000079AF0000}"/>
    <cellStyle name="Note 6 7 2 18 4" xfId="44404" xr:uid="{00000000-0005-0000-0000-00007AAF0000}"/>
    <cellStyle name="Note 6 7 2 19" xfId="44405" xr:uid="{00000000-0005-0000-0000-00007BAF0000}"/>
    <cellStyle name="Note 6 7 2 19 2" xfId="44406" xr:uid="{00000000-0005-0000-0000-00007CAF0000}"/>
    <cellStyle name="Note 6 7 2 19 3" xfId="44407" xr:uid="{00000000-0005-0000-0000-00007DAF0000}"/>
    <cellStyle name="Note 6 7 2 19 4" xfId="44408" xr:uid="{00000000-0005-0000-0000-00007EAF0000}"/>
    <cellStyle name="Note 6 7 2 2" xfId="44409" xr:uid="{00000000-0005-0000-0000-00007FAF0000}"/>
    <cellStyle name="Note 6 7 2 2 2" xfId="44410" xr:uid="{00000000-0005-0000-0000-000080AF0000}"/>
    <cellStyle name="Note 6 7 2 2 3" xfId="44411" xr:uid="{00000000-0005-0000-0000-000081AF0000}"/>
    <cellStyle name="Note 6 7 2 2 4" xfId="44412" xr:uid="{00000000-0005-0000-0000-000082AF0000}"/>
    <cellStyle name="Note 6 7 2 20" xfId="44413" xr:uid="{00000000-0005-0000-0000-000083AF0000}"/>
    <cellStyle name="Note 6 7 2 20 2" xfId="44414" xr:uid="{00000000-0005-0000-0000-000084AF0000}"/>
    <cellStyle name="Note 6 7 2 20 3" xfId="44415" xr:uid="{00000000-0005-0000-0000-000085AF0000}"/>
    <cellStyle name="Note 6 7 2 20 4" xfId="44416" xr:uid="{00000000-0005-0000-0000-000086AF0000}"/>
    <cellStyle name="Note 6 7 2 21" xfId="44417" xr:uid="{00000000-0005-0000-0000-000087AF0000}"/>
    <cellStyle name="Note 6 7 2 22" xfId="44418" xr:uid="{00000000-0005-0000-0000-000088AF0000}"/>
    <cellStyle name="Note 6 7 2 3" xfId="44419" xr:uid="{00000000-0005-0000-0000-000089AF0000}"/>
    <cellStyle name="Note 6 7 2 3 2" xfId="44420" xr:uid="{00000000-0005-0000-0000-00008AAF0000}"/>
    <cellStyle name="Note 6 7 2 3 3" xfId="44421" xr:uid="{00000000-0005-0000-0000-00008BAF0000}"/>
    <cellStyle name="Note 6 7 2 3 4" xfId="44422" xr:uid="{00000000-0005-0000-0000-00008CAF0000}"/>
    <cellStyle name="Note 6 7 2 4" xfId="44423" xr:uid="{00000000-0005-0000-0000-00008DAF0000}"/>
    <cellStyle name="Note 6 7 2 4 2" xfId="44424" xr:uid="{00000000-0005-0000-0000-00008EAF0000}"/>
    <cellStyle name="Note 6 7 2 4 3" xfId="44425" xr:uid="{00000000-0005-0000-0000-00008FAF0000}"/>
    <cellStyle name="Note 6 7 2 4 4" xfId="44426" xr:uid="{00000000-0005-0000-0000-000090AF0000}"/>
    <cellStyle name="Note 6 7 2 5" xfId="44427" xr:uid="{00000000-0005-0000-0000-000091AF0000}"/>
    <cellStyle name="Note 6 7 2 5 2" xfId="44428" xr:uid="{00000000-0005-0000-0000-000092AF0000}"/>
    <cellStyle name="Note 6 7 2 5 3" xfId="44429" xr:uid="{00000000-0005-0000-0000-000093AF0000}"/>
    <cellStyle name="Note 6 7 2 5 4" xfId="44430" xr:uid="{00000000-0005-0000-0000-000094AF0000}"/>
    <cellStyle name="Note 6 7 2 6" xfId="44431" xr:uid="{00000000-0005-0000-0000-000095AF0000}"/>
    <cellStyle name="Note 6 7 2 6 2" xfId="44432" xr:uid="{00000000-0005-0000-0000-000096AF0000}"/>
    <cellStyle name="Note 6 7 2 6 3" xfId="44433" xr:uid="{00000000-0005-0000-0000-000097AF0000}"/>
    <cellStyle name="Note 6 7 2 6 4" xfId="44434" xr:uid="{00000000-0005-0000-0000-000098AF0000}"/>
    <cellStyle name="Note 6 7 2 7" xfId="44435" xr:uid="{00000000-0005-0000-0000-000099AF0000}"/>
    <cellStyle name="Note 6 7 2 7 2" xfId="44436" xr:uid="{00000000-0005-0000-0000-00009AAF0000}"/>
    <cellStyle name="Note 6 7 2 7 3" xfId="44437" xr:uid="{00000000-0005-0000-0000-00009BAF0000}"/>
    <cellStyle name="Note 6 7 2 7 4" xfId="44438" xr:uid="{00000000-0005-0000-0000-00009CAF0000}"/>
    <cellStyle name="Note 6 7 2 8" xfId="44439" xr:uid="{00000000-0005-0000-0000-00009DAF0000}"/>
    <cellStyle name="Note 6 7 2 8 2" xfId="44440" xr:uid="{00000000-0005-0000-0000-00009EAF0000}"/>
    <cellStyle name="Note 6 7 2 8 3" xfId="44441" xr:uid="{00000000-0005-0000-0000-00009FAF0000}"/>
    <cellStyle name="Note 6 7 2 8 4" xfId="44442" xr:uid="{00000000-0005-0000-0000-0000A0AF0000}"/>
    <cellStyle name="Note 6 7 2 9" xfId="44443" xr:uid="{00000000-0005-0000-0000-0000A1AF0000}"/>
    <cellStyle name="Note 6 7 2 9 2" xfId="44444" xr:uid="{00000000-0005-0000-0000-0000A2AF0000}"/>
    <cellStyle name="Note 6 7 2 9 3" xfId="44445" xr:uid="{00000000-0005-0000-0000-0000A3AF0000}"/>
    <cellStyle name="Note 6 7 2 9 4" xfId="44446" xr:uid="{00000000-0005-0000-0000-0000A4AF0000}"/>
    <cellStyle name="Note 6 7 3" xfId="44447" xr:uid="{00000000-0005-0000-0000-0000A5AF0000}"/>
    <cellStyle name="Note 6 8" xfId="44448" xr:uid="{00000000-0005-0000-0000-0000A6AF0000}"/>
    <cellStyle name="Note 6 8 2" xfId="44449" xr:uid="{00000000-0005-0000-0000-0000A7AF0000}"/>
    <cellStyle name="Note 6 8 2 10" xfId="44450" xr:uid="{00000000-0005-0000-0000-0000A8AF0000}"/>
    <cellStyle name="Note 6 8 2 10 2" xfId="44451" xr:uid="{00000000-0005-0000-0000-0000A9AF0000}"/>
    <cellStyle name="Note 6 8 2 10 3" xfId="44452" xr:uid="{00000000-0005-0000-0000-0000AAAF0000}"/>
    <cellStyle name="Note 6 8 2 10 4" xfId="44453" xr:uid="{00000000-0005-0000-0000-0000ABAF0000}"/>
    <cellStyle name="Note 6 8 2 11" xfId="44454" xr:uid="{00000000-0005-0000-0000-0000ACAF0000}"/>
    <cellStyle name="Note 6 8 2 11 2" xfId="44455" xr:uid="{00000000-0005-0000-0000-0000ADAF0000}"/>
    <cellStyle name="Note 6 8 2 11 3" xfId="44456" xr:uid="{00000000-0005-0000-0000-0000AEAF0000}"/>
    <cellStyle name="Note 6 8 2 11 4" xfId="44457" xr:uid="{00000000-0005-0000-0000-0000AFAF0000}"/>
    <cellStyle name="Note 6 8 2 12" xfId="44458" xr:uid="{00000000-0005-0000-0000-0000B0AF0000}"/>
    <cellStyle name="Note 6 8 2 12 2" xfId="44459" xr:uid="{00000000-0005-0000-0000-0000B1AF0000}"/>
    <cellStyle name="Note 6 8 2 12 3" xfId="44460" xr:uid="{00000000-0005-0000-0000-0000B2AF0000}"/>
    <cellStyle name="Note 6 8 2 12 4" xfId="44461" xr:uid="{00000000-0005-0000-0000-0000B3AF0000}"/>
    <cellStyle name="Note 6 8 2 13" xfId="44462" xr:uid="{00000000-0005-0000-0000-0000B4AF0000}"/>
    <cellStyle name="Note 6 8 2 13 2" xfId="44463" xr:uid="{00000000-0005-0000-0000-0000B5AF0000}"/>
    <cellStyle name="Note 6 8 2 13 3" xfId="44464" xr:uid="{00000000-0005-0000-0000-0000B6AF0000}"/>
    <cellStyle name="Note 6 8 2 13 4" xfId="44465" xr:uid="{00000000-0005-0000-0000-0000B7AF0000}"/>
    <cellStyle name="Note 6 8 2 14" xfId="44466" xr:uid="{00000000-0005-0000-0000-0000B8AF0000}"/>
    <cellStyle name="Note 6 8 2 14 2" xfId="44467" xr:uid="{00000000-0005-0000-0000-0000B9AF0000}"/>
    <cellStyle name="Note 6 8 2 14 3" xfId="44468" xr:uid="{00000000-0005-0000-0000-0000BAAF0000}"/>
    <cellStyle name="Note 6 8 2 14 4" xfId="44469" xr:uid="{00000000-0005-0000-0000-0000BBAF0000}"/>
    <cellStyle name="Note 6 8 2 15" xfId="44470" xr:uid="{00000000-0005-0000-0000-0000BCAF0000}"/>
    <cellStyle name="Note 6 8 2 15 2" xfId="44471" xr:uid="{00000000-0005-0000-0000-0000BDAF0000}"/>
    <cellStyle name="Note 6 8 2 15 3" xfId="44472" xr:uid="{00000000-0005-0000-0000-0000BEAF0000}"/>
    <cellStyle name="Note 6 8 2 15 4" xfId="44473" xr:uid="{00000000-0005-0000-0000-0000BFAF0000}"/>
    <cellStyle name="Note 6 8 2 16" xfId="44474" xr:uid="{00000000-0005-0000-0000-0000C0AF0000}"/>
    <cellStyle name="Note 6 8 2 16 2" xfId="44475" xr:uid="{00000000-0005-0000-0000-0000C1AF0000}"/>
    <cellStyle name="Note 6 8 2 16 3" xfId="44476" xr:uid="{00000000-0005-0000-0000-0000C2AF0000}"/>
    <cellStyle name="Note 6 8 2 16 4" xfId="44477" xr:uid="{00000000-0005-0000-0000-0000C3AF0000}"/>
    <cellStyle name="Note 6 8 2 17" xfId="44478" xr:uid="{00000000-0005-0000-0000-0000C4AF0000}"/>
    <cellStyle name="Note 6 8 2 17 2" xfId="44479" xr:uid="{00000000-0005-0000-0000-0000C5AF0000}"/>
    <cellStyle name="Note 6 8 2 17 3" xfId="44480" xr:uid="{00000000-0005-0000-0000-0000C6AF0000}"/>
    <cellStyle name="Note 6 8 2 17 4" xfId="44481" xr:uid="{00000000-0005-0000-0000-0000C7AF0000}"/>
    <cellStyle name="Note 6 8 2 18" xfId="44482" xr:uid="{00000000-0005-0000-0000-0000C8AF0000}"/>
    <cellStyle name="Note 6 8 2 18 2" xfId="44483" xr:uid="{00000000-0005-0000-0000-0000C9AF0000}"/>
    <cellStyle name="Note 6 8 2 18 3" xfId="44484" xr:uid="{00000000-0005-0000-0000-0000CAAF0000}"/>
    <cellStyle name="Note 6 8 2 18 4" xfId="44485" xr:uid="{00000000-0005-0000-0000-0000CBAF0000}"/>
    <cellStyle name="Note 6 8 2 19" xfId="44486" xr:uid="{00000000-0005-0000-0000-0000CCAF0000}"/>
    <cellStyle name="Note 6 8 2 19 2" xfId="44487" xr:uid="{00000000-0005-0000-0000-0000CDAF0000}"/>
    <cellStyle name="Note 6 8 2 19 3" xfId="44488" xr:uid="{00000000-0005-0000-0000-0000CEAF0000}"/>
    <cellStyle name="Note 6 8 2 19 4" xfId="44489" xr:uid="{00000000-0005-0000-0000-0000CFAF0000}"/>
    <cellStyle name="Note 6 8 2 2" xfId="44490" xr:uid="{00000000-0005-0000-0000-0000D0AF0000}"/>
    <cellStyle name="Note 6 8 2 2 2" xfId="44491" xr:uid="{00000000-0005-0000-0000-0000D1AF0000}"/>
    <cellStyle name="Note 6 8 2 2 3" xfId="44492" xr:uid="{00000000-0005-0000-0000-0000D2AF0000}"/>
    <cellStyle name="Note 6 8 2 2 4" xfId="44493" xr:uid="{00000000-0005-0000-0000-0000D3AF0000}"/>
    <cellStyle name="Note 6 8 2 20" xfId="44494" xr:uid="{00000000-0005-0000-0000-0000D4AF0000}"/>
    <cellStyle name="Note 6 8 2 20 2" xfId="44495" xr:uid="{00000000-0005-0000-0000-0000D5AF0000}"/>
    <cellStyle name="Note 6 8 2 20 3" xfId="44496" xr:uid="{00000000-0005-0000-0000-0000D6AF0000}"/>
    <cellStyle name="Note 6 8 2 20 4" xfId="44497" xr:uid="{00000000-0005-0000-0000-0000D7AF0000}"/>
    <cellStyle name="Note 6 8 2 21" xfId="44498" xr:uid="{00000000-0005-0000-0000-0000D8AF0000}"/>
    <cellStyle name="Note 6 8 2 22" xfId="44499" xr:uid="{00000000-0005-0000-0000-0000D9AF0000}"/>
    <cellStyle name="Note 6 8 2 3" xfId="44500" xr:uid="{00000000-0005-0000-0000-0000DAAF0000}"/>
    <cellStyle name="Note 6 8 2 3 2" xfId="44501" xr:uid="{00000000-0005-0000-0000-0000DBAF0000}"/>
    <cellStyle name="Note 6 8 2 3 3" xfId="44502" xr:uid="{00000000-0005-0000-0000-0000DCAF0000}"/>
    <cellStyle name="Note 6 8 2 3 4" xfId="44503" xr:uid="{00000000-0005-0000-0000-0000DDAF0000}"/>
    <cellStyle name="Note 6 8 2 4" xfId="44504" xr:uid="{00000000-0005-0000-0000-0000DEAF0000}"/>
    <cellStyle name="Note 6 8 2 4 2" xfId="44505" xr:uid="{00000000-0005-0000-0000-0000DFAF0000}"/>
    <cellStyle name="Note 6 8 2 4 3" xfId="44506" xr:uid="{00000000-0005-0000-0000-0000E0AF0000}"/>
    <cellStyle name="Note 6 8 2 4 4" xfId="44507" xr:uid="{00000000-0005-0000-0000-0000E1AF0000}"/>
    <cellStyle name="Note 6 8 2 5" xfId="44508" xr:uid="{00000000-0005-0000-0000-0000E2AF0000}"/>
    <cellStyle name="Note 6 8 2 5 2" xfId="44509" xr:uid="{00000000-0005-0000-0000-0000E3AF0000}"/>
    <cellStyle name="Note 6 8 2 5 3" xfId="44510" xr:uid="{00000000-0005-0000-0000-0000E4AF0000}"/>
    <cellStyle name="Note 6 8 2 5 4" xfId="44511" xr:uid="{00000000-0005-0000-0000-0000E5AF0000}"/>
    <cellStyle name="Note 6 8 2 6" xfId="44512" xr:uid="{00000000-0005-0000-0000-0000E6AF0000}"/>
    <cellStyle name="Note 6 8 2 6 2" xfId="44513" xr:uid="{00000000-0005-0000-0000-0000E7AF0000}"/>
    <cellStyle name="Note 6 8 2 6 3" xfId="44514" xr:uid="{00000000-0005-0000-0000-0000E8AF0000}"/>
    <cellStyle name="Note 6 8 2 6 4" xfId="44515" xr:uid="{00000000-0005-0000-0000-0000E9AF0000}"/>
    <cellStyle name="Note 6 8 2 7" xfId="44516" xr:uid="{00000000-0005-0000-0000-0000EAAF0000}"/>
    <cellStyle name="Note 6 8 2 7 2" xfId="44517" xr:uid="{00000000-0005-0000-0000-0000EBAF0000}"/>
    <cellStyle name="Note 6 8 2 7 3" xfId="44518" xr:uid="{00000000-0005-0000-0000-0000ECAF0000}"/>
    <cellStyle name="Note 6 8 2 7 4" xfId="44519" xr:uid="{00000000-0005-0000-0000-0000EDAF0000}"/>
    <cellStyle name="Note 6 8 2 8" xfId="44520" xr:uid="{00000000-0005-0000-0000-0000EEAF0000}"/>
    <cellStyle name="Note 6 8 2 8 2" xfId="44521" xr:uid="{00000000-0005-0000-0000-0000EFAF0000}"/>
    <cellStyle name="Note 6 8 2 8 3" xfId="44522" xr:uid="{00000000-0005-0000-0000-0000F0AF0000}"/>
    <cellStyle name="Note 6 8 2 8 4" xfId="44523" xr:uid="{00000000-0005-0000-0000-0000F1AF0000}"/>
    <cellStyle name="Note 6 8 2 9" xfId="44524" xr:uid="{00000000-0005-0000-0000-0000F2AF0000}"/>
    <cellStyle name="Note 6 8 2 9 2" xfId="44525" xr:uid="{00000000-0005-0000-0000-0000F3AF0000}"/>
    <cellStyle name="Note 6 8 2 9 3" xfId="44526" xr:uid="{00000000-0005-0000-0000-0000F4AF0000}"/>
    <cellStyle name="Note 6 8 2 9 4" xfId="44527" xr:uid="{00000000-0005-0000-0000-0000F5AF0000}"/>
    <cellStyle name="Note 6 8 3" xfId="44528" xr:uid="{00000000-0005-0000-0000-0000F6AF0000}"/>
    <cellStyle name="Note 6 9" xfId="44529" xr:uid="{00000000-0005-0000-0000-0000F7AF0000}"/>
    <cellStyle name="Note 6 9 2" xfId="44530" xr:uid="{00000000-0005-0000-0000-0000F8AF0000}"/>
    <cellStyle name="Note 6 9 2 10" xfId="44531" xr:uid="{00000000-0005-0000-0000-0000F9AF0000}"/>
    <cellStyle name="Note 6 9 2 10 2" xfId="44532" xr:uid="{00000000-0005-0000-0000-0000FAAF0000}"/>
    <cellStyle name="Note 6 9 2 10 3" xfId="44533" xr:uid="{00000000-0005-0000-0000-0000FBAF0000}"/>
    <cellStyle name="Note 6 9 2 10 4" xfId="44534" xr:uid="{00000000-0005-0000-0000-0000FCAF0000}"/>
    <cellStyle name="Note 6 9 2 11" xfId="44535" xr:uid="{00000000-0005-0000-0000-0000FDAF0000}"/>
    <cellStyle name="Note 6 9 2 11 2" xfId="44536" xr:uid="{00000000-0005-0000-0000-0000FEAF0000}"/>
    <cellStyle name="Note 6 9 2 11 3" xfId="44537" xr:uid="{00000000-0005-0000-0000-0000FFAF0000}"/>
    <cellStyle name="Note 6 9 2 11 4" xfId="44538" xr:uid="{00000000-0005-0000-0000-000000B00000}"/>
    <cellStyle name="Note 6 9 2 12" xfId="44539" xr:uid="{00000000-0005-0000-0000-000001B00000}"/>
    <cellStyle name="Note 6 9 2 12 2" xfId="44540" xr:uid="{00000000-0005-0000-0000-000002B00000}"/>
    <cellStyle name="Note 6 9 2 12 3" xfId="44541" xr:uid="{00000000-0005-0000-0000-000003B00000}"/>
    <cellStyle name="Note 6 9 2 12 4" xfId="44542" xr:uid="{00000000-0005-0000-0000-000004B00000}"/>
    <cellStyle name="Note 6 9 2 13" xfId="44543" xr:uid="{00000000-0005-0000-0000-000005B00000}"/>
    <cellStyle name="Note 6 9 2 13 2" xfId="44544" xr:uid="{00000000-0005-0000-0000-000006B00000}"/>
    <cellStyle name="Note 6 9 2 13 3" xfId="44545" xr:uid="{00000000-0005-0000-0000-000007B00000}"/>
    <cellStyle name="Note 6 9 2 13 4" xfId="44546" xr:uid="{00000000-0005-0000-0000-000008B00000}"/>
    <cellStyle name="Note 6 9 2 14" xfId="44547" xr:uid="{00000000-0005-0000-0000-000009B00000}"/>
    <cellStyle name="Note 6 9 2 14 2" xfId="44548" xr:uid="{00000000-0005-0000-0000-00000AB00000}"/>
    <cellStyle name="Note 6 9 2 14 3" xfId="44549" xr:uid="{00000000-0005-0000-0000-00000BB00000}"/>
    <cellStyle name="Note 6 9 2 14 4" xfId="44550" xr:uid="{00000000-0005-0000-0000-00000CB00000}"/>
    <cellStyle name="Note 6 9 2 15" xfId="44551" xr:uid="{00000000-0005-0000-0000-00000DB00000}"/>
    <cellStyle name="Note 6 9 2 15 2" xfId="44552" xr:uid="{00000000-0005-0000-0000-00000EB00000}"/>
    <cellStyle name="Note 6 9 2 15 3" xfId="44553" xr:uid="{00000000-0005-0000-0000-00000FB00000}"/>
    <cellStyle name="Note 6 9 2 15 4" xfId="44554" xr:uid="{00000000-0005-0000-0000-000010B00000}"/>
    <cellStyle name="Note 6 9 2 16" xfId="44555" xr:uid="{00000000-0005-0000-0000-000011B00000}"/>
    <cellStyle name="Note 6 9 2 16 2" xfId="44556" xr:uid="{00000000-0005-0000-0000-000012B00000}"/>
    <cellStyle name="Note 6 9 2 16 3" xfId="44557" xr:uid="{00000000-0005-0000-0000-000013B00000}"/>
    <cellStyle name="Note 6 9 2 16 4" xfId="44558" xr:uid="{00000000-0005-0000-0000-000014B00000}"/>
    <cellStyle name="Note 6 9 2 17" xfId="44559" xr:uid="{00000000-0005-0000-0000-000015B00000}"/>
    <cellStyle name="Note 6 9 2 17 2" xfId="44560" xr:uid="{00000000-0005-0000-0000-000016B00000}"/>
    <cellStyle name="Note 6 9 2 17 3" xfId="44561" xr:uid="{00000000-0005-0000-0000-000017B00000}"/>
    <cellStyle name="Note 6 9 2 17 4" xfId="44562" xr:uid="{00000000-0005-0000-0000-000018B00000}"/>
    <cellStyle name="Note 6 9 2 18" xfId="44563" xr:uid="{00000000-0005-0000-0000-000019B00000}"/>
    <cellStyle name="Note 6 9 2 18 2" xfId="44564" xr:uid="{00000000-0005-0000-0000-00001AB00000}"/>
    <cellStyle name="Note 6 9 2 18 3" xfId="44565" xr:uid="{00000000-0005-0000-0000-00001BB00000}"/>
    <cellStyle name="Note 6 9 2 18 4" xfId="44566" xr:uid="{00000000-0005-0000-0000-00001CB00000}"/>
    <cellStyle name="Note 6 9 2 19" xfId="44567" xr:uid="{00000000-0005-0000-0000-00001DB00000}"/>
    <cellStyle name="Note 6 9 2 19 2" xfId="44568" xr:uid="{00000000-0005-0000-0000-00001EB00000}"/>
    <cellStyle name="Note 6 9 2 19 3" xfId="44569" xr:uid="{00000000-0005-0000-0000-00001FB00000}"/>
    <cellStyle name="Note 6 9 2 19 4" xfId="44570" xr:uid="{00000000-0005-0000-0000-000020B00000}"/>
    <cellStyle name="Note 6 9 2 2" xfId="44571" xr:uid="{00000000-0005-0000-0000-000021B00000}"/>
    <cellStyle name="Note 6 9 2 2 2" xfId="44572" xr:uid="{00000000-0005-0000-0000-000022B00000}"/>
    <cellStyle name="Note 6 9 2 2 3" xfId="44573" xr:uid="{00000000-0005-0000-0000-000023B00000}"/>
    <cellStyle name="Note 6 9 2 2 4" xfId="44574" xr:uid="{00000000-0005-0000-0000-000024B00000}"/>
    <cellStyle name="Note 6 9 2 20" xfId="44575" xr:uid="{00000000-0005-0000-0000-000025B00000}"/>
    <cellStyle name="Note 6 9 2 20 2" xfId="44576" xr:uid="{00000000-0005-0000-0000-000026B00000}"/>
    <cellStyle name="Note 6 9 2 20 3" xfId="44577" xr:uid="{00000000-0005-0000-0000-000027B00000}"/>
    <cellStyle name="Note 6 9 2 20 4" xfId="44578" xr:uid="{00000000-0005-0000-0000-000028B00000}"/>
    <cellStyle name="Note 6 9 2 21" xfId="44579" xr:uid="{00000000-0005-0000-0000-000029B00000}"/>
    <cellStyle name="Note 6 9 2 22" xfId="44580" xr:uid="{00000000-0005-0000-0000-00002AB00000}"/>
    <cellStyle name="Note 6 9 2 3" xfId="44581" xr:uid="{00000000-0005-0000-0000-00002BB00000}"/>
    <cellStyle name="Note 6 9 2 3 2" xfId="44582" xr:uid="{00000000-0005-0000-0000-00002CB00000}"/>
    <cellStyle name="Note 6 9 2 3 3" xfId="44583" xr:uid="{00000000-0005-0000-0000-00002DB00000}"/>
    <cellStyle name="Note 6 9 2 3 4" xfId="44584" xr:uid="{00000000-0005-0000-0000-00002EB00000}"/>
    <cellStyle name="Note 6 9 2 4" xfId="44585" xr:uid="{00000000-0005-0000-0000-00002FB00000}"/>
    <cellStyle name="Note 6 9 2 4 2" xfId="44586" xr:uid="{00000000-0005-0000-0000-000030B00000}"/>
    <cellStyle name="Note 6 9 2 4 3" xfId="44587" xr:uid="{00000000-0005-0000-0000-000031B00000}"/>
    <cellStyle name="Note 6 9 2 4 4" xfId="44588" xr:uid="{00000000-0005-0000-0000-000032B00000}"/>
    <cellStyle name="Note 6 9 2 5" xfId="44589" xr:uid="{00000000-0005-0000-0000-000033B00000}"/>
    <cellStyle name="Note 6 9 2 5 2" xfId="44590" xr:uid="{00000000-0005-0000-0000-000034B00000}"/>
    <cellStyle name="Note 6 9 2 5 3" xfId="44591" xr:uid="{00000000-0005-0000-0000-000035B00000}"/>
    <cellStyle name="Note 6 9 2 5 4" xfId="44592" xr:uid="{00000000-0005-0000-0000-000036B00000}"/>
    <cellStyle name="Note 6 9 2 6" xfId="44593" xr:uid="{00000000-0005-0000-0000-000037B00000}"/>
    <cellStyle name="Note 6 9 2 6 2" xfId="44594" xr:uid="{00000000-0005-0000-0000-000038B00000}"/>
    <cellStyle name="Note 6 9 2 6 3" xfId="44595" xr:uid="{00000000-0005-0000-0000-000039B00000}"/>
    <cellStyle name="Note 6 9 2 6 4" xfId="44596" xr:uid="{00000000-0005-0000-0000-00003AB00000}"/>
    <cellStyle name="Note 6 9 2 7" xfId="44597" xr:uid="{00000000-0005-0000-0000-00003BB00000}"/>
    <cellStyle name="Note 6 9 2 7 2" xfId="44598" xr:uid="{00000000-0005-0000-0000-00003CB00000}"/>
    <cellStyle name="Note 6 9 2 7 3" xfId="44599" xr:uid="{00000000-0005-0000-0000-00003DB00000}"/>
    <cellStyle name="Note 6 9 2 7 4" xfId="44600" xr:uid="{00000000-0005-0000-0000-00003EB00000}"/>
    <cellStyle name="Note 6 9 2 8" xfId="44601" xr:uid="{00000000-0005-0000-0000-00003FB00000}"/>
    <cellStyle name="Note 6 9 2 8 2" xfId="44602" xr:uid="{00000000-0005-0000-0000-000040B00000}"/>
    <cellStyle name="Note 6 9 2 8 3" xfId="44603" xr:uid="{00000000-0005-0000-0000-000041B00000}"/>
    <cellStyle name="Note 6 9 2 8 4" xfId="44604" xr:uid="{00000000-0005-0000-0000-000042B00000}"/>
    <cellStyle name="Note 6 9 2 9" xfId="44605" xr:uid="{00000000-0005-0000-0000-000043B00000}"/>
    <cellStyle name="Note 6 9 2 9 2" xfId="44606" xr:uid="{00000000-0005-0000-0000-000044B00000}"/>
    <cellStyle name="Note 6 9 2 9 3" xfId="44607" xr:uid="{00000000-0005-0000-0000-000045B00000}"/>
    <cellStyle name="Note 6 9 2 9 4" xfId="44608" xr:uid="{00000000-0005-0000-0000-000046B00000}"/>
    <cellStyle name="Note 6 9 3" xfId="44609" xr:uid="{00000000-0005-0000-0000-000047B00000}"/>
    <cellStyle name="Note 60" xfId="1783" xr:uid="{00000000-0005-0000-0000-000048B00000}"/>
    <cellStyle name="Note 60 2" xfId="1784" xr:uid="{00000000-0005-0000-0000-000049B00000}"/>
    <cellStyle name="Note 61" xfId="1785" xr:uid="{00000000-0005-0000-0000-00004AB00000}"/>
    <cellStyle name="Note 61 2" xfId="1786" xr:uid="{00000000-0005-0000-0000-00004BB00000}"/>
    <cellStyle name="Note 62" xfId="1787" xr:uid="{00000000-0005-0000-0000-00004CB00000}"/>
    <cellStyle name="Note 62 2" xfId="1788" xr:uid="{00000000-0005-0000-0000-00004DB00000}"/>
    <cellStyle name="Note 63" xfId="1789" xr:uid="{00000000-0005-0000-0000-00004EB00000}"/>
    <cellStyle name="Note 63 2" xfId="1790" xr:uid="{00000000-0005-0000-0000-00004FB00000}"/>
    <cellStyle name="Note 64" xfId="1791" xr:uid="{00000000-0005-0000-0000-000050B00000}"/>
    <cellStyle name="Note 64 2" xfId="1792" xr:uid="{00000000-0005-0000-0000-000051B00000}"/>
    <cellStyle name="Note 65" xfId="1793" xr:uid="{00000000-0005-0000-0000-000052B00000}"/>
    <cellStyle name="Note 65 2" xfId="1794" xr:uid="{00000000-0005-0000-0000-000053B00000}"/>
    <cellStyle name="Note 66" xfId="1795" xr:uid="{00000000-0005-0000-0000-000054B00000}"/>
    <cellStyle name="Note 66 2" xfId="1796" xr:uid="{00000000-0005-0000-0000-000055B00000}"/>
    <cellStyle name="Note 67" xfId="1797" xr:uid="{00000000-0005-0000-0000-000056B00000}"/>
    <cellStyle name="Note 67 2" xfId="1798" xr:uid="{00000000-0005-0000-0000-000057B00000}"/>
    <cellStyle name="Note 68" xfId="1799" xr:uid="{00000000-0005-0000-0000-000058B00000}"/>
    <cellStyle name="Note 68 2" xfId="1800" xr:uid="{00000000-0005-0000-0000-000059B00000}"/>
    <cellStyle name="Note 69" xfId="1801" xr:uid="{00000000-0005-0000-0000-00005AB00000}"/>
    <cellStyle name="Note 69 2" xfId="1802" xr:uid="{00000000-0005-0000-0000-00005BB00000}"/>
    <cellStyle name="Note 7" xfId="1803" xr:uid="{00000000-0005-0000-0000-00005CB00000}"/>
    <cellStyle name="Note 7 10" xfId="44611" xr:uid="{00000000-0005-0000-0000-00005DB00000}"/>
    <cellStyle name="Note 7 10 10" xfId="44612" xr:uid="{00000000-0005-0000-0000-00005EB00000}"/>
    <cellStyle name="Note 7 10 10 2" xfId="44613" xr:uid="{00000000-0005-0000-0000-00005FB00000}"/>
    <cellStyle name="Note 7 10 10 3" xfId="44614" xr:uid="{00000000-0005-0000-0000-000060B00000}"/>
    <cellStyle name="Note 7 10 10 4" xfId="44615" xr:uid="{00000000-0005-0000-0000-000061B00000}"/>
    <cellStyle name="Note 7 10 11" xfId="44616" xr:uid="{00000000-0005-0000-0000-000062B00000}"/>
    <cellStyle name="Note 7 10 11 2" xfId="44617" xr:uid="{00000000-0005-0000-0000-000063B00000}"/>
    <cellStyle name="Note 7 10 11 3" xfId="44618" xr:uid="{00000000-0005-0000-0000-000064B00000}"/>
    <cellStyle name="Note 7 10 11 4" xfId="44619" xr:uid="{00000000-0005-0000-0000-000065B00000}"/>
    <cellStyle name="Note 7 10 12" xfId="44620" xr:uid="{00000000-0005-0000-0000-000066B00000}"/>
    <cellStyle name="Note 7 10 12 2" xfId="44621" xr:uid="{00000000-0005-0000-0000-000067B00000}"/>
    <cellStyle name="Note 7 10 12 3" xfId="44622" xr:uid="{00000000-0005-0000-0000-000068B00000}"/>
    <cellStyle name="Note 7 10 12 4" xfId="44623" xr:uid="{00000000-0005-0000-0000-000069B00000}"/>
    <cellStyle name="Note 7 10 13" xfId="44624" xr:uid="{00000000-0005-0000-0000-00006AB00000}"/>
    <cellStyle name="Note 7 10 13 2" xfId="44625" xr:uid="{00000000-0005-0000-0000-00006BB00000}"/>
    <cellStyle name="Note 7 10 13 3" xfId="44626" xr:uid="{00000000-0005-0000-0000-00006CB00000}"/>
    <cellStyle name="Note 7 10 13 4" xfId="44627" xr:uid="{00000000-0005-0000-0000-00006DB00000}"/>
    <cellStyle name="Note 7 10 14" xfId="44628" xr:uid="{00000000-0005-0000-0000-00006EB00000}"/>
    <cellStyle name="Note 7 10 14 2" xfId="44629" xr:uid="{00000000-0005-0000-0000-00006FB00000}"/>
    <cellStyle name="Note 7 10 14 3" xfId="44630" xr:uid="{00000000-0005-0000-0000-000070B00000}"/>
    <cellStyle name="Note 7 10 14 4" xfId="44631" xr:uid="{00000000-0005-0000-0000-000071B00000}"/>
    <cellStyle name="Note 7 10 15" xfId="44632" xr:uid="{00000000-0005-0000-0000-000072B00000}"/>
    <cellStyle name="Note 7 10 15 2" xfId="44633" xr:uid="{00000000-0005-0000-0000-000073B00000}"/>
    <cellStyle name="Note 7 10 15 3" xfId="44634" xr:uid="{00000000-0005-0000-0000-000074B00000}"/>
    <cellStyle name="Note 7 10 15 4" xfId="44635" xr:uid="{00000000-0005-0000-0000-000075B00000}"/>
    <cellStyle name="Note 7 10 16" xfId="44636" xr:uid="{00000000-0005-0000-0000-000076B00000}"/>
    <cellStyle name="Note 7 10 16 2" xfId="44637" xr:uid="{00000000-0005-0000-0000-000077B00000}"/>
    <cellStyle name="Note 7 10 16 3" xfId="44638" xr:uid="{00000000-0005-0000-0000-000078B00000}"/>
    <cellStyle name="Note 7 10 16 4" xfId="44639" xr:uid="{00000000-0005-0000-0000-000079B00000}"/>
    <cellStyle name="Note 7 10 17" xfId="44640" xr:uid="{00000000-0005-0000-0000-00007AB00000}"/>
    <cellStyle name="Note 7 10 17 2" xfId="44641" xr:uid="{00000000-0005-0000-0000-00007BB00000}"/>
    <cellStyle name="Note 7 10 17 3" xfId="44642" xr:uid="{00000000-0005-0000-0000-00007CB00000}"/>
    <cellStyle name="Note 7 10 17 4" xfId="44643" xr:uid="{00000000-0005-0000-0000-00007DB00000}"/>
    <cellStyle name="Note 7 10 18" xfId="44644" xr:uid="{00000000-0005-0000-0000-00007EB00000}"/>
    <cellStyle name="Note 7 10 18 2" xfId="44645" xr:uid="{00000000-0005-0000-0000-00007FB00000}"/>
    <cellStyle name="Note 7 10 18 3" xfId="44646" xr:uid="{00000000-0005-0000-0000-000080B00000}"/>
    <cellStyle name="Note 7 10 18 4" xfId="44647" xr:uid="{00000000-0005-0000-0000-000081B00000}"/>
    <cellStyle name="Note 7 10 19" xfId="44648" xr:uid="{00000000-0005-0000-0000-000082B00000}"/>
    <cellStyle name="Note 7 10 19 2" xfId="44649" xr:uid="{00000000-0005-0000-0000-000083B00000}"/>
    <cellStyle name="Note 7 10 19 3" xfId="44650" xr:uid="{00000000-0005-0000-0000-000084B00000}"/>
    <cellStyle name="Note 7 10 19 4" xfId="44651" xr:uid="{00000000-0005-0000-0000-000085B00000}"/>
    <cellStyle name="Note 7 10 2" xfId="44652" xr:uid="{00000000-0005-0000-0000-000086B00000}"/>
    <cellStyle name="Note 7 10 2 2" xfId="44653" xr:uid="{00000000-0005-0000-0000-000087B00000}"/>
    <cellStyle name="Note 7 10 2 3" xfId="44654" xr:uid="{00000000-0005-0000-0000-000088B00000}"/>
    <cellStyle name="Note 7 10 2 4" xfId="44655" xr:uid="{00000000-0005-0000-0000-000089B00000}"/>
    <cellStyle name="Note 7 10 20" xfId="44656" xr:uid="{00000000-0005-0000-0000-00008AB00000}"/>
    <cellStyle name="Note 7 10 20 2" xfId="44657" xr:uid="{00000000-0005-0000-0000-00008BB00000}"/>
    <cellStyle name="Note 7 10 20 3" xfId="44658" xr:uid="{00000000-0005-0000-0000-00008CB00000}"/>
    <cellStyle name="Note 7 10 20 4" xfId="44659" xr:uid="{00000000-0005-0000-0000-00008DB00000}"/>
    <cellStyle name="Note 7 10 21" xfId="44660" xr:uid="{00000000-0005-0000-0000-00008EB00000}"/>
    <cellStyle name="Note 7 10 22" xfId="44661" xr:uid="{00000000-0005-0000-0000-00008FB00000}"/>
    <cellStyle name="Note 7 10 3" xfId="44662" xr:uid="{00000000-0005-0000-0000-000090B00000}"/>
    <cellStyle name="Note 7 10 3 2" xfId="44663" xr:uid="{00000000-0005-0000-0000-000091B00000}"/>
    <cellStyle name="Note 7 10 3 3" xfId="44664" xr:uid="{00000000-0005-0000-0000-000092B00000}"/>
    <cellStyle name="Note 7 10 3 4" xfId="44665" xr:uid="{00000000-0005-0000-0000-000093B00000}"/>
    <cellStyle name="Note 7 10 4" xfId="44666" xr:uid="{00000000-0005-0000-0000-000094B00000}"/>
    <cellStyle name="Note 7 10 4 2" xfId="44667" xr:uid="{00000000-0005-0000-0000-000095B00000}"/>
    <cellStyle name="Note 7 10 4 3" xfId="44668" xr:uid="{00000000-0005-0000-0000-000096B00000}"/>
    <cellStyle name="Note 7 10 4 4" xfId="44669" xr:uid="{00000000-0005-0000-0000-000097B00000}"/>
    <cellStyle name="Note 7 10 5" xfId="44670" xr:uid="{00000000-0005-0000-0000-000098B00000}"/>
    <cellStyle name="Note 7 10 5 2" xfId="44671" xr:uid="{00000000-0005-0000-0000-000099B00000}"/>
    <cellStyle name="Note 7 10 5 3" xfId="44672" xr:uid="{00000000-0005-0000-0000-00009AB00000}"/>
    <cellStyle name="Note 7 10 5 4" xfId="44673" xr:uid="{00000000-0005-0000-0000-00009BB00000}"/>
    <cellStyle name="Note 7 10 6" xfId="44674" xr:uid="{00000000-0005-0000-0000-00009CB00000}"/>
    <cellStyle name="Note 7 10 6 2" xfId="44675" xr:uid="{00000000-0005-0000-0000-00009DB00000}"/>
    <cellStyle name="Note 7 10 6 3" xfId="44676" xr:uid="{00000000-0005-0000-0000-00009EB00000}"/>
    <cellStyle name="Note 7 10 6 4" xfId="44677" xr:uid="{00000000-0005-0000-0000-00009FB00000}"/>
    <cellStyle name="Note 7 10 7" xfId="44678" xr:uid="{00000000-0005-0000-0000-0000A0B00000}"/>
    <cellStyle name="Note 7 10 7 2" xfId="44679" xr:uid="{00000000-0005-0000-0000-0000A1B00000}"/>
    <cellStyle name="Note 7 10 7 3" xfId="44680" xr:uid="{00000000-0005-0000-0000-0000A2B00000}"/>
    <cellStyle name="Note 7 10 7 4" xfId="44681" xr:uid="{00000000-0005-0000-0000-0000A3B00000}"/>
    <cellStyle name="Note 7 10 8" xfId="44682" xr:uid="{00000000-0005-0000-0000-0000A4B00000}"/>
    <cellStyle name="Note 7 10 8 2" xfId="44683" xr:uid="{00000000-0005-0000-0000-0000A5B00000}"/>
    <cellStyle name="Note 7 10 8 3" xfId="44684" xr:uid="{00000000-0005-0000-0000-0000A6B00000}"/>
    <cellStyle name="Note 7 10 8 4" xfId="44685" xr:uid="{00000000-0005-0000-0000-0000A7B00000}"/>
    <cellStyle name="Note 7 10 9" xfId="44686" xr:uid="{00000000-0005-0000-0000-0000A8B00000}"/>
    <cellStyle name="Note 7 10 9 2" xfId="44687" xr:uid="{00000000-0005-0000-0000-0000A9B00000}"/>
    <cellStyle name="Note 7 10 9 3" xfId="44688" xr:uid="{00000000-0005-0000-0000-0000AAB00000}"/>
    <cellStyle name="Note 7 10 9 4" xfId="44689" xr:uid="{00000000-0005-0000-0000-0000ABB00000}"/>
    <cellStyle name="Note 7 11" xfId="44690" xr:uid="{00000000-0005-0000-0000-0000ACB00000}"/>
    <cellStyle name="Note 7 11 10" xfId="44691" xr:uid="{00000000-0005-0000-0000-0000ADB00000}"/>
    <cellStyle name="Note 7 11 10 2" xfId="44692" xr:uid="{00000000-0005-0000-0000-0000AEB00000}"/>
    <cellStyle name="Note 7 11 10 3" xfId="44693" xr:uid="{00000000-0005-0000-0000-0000AFB00000}"/>
    <cellStyle name="Note 7 11 10 4" xfId="44694" xr:uid="{00000000-0005-0000-0000-0000B0B00000}"/>
    <cellStyle name="Note 7 11 11" xfId="44695" xr:uid="{00000000-0005-0000-0000-0000B1B00000}"/>
    <cellStyle name="Note 7 11 11 2" xfId="44696" xr:uid="{00000000-0005-0000-0000-0000B2B00000}"/>
    <cellStyle name="Note 7 11 11 3" xfId="44697" xr:uid="{00000000-0005-0000-0000-0000B3B00000}"/>
    <cellStyle name="Note 7 11 11 4" xfId="44698" xr:uid="{00000000-0005-0000-0000-0000B4B00000}"/>
    <cellStyle name="Note 7 11 12" xfId="44699" xr:uid="{00000000-0005-0000-0000-0000B5B00000}"/>
    <cellStyle name="Note 7 11 12 2" xfId="44700" xr:uid="{00000000-0005-0000-0000-0000B6B00000}"/>
    <cellStyle name="Note 7 11 12 3" xfId="44701" xr:uid="{00000000-0005-0000-0000-0000B7B00000}"/>
    <cellStyle name="Note 7 11 12 4" xfId="44702" xr:uid="{00000000-0005-0000-0000-0000B8B00000}"/>
    <cellStyle name="Note 7 11 13" xfId="44703" xr:uid="{00000000-0005-0000-0000-0000B9B00000}"/>
    <cellStyle name="Note 7 11 13 2" xfId="44704" xr:uid="{00000000-0005-0000-0000-0000BAB00000}"/>
    <cellStyle name="Note 7 11 13 3" xfId="44705" xr:uid="{00000000-0005-0000-0000-0000BBB00000}"/>
    <cellStyle name="Note 7 11 13 4" xfId="44706" xr:uid="{00000000-0005-0000-0000-0000BCB00000}"/>
    <cellStyle name="Note 7 11 14" xfId="44707" xr:uid="{00000000-0005-0000-0000-0000BDB00000}"/>
    <cellStyle name="Note 7 11 14 2" xfId="44708" xr:uid="{00000000-0005-0000-0000-0000BEB00000}"/>
    <cellStyle name="Note 7 11 14 3" xfId="44709" xr:uid="{00000000-0005-0000-0000-0000BFB00000}"/>
    <cellStyle name="Note 7 11 14 4" xfId="44710" xr:uid="{00000000-0005-0000-0000-0000C0B00000}"/>
    <cellStyle name="Note 7 11 15" xfId="44711" xr:uid="{00000000-0005-0000-0000-0000C1B00000}"/>
    <cellStyle name="Note 7 11 15 2" xfId="44712" xr:uid="{00000000-0005-0000-0000-0000C2B00000}"/>
    <cellStyle name="Note 7 11 15 3" xfId="44713" xr:uid="{00000000-0005-0000-0000-0000C3B00000}"/>
    <cellStyle name="Note 7 11 15 4" xfId="44714" xr:uid="{00000000-0005-0000-0000-0000C4B00000}"/>
    <cellStyle name="Note 7 11 16" xfId="44715" xr:uid="{00000000-0005-0000-0000-0000C5B00000}"/>
    <cellStyle name="Note 7 11 16 2" xfId="44716" xr:uid="{00000000-0005-0000-0000-0000C6B00000}"/>
    <cellStyle name="Note 7 11 16 3" xfId="44717" xr:uid="{00000000-0005-0000-0000-0000C7B00000}"/>
    <cellStyle name="Note 7 11 16 4" xfId="44718" xr:uid="{00000000-0005-0000-0000-0000C8B00000}"/>
    <cellStyle name="Note 7 11 17" xfId="44719" xr:uid="{00000000-0005-0000-0000-0000C9B00000}"/>
    <cellStyle name="Note 7 11 17 2" xfId="44720" xr:uid="{00000000-0005-0000-0000-0000CAB00000}"/>
    <cellStyle name="Note 7 11 17 3" xfId="44721" xr:uid="{00000000-0005-0000-0000-0000CBB00000}"/>
    <cellStyle name="Note 7 11 17 4" xfId="44722" xr:uid="{00000000-0005-0000-0000-0000CCB00000}"/>
    <cellStyle name="Note 7 11 18" xfId="44723" xr:uid="{00000000-0005-0000-0000-0000CDB00000}"/>
    <cellStyle name="Note 7 11 18 2" xfId="44724" xr:uid="{00000000-0005-0000-0000-0000CEB00000}"/>
    <cellStyle name="Note 7 11 18 3" xfId="44725" xr:uid="{00000000-0005-0000-0000-0000CFB00000}"/>
    <cellStyle name="Note 7 11 18 4" xfId="44726" xr:uid="{00000000-0005-0000-0000-0000D0B00000}"/>
    <cellStyle name="Note 7 11 19" xfId="44727" xr:uid="{00000000-0005-0000-0000-0000D1B00000}"/>
    <cellStyle name="Note 7 11 19 2" xfId="44728" xr:uid="{00000000-0005-0000-0000-0000D2B00000}"/>
    <cellStyle name="Note 7 11 19 3" xfId="44729" xr:uid="{00000000-0005-0000-0000-0000D3B00000}"/>
    <cellStyle name="Note 7 11 19 4" xfId="44730" xr:uid="{00000000-0005-0000-0000-0000D4B00000}"/>
    <cellStyle name="Note 7 11 2" xfId="44731" xr:uid="{00000000-0005-0000-0000-0000D5B00000}"/>
    <cellStyle name="Note 7 11 2 2" xfId="44732" xr:uid="{00000000-0005-0000-0000-0000D6B00000}"/>
    <cellStyle name="Note 7 11 2 3" xfId="44733" xr:uid="{00000000-0005-0000-0000-0000D7B00000}"/>
    <cellStyle name="Note 7 11 2 4" xfId="44734" xr:uid="{00000000-0005-0000-0000-0000D8B00000}"/>
    <cellStyle name="Note 7 11 20" xfId="44735" xr:uid="{00000000-0005-0000-0000-0000D9B00000}"/>
    <cellStyle name="Note 7 11 20 2" xfId="44736" xr:uid="{00000000-0005-0000-0000-0000DAB00000}"/>
    <cellStyle name="Note 7 11 20 3" xfId="44737" xr:uid="{00000000-0005-0000-0000-0000DBB00000}"/>
    <cellStyle name="Note 7 11 20 4" xfId="44738" xr:uid="{00000000-0005-0000-0000-0000DCB00000}"/>
    <cellStyle name="Note 7 11 21" xfId="44739" xr:uid="{00000000-0005-0000-0000-0000DDB00000}"/>
    <cellStyle name="Note 7 11 22" xfId="44740" xr:uid="{00000000-0005-0000-0000-0000DEB00000}"/>
    <cellStyle name="Note 7 11 3" xfId="44741" xr:uid="{00000000-0005-0000-0000-0000DFB00000}"/>
    <cellStyle name="Note 7 11 3 2" xfId="44742" xr:uid="{00000000-0005-0000-0000-0000E0B00000}"/>
    <cellStyle name="Note 7 11 3 3" xfId="44743" xr:uid="{00000000-0005-0000-0000-0000E1B00000}"/>
    <cellStyle name="Note 7 11 3 4" xfId="44744" xr:uid="{00000000-0005-0000-0000-0000E2B00000}"/>
    <cellStyle name="Note 7 11 4" xfId="44745" xr:uid="{00000000-0005-0000-0000-0000E3B00000}"/>
    <cellStyle name="Note 7 11 4 2" xfId="44746" xr:uid="{00000000-0005-0000-0000-0000E4B00000}"/>
    <cellStyle name="Note 7 11 4 3" xfId="44747" xr:uid="{00000000-0005-0000-0000-0000E5B00000}"/>
    <cellStyle name="Note 7 11 4 4" xfId="44748" xr:uid="{00000000-0005-0000-0000-0000E6B00000}"/>
    <cellStyle name="Note 7 11 5" xfId="44749" xr:uid="{00000000-0005-0000-0000-0000E7B00000}"/>
    <cellStyle name="Note 7 11 5 2" xfId="44750" xr:uid="{00000000-0005-0000-0000-0000E8B00000}"/>
    <cellStyle name="Note 7 11 5 3" xfId="44751" xr:uid="{00000000-0005-0000-0000-0000E9B00000}"/>
    <cellStyle name="Note 7 11 5 4" xfId="44752" xr:uid="{00000000-0005-0000-0000-0000EAB00000}"/>
    <cellStyle name="Note 7 11 6" xfId="44753" xr:uid="{00000000-0005-0000-0000-0000EBB00000}"/>
    <cellStyle name="Note 7 11 6 2" xfId="44754" xr:uid="{00000000-0005-0000-0000-0000ECB00000}"/>
    <cellStyle name="Note 7 11 6 3" xfId="44755" xr:uid="{00000000-0005-0000-0000-0000EDB00000}"/>
    <cellStyle name="Note 7 11 6 4" xfId="44756" xr:uid="{00000000-0005-0000-0000-0000EEB00000}"/>
    <cellStyle name="Note 7 11 7" xfId="44757" xr:uid="{00000000-0005-0000-0000-0000EFB00000}"/>
    <cellStyle name="Note 7 11 7 2" xfId="44758" xr:uid="{00000000-0005-0000-0000-0000F0B00000}"/>
    <cellStyle name="Note 7 11 7 3" xfId="44759" xr:uid="{00000000-0005-0000-0000-0000F1B00000}"/>
    <cellStyle name="Note 7 11 7 4" xfId="44760" xr:uid="{00000000-0005-0000-0000-0000F2B00000}"/>
    <cellStyle name="Note 7 11 8" xfId="44761" xr:uid="{00000000-0005-0000-0000-0000F3B00000}"/>
    <cellStyle name="Note 7 11 8 2" xfId="44762" xr:uid="{00000000-0005-0000-0000-0000F4B00000}"/>
    <cellStyle name="Note 7 11 8 3" xfId="44763" xr:uid="{00000000-0005-0000-0000-0000F5B00000}"/>
    <cellStyle name="Note 7 11 8 4" xfId="44764" xr:uid="{00000000-0005-0000-0000-0000F6B00000}"/>
    <cellStyle name="Note 7 11 9" xfId="44765" xr:uid="{00000000-0005-0000-0000-0000F7B00000}"/>
    <cellStyle name="Note 7 11 9 2" xfId="44766" xr:uid="{00000000-0005-0000-0000-0000F8B00000}"/>
    <cellStyle name="Note 7 11 9 3" xfId="44767" xr:uid="{00000000-0005-0000-0000-0000F9B00000}"/>
    <cellStyle name="Note 7 11 9 4" xfId="44768" xr:uid="{00000000-0005-0000-0000-0000FAB00000}"/>
    <cellStyle name="Note 7 12" xfId="44769" xr:uid="{00000000-0005-0000-0000-0000FBB00000}"/>
    <cellStyle name="Note 7 13" xfId="44770" xr:uid="{00000000-0005-0000-0000-0000FCB00000}"/>
    <cellStyle name="Note 7 14" xfId="44610" xr:uid="{00000000-0005-0000-0000-0000FDB00000}"/>
    <cellStyle name="Note 7 2" xfId="1804" xr:uid="{00000000-0005-0000-0000-0000FEB00000}"/>
    <cellStyle name="Note 7 2 10" xfId="44772" xr:uid="{00000000-0005-0000-0000-0000FFB00000}"/>
    <cellStyle name="Note 7 2 10 2" xfId="44773" xr:uid="{00000000-0005-0000-0000-000000B10000}"/>
    <cellStyle name="Note 7 2 10 3" xfId="44774" xr:uid="{00000000-0005-0000-0000-000001B10000}"/>
    <cellStyle name="Note 7 2 10 4" xfId="44775" xr:uid="{00000000-0005-0000-0000-000002B10000}"/>
    <cellStyle name="Note 7 2 11" xfId="44776" xr:uid="{00000000-0005-0000-0000-000003B10000}"/>
    <cellStyle name="Note 7 2 11 2" xfId="44777" xr:uid="{00000000-0005-0000-0000-000004B10000}"/>
    <cellStyle name="Note 7 2 11 3" xfId="44778" xr:uid="{00000000-0005-0000-0000-000005B10000}"/>
    <cellStyle name="Note 7 2 11 4" xfId="44779" xr:uid="{00000000-0005-0000-0000-000006B10000}"/>
    <cellStyle name="Note 7 2 12" xfId="44780" xr:uid="{00000000-0005-0000-0000-000007B10000}"/>
    <cellStyle name="Note 7 2 12 2" xfId="44781" xr:uid="{00000000-0005-0000-0000-000008B10000}"/>
    <cellStyle name="Note 7 2 12 3" xfId="44782" xr:uid="{00000000-0005-0000-0000-000009B10000}"/>
    <cellStyle name="Note 7 2 12 4" xfId="44783" xr:uid="{00000000-0005-0000-0000-00000AB10000}"/>
    <cellStyle name="Note 7 2 13" xfId="44784" xr:uid="{00000000-0005-0000-0000-00000BB10000}"/>
    <cellStyle name="Note 7 2 13 2" xfId="44785" xr:uid="{00000000-0005-0000-0000-00000CB10000}"/>
    <cellStyle name="Note 7 2 13 3" xfId="44786" xr:uid="{00000000-0005-0000-0000-00000DB10000}"/>
    <cellStyle name="Note 7 2 13 4" xfId="44787" xr:uid="{00000000-0005-0000-0000-00000EB10000}"/>
    <cellStyle name="Note 7 2 14" xfId="44788" xr:uid="{00000000-0005-0000-0000-00000FB10000}"/>
    <cellStyle name="Note 7 2 14 2" xfId="44789" xr:uid="{00000000-0005-0000-0000-000010B10000}"/>
    <cellStyle name="Note 7 2 14 3" xfId="44790" xr:uid="{00000000-0005-0000-0000-000011B10000}"/>
    <cellStyle name="Note 7 2 14 4" xfId="44791" xr:uid="{00000000-0005-0000-0000-000012B10000}"/>
    <cellStyle name="Note 7 2 15" xfId="44792" xr:uid="{00000000-0005-0000-0000-000013B10000}"/>
    <cellStyle name="Note 7 2 15 2" xfId="44793" xr:uid="{00000000-0005-0000-0000-000014B10000}"/>
    <cellStyle name="Note 7 2 15 3" xfId="44794" xr:uid="{00000000-0005-0000-0000-000015B10000}"/>
    <cellStyle name="Note 7 2 15 4" xfId="44795" xr:uid="{00000000-0005-0000-0000-000016B10000}"/>
    <cellStyle name="Note 7 2 16" xfId="44796" xr:uid="{00000000-0005-0000-0000-000017B10000}"/>
    <cellStyle name="Note 7 2 16 2" xfId="44797" xr:uid="{00000000-0005-0000-0000-000018B10000}"/>
    <cellStyle name="Note 7 2 16 3" xfId="44798" xr:uid="{00000000-0005-0000-0000-000019B10000}"/>
    <cellStyle name="Note 7 2 16 4" xfId="44799" xr:uid="{00000000-0005-0000-0000-00001AB10000}"/>
    <cellStyle name="Note 7 2 17" xfId="44800" xr:uid="{00000000-0005-0000-0000-00001BB10000}"/>
    <cellStyle name="Note 7 2 17 2" xfId="44801" xr:uid="{00000000-0005-0000-0000-00001CB10000}"/>
    <cellStyle name="Note 7 2 17 3" xfId="44802" xr:uid="{00000000-0005-0000-0000-00001DB10000}"/>
    <cellStyle name="Note 7 2 17 4" xfId="44803" xr:uid="{00000000-0005-0000-0000-00001EB10000}"/>
    <cellStyle name="Note 7 2 18" xfId="44804" xr:uid="{00000000-0005-0000-0000-00001FB10000}"/>
    <cellStyle name="Note 7 2 18 2" xfId="44805" xr:uid="{00000000-0005-0000-0000-000020B10000}"/>
    <cellStyle name="Note 7 2 18 3" xfId="44806" xr:uid="{00000000-0005-0000-0000-000021B10000}"/>
    <cellStyle name="Note 7 2 18 4" xfId="44807" xr:uid="{00000000-0005-0000-0000-000022B10000}"/>
    <cellStyle name="Note 7 2 19" xfId="44808" xr:uid="{00000000-0005-0000-0000-000023B10000}"/>
    <cellStyle name="Note 7 2 19 2" xfId="44809" xr:uid="{00000000-0005-0000-0000-000024B10000}"/>
    <cellStyle name="Note 7 2 19 3" xfId="44810" xr:uid="{00000000-0005-0000-0000-000025B10000}"/>
    <cellStyle name="Note 7 2 19 4" xfId="44811" xr:uid="{00000000-0005-0000-0000-000026B10000}"/>
    <cellStyle name="Note 7 2 2" xfId="44812" xr:uid="{00000000-0005-0000-0000-000027B10000}"/>
    <cellStyle name="Note 7 2 2 2" xfId="44813" xr:uid="{00000000-0005-0000-0000-000028B10000}"/>
    <cellStyle name="Note 7 2 2 2 10" xfId="44814" xr:uid="{00000000-0005-0000-0000-000029B10000}"/>
    <cellStyle name="Note 7 2 2 2 10 2" xfId="44815" xr:uid="{00000000-0005-0000-0000-00002AB10000}"/>
    <cellStyle name="Note 7 2 2 2 10 3" xfId="44816" xr:uid="{00000000-0005-0000-0000-00002BB10000}"/>
    <cellStyle name="Note 7 2 2 2 10 4" xfId="44817" xr:uid="{00000000-0005-0000-0000-00002CB10000}"/>
    <cellStyle name="Note 7 2 2 2 11" xfId="44818" xr:uid="{00000000-0005-0000-0000-00002DB10000}"/>
    <cellStyle name="Note 7 2 2 2 11 2" xfId="44819" xr:uid="{00000000-0005-0000-0000-00002EB10000}"/>
    <cellStyle name="Note 7 2 2 2 11 3" xfId="44820" xr:uid="{00000000-0005-0000-0000-00002FB10000}"/>
    <cellStyle name="Note 7 2 2 2 11 4" xfId="44821" xr:uid="{00000000-0005-0000-0000-000030B10000}"/>
    <cellStyle name="Note 7 2 2 2 12" xfId="44822" xr:uid="{00000000-0005-0000-0000-000031B10000}"/>
    <cellStyle name="Note 7 2 2 2 12 2" xfId="44823" xr:uid="{00000000-0005-0000-0000-000032B10000}"/>
    <cellStyle name="Note 7 2 2 2 12 3" xfId="44824" xr:uid="{00000000-0005-0000-0000-000033B10000}"/>
    <cellStyle name="Note 7 2 2 2 12 4" xfId="44825" xr:uid="{00000000-0005-0000-0000-000034B10000}"/>
    <cellStyle name="Note 7 2 2 2 13" xfId="44826" xr:uid="{00000000-0005-0000-0000-000035B10000}"/>
    <cellStyle name="Note 7 2 2 2 13 2" xfId="44827" xr:uid="{00000000-0005-0000-0000-000036B10000}"/>
    <cellStyle name="Note 7 2 2 2 13 3" xfId="44828" xr:uid="{00000000-0005-0000-0000-000037B10000}"/>
    <cellStyle name="Note 7 2 2 2 13 4" xfId="44829" xr:uid="{00000000-0005-0000-0000-000038B10000}"/>
    <cellStyle name="Note 7 2 2 2 14" xfId="44830" xr:uid="{00000000-0005-0000-0000-000039B10000}"/>
    <cellStyle name="Note 7 2 2 2 14 2" xfId="44831" xr:uid="{00000000-0005-0000-0000-00003AB10000}"/>
    <cellStyle name="Note 7 2 2 2 14 3" xfId="44832" xr:uid="{00000000-0005-0000-0000-00003BB10000}"/>
    <cellStyle name="Note 7 2 2 2 14 4" xfId="44833" xr:uid="{00000000-0005-0000-0000-00003CB10000}"/>
    <cellStyle name="Note 7 2 2 2 15" xfId="44834" xr:uid="{00000000-0005-0000-0000-00003DB10000}"/>
    <cellStyle name="Note 7 2 2 2 15 2" xfId="44835" xr:uid="{00000000-0005-0000-0000-00003EB10000}"/>
    <cellStyle name="Note 7 2 2 2 15 3" xfId="44836" xr:uid="{00000000-0005-0000-0000-00003FB10000}"/>
    <cellStyle name="Note 7 2 2 2 15 4" xfId="44837" xr:uid="{00000000-0005-0000-0000-000040B10000}"/>
    <cellStyle name="Note 7 2 2 2 16" xfId="44838" xr:uid="{00000000-0005-0000-0000-000041B10000}"/>
    <cellStyle name="Note 7 2 2 2 16 2" xfId="44839" xr:uid="{00000000-0005-0000-0000-000042B10000}"/>
    <cellStyle name="Note 7 2 2 2 16 3" xfId="44840" xr:uid="{00000000-0005-0000-0000-000043B10000}"/>
    <cellStyle name="Note 7 2 2 2 16 4" xfId="44841" xr:uid="{00000000-0005-0000-0000-000044B10000}"/>
    <cellStyle name="Note 7 2 2 2 17" xfId="44842" xr:uid="{00000000-0005-0000-0000-000045B10000}"/>
    <cellStyle name="Note 7 2 2 2 17 2" xfId="44843" xr:uid="{00000000-0005-0000-0000-000046B10000}"/>
    <cellStyle name="Note 7 2 2 2 17 3" xfId="44844" xr:uid="{00000000-0005-0000-0000-000047B10000}"/>
    <cellStyle name="Note 7 2 2 2 17 4" xfId="44845" xr:uid="{00000000-0005-0000-0000-000048B10000}"/>
    <cellStyle name="Note 7 2 2 2 18" xfId="44846" xr:uid="{00000000-0005-0000-0000-000049B10000}"/>
    <cellStyle name="Note 7 2 2 2 18 2" xfId="44847" xr:uid="{00000000-0005-0000-0000-00004AB10000}"/>
    <cellStyle name="Note 7 2 2 2 18 3" xfId="44848" xr:uid="{00000000-0005-0000-0000-00004BB10000}"/>
    <cellStyle name="Note 7 2 2 2 18 4" xfId="44849" xr:uid="{00000000-0005-0000-0000-00004CB10000}"/>
    <cellStyle name="Note 7 2 2 2 19" xfId="44850" xr:uid="{00000000-0005-0000-0000-00004DB10000}"/>
    <cellStyle name="Note 7 2 2 2 19 2" xfId="44851" xr:uid="{00000000-0005-0000-0000-00004EB10000}"/>
    <cellStyle name="Note 7 2 2 2 19 3" xfId="44852" xr:uid="{00000000-0005-0000-0000-00004FB10000}"/>
    <cellStyle name="Note 7 2 2 2 19 4" xfId="44853" xr:uid="{00000000-0005-0000-0000-000050B10000}"/>
    <cellStyle name="Note 7 2 2 2 2" xfId="44854" xr:uid="{00000000-0005-0000-0000-000051B10000}"/>
    <cellStyle name="Note 7 2 2 2 2 2" xfId="44855" xr:uid="{00000000-0005-0000-0000-000052B10000}"/>
    <cellStyle name="Note 7 2 2 2 2 3" xfId="44856" xr:uid="{00000000-0005-0000-0000-000053B10000}"/>
    <cellStyle name="Note 7 2 2 2 2 4" xfId="44857" xr:uid="{00000000-0005-0000-0000-000054B10000}"/>
    <cellStyle name="Note 7 2 2 2 20" xfId="44858" xr:uid="{00000000-0005-0000-0000-000055B10000}"/>
    <cellStyle name="Note 7 2 2 2 20 2" xfId="44859" xr:uid="{00000000-0005-0000-0000-000056B10000}"/>
    <cellStyle name="Note 7 2 2 2 20 3" xfId="44860" xr:uid="{00000000-0005-0000-0000-000057B10000}"/>
    <cellStyle name="Note 7 2 2 2 20 4" xfId="44861" xr:uid="{00000000-0005-0000-0000-000058B10000}"/>
    <cellStyle name="Note 7 2 2 2 21" xfId="44862" xr:uid="{00000000-0005-0000-0000-000059B10000}"/>
    <cellStyle name="Note 7 2 2 2 22" xfId="44863" xr:uid="{00000000-0005-0000-0000-00005AB10000}"/>
    <cellStyle name="Note 7 2 2 2 3" xfId="44864" xr:uid="{00000000-0005-0000-0000-00005BB10000}"/>
    <cellStyle name="Note 7 2 2 2 3 2" xfId="44865" xr:uid="{00000000-0005-0000-0000-00005CB10000}"/>
    <cellStyle name="Note 7 2 2 2 3 3" xfId="44866" xr:uid="{00000000-0005-0000-0000-00005DB10000}"/>
    <cellStyle name="Note 7 2 2 2 3 4" xfId="44867" xr:uid="{00000000-0005-0000-0000-00005EB10000}"/>
    <cellStyle name="Note 7 2 2 2 4" xfId="44868" xr:uid="{00000000-0005-0000-0000-00005FB10000}"/>
    <cellStyle name="Note 7 2 2 2 4 2" xfId="44869" xr:uid="{00000000-0005-0000-0000-000060B10000}"/>
    <cellStyle name="Note 7 2 2 2 4 3" xfId="44870" xr:uid="{00000000-0005-0000-0000-000061B10000}"/>
    <cellStyle name="Note 7 2 2 2 4 4" xfId="44871" xr:uid="{00000000-0005-0000-0000-000062B10000}"/>
    <cellStyle name="Note 7 2 2 2 5" xfId="44872" xr:uid="{00000000-0005-0000-0000-000063B10000}"/>
    <cellStyle name="Note 7 2 2 2 5 2" xfId="44873" xr:uid="{00000000-0005-0000-0000-000064B10000}"/>
    <cellStyle name="Note 7 2 2 2 5 3" xfId="44874" xr:uid="{00000000-0005-0000-0000-000065B10000}"/>
    <cellStyle name="Note 7 2 2 2 5 4" xfId="44875" xr:uid="{00000000-0005-0000-0000-000066B10000}"/>
    <cellStyle name="Note 7 2 2 2 6" xfId="44876" xr:uid="{00000000-0005-0000-0000-000067B10000}"/>
    <cellStyle name="Note 7 2 2 2 6 2" xfId="44877" xr:uid="{00000000-0005-0000-0000-000068B10000}"/>
    <cellStyle name="Note 7 2 2 2 6 3" xfId="44878" xr:uid="{00000000-0005-0000-0000-000069B10000}"/>
    <cellStyle name="Note 7 2 2 2 6 4" xfId="44879" xr:uid="{00000000-0005-0000-0000-00006AB10000}"/>
    <cellStyle name="Note 7 2 2 2 7" xfId="44880" xr:uid="{00000000-0005-0000-0000-00006BB10000}"/>
    <cellStyle name="Note 7 2 2 2 7 2" xfId="44881" xr:uid="{00000000-0005-0000-0000-00006CB10000}"/>
    <cellStyle name="Note 7 2 2 2 7 3" xfId="44882" xr:uid="{00000000-0005-0000-0000-00006DB10000}"/>
    <cellStyle name="Note 7 2 2 2 7 4" xfId="44883" xr:uid="{00000000-0005-0000-0000-00006EB10000}"/>
    <cellStyle name="Note 7 2 2 2 8" xfId="44884" xr:uid="{00000000-0005-0000-0000-00006FB10000}"/>
    <cellStyle name="Note 7 2 2 2 8 2" xfId="44885" xr:uid="{00000000-0005-0000-0000-000070B10000}"/>
    <cellStyle name="Note 7 2 2 2 8 3" xfId="44886" xr:uid="{00000000-0005-0000-0000-000071B10000}"/>
    <cellStyle name="Note 7 2 2 2 8 4" xfId="44887" xr:uid="{00000000-0005-0000-0000-000072B10000}"/>
    <cellStyle name="Note 7 2 2 2 9" xfId="44888" xr:uid="{00000000-0005-0000-0000-000073B10000}"/>
    <cellStyle name="Note 7 2 2 2 9 2" xfId="44889" xr:uid="{00000000-0005-0000-0000-000074B10000}"/>
    <cellStyle name="Note 7 2 2 2 9 3" xfId="44890" xr:uid="{00000000-0005-0000-0000-000075B10000}"/>
    <cellStyle name="Note 7 2 2 2 9 4" xfId="44891" xr:uid="{00000000-0005-0000-0000-000076B10000}"/>
    <cellStyle name="Note 7 2 2 3" xfId="44892" xr:uid="{00000000-0005-0000-0000-000077B10000}"/>
    <cellStyle name="Note 7 2 20" xfId="44893" xr:uid="{00000000-0005-0000-0000-000078B10000}"/>
    <cellStyle name="Note 7 2 20 2" xfId="44894" xr:uid="{00000000-0005-0000-0000-000079B10000}"/>
    <cellStyle name="Note 7 2 20 3" xfId="44895" xr:uid="{00000000-0005-0000-0000-00007AB10000}"/>
    <cellStyle name="Note 7 2 20 4" xfId="44896" xr:uid="{00000000-0005-0000-0000-00007BB10000}"/>
    <cellStyle name="Note 7 2 21" xfId="44897" xr:uid="{00000000-0005-0000-0000-00007CB10000}"/>
    <cellStyle name="Note 7 2 21 2" xfId="44898" xr:uid="{00000000-0005-0000-0000-00007DB10000}"/>
    <cellStyle name="Note 7 2 21 3" xfId="44899" xr:uid="{00000000-0005-0000-0000-00007EB10000}"/>
    <cellStyle name="Note 7 2 21 4" xfId="44900" xr:uid="{00000000-0005-0000-0000-00007FB10000}"/>
    <cellStyle name="Note 7 2 22" xfId="44901" xr:uid="{00000000-0005-0000-0000-000080B10000}"/>
    <cellStyle name="Note 7 2 22 2" xfId="44902" xr:uid="{00000000-0005-0000-0000-000081B10000}"/>
    <cellStyle name="Note 7 2 22 3" xfId="44903" xr:uid="{00000000-0005-0000-0000-000082B10000}"/>
    <cellStyle name="Note 7 2 22 4" xfId="44904" xr:uid="{00000000-0005-0000-0000-000083B10000}"/>
    <cellStyle name="Note 7 2 23" xfId="44905" xr:uid="{00000000-0005-0000-0000-000084B10000}"/>
    <cellStyle name="Note 7 2 23 2" xfId="44906" xr:uid="{00000000-0005-0000-0000-000085B10000}"/>
    <cellStyle name="Note 7 2 23 3" xfId="44907" xr:uid="{00000000-0005-0000-0000-000086B10000}"/>
    <cellStyle name="Note 7 2 23 4" xfId="44908" xr:uid="{00000000-0005-0000-0000-000087B10000}"/>
    <cellStyle name="Note 7 2 24" xfId="44909" xr:uid="{00000000-0005-0000-0000-000088B10000}"/>
    <cellStyle name="Note 7 2 24 2" xfId="44910" xr:uid="{00000000-0005-0000-0000-000089B10000}"/>
    <cellStyle name="Note 7 2 24 3" xfId="44911" xr:uid="{00000000-0005-0000-0000-00008AB10000}"/>
    <cellStyle name="Note 7 2 24 4" xfId="44912" xr:uid="{00000000-0005-0000-0000-00008BB10000}"/>
    <cellStyle name="Note 7 2 25" xfId="44913" xr:uid="{00000000-0005-0000-0000-00008CB10000}"/>
    <cellStyle name="Note 7 2 26" xfId="44914" xr:uid="{00000000-0005-0000-0000-00008DB10000}"/>
    <cellStyle name="Note 7 2 27" xfId="44771" xr:uid="{00000000-0005-0000-0000-00008EB10000}"/>
    <cellStyle name="Note 7 2 3" xfId="44915" xr:uid="{00000000-0005-0000-0000-00008FB10000}"/>
    <cellStyle name="Note 7 2 3 10" xfId="44916" xr:uid="{00000000-0005-0000-0000-000090B10000}"/>
    <cellStyle name="Note 7 2 3 10 2" xfId="44917" xr:uid="{00000000-0005-0000-0000-000091B10000}"/>
    <cellStyle name="Note 7 2 3 10 3" xfId="44918" xr:uid="{00000000-0005-0000-0000-000092B10000}"/>
    <cellStyle name="Note 7 2 3 10 4" xfId="44919" xr:uid="{00000000-0005-0000-0000-000093B10000}"/>
    <cellStyle name="Note 7 2 3 11" xfId="44920" xr:uid="{00000000-0005-0000-0000-000094B10000}"/>
    <cellStyle name="Note 7 2 3 11 2" xfId="44921" xr:uid="{00000000-0005-0000-0000-000095B10000}"/>
    <cellStyle name="Note 7 2 3 11 3" xfId="44922" xr:uid="{00000000-0005-0000-0000-000096B10000}"/>
    <cellStyle name="Note 7 2 3 11 4" xfId="44923" xr:uid="{00000000-0005-0000-0000-000097B10000}"/>
    <cellStyle name="Note 7 2 3 12" xfId="44924" xr:uid="{00000000-0005-0000-0000-000098B10000}"/>
    <cellStyle name="Note 7 2 3 12 2" xfId="44925" xr:uid="{00000000-0005-0000-0000-000099B10000}"/>
    <cellStyle name="Note 7 2 3 12 3" xfId="44926" xr:uid="{00000000-0005-0000-0000-00009AB10000}"/>
    <cellStyle name="Note 7 2 3 12 4" xfId="44927" xr:uid="{00000000-0005-0000-0000-00009BB10000}"/>
    <cellStyle name="Note 7 2 3 13" xfId="44928" xr:uid="{00000000-0005-0000-0000-00009CB10000}"/>
    <cellStyle name="Note 7 2 3 13 2" xfId="44929" xr:uid="{00000000-0005-0000-0000-00009DB10000}"/>
    <cellStyle name="Note 7 2 3 13 3" xfId="44930" xr:uid="{00000000-0005-0000-0000-00009EB10000}"/>
    <cellStyle name="Note 7 2 3 13 4" xfId="44931" xr:uid="{00000000-0005-0000-0000-00009FB10000}"/>
    <cellStyle name="Note 7 2 3 14" xfId="44932" xr:uid="{00000000-0005-0000-0000-0000A0B10000}"/>
    <cellStyle name="Note 7 2 3 14 2" xfId="44933" xr:uid="{00000000-0005-0000-0000-0000A1B10000}"/>
    <cellStyle name="Note 7 2 3 14 3" xfId="44934" xr:uid="{00000000-0005-0000-0000-0000A2B10000}"/>
    <cellStyle name="Note 7 2 3 14 4" xfId="44935" xr:uid="{00000000-0005-0000-0000-0000A3B10000}"/>
    <cellStyle name="Note 7 2 3 15" xfId="44936" xr:uid="{00000000-0005-0000-0000-0000A4B10000}"/>
    <cellStyle name="Note 7 2 3 15 2" xfId="44937" xr:uid="{00000000-0005-0000-0000-0000A5B10000}"/>
    <cellStyle name="Note 7 2 3 15 3" xfId="44938" xr:uid="{00000000-0005-0000-0000-0000A6B10000}"/>
    <cellStyle name="Note 7 2 3 15 4" xfId="44939" xr:uid="{00000000-0005-0000-0000-0000A7B10000}"/>
    <cellStyle name="Note 7 2 3 16" xfId="44940" xr:uid="{00000000-0005-0000-0000-0000A8B10000}"/>
    <cellStyle name="Note 7 2 3 16 2" xfId="44941" xr:uid="{00000000-0005-0000-0000-0000A9B10000}"/>
    <cellStyle name="Note 7 2 3 16 3" xfId="44942" xr:uid="{00000000-0005-0000-0000-0000AAB10000}"/>
    <cellStyle name="Note 7 2 3 16 4" xfId="44943" xr:uid="{00000000-0005-0000-0000-0000ABB10000}"/>
    <cellStyle name="Note 7 2 3 17" xfId="44944" xr:uid="{00000000-0005-0000-0000-0000ACB10000}"/>
    <cellStyle name="Note 7 2 3 17 2" xfId="44945" xr:uid="{00000000-0005-0000-0000-0000ADB10000}"/>
    <cellStyle name="Note 7 2 3 17 3" xfId="44946" xr:uid="{00000000-0005-0000-0000-0000AEB10000}"/>
    <cellStyle name="Note 7 2 3 17 4" xfId="44947" xr:uid="{00000000-0005-0000-0000-0000AFB10000}"/>
    <cellStyle name="Note 7 2 3 18" xfId="44948" xr:uid="{00000000-0005-0000-0000-0000B0B10000}"/>
    <cellStyle name="Note 7 2 3 18 2" xfId="44949" xr:uid="{00000000-0005-0000-0000-0000B1B10000}"/>
    <cellStyle name="Note 7 2 3 18 3" xfId="44950" xr:uid="{00000000-0005-0000-0000-0000B2B10000}"/>
    <cellStyle name="Note 7 2 3 18 4" xfId="44951" xr:uid="{00000000-0005-0000-0000-0000B3B10000}"/>
    <cellStyle name="Note 7 2 3 19" xfId="44952" xr:uid="{00000000-0005-0000-0000-0000B4B10000}"/>
    <cellStyle name="Note 7 2 3 19 2" xfId="44953" xr:uid="{00000000-0005-0000-0000-0000B5B10000}"/>
    <cellStyle name="Note 7 2 3 19 3" xfId="44954" xr:uid="{00000000-0005-0000-0000-0000B6B10000}"/>
    <cellStyle name="Note 7 2 3 19 4" xfId="44955" xr:uid="{00000000-0005-0000-0000-0000B7B10000}"/>
    <cellStyle name="Note 7 2 3 2" xfId="44956" xr:uid="{00000000-0005-0000-0000-0000B8B10000}"/>
    <cellStyle name="Note 7 2 3 2 2" xfId="44957" xr:uid="{00000000-0005-0000-0000-0000B9B10000}"/>
    <cellStyle name="Note 7 2 3 2 3" xfId="44958" xr:uid="{00000000-0005-0000-0000-0000BAB10000}"/>
    <cellStyle name="Note 7 2 3 2 4" xfId="44959" xr:uid="{00000000-0005-0000-0000-0000BBB10000}"/>
    <cellStyle name="Note 7 2 3 20" xfId="44960" xr:uid="{00000000-0005-0000-0000-0000BCB10000}"/>
    <cellStyle name="Note 7 2 3 20 2" xfId="44961" xr:uid="{00000000-0005-0000-0000-0000BDB10000}"/>
    <cellStyle name="Note 7 2 3 20 3" xfId="44962" xr:uid="{00000000-0005-0000-0000-0000BEB10000}"/>
    <cellStyle name="Note 7 2 3 20 4" xfId="44963" xr:uid="{00000000-0005-0000-0000-0000BFB10000}"/>
    <cellStyle name="Note 7 2 3 21" xfId="44964" xr:uid="{00000000-0005-0000-0000-0000C0B10000}"/>
    <cellStyle name="Note 7 2 3 22" xfId="44965" xr:uid="{00000000-0005-0000-0000-0000C1B10000}"/>
    <cellStyle name="Note 7 2 3 3" xfId="44966" xr:uid="{00000000-0005-0000-0000-0000C2B10000}"/>
    <cellStyle name="Note 7 2 3 3 2" xfId="44967" xr:uid="{00000000-0005-0000-0000-0000C3B10000}"/>
    <cellStyle name="Note 7 2 3 3 3" xfId="44968" xr:uid="{00000000-0005-0000-0000-0000C4B10000}"/>
    <cellStyle name="Note 7 2 3 3 4" xfId="44969" xr:uid="{00000000-0005-0000-0000-0000C5B10000}"/>
    <cellStyle name="Note 7 2 3 4" xfId="44970" xr:uid="{00000000-0005-0000-0000-0000C6B10000}"/>
    <cellStyle name="Note 7 2 3 4 2" xfId="44971" xr:uid="{00000000-0005-0000-0000-0000C7B10000}"/>
    <cellStyle name="Note 7 2 3 4 3" xfId="44972" xr:uid="{00000000-0005-0000-0000-0000C8B10000}"/>
    <cellStyle name="Note 7 2 3 4 4" xfId="44973" xr:uid="{00000000-0005-0000-0000-0000C9B10000}"/>
    <cellStyle name="Note 7 2 3 5" xfId="44974" xr:uid="{00000000-0005-0000-0000-0000CAB10000}"/>
    <cellStyle name="Note 7 2 3 5 2" xfId="44975" xr:uid="{00000000-0005-0000-0000-0000CBB10000}"/>
    <cellStyle name="Note 7 2 3 5 3" xfId="44976" xr:uid="{00000000-0005-0000-0000-0000CCB10000}"/>
    <cellStyle name="Note 7 2 3 5 4" xfId="44977" xr:uid="{00000000-0005-0000-0000-0000CDB10000}"/>
    <cellStyle name="Note 7 2 3 6" xfId="44978" xr:uid="{00000000-0005-0000-0000-0000CEB10000}"/>
    <cellStyle name="Note 7 2 3 6 2" xfId="44979" xr:uid="{00000000-0005-0000-0000-0000CFB10000}"/>
    <cellStyle name="Note 7 2 3 6 3" xfId="44980" xr:uid="{00000000-0005-0000-0000-0000D0B10000}"/>
    <cellStyle name="Note 7 2 3 6 4" xfId="44981" xr:uid="{00000000-0005-0000-0000-0000D1B10000}"/>
    <cellStyle name="Note 7 2 3 7" xfId="44982" xr:uid="{00000000-0005-0000-0000-0000D2B10000}"/>
    <cellStyle name="Note 7 2 3 7 2" xfId="44983" xr:uid="{00000000-0005-0000-0000-0000D3B10000}"/>
    <cellStyle name="Note 7 2 3 7 3" xfId="44984" xr:uid="{00000000-0005-0000-0000-0000D4B10000}"/>
    <cellStyle name="Note 7 2 3 7 4" xfId="44985" xr:uid="{00000000-0005-0000-0000-0000D5B10000}"/>
    <cellStyle name="Note 7 2 3 8" xfId="44986" xr:uid="{00000000-0005-0000-0000-0000D6B10000}"/>
    <cellStyle name="Note 7 2 3 8 2" xfId="44987" xr:uid="{00000000-0005-0000-0000-0000D7B10000}"/>
    <cellStyle name="Note 7 2 3 8 3" xfId="44988" xr:uid="{00000000-0005-0000-0000-0000D8B10000}"/>
    <cellStyle name="Note 7 2 3 8 4" xfId="44989" xr:uid="{00000000-0005-0000-0000-0000D9B10000}"/>
    <cellStyle name="Note 7 2 3 9" xfId="44990" xr:uid="{00000000-0005-0000-0000-0000DAB10000}"/>
    <cellStyle name="Note 7 2 3 9 2" xfId="44991" xr:uid="{00000000-0005-0000-0000-0000DBB10000}"/>
    <cellStyle name="Note 7 2 3 9 3" xfId="44992" xr:uid="{00000000-0005-0000-0000-0000DCB10000}"/>
    <cellStyle name="Note 7 2 3 9 4" xfId="44993" xr:uid="{00000000-0005-0000-0000-0000DDB10000}"/>
    <cellStyle name="Note 7 2 4" xfId="44994" xr:uid="{00000000-0005-0000-0000-0000DEB10000}"/>
    <cellStyle name="Note 7 2 4 10" xfId="44995" xr:uid="{00000000-0005-0000-0000-0000DFB10000}"/>
    <cellStyle name="Note 7 2 4 10 2" xfId="44996" xr:uid="{00000000-0005-0000-0000-0000E0B10000}"/>
    <cellStyle name="Note 7 2 4 10 3" xfId="44997" xr:uid="{00000000-0005-0000-0000-0000E1B10000}"/>
    <cellStyle name="Note 7 2 4 10 4" xfId="44998" xr:uid="{00000000-0005-0000-0000-0000E2B10000}"/>
    <cellStyle name="Note 7 2 4 11" xfId="44999" xr:uid="{00000000-0005-0000-0000-0000E3B10000}"/>
    <cellStyle name="Note 7 2 4 11 2" xfId="45000" xr:uid="{00000000-0005-0000-0000-0000E4B10000}"/>
    <cellStyle name="Note 7 2 4 11 3" xfId="45001" xr:uid="{00000000-0005-0000-0000-0000E5B10000}"/>
    <cellStyle name="Note 7 2 4 11 4" xfId="45002" xr:uid="{00000000-0005-0000-0000-0000E6B10000}"/>
    <cellStyle name="Note 7 2 4 12" xfId="45003" xr:uid="{00000000-0005-0000-0000-0000E7B10000}"/>
    <cellStyle name="Note 7 2 4 12 2" xfId="45004" xr:uid="{00000000-0005-0000-0000-0000E8B10000}"/>
    <cellStyle name="Note 7 2 4 12 3" xfId="45005" xr:uid="{00000000-0005-0000-0000-0000E9B10000}"/>
    <cellStyle name="Note 7 2 4 12 4" xfId="45006" xr:uid="{00000000-0005-0000-0000-0000EAB10000}"/>
    <cellStyle name="Note 7 2 4 13" xfId="45007" xr:uid="{00000000-0005-0000-0000-0000EBB10000}"/>
    <cellStyle name="Note 7 2 4 13 2" xfId="45008" xr:uid="{00000000-0005-0000-0000-0000ECB10000}"/>
    <cellStyle name="Note 7 2 4 13 3" xfId="45009" xr:uid="{00000000-0005-0000-0000-0000EDB10000}"/>
    <cellStyle name="Note 7 2 4 13 4" xfId="45010" xr:uid="{00000000-0005-0000-0000-0000EEB10000}"/>
    <cellStyle name="Note 7 2 4 14" xfId="45011" xr:uid="{00000000-0005-0000-0000-0000EFB10000}"/>
    <cellStyle name="Note 7 2 4 14 2" xfId="45012" xr:uid="{00000000-0005-0000-0000-0000F0B10000}"/>
    <cellStyle name="Note 7 2 4 14 3" xfId="45013" xr:uid="{00000000-0005-0000-0000-0000F1B10000}"/>
    <cellStyle name="Note 7 2 4 14 4" xfId="45014" xr:uid="{00000000-0005-0000-0000-0000F2B10000}"/>
    <cellStyle name="Note 7 2 4 15" xfId="45015" xr:uid="{00000000-0005-0000-0000-0000F3B10000}"/>
    <cellStyle name="Note 7 2 4 15 2" xfId="45016" xr:uid="{00000000-0005-0000-0000-0000F4B10000}"/>
    <cellStyle name="Note 7 2 4 15 3" xfId="45017" xr:uid="{00000000-0005-0000-0000-0000F5B10000}"/>
    <cellStyle name="Note 7 2 4 15 4" xfId="45018" xr:uid="{00000000-0005-0000-0000-0000F6B10000}"/>
    <cellStyle name="Note 7 2 4 16" xfId="45019" xr:uid="{00000000-0005-0000-0000-0000F7B10000}"/>
    <cellStyle name="Note 7 2 4 16 2" xfId="45020" xr:uid="{00000000-0005-0000-0000-0000F8B10000}"/>
    <cellStyle name="Note 7 2 4 16 3" xfId="45021" xr:uid="{00000000-0005-0000-0000-0000F9B10000}"/>
    <cellStyle name="Note 7 2 4 16 4" xfId="45022" xr:uid="{00000000-0005-0000-0000-0000FAB10000}"/>
    <cellStyle name="Note 7 2 4 17" xfId="45023" xr:uid="{00000000-0005-0000-0000-0000FBB10000}"/>
    <cellStyle name="Note 7 2 4 17 2" xfId="45024" xr:uid="{00000000-0005-0000-0000-0000FCB10000}"/>
    <cellStyle name="Note 7 2 4 17 3" xfId="45025" xr:uid="{00000000-0005-0000-0000-0000FDB10000}"/>
    <cellStyle name="Note 7 2 4 17 4" xfId="45026" xr:uid="{00000000-0005-0000-0000-0000FEB10000}"/>
    <cellStyle name="Note 7 2 4 18" xfId="45027" xr:uid="{00000000-0005-0000-0000-0000FFB10000}"/>
    <cellStyle name="Note 7 2 4 18 2" xfId="45028" xr:uid="{00000000-0005-0000-0000-000000B20000}"/>
    <cellStyle name="Note 7 2 4 18 3" xfId="45029" xr:uid="{00000000-0005-0000-0000-000001B20000}"/>
    <cellStyle name="Note 7 2 4 18 4" xfId="45030" xr:uid="{00000000-0005-0000-0000-000002B20000}"/>
    <cellStyle name="Note 7 2 4 19" xfId="45031" xr:uid="{00000000-0005-0000-0000-000003B20000}"/>
    <cellStyle name="Note 7 2 4 19 2" xfId="45032" xr:uid="{00000000-0005-0000-0000-000004B20000}"/>
    <cellStyle name="Note 7 2 4 19 3" xfId="45033" xr:uid="{00000000-0005-0000-0000-000005B20000}"/>
    <cellStyle name="Note 7 2 4 19 4" xfId="45034" xr:uid="{00000000-0005-0000-0000-000006B20000}"/>
    <cellStyle name="Note 7 2 4 2" xfId="45035" xr:uid="{00000000-0005-0000-0000-000007B20000}"/>
    <cellStyle name="Note 7 2 4 2 2" xfId="45036" xr:uid="{00000000-0005-0000-0000-000008B20000}"/>
    <cellStyle name="Note 7 2 4 2 3" xfId="45037" xr:uid="{00000000-0005-0000-0000-000009B20000}"/>
    <cellStyle name="Note 7 2 4 2 4" xfId="45038" xr:uid="{00000000-0005-0000-0000-00000AB20000}"/>
    <cellStyle name="Note 7 2 4 20" xfId="45039" xr:uid="{00000000-0005-0000-0000-00000BB20000}"/>
    <cellStyle name="Note 7 2 4 20 2" xfId="45040" xr:uid="{00000000-0005-0000-0000-00000CB20000}"/>
    <cellStyle name="Note 7 2 4 20 3" xfId="45041" xr:uid="{00000000-0005-0000-0000-00000DB20000}"/>
    <cellStyle name="Note 7 2 4 20 4" xfId="45042" xr:uid="{00000000-0005-0000-0000-00000EB20000}"/>
    <cellStyle name="Note 7 2 4 21" xfId="45043" xr:uid="{00000000-0005-0000-0000-00000FB20000}"/>
    <cellStyle name="Note 7 2 4 22" xfId="45044" xr:uid="{00000000-0005-0000-0000-000010B20000}"/>
    <cellStyle name="Note 7 2 4 3" xfId="45045" xr:uid="{00000000-0005-0000-0000-000011B20000}"/>
    <cellStyle name="Note 7 2 4 3 2" xfId="45046" xr:uid="{00000000-0005-0000-0000-000012B20000}"/>
    <cellStyle name="Note 7 2 4 3 3" xfId="45047" xr:uid="{00000000-0005-0000-0000-000013B20000}"/>
    <cellStyle name="Note 7 2 4 3 4" xfId="45048" xr:uid="{00000000-0005-0000-0000-000014B20000}"/>
    <cellStyle name="Note 7 2 4 4" xfId="45049" xr:uid="{00000000-0005-0000-0000-000015B20000}"/>
    <cellStyle name="Note 7 2 4 4 2" xfId="45050" xr:uid="{00000000-0005-0000-0000-000016B20000}"/>
    <cellStyle name="Note 7 2 4 4 3" xfId="45051" xr:uid="{00000000-0005-0000-0000-000017B20000}"/>
    <cellStyle name="Note 7 2 4 4 4" xfId="45052" xr:uid="{00000000-0005-0000-0000-000018B20000}"/>
    <cellStyle name="Note 7 2 4 5" xfId="45053" xr:uid="{00000000-0005-0000-0000-000019B20000}"/>
    <cellStyle name="Note 7 2 4 5 2" xfId="45054" xr:uid="{00000000-0005-0000-0000-00001AB20000}"/>
    <cellStyle name="Note 7 2 4 5 3" xfId="45055" xr:uid="{00000000-0005-0000-0000-00001BB20000}"/>
    <cellStyle name="Note 7 2 4 5 4" xfId="45056" xr:uid="{00000000-0005-0000-0000-00001CB20000}"/>
    <cellStyle name="Note 7 2 4 6" xfId="45057" xr:uid="{00000000-0005-0000-0000-00001DB20000}"/>
    <cellStyle name="Note 7 2 4 6 2" xfId="45058" xr:uid="{00000000-0005-0000-0000-00001EB20000}"/>
    <cellStyle name="Note 7 2 4 6 3" xfId="45059" xr:uid="{00000000-0005-0000-0000-00001FB20000}"/>
    <cellStyle name="Note 7 2 4 6 4" xfId="45060" xr:uid="{00000000-0005-0000-0000-000020B20000}"/>
    <cellStyle name="Note 7 2 4 7" xfId="45061" xr:uid="{00000000-0005-0000-0000-000021B20000}"/>
    <cellStyle name="Note 7 2 4 7 2" xfId="45062" xr:uid="{00000000-0005-0000-0000-000022B20000}"/>
    <cellStyle name="Note 7 2 4 7 3" xfId="45063" xr:uid="{00000000-0005-0000-0000-000023B20000}"/>
    <cellStyle name="Note 7 2 4 7 4" xfId="45064" xr:uid="{00000000-0005-0000-0000-000024B20000}"/>
    <cellStyle name="Note 7 2 4 8" xfId="45065" xr:uid="{00000000-0005-0000-0000-000025B20000}"/>
    <cellStyle name="Note 7 2 4 8 2" xfId="45066" xr:uid="{00000000-0005-0000-0000-000026B20000}"/>
    <cellStyle name="Note 7 2 4 8 3" xfId="45067" xr:uid="{00000000-0005-0000-0000-000027B20000}"/>
    <cellStyle name="Note 7 2 4 8 4" xfId="45068" xr:uid="{00000000-0005-0000-0000-000028B20000}"/>
    <cellStyle name="Note 7 2 4 9" xfId="45069" xr:uid="{00000000-0005-0000-0000-000029B20000}"/>
    <cellStyle name="Note 7 2 4 9 2" xfId="45070" xr:uid="{00000000-0005-0000-0000-00002AB20000}"/>
    <cellStyle name="Note 7 2 4 9 3" xfId="45071" xr:uid="{00000000-0005-0000-0000-00002BB20000}"/>
    <cellStyle name="Note 7 2 4 9 4" xfId="45072" xr:uid="{00000000-0005-0000-0000-00002CB20000}"/>
    <cellStyle name="Note 7 2 5" xfId="45073" xr:uid="{00000000-0005-0000-0000-00002DB20000}"/>
    <cellStyle name="Note 7 2 5 10" xfId="45074" xr:uid="{00000000-0005-0000-0000-00002EB20000}"/>
    <cellStyle name="Note 7 2 5 10 2" xfId="45075" xr:uid="{00000000-0005-0000-0000-00002FB20000}"/>
    <cellStyle name="Note 7 2 5 10 3" xfId="45076" xr:uid="{00000000-0005-0000-0000-000030B20000}"/>
    <cellStyle name="Note 7 2 5 10 4" xfId="45077" xr:uid="{00000000-0005-0000-0000-000031B20000}"/>
    <cellStyle name="Note 7 2 5 11" xfId="45078" xr:uid="{00000000-0005-0000-0000-000032B20000}"/>
    <cellStyle name="Note 7 2 5 11 2" xfId="45079" xr:uid="{00000000-0005-0000-0000-000033B20000}"/>
    <cellStyle name="Note 7 2 5 11 3" xfId="45080" xr:uid="{00000000-0005-0000-0000-000034B20000}"/>
    <cellStyle name="Note 7 2 5 11 4" xfId="45081" xr:uid="{00000000-0005-0000-0000-000035B20000}"/>
    <cellStyle name="Note 7 2 5 12" xfId="45082" xr:uid="{00000000-0005-0000-0000-000036B20000}"/>
    <cellStyle name="Note 7 2 5 12 2" xfId="45083" xr:uid="{00000000-0005-0000-0000-000037B20000}"/>
    <cellStyle name="Note 7 2 5 12 3" xfId="45084" xr:uid="{00000000-0005-0000-0000-000038B20000}"/>
    <cellStyle name="Note 7 2 5 12 4" xfId="45085" xr:uid="{00000000-0005-0000-0000-000039B20000}"/>
    <cellStyle name="Note 7 2 5 13" xfId="45086" xr:uid="{00000000-0005-0000-0000-00003AB20000}"/>
    <cellStyle name="Note 7 2 5 13 2" xfId="45087" xr:uid="{00000000-0005-0000-0000-00003BB20000}"/>
    <cellStyle name="Note 7 2 5 13 3" xfId="45088" xr:uid="{00000000-0005-0000-0000-00003CB20000}"/>
    <cellStyle name="Note 7 2 5 13 4" xfId="45089" xr:uid="{00000000-0005-0000-0000-00003DB20000}"/>
    <cellStyle name="Note 7 2 5 14" xfId="45090" xr:uid="{00000000-0005-0000-0000-00003EB20000}"/>
    <cellStyle name="Note 7 2 5 14 2" xfId="45091" xr:uid="{00000000-0005-0000-0000-00003FB20000}"/>
    <cellStyle name="Note 7 2 5 14 3" xfId="45092" xr:uid="{00000000-0005-0000-0000-000040B20000}"/>
    <cellStyle name="Note 7 2 5 14 4" xfId="45093" xr:uid="{00000000-0005-0000-0000-000041B20000}"/>
    <cellStyle name="Note 7 2 5 15" xfId="45094" xr:uid="{00000000-0005-0000-0000-000042B20000}"/>
    <cellStyle name="Note 7 2 5 15 2" xfId="45095" xr:uid="{00000000-0005-0000-0000-000043B20000}"/>
    <cellStyle name="Note 7 2 5 15 3" xfId="45096" xr:uid="{00000000-0005-0000-0000-000044B20000}"/>
    <cellStyle name="Note 7 2 5 15 4" xfId="45097" xr:uid="{00000000-0005-0000-0000-000045B20000}"/>
    <cellStyle name="Note 7 2 5 16" xfId="45098" xr:uid="{00000000-0005-0000-0000-000046B20000}"/>
    <cellStyle name="Note 7 2 5 16 2" xfId="45099" xr:uid="{00000000-0005-0000-0000-000047B20000}"/>
    <cellStyle name="Note 7 2 5 16 3" xfId="45100" xr:uid="{00000000-0005-0000-0000-000048B20000}"/>
    <cellStyle name="Note 7 2 5 16 4" xfId="45101" xr:uid="{00000000-0005-0000-0000-000049B20000}"/>
    <cellStyle name="Note 7 2 5 17" xfId="45102" xr:uid="{00000000-0005-0000-0000-00004AB20000}"/>
    <cellStyle name="Note 7 2 5 17 2" xfId="45103" xr:uid="{00000000-0005-0000-0000-00004BB20000}"/>
    <cellStyle name="Note 7 2 5 17 3" xfId="45104" xr:uid="{00000000-0005-0000-0000-00004CB20000}"/>
    <cellStyle name="Note 7 2 5 17 4" xfId="45105" xr:uid="{00000000-0005-0000-0000-00004DB20000}"/>
    <cellStyle name="Note 7 2 5 18" xfId="45106" xr:uid="{00000000-0005-0000-0000-00004EB20000}"/>
    <cellStyle name="Note 7 2 5 18 2" xfId="45107" xr:uid="{00000000-0005-0000-0000-00004FB20000}"/>
    <cellStyle name="Note 7 2 5 18 3" xfId="45108" xr:uid="{00000000-0005-0000-0000-000050B20000}"/>
    <cellStyle name="Note 7 2 5 18 4" xfId="45109" xr:uid="{00000000-0005-0000-0000-000051B20000}"/>
    <cellStyle name="Note 7 2 5 19" xfId="45110" xr:uid="{00000000-0005-0000-0000-000052B20000}"/>
    <cellStyle name="Note 7 2 5 19 2" xfId="45111" xr:uid="{00000000-0005-0000-0000-000053B20000}"/>
    <cellStyle name="Note 7 2 5 19 3" xfId="45112" xr:uid="{00000000-0005-0000-0000-000054B20000}"/>
    <cellStyle name="Note 7 2 5 19 4" xfId="45113" xr:uid="{00000000-0005-0000-0000-000055B20000}"/>
    <cellStyle name="Note 7 2 5 2" xfId="45114" xr:uid="{00000000-0005-0000-0000-000056B20000}"/>
    <cellStyle name="Note 7 2 5 2 2" xfId="45115" xr:uid="{00000000-0005-0000-0000-000057B20000}"/>
    <cellStyle name="Note 7 2 5 2 3" xfId="45116" xr:uid="{00000000-0005-0000-0000-000058B20000}"/>
    <cellStyle name="Note 7 2 5 2 4" xfId="45117" xr:uid="{00000000-0005-0000-0000-000059B20000}"/>
    <cellStyle name="Note 7 2 5 20" xfId="45118" xr:uid="{00000000-0005-0000-0000-00005AB20000}"/>
    <cellStyle name="Note 7 2 5 20 2" xfId="45119" xr:uid="{00000000-0005-0000-0000-00005BB20000}"/>
    <cellStyle name="Note 7 2 5 20 3" xfId="45120" xr:uid="{00000000-0005-0000-0000-00005CB20000}"/>
    <cellStyle name="Note 7 2 5 20 4" xfId="45121" xr:uid="{00000000-0005-0000-0000-00005DB20000}"/>
    <cellStyle name="Note 7 2 5 21" xfId="45122" xr:uid="{00000000-0005-0000-0000-00005EB20000}"/>
    <cellStyle name="Note 7 2 5 22" xfId="45123" xr:uid="{00000000-0005-0000-0000-00005FB20000}"/>
    <cellStyle name="Note 7 2 5 3" xfId="45124" xr:uid="{00000000-0005-0000-0000-000060B20000}"/>
    <cellStyle name="Note 7 2 5 3 2" xfId="45125" xr:uid="{00000000-0005-0000-0000-000061B20000}"/>
    <cellStyle name="Note 7 2 5 3 3" xfId="45126" xr:uid="{00000000-0005-0000-0000-000062B20000}"/>
    <cellStyle name="Note 7 2 5 3 4" xfId="45127" xr:uid="{00000000-0005-0000-0000-000063B20000}"/>
    <cellStyle name="Note 7 2 5 4" xfId="45128" xr:uid="{00000000-0005-0000-0000-000064B20000}"/>
    <cellStyle name="Note 7 2 5 4 2" xfId="45129" xr:uid="{00000000-0005-0000-0000-000065B20000}"/>
    <cellStyle name="Note 7 2 5 4 3" xfId="45130" xr:uid="{00000000-0005-0000-0000-000066B20000}"/>
    <cellStyle name="Note 7 2 5 4 4" xfId="45131" xr:uid="{00000000-0005-0000-0000-000067B20000}"/>
    <cellStyle name="Note 7 2 5 5" xfId="45132" xr:uid="{00000000-0005-0000-0000-000068B20000}"/>
    <cellStyle name="Note 7 2 5 5 2" xfId="45133" xr:uid="{00000000-0005-0000-0000-000069B20000}"/>
    <cellStyle name="Note 7 2 5 5 3" xfId="45134" xr:uid="{00000000-0005-0000-0000-00006AB20000}"/>
    <cellStyle name="Note 7 2 5 5 4" xfId="45135" xr:uid="{00000000-0005-0000-0000-00006BB20000}"/>
    <cellStyle name="Note 7 2 5 6" xfId="45136" xr:uid="{00000000-0005-0000-0000-00006CB20000}"/>
    <cellStyle name="Note 7 2 5 6 2" xfId="45137" xr:uid="{00000000-0005-0000-0000-00006DB20000}"/>
    <cellStyle name="Note 7 2 5 6 3" xfId="45138" xr:uid="{00000000-0005-0000-0000-00006EB20000}"/>
    <cellStyle name="Note 7 2 5 6 4" xfId="45139" xr:uid="{00000000-0005-0000-0000-00006FB20000}"/>
    <cellStyle name="Note 7 2 5 7" xfId="45140" xr:uid="{00000000-0005-0000-0000-000070B20000}"/>
    <cellStyle name="Note 7 2 5 7 2" xfId="45141" xr:uid="{00000000-0005-0000-0000-000071B20000}"/>
    <cellStyle name="Note 7 2 5 7 3" xfId="45142" xr:uid="{00000000-0005-0000-0000-000072B20000}"/>
    <cellStyle name="Note 7 2 5 7 4" xfId="45143" xr:uid="{00000000-0005-0000-0000-000073B20000}"/>
    <cellStyle name="Note 7 2 5 8" xfId="45144" xr:uid="{00000000-0005-0000-0000-000074B20000}"/>
    <cellStyle name="Note 7 2 5 8 2" xfId="45145" xr:uid="{00000000-0005-0000-0000-000075B20000}"/>
    <cellStyle name="Note 7 2 5 8 3" xfId="45146" xr:uid="{00000000-0005-0000-0000-000076B20000}"/>
    <cellStyle name="Note 7 2 5 8 4" xfId="45147" xr:uid="{00000000-0005-0000-0000-000077B20000}"/>
    <cellStyle name="Note 7 2 5 9" xfId="45148" xr:uid="{00000000-0005-0000-0000-000078B20000}"/>
    <cellStyle name="Note 7 2 5 9 2" xfId="45149" xr:uid="{00000000-0005-0000-0000-000079B20000}"/>
    <cellStyle name="Note 7 2 5 9 3" xfId="45150" xr:uid="{00000000-0005-0000-0000-00007AB20000}"/>
    <cellStyle name="Note 7 2 5 9 4" xfId="45151" xr:uid="{00000000-0005-0000-0000-00007BB20000}"/>
    <cellStyle name="Note 7 2 6" xfId="45152" xr:uid="{00000000-0005-0000-0000-00007CB20000}"/>
    <cellStyle name="Note 7 2 6 2" xfId="45153" xr:uid="{00000000-0005-0000-0000-00007DB20000}"/>
    <cellStyle name="Note 7 2 6 3" xfId="45154" xr:uid="{00000000-0005-0000-0000-00007EB20000}"/>
    <cellStyle name="Note 7 2 6 4" xfId="45155" xr:uid="{00000000-0005-0000-0000-00007FB20000}"/>
    <cellStyle name="Note 7 2 7" xfId="45156" xr:uid="{00000000-0005-0000-0000-000080B20000}"/>
    <cellStyle name="Note 7 2 7 2" xfId="45157" xr:uid="{00000000-0005-0000-0000-000081B20000}"/>
    <cellStyle name="Note 7 2 7 3" xfId="45158" xr:uid="{00000000-0005-0000-0000-000082B20000}"/>
    <cellStyle name="Note 7 2 7 4" xfId="45159" xr:uid="{00000000-0005-0000-0000-000083B20000}"/>
    <cellStyle name="Note 7 2 8" xfId="45160" xr:uid="{00000000-0005-0000-0000-000084B20000}"/>
    <cellStyle name="Note 7 2 8 2" xfId="45161" xr:uid="{00000000-0005-0000-0000-000085B20000}"/>
    <cellStyle name="Note 7 2 8 3" xfId="45162" xr:uid="{00000000-0005-0000-0000-000086B20000}"/>
    <cellStyle name="Note 7 2 8 4" xfId="45163" xr:uid="{00000000-0005-0000-0000-000087B20000}"/>
    <cellStyle name="Note 7 2 9" xfId="45164" xr:uid="{00000000-0005-0000-0000-000088B20000}"/>
    <cellStyle name="Note 7 2 9 2" xfId="45165" xr:uid="{00000000-0005-0000-0000-000089B20000}"/>
    <cellStyle name="Note 7 2 9 3" xfId="45166" xr:uid="{00000000-0005-0000-0000-00008AB20000}"/>
    <cellStyle name="Note 7 2 9 4" xfId="45167" xr:uid="{00000000-0005-0000-0000-00008BB20000}"/>
    <cellStyle name="Note 7 3" xfId="1805" xr:uid="{00000000-0005-0000-0000-00008CB20000}"/>
    <cellStyle name="Note 7 3 2" xfId="45169" xr:uid="{00000000-0005-0000-0000-00008DB20000}"/>
    <cellStyle name="Note 7 3 2 10" xfId="45170" xr:uid="{00000000-0005-0000-0000-00008EB20000}"/>
    <cellStyle name="Note 7 3 2 10 2" xfId="45171" xr:uid="{00000000-0005-0000-0000-00008FB20000}"/>
    <cellStyle name="Note 7 3 2 10 3" xfId="45172" xr:uid="{00000000-0005-0000-0000-000090B20000}"/>
    <cellStyle name="Note 7 3 2 10 4" xfId="45173" xr:uid="{00000000-0005-0000-0000-000091B20000}"/>
    <cellStyle name="Note 7 3 2 11" xfId="45174" xr:uid="{00000000-0005-0000-0000-000092B20000}"/>
    <cellStyle name="Note 7 3 2 11 2" xfId="45175" xr:uid="{00000000-0005-0000-0000-000093B20000}"/>
    <cellStyle name="Note 7 3 2 11 3" xfId="45176" xr:uid="{00000000-0005-0000-0000-000094B20000}"/>
    <cellStyle name="Note 7 3 2 11 4" xfId="45177" xr:uid="{00000000-0005-0000-0000-000095B20000}"/>
    <cellStyle name="Note 7 3 2 12" xfId="45178" xr:uid="{00000000-0005-0000-0000-000096B20000}"/>
    <cellStyle name="Note 7 3 2 12 2" xfId="45179" xr:uid="{00000000-0005-0000-0000-000097B20000}"/>
    <cellStyle name="Note 7 3 2 12 3" xfId="45180" xr:uid="{00000000-0005-0000-0000-000098B20000}"/>
    <cellStyle name="Note 7 3 2 12 4" xfId="45181" xr:uid="{00000000-0005-0000-0000-000099B20000}"/>
    <cellStyle name="Note 7 3 2 13" xfId="45182" xr:uid="{00000000-0005-0000-0000-00009AB20000}"/>
    <cellStyle name="Note 7 3 2 13 2" xfId="45183" xr:uid="{00000000-0005-0000-0000-00009BB20000}"/>
    <cellStyle name="Note 7 3 2 13 3" xfId="45184" xr:uid="{00000000-0005-0000-0000-00009CB20000}"/>
    <cellStyle name="Note 7 3 2 13 4" xfId="45185" xr:uid="{00000000-0005-0000-0000-00009DB20000}"/>
    <cellStyle name="Note 7 3 2 14" xfId="45186" xr:uid="{00000000-0005-0000-0000-00009EB20000}"/>
    <cellStyle name="Note 7 3 2 14 2" xfId="45187" xr:uid="{00000000-0005-0000-0000-00009FB20000}"/>
    <cellStyle name="Note 7 3 2 14 3" xfId="45188" xr:uid="{00000000-0005-0000-0000-0000A0B20000}"/>
    <cellStyle name="Note 7 3 2 14 4" xfId="45189" xr:uid="{00000000-0005-0000-0000-0000A1B20000}"/>
    <cellStyle name="Note 7 3 2 15" xfId="45190" xr:uid="{00000000-0005-0000-0000-0000A2B20000}"/>
    <cellStyle name="Note 7 3 2 15 2" xfId="45191" xr:uid="{00000000-0005-0000-0000-0000A3B20000}"/>
    <cellStyle name="Note 7 3 2 15 3" xfId="45192" xr:uid="{00000000-0005-0000-0000-0000A4B20000}"/>
    <cellStyle name="Note 7 3 2 15 4" xfId="45193" xr:uid="{00000000-0005-0000-0000-0000A5B20000}"/>
    <cellStyle name="Note 7 3 2 16" xfId="45194" xr:uid="{00000000-0005-0000-0000-0000A6B20000}"/>
    <cellStyle name="Note 7 3 2 16 2" xfId="45195" xr:uid="{00000000-0005-0000-0000-0000A7B20000}"/>
    <cellStyle name="Note 7 3 2 16 3" xfId="45196" xr:uid="{00000000-0005-0000-0000-0000A8B20000}"/>
    <cellStyle name="Note 7 3 2 16 4" xfId="45197" xr:uid="{00000000-0005-0000-0000-0000A9B20000}"/>
    <cellStyle name="Note 7 3 2 17" xfId="45198" xr:uid="{00000000-0005-0000-0000-0000AAB20000}"/>
    <cellStyle name="Note 7 3 2 17 2" xfId="45199" xr:uid="{00000000-0005-0000-0000-0000ABB20000}"/>
    <cellStyle name="Note 7 3 2 17 3" xfId="45200" xr:uid="{00000000-0005-0000-0000-0000ACB20000}"/>
    <cellStyle name="Note 7 3 2 17 4" xfId="45201" xr:uid="{00000000-0005-0000-0000-0000ADB20000}"/>
    <cellStyle name="Note 7 3 2 18" xfId="45202" xr:uid="{00000000-0005-0000-0000-0000AEB20000}"/>
    <cellStyle name="Note 7 3 2 18 2" xfId="45203" xr:uid="{00000000-0005-0000-0000-0000AFB20000}"/>
    <cellStyle name="Note 7 3 2 18 3" xfId="45204" xr:uid="{00000000-0005-0000-0000-0000B0B20000}"/>
    <cellStyle name="Note 7 3 2 18 4" xfId="45205" xr:uid="{00000000-0005-0000-0000-0000B1B20000}"/>
    <cellStyle name="Note 7 3 2 19" xfId="45206" xr:uid="{00000000-0005-0000-0000-0000B2B20000}"/>
    <cellStyle name="Note 7 3 2 19 2" xfId="45207" xr:uid="{00000000-0005-0000-0000-0000B3B20000}"/>
    <cellStyle name="Note 7 3 2 19 3" xfId="45208" xr:uid="{00000000-0005-0000-0000-0000B4B20000}"/>
    <cellStyle name="Note 7 3 2 19 4" xfId="45209" xr:uid="{00000000-0005-0000-0000-0000B5B20000}"/>
    <cellStyle name="Note 7 3 2 2" xfId="45210" xr:uid="{00000000-0005-0000-0000-0000B6B20000}"/>
    <cellStyle name="Note 7 3 2 2 2" xfId="45211" xr:uid="{00000000-0005-0000-0000-0000B7B20000}"/>
    <cellStyle name="Note 7 3 2 2 3" xfId="45212" xr:uid="{00000000-0005-0000-0000-0000B8B20000}"/>
    <cellStyle name="Note 7 3 2 2 4" xfId="45213" xr:uid="{00000000-0005-0000-0000-0000B9B20000}"/>
    <cellStyle name="Note 7 3 2 20" xfId="45214" xr:uid="{00000000-0005-0000-0000-0000BAB20000}"/>
    <cellStyle name="Note 7 3 2 20 2" xfId="45215" xr:uid="{00000000-0005-0000-0000-0000BBB20000}"/>
    <cellStyle name="Note 7 3 2 20 3" xfId="45216" xr:uid="{00000000-0005-0000-0000-0000BCB20000}"/>
    <cellStyle name="Note 7 3 2 20 4" xfId="45217" xr:uid="{00000000-0005-0000-0000-0000BDB20000}"/>
    <cellStyle name="Note 7 3 2 21" xfId="45218" xr:uid="{00000000-0005-0000-0000-0000BEB20000}"/>
    <cellStyle name="Note 7 3 2 22" xfId="45219" xr:uid="{00000000-0005-0000-0000-0000BFB20000}"/>
    <cellStyle name="Note 7 3 2 3" xfId="45220" xr:uid="{00000000-0005-0000-0000-0000C0B20000}"/>
    <cellStyle name="Note 7 3 2 3 2" xfId="45221" xr:uid="{00000000-0005-0000-0000-0000C1B20000}"/>
    <cellStyle name="Note 7 3 2 3 3" xfId="45222" xr:uid="{00000000-0005-0000-0000-0000C2B20000}"/>
    <cellStyle name="Note 7 3 2 3 4" xfId="45223" xr:uid="{00000000-0005-0000-0000-0000C3B20000}"/>
    <cellStyle name="Note 7 3 2 4" xfId="45224" xr:uid="{00000000-0005-0000-0000-0000C4B20000}"/>
    <cellStyle name="Note 7 3 2 4 2" xfId="45225" xr:uid="{00000000-0005-0000-0000-0000C5B20000}"/>
    <cellStyle name="Note 7 3 2 4 3" xfId="45226" xr:uid="{00000000-0005-0000-0000-0000C6B20000}"/>
    <cellStyle name="Note 7 3 2 4 4" xfId="45227" xr:uid="{00000000-0005-0000-0000-0000C7B20000}"/>
    <cellStyle name="Note 7 3 2 5" xfId="45228" xr:uid="{00000000-0005-0000-0000-0000C8B20000}"/>
    <cellStyle name="Note 7 3 2 5 2" xfId="45229" xr:uid="{00000000-0005-0000-0000-0000C9B20000}"/>
    <cellStyle name="Note 7 3 2 5 3" xfId="45230" xr:uid="{00000000-0005-0000-0000-0000CAB20000}"/>
    <cellStyle name="Note 7 3 2 5 4" xfId="45231" xr:uid="{00000000-0005-0000-0000-0000CBB20000}"/>
    <cellStyle name="Note 7 3 2 6" xfId="45232" xr:uid="{00000000-0005-0000-0000-0000CCB20000}"/>
    <cellStyle name="Note 7 3 2 6 2" xfId="45233" xr:uid="{00000000-0005-0000-0000-0000CDB20000}"/>
    <cellStyle name="Note 7 3 2 6 3" xfId="45234" xr:uid="{00000000-0005-0000-0000-0000CEB20000}"/>
    <cellStyle name="Note 7 3 2 6 4" xfId="45235" xr:uid="{00000000-0005-0000-0000-0000CFB20000}"/>
    <cellStyle name="Note 7 3 2 7" xfId="45236" xr:uid="{00000000-0005-0000-0000-0000D0B20000}"/>
    <cellStyle name="Note 7 3 2 7 2" xfId="45237" xr:uid="{00000000-0005-0000-0000-0000D1B20000}"/>
    <cellStyle name="Note 7 3 2 7 3" xfId="45238" xr:uid="{00000000-0005-0000-0000-0000D2B20000}"/>
    <cellStyle name="Note 7 3 2 7 4" xfId="45239" xr:uid="{00000000-0005-0000-0000-0000D3B20000}"/>
    <cellStyle name="Note 7 3 2 8" xfId="45240" xr:uid="{00000000-0005-0000-0000-0000D4B20000}"/>
    <cellStyle name="Note 7 3 2 8 2" xfId="45241" xr:uid="{00000000-0005-0000-0000-0000D5B20000}"/>
    <cellStyle name="Note 7 3 2 8 3" xfId="45242" xr:uid="{00000000-0005-0000-0000-0000D6B20000}"/>
    <cellStyle name="Note 7 3 2 8 4" xfId="45243" xr:uid="{00000000-0005-0000-0000-0000D7B20000}"/>
    <cellStyle name="Note 7 3 2 9" xfId="45244" xr:uid="{00000000-0005-0000-0000-0000D8B20000}"/>
    <cellStyle name="Note 7 3 2 9 2" xfId="45245" xr:uid="{00000000-0005-0000-0000-0000D9B20000}"/>
    <cellStyle name="Note 7 3 2 9 3" xfId="45246" xr:uid="{00000000-0005-0000-0000-0000DAB20000}"/>
    <cellStyle name="Note 7 3 2 9 4" xfId="45247" xr:uid="{00000000-0005-0000-0000-0000DBB20000}"/>
    <cellStyle name="Note 7 3 3" xfId="45248" xr:uid="{00000000-0005-0000-0000-0000DCB20000}"/>
    <cellStyle name="Note 7 3 4" xfId="45168" xr:uid="{00000000-0005-0000-0000-0000DDB20000}"/>
    <cellStyle name="Note 7 4" xfId="45249" xr:uid="{00000000-0005-0000-0000-0000DEB20000}"/>
    <cellStyle name="Note 7 4 2" xfId="45250" xr:uid="{00000000-0005-0000-0000-0000DFB20000}"/>
    <cellStyle name="Note 7 4 2 10" xfId="45251" xr:uid="{00000000-0005-0000-0000-0000E0B20000}"/>
    <cellStyle name="Note 7 4 2 10 2" xfId="45252" xr:uid="{00000000-0005-0000-0000-0000E1B20000}"/>
    <cellStyle name="Note 7 4 2 10 3" xfId="45253" xr:uid="{00000000-0005-0000-0000-0000E2B20000}"/>
    <cellStyle name="Note 7 4 2 10 4" xfId="45254" xr:uid="{00000000-0005-0000-0000-0000E3B20000}"/>
    <cellStyle name="Note 7 4 2 11" xfId="45255" xr:uid="{00000000-0005-0000-0000-0000E4B20000}"/>
    <cellStyle name="Note 7 4 2 11 2" xfId="45256" xr:uid="{00000000-0005-0000-0000-0000E5B20000}"/>
    <cellStyle name="Note 7 4 2 11 3" xfId="45257" xr:uid="{00000000-0005-0000-0000-0000E6B20000}"/>
    <cellStyle name="Note 7 4 2 11 4" xfId="45258" xr:uid="{00000000-0005-0000-0000-0000E7B20000}"/>
    <cellStyle name="Note 7 4 2 12" xfId="45259" xr:uid="{00000000-0005-0000-0000-0000E8B20000}"/>
    <cellStyle name="Note 7 4 2 12 2" xfId="45260" xr:uid="{00000000-0005-0000-0000-0000E9B20000}"/>
    <cellStyle name="Note 7 4 2 12 3" xfId="45261" xr:uid="{00000000-0005-0000-0000-0000EAB20000}"/>
    <cellStyle name="Note 7 4 2 12 4" xfId="45262" xr:uid="{00000000-0005-0000-0000-0000EBB20000}"/>
    <cellStyle name="Note 7 4 2 13" xfId="45263" xr:uid="{00000000-0005-0000-0000-0000ECB20000}"/>
    <cellStyle name="Note 7 4 2 13 2" xfId="45264" xr:uid="{00000000-0005-0000-0000-0000EDB20000}"/>
    <cellStyle name="Note 7 4 2 13 3" xfId="45265" xr:uid="{00000000-0005-0000-0000-0000EEB20000}"/>
    <cellStyle name="Note 7 4 2 13 4" xfId="45266" xr:uid="{00000000-0005-0000-0000-0000EFB20000}"/>
    <cellStyle name="Note 7 4 2 14" xfId="45267" xr:uid="{00000000-0005-0000-0000-0000F0B20000}"/>
    <cellStyle name="Note 7 4 2 14 2" xfId="45268" xr:uid="{00000000-0005-0000-0000-0000F1B20000}"/>
    <cellStyle name="Note 7 4 2 14 3" xfId="45269" xr:uid="{00000000-0005-0000-0000-0000F2B20000}"/>
    <cellStyle name="Note 7 4 2 14 4" xfId="45270" xr:uid="{00000000-0005-0000-0000-0000F3B20000}"/>
    <cellStyle name="Note 7 4 2 15" xfId="45271" xr:uid="{00000000-0005-0000-0000-0000F4B20000}"/>
    <cellStyle name="Note 7 4 2 15 2" xfId="45272" xr:uid="{00000000-0005-0000-0000-0000F5B20000}"/>
    <cellStyle name="Note 7 4 2 15 3" xfId="45273" xr:uid="{00000000-0005-0000-0000-0000F6B20000}"/>
    <cellStyle name="Note 7 4 2 15 4" xfId="45274" xr:uid="{00000000-0005-0000-0000-0000F7B20000}"/>
    <cellStyle name="Note 7 4 2 16" xfId="45275" xr:uid="{00000000-0005-0000-0000-0000F8B20000}"/>
    <cellStyle name="Note 7 4 2 16 2" xfId="45276" xr:uid="{00000000-0005-0000-0000-0000F9B20000}"/>
    <cellStyle name="Note 7 4 2 16 3" xfId="45277" xr:uid="{00000000-0005-0000-0000-0000FAB20000}"/>
    <cellStyle name="Note 7 4 2 16 4" xfId="45278" xr:uid="{00000000-0005-0000-0000-0000FBB20000}"/>
    <cellStyle name="Note 7 4 2 17" xfId="45279" xr:uid="{00000000-0005-0000-0000-0000FCB20000}"/>
    <cellStyle name="Note 7 4 2 17 2" xfId="45280" xr:uid="{00000000-0005-0000-0000-0000FDB20000}"/>
    <cellStyle name="Note 7 4 2 17 3" xfId="45281" xr:uid="{00000000-0005-0000-0000-0000FEB20000}"/>
    <cellStyle name="Note 7 4 2 17 4" xfId="45282" xr:uid="{00000000-0005-0000-0000-0000FFB20000}"/>
    <cellStyle name="Note 7 4 2 18" xfId="45283" xr:uid="{00000000-0005-0000-0000-000000B30000}"/>
    <cellStyle name="Note 7 4 2 18 2" xfId="45284" xr:uid="{00000000-0005-0000-0000-000001B30000}"/>
    <cellStyle name="Note 7 4 2 18 3" xfId="45285" xr:uid="{00000000-0005-0000-0000-000002B30000}"/>
    <cellStyle name="Note 7 4 2 18 4" xfId="45286" xr:uid="{00000000-0005-0000-0000-000003B30000}"/>
    <cellStyle name="Note 7 4 2 19" xfId="45287" xr:uid="{00000000-0005-0000-0000-000004B30000}"/>
    <cellStyle name="Note 7 4 2 19 2" xfId="45288" xr:uid="{00000000-0005-0000-0000-000005B30000}"/>
    <cellStyle name="Note 7 4 2 19 3" xfId="45289" xr:uid="{00000000-0005-0000-0000-000006B30000}"/>
    <cellStyle name="Note 7 4 2 19 4" xfId="45290" xr:uid="{00000000-0005-0000-0000-000007B30000}"/>
    <cellStyle name="Note 7 4 2 2" xfId="45291" xr:uid="{00000000-0005-0000-0000-000008B30000}"/>
    <cellStyle name="Note 7 4 2 2 2" xfId="45292" xr:uid="{00000000-0005-0000-0000-000009B30000}"/>
    <cellStyle name="Note 7 4 2 2 3" xfId="45293" xr:uid="{00000000-0005-0000-0000-00000AB30000}"/>
    <cellStyle name="Note 7 4 2 2 4" xfId="45294" xr:uid="{00000000-0005-0000-0000-00000BB30000}"/>
    <cellStyle name="Note 7 4 2 20" xfId="45295" xr:uid="{00000000-0005-0000-0000-00000CB30000}"/>
    <cellStyle name="Note 7 4 2 20 2" xfId="45296" xr:uid="{00000000-0005-0000-0000-00000DB30000}"/>
    <cellStyle name="Note 7 4 2 20 3" xfId="45297" xr:uid="{00000000-0005-0000-0000-00000EB30000}"/>
    <cellStyle name="Note 7 4 2 20 4" xfId="45298" xr:uid="{00000000-0005-0000-0000-00000FB30000}"/>
    <cellStyle name="Note 7 4 2 21" xfId="45299" xr:uid="{00000000-0005-0000-0000-000010B30000}"/>
    <cellStyle name="Note 7 4 2 22" xfId="45300" xr:uid="{00000000-0005-0000-0000-000011B30000}"/>
    <cellStyle name="Note 7 4 2 3" xfId="45301" xr:uid="{00000000-0005-0000-0000-000012B30000}"/>
    <cellStyle name="Note 7 4 2 3 2" xfId="45302" xr:uid="{00000000-0005-0000-0000-000013B30000}"/>
    <cellStyle name="Note 7 4 2 3 3" xfId="45303" xr:uid="{00000000-0005-0000-0000-000014B30000}"/>
    <cellStyle name="Note 7 4 2 3 4" xfId="45304" xr:uid="{00000000-0005-0000-0000-000015B30000}"/>
    <cellStyle name="Note 7 4 2 4" xfId="45305" xr:uid="{00000000-0005-0000-0000-000016B30000}"/>
    <cellStyle name="Note 7 4 2 4 2" xfId="45306" xr:uid="{00000000-0005-0000-0000-000017B30000}"/>
    <cellStyle name="Note 7 4 2 4 3" xfId="45307" xr:uid="{00000000-0005-0000-0000-000018B30000}"/>
    <cellStyle name="Note 7 4 2 4 4" xfId="45308" xr:uid="{00000000-0005-0000-0000-000019B30000}"/>
    <cellStyle name="Note 7 4 2 5" xfId="45309" xr:uid="{00000000-0005-0000-0000-00001AB30000}"/>
    <cellStyle name="Note 7 4 2 5 2" xfId="45310" xr:uid="{00000000-0005-0000-0000-00001BB30000}"/>
    <cellStyle name="Note 7 4 2 5 3" xfId="45311" xr:uid="{00000000-0005-0000-0000-00001CB30000}"/>
    <cellStyle name="Note 7 4 2 5 4" xfId="45312" xr:uid="{00000000-0005-0000-0000-00001DB30000}"/>
    <cellStyle name="Note 7 4 2 6" xfId="45313" xr:uid="{00000000-0005-0000-0000-00001EB30000}"/>
    <cellStyle name="Note 7 4 2 6 2" xfId="45314" xr:uid="{00000000-0005-0000-0000-00001FB30000}"/>
    <cellStyle name="Note 7 4 2 6 3" xfId="45315" xr:uid="{00000000-0005-0000-0000-000020B30000}"/>
    <cellStyle name="Note 7 4 2 6 4" xfId="45316" xr:uid="{00000000-0005-0000-0000-000021B30000}"/>
    <cellStyle name="Note 7 4 2 7" xfId="45317" xr:uid="{00000000-0005-0000-0000-000022B30000}"/>
    <cellStyle name="Note 7 4 2 7 2" xfId="45318" xr:uid="{00000000-0005-0000-0000-000023B30000}"/>
    <cellStyle name="Note 7 4 2 7 3" xfId="45319" xr:uid="{00000000-0005-0000-0000-000024B30000}"/>
    <cellStyle name="Note 7 4 2 7 4" xfId="45320" xr:uid="{00000000-0005-0000-0000-000025B30000}"/>
    <cellStyle name="Note 7 4 2 8" xfId="45321" xr:uid="{00000000-0005-0000-0000-000026B30000}"/>
    <cellStyle name="Note 7 4 2 8 2" xfId="45322" xr:uid="{00000000-0005-0000-0000-000027B30000}"/>
    <cellStyle name="Note 7 4 2 8 3" xfId="45323" xr:uid="{00000000-0005-0000-0000-000028B30000}"/>
    <cellStyle name="Note 7 4 2 8 4" xfId="45324" xr:uid="{00000000-0005-0000-0000-000029B30000}"/>
    <cellStyle name="Note 7 4 2 9" xfId="45325" xr:uid="{00000000-0005-0000-0000-00002AB30000}"/>
    <cellStyle name="Note 7 4 2 9 2" xfId="45326" xr:uid="{00000000-0005-0000-0000-00002BB30000}"/>
    <cellStyle name="Note 7 4 2 9 3" xfId="45327" xr:uid="{00000000-0005-0000-0000-00002CB30000}"/>
    <cellStyle name="Note 7 4 2 9 4" xfId="45328" xr:uid="{00000000-0005-0000-0000-00002DB30000}"/>
    <cellStyle name="Note 7 4 3" xfId="45329" xr:uid="{00000000-0005-0000-0000-00002EB30000}"/>
    <cellStyle name="Note 7 5" xfId="45330" xr:uid="{00000000-0005-0000-0000-00002FB30000}"/>
    <cellStyle name="Note 7 5 2" xfId="45331" xr:uid="{00000000-0005-0000-0000-000030B30000}"/>
    <cellStyle name="Note 7 5 2 10" xfId="45332" xr:uid="{00000000-0005-0000-0000-000031B30000}"/>
    <cellStyle name="Note 7 5 2 10 2" xfId="45333" xr:uid="{00000000-0005-0000-0000-000032B30000}"/>
    <cellStyle name="Note 7 5 2 10 3" xfId="45334" xr:uid="{00000000-0005-0000-0000-000033B30000}"/>
    <cellStyle name="Note 7 5 2 10 4" xfId="45335" xr:uid="{00000000-0005-0000-0000-000034B30000}"/>
    <cellStyle name="Note 7 5 2 11" xfId="45336" xr:uid="{00000000-0005-0000-0000-000035B30000}"/>
    <cellStyle name="Note 7 5 2 11 2" xfId="45337" xr:uid="{00000000-0005-0000-0000-000036B30000}"/>
    <cellStyle name="Note 7 5 2 11 3" xfId="45338" xr:uid="{00000000-0005-0000-0000-000037B30000}"/>
    <cellStyle name="Note 7 5 2 11 4" xfId="45339" xr:uid="{00000000-0005-0000-0000-000038B30000}"/>
    <cellStyle name="Note 7 5 2 12" xfId="45340" xr:uid="{00000000-0005-0000-0000-000039B30000}"/>
    <cellStyle name="Note 7 5 2 12 2" xfId="45341" xr:uid="{00000000-0005-0000-0000-00003AB30000}"/>
    <cellStyle name="Note 7 5 2 12 3" xfId="45342" xr:uid="{00000000-0005-0000-0000-00003BB30000}"/>
    <cellStyle name="Note 7 5 2 12 4" xfId="45343" xr:uid="{00000000-0005-0000-0000-00003CB30000}"/>
    <cellStyle name="Note 7 5 2 13" xfId="45344" xr:uid="{00000000-0005-0000-0000-00003DB30000}"/>
    <cellStyle name="Note 7 5 2 13 2" xfId="45345" xr:uid="{00000000-0005-0000-0000-00003EB30000}"/>
    <cellStyle name="Note 7 5 2 13 3" xfId="45346" xr:uid="{00000000-0005-0000-0000-00003FB30000}"/>
    <cellStyle name="Note 7 5 2 13 4" xfId="45347" xr:uid="{00000000-0005-0000-0000-000040B30000}"/>
    <cellStyle name="Note 7 5 2 14" xfId="45348" xr:uid="{00000000-0005-0000-0000-000041B30000}"/>
    <cellStyle name="Note 7 5 2 14 2" xfId="45349" xr:uid="{00000000-0005-0000-0000-000042B30000}"/>
    <cellStyle name="Note 7 5 2 14 3" xfId="45350" xr:uid="{00000000-0005-0000-0000-000043B30000}"/>
    <cellStyle name="Note 7 5 2 14 4" xfId="45351" xr:uid="{00000000-0005-0000-0000-000044B30000}"/>
    <cellStyle name="Note 7 5 2 15" xfId="45352" xr:uid="{00000000-0005-0000-0000-000045B30000}"/>
    <cellStyle name="Note 7 5 2 15 2" xfId="45353" xr:uid="{00000000-0005-0000-0000-000046B30000}"/>
    <cellStyle name="Note 7 5 2 15 3" xfId="45354" xr:uid="{00000000-0005-0000-0000-000047B30000}"/>
    <cellStyle name="Note 7 5 2 15 4" xfId="45355" xr:uid="{00000000-0005-0000-0000-000048B30000}"/>
    <cellStyle name="Note 7 5 2 16" xfId="45356" xr:uid="{00000000-0005-0000-0000-000049B30000}"/>
    <cellStyle name="Note 7 5 2 16 2" xfId="45357" xr:uid="{00000000-0005-0000-0000-00004AB30000}"/>
    <cellStyle name="Note 7 5 2 16 3" xfId="45358" xr:uid="{00000000-0005-0000-0000-00004BB30000}"/>
    <cellStyle name="Note 7 5 2 16 4" xfId="45359" xr:uid="{00000000-0005-0000-0000-00004CB30000}"/>
    <cellStyle name="Note 7 5 2 17" xfId="45360" xr:uid="{00000000-0005-0000-0000-00004DB30000}"/>
    <cellStyle name="Note 7 5 2 17 2" xfId="45361" xr:uid="{00000000-0005-0000-0000-00004EB30000}"/>
    <cellStyle name="Note 7 5 2 17 3" xfId="45362" xr:uid="{00000000-0005-0000-0000-00004FB30000}"/>
    <cellStyle name="Note 7 5 2 17 4" xfId="45363" xr:uid="{00000000-0005-0000-0000-000050B30000}"/>
    <cellStyle name="Note 7 5 2 18" xfId="45364" xr:uid="{00000000-0005-0000-0000-000051B30000}"/>
    <cellStyle name="Note 7 5 2 18 2" xfId="45365" xr:uid="{00000000-0005-0000-0000-000052B30000}"/>
    <cellStyle name="Note 7 5 2 18 3" xfId="45366" xr:uid="{00000000-0005-0000-0000-000053B30000}"/>
    <cellStyle name="Note 7 5 2 18 4" xfId="45367" xr:uid="{00000000-0005-0000-0000-000054B30000}"/>
    <cellStyle name="Note 7 5 2 19" xfId="45368" xr:uid="{00000000-0005-0000-0000-000055B30000}"/>
    <cellStyle name="Note 7 5 2 19 2" xfId="45369" xr:uid="{00000000-0005-0000-0000-000056B30000}"/>
    <cellStyle name="Note 7 5 2 19 3" xfId="45370" xr:uid="{00000000-0005-0000-0000-000057B30000}"/>
    <cellStyle name="Note 7 5 2 19 4" xfId="45371" xr:uid="{00000000-0005-0000-0000-000058B30000}"/>
    <cellStyle name="Note 7 5 2 2" xfId="45372" xr:uid="{00000000-0005-0000-0000-000059B30000}"/>
    <cellStyle name="Note 7 5 2 2 2" xfId="45373" xr:uid="{00000000-0005-0000-0000-00005AB30000}"/>
    <cellStyle name="Note 7 5 2 2 3" xfId="45374" xr:uid="{00000000-0005-0000-0000-00005BB30000}"/>
    <cellStyle name="Note 7 5 2 2 4" xfId="45375" xr:uid="{00000000-0005-0000-0000-00005CB30000}"/>
    <cellStyle name="Note 7 5 2 20" xfId="45376" xr:uid="{00000000-0005-0000-0000-00005DB30000}"/>
    <cellStyle name="Note 7 5 2 20 2" xfId="45377" xr:uid="{00000000-0005-0000-0000-00005EB30000}"/>
    <cellStyle name="Note 7 5 2 20 3" xfId="45378" xr:uid="{00000000-0005-0000-0000-00005FB30000}"/>
    <cellStyle name="Note 7 5 2 20 4" xfId="45379" xr:uid="{00000000-0005-0000-0000-000060B30000}"/>
    <cellStyle name="Note 7 5 2 21" xfId="45380" xr:uid="{00000000-0005-0000-0000-000061B30000}"/>
    <cellStyle name="Note 7 5 2 22" xfId="45381" xr:uid="{00000000-0005-0000-0000-000062B30000}"/>
    <cellStyle name="Note 7 5 2 3" xfId="45382" xr:uid="{00000000-0005-0000-0000-000063B30000}"/>
    <cellStyle name="Note 7 5 2 3 2" xfId="45383" xr:uid="{00000000-0005-0000-0000-000064B30000}"/>
    <cellStyle name="Note 7 5 2 3 3" xfId="45384" xr:uid="{00000000-0005-0000-0000-000065B30000}"/>
    <cellStyle name="Note 7 5 2 3 4" xfId="45385" xr:uid="{00000000-0005-0000-0000-000066B30000}"/>
    <cellStyle name="Note 7 5 2 4" xfId="45386" xr:uid="{00000000-0005-0000-0000-000067B30000}"/>
    <cellStyle name="Note 7 5 2 4 2" xfId="45387" xr:uid="{00000000-0005-0000-0000-000068B30000}"/>
    <cellStyle name="Note 7 5 2 4 3" xfId="45388" xr:uid="{00000000-0005-0000-0000-000069B30000}"/>
    <cellStyle name="Note 7 5 2 4 4" xfId="45389" xr:uid="{00000000-0005-0000-0000-00006AB30000}"/>
    <cellStyle name="Note 7 5 2 5" xfId="45390" xr:uid="{00000000-0005-0000-0000-00006BB30000}"/>
    <cellStyle name="Note 7 5 2 5 2" xfId="45391" xr:uid="{00000000-0005-0000-0000-00006CB30000}"/>
    <cellStyle name="Note 7 5 2 5 3" xfId="45392" xr:uid="{00000000-0005-0000-0000-00006DB30000}"/>
    <cellStyle name="Note 7 5 2 5 4" xfId="45393" xr:uid="{00000000-0005-0000-0000-00006EB30000}"/>
    <cellStyle name="Note 7 5 2 6" xfId="45394" xr:uid="{00000000-0005-0000-0000-00006FB30000}"/>
    <cellStyle name="Note 7 5 2 6 2" xfId="45395" xr:uid="{00000000-0005-0000-0000-000070B30000}"/>
    <cellStyle name="Note 7 5 2 6 3" xfId="45396" xr:uid="{00000000-0005-0000-0000-000071B30000}"/>
    <cellStyle name="Note 7 5 2 6 4" xfId="45397" xr:uid="{00000000-0005-0000-0000-000072B30000}"/>
    <cellStyle name="Note 7 5 2 7" xfId="45398" xr:uid="{00000000-0005-0000-0000-000073B30000}"/>
    <cellStyle name="Note 7 5 2 7 2" xfId="45399" xr:uid="{00000000-0005-0000-0000-000074B30000}"/>
    <cellStyle name="Note 7 5 2 7 3" xfId="45400" xr:uid="{00000000-0005-0000-0000-000075B30000}"/>
    <cellStyle name="Note 7 5 2 7 4" xfId="45401" xr:uid="{00000000-0005-0000-0000-000076B30000}"/>
    <cellStyle name="Note 7 5 2 8" xfId="45402" xr:uid="{00000000-0005-0000-0000-000077B30000}"/>
    <cellStyle name="Note 7 5 2 8 2" xfId="45403" xr:uid="{00000000-0005-0000-0000-000078B30000}"/>
    <cellStyle name="Note 7 5 2 8 3" xfId="45404" xr:uid="{00000000-0005-0000-0000-000079B30000}"/>
    <cellStyle name="Note 7 5 2 8 4" xfId="45405" xr:uid="{00000000-0005-0000-0000-00007AB30000}"/>
    <cellStyle name="Note 7 5 2 9" xfId="45406" xr:uid="{00000000-0005-0000-0000-00007BB30000}"/>
    <cellStyle name="Note 7 5 2 9 2" xfId="45407" xr:uid="{00000000-0005-0000-0000-00007CB30000}"/>
    <cellStyle name="Note 7 5 2 9 3" xfId="45408" xr:uid="{00000000-0005-0000-0000-00007DB30000}"/>
    <cellStyle name="Note 7 5 2 9 4" xfId="45409" xr:uid="{00000000-0005-0000-0000-00007EB30000}"/>
    <cellStyle name="Note 7 5 3" xfId="45410" xr:uid="{00000000-0005-0000-0000-00007FB30000}"/>
    <cellStyle name="Note 7 6" xfId="45411" xr:uid="{00000000-0005-0000-0000-000080B30000}"/>
    <cellStyle name="Note 7 6 10" xfId="45412" xr:uid="{00000000-0005-0000-0000-000081B30000}"/>
    <cellStyle name="Note 7 6 10 2" xfId="45413" xr:uid="{00000000-0005-0000-0000-000082B30000}"/>
    <cellStyle name="Note 7 6 10 3" xfId="45414" xr:uid="{00000000-0005-0000-0000-000083B30000}"/>
    <cellStyle name="Note 7 6 10 4" xfId="45415" xr:uid="{00000000-0005-0000-0000-000084B30000}"/>
    <cellStyle name="Note 7 6 11" xfId="45416" xr:uid="{00000000-0005-0000-0000-000085B30000}"/>
    <cellStyle name="Note 7 6 11 2" xfId="45417" xr:uid="{00000000-0005-0000-0000-000086B30000}"/>
    <cellStyle name="Note 7 6 11 3" xfId="45418" xr:uid="{00000000-0005-0000-0000-000087B30000}"/>
    <cellStyle name="Note 7 6 11 4" xfId="45419" xr:uid="{00000000-0005-0000-0000-000088B30000}"/>
    <cellStyle name="Note 7 6 12" xfId="45420" xr:uid="{00000000-0005-0000-0000-000089B30000}"/>
    <cellStyle name="Note 7 6 12 2" xfId="45421" xr:uid="{00000000-0005-0000-0000-00008AB30000}"/>
    <cellStyle name="Note 7 6 12 3" xfId="45422" xr:uid="{00000000-0005-0000-0000-00008BB30000}"/>
    <cellStyle name="Note 7 6 12 4" xfId="45423" xr:uid="{00000000-0005-0000-0000-00008CB30000}"/>
    <cellStyle name="Note 7 6 13" xfId="45424" xr:uid="{00000000-0005-0000-0000-00008DB30000}"/>
    <cellStyle name="Note 7 6 13 2" xfId="45425" xr:uid="{00000000-0005-0000-0000-00008EB30000}"/>
    <cellStyle name="Note 7 6 13 3" xfId="45426" xr:uid="{00000000-0005-0000-0000-00008FB30000}"/>
    <cellStyle name="Note 7 6 13 4" xfId="45427" xr:uid="{00000000-0005-0000-0000-000090B30000}"/>
    <cellStyle name="Note 7 6 14" xfId="45428" xr:uid="{00000000-0005-0000-0000-000091B30000}"/>
    <cellStyle name="Note 7 6 14 2" xfId="45429" xr:uid="{00000000-0005-0000-0000-000092B30000}"/>
    <cellStyle name="Note 7 6 14 3" xfId="45430" xr:uid="{00000000-0005-0000-0000-000093B30000}"/>
    <cellStyle name="Note 7 6 14 4" xfId="45431" xr:uid="{00000000-0005-0000-0000-000094B30000}"/>
    <cellStyle name="Note 7 6 15" xfId="45432" xr:uid="{00000000-0005-0000-0000-000095B30000}"/>
    <cellStyle name="Note 7 6 15 2" xfId="45433" xr:uid="{00000000-0005-0000-0000-000096B30000}"/>
    <cellStyle name="Note 7 6 15 3" xfId="45434" xr:uid="{00000000-0005-0000-0000-000097B30000}"/>
    <cellStyle name="Note 7 6 15 4" xfId="45435" xr:uid="{00000000-0005-0000-0000-000098B30000}"/>
    <cellStyle name="Note 7 6 16" xfId="45436" xr:uid="{00000000-0005-0000-0000-000099B30000}"/>
    <cellStyle name="Note 7 6 16 2" xfId="45437" xr:uid="{00000000-0005-0000-0000-00009AB30000}"/>
    <cellStyle name="Note 7 6 16 3" xfId="45438" xr:uid="{00000000-0005-0000-0000-00009BB30000}"/>
    <cellStyle name="Note 7 6 16 4" xfId="45439" xr:uid="{00000000-0005-0000-0000-00009CB30000}"/>
    <cellStyle name="Note 7 6 17" xfId="45440" xr:uid="{00000000-0005-0000-0000-00009DB30000}"/>
    <cellStyle name="Note 7 6 17 2" xfId="45441" xr:uid="{00000000-0005-0000-0000-00009EB30000}"/>
    <cellStyle name="Note 7 6 17 3" xfId="45442" xr:uid="{00000000-0005-0000-0000-00009FB30000}"/>
    <cellStyle name="Note 7 6 17 4" xfId="45443" xr:uid="{00000000-0005-0000-0000-0000A0B30000}"/>
    <cellStyle name="Note 7 6 18" xfId="45444" xr:uid="{00000000-0005-0000-0000-0000A1B30000}"/>
    <cellStyle name="Note 7 6 18 2" xfId="45445" xr:uid="{00000000-0005-0000-0000-0000A2B30000}"/>
    <cellStyle name="Note 7 6 18 3" xfId="45446" xr:uid="{00000000-0005-0000-0000-0000A3B30000}"/>
    <cellStyle name="Note 7 6 18 4" xfId="45447" xr:uid="{00000000-0005-0000-0000-0000A4B30000}"/>
    <cellStyle name="Note 7 6 19" xfId="45448" xr:uid="{00000000-0005-0000-0000-0000A5B30000}"/>
    <cellStyle name="Note 7 6 19 2" xfId="45449" xr:uid="{00000000-0005-0000-0000-0000A6B30000}"/>
    <cellStyle name="Note 7 6 19 3" xfId="45450" xr:uid="{00000000-0005-0000-0000-0000A7B30000}"/>
    <cellStyle name="Note 7 6 19 4" xfId="45451" xr:uid="{00000000-0005-0000-0000-0000A8B30000}"/>
    <cellStyle name="Note 7 6 2" xfId="45452" xr:uid="{00000000-0005-0000-0000-0000A9B30000}"/>
    <cellStyle name="Note 7 6 2 2" xfId="45453" xr:uid="{00000000-0005-0000-0000-0000AAB30000}"/>
    <cellStyle name="Note 7 6 2 3" xfId="45454" xr:uid="{00000000-0005-0000-0000-0000ABB30000}"/>
    <cellStyle name="Note 7 6 2 4" xfId="45455" xr:uid="{00000000-0005-0000-0000-0000ACB30000}"/>
    <cellStyle name="Note 7 6 20" xfId="45456" xr:uid="{00000000-0005-0000-0000-0000ADB30000}"/>
    <cellStyle name="Note 7 6 20 2" xfId="45457" xr:uid="{00000000-0005-0000-0000-0000AEB30000}"/>
    <cellStyle name="Note 7 6 20 3" xfId="45458" xr:uid="{00000000-0005-0000-0000-0000AFB30000}"/>
    <cellStyle name="Note 7 6 20 4" xfId="45459" xr:uid="{00000000-0005-0000-0000-0000B0B30000}"/>
    <cellStyle name="Note 7 6 21" xfId="45460" xr:uid="{00000000-0005-0000-0000-0000B1B30000}"/>
    <cellStyle name="Note 7 6 22" xfId="45461" xr:uid="{00000000-0005-0000-0000-0000B2B30000}"/>
    <cellStyle name="Note 7 6 3" xfId="45462" xr:uid="{00000000-0005-0000-0000-0000B3B30000}"/>
    <cellStyle name="Note 7 6 3 2" xfId="45463" xr:uid="{00000000-0005-0000-0000-0000B4B30000}"/>
    <cellStyle name="Note 7 6 3 3" xfId="45464" xr:uid="{00000000-0005-0000-0000-0000B5B30000}"/>
    <cellStyle name="Note 7 6 3 4" xfId="45465" xr:uid="{00000000-0005-0000-0000-0000B6B30000}"/>
    <cellStyle name="Note 7 6 4" xfId="45466" xr:uid="{00000000-0005-0000-0000-0000B7B30000}"/>
    <cellStyle name="Note 7 6 4 2" xfId="45467" xr:uid="{00000000-0005-0000-0000-0000B8B30000}"/>
    <cellStyle name="Note 7 6 4 3" xfId="45468" xr:uid="{00000000-0005-0000-0000-0000B9B30000}"/>
    <cellStyle name="Note 7 6 4 4" xfId="45469" xr:uid="{00000000-0005-0000-0000-0000BAB30000}"/>
    <cellStyle name="Note 7 6 5" xfId="45470" xr:uid="{00000000-0005-0000-0000-0000BBB30000}"/>
    <cellStyle name="Note 7 6 5 2" xfId="45471" xr:uid="{00000000-0005-0000-0000-0000BCB30000}"/>
    <cellStyle name="Note 7 6 5 3" xfId="45472" xr:uid="{00000000-0005-0000-0000-0000BDB30000}"/>
    <cellStyle name="Note 7 6 5 4" xfId="45473" xr:uid="{00000000-0005-0000-0000-0000BEB30000}"/>
    <cellStyle name="Note 7 6 6" xfId="45474" xr:uid="{00000000-0005-0000-0000-0000BFB30000}"/>
    <cellStyle name="Note 7 6 6 2" xfId="45475" xr:uid="{00000000-0005-0000-0000-0000C0B30000}"/>
    <cellStyle name="Note 7 6 6 3" xfId="45476" xr:uid="{00000000-0005-0000-0000-0000C1B30000}"/>
    <cellStyle name="Note 7 6 6 4" xfId="45477" xr:uid="{00000000-0005-0000-0000-0000C2B30000}"/>
    <cellStyle name="Note 7 6 7" xfId="45478" xr:uid="{00000000-0005-0000-0000-0000C3B30000}"/>
    <cellStyle name="Note 7 6 7 2" xfId="45479" xr:uid="{00000000-0005-0000-0000-0000C4B30000}"/>
    <cellStyle name="Note 7 6 7 3" xfId="45480" xr:uid="{00000000-0005-0000-0000-0000C5B30000}"/>
    <cellStyle name="Note 7 6 7 4" xfId="45481" xr:uid="{00000000-0005-0000-0000-0000C6B30000}"/>
    <cellStyle name="Note 7 6 8" xfId="45482" xr:uid="{00000000-0005-0000-0000-0000C7B30000}"/>
    <cellStyle name="Note 7 6 8 2" xfId="45483" xr:uid="{00000000-0005-0000-0000-0000C8B30000}"/>
    <cellStyle name="Note 7 6 8 3" xfId="45484" xr:uid="{00000000-0005-0000-0000-0000C9B30000}"/>
    <cellStyle name="Note 7 6 8 4" xfId="45485" xr:uid="{00000000-0005-0000-0000-0000CAB30000}"/>
    <cellStyle name="Note 7 6 9" xfId="45486" xr:uid="{00000000-0005-0000-0000-0000CBB30000}"/>
    <cellStyle name="Note 7 6 9 2" xfId="45487" xr:uid="{00000000-0005-0000-0000-0000CCB30000}"/>
    <cellStyle name="Note 7 6 9 3" xfId="45488" xr:uid="{00000000-0005-0000-0000-0000CDB30000}"/>
    <cellStyle name="Note 7 6 9 4" xfId="45489" xr:uid="{00000000-0005-0000-0000-0000CEB30000}"/>
    <cellStyle name="Note 7 7" xfId="45490" xr:uid="{00000000-0005-0000-0000-0000CFB30000}"/>
    <cellStyle name="Note 7 7 10" xfId="45491" xr:uid="{00000000-0005-0000-0000-0000D0B30000}"/>
    <cellStyle name="Note 7 7 10 2" xfId="45492" xr:uid="{00000000-0005-0000-0000-0000D1B30000}"/>
    <cellStyle name="Note 7 7 10 3" xfId="45493" xr:uid="{00000000-0005-0000-0000-0000D2B30000}"/>
    <cellStyle name="Note 7 7 10 4" xfId="45494" xr:uid="{00000000-0005-0000-0000-0000D3B30000}"/>
    <cellStyle name="Note 7 7 11" xfId="45495" xr:uid="{00000000-0005-0000-0000-0000D4B30000}"/>
    <cellStyle name="Note 7 7 11 2" xfId="45496" xr:uid="{00000000-0005-0000-0000-0000D5B30000}"/>
    <cellStyle name="Note 7 7 11 3" xfId="45497" xr:uid="{00000000-0005-0000-0000-0000D6B30000}"/>
    <cellStyle name="Note 7 7 11 4" xfId="45498" xr:uid="{00000000-0005-0000-0000-0000D7B30000}"/>
    <cellStyle name="Note 7 7 12" xfId="45499" xr:uid="{00000000-0005-0000-0000-0000D8B30000}"/>
    <cellStyle name="Note 7 7 12 2" xfId="45500" xr:uid="{00000000-0005-0000-0000-0000D9B30000}"/>
    <cellStyle name="Note 7 7 12 3" xfId="45501" xr:uid="{00000000-0005-0000-0000-0000DAB30000}"/>
    <cellStyle name="Note 7 7 12 4" xfId="45502" xr:uid="{00000000-0005-0000-0000-0000DBB30000}"/>
    <cellStyle name="Note 7 7 13" xfId="45503" xr:uid="{00000000-0005-0000-0000-0000DCB30000}"/>
    <cellStyle name="Note 7 7 13 2" xfId="45504" xr:uid="{00000000-0005-0000-0000-0000DDB30000}"/>
    <cellStyle name="Note 7 7 13 3" xfId="45505" xr:uid="{00000000-0005-0000-0000-0000DEB30000}"/>
    <cellStyle name="Note 7 7 13 4" xfId="45506" xr:uid="{00000000-0005-0000-0000-0000DFB30000}"/>
    <cellStyle name="Note 7 7 14" xfId="45507" xr:uid="{00000000-0005-0000-0000-0000E0B30000}"/>
    <cellStyle name="Note 7 7 14 2" xfId="45508" xr:uid="{00000000-0005-0000-0000-0000E1B30000}"/>
    <cellStyle name="Note 7 7 14 3" xfId="45509" xr:uid="{00000000-0005-0000-0000-0000E2B30000}"/>
    <cellStyle name="Note 7 7 14 4" xfId="45510" xr:uid="{00000000-0005-0000-0000-0000E3B30000}"/>
    <cellStyle name="Note 7 7 15" xfId="45511" xr:uid="{00000000-0005-0000-0000-0000E4B30000}"/>
    <cellStyle name="Note 7 7 15 2" xfId="45512" xr:uid="{00000000-0005-0000-0000-0000E5B30000}"/>
    <cellStyle name="Note 7 7 15 3" xfId="45513" xr:uid="{00000000-0005-0000-0000-0000E6B30000}"/>
    <cellStyle name="Note 7 7 15 4" xfId="45514" xr:uid="{00000000-0005-0000-0000-0000E7B30000}"/>
    <cellStyle name="Note 7 7 16" xfId="45515" xr:uid="{00000000-0005-0000-0000-0000E8B30000}"/>
    <cellStyle name="Note 7 7 16 2" xfId="45516" xr:uid="{00000000-0005-0000-0000-0000E9B30000}"/>
    <cellStyle name="Note 7 7 16 3" xfId="45517" xr:uid="{00000000-0005-0000-0000-0000EAB30000}"/>
    <cellStyle name="Note 7 7 16 4" xfId="45518" xr:uid="{00000000-0005-0000-0000-0000EBB30000}"/>
    <cellStyle name="Note 7 7 17" xfId="45519" xr:uid="{00000000-0005-0000-0000-0000ECB30000}"/>
    <cellStyle name="Note 7 7 17 2" xfId="45520" xr:uid="{00000000-0005-0000-0000-0000EDB30000}"/>
    <cellStyle name="Note 7 7 17 3" xfId="45521" xr:uid="{00000000-0005-0000-0000-0000EEB30000}"/>
    <cellStyle name="Note 7 7 17 4" xfId="45522" xr:uid="{00000000-0005-0000-0000-0000EFB30000}"/>
    <cellStyle name="Note 7 7 18" xfId="45523" xr:uid="{00000000-0005-0000-0000-0000F0B30000}"/>
    <cellStyle name="Note 7 7 18 2" xfId="45524" xr:uid="{00000000-0005-0000-0000-0000F1B30000}"/>
    <cellStyle name="Note 7 7 18 3" xfId="45525" xr:uid="{00000000-0005-0000-0000-0000F2B30000}"/>
    <cellStyle name="Note 7 7 18 4" xfId="45526" xr:uid="{00000000-0005-0000-0000-0000F3B30000}"/>
    <cellStyle name="Note 7 7 19" xfId="45527" xr:uid="{00000000-0005-0000-0000-0000F4B30000}"/>
    <cellStyle name="Note 7 7 19 2" xfId="45528" xr:uid="{00000000-0005-0000-0000-0000F5B30000}"/>
    <cellStyle name="Note 7 7 19 3" xfId="45529" xr:uid="{00000000-0005-0000-0000-0000F6B30000}"/>
    <cellStyle name="Note 7 7 19 4" xfId="45530" xr:uid="{00000000-0005-0000-0000-0000F7B30000}"/>
    <cellStyle name="Note 7 7 2" xfId="45531" xr:uid="{00000000-0005-0000-0000-0000F8B30000}"/>
    <cellStyle name="Note 7 7 2 2" xfId="45532" xr:uid="{00000000-0005-0000-0000-0000F9B30000}"/>
    <cellStyle name="Note 7 7 2 3" xfId="45533" xr:uid="{00000000-0005-0000-0000-0000FAB30000}"/>
    <cellStyle name="Note 7 7 2 4" xfId="45534" xr:uid="{00000000-0005-0000-0000-0000FBB30000}"/>
    <cellStyle name="Note 7 7 20" xfId="45535" xr:uid="{00000000-0005-0000-0000-0000FCB30000}"/>
    <cellStyle name="Note 7 7 20 2" xfId="45536" xr:uid="{00000000-0005-0000-0000-0000FDB30000}"/>
    <cellStyle name="Note 7 7 20 3" xfId="45537" xr:uid="{00000000-0005-0000-0000-0000FEB30000}"/>
    <cellStyle name="Note 7 7 20 4" xfId="45538" xr:uid="{00000000-0005-0000-0000-0000FFB30000}"/>
    <cellStyle name="Note 7 7 21" xfId="45539" xr:uid="{00000000-0005-0000-0000-000000B40000}"/>
    <cellStyle name="Note 7 7 22" xfId="45540" xr:uid="{00000000-0005-0000-0000-000001B40000}"/>
    <cellStyle name="Note 7 7 3" xfId="45541" xr:uid="{00000000-0005-0000-0000-000002B40000}"/>
    <cellStyle name="Note 7 7 3 2" xfId="45542" xr:uid="{00000000-0005-0000-0000-000003B40000}"/>
    <cellStyle name="Note 7 7 3 3" xfId="45543" xr:uid="{00000000-0005-0000-0000-000004B40000}"/>
    <cellStyle name="Note 7 7 3 4" xfId="45544" xr:uid="{00000000-0005-0000-0000-000005B40000}"/>
    <cellStyle name="Note 7 7 4" xfId="45545" xr:uid="{00000000-0005-0000-0000-000006B40000}"/>
    <cellStyle name="Note 7 7 4 2" xfId="45546" xr:uid="{00000000-0005-0000-0000-000007B40000}"/>
    <cellStyle name="Note 7 7 4 3" xfId="45547" xr:uid="{00000000-0005-0000-0000-000008B40000}"/>
    <cellStyle name="Note 7 7 4 4" xfId="45548" xr:uid="{00000000-0005-0000-0000-000009B40000}"/>
    <cellStyle name="Note 7 7 5" xfId="45549" xr:uid="{00000000-0005-0000-0000-00000AB40000}"/>
    <cellStyle name="Note 7 7 5 2" xfId="45550" xr:uid="{00000000-0005-0000-0000-00000BB40000}"/>
    <cellStyle name="Note 7 7 5 3" xfId="45551" xr:uid="{00000000-0005-0000-0000-00000CB40000}"/>
    <cellStyle name="Note 7 7 5 4" xfId="45552" xr:uid="{00000000-0005-0000-0000-00000DB40000}"/>
    <cellStyle name="Note 7 7 6" xfId="45553" xr:uid="{00000000-0005-0000-0000-00000EB40000}"/>
    <cellStyle name="Note 7 7 6 2" xfId="45554" xr:uid="{00000000-0005-0000-0000-00000FB40000}"/>
    <cellStyle name="Note 7 7 6 3" xfId="45555" xr:uid="{00000000-0005-0000-0000-000010B40000}"/>
    <cellStyle name="Note 7 7 6 4" xfId="45556" xr:uid="{00000000-0005-0000-0000-000011B40000}"/>
    <cellStyle name="Note 7 7 7" xfId="45557" xr:uid="{00000000-0005-0000-0000-000012B40000}"/>
    <cellStyle name="Note 7 7 7 2" xfId="45558" xr:uid="{00000000-0005-0000-0000-000013B40000}"/>
    <cellStyle name="Note 7 7 7 3" xfId="45559" xr:uid="{00000000-0005-0000-0000-000014B40000}"/>
    <cellStyle name="Note 7 7 7 4" xfId="45560" xr:uid="{00000000-0005-0000-0000-000015B40000}"/>
    <cellStyle name="Note 7 7 8" xfId="45561" xr:uid="{00000000-0005-0000-0000-000016B40000}"/>
    <cellStyle name="Note 7 7 8 2" xfId="45562" xr:uid="{00000000-0005-0000-0000-000017B40000}"/>
    <cellStyle name="Note 7 7 8 3" xfId="45563" xr:uid="{00000000-0005-0000-0000-000018B40000}"/>
    <cellStyle name="Note 7 7 8 4" xfId="45564" xr:uid="{00000000-0005-0000-0000-000019B40000}"/>
    <cellStyle name="Note 7 7 9" xfId="45565" xr:uid="{00000000-0005-0000-0000-00001AB40000}"/>
    <cellStyle name="Note 7 7 9 2" xfId="45566" xr:uid="{00000000-0005-0000-0000-00001BB40000}"/>
    <cellStyle name="Note 7 7 9 3" xfId="45567" xr:uid="{00000000-0005-0000-0000-00001CB40000}"/>
    <cellStyle name="Note 7 7 9 4" xfId="45568" xr:uid="{00000000-0005-0000-0000-00001DB40000}"/>
    <cellStyle name="Note 7 8" xfId="45569" xr:uid="{00000000-0005-0000-0000-00001EB40000}"/>
    <cellStyle name="Note 7 8 10" xfId="45570" xr:uid="{00000000-0005-0000-0000-00001FB40000}"/>
    <cellStyle name="Note 7 8 10 2" xfId="45571" xr:uid="{00000000-0005-0000-0000-000020B40000}"/>
    <cellStyle name="Note 7 8 10 3" xfId="45572" xr:uid="{00000000-0005-0000-0000-000021B40000}"/>
    <cellStyle name="Note 7 8 10 4" xfId="45573" xr:uid="{00000000-0005-0000-0000-000022B40000}"/>
    <cellStyle name="Note 7 8 11" xfId="45574" xr:uid="{00000000-0005-0000-0000-000023B40000}"/>
    <cellStyle name="Note 7 8 11 2" xfId="45575" xr:uid="{00000000-0005-0000-0000-000024B40000}"/>
    <cellStyle name="Note 7 8 11 3" xfId="45576" xr:uid="{00000000-0005-0000-0000-000025B40000}"/>
    <cellStyle name="Note 7 8 11 4" xfId="45577" xr:uid="{00000000-0005-0000-0000-000026B40000}"/>
    <cellStyle name="Note 7 8 12" xfId="45578" xr:uid="{00000000-0005-0000-0000-000027B40000}"/>
    <cellStyle name="Note 7 8 12 2" xfId="45579" xr:uid="{00000000-0005-0000-0000-000028B40000}"/>
    <cellStyle name="Note 7 8 12 3" xfId="45580" xr:uid="{00000000-0005-0000-0000-000029B40000}"/>
    <cellStyle name="Note 7 8 12 4" xfId="45581" xr:uid="{00000000-0005-0000-0000-00002AB40000}"/>
    <cellStyle name="Note 7 8 13" xfId="45582" xr:uid="{00000000-0005-0000-0000-00002BB40000}"/>
    <cellStyle name="Note 7 8 13 2" xfId="45583" xr:uid="{00000000-0005-0000-0000-00002CB40000}"/>
    <cellStyle name="Note 7 8 13 3" xfId="45584" xr:uid="{00000000-0005-0000-0000-00002DB40000}"/>
    <cellStyle name="Note 7 8 13 4" xfId="45585" xr:uid="{00000000-0005-0000-0000-00002EB40000}"/>
    <cellStyle name="Note 7 8 14" xfId="45586" xr:uid="{00000000-0005-0000-0000-00002FB40000}"/>
    <cellStyle name="Note 7 8 14 2" xfId="45587" xr:uid="{00000000-0005-0000-0000-000030B40000}"/>
    <cellStyle name="Note 7 8 14 3" xfId="45588" xr:uid="{00000000-0005-0000-0000-000031B40000}"/>
    <cellStyle name="Note 7 8 14 4" xfId="45589" xr:uid="{00000000-0005-0000-0000-000032B40000}"/>
    <cellStyle name="Note 7 8 15" xfId="45590" xr:uid="{00000000-0005-0000-0000-000033B40000}"/>
    <cellStyle name="Note 7 8 15 2" xfId="45591" xr:uid="{00000000-0005-0000-0000-000034B40000}"/>
    <cellStyle name="Note 7 8 15 3" xfId="45592" xr:uid="{00000000-0005-0000-0000-000035B40000}"/>
    <cellStyle name="Note 7 8 15 4" xfId="45593" xr:uid="{00000000-0005-0000-0000-000036B40000}"/>
    <cellStyle name="Note 7 8 16" xfId="45594" xr:uid="{00000000-0005-0000-0000-000037B40000}"/>
    <cellStyle name="Note 7 8 16 2" xfId="45595" xr:uid="{00000000-0005-0000-0000-000038B40000}"/>
    <cellStyle name="Note 7 8 16 3" xfId="45596" xr:uid="{00000000-0005-0000-0000-000039B40000}"/>
    <cellStyle name="Note 7 8 16 4" xfId="45597" xr:uid="{00000000-0005-0000-0000-00003AB40000}"/>
    <cellStyle name="Note 7 8 17" xfId="45598" xr:uid="{00000000-0005-0000-0000-00003BB40000}"/>
    <cellStyle name="Note 7 8 17 2" xfId="45599" xr:uid="{00000000-0005-0000-0000-00003CB40000}"/>
    <cellStyle name="Note 7 8 17 3" xfId="45600" xr:uid="{00000000-0005-0000-0000-00003DB40000}"/>
    <cellStyle name="Note 7 8 17 4" xfId="45601" xr:uid="{00000000-0005-0000-0000-00003EB40000}"/>
    <cellStyle name="Note 7 8 18" xfId="45602" xr:uid="{00000000-0005-0000-0000-00003FB40000}"/>
    <cellStyle name="Note 7 8 18 2" xfId="45603" xr:uid="{00000000-0005-0000-0000-000040B40000}"/>
    <cellStyle name="Note 7 8 18 3" xfId="45604" xr:uid="{00000000-0005-0000-0000-000041B40000}"/>
    <cellStyle name="Note 7 8 18 4" xfId="45605" xr:uid="{00000000-0005-0000-0000-000042B40000}"/>
    <cellStyle name="Note 7 8 19" xfId="45606" xr:uid="{00000000-0005-0000-0000-000043B40000}"/>
    <cellStyle name="Note 7 8 19 2" xfId="45607" xr:uid="{00000000-0005-0000-0000-000044B40000}"/>
    <cellStyle name="Note 7 8 19 3" xfId="45608" xr:uid="{00000000-0005-0000-0000-000045B40000}"/>
    <cellStyle name="Note 7 8 19 4" xfId="45609" xr:uid="{00000000-0005-0000-0000-000046B40000}"/>
    <cellStyle name="Note 7 8 2" xfId="45610" xr:uid="{00000000-0005-0000-0000-000047B40000}"/>
    <cellStyle name="Note 7 8 2 2" xfId="45611" xr:uid="{00000000-0005-0000-0000-000048B40000}"/>
    <cellStyle name="Note 7 8 2 3" xfId="45612" xr:uid="{00000000-0005-0000-0000-000049B40000}"/>
    <cellStyle name="Note 7 8 2 4" xfId="45613" xr:uid="{00000000-0005-0000-0000-00004AB40000}"/>
    <cellStyle name="Note 7 8 20" xfId="45614" xr:uid="{00000000-0005-0000-0000-00004BB40000}"/>
    <cellStyle name="Note 7 8 20 2" xfId="45615" xr:uid="{00000000-0005-0000-0000-00004CB40000}"/>
    <cellStyle name="Note 7 8 20 3" xfId="45616" xr:uid="{00000000-0005-0000-0000-00004DB40000}"/>
    <cellStyle name="Note 7 8 20 4" xfId="45617" xr:uid="{00000000-0005-0000-0000-00004EB40000}"/>
    <cellStyle name="Note 7 8 21" xfId="45618" xr:uid="{00000000-0005-0000-0000-00004FB40000}"/>
    <cellStyle name="Note 7 8 22" xfId="45619" xr:uid="{00000000-0005-0000-0000-000050B40000}"/>
    <cellStyle name="Note 7 8 3" xfId="45620" xr:uid="{00000000-0005-0000-0000-000051B40000}"/>
    <cellStyle name="Note 7 8 3 2" xfId="45621" xr:uid="{00000000-0005-0000-0000-000052B40000}"/>
    <cellStyle name="Note 7 8 3 3" xfId="45622" xr:uid="{00000000-0005-0000-0000-000053B40000}"/>
    <cellStyle name="Note 7 8 3 4" xfId="45623" xr:uid="{00000000-0005-0000-0000-000054B40000}"/>
    <cellStyle name="Note 7 8 4" xfId="45624" xr:uid="{00000000-0005-0000-0000-000055B40000}"/>
    <cellStyle name="Note 7 8 4 2" xfId="45625" xr:uid="{00000000-0005-0000-0000-000056B40000}"/>
    <cellStyle name="Note 7 8 4 3" xfId="45626" xr:uid="{00000000-0005-0000-0000-000057B40000}"/>
    <cellStyle name="Note 7 8 4 4" xfId="45627" xr:uid="{00000000-0005-0000-0000-000058B40000}"/>
    <cellStyle name="Note 7 8 5" xfId="45628" xr:uid="{00000000-0005-0000-0000-000059B40000}"/>
    <cellStyle name="Note 7 8 5 2" xfId="45629" xr:uid="{00000000-0005-0000-0000-00005AB40000}"/>
    <cellStyle name="Note 7 8 5 3" xfId="45630" xr:uid="{00000000-0005-0000-0000-00005BB40000}"/>
    <cellStyle name="Note 7 8 5 4" xfId="45631" xr:uid="{00000000-0005-0000-0000-00005CB40000}"/>
    <cellStyle name="Note 7 8 6" xfId="45632" xr:uid="{00000000-0005-0000-0000-00005DB40000}"/>
    <cellStyle name="Note 7 8 6 2" xfId="45633" xr:uid="{00000000-0005-0000-0000-00005EB40000}"/>
    <cellStyle name="Note 7 8 6 3" xfId="45634" xr:uid="{00000000-0005-0000-0000-00005FB40000}"/>
    <cellStyle name="Note 7 8 6 4" xfId="45635" xr:uid="{00000000-0005-0000-0000-000060B40000}"/>
    <cellStyle name="Note 7 8 7" xfId="45636" xr:uid="{00000000-0005-0000-0000-000061B40000}"/>
    <cellStyle name="Note 7 8 7 2" xfId="45637" xr:uid="{00000000-0005-0000-0000-000062B40000}"/>
    <cellStyle name="Note 7 8 7 3" xfId="45638" xr:uid="{00000000-0005-0000-0000-000063B40000}"/>
    <cellStyle name="Note 7 8 7 4" xfId="45639" xr:uid="{00000000-0005-0000-0000-000064B40000}"/>
    <cellStyle name="Note 7 8 8" xfId="45640" xr:uid="{00000000-0005-0000-0000-000065B40000}"/>
    <cellStyle name="Note 7 8 8 2" xfId="45641" xr:uid="{00000000-0005-0000-0000-000066B40000}"/>
    <cellStyle name="Note 7 8 8 3" xfId="45642" xr:uid="{00000000-0005-0000-0000-000067B40000}"/>
    <cellStyle name="Note 7 8 8 4" xfId="45643" xr:uid="{00000000-0005-0000-0000-000068B40000}"/>
    <cellStyle name="Note 7 8 9" xfId="45644" xr:uid="{00000000-0005-0000-0000-000069B40000}"/>
    <cellStyle name="Note 7 8 9 2" xfId="45645" xr:uid="{00000000-0005-0000-0000-00006AB40000}"/>
    <cellStyle name="Note 7 8 9 3" xfId="45646" xr:uid="{00000000-0005-0000-0000-00006BB40000}"/>
    <cellStyle name="Note 7 8 9 4" xfId="45647" xr:uid="{00000000-0005-0000-0000-00006CB40000}"/>
    <cellStyle name="Note 7 9" xfId="45648" xr:uid="{00000000-0005-0000-0000-00006DB40000}"/>
    <cellStyle name="Note 7 9 10" xfId="45649" xr:uid="{00000000-0005-0000-0000-00006EB40000}"/>
    <cellStyle name="Note 7 9 10 2" xfId="45650" xr:uid="{00000000-0005-0000-0000-00006FB40000}"/>
    <cellStyle name="Note 7 9 10 3" xfId="45651" xr:uid="{00000000-0005-0000-0000-000070B40000}"/>
    <cellStyle name="Note 7 9 10 4" xfId="45652" xr:uid="{00000000-0005-0000-0000-000071B40000}"/>
    <cellStyle name="Note 7 9 11" xfId="45653" xr:uid="{00000000-0005-0000-0000-000072B40000}"/>
    <cellStyle name="Note 7 9 11 2" xfId="45654" xr:uid="{00000000-0005-0000-0000-000073B40000}"/>
    <cellStyle name="Note 7 9 11 3" xfId="45655" xr:uid="{00000000-0005-0000-0000-000074B40000}"/>
    <cellStyle name="Note 7 9 11 4" xfId="45656" xr:uid="{00000000-0005-0000-0000-000075B40000}"/>
    <cellStyle name="Note 7 9 12" xfId="45657" xr:uid="{00000000-0005-0000-0000-000076B40000}"/>
    <cellStyle name="Note 7 9 12 2" xfId="45658" xr:uid="{00000000-0005-0000-0000-000077B40000}"/>
    <cellStyle name="Note 7 9 12 3" xfId="45659" xr:uid="{00000000-0005-0000-0000-000078B40000}"/>
    <cellStyle name="Note 7 9 12 4" xfId="45660" xr:uid="{00000000-0005-0000-0000-000079B40000}"/>
    <cellStyle name="Note 7 9 13" xfId="45661" xr:uid="{00000000-0005-0000-0000-00007AB40000}"/>
    <cellStyle name="Note 7 9 13 2" xfId="45662" xr:uid="{00000000-0005-0000-0000-00007BB40000}"/>
    <cellStyle name="Note 7 9 13 3" xfId="45663" xr:uid="{00000000-0005-0000-0000-00007CB40000}"/>
    <cellStyle name="Note 7 9 13 4" xfId="45664" xr:uid="{00000000-0005-0000-0000-00007DB40000}"/>
    <cellStyle name="Note 7 9 14" xfId="45665" xr:uid="{00000000-0005-0000-0000-00007EB40000}"/>
    <cellStyle name="Note 7 9 14 2" xfId="45666" xr:uid="{00000000-0005-0000-0000-00007FB40000}"/>
    <cellStyle name="Note 7 9 14 3" xfId="45667" xr:uid="{00000000-0005-0000-0000-000080B40000}"/>
    <cellStyle name="Note 7 9 14 4" xfId="45668" xr:uid="{00000000-0005-0000-0000-000081B40000}"/>
    <cellStyle name="Note 7 9 15" xfId="45669" xr:uid="{00000000-0005-0000-0000-000082B40000}"/>
    <cellStyle name="Note 7 9 15 2" xfId="45670" xr:uid="{00000000-0005-0000-0000-000083B40000}"/>
    <cellStyle name="Note 7 9 15 3" xfId="45671" xr:uid="{00000000-0005-0000-0000-000084B40000}"/>
    <cellStyle name="Note 7 9 15 4" xfId="45672" xr:uid="{00000000-0005-0000-0000-000085B40000}"/>
    <cellStyle name="Note 7 9 16" xfId="45673" xr:uid="{00000000-0005-0000-0000-000086B40000}"/>
    <cellStyle name="Note 7 9 16 2" xfId="45674" xr:uid="{00000000-0005-0000-0000-000087B40000}"/>
    <cellStyle name="Note 7 9 16 3" xfId="45675" xr:uid="{00000000-0005-0000-0000-000088B40000}"/>
    <cellStyle name="Note 7 9 16 4" xfId="45676" xr:uid="{00000000-0005-0000-0000-000089B40000}"/>
    <cellStyle name="Note 7 9 17" xfId="45677" xr:uid="{00000000-0005-0000-0000-00008AB40000}"/>
    <cellStyle name="Note 7 9 17 2" xfId="45678" xr:uid="{00000000-0005-0000-0000-00008BB40000}"/>
    <cellStyle name="Note 7 9 17 3" xfId="45679" xr:uid="{00000000-0005-0000-0000-00008CB40000}"/>
    <cellStyle name="Note 7 9 17 4" xfId="45680" xr:uid="{00000000-0005-0000-0000-00008DB40000}"/>
    <cellStyle name="Note 7 9 18" xfId="45681" xr:uid="{00000000-0005-0000-0000-00008EB40000}"/>
    <cellStyle name="Note 7 9 18 2" xfId="45682" xr:uid="{00000000-0005-0000-0000-00008FB40000}"/>
    <cellStyle name="Note 7 9 18 3" xfId="45683" xr:uid="{00000000-0005-0000-0000-000090B40000}"/>
    <cellStyle name="Note 7 9 18 4" xfId="45684" xr:uid="{00000000-0005-0000-0000-000091B40000}"/>
    <cellStyle name="Note 7 9 19" xfId="45685" xr:uid="{00000000-0005-0000-0000-000092B40000}"/>
    <cellStyle name="Note 7 9 19 2" xfId="45686" xr:uid="{00000000-0005-0000-0000-000093B40000}"/>
    <cellStyle name="Note 7 9 19 3" xfId="45687" xr:uid="{00000000-0005-0000-0000-000094B40000}"/>
    <cellStyle name="Note 7 9 19 4" xfId="45688" xr:uid="{00000000-0005-0000-0000-000095B40000}"/>
    <cellStyle name="Note 7 9 2" xfId="45689" xr:uid="{00000000-0005-0000-0000-000096B40000}"/>
    <cellStyle name="Note 7 9 2 2" xfId="45690" xr:uid="{00000000-0005-0000-0000-000097B40000}"/>
    <cellStyle name="Note 7 9 2 3" xfId="45691" xr:uid="{00000000-0005-0000-0000-000098B40000}"/>
    <cellStyle name="Note 7 9 2 4" xfId="45692" xr:uid="{00000000-0005-0000-0000-000099B40000}"/>
    <cellStyle name="Note 7 9 20" xfId="45693" xr:uid="{00000000-0005-0000-0000-00009AB40000}"/>
    <cellStyle name="Note 7 9 20 2" xfId="45694" xr:uid="{00000000-0005-0000-0000-00009BB40000}"/>
    <cellStyle name="Note 7 9 20 3" xfId="45695" xr:uid="{00000000-0005-0000-0000-00009CB40000}"/>
    <cellStyle name="Note 7 9 20 4" xfId="45696" xr:uid="{00000000-0005-0000-0000-00009DB40000}"/>
    <cellStyle name="Note 7 9 21" xfId="45697" xr:uid="{00000000-0005-0000-0000-00009EB40000}"/>
    <cellStyle name="Note 7 9 22" xfId="45698" xr:uid="{00000000-0005-0000-0000-00009FB40000}"/>
    <cellStyle name="Note 7 9 3" xfId="45699" xr:uid="{00000000-0005-0000-0000-0000A0B40000}"/>
    <cellStyle name="Note 7 9 3 2" xfId="45700" xr:uid="{00000000-0005-0000-0000-0000A1B40000}"/>
    <cellStyle name="Note 7 9 3 3" xfId="45701" xr:uid="{00000000-0005-0000-0000-0000A2B40000}"/>
    <cellStyle name="Note 7 9 3 4" xfId="45702" xr:uid="{00000000-0005-0000-0000-0000A3B40000}"/>
    <cellStyle name="Note 7 9 4" xfId="45703" xr:uid="{00000000-0005-0000-0000-0000A4B40000}"/>
    <cellStyle name="Note 7 9 4 2" xfId="45704" xr:uid="{00000000-0005-0000-0000-0000A5B40000}"/>
    <cellStyle name="Note 7 9 4 3" xfId="45705" xr:uid="{00000000-0005-0000-0000-0000A6B40000}"/>
    <cellStyle name="Note 7 9 4 4" xfId="45706" xr:uid="{00000000-0005-0000-0000-0000A7B40000}"/>
    <cellStyle name="Note 7 9 5" xfId="45707" xr:uid="{00000000-0005-0000-0000-0000A8B40000}"/>
    <cellStyle name="Note 7 9 5 2" xfId="45708" xr:uid="{00000000-0005-0000-0000-0000A9B40000}"/>
    <cellStyle name="Note 7 9 5 3" xfId="45709" xr:uid="{00000000-0005-0000-0000-0000AAB40000}"/>
    <cellStyle name="Note 7 9 5 4" xfId="45710" xr:uid="{00000000-0005-0000-0000-0000ABB40000}"/>
    <cellStyle name="Note 7 9 6" xfId="45711" xr:uid="{00000000-0005-0000-0000-0000ACB40000}"/>
    <cellStyle name="Note 7 9 6 2" xfId="45712" xr:uid="{00000000-0005-0000-0000-0000ADB40000}"/>
    <cellStyle name="Note 7 9 6 3" xfId="45713" xr:uid="{00000000-0005-0000-0000-0000AEB40000}"/>
    <cellStyle name="Note 7 9 6 4" xfId="45714" xr:uid="{00000000-0005-0000-0000-0000AFB40000}"/>
    <cellStyle name="Note 7 9 7" xfId="45715" xr:uid="{00000000-0005-0000-0000-0000B0B40000}"/>
    <cellStyle name="Note 7 9 7 2" xfId="45716" xr:uid="{00000000-0005-0000-0000-0000B1B40000}"/>
    <cellStyle name="Note 7 9 7 3" xfId="45717" xr:uid="{00000000-0005-0000-0000-0000B2B40000}"/>
    <cellStyle name="Note 7 9 7 4" xfId="45718" xr:uid="{00000000-0005-0000-0000-0000B3B40000}"/>
    <cellStyle name="Note 7 9 8" xfId="45719" xr:uid="{00000000-0005-0000-0000-0000B4B40000}"/>
    <cellStyle name="Note 7 9 8 2" xfId="45720" xr:uid="{00000000-0005-0000-0000-0000B5B40000}"/>
    <cellStyle name="Note 7 9 8 3" xfId="45721" xr:uid="{00000000-0005-0000-0000-0000B6B40000}"/>
    <cellStyle name="Note 7 9 8 4" xfId="45722" xr:uid="{00000000-0005-0000-0000-0000B7B40000}"/>
    <cellStyle name="Note 7 9 9" xfId="45723" xr:uid="{00000000-0005-0000-0000-0000B8B40000}"/>
    <cellStyle name="Note 7 9 9 2" xfId="45724" xr:uid="{00000000-0005-0000-0000-0000B9B40000}"/>
    <cellStyle name="Note 7 9 9 3" xfId="45725" xr:uid="{00000000-0005-0000-0000-0000BAB40000}"/>
    <cellStyle name="Note 7 9 9 4" xfId="45726" xr:uid="{00000000-0005-0000-0000-0000BBB40000}"/>
    <cellStyle name="Note 70" xfId="1806" xr:uid="{00000000-0005-0000-0000-0000BCB40000}"/>
    <cellStyle name="Note 70 2" xfId="1807" xr:uid="{00000000-0005-0000-0000-0000BDB40000}"/>
    <cellStyle name="Note 71" xfId="1808" xr:uid="{00000000-0005-0000-0000-0000BEB40000}"/>
    <cellStyle name="Note 71 2" xfId="1809" xr:uid="{00000000-0005-0000-0000-0000BFB40000}"/>
    <cellStyle name="Note 72" xfId="1810" xr:uid="{00000000-0005-0000-0000-0000C0B40000}"/>
    <cellStyle name="Note 72 2" xfId="1811" xr:uid="{00000000-0005-0000-0000-0000C1B40000}"/>
    <cellStyle name="Note 73" xfId="1812" xr:uid="{00000000-0005-0000-0000-0000C2B40000}"/>
    <cellStyle name="Note 73 2" xfId="1813" xr:uid="{00000000-0005-0000-0000-0000C3B40000}"/>
    <cellStyle name="Note 74" xfId="1814" xr:uid="{00000000-0005-0000-0000-0000C4B40000}"/>
    <cellStyle name="Note 74 2" xfId="1815" xr:uid="{00000000-0005-0000-0000-0000C5B40000}"/>
    <cellStyle name="Note 74 2 2" xfId="1816" xr:uid="{00000000-0005-0000-0000-0000C6B40000}"/>
    <cellStyle name="Note 74 2 2 2" xfId="58200" xr:uid="{00000000-0005-0000-0000-0000C7B40000}"/>
    <cellStyle name="Note 74 2 3" xfId="58199" xr:uid="{00000000-0005-0000-0000-0000C8B40000}"/>
    <cellStyle name="Note 74 3" xfId="1817" xr:uid="{00000000-0005-0000-0000-0000C9B40000}"/>
    <cellStyle name="Note 74 3 2" xfId="58201" xr:uid="{00000000-0005-0000-0000-0000CAB40000}"/>
    <cellStyle name="Note 74 4" xfId="58198" xr:uid="{00000000-0005-0000-0000-0000CBB40000}"/>
    <cellStyle name="Note 75" xfId="1818" xr:uid="{00000000-0005-0000-0000-0000CCB40000}"/>
    <cellStyle name="Note 75 2" xfId="1819" xr:uid="{00000000-0005-0000-0000-0000CDB40000}"/>
    <cellStyle name="Note 76" xfId="1820" xr:uid="{00000000-0005-0000-0000-0000CEB40000}"/>
    <cellStyle name="Note 76 2" xfId="1821" xr:uid="{00000000-0005-0000-0000-0000CFB40000}"/>
    <cellStyle name="Note 77" xfId="1822" xr:uid="{00000000-0005-0000-0000-0000D0B40000}"/>
    <cellStyle name="Note 77 2" xfId="1823" xr:uid="{00000000-0005-0000-0000-0000D1B40000}"/>
    <cellStyle name="Note 77 3" xfId="1824" xr:uid="{00000000-0005-0000-0000-0000D2B40000}"/>
    <cellStyle name="Note 77 4" xfId="1825" xr:uid="{00000000-0005-0000-0000-0000D3B40000}"/>
    <cellStyle name="Note 77 5" xfId="1826" xr:uid="{00000000-0005-0000-0000-0000D4B40000}"/>
    <cellStyle name="Note 78" xfId="1827" xr:uid="{00000000-0005-0000-0000-0000D5B40000}"/>
    <cellStyle name="Note 78 2" xfId="1828" xr:uid="{00000000-0005-0000-0000-0000D6B40000}"/>
    <cellStyle name="Note 78 2 2" xfId="58203" xr:uid="{00000000-0005-0000-0000-0000D7B40000}"/>
    <cellStyle name="Note 78 3" xfId="1829" xr:uid="{00000000-0005-0000-0000-0000D8B40000}"/>
    <cellStyle name="Note 78 3 2" xfId="58204" xr:uid="{00000000-0005-0000-0000-0000D9B40000}"/>
    <cellStyle name="Note 78 4" xfId="1830" xr:uid="{00000000-0005-0000-0000-0000DAB40000}"/>
    <cellStyle name="Note 78 4 2" xfId="58205" xr:uid="{00000000-0005-0000-0000-0000DBB40000}"/>
    <cellStyle name="Note 78 5" xfId="1831" xr:uid="{00000000-0005-0000-0000-0000DCB40000}"/>
    <cellStyle name="Note 78 5 2" xfId="58206" xr:uid="{00000000-0005-0000-0000-0000DDB40000}"/>
    <cellStyle name="Note 78 6" xfId="58202" xr:uid="{00000000-0005-0000-0000-0000DEB40000}"/>
    <cellStyle name="Note 79" xfId="1832" xr:uid="{00000000-0005-0000-0000-0000DFB40000}"/>
    <cellStyle name="Note 79 2" xfId="58207" xr:uid="{00000000-0005-0000-0000-0000E0B40000}"/>
    <cellStyle name="Note 8" xfId="1833" xr:uid="{00000000-0005-0000-0000-0000E1B40000}"/>
    <cellStyle name="Note 8 10" xfId="45728" xr:uid="{00000000-0005-0000-0000-0000E2B40000}"/>
    <cellStyle name="Note 8 10 2" xfId="45729" xr:uid="{00000000-0005-0000-0000-0000E3B40000}"/>
    <cellStyle name="Note 8 10 3" xfId="45730" xr:uid="{00000000-0005-0000-0000-0000E4B40000}"/>
    <cellStyle name="Note 8 10 4" xfId="45731" xr:uid="{00000000-0005-0000-0000-0000E5B40000}"/>
    <cellStyle name="Note 8 11" xfId="45732" xr:uid="{00000000-0005-0000-0000-0000E6B40000}"/>
    <cellStyle name="Note 8 11 2" xfId="45733" xr:uid="{00000000-0005-0000-0000-0000E7B40000}"/>
    <cellStyle name="Note 8 11 3" xfId="45734" xr:uid="{00000000-0005-0000-0000-0000E8B40000}"/>
    <cellStyle name="Note 8 11 4" xfId="45735" xr:uid="{00000000-0005-0000-0000-0000E9B40000}"/>
    <cellStyle name="Note 8 12" xfId="45736" xr:uid="{00000000-0005-0000-0000-0000EAB40000}"/>
    <cellStyle name="Note 8 12 2" xfId="45737" xr:uid="{00000000-0005-0000-0000-0000EBB40000}"/>
    <cellStyle name="Note 8 12 3" xfId="45738" xr:uid="{00000000-0005-0000-0000-0000ECB40000}"/>
    <cellStyle name="Note 8 12 4" xfId="45739" xr:uid="{00000000-0005-0000-0000-0000EDB40000}"/>
    <cellStyle name="Note 8 13" xfId="45740" xr:uid="{00000000-0005-0000-0000-0000EEB40000}"/>
    <cellStyle name="Note 8 13 2" xfId="45741" xr:uid="{00000000-0005-0000-0000-0000EFB40000}"/>
    <cellStyle name="Note 8 13 3" xfId="45742" xr:uid="{00000000-0005-0000-0000-0000F0B40000}"/>
    <cellStyle name="Note 8 13 4" xfId="45743" xr:uid="{00000000-0005-0000-0000-0000F1B40000}"/>
    <cellStyle name="Note 8 14" xfId="45744" xr:uid="{00000000-0005-0000-0000-0000F2B40000}"/>
    <cellStyle name="Note 8 14 2" xfId="45745" xr:uid="{00000000-0005-0000-0000-0000F3B40000}"/>
    <cellStyle name="Note 8 14 3" xfId="45746" xr:uid="{00000000-0005-0000-0000-0000F4B40000}"/>
    <cellStyle name="Note 8 14 4" xfId="45747" xr:uid="{00000000-0005-0000-0000-0000F5B40000}"/>
    <cellStyle name="Note 8 15" xfId="45748" xr:uid="{00000000-0005-0000-0000-0000F6B40000}"/>
    <cellStyle name="Note 8 15 2" xfId="45749" xr:uid="{00000000-0005-0000-0000-0000F7B40000}"/>
    <cellStyle name="Note 8 15 3" xfId="45750" xr:uid="{00000000-0005-0000-0000-0000F8B40000}"/>
    <cellStyle name="Note 8 15 4" xfId="45751" xr:uid="{00000000-0005-0000-0000-0000F9B40000}"/>
    <cellStyle name="Note 8 16" xfId="45752" xr:uid="{00000000-0005-0000-0000-0000FAB40000}"/>
    <cellStyle name="Note 8 16 2" xfId="45753" xr:uid="{00000000-0005-0000-0000-0000FBB40000}"/>
    <cellStyle name="Note 8 16 3" xfId="45754" xr:uid="{00000000-0005-0000-0000-0000FCB40000}"/>
    <cellStyle name="Note 8 16 4" xfId="45755" xr:uid="{00000000-0005-0000-0000-0000FDB40000}"/>
    <cellStyle name="Note 8 17" xfId="45756" xr:uid="{00000000-0005-0000-0000-0000FEB40000}"/>
    <cellStyle name="Note 8 17 2" xfId="45757" xr:uid="{00000000-0005-0000-0000-0000FFB40000}"/>
    <cellStyle name="Note 8 17 3" xfId="45758" xr:uid="{00000000-0005-0000-0000-000000B50000}"/>
    <cellStyle name="Note 8 17 4" xfId="45759" xr:uid="{00000000-0005-0000-0000-000001B50000}"/>
    <cellStyle name="Note 8 18" xfId="45760" xr:uid="{00000000-0005-0000-0000-000002B50000}"/>
    <cellStyle name="Note 8 18 2" xfId="45761" xr:uid="{00000000-0005-0000-0000-000003B50000}"/>
    <cellStyle name="Note 8 18 3" xfId="45762" xr:uid="{00000000-0005-0000-0000-000004B50000}"/>
    <cellStyle name="Note 8 18 4" xfId="45763" xr:uid="{00000000-0005-0000-0000-000005B50000}"/>
    <cellStyle name="Note 8 19" xfId="45764" xr:uid="{00000000-0005-0000-0000-000006B50000}"/>
    <cellStyle name="Note 8 19 2" xfId="45765" xr:uid="{00000000-0005-0000-0000-000007B50000}"/>
    <cellStyle name="Note 8 19 3" xfId="45766" xr:uid="{00000000-0005-0000-0000-000008B50000}"/>
    <cellStyle name="Note 8 19 4" xfId="45767" xr:uid="{00000000-0005-0000-0000-000009B50000}"/>
    <cellStyle name="Note 8 2" xfId="1834" xr:uid="{00000000-0005-0000-0000-00000AB50000}"/>
    <cellStyle name="Note 8 2 2" xfId="45769" xr:uid="{00000000-0005-0000-0000-00000BB50000}"/>
    <cellStyle name="Note 8 2 3" xfId="45768" xr:uid="{00000000-0005-0000-0000-00000CB50000}"/>
    <cellStyle name="Note 8 20" xfId="45770" xr:uid="{00000000-0005-0000-0000-00000DB50000}"/>
    <cellStyle name="Note 8 20 2" xfId="45771" xr:uid="{00000000-0005-0000-0000-00000EB50000}"/>
    <cellStyle name="Note 8 20 3" xfId="45772" xr:uid="{00000000-0005-0000-0000-00000FB50000}"/>
    <cellStyle name="Note 8 20 4" xfId="45773" xr:uid="{00000000-0005-0000-0000-000010B50000}"/>
    <cellStyle name="Note 8 21" xfId="45774" xr:uid="{00000000-0005-0000-0000-000011B50000}"/>
    <cellStyle name="Note 8 21 2" xfId="45775" xr:uid="{00000000-0005-0000-0000-000012B50000}"/>
    <cellStyle name="Note 8 21 3" xfId="45776" xr:uid="{00000000-0005-0000-0000-000013B50000}"/>
    <cellStyle name="Note 8 21 4" xfId="45777" xr:uid="{00000000-0005-0000-0000-000014B50000}"/>
    <cellStyle name="Note 8 22" xfId="45778" xr:uid="{00000000-0005-0000-0000-000015B50000}"/>
    <cellStyle name="Note 8 22 2" xfId="45779" xr:uid="{00000000-0005-0000-0000-000016B50000}"/>
    <cellStyle name="Note 8 22 3" xfId="45780" xr:uid="{00000000-0005-0000-0000-000017B50000}"/>
    <cellStyle name="Note 8 22 4" xfId="45781" xr:uid="{00000000-0005-0000-0000-000018B50000}"/>
    <cellStyle name="Note 8 23" xfId="45782" xr:uid="{00000000-0005-0000-0000-000019B50000}"/>
    <cellStyle name="Note 8 23 2" xfId="45783" xr:uid="{00000000-0005-0000-0000-00001AB50000}"/>
    <cellStyle name="Note 8 23 3" xfId="45784" xr:uid="{00000000-0005-0000-0000-00001BB50000}"/>
    <cellStyle name="Note 8 23 4" xfId="45785" xr:uid="{00000000-0005-0000-0000-00001CB50000}"/>
    <cellStyle name="Note 8 24" xfId="45786" xr:uid="{00000000-0005-0000-0000-00001DB50000}"/>
    <cellStyle name="Note 8 24 2" xfId="45787" xr:uid="{00000000-0005-0000-0000-00001EB50000}"/>
    <cellStyle name="Note 8 24 3" xfId="45788" xr:uid="{00000000-0005-0000-0000-00001FB50000}"/>
    <cellStyle name="Note 8 24 4" xfId="45789" xr:uid="{00000000-0005-0000-0000-000020B50000}"/>
    <cellStyle name="Note 8 25" xfId="45790" xr:uid="{00000000-0005-0000-0000-000021B50000}"/>
    <cellStyle name="Note 8 26" xfId="45791" xr:uid="{00000000-0005-0000-0000-000022B50000}"/>
    <cellStyle name="Note 8 27" xfId="45792" xr:uid="{00000000-0005-0000-0000-000023B50000}"/>
    <cellStyle name="Note 8 28" xfId="45727" xr:uid="{00000000-0005-0000-0000-000024B50000}"/>
    <cellStyle name="Note 8 3" xfId="1835" xr:uid="{00000000-0005-0000-0000-000025B50000}"/>
    <cellStyle name="Note 8 3 2" xfId="45794" xr:uid="{00000000-0005-0000-0000-000026B50000}"/>
    <cellStyle name="Note 8 3 3" xfId="45793" xr:uid="{00000000-0005-0000-0000-000027B50000}"/>
    <cellStyle name="Note 8 4" xfId="45795" xr:uid="{00000000-0005-0000-0000-000028B50000}"/>
    <cellStyle name="Note 8 4 2" xfId="45796" xr:uid="{00000000-0005-0000-0000-000029B50000}"/>
    <cellStyle name="Note 8 5" xfId="45797" xr:uid="{00000000-0005-0000-0000-00002AB50000}"/>
    <cellStyle name="Note 8 5 2" xfId="45798" xr:uid="{00000000-0005-0000-0000-00002BB50000}"/>
    <cellStyle name="Note 8 6" xfId="45799" xr:uid="{00000000-0005-0000-0000-00002CB50000}"/>
    <cellStyle name="Note 8 6 2" xfId="45800" xr:uid="{00000000-0005-0000-0000-00002DB50000}"/>
    <cellStyle name="Note 8 6 3" xfId="45801" xr:uid="{00000000-0005-0000-0000-00002EB50000}"/>
    <cellStyle name="Note 8 6 4" xfId="45802" xr:uid="{00000000-0005-0000-0000-00002FB50000}"/>
    <cellStyle name="Note 8 7" xfId="45803" xr:uid="{00000000-0005-0000-0000-000030B50000}"/>
    <cellStyle name="Note 8 7 2" xfId="45804" xr:uid="{00000000-0005-0000-0000-000031B50000}"/>
    <cellStyle name="Note 8 7 3" xfId="45805" xr:uid="{00000000-0005-0000-0000-000032B50000}"/>
    <cellStyle name="Note 8 7 4" xfId="45806" xr:uid="{00000000-0005-0000-0000-000033B50000}"/>
    <cellStyle name="Note 8 8" xfId="45807" xr:uid="{00000000-0005-0000-0000-000034B50000}"/>
    <cellStyle name="Note 8 8 2" xfId="45808" xr:uid="{00000000-0005-0000-0000-000035B50000}"/>
    <cellStyle name="Note 8 8 3" xfId="45809" xr:uid="{00000000-0005-0000-0000-000036B50000}"/>
    <cellStyle name="Note 8 8 4" xfId="45810" xr:uid="{00000000-0005-0000-0000-000037B50000}"/>
    <cellStyle name="Note 8 9" xfId="45811" xr:uid="{00000000-0005-0000-0000-000038B50000}"/>
    <cellStyle name="Note 8 9 2" xfId="45812" xr:uid="{00000000-0005-0000-0000-000039B50000}"/>
    <cellStyle name="Note 8 9 3" xfId="45813" xr:uid="{00000000-0005-0000-0000-00003AB50000}"/>
    <cellStyle name="Note 8 9 4" xfId="45814" xr:uid="{00000000-0005-0000-0000-00003BB50000}"/>
    <cellStyle name="Note 80" xfId="1836" xr:uid="{00000000-0005-0000-0000-00003CB50000}"/>
    <cellStyle name="Note 81" xfId="1837" xr:uid="{00000000-0005-0000-0000-00003DB50000}"/>
    <cellStyle name="Note 82" xfId="1838" xr:uid="{00000000-0005-0000-0000-00003EB50000}"/>
    <cellStyle name="Note 83" xfId="1839" xr:uid="{00000000-0005-0000-0000-00003FB50000}"/>
    <cellStyle name="Note 84" xfId="1840" xr:uid="{00000000-0005-0000-0000-000040B50000}"/>
    <cellStyle name="Note 85" xfId="1841" xr:uid="{00000000-0005-0000-0000-000041B50000}"/>
    <cellStyle name="Note 86" xfId="1842" xr:uid="{00000000-0005-0000-0000-000042B50000}"/>
    <cellStyle name="Note 87" xfId="1843" xr:uid="{00000000-0005-0000-0000-000043B50000}"/>
    <cellStyle name="Note 88" xfId="1844" xr:uid="{00000000-0005-0000-0000-000044B50000}"/>
    <cellStyle name="Note 89" xfId="1845" xr:uid="{00000000-0005-0000-0000-000045B50000}"/>
    <cellStyle name="Note 9" xfId="1846" xr:uid="{00000000-0005-0000-0000-000046B50000}"/>
    <cellStyle name="Note 9 10" xfId="45816" xr:uid="{00000000-0005-0000-0000-000047B50000}"/>
    <cellStyle name="Note 9 10 2" xfId="45817" xr:uid="{00000000-0005-0000-0000-000048B50000}"/>
    <cellStyle name="Note 9 10 3" xfId="45818" xr:uid="{00000000-0005-0000-0000-000049B50000}"/>
    <cellStyle name="Note 9 10 4" xfId="45819" xr:uid="{00000000-0005-0000-0000-00004AB50000}"/>
    <cellStyle name="Note 9 11" xfId="45820" xr:uid="{00000000-0005-0000-0000-00004BB50000}"/>
    <cellStyle name="Note 9 11 2" xfId="45821" xr:uid="{00000000-0005-0000-0000-00004CB50000}"/>
    <cellStyle name="Note 9 11 3" xfId="45822" xr:uid="{00000000-0005-0000-0000-00004DB50000}"/>
    <cellStyle name="Note 9 11 4" xfId="45823" xr:uid="{00000000-0005-0000-0000-00004EB50000}"/>
    <cellStyle name="Note 9 12" xfId="45824" xr:uid="{00000000-0005-0000-0000-00004FB50000}"/>
    <cellStyle name="Note 9 12 2" xfId="45825" xr:uid="{00000000-0005-0000-0000-000050B50000}"/>
    <cellStyle name="Note 9 12 3" xfId="45826" xr:uid="{00000000-0005-0000-0000-000051B50000}"/>
    <cellStyle name="Note 9 12 4" xfId="45827" xr:uid="{00000000-0005-0000-0000-000052B50000}"/>
    <cellStyle name="Note 9 13" xfId="45828" xr:uid="{00000000-0005-0000-0000-000053B50000}"/>
    <cellStyle name="Note 9 13 2" xfId="45829" xr:uid="{00000000-0005-0000-0000-000054B50000}"/>
    <cellStyle name="Note 9 13 3" xfId="45830" xr:uid="{00000000-0005-0000-0000-000055B50000}"/>
    <cellStyle name="Note 9 13 4" xfId="45831" xr:uid="{00000000-0005-0000-0000-000056B50000}"/>
    <cellStyle name="Note 9 14" xfId="45832" xr:uid="{00000000-0005-0000-0000-000057B50000}"/>
    <cellStyle name="Note 9 14 2" xfId="45833" xr:uid="{00000000-0005-0000-0000-000058B50000}"/>
    <cellStyle name="Note 9 14 3" xfId="45834" xr:uid="{00000000-0005-0000-0000-000059B50000}"/>
    <cellStyle name="Note 9 14 4" xfId="45835" xr:uid="{00000000-0005-0000-0000-00005AB50000}"/>
    <cellStyle name="Note 9 15" xfId="45836" xr:uid="{00000000-0005-0000-0000-00005BB50000}"/>
    <cellStyle name="Note 9 15 2" xfId="45837" xr:uid="{00000000-0005-0000-0000-00005CB50000}"/>
    <cellStyle name="Note 9 15 3" xfId="45838" xr:uid="{00000000-0005-0000-0000-00005DB50000}"/>
    <cellStyle name="Note 9 15 4" xfId="45839" xr:uid="{00000000-0005-0000-0000-00005EB50000}"/>
    <cellStyle name="Note 9 16" xfId="45840" xr:uid="{00000000-0005-0000-0000-00005FB50000}"/>
    <cellStyle name="Note 9 16 2" xfId="45841" xr:uid="{00000000-0005-0000-0000-000060B50000}"/>
    <cellStyle name="Note 9 16 3" xfId="45842" xr:uid="{00000000-0005-0000-0000-000061B50000}"/>
    <cellStyle name="Note 9 16 4" xfId="45843" xr:uid="{00000000-0005-0000-0000-000062B50000}"/>
    <cellStyle name="Note 9 17" xfId="45844" xr:uid="{00000000-0005-0000-0000-000063B50000}"/>
    <cellStyle name="Note 9 17 2" xfId="45845" xr:uid="{00000000-0005-0000-0000-000064B50000}"/>
    <cellStyle name="Note 9 17 3" xfId="45846" xr:uid="{00000000-0005-0000-0000-000065B50000}"/>
    <cellStyle name="Note 9 17 4" xfId="45847" xr:uid="{00000000-0005-0000-0000-000066B50000}"/>
    <cellStyle name="Note 9 18" xfId="45848" xr:uid="{00000000-0005-0000-0000-000067B50000}"/>
    <cellStyle name="Note 9 18 2" xfId="45849" xr:uid="{00000000-0005-0000-0000-000068B50000}"/>
    <cellStyle name="Note 9 18 3" xfId="45850" xr:uid="{00000000-0005-0000-0000-000069B50000}"/>
    <cellStyle name="Note 9 18 4" xfId="45851" xr:uid="{00000000-0005-0000-0000-00006AB50000}"/>
    <cellStyle name="Note 9 19" xfId="45852" xr:uid="{00000000-0005-0000-0000-00006BB50000}"/>
    <cellStyle name="Note 9 19 2" xfId="45853" xr:uid="{00000000-0005-0000-0000-00006CB50000}"/>
    <cellStyle name="Note 9 19 3" xfId="45854" xr:uid="{00000000-0005-0000-0000-00006DB50000}"/>
    <cellStyle name="Note 9 19 4" xfId="45855" xr:uid="{00000000-0005-0000-0000-00006EB50000}"/>
    <cellStyle name="Note 9 2" xfId="1847" xr:uid="{00000000-0005-0000-0000-00006FB50000}"/>
    <cellStyle name="Note 9 2 2" xfId="45857" xr:uid="{00000000-0005-0000-0000-000070B50000}"/>
    <cellStyle name="Note 9 2 3" xfId="45856" xr:uid="{00000000-0005-0000-0000-000071B50000}"/>
    <cellStyle name="Note 9 20" xfId="45858" xr:uid="{00000000-0005-0000-0000-000072B50000}"/>
    <cellStyle name="Note 9 20 2" xfId="45859" xr:uid="{00000000-0005-0000-0000-000073B50000}"/>
    <cellStyle name="Note 9 20 3" xfId="45860" xr:uid="{00000000-0005-0000-0000-000074B50000}"/>
    <cellStyle name="Note 9 20 4" xfId="45861" xr:uid="{00000000-0005-0000-0000-000075B50000}"/>
    <cellStyle name="Note 9 21" xfId="45862" xr:uid="{00000000-0005-0000-0000-000076B50000}"/>
    <cellStyle name="Note 9 21 2" xfId="45863" xr:uid="{00000000-0005-0000-0000-000077B50000}"/>
    <cellStyle name="Note 9 21 3" xfId="45864" xr:uid="{00000000-0005-0000-0000-000078B50000}"/>
    <cellStyle name="Note 9 21 4" xfId="45865" xr:uid="{00000000-0005-0000-0000-000079B50000}"/>
    <cellStyle name="Note 9 22" xfId="45866" xr:uid="{00000000-0005-0000-0000-00007AB50000}"/>
    <cellStyle name="Note 9 22 2" xfId="45867" xr:uid="{00000000-0005-0000-0000-00007BB50000}"/>
    <cellStyle name="Note 9 22 3" xfId="45868" xr:uid="{00000000-0005-0000-0000-00007CB50000}"/>
    <cellStyle name="Note 9 22 4" xfId="45869" xr:uid="{00000000-0005-0000-0000-00007DB50000}"/>
    <cellStyle name="Note 9 23" xfId="45870" xr:uid="{00000000-0005-0000-0000-00007EB50000}"/>
    <cellStyle name="Note 9 23 2" xfId="45871" xr:uid="{00000000-0005-0000-0000-00007FB50000}"/>
    <cellStyle name="Note 9 23 3" xfId="45872" xr:uid="{00000000-0005-0000-0000-000080B50000}"/>
    <cellStyle name="Note 9 23 4" xfId="45873" xr:uid="{00000000-0005-0000-0000-000081B50000}"/>
    <cellStyle name="Note 9 24" xfId="45874" xr:uid="{00000000-0005-0000-0000-000082B50000}"/>
    <cellStyle name="Note 9 24 2" xfId="45875" xr:uid="{00000000-0005-0000-0000-000083B50000}"/>
    <cellStyle name="Note 9 24 3" xfId="45876" xr:uid="{00000000-0005-0000-0000-000084B50000}"/>
    <cellStyle name="Note 9 24 4" xfId="45877" xr:uid="{00000000-0005-0000-0000-000085B50000}"/>
    <cellStyle name="Note 9 25" xfId="45878" xr:uid="{00000000-0005-0000-0000-000086B50000}"/>
    <cellStyle name="Note 9 26" xfId="45879" xr:uid="{00000000-0005-0000-0000-000087B50000}"/>
    <cellStyle name="Note 9 27" xfId="45880" xr:uid="{00000000-0005-0000-0000-000088B50000}"/>
    <cellStyle name="Note 9 28" xfId="45815" xr:uid="{00000000-0005-0000-0000-000089B50000}"/>
    <cellStyle name="Note 9 3" xfId="1848" xr:uid="{00000000-0005-0000-0000-00008AB50000}"/>
    <cellStyle name="Note 9 3 2" xfId="45882" xr:uid="{00000000-0005-0000-0000-00008BB50000}"/>
    <cellStyle name="Note 9 3 3" xfId="45881" xr:uid="{00000000-0005-0000-0000-00008CB50000}"/>
    <cellStyle name="Note 9 4" xfId="45883" xr:uid="{00000000-0005-0000-0000-00008DB50000}"/>
    <cellStyle name="Note 9 4 2" xfId="45884" xr:uid="{00000000-0005-0000-0000-00008EB50000}"/>
    <cellStyle name="Note 9 5" xfId="45885" xr:uid="{00000000-0005-0000-0000-00008FB50000}"/>
    <cellStyle name="Note 9 5 2" xfId="45886" xr:uid="{00000000-0005-0000-0000-000090B50000}"/>
    <cellStyle name="Note 9 6" xfId="45887" xr:uid="{00000000-0005-0000-0000-000091B50000}"/>
    <cellStyle name="Note 9 6 2" xfId="45888" xr:uid="{00000000-0005-0000-0000-000092B50000}"/>
    <cellStyle name="Note 9 6 3" xfId="45889" xr:uid="{00000000-0005-0000-0000-000093B50000}"/>
    <cellStyle name="Note 9 6 4" xfId="45890" xr:uid="{00000000-0005-0000-0000-000094B50000}"/>
    <cellStyle name="Note 9 7" xfId="45891" xr:uid="{00000000-0005-0000-0000-000095B50000}"/>
    <cellStyle name="Note 9 7 2" xfId="45892" xr:uid="{00000000-0005-0000-0000-000096B50000}"/>
    <cellStyle name="Note 9 7 3" xfId="45893" xr:uid="{00000000-0005-0000-0000-000097B50000}"/>
    <cellStyle name="Note 9 7 4" xfId="45894" xr:uid="{00000000-0005-0000-0000-000098B50000}"/>
    <cellStyle name="Note 9 8" xfId="45895" xr:uid="{00000000-0005-0000-0000-000099B50000}"/>
    <cellStyle name="Note 9 8 2" xfId="45896" xr:uid="{00000000-0005-0000-0000-00009AB50000}"/>
    <cellStyle name="Note 9 8 3" xfId="45897" xr:uid="{00000000-0005-0000-0000-00009BB50000}"/>
    <cellStyle name="Note 9 8 4" xfId="45898" xr:uid="{00000000-0005-0000-0000-00009CB50000}"/>
    <cellStyle name="Note 9 9" xfId="45899" xr:uid="{00000000-0005-0000-0000-00009DB50000}"/>
    <cellStyle name="Note 9 9 2" xfId="45900" xr:uid="{00000000-0005-0000-0000-00009EB50000}"/>
    <cellStyle name="Note 9 9 3" xfId="45901" xr:uid="{00000000-0005-0000-0000-00009FB50000}"/>
    <cellStyle name="Note 9 9 4" xfId="45902" xr:uid="{00000000-0005-0000-0000-0000A0B50000}"/>
    <cellStyle name="Note 90" xfId="1849" xr:uid="{00000000-0005-0000-0000-0000A1B50000}"/>
    <cellStyle name="Note 91" xfId="1850" xr:uid="{00000000-0005-0000-0000-0000A2B50000}"/>
    <cellStyle name="Note 92" xfId="1851" xr:uid="{00000000-0005-0000-0000-0000A3B50000}"/>
    <cellStyle name="Note 93" xfId="1852" xr:uid="{00000000-0005-0000-0000-0000A4B50000}"/>
    <cellStyle name="Note 94" xfId="1853" xr:uid="{00000000-0005-0000-0000-0000A5B50000}"/>
    <cellStyle name="Note 95" xfId="1854" xr:uid="{00000000-0005-0000-0000-0000A6B50000}"/>
    <cellStyle name="Note 96" xfId="1855" xr:uid="{00000000-0005-0000-0000-0000A7B50000}"/>
    <cellStyle name="Note 97" xfId="1856" xr:uid="{00000000-0005-0000-0000-0000A8B50000}"/>
    <cellStyle name="Note 98" xfId="1857" xr:uid="{00000000-0005-0000-0000-0000A9B50000}"/>
    <cellStyle name="Note 99" xfId="1858" xr:uid="{00000000-0005-0000-0000-0000AAB50000}"/>
    <cellStyle name="Option" xfId="57813" xr:uid="{00000000-0005-0000-0000-0000ABB50000}"/>
    <cellStyle name="OptionHeading" xfId="57814" xr:uid="{00000000-0005-0000-0000-0000ACB50000}"/>
    <cellStyle name="OptionHeading2" xfId="57815" xr:uid="{00000000-0005-0000-0000-0000ADB50000}"/>
    <cellStyle name="Output" xfId="19" builtinId="21" customBuiltin="1"/>
    <cellStyle name="Output 10" xfId="45903" xr:uid="{00000000-0005-0000-0000-0000AFB50000}"/>
    <cellStyle name="Output 10 10" xfId="45904" xr:uid="{00000000-0005-0000-0000-0000B0B50000}"/>
    <cellStyle name="Output 10 10 2" xfId="45905" xr:uid="{00000000-0005-0000-0000-0000B1B50000}"/>
    <cellStyle name="Output 10 10 3" xfId="45906" xr:uid="{00000000-0005-0000-0000-0000B2B50000}"/>
    <cellStyle name="Output 10 10 4" xfId="45907" xr:uid="{00000000-0005-0000-0000-0000B3B50000}"/>
    <cellStyle name="Output 10 11" xfId="45908" xr:uid="{00000000-0005-0000-0000-0000B4B50000}"/>
    <cellStyle name="Output 10 11 2" xfId="45909" xr:uid="{00000000-0005-0000-0000-0000B5B50000}"/>
    <cellStyle name="Output 10 11 3" xfId="45910" xr:uid="{00000000-0005-0000-0000-0000B6B50000}"/>
    <cellStyle name="Output 10 11 4" xfId="45911" xr:uid="{00000000-0005-0000-0000-0000B7B50000}"/>
    <cellStyle name="Output 10 12" xfId="45912" xr:uid="{00000000-0005-0000-0000-0000B8B50000}"/>
    <cellStyle name="Output 10 12 2" xfId="45913" xr:uid="{00000000-0005-0000-0000-0000B9B50000}"/>
    <cellStyle name="Output 10 12 3" xfId="45914" xr:uid="{00000000-0005-0000-0000-0000BAB50000}"/>
    <cellStyle name="Output 10 12 4" xfId="45915" xr:uid="{00000000-0005-0000-0000-0000BBB50000}"/>
    <cellStyle name="Output 10 13" xfId="45916" xr:uid="{00000000-0005-0000-0000-0000BCB50000}"/>
    <cellStyle name="Output 10 13 2" xfId="45917" xr:uid="{00000000-0005-0000-0000-0000BDB50000}"/>
    <cellStyle name="Output 10 13 3" xfId="45918" xr:uid="{00000000-0005-0000-0000-0000BEB50000}"/>
    <cellStyle name="Output 10 13 4" xfId="45919" xr:uid="{00000000-0005-0000-0000-0000BFB50000}"/>
    <cellStyle name="Output 10 14" xfId="45920" xr:uid="{00000000-0005-0000-0000-0000C0B50000}"/>
    <cellStyle name="Output 10 14 2" xfId="45921" xr:uid="{00000000-0005-0000-0000-0000C1B50000}"/>
    <cellStyle name="Output 10 14 3" xfId="45922" xr:uid="{00000000-0005-0000-0000-0000C2B50000}"/>
    <cellStyle name="Output 10 14 4" xfId="45923" xr:uid="{00000000-0005-0000-0000-0000C3B50000}"/>
    <cellStyle name="Output 10 15" xfId="45924" xr:uid="{00000000-0005-0000-0000-0000C4B50000}"/>
    <cellStyle name="Output 10 15 2" xfId="45925" xr:uid="{00000000-0005-0000-0000-0000C5B50000}"/>
    <cellStyle name="Output 10 15 3" xfId="45926" xr:uid="{00000000-0005-0000-0000-0000C6B50000}"/>
    <cellStyle name="Output 10 15 4" xfId="45927" xr:uid="{00000000-0005-0000-0000-0000C7B50000}"/>
    <cellStyle name="Output 10 16" xfId="45928" xr:uid="{00000000-0005-0000-0000-0000C8B50000}"/>
    <cellStyle name="Output 10 16 2" xfId="45929" xr:uid="{00000000-0005-0000-0000-0000C9B50000}"/>
    <cellStyle name="Output 10 16 3" xfId="45930" xr:uid="{00000000-0005-0000-0000-0000CAB50000}"/>
    <cellStyle name="Output 10 16 4" xfId="45931" xr:uid="{00000000-0005-0000-0000-0000CBB50000}"/>
    <cellStyle name="Output 10 17" xfId="45932" xr:uid="{00000000-0005-0000-0000-0000CCB50000}"/>
    <cellStyle name="Output 10 17 2" xfId="45933" xr:uid="{00000000-0005-0000-0000-0000CDB50000}"/>
    <cellStyle name="Output 10 17 3" xfId="45934" xr:uid="{00000000-0005-0000-0000-0000CEB50000}"/>
    <cellStyle name="Output 10 17 4" xfId="45935" xr:uid="{00000000-0005-0000-0000-0000CFB50000}"/>
    <cellStyle name="Output 10 18" xfId="45936" xr:uid="{00000000-0005-0000-0000-0000D0B50000}"/>
    <cellStyle name="Output 10 18 2" xfId="45937" xr:uid="{00000000-0005-0000-0000-0000D1B50000}"/>
    <cellStyle name="Output 10 18 3" xfId="45938" xr:uid="{00000000-0005-0000-0000-0000D2B50000}"/>
    <cellStyle name="Output 10 18 4" xfId="45939" xr:uid="{00000000-0005-0000-0000-0000D3B50000}"/>
    <cellStyle name="Output 10 19" xfId="45940" xr:uid="{00000000-0005-0000-0000-0000D4B50000}"/>
    <cellStyle name="Output 10 19 2" xfId="45941" xr:uid="{00000000-0005-0000-0000-0000D5B50000}"/>
    <cellStyle name="Output 10 19 3" xfId="45942" xr:uid="{00000000-0005-0000-0000-0000D6B50000}"/>
    <cellStyle name="Output 10 19 4" xfId="45943" xr:uid="{00000000-0005-0000-0000-0000D7B50000}"/>
    <cellStyle name="Output 10 2" xfId="45944" xr:uid="{00000000-0005-0000-0000-0000D8B50000}"/>
    <cellStyle name="Output 10 2 2" xfId="45945" xr:uid="{00000000-0005-0000-0000-0000D9B50000}"/>
    <cellStyle name="Output 10 2 3" xfId="45946" xr:uid="{00000000-0005-0000-0000-0000DAB50000}"/>
    <cellStyle name="Output 10 2 4" xfId="45947" xr:uid="{00000000-0005-0000-0000-0000DBB50000}"/>
    <cellStyle name="Output 10 20" xfId="45948" xr:uid="{00000000-0005-0000-0000-0000DCB50000}"/>
    <cellStyle name="Output 10 20 2" xfId="45949" xr:uid="{00000000-0005-0000-0000-0000DDB50000}"/>
    <cellStyle name="Output 10 20 3" xfId="45950" xr:uid="{00000000-0005-0000-0000-0000DEB50000}"/>
    <cellStyle name="Output 10 20 4" xfId="45951" xr:uid="{00000000-0005-0000-0000-0000DFB50000}"/>
    <cellStyle name="Output 10 21" xfId="45952" xr:uid="{00000000-0005-0000-0000-0000E0B50000}"/>
    <cellStyle name="Output 10 22" xfId="45953" xr:uid="{00000000-0005-0000-0000-0000E1B50000}"/>
    <cellStyle name="Output 10 23" xfId="45954" xr:uid="{00000000-0005-0000-0000-0000E2B50000}"/>
    <cellStyle name="Output 10 3" xfId="45955" xr:uid="{00000000-0005-0000-0000-0000E3B50000}"/>
    <cellStyle name="Output 10 3 2" xfId="45956" xr:uid="{00000000-0005-0000-0000-0000E4B50000}"/>
    <cellStyle name="Output 10 3 3" xfId="45957" xr:uid="{00000000-0005-0000-0000-0000E5B50000}"/>
    <cellStyle name="Output 10 3 4" xfId="45958" xr:uid="{00000000-0005-0000-0000-0000E6B50000}"/>
    <cellStyle name="Output 10 4" xfId="45959" xr:uid="{00000000-0005-0000-0000-0000E7B50000}"/>
    <cellStyle name="Output 10 4 2" xfId="45960" xr:uid="{00000000-0005-0000-0000-0000E8B50000}"/>
    <cellStyle name="Output 10 4 3" xfId="45961" xr:uid="{00000000-0005-0000-0000-0000E9B50000}"/>
    <cellStyle name="Output 10 4 4" xfId="45962" xr:uid="{00000000-0005-0000-0000-0000EAB50000}"/>
    <cellStyle name="Output 10 5" xfId="45963" xr:uid="{00000000-0005-0000-0000-0000EBB50000}"/>
    <cellStyle name="Output 10 5 2" xfId="45964" xr:uid="{00000000-0005-0000-0000-0000ECB50000}"/>
    <cellStyle name="Output 10 5 3" xfId="45965" xr:uid="{00000000-0005-0000-0000-0000EDB50000}"/>
    <cellStyle name="Output 10 5 4" xfId="45966" xr:uid="{00000000-0005-0000-0000-0000EEB50000}"/>
    <cellStyle name="Output 10 6" xfId="45967" xr:uid="{00000000-0005-0000-0000-0000EFB50000}"/>
    <cellStyle name="Output 10 6 2" xfId="45968" xr:uid="{00000000-0005-0000-0000-0000F0B50000}"/>
    <cellStyle name="Output 10 6 3" xfId="45969" xr:uid="{00000000-0005-0000-0000-0000F1B50000}"/>
    <cellStyle name="Output 10 6 4" xfId="45970" xr:uid="{00000000-0005-0000-0000-0000F2B50000}"/>
    <cellStyle name="Output 10 7" xfId="45971" xr:uid="{00000000-0005-0000-0000-0000F3B50000}"/>
    <cellStyle name="Output 10 7 2" xfId="45972" xr:uid="{00000000-0005-0000-0000-0000F4B50000}"/>
    <cellStyle name="Output 10 7 3" xfId="45973" xr:uid="{00000000-0005-0000-0000-0000F5B50000}"/>
    <cellStyle name="Output 10 7 4" xfId="45974" xr:uid="{00000000-0005-0000-0000-0000F6B50000}"/>
    <cellStyle name="Output 10 8" xfId="45975" xr:uid="{00000000-0005-0000-0000-0000F7B50000}"/>
    <cellStyle name="Output 10 8 2" xfId="45976" xr:uid="{00000000-0005-0000-0000-0000F8B50000}"/>
    <cellStyle name="Output 10 8 3" xfId="45977" xr:uid="{00000000-0005-0000-0000-0000F9B50000}"/>
    <cellStyle name="Output 10 8 4" xfId="45978" xr:uid="{00000000-0005-0000-0000-0000FAB50000}"/>
    <cellStyle name="Output 10 9" xfId="45979" xr:uid="{00000000-0005-0000-0000-0000FBB50000}"/>
    <cellStyle name="Output 10 9 2" xfId="45980" xr:uid="{00000000-0005-0000-0000-0000FCB50000}"/>
    <cellStyle name="Output 10 9 3" xfId="45981" xr:uid="{00000000-0005-0000-0000-0000FDB50000}"/>
    <cellStyle name="Output 10 9 4" xfId="45982" xr:uid="{00000000-0005-0000-0000-0000FEB50000}"/>
    <cellStyle name="Output 11" xfId="45983" xr:uid="{00000000-0005-0000-0000-0000FFB50000}"/>
    <cellStyle name="Output 11 10" xfId="45984" xr:uid="{00000000-0005-0000-0000-000000B60000}"/>
    <cellStyle name="Output 11 10 2" xfId="45985" xr:uid="{00000000-0005-0000-0000-000001B60000}"/>
    <cellStyle name="Output 11 10 3" xfId="45986" xr:uid="{00000000-0005-0000-0000-000002B60000}"/>
    <cellStyle name="Output 11 10 4" xfId="45987" xr:uid="{00000000-0005-0000-0000-000003B60000}"/>
    <cellStyle name="Output 11 11" xfId="45988" xr:uid="{00000000-0005-0000-0000-000004B60000}"/>
    <cellStyle name="Output 11 11 2" xfId="45989" xr:uid="{00000000-0005-0000-0000-000005B60000}"/>
    <cellStyle name="Output 11 11 3" xfId="45990" xr:uid="{00000000-0005-0000-0000-000006B60000}"/>
    <cellStyle name="Output 11 11 4" xfId="45991" xr:uid="{00000000-0005-0000-0000-000007B60000}"/>
    <cellStyle name="Output 11 12" xfId="45992" xr:uid="{00000000-0005-0000-0000-000008B60000}"/>
    <cellStyle name="Output 11 12 2" xfId="45993" xr:uid="{00000000-0005-0000-0000-000009B60000}"/>
    <cellStyle name="Output 11 12 3" xfId="45994" xr:uid="{00000000-0005-0000-0000-00000AB60000}"/>
    <cellStyle name="Output 11 12 4" xfId="45995" xr:uid="{00000000-0005-0000-0000-00000BB60000}"/>
    <cellStyle name="Output 11 13" xfId="45996" xr:uid="{00000000-0005-0000-0000-00000CB60000}"/>
    <cellStyle name="Output 11 13 2" xfId="45997" xr:uid="{00000000-0005-0000-0000-00000DB60000}"/>
    <cellStyle name="Output 11 13 3" xfId="45998" xr:uid="{00000000-0005-0000-0000-00000EB60000}"/>
    <cellStyle name="Output 11 13 4" xfId="45999" xr:uid="{00000000-0005-0000-0000-00000FB60000}"/>
    <cellStyle name="Output 11 14" xfId="46000" xr:uid="{00000000-0005-0000-0000-000010B60000}"/>
    <cellStyle name="Output 11 14 2" xfId="46001" xr:uid="{00000000-0005-0000-0000-000011B60000}"/>
    <cellStyle name="Output 11 14 3" xfId="46002" xr:uid="{00000000-0005-0000-0000-000012B60000}"/>
    <cellStyle name="Output 11 14 4" xfId="46003" xr:uid="{00000000-0005-0000-0000-000013B60000}"/>
    <cellStyle name="Output 11 15" xfId="46004" xr:uid="{00000000-0005-0000-0000-000014B60000}"/>
    <cellStyle name="Output 11 15 2" xfId="46005" xr:uid="{00000000-0005-0000-0000-000015B60000}"/>
    <cellStyle name="Output 11 15 3" xfId="46006" xr:uid="{00000000-0005-0000-0000-000016B60000}"/>
    <cellStyle name="Output 11 15 4" xfId="46007" xr:uid="{00000000-0005-0000-0000-000017B60000}"/>
    <cellStyle name="Output 11 16" xfId="46008" xr:uid="{00000000-0005-0000-0000-000018B60000}"/>
    <cellStyle name="Output 11 16 2" xfId="46009" xr:uid="{00000000-0005-0000-0000-000019B60000}"/>
    <cellStyle name="Output 11 16 3" xfId="46010" xr:uid="{00000000-0005-0000-0000-00001AB60000}"/>
    <cellStyle name="Output 11 16 4" xfId="46011" xr:uid="{00000000-0005-0000-0000-00001BB60000}"/>
    <cellStyle name="Output 11 17" xfId="46012" xr:uid="{00000000-0005-0000-0000-00001CB60000}"/>
    <cellStyle name="Output 11 17 2" xfId="46013" xr:uid="{00000000-0005-0000-0000-00001DB60000}"/>
    <cellStyle name="Output 11 17 3" xfId="46014" xr:uid="{00000000-0005-0000-0000-00001EB60000}"/>
    <cellStyle name="Output 11 17 4" xfId="46015" xr:uid="{00000000-0005-0000-0000-00001FB60000}"/>
    <cellStyle name="Output 11 18" xfId="46016" xr:uid="{00000000-0005-0000-0000-000020B60000}"/>
    <cellStyle name="Output 11 18 2" xfId="46017" xr:uid="{00000000-0005-0000-0000-000021B60000}"/>
    <cellStyle name="Output 11 18 3" xfId="46018" xr:uid="{00000000-0005-0000-0000-000022B60000}"/>
    <cellStyle name="Output 11 18 4" xfId="46019" xr:uid="{00000000-0005-0000-0000-000023B60000}"/>
    <cellStyle name="Output 11 19" xfId="46020" xr:uid="{00000000-0005-0000-0000-000024B60000}"/>
    <cellStyle name="Output 11 19 2" xfId="46021" xr:uid="{00000000-0005-0000-0000-000025B60000}"/>
    <cellStyle name="Output 11 19 3" xfId="46022" xr:uid="{00000000-0005-0000-0000-000026B60000}"/>
    <cellStyle name="Output 11 19 4" xfId="46023" xr:uid="{00000000-0005-0000-0000-000027B60000}"/>
    <cellStyle name="Output 11 2" xfId="46024" xr:uid="{00000000-0005-0000-0000-000028B60000}"/>
    <cellStyle name="Output 11 2 2" xfId="46025" xr:uid="{00000000-0005-0000-0000-000029B60000}"/>
    <cellStyle name="Output 11 2 3" xfId="46026" xr:uid="{00000000-0005-0000-0000-00002AB60000}"/>
    <cellStyle name="Output 11 2 4" xfId="46027" xr:uid="{00000000-0005-0000-0000-00002BB60000}"/>
    <cellStyle name="Output 11 20" xfId="46028" xr:uid="{00000000-0005-0000-0000-00002CB60000}"/>
    <cellStyle name="Output 11 20 2" xfId="46029" xr:uid="{00000000-0005-0000-0000-00002DB60000}"/>
    <cellStyle name="Output 11 20 3" xfId="46030" xr:uid="{00000000-0005-0000-0000-00002EB60000}"/>
    <cellStyle name="Output 11 20 4" xfId="46031" xr:uid="{00000000-0005-0000-0000-00002FB60000}"/>
    <cellStyle name="Output 11 21" xfId="46032" xr:uid="{00000000-0005-0000-0000-000030B60000}"/>
    <cellStyle name="Output 11 22" xfId="46033" xr:uid="{00000000-0005-0000-0000-000031B60000}"/>
    <cellStyle name="Output 11 23" xfId="46034" xr:uid="{00000000-0005-0000-0000-000032B60000}"/>
    <cellStyle name="Output 11 3" xfId="46035" xr:uid="{00000000-0005-0000-0000-000033B60000}"/>
    <cellStyle name="Output 11 3 2" xfId="46036" xr:uid="{00000000-0005-0000-0000-000034B60000}"/>
    <cellStyle name="Output 11 3 3" xfId="46037" xr:uid="{00000000-0005-0000-0000-000035B60000}"/>
    <cellStyle name="Output 11 3 4" xfId="46038" xr:uid="{00000000-0005-0000-0000-000036B60000}"/>
    <cellStyle name="Output 11 4" xfId="46039" xr:uid="{00000000-0005-0000-0000-000037B60000}"/>
    <cellStyle name="Output 11 4 2" xfId="46040" xr:uid="{00000000-0005-0000-0000-000038B60000}"/>
    <cellStyle name="Output 11 4 3" xfId="46041" xr:uid="{00000000-0005-0000-0000-000039B60000}"/>
    <cellStyle name="Output 11 4 4" xfId="46042" xr:uid="{00000000-0005-0000-0000-00003AB60000}"/>
    <cellStyle name="Output 11 5" xfId="46043" xr:uid="{00000000-0005-0000-0000-00003BB60000}"/>
    <cellStyle name="Output 11 5 2" xfId="46044" xr:uid="{00000000-0005-0000-0000-00003CB60000}"/>
    <cellStyle name="Output 11 5 3" xfId="46045" xr:uid="{00000000-0005-0000-0000-00003DB60000}"/>
    <cellStyle name="Output 11 5 4" xfId="46046" xr:uid="{00000000-0005-0000-0000-00003EB60000}"/>
    <cellStyle name="Output 11 6" xfId="46047" xr:uid="{00000000-0005-0000-0000-00003FB60000}"/>
    <cellStyle name="Output 11 6 2" xfId="46048" xr:uid="{00000000-0005-0000-0000-000040B60000}"/>
    <cellStyle name="Output 11 6 3" xfId="46049" xr:uid="{00000000-0005-0000-0000-000041B60000}"/>
    <cellStyle name="Output 11 6 4" xfId="46050" xr:uid="{00000000-0005-0000-0000-000042B60000}"/>
    <cellStyle name="Output 11 7" xfId="46051" xr:uid="{00000000-0005-0000-0000-000043B60000}"/>
    <cellStyle name="Output 11 7 2" xfId="46052" xr:uid="{00000000-0005-0000-0000-000044B60000}"/>
    <cellStyle name="Output 11 7 3" xfId="46053" xr:uid="{00000000-0005-0000-0000-000045B60000}"/>
    <cellStyle name="Output 11 7 4" xfId="46054" xr:uid="{00000000-0005-0000-0000-000046B60000}"/>
    <cellStyle name="Output 11 8" xfId="46055" xr:uid="{00000000-0005-0000-0000-000047B60000}"/>
    <cellStyle name="Output 11 8 2" xfId="46056" xr:uid="{00000000-0005-0000-0000-000048B60000}"/>
    <cellStyle name="Output 11 8 3" xfId="46057" xr:uid="{00000000-0005-0000-0000-000049B60000}"/>
    <cellStyle name="Output 11 8 4" xfId="46058" xr:uid="{00000000-0005-0000-0000-00004AB60000}"/>
    <cellStyle name="Output 11 9" xfId="46059" xr:uid="{00000000-0005-0000-0000-00004BB60000}"/>
    <cellStyle name="Output 11 9 2" xfId="46060" xr:uid="{00000000-0005-0000-0000-00004CB60000}"/>
    <cellStyle name="Output 11 9 3" xfId="46061" xr:uid="{00000000-0005-0000-0000-00004DB60000}"/>
    <cellStyle name="Output 11 9 4" xfId="46062" xr:uid="{00000000-0005-0000-0000-00004EB60000}"/>
    <cellStyle name="Output 12" xfId="46063" xr:uid="{00000000-0005-0000-0000-00004FB60000}"/>
    <cellStyle name="Output 12 10" xfId="46064" xr:uid="{00000000-0005-0000-0000-000050B60000}"/>
    <cellStyle name="Output 12 10 10" xfId="46065" xr:uid="{00000000-0005-0000-0000-000051B60000}"/>
    <cellStyle name="Output 12 10 10 2" xfId="46066" xr:uid="{00000000-0005-0000-0000-000052B60000}"/>
    <cellStyle name="Output 12 10 10 3" xfId="46067" xr:uid="{00000000-0005-0000-0000-000053B60000}"/>
    <cellStyle name="Output 12 10 10 4" xfId="46068" xr:uid="{00000000-0005-0000-0000-000054B60000}"/>
    <cellStyle name="Output 12 10 11" xfId="46069" xr:uid="{00000000-0005-0000-0000-000055B60000}"/>
    <cellStyle name="Output 12 10 11 2" xfId="46070" xr:uid="{00000000-0005-0000-0000-000056B60000}"/>
    <cellStyle name="Output 12 10 11 3" xfId="46071" xr:uid="{00000000-0005-0000-0000-000057B60000}"/>
    <cellStyle name="Output 12 10 11 4" xfId="46072" xr:uid="{00000000-0005-0000-0000-000058B60000}"/>
    <cellStyle name="Output 12 10 12" xfId="46073" xr:uid="{00000000-0005-0000-0000-000059B60000}"/>
    <cellStyle name="Output 12 10 12 2" xfId="46074" xr:uid="{00000000-0005-0000-0000-00005AB60000}"/>
    <cellStyle name="Output 12 10 12 3" xfId="46075" xr:uid="{00000000-0005-0000-0000-00005BB60000}"/>
    <cellStyle name="Output 12 10 12 4" xfId="46076" xr:uid="{00000000-0005-0000-0000-00005CB60000}"/>
    <cellStyle name="Output 12 10 13" xfId="46077" xr:uid="{00000000-0005-0000-0000-00005DB60000}"/>
    <cellStyle name="Output 12 10 13 2" xfId="46078" xr:uid="{00000000-0005-0000-0000-00005EB60000}"/>
    <cellStyle name="Output 12 10 13 3" xfId="46079" xr:uid="{00000000-0005-0000-0000-00005FB60000}"/>
    <cellStyle name="Output 12 10 13 4" xfId="46080" xr:uid="{00000000-0005-0000-0000-000060B60000}"/>
    <cellStyle name="Output 12 10 14" xfId="46081" xr:uid="{00000000-0005-0000-0000-000061B60000}"/>
    <cellStyle name="Output 12 10 14 2" xfId="46082" xr:uid="{00000000-0005-0000-0000-000062B60000}"/>
    <cellStyle name="Output 12 10 14 3" xfId="46083" xr:uid="{00000000-0005-0000-0000-000063B60000}"/>
    <cellStyle name="Output 12 10 14 4" xfId="46084" xr:uid="{00000000-0005-0000-0000-000064B60000}"/>
    <cellStyle name="Output 12 10 15" xfId="46085" xr:uid="{00000000-0005-0000-0000-000065B60000}"/>
    <cellStyle name="Output 12 10 15 2" xfId="46086" xr:uid="{00000000-0005-0000-0000-000066B60000}"/>
    <cellStyle name="Output 12 10 15 3" xfId="46087" xr:uid="{00000000-0005-0000-0000-000067B60000}"/>
    <cellStyle name="Output 12 10 15 4" xfId="46088" xr:uid="{00000000-0005-0000-0000-000068B60000}"/>
    <cellStyle name="Output 12 10 16" xfId="46089" xr:uid="{00000000-0005-0000-0000-000069B60000}"/>
    <cellStyle name="Output 12 10 16 2" xfId="46090" xr:uid="{00000000-0005-0000-0000-00006AB60000}"/>
    <cellStyle name="Output 12 10 16 3" xfId="46091" xr:uid="{00000000-0005-0000-0000-00006BB60000}"/>
    <cellStyle name="Output 12 10 16 4" xfId="46092" xr:uid="{00000000-0005-0000-0000-00006CB60000}"/>
    <cellStyle name="Output 12 10 17" xfId="46093" xr:uid="{00000000-0005-0000-0000-00006DB60000}"/>
    <cellStyle name="Output 12 10 17 2" xfId="46094" xr:uid="{00000000-0005-0000-0000-00006EB60000}"/>
    <cellStyle name="Output 12 10 17 3" xfId="46095" xr:uid="{00000000-0005-0000-0000-00006FB60000}"/>
    <cellStyle name="Output 12 10 17 4" xfId="46096" xr:uid="{00000000-0005-0000-0000-000070B60000}"/>
    <cellStyle name="Output 12 10 18" xfId="46097" xr:uid="{00000000-0005-0000-0000-000071B60000}"/>
    <cellStyle name="Output 12 10 18 2" xfId="46098" xr:uid="{00000000-0005-0000-0000-000072B60000}"/>
    <cellStyle name="Output 12 10 18 3" xfId="46099" xr:uid="{00000000-0005-0000-0000-000073B60000}"/>
    <cellStyle name="Output 12 10 18 4" xfId="46100" xr:uid="{00000000-0005-0000-0000-000074B60000}"/>
    <cellStyle name="Output 12 10 19" xfId="46101" xr:uid="{00000000-0005-0000-0000-000075B60000}"/>
    <cellStyle name="Output 12 10 19 2" xfId="46102" xr:uid="{00000000-0005-0000-0000-000076B60000}"/>
    <cellStyle name="Output 12 10 19 3" xfId="46103" xr:uid="{00000000-0005-0000-0000-000077B60000}"/>
    <cellStyle name="Output 12 10 19 4" xfId="46104" xr:uid="{00000000-0005-0000-0000-000078B60000}"/>
    <cellStyle name="Output 12 10 2" xfId="46105" xr:uid="{00000000-0005-0000-0000-000079B60000}"/>
    <cellStyle name="Output 12 10 2 2" xfId="46106" xr:uid="{00000000-0005-0000-0000-00007AB60000}"/>
    <cellStyle name="Output 12 10 2 3" xfId="46107" xr:uid="{00000000-0005-0000-0000-00007BB60000}"/>
    <cellStyle name="Output 12 10 2 4" xfId="46108" xr:uid="{00000000-0005-0000-0000-00007CB60000}"/>
    <cellStyle name="Output 12 10 20" xfId="46109" xr:uid="{00000000-0005-0000-0000-00007DB60000}"/>
    <cellStyle name="Output 12 10 20 2" xfId="46110" xr:uid="{00000000-0005-0000-0000-00007EB60000}"/>
    <cellStyle name="Output 12 10 20 3" xfId="46111" xr:uid="{00000000-0005-0000-0000-00007FB60000}"/>
    <cellStyle name="Output 12 10 20 4" xfId="46112" xr:uid="{00000000-0005-0000-0000-000080B60000}"/>
    <cellStyle name="Output 12 10 21" xfId="46113" xr:uid="{00000000-0005-0000-0000-000081B60000}"/>
    <cellStyle name="Output 12 10 22" xfId="46114" xr:uid="{00000000-0005-0000-0000-000082B60000}"/>
    <cellStyle name="Output 12 10 3" xfId="46115" xr:uid="{00000000-0005-0000-0000-000083B60000}"/>
    <cellStyle name="Output 12 10 3 2" xfId="46116" xr:uid="{00000000-0005-0000-0000-000084B60000}"/>
    <cellStyle name="Output 12 10 3 3" xfId="46117" xr:uid="{00000000-0005-0000-0000-000085B60000}"/>
    <cellStyle name="Output 12 10 3 4" xfId="46118" xr:uid="{00000000-0005-0000-0000-000086B60000}"/>
    <cellStyle name="Output 12 10 4" xfId="46119" xr:uid="{00000000-0005-0000-0000-000087B60000}"/>
    <cellStyle name="Output 12 10 4 2" xfId="46120" xr:uid="{00000000-0005-0000-0000-000088B60000}"/>
    <cellStyle name="Output 12 10 4 3" xfId="46121" xr:uid="{00000000-0005-0000-0000-000089B60000}"/>
    <cellStyle name="Output 12 10 4 4" xfId="46122" xr:uid="{00000000-0005-0000-0000-00008AB60000}"/>
    <cellStyle name="Output 12 10 5" xfId="46123" xr:uid="{00000000-0005-0000-0000-00008BB60000}"/>
    <cellStyle name="Output 12 10 5 2" xfId="46124" xr:uid="{00000000-0005-0000-0000-00008CB60000}"/>
    <cellStyle name="Output 12 10 5 3" xfId="46125" xr:uid="{00000000-0005-0000-0000-00008DB60000}"/>
    <cellStyle name="Output 12 10 5 4" xfId="46126" xr:uid="{00000000-0005-0000-0000-00008EB60000}"/>
    <cellStyle name="Output 12 10 6" xfId="46127" xr:uid="{00000000-0005-0000-0000-00008FB60000}"/>
    <cellStyle name="Output 12 10 6 2" xfId="46128" xr:uid="{00000000-0005-0000-0000-000090B60000}"/>
    <cellStyle name="Output 12 10 6 3" xfId="46129" xr:uid="{00000000-0005-0000-0000-000091B60000}"/>
    <cellStyle name="Output 12 10 6 4" xfId="46130" xr:uid="{00000000-0005-0000-0000-000092B60000}"/>
    <cellStyle name="Output 12 10 7" xfId="46131" xr:uid="{00000000-0005-0000-0000-000093B60000}"/>
    <cellStyle name="Output 12 10 7 2" xfId="46132" xr:uid="{00000000-0005-0000-0000-000094B60000}"/>
    <cellStyle name="Output 12 10 7 3" xfId="46133" xr:uid="{00000000-0005-0000-0000-000095B60000}"/>
    <cellStyle name="Output 12 10 7 4" xfId="46134" xr:uid="{00000000-0005-0000-0000-000096B60000}"/>
    <cellStyle name="Output 12 10 8" xfId="46135" xr:uid="{00000000-0005-0000-0000-000097B60000}"/>
    <cellStyle name="Output 12 10 8 2" xfId="46136" xr:uid="{00000000-0005-0000-0000-000098B60000}"/>
    <cellStyle name="Output 12 10 8 3" xfId="46137" xr:uid="{00000000-0005-0000-0000-000099B60000}"/>
    <cellStyle name="Output 12 10 8 4" xfId="46138" xr:uid="{00000000-0005-0000-0000-00009AB60000}"/>
    <cellStyle name="Output 12 10 9" xfId="46139" xr:uid="{00000000-0005-0000-0000-00009BB60000}"/>
    <cellStyle name="Output 12 10 9 2" xfId="46140" xr:uid="{00000000-0005-0000-0000-00009CB60000}"/>
    <cellStyle name="Output 12 10 9 3" xfId="46141" xr:uid="{00000000-0005-0000-0000-00009DB60000}"/>
    <cellStyle name="Output 12 10 9 4" xfId="46142" xr:uid="{00000000-0005-0000-0000-00009EB60000}"/>
    <cellStyle name="Output 12 11" xfId="46143" xr:uid="{00000000-0005-0000-0000-00009FB60000}"/>
    <cellStyle name="Output 12 11 10" xfId="46144" xr:uid="{00000000-0005-0000-0000-0000A0B60000}"/>
    <cellStyle name="Output 12 11 10 2" xfId="46145" xr:uid="{00000000-0005-0000-0000-0000A1B60000}"/>
    <cellStyle name="Output 12 11 10 3" xfId="46146" xr:uid="{00000000-0005-0000-0000-0000A2B60000}"/>
    <cellStyle name="Output 12 11 10 4" xfId="46147" xr:uid="{00000000-0005-0000-0000-0000A3B60000}"/>
    <cellStyle name="Output 12 11 11" xfId="46148" xr:uid="{00000000-0005-0000-0000-0000A4B60000}"/>
    <cellStyle name="Output 12 11 11 2" xfId="46149" xr:uid="{00000000-0005-0000-0000-0000A5B60000}"/>
    <cellStyle name="Output 12 11 11 3" xfId="46150" xr:uid="{00000000-0005-0000-0000-0000A6B60000}"/>
    <cellStyle name="Output 12 11 11 4" xfId="46151" xr:uid="{00000000-0005-0000-0000-0000A7B60000}"/>
    <cellStyle name="Output 12 11 12" xfId="46152" xr:uid="{00000000-0005-0000-0000-0000A8B60000}"/>
    <cellStyle name="Output 12 11 12 2" xfId="46153" xr:uid="{00000000-0005-0000-0000-0000A9B60000}"/>
    <cellStyle name="Output 12 11 12 3" xfId="46154" xr:uid="{00000000-0005-0000-0000-0000AAB60000}"/>
    <cellStyle name="Output 12 11 12 4" xfId="46155" xr:uid="{00000000-0005-0000-0000-0000ABB60000}"/>
    <cellStyle name="Output 12 11 13" xfId="46156" xr:uid="{00000000-0005-0000-0000-0000ACB60000}"/>
    <cellStyle name="Output 12 11 13 2" xfId="46157" xr:uid="{00000000-0005-0000-0000-0000ADB60000}"/>
    <cellStyle name="Output 12 11 13 3" xfId="46158" xr:uid="{00000000-0005-0000-0000-0000AEB60000}"/>
    <cellStyle name="Output 12 11 13 4" xfId="46159" xr:uid="{00000000-0005-0000-0000-0000AFB60000}"/>
    <cellStyle name="Output 12 11 14" xfId="46160" xr:uid="{00000000-0005-0000-0000-0000B0B60000}"/>
    <cellStyle name="Output 12 11 14 2" xfId="46161" xr:uid="{00000000-0005-0000-0000-0000B1B60000}"/>
    <cellStyle name="Output 12 11 14 3" xfId="46162" xr:uid="{00000000-0005-0000-0000-0000B2B60000}"/>
    <cellStyle name="Output 12 11 14 4" xfId="46163" xr:uid="{00000000-0005-0000-0000-0000B3B60000}"/>
    <cellStyle name="Output 12 11 15" xfId="46164" xr:uid="{00000000-0005-0000-0000-0000B4B60000}"/>
    <cellStyle name="Output 12 11 15 2" xfId="46165" xr:uid="{00000000-0005-0000-0000-0000B5B60000}"/>
    <cellStyle name="Output 12 11 15 3" xfId="46166" xr:uid="{00000000-0005-0000-0000-0000B6B60000}"/>
    <cellStyle name="Output 12 11 15 4" xfId="46167" xr:uid="{00000000-0005-0000-0000-0000B7B60000}"/>
    <cellStyle name="Output 12 11 16" xfId="46168" xr:uid="{00000000-0005-0000-0000-0000B8B60000}"/>
    <cellStyle name="Output 12 11 16 2" xfId="46169" xr:uid="{00000000-0005-0000-0000-0000B9B60000}"/>
    <cellStyle name="Output 12 11 16 3" xfId="46170" xr:uid="{00000000-0005-0000-0000-0000BAB60000}"/>
    <cellStyle name="Output 12 11 16 4" xfId="46171" xr:uid="{00000000-0005-0000-0000-0000BBB60000}"/>
    <cellStyle name="Output 12 11 17" xfId="46172" xr:uid="{00000000-0005-0000-0000-0000BCB60000}"/>
    <cellStyle name="Output 12 11 17 2" xfId="46173" xr:uid="{00000000-0005-0000-0000-0000BDB60000}"/>
    <cellStyle name="Output 12 11 17 3" xfId="46174" xr:uid="{00000000-0005-0000-0000-0000BEB60000}"/>
    <cellStyle name="Output 12 11 17 4" xfId="46175" xr:uid="{00000000-0005-0000-0000-0000BFB60000}"/>
    <cellStyle name="Output 12 11 18" xfId="46176" xr:uid="{00000000-0005-0000-0000-0000C0B60000}"/>
    <cellStyle name="Output 12 11 18 2" xfId="46177" xr:uid="{00000000-0005-0000-0000-0000C1B60000}"/>
    <cellStyle name="Output 12 11 18 3" xfId="46178" xr:uid="{00000000-0005-0000-0000-0000C2B60000}"/>
    <cellStyle name="Output 12 11 18 4" xfId="46179" xr:uid="{00000000-0005-0000-0000-0000C3B60000}"/>
    <cellStyle name="Output 12 11 19" xfId="46180" xr:uid="{00000000-0005-0000-0000-0000C4B60000}"/>
    <cellStyle name="Output 12 11 19 2" xfId="46181" xr:uid="{00000000-0005-0000-0000-0000C5B60000}"/>
    <cellStyle name="Output 12 11 19 3" xfId="46182" xr:uid="{00000000-0005-0000-0000-0000C6B60000}"/>
    <cellStyle name="Output 12 11 19 4" xfId="46183" xr:uid="{00000000-0005-0000-0000-0000C7B60000}"/>
    <cellStyle name="Output 12 11 2" xfId="46184" xr:uid="{00000000-0005-0000-0000-0000C8B60000}"/>
    <cellStyle name="Output 12 11 2 2" xfId="46185" xr:uid="{00000000-0005-0000-0000-0000C9B60000}"/>
    <cellStyle name="Output 12 11 2 3" xfId="46186" xr:uid="{00000000-0005-0000-0000-0000CAB60000}"/>
    <cellStyle name="Output 12 11 2 4" xfId="46187" xr:uid="{00000000-0005-0000-0000-0000CBB60000}"/>
    <cellStyle name="Output 12 11 20" xfId="46188" xr:uid="{00000000-0005-0000-0000-0000CCB60000}"/>
    <cellStyle name="Output 12 11 20 2" xfId="46189" xr:uid="{00000000-0005-0000-0000-0000CDB60000}"/>
    <cellStyle name="Output 12 11 20 3" xfId="46190" xr:uid="{00000000-0005-0000-0000-0000CEB60000}"/>
    <cellStyle name="Output 12 11 20 4" xfId="46191" xr:uid="{00000000-0005-0000-0000-0000CFB60000}"/>
    <cellStyle name="Output 12 11 21" xfId="46192" xr:uid="{00000000-0005-0000-0000-0000D0B60000}"/>
    <cellStyle name="Output 12 11 22" xfId="46193" xr:uid="{00000000-0005-0000-0000-0000D1B60000}"/>
    <cellStyle name="Output 12 11 3" xfId="46194" xr:uid="{00000000-0005-0000-0000-0000D2B60000}"/>
    <cellStyle name="Output 12 11 3 2" xfId="46195" xr:uid="{00000000-0005-0000-0000-0000D3B60000}"/>
    <cellStyle name="Output 12 11 3 3" xfId="46196" xr:uid="{00000000-0005-0000-0000-0000D4B60000}"/>
    <cellStyle name="Output 12 11 3 4" xfId="46197" xr:uid="{00000000-0005-0000-0000-0000D5B60000}"/>
    <cellStyle name="Output 12 11 4" xfId="46198" xr:uid="{00000000-0005-0000-0000-0000D6B60000}"/>
    <cellStyle name="Output 12 11 4 2" xfId="46199" xr:uid="{00000000-0005-0000-0000-0000D7B60000}"/>
    <cellStyle name="Output 12 11 4 3" xfId="46200" xr:uid="{00000000-0005-0000-0000-0000D8B60000}"/>
    <cellStyle name="Output 12 11 4 4" xfId="46201" xr:uid="{00000000-0005-0000-0000-0000D9B60000}"/>
    <cellStyle name="Output 12 11 5" xfId="46202" xr:uid="{00000000-0005-0000-0000-0000DAB60000}"/>
    <cellStyle name="Output 12 11 5 2" xfId="46203" xr:uid="{00000000-0005-0000-0000-0000DBB60000}"/>
    <cellStyle name="Output 12 11 5 3" xfId="46204" xr:uid="{00000000-0005-0000-0000-0000DCB60000}"/>
    <cellStyle name="Output 12 11 5 4" xfId="46205" xr:uid="{00000000-0005-0000-0000-0000DDB60000}"/>
    <cellStyle name="Output 12 11 6" xfId="46206" xr:uid="{00000000-0005-0000-0000-0000DEB60000}"/>
    <cellStyle name="Output 12 11 6 2" xfId="46207" xr:uid="{00000000-0005-0000-0000-0000DFB60000}"/>
    <cellStyle name="Output 12 11 6 3" xfId="46208" xr:uid="{00000000-0005-0000-0000-0000E0B60000}"/>
    <cellStyle name="Output 12 11 6 4" xfId="46209" xr:uid="{00000000-0005-0000-0000-0000E1B60000}"/>
    <cellStyle name="Output 12 11 7" xfId="46210" xr:uid="{00000000-0005-0000-0000-0000E2B60000}"/>
    <cellStyle name="Output 12 11 7 2" xfId="46211" xr:uid="{00000000-0005-0000-0000-0000E3B60000}"/>
    <cellStyle name="Output 12 11 7 3" xfId="46212" xr:uid="{00000000-0005-0000-0000-0000E4B60000}"/>
    <cellStyle name="Output 12 11 7 4" xfId="46213" xr:uid="{00000000-0005-0000-0000-0000E5B60000}"/>
    <cellStyle name="Output 12 11 8" xfId="46214" xr:uid="{00000000-0005-0000-0000-0000E6B60000}"/>
    <cellStyle name="Output 12 11 8 2" xfId="46215" xr:uid="{00000000-0005-0000-0000-0000E7B60000}"/>
    <cellStyle name="Output 12 11 8 3" xfId="46216" xr:uid="{00000000-0005-0000-0000-0000E8B60000}"/>
    <cellStyle name="Output 12 11 8 4" xfId="46217" xr:uid="{00000000-0005-0000-0000-0000E9B60000}"/>
    <cellStyle name="Output 12 11 9" xfId="46218" xr:uid="{00000000-0005-0000-0000-0000EAB60000}"/>
    <cellStyle name="Output 12 11 9 2" xfId="46219" xr:uid="{00000000-0005-0000-0000-0000EBB60000}"/>
    <cellStyle name="Output 12 11 9 3" xfId="46220" xr:uid="{00000000-0005-0000-0000-0000ECB60000}"/>
    <cellStyle name="Output 12 11 9 4" xfId="46221" xr:uid="{00000000-0005-0000-0000-0000EDB60000}"/>
    <cellStyle name="Output 12 12" xfId="46222" xr:uid="{00000000-0005-0000-0000-0000EEB60000}"/>
    <cellStyle name="Output 12 12 10" xfId="46223" xr:uid="{00000000-0005-0000-0000-0000EFB60000}"/>
    <cellStyle name="Output 12 12 10 2" xfId="46224" xr:uid="{00000000-0005-0000-0000-0000F0B60000}"/>
    <cellStyle name="Output 12 12 10 3" xfId="46225" xr:uid="{00000000-0005-0000-0000-0000F1B60000}"/>
    <cellStyle name="Output 12 12 10 4" xfId="46226" xr:uid="{00000000-0005-0000-0000-0000F2B60000}"/>
    <cellStyle name="Output 12 12 11" xfId="46227" xr:uid="{00000000-0005-0000-0000-0000F3B60000}"/>
    <cellStyle name="Output 12 12 11 2" xfId="46228" xr:uid="{00000000-0005-0000-0000-0000F4B60000}"/>
    <cellStyle name="Output 12 12 11 3" xfId="46229" xr:uid="{00000000-0005-0000-0000-0000F5B60000}"/>
    <cellStyle name="Output 12 12 11 4" xfId="46230" xr:uid="{00000000-0005-0000-0000-0000F6B60000}"/>
    <cellStyle name="Output 12 12 12" xfId="46231" xr:uid="{00000000-0005-0000-0000-0000F7B60000}"/>
    <cellStyle name="Output 12 12 12 2" xfId="46232" xr:uid="{00000000-0005-0000-0000-0000F8B60000}"/>
    <cellStyle name="Output 12 12 12 3" xfId="46233" xr:uid="{00000000-0005-0000-0000-0000F9B60000}"/>
    <cellStyle name="Output 12 12 12 4" xfId="46234" xr:uid="{00000000-0005-0000-0000-0000FAB60000}"/>
    <cellStyle name="Output 12 12 13" xfId="46235" xr:uid="{00000000-0005-0000-0000-0000FBB60000}"/>
    <cellStyle name="Output 12 12 13 2" xfId="46236" xr:uid="{00000000-0005-0000-0000-0000FCB60000}"/>
    <cellStyle name="Output 12 12 13 3" xfId="46237" xr:uid="{00000000-0005-0000-0000-0000FDB60000}"/>
    <cellStyle name="Output 12 12 13 4" xfId="46238" xr:uid="{00000000-0005-0000-0000-0000FEB60000}"/>
    <cellStyle name="Output 12 12 14" xfId="46239" xr:uid="{00000000-0005-0000-0000-0000FFB60000}"/>
    <cellStyle name="Output 12 12 14 2" xfId="46240" xr:uid="{00000000-0005-0000-0000-000000B70000}"/>
    <cellStyle name="Output 12 12 14 3" xfId="46241" xr:uid="{00000000-0005-0000-0000-000001B70000}"/>
    <cellStyle name="Output 12 12 14 4" xfId="46242" xr:uid="{00000000-0005-0000-0000-000002B70000}"/>
    <cellStyle name="Output 12 12 15" xfId="46243" xr:uid="{00000000-0005-0000-0000-000003B70000}"/>
    <cellStyle name="Output 12 12 15 2" xfId="46244" xr:uid="{00000000-0005-0000-0000-000004B70000}"/>
    <cellStyle name="Output 12 12 15 3" xfId="46245" xr:uid="{00000000-0005-0000-0000-000005B70000}"/>
    <cellStyle name="Output 12 12 15 4" xfId="46246" xr:uid="{00000000-0005-0000-0000-000006B70000}"/>
    <cellStyle name="Output 12 12 16" xfId="46247" xr:uid="{00000000-0005-0000-0000-000007B70000}"/>
    <cellStyle name="Output 12 12 16 2" xfId="46248" xr:uid="{00000000-0005-0000-0000-000008B70000}"/>
    <cellStyle name="Output 12 12 16 3" xfId="46249" xr:uid="{00000000-0005-0000-0000-000009B70000}"/>
    <cellStyle name="Output 12 12 16 4" xfId="46250" xr:uid="{00000000-0005-0000-0000-00000AB70000}"/>
    <cellStyle name="Output 12 12 17" xfId="46251" xr:uid="{00000000-0005-0000-0000-00000BB70000}"/>
    <cellStyle name="Output 12 12 17 2" xfId="46252" xr:uid="{00000000-0005-0000-0000-00000CB70000}"/>
    <cellStyle name="Output 12 12 17 3" xfId="46253" xr:uid="{00000000-0005-0000-0000-00000DB70000}"/>
    <cellStyle name="Output 12 12 17 4" xfId="46254" xr:uid="{00000000-0005-0000-0000-00000EB70000}"/>
    <cellStyle name="Output 12 12 18" xfId="46255" xr:uid="{00000000-0005-0000-0000-00000FB70000}"/>
    <cellStyle name="Output 12 12 18 2" xfId="46256" xr:uid="{00000000-0005-0000-0000-000010B70000}"/>
    <cellStyle name="Output 12 12 18 3" xfId="46257" xr:uid="{00000000-0005-0000-0000-000011B70000}"/>
    <cellStyle name="Output 12 12 18 4" xfId="46258" xr:uid="{00000000-0005-0000-0000-000012B70000}"/>
    <cellStyle name="Output 12 12 19" xfId="46259" xr:uid="{00000000-0005-0000-0000-000013B70000}"/>
    <cellStyle name="Output 12 12 19 2" xfId="46260" xr:uid="{00000000-0005-0000-0000-000014B70000}"/>
    <cellStyle name="Output 12 12 19 3" xfId="46261" xr:uid="{00000000-0005-0000-0000-000015B70000}"/>
    <cellStyle name="Output 12 12 19 4" xfId="46262" xr:uid="{00000000-0005-0000-0000-000016B70000}"/>
    <cellStyle name="Output 12 12 2" xfId="46263" xr:uid="{00000000-0005-0000-0000-000017B70000}"/>
    <cellStyle name="Output 12 12 2 2" xfId="46264" xr:uid="{00000000-0005-0000-0000-000018B70000}"/>
    <cellStyle name="Output 12 12 2 3" xfId="46265" xr:uid="{00000000-0005-0000-0000-000019B70000}"/>
    <cellStyle name="Output 12 12 2 4" xfId="46266" xr:uid="{00000000-0005-0000-0000-00001AB70000}"/>
    <cellStyle name="Output 12 12 20" xfId="46267" xr:uid="{00000000-0005-0000-0000-00001BB70000}"/>
    <cellStyle name="Output 12 12 20 2" xfId="46268" xr:uid="{00000000-0005-0000-0000-00001CB70000}"/>
    <cellStyle name="Output 12 12 20 3" xfId="46269" xr:uid="{00000000-0005-0000-0000-00001DB70000}"/>
    <cellStyle name="Output 12 12 20 4" xfId="46270" xr:uid="{00000000-0005-0000-0000-00001EB70000}"/>
    <cellStyle name="Output 12 12 21" xfId="46271" xr:uid="{00000000-0005-0000-0000-00001FB70000}"/>
    <cellStyle name="Output 12 12 22" xfId="46272" xr:uid="{00000000-0005-0000-0000-000020B70000}"/>
    <cellStyle name="Output 12 12 3" xfId="46273" xr:uid="{00000000-0005-0000-0000-000021B70000}"/>
    <cellStyle name="Output 12 12 3 2" xfId="46274" xr:uid="{00000000-0005-0000-0000-000022B70000}"/>
    <cellStyle name="Output 12 12 3 3" xfId="46275" xr:uid="{00000000-0005-0000-0000-000023B70000}"/>
    <cellStyle name="Output 12 12 3 4" xfId="46276" xr:uid="{00000000-0005-0000-0000-000024B70000}"/>
    <cellStyle name="Output 12 12 4" xfId="46277" xr:uid="{00000000-0005-0000-0000-000025B70000}"/>
    <cellStyle name="Output 12 12 4 2" xfId="46278" xr:uid="{00000000-0005-0000-0000-000026B70000}"/>
    <cellStyle name="Output 12 12 4 3" xfId="46279" xr:uid="{00000000-0005-0000-0000-000027B70000}"/>
    <cellStyle name="Output 12 12 4 4" xfId="46280" xr:uid="{00000000-0005-0000-0000-000028B70000}"/>
    <cellStyle name="Output 12 12 5" xfId="46281" xr:uid="{00000000-0005-0000-0000-000029B70000}"/>
    <cellStyle name="Output 12 12 5 2" xfId="46282" xr:uid="{00000000-0005-0000-0000-00002AB70000}"/>
    <cellStyle name="Output 12 12 5 3" xfId="46283" xr:uid="{00000000-0005-0000-0000-00002BB70000}"/>
    <cellStyle name="Output 12 12 5 4" xfId="46284" xr:uid="{00000000-0005-0000-0000-00002CB70000}"/>
    <cellStyle name="Output 12 12 6" xfId="46285" xr:uid="{00000000-0005-0000-0000-00002DB70000}"/>
    <cellStyle name="Output 12 12 6 2" xfId="46286" xr:uid="{00000000-0005-0000-0000-00002EB70000}"/>
    <cellStyle name="Output 12 12 6 3" xfId="46287" xr:uid="{00000000-0005-0000-0000-00002FB70000}"/>
    <cellStyle name="Output 12 12 6 4" xfId="46288" xr:uid="{00000000-0005-0000-0000-000030B70000}"/>
    <cellStyle name="Output 12 12 7" xfId="46289" xr:uid="{00000000-0005-0000-0000-000031B70000}"/>
    <cellStyle name="Output 12 12 7 2" xfId="46290" xr:uid="{00000000-0005-0000-0000-000032B70000}"/>
    <cellStyle name="Output 12 12 7 3" xfId="46291" xr:uid="{00000000-0005-0000-0000-000033B70000}"/>
    <cellStyle name="Output 12 12 7 4" xfId="46292" xr:uid="{00000000-0005-0000-0000-000034B70000}"/>
    <cellStyle name="Output 12 12 8" xfId="46293" xr:uid="{00000000-0005-0000-0000-000035B70000}"/>
    <cellStyle name="Output 12 12 8 2" xfId="46294" xr:uid="{00000000-0005-0000-0000-000036B70000}"/>
    <cellStyle name="Output 12 12 8 3" xfId="46295" xr:uid="{00000000-0005-0000-0000-000037B70000}"/>
    <cellStyle name="Output 12 12 8 4" xfId="46296" xr:uid="{00000000-0005-0000-0000-000038B70000}"/>
    <cellStyle name="Output 12 12 9" xfId="46297" xr:uid="{00000000-0005-0000-0000-000039B70000}"/>
    <cellStyle name="Output 12 12 9 2" xfId="46298" xr:uid="{00000000-0005-0000-0000-00003AB70000}"/>
    <cellStyle name="Output 12 12 9 3" xfId="46299" xr:uid="{00000000-0005-0000-0000-00003BB70000}"/>
    <cellStyle name="Output 12 12 9 4" xfId="46300" xr:uid="{00000000-0005-0000-0000-00003CB70000}"/>
    <cellStyle name="Output 12 13" xfId="46301" xr:uid="{00000000-0005-0000-0000-00003DB70000}"/>
    <cellStyle name="Output 12 13 10" xfId="46302" xr:uid="{00000000-0005-0000-0000-00003EB70000}"/>
    <cellStyle name="Output 12 13 10 2" xfId="46303" xr:uid="{00000000-0005-0000-0000-00003FB70000}"/>
    <cellStyle name="Output 12 13 10 3" xfId="46304" xr:uid="{00000000-0005-0000-0000-000040B70000}"/>
    <cellStyle name="Output 12 13 10 4" xfId="46305" xr:uid="{00000000-0005-0000-0000-000041B70000}"/>
    <cellStyle name="Output 12 13 11" xfId="46306" xr:uid="{00000000-0005-0000-0000-000042B70000}"/>
    <cellStyle name="Output 12 13 11 2" xfId="46307" xr:uid="{00000000-0005-0000-0000-000043B70000}"/>
    <cellStyle name="Output 12 13 11 3" xfId="46308" xr:uid="{00000000-0005-0000-0000-000044B70000}"/>
    <cellStyle name="Output 12 13 11 4" xfId="46309" xr:uid="{00000000-0005-0000-0000-000045B70000}"/>
    <cellStyle name="Output 12 13 12" xfId="46310" xr:uid="{00000000-0005-0000-0000-000046B70000}"/>
    <cellStyle name="Output 12 13 12 2" xfId="46311" xr:uid="{00000000-0005-0000-0000-000047B70000}"/>
    <cellStyle name="Output 12 13 12 3" xfId="46312" xr:uid="{00000000-0005-0000-0000-000048B70000}"/>
    <cellStyle name="Output 12 13 12 4" xfId="46313" xr:uid="{00000000-0005-0000-0000-000049B70000}"/>
    <cellStyle name="Output 12 13 13" xfId="46314" xr:uid="{00000000-0005-0000-0000-00004AB70000}"/>
    <cellStyle name="Output 12 13 13 2" xfId="46315" xr:uid="{00000000-0005-0000-0000-00004BB70000}"/>
    <cellStyle name="Output 12 13 13 3" xfId="46316" xr:uid="{00000000-0005-0000-0000-00004CB70000}"/>
    <cellStyle name="Output 12 13 13 4" xfId="46317" xr:uid="{00000000-0005-0000-0000-00004DB70000}"/>
    <cellStyle name="Output 12 13 14" xfId="46318" xr:uid="{00000000-0005-0000-0000-00004EB70000}"/>
    <cellStyle name="Output 12 13 14 2" xfId="46319" xr:uid="{00000000-0005-0000-0000-00004FB70000}"/>
    <cellStyle name="Output 12 13 14 3" xfId="46320" xr:uid="{00000000-0005-0000-0000-000050B70000}"/>
    <cellStyle name="Output 12 13 14 4" xfId="46321" xr:uid="{00000000-0005-0000-0000-000051B70000}"/>
    <cellStyle name="Output 12 13 15" xfId="46322" xr:uid="{00000000-0005-0000-0000-000052B70000}"/>
    <cellStyle name="Output 12 13 15 2" xfId="46323" xr:uid="{00000000-0005-0000-0000-000053B70000}"/>
    <cellStyle name="Output 12 13 15 3" xfId="46324" xr:uid="{00000000-0005-0000-0000-000054B70000}"/>
    <cellStyle name="Output 12 13 15 4" xfId="46325" xr:uid="{00000000-0005-0000-0000-000055B70000}"/>
    <cellStyle name="Output 12 13 16" xfId="46326" xr:uid="{00000000-0005-0000-0000-000056B70000}"/>
    <cellStyle name="Output 12 13 16 2" xfId="46327" xr:uid="{00000000-0005-0000-0000-000057B70000}"/>
    <cellStyle name="Output 12 13 16 3" xfId="46328" xr:uid="{00000000-0005-0000-0000-000058B70000}"/>
    <cellStyle name="Output 12 13 16 4" xfId="46329" xr:uid="{00000000-0005-0000-0000-000059B70000}"/>
    <cellStyle name="Output 12 13 17" xfId="46330" xr:uid="{00000000-0005-0000-0000-00005AB70000}"/>
    <cellStyle name="Output 12 13 17 2" xfId="46331" xr:uid="{00000000-0005-0000-0000-00005BB70000}"/>
    <cellStyle name="Output 12 13 17 3" xfId="46332" xr:uid="{00000000-0005-0000-0000-00005CB70000}"/>
    <cellStyle name="Output 12 13 17 4" xfId="46333" xr:uid="{00000000-0005-0000-0000-00005DB70000}"/>
    <cellStyle name="Output 12 13 18" xfId="46334" xr:uid="{00000000-0005-0000-0000-00005EB70000}"/>
    <cellStyle name="Output 12 13 18 2" xfId="46335" xr:uid="{00000000-0005-0000-0000-00005FB70000}"/>
    <cellStyle name="Output 12 13 18 3" xfId="46336" xr:uid="{00000000-0005-0000-0000-000060B70000}"/>
    <cellStyle name="Output 12 13 18 4" xfId="46337" xr:uid="{00000000-0005-0000-0000-000061B70000}"/>
    <cellStyle name="Output 12 13 19" xfId="46338" xr:uid="{00000000-0005-0000-0000-000062B70000}"/>
    <cellStyle name="Output 12 13 19 2" xfId="46339" xr:uid="{00000000-0005-0000-0000-000063B70000}"/>
    <cellStyle name="Output 12 13 19 3" xfId="46340" xr:uid="{00000000-0005-0000-0000-000064B70000}"/>
    <cellStyle name="Output 12 13 19 4" xfId="46341" xr:uid="{00000000-0005-0000-0000-000065B70000}"/>
    <cellStyle name="Output 12 13 2" xfId="46342" xr:uid="{00000000-0005-0000-0000-000066B70000}"/>
    <cellStyle name="Output 12 13 2 2" xfId="46343" xr:uid="{00000000-0005-0000-0000-000067B70000}"/>
    <cellStyle name="Output 12 13 2 3" xfId="46344" xr:uid="{00000000-0005-0000-0000-000068B70000}"/>
    <cellStyle name="Output 12 13 2 4" xfId="46345" xr:uid="{00000000-0005-0000-0000-000069B70000}"/>
    <cellStyle name="Output 12 13 20" xfId="46346" xr:uid="{00000000-0005-0000-0000-00006AB70000}"/>
    <cellStyle name="Output 12 13 20 2" xfId="46347" xr:uid="{00000000-0005-0000-0000-00006BB70000}"/>
    <cellStyle name="Output 12 13 20 3" xfId="46348" xr:uid="{00000000-0005-0000-0000-00006CB70000}"/>
    <cellStyle name="Output 12 13 20 4" xfId="46349" xr:uid="{00000000-0005-0000-0000-00006DB70000}"/>
    <cellStyle name="Output 12 13 21" xfId="46350" xr:uid="{00000000-0005-0000-0000-00006EB70000}"/>
    <cellStyle name="Output 12 13 22" xfId="46351" xr:uid="{00000000-0005-0000-0000-00006FB70000}"/>
    <cellStyle name="Output 12 13 3" xfId="46352" xr:uid="{00000000-0005-0000-0000-000070B70000}"/>
    <cellStyle name="Output 12 13 3 2" xfId="46353" xr:uid="{00000000-0005-0000-0000-000071B70000}"/>
    <cellStyle name="Output 12 13 3 3" xfId="46354" xr:uid="{00000000-0005-0000-0000-000072B70000}"/>
    <cellStyle name="Output 12 13 3 4" xfId="46355" xr:uid="{00000000-0005-0000-0000-000073B70000}"/>
    <cellStyle name="Output 12 13 4" xfId="46356" xr:uid="{00000000-0005-0000-0000-000074B70000}"/>
    <cellStyle name="Output 12 13 4 2" xfId="46357" xr:uid="{00000000-0005-0000-0000-000075B70000}"/>
    <cellStyle name="Output 12 13 4 3" xfId="46358" xr:uid="{00000000-0005-0000-0000-000076B70000}"/>
    <cellStyle name="Output 12 13 4 4" xfId="46359" xr:uid="{00000000-0005-0000-0000-000077B70000}"/>
    <cellStyle name="Output 12 13 5" xfId="46360" xr:uid="{00000000-0005-0000-0000-000078B70000}"/>
    <cellStyle name="Output 12 13 5 2" xfId="46361" xr:uid="{00000000-0005-0000-0000-000079B70000}"/>
    <cellStyle name="Output 12 13 5 3" xfId="46362" xr:uid="{00000000-0005-0000-0000-00007AB70000}"/>
    <cellStyle name="Output 12 13 5 4" xfId="46363" xr:uid="{00000000-0005-0000-0000-00007BB70000}"/>
    <cellStyle name="Output 12 13 6" xfId="46364" xr:uid="{00000000-0005-0000-0000-00007CB70000}"/>
    <cellStyle name="Output 12 13 6 2" xfId="46365" xr:uid="{00000000-0005-0000-0000-00007DB70000}"/>
    <cellStyle name="Output 12 13 6 3" xfId="46366" xr:uid="{00000000-0005-0000-0000-00007EB70000}"/>
    <cellStyle name="Output 12 13 6 4" xfId="46367" xr:uid="{00000000-0005-0000-0000-00007FB70000}"/>
    <cellStyle name="Output 12 13 7" xfId="46368" xr:uid="{00000000-0005-0000-0000-000080B70000}"/>
    <cellStyle name="Output 12 13 7 2" xfId="46369" xr:uid="{00000000-0005-0000-0000-000081B70000}"/>
    <cellStyle name="Output 12 13 7 3" xfId="46370" xr:uid="{00000000-0005-0000-0000-000082B70000}"/>
    <cellStyle name="Output 12 13 7 4" xfId="46371" xr:uid="{00000000-0005-0000-0000-000083B70000}"/>
    <cellStyle name="Output 12 13 8" xfId="46372" xr:uid="{00000000-0005-0000-0000-000084B70000}"/>
    <cellStyle name="Output 12 13 8 2" xfId="46373" xr:uid="{00000000-0005-0000-0000-000085B70000}"/>
    <cellStyle name="Output 12 13 8 3" xfId="46374" xr:uid="{00000000-0005-0000-0000-000086B70000}"/>
    <cellStyle name="Output 12 13 8 4" xfId="46375" xr:uid="{00000000-0005-0000-0000-000087B70000}"/>
    <cellStyle name="Output 12 13 9" xfId="46376" xr:uid="{00000000-0005-0000-0000-000088B70000}"/>
    <cellStyle name="Output 12 13 9 2" xfId="46377" xr:uid="{00000000-0005-0000-0000-000089B70000}"/>
    <cellStyle name="Output 12 13 9 3" xfId="46378" xr:uid="{00000000-0005-0000-0000-00008AB70000}"/>
    <cellStyle name="Output 12 13 9 4" xfId="46379" xr:uid="{00000000-0005-0000-0000-00008BB70000}"/>
    <cellStyle name="Output 12 14" xfId="46380" xr:uid="{00000000-0005-0000-0000-00008CB70000}"/>
    <cellStyle name="Output 12 14 10" xfId="46381" xr:uid="{00000000-0005-0000-0000-00008DB70000}"/>
    <cellStyle name="Output 12 14 10 2" xfId="46382" xr:uid="{00000000-0005-0000-0000-00008EB70000}"/>
    <cellStyle name="Output 12 14 10 3" xfId="46383" xr:uid="{00000000-0005-0000-0000-00008FB70000}"/>
    <cellStyle name="Output 12 14 10 4" xfId="46384" xr:uid="{00000000-0005-0000-0000-000090B70000}"/>
    <cellStyle name="Output 12 14 11" xfId="46385" xr:uid="{00000000-0005-0000-0000-000091B70000}"/>
    <cellStyle name="Output 12 14 11 2" xfId="46386" xr:uid="{00000000-0005-0000-0000-000092B70000}"/>
    <cellStyle name="Output 12 14 11 3" xfId="46387" xr:uid="{00000000-0005-0000-0000-000093B70000}"/>
    <cellStyle name="Output 12 14 11 4" xfId="46388" xr:uid="{00000000-0005-0000-0000-000094B70000}"/>
    <cellStyle name="Output 12 14 12" xfId="46389" xr:uid="{00000000-0005-0000-0000-000095B70000}"/>
    <cellStyle name="Output 12 14 12 2" xfId="46390" xr:uid="{00000000-0005-0000-0000-000096B70000}"/>
    <cellStyle name="Output 12 14 12 3" xfId="46391" xr:uid="{00000000-0005-0000-0000-000097B70000}"/>
    <cellStyle name="Output 12 14 12 4" xfId="46392" xr:uid="{00000000-0005-0000-0000-000098B70000}"/>
    <cellStyle name="Output 12 14 13" xfId="46393" xr:uid="{00000000-0005-0000-0000-000099B70000}"/>
    <cellStyle name="Output 12 14 13 2" xfId="46394" xr:uid="{00000000-0005-0000-0000-00009AB70000}"/>
    <cellStyle name="Output 12 14 13 3" xfId="46395" xr:uid="{00000000-0005-0000-0000-00009BB70000}"/>
    <cellStyle name="Output 12 14 13 4" xfId="46396" xr:uid="{00000000-0005-0000-0000-00009CB70000}"/>
    <cellStyle name="Output 12 14 14" xfId="46397" xr:uid="{00000000-0005-0000-0000-00009DB70000}"/>
    <cellStyle name="Output 12 14 14 2" xfId="46398" xr:uid="{00000000-0005-0000-0000-00009EB70000}"/>
    <cellStyle name="Output 12 14 14 3" xfId="46399" xr:uid="{00000000-0005-0000-0000-00009FB70000}"/>
    <cellStyle name="Output 12 14 14 4" xfId="46400" xr:uid="{00000000-0005-0000-0000-0000A0B70000}"/>
    <cellStyle name="Output 12 14 15" xfId="46401" xr:uid="{00000000-0005-0000-0000-0000A1B70000}"/>
    <cellStyle name="Output 12 14 15 2" xfId="46402" xr:uid="{00000000-0005-0000-0000-0000A2B70000}"/>
    <cellStyle name="Output 12 14 15 3" xfId="46403" xr:uid="{00000000-0005-0000-0000-0000A3B70000}"/>
    <cellStyle name="Output 12 14 15 4" xfId="46404" xr:uid="{00000000-0005-0000-0000-0000A4B70000}"/>
    <cellStyle name="Output 12 14 16" xfId="46405" xr:uid="{00000000-0005-0000-0000-0000A5B70000}"/>
    <cellStyle name="Output 12 14 16 2" xfId="46406" xr:uid="{00000000-0005-0000-0000-0000A6B70000}"/>
    <cellStyle name="Output 12 14 16 3" xfId="46407" xr:uid="{00000000-0005-0000-0000-0000A7B70000}"/>
    <cellStyle name="Output 12 14 16 4" xfId="46408" xr:uid="{00000000-0005-0000-0000-0000A8B70000}"/>
    <cellStyle name="Output 12 14 17" xfId="46409" xr:uid="{00000000-0005-0000-0000-0000A9B70000}"/>
    <cellStyle name="Output 12 14 17 2" xfId="46410" xr:uid="{00000000-0005-0000-0000-0000AAB70000}"/>
    <cellStyle name="Output 12 14 17 3" xfId="46411" xr:uid="{00000000-0005-0000-0000-0000ABB70000}"/>
    <cellStyle name="Output 12 14 17 4" xfId="46412" xr:uid="{00000000-0005-0000-0000-0000ACB70000}"/>
    <cellStyle name="Output 12 14 18" xfId="46413" xr:uid="{00000000-0005-0000-0000-0000ADB70000}"/>
    <cellStyle name="Output 12 14 18 2" xfId="46414" xr:uid="{00000000-0005-0000-0000-0000AEB70000}"/>
    <cellStyle name="Output 12 14 18 3" xfId="46415" xr:uid="{00000000-0005-0000-0000-0000AFB70000}"/>
    <cellStyle name="Output 12 14 18 4" xfId="46416" xr:uid="{00000000-0005-0000-0000-0000B0B70000}"/>
    <cellStyle name="Output 12 14 19" xfId="46417" xr:uid="{00000000-0005-0000-0000-0000B1B70000}"/>
    <cellStyle name="Output 12 14 19 2" xfId="46418" xr:uid="{00000000-0005-0000-0000-0000B2B70000}"/>
    <cellStyle name="Output 12 14 19 3" xfId="46419" xr:uid="{00000000-0005-0000-0000-0000B3B70000}"/>
    <cellStyle name="Output 12 14 19 4" xfId="46420" xr:uid="{00000000-0005-0000-0000-0000B4B70000}"/>
    <cellStyle name="Output 12 14 2" xfId="46421" xr:uid="{00000000-0005-0000-0000-0000B5B70000}"/>
    <cellStyle name="Output 12 14 2 2" xfId="46422" xr:uid="{00000000-0005-0000-0000-0000B6B70000}"/>
    <cellStyle name="Output 12 14 2 3" xfId="46423" xr:uid="{00000000-0005-0000-0000-0000B7B70000}"/>
    <cellStyle name="Output 12 14 2 4" xfId="46424" xr:uid="{00000000-0005-0000-0000-0000B8B70000}"/>
    <cellStyle name="Output 12 14 20" xfId="46425" xr:uid="{00000000-0005-0000-0000-0000B9B70000}"/>
    <cellStyle name="Output 12 14 20 2" xfId="46426" xr:uid="{00000000-0005-0000-0000-0000BAB70000}"/>
    <cellStyle name="Output 12 14 20 3" xfId="46427" xr:uid="{00000000-0005-0000-0000-0000BBB70000}"/>
    <cellStyle name="Output 12 14 20 4" xfId="46428" xr:uid="{00000000-0005-0000-0000-0000BCB70000}"/>
    <cellStyle name="Output 12 14 21" xfId="46429" xr:uid="{00000000-0005-0000-0000-0000BDB70000}"/>
    <cellStyle name="Output 12 14 22" xfId="46430" xr:uid="{00000000-0005-0000-0000-0000BEB70000}"/>
    <cellStyle name="Output 12 14 3" xfId="46431" xr:uid="{00000000-0005-0000-0000-0000BFB70000}"/>
    <cellStyle name="Output 12 14 3 2" xfId="46432" xr:uid="{00000000-0005-0000-0000-0000C0B70000}"/>
    <cellStyle name="Output 12 14 3 3" xfId="46433" xr:uid="{00000000-0005-0000-0000-0000C1B70000}"/>
    <cellStyle name="Output 12 14 3 4" xfId="46434" xr:uid="{00000000-0005-0000-0000-0000C2B70000}"/>
    <cellStyle name="Output 12 14 4" xfId="46435" xr:uid="{00000000-0005-0000-0000-0000C3B70000}"/>
    <cellStyle name="Output 12 14 4 2" xfId="46436" xr:uid="{00000000-0005-0000-0000-0000C4B70000}"/>
    <cellStyle name="Output 12 14 4 3" xfId="46437" xr:uid="{00000000-0005-0000-0000-0000C5B70000}"/>
    <cellStyle name="Output 12 14 4 4" xfId="46438" xr:uid="{00000000-0005-0000-0000-0000C6B70000}"/>
    <cellStyle name="Output 12 14 5" xfId="46439" xr:uid="{00000000-0005-0000-0000-0000C7B70000}"/>
    <cellStyle name="Output 12 14 5 2" xfId="46440" xr:uid="{00000000-0005-0000-0000-0000C8B70000}"/>
    <cellStyle name="Output 12 14 5 3" xfId="46441" xr:uid="{00000000-0005-0000-0000-0000C9B70000}"/>
    <cellStyle name="Output 12 14 5 4" xfId="46442" xr:uid="{00000000-0005-0000-0000-0000CAB70000}"/>
    <cellStyle name="Output 12 14 6" xfId="46443" xr:uid="{00000000-0005-0000-0000-0000CBB70000}"/>
    <cellStyle name="Output 12 14 6 2" xfId="46444" xr:uid="{00000000-0005-0000-0000-0000CCB70000}"/>
    <cellStyle name="Output 12 14 6 3" xfId="46445" xr:uid="{00000000-0005-0000-0000-0000CDB70000}"/>
    <cellStyle name="Output 12 14 6 4" xfId="46446" xr:uid="{00000000-0005-0000-0000-0000CEB70000}"/>
    <cellStyle name="Output 12 14 7" xfId="46447" xr:uid="{00000000-0005-0000-0000-0000CFB70000}"/>
    <cellStyle name="Output 12 14 7 2" xfId="46448" xr:uid="{00000000-0005-0000-0000-0000D0B70000}"/>
    <cellStyle name="Output 12 14 7 3" xfId="46449" xr:uid="{00000000-0005-0000-0000-0000D1B70000}"/>
    <cellStyle name="Output 12 14 7 4" xfId="46450" xr:uid="{00000000-0005-0000-0000-0000D2B70000}"/>
    <cellStyle name="Output 12 14 8" xfId="46451" xr:uid="{00000000-0005-0000-0000-0000D3B70000}"/>
    <cellStyle name="Output 12 14 8 2" xfId="46452" xr:uid="{00000000-0005-0000-0000-0000D4B70000}"/>
    <cellStyle name="Output 12 14 8 3" xfId="46453" xr:uid="{00000000-0005-0000-0000-0000D5B70000}"/>
    <cellStyle name="Output 12 14 8 4" xfId="46454" xr:uid="{00000000-0005-0000-0000-0000D6B70000}"/>
    <cellStyle name="Output 12 14 9" xfId="46455" xr:uid="{00000000-0005-0000-0000-0000D7B70000}"/>
    <cellStyle name="Output 12 14 9 2" xfId="46456" xr:uid="{00000000-0005-0000-0000-0000D8B70000}"/>
    <cellStyle name="Output 12 14 9 3" xfId="46457" xr:uid="{00000000-0005-0000-0000-0000D9B70000}"/>
    <cellStyle name="Output 12 14 9 4" xfId="46458" xr:uid="{00000000-0005-0000-0000-0000DAB70000}"/>
    <cellStyle name="Output 12 15" xfId="46459" xr:uid="{00000000-0005-0000-0000-0000DBB70000}"/>
    <cellStyle name="Output 12 15 10" xfId="46460" xr:uid="{00000000-0005-0000-0000-0000DCB70000}"/>
    <cellStyle name="Output 12 15 10 2" xfId="46461" xr:uid="{00000000-0005-0000-0000-0000DDB70000}"/>
    <cellStyle name="Output 12 15 10 3" xfId="46462" xr:uid="{00000000-0005-0000-0000-0000DEB70000}"/>
    <cellStyle name="Output 12 15 10 4" xfId="46463" xr:uid="{00000000-0005-0000-0000-0000DFB70000}"/>
    <cellStyle name="Output 12 15 11" xfId="46464" xr:uid="{00000000-0005-0000-0000-0000E0B70000}"/>
    <cellStyle name="Output 12 15 11 2" xfId="46465" xr:uid="{00000000-0005-0000-0000-0000E1B70000}"/>
    <cellStyle name="Output 12 15 11 3" xfId="46466" xr:uid="{00000000-0005-0000-0000-0000E2B70000}"/>
    <cellStyle name="Output 12 15 11 4" xfId="46467" xr:uid="{00000000-0005-0000-0000-0000E3B70000}"/>
    <cellStyle name="Output 12 15 12" xfId="46468" xr:uid="{00000000-0005-0000-0000-0000E4B70000}"/>
    <cellStyle name="Output 12 15 12 2" xfId="46469" xr:uid="{00000000-0005-0000-0000-0000E5B70000}"/>
    <cellStyle name="Output 12 15 12 3" xfId="46470" xr:uid="{00000000-0005-0000-0000-0000E6B70000}"/>
    <cellStyle name="Output 12 15 12 4" xfId="46471" xr:uid="{00000000-0005-0000-0000-0000E7B70000}"/>
    <cellStyle name="Output 12 15 13" xfId="46472" xr:uid="{00000000-0005-0000-0000-0000E8B70000}"/>
    <cellStyle name="Output 12 15 13 2" xfId="46473" xr:uid="{00000000-0005-0000-0000-0000E9B70000}"/>
    <cellStyle name="Output 12 15 13 3" xfId="46474" xr:uid="{00000000-0005-0000-0000-0000EAB70000}"/>
    <cellStyle name="Output 12 15 13 4" xfId="46475" xr:uid="{00000000-0005-0000-0000-0000EBB70000}"/>
    <cellStyle name="Output 12 15 14" xfId="46476" xr:uid="{00000000-0005-0000-0000-0000ECB70000}"/>
    <cellStyle name="Output 12 15 14 2" xfId="46477" xr:uid="{00000000-0005-0000-0000-0000EDB70000}"/>
    <cellStyle name="Output 12 15 14 3" xfId="46478" xr:uid="{00000000-0005-0000-0000-0000EEB70000}"/>
    <cellStyle name="Output 12 15 14 4" xfId="46479" xr:uid="{00000000-0005-0000-0000-0000EFB70000}"/>
    <cellStyle name="Output 12 15 15" xfId="46480" xr:uid="{00000000-0005-0000-0000-0000F0B70000}"/>
    <cellStyle name="Output 12 15 15 2" xfId="46481" xr:uid="{00000000-0005-0000-0000-0000F1B70000}"/>
    <cellStyle name="Output 12 15 15 3" xfId="46482" xr:uid="{00000000-0005-0000-0000-0000F2B70000}"/>
    <cellStyle name="Output 12 15 15 4" xfId="46483" xr:uid="{00000000-0005-0000-0000-0000F3B70000}"/>
    <cellStyle name="Output 12 15 16" xfId="46484" xr:uid="{00000000-0005-0000-0000-0000F4B70000}"/>
    <cellStyle name="Output 12 15 16 2" xfId="46485" xr:uid="{00000000-0005-0000-0000-0000F5B70000}"/>
    <cellStyle name="Output 12 15 16 3" xfId="46486" xr:uid="{00000000-0005-0000-0000-0000F6B70000}"/>
    <cellStyle name="Output 12 15 16 4" xfId="46487" xr:uid="{00000000-0005-0000-0000-0000F7B70000}"/>
    <cellStyle name="Output 12 15 17" xfId="46488" xr:uid="{00000000-0005-0000-0000-0000F8B70000}"/>
    <cellStyle name="Output 12 15 17 2" xfId="46489" xr:uid="{00000000-0005-0000-0000-0000F9B70000}"/>
    <cellStyle name="Output 12 15 17 3" xfId="46490" xr:uid="{00000000-0005-0000-0000-0000FAB70000}"/>
    <cellStyle name="Output 12 15 17 4" xfId="46491" xr:uid="{00000000-0005-0000-0000-0000FBB70000}"/>
    <cellStyle name="Output 12 15 18" xfId="46492" xr:uid="{00000000-0005-0000-0000-0000FCB70000}"/>
    <cellStyle name="Output 12 15 18 2" xfId="46493" xr:uid="{00000000-0005-0000-0000-0000FDB70000}"/>
    <cellStyle name="Output 12 15 18 3" xfId="46494" xr:uid="{00000000-0005-0000-0000-0000FEB70000}"/>
    <cellStyle name="Output 12 15 18 4" xfId="46495" xr:uid="{00000000-0005-0000-0000-0000FFB70000}"/>
    <cellStyle name="Output 12 15 19" xfId="46496" xr:uid="{00000000-0005-0000-0000-000000B80000}"/>
    <cellStyle name="Output 12 15 19 2" xfId="46497" xr:uid="{00000000-0005-0000-0000-000001B80000}"/>
    <cellStyle name="Output 12 15 19 3" xfId="46498" xr:uid="{00000000-0005-0000-0000-000002B80000}"/>
    <cellStyle name="Output 12 15 19 4" xfId="46499" xr:uid="{00000000-0005-0000-0000-000003B80000}"/>
    <cellStyle name="Output 12 15 2" xfId="46500" xr:uid="{00000000-0005-0000-0000-000004B80000}"/>
    <cellStyle name="Output 12 15 2 2" xfId="46501" xr:uid="{00000000-0005-0000-0000-000005B80000}"/>
    <cellStyle name="Output 12 15 2 3" xfId="46502" xr:uid="{00000000-0005-0000-0000-000006B80000}"/>
    <cellStyle name="Output 12 15 2 4" xfId="46503" xr:uid="{00000000-0005-0000-0000-000007B80000}"/>
    <cellStyle name="Output 12 15 20" xfId="46504" xr:uid="{00000000-0005-0000-0000-000008B80000}"/>
    <cellStyle name="Output 12 15 20 2" xfId="46505" xr:uid="{00000000-0005-0000-0000-000009B80000}"/>
    <cellStyle name="Output 12 15 20 3" xfId="46506" xr:uid="{00000000-0005-0000-0000-00000AB80000}"/>
    <cellStyle name="Output 12 15 20 4" xfId="46507" xr:uid="{00000000-0005-0000-0000-00000BB80000}"/>
    <cellStyle name="Output 12 15 21" xfId="46508" xr:uid="{00000000-0005-0000-0000-00000CB80000}"/>
    <cellStyle name="Output 12 15 22" xfId="46509" xr:uid="{00000000-0005-0000-0000-00000DB80000}"/>
    <cellStyle name="Output 12 15 3" xfId="46510" xr:uid="{00000000-0005-0000-0000-00000EB80000}"/>
    <cellStyle name="Output 12 15 3 2" xfId="46511" xr:uid="{00000000-0005-0000-0000-00000FB80000}"/>
    <cellStyle name="Output 12 15 3 3" xfId="46512" xr:uid="{00000000-0005-0000-0000-000010B80000}"/>
    <cellStyle name="Output 12 15 3 4" xfId="46513" xr:uid="{00000000-0005-0000-0000-000011B80000}"/>
    <cellStyle name="Output 12 15 4" xfId="46514" xr:uid="{00000000-0005-0000-0000-000012B80000}"/>
    <cellStyle name="Output 12 15 4 2" xfId="46515" xr:uid="{00000000-0005-0000-0000-000013B80000}"/>
    <cellStyle name="Output 12 15 4 3" xfId="46516" xr:uid="{00000000-0005-0000-0000-000014B80000}"/>
    <cellStyle name="Output 12 15 4 4" xfId="46517" xr:uid="{00000000-0005-0000-0000-000015B80000}"/>
    <cellStyle name="Output 12 15 5" xfId="46518" xr:uid="{00000000-0005-0000-0000-000016B80000}"/>
    <cellStyle name="Output 12 15 5 2" xfId="46519" xr:uid="{00000000-0005-0000-0000-000017B80000}"/>
    <cellStyle name="Output 12 15 5 3" xfId="46520" xr:uid="{00000000-0005-0000-0000-000018B80000}"/>
    <cellStyle name="Output 12 15 5 4" xfId="46521" xr:uid="{00000000-0005-0000-0000-000019B80000}"/>
    <cellStyle name="Output 12 15 6" xfId="46522" xr:uid="{00000000-0005-0000-0000-00001AB80000}"/>
    <cellStyle name="Output 12 15 6 2" xfId="46523" xr:uid="{00000000-0005-0000-0000-00001BB80000}"/>
    <cellStyle name="Output 12 15 6 3" xfId="46524" xr:uid="{00000000-0005-0000-0000-00001CB80000}"/>
    <cellStyle name="Output 12 15 6 4" xfId="46525" xr:uid="{00000000-0005-0000-0000-00001DB80000}"/>
    <cellStyle name="Output 12 15 7" xfId="46526" xr:uid="{00000000-0005-0000-0000-00001EB80000}"/>
    <cellStyle name="Output 12 15 7 2" xfId="46527" xr:uid="{00000000-0005-0000-0000-00001FB80000}"/>
    <cellStyle name="Output 12 15 7 3" xfId="46528" xr:uid="{00000000-0005-0000-0000-000020B80000}"/>
    <cellStyle name="Output 12 15 7 4" xfId="46529" xr:uid="{00000000-0005-0000-0000-000021B80000}"/>
    <cellStyle name="Output 12 15 8" xfId="46530" xr:uid="{00000000-0005-0000-0000-000022B80000}"/>
    <cellStyle name="Output 12 15 8 2" xfId="46531" xr:uid="{00000000-0005-0000-0000-000023B80000}"/>
    <cellStyle name="Output 12 15 8 3" xfId="46532" xr:uid="{00000000-0005-0000-0000-000024B80000}"/>
    <cellStyle name="Output 12 15 8 4" xfId="46533" xr:uid="{00000000-0005-0000-0000-000025B80000}"/>
    <cellStyle name="Output 12 15 9" xfId="46534" xr:uid="{00000000-0005-0000-0000-000026B80000}"/>
    <cellStyle name="Output 12 15 9 2" xfId="46535" xr:uid="{00000000-0005-0000-0000-000027B80000}"/>
    <cellStyle name="Output 12 15 9 3" xfId="46536" xr:uid="{00000000-0005-0000-0000-000028B80000}"/>
    <cellStyle name="Output 12 15 9 4" xfId="46537" xr:uid="{00000000-0005-0000-0000-000029B80000}"/>
    <cellStyle name="Output 12 16" xfId="46538" xr:uid="{00000000-0005-0000-0000-00002AB80000}"/>
    <cellStyle name="Output 12 16 10" xfId="46539" xr:uid="{00000000-0005-0000-0000-00002BB80000}"/>
    <cellStyle name="Output 12 16 10 2" xfId="46540" xr:uid="{00000000-0005-0000-0000-00002CB80000}"/>
    <cellStyle name="Output 12 16 10 3" xfId="46541" xr:uid="{00000000-0005-0000-0000-00002DB80000}"/>
    <cellStyle name="Output 12 16 10 4" xfId="46542" xr:uid="{00000000-0005-0000-0000-00002EB80000}"/>
    <cellStyle name="Output 12 16 11" xfId="46543" xr:uid="{00000000-0005-0000-0000-00002FB80000}"/>
    <cellStyle name="Output 12 16 11 2" xfId="46544" xr:uid="{00000000-0005-0000-0000-000030B80000}"/>
    <cellStyle name="Output 12 16 11 3" xfId="46545" xr:uid="{00000000-0005-0000-0000-000031B80000}"/>
    <cellStyle name="Output 12 16 11 4" xfId="46546" xr:uid="{00000000-0005-0000-0000-000032B80000}"/>
    <cellStyle name="Output 12 16 12" xfId="46547" xr:uid="{00000000-0005-0000-0000-000033B80000}"/>
    <cellStyle name="Output 12 16 12 2" xfId="46548" xr:uid="{00000000-0005-0000-0000-000034B80000}"/>
    <cellStyle name="Output 12 16 12 3" xfId="46549" xr:uid="{00000000-0005-0000-0000-000035B80000}"/>
    <cellStyle name="Output 12 16 12 4" xfId="46550" xr:uid="{00000000-0005-0000-0000-000036B80000}"/>
    <cellStyle name="Output 12 16 13" xfId="46551" xr:uid="{00000000-0005-0000-0000-000037B80000}"/>
    <cellStyle name="Output 12 16 13 2" xfId="46552" xr:uid="{00000000-0005-0000-0000-000038B80000}"/>
    <cellStyle name="Output 12 16 13 3" xfId="46553" xr:uid="{00000000-0005-0000-0000-000039B80000}"/>
    <cellStyle name="Output 12 16 13 4" xfId="46554" xr:uid="{00000000-0005-0000-0000-00003AB80000}"/>
    <cellStyle name="Output 12 16 14" xfId="46555" xr:uid="{00000000-0005-0000-0000-00003BB80000}"/>
    <cellStyle name="Output 12 16 14 2" xfId="46556" xr:uid="{00000000-0005-0000-0000-00003CB80000}"/>
    <cellStyle name="Output 12 16 14 3" xfId="46557" xr:uid="{00000000-0005-0000-0000-00003DB80000}"/>
    <cellStyle name="Output 12 16 14 4" xfId="46558" xr:uid="{00000000-0005-0000-0000-00003EB80000}"/>
    <cellStyle name="Output 12 16 15" xfId="46559" xr:uid="{00000000-0005-0000-0000-00003FB80000}"/>
    <cellStyle name="Output 12 16 15 2" xfId="46560" xr:uid="{00000000-0005-0000-0000-000040B80000}"/>
    <cellStyle name="Output 12 16 15 3" xfId="46561" xr:uid="{00000000-0005-0000-0000-000041B80000}"/>
    <cellStyle name="Output 12 16 15 4" xfId="46562" xr:uid="{00000000-0005-0000-0000-000042B80000}"/>
    <cellStyle name="Output 12 16 16" xfId="46563" xr:uid="{00000000-0005-0000-0000-000043B80000}"/>
    <cellStyle name="Output 12 16 16 2" xfId="46564" xr:uid="{00000000-0005-0000-0000-000044B80000}"/>
    <cellStyle name="Output 12 16 16 3" xfId="46565" xr:uid="{00000000-0005-0000-0000-000045B80000}"/>
    <cellStyle name="Output 12 16 16 4" xfId="46566" xr:uid="{00000000-0005-0000-0000-000046B80000}"/>
    <cellStyle name="Output 12 16 17" xfId="46567" xr:uid="{00000000-0005-0000-0000-000047B80000}"/>
    <cellStyle name="Output 12 16 17 2" xfId="46568" xr:uid="{00000000-0005-0000-0000-000048B80000}"/>
    <cellStyle name="Output 12 16 17 3" xfId="46569" xr:uid="{00000000-0005-0000-0000-000049B80000}"/>
    <cellStyle name="Output 12 16 17 4" xfId="46570" xr:uid="{00000000-0005-0000-0000-00004AB80000}"/>
    <cellStyle name="Output 12 16 18" xfId="46571" xr:uid="{00000000-0005-0000-0000-00004BB80000}"/>
    <cellStyle name="Output 12 16 18 2" xfId="46572" xr:uid="{00000000-0005-0000-0000-00004CB80000}"/>
    <cellStyle name="Output 12 16 18 3" xfId="46573" xr:uid="{00000000-0005-0000-0000-00004DB80000}"/>
    <cellStyle name="Output 12 16 18 4" xfId="46574" xr:uid="{00000000-0005-0000-0000-00004EB80000}"/>
    <cellStyle name="Output 12 16 19" xfId="46575" xr:uid="{00000000-0005-0000-0000-00004FB80000}"/>
    <cellStyle name="Output 12 16 19 2" xfId="46576" xr:uid="{00000000-0005-0000-0000-000050B80000}"/>
    <cellStyle name="Output 12 16 19 3" xfId="46577" xr:uid="{00000000-0005-0000-0000-000051B80000}"/>
    <cellStyle name="Output 12 16 19 4" xfId="46578" xr:uid="{00000000-0005-0000-0000-000052B80000}"/>
    <cellStyle name="Output 12 16 2" xfId="46579" xr:uid="{00000000-0005-0000-0000-000053B80000}"/>
    <cellStyle name="Output 12 16 2 2" xfId="46580" xr:uid="{00000000-0005-0000-0000-000054B80000}"/>
    <cellStyle name="Output 12 16 2 3" xfId="46581" xr:uid="{00000000-0005-0000-0000-000055B80000}"/>
    <cellStyle name="Output 12 16 2 4" xfId="46582" xr:uid="{00000000-0005-0000-0000-000056B80000}"/>
    <cellStyle name="Output 12 16 20" xfId="46583" xr:uid="{00000000-0005-0000-0000-000057B80000}"/>
    <cellStyle name="Output 12 16 20 2" xfId="46584" xr:uid="{00000000-0005-0000-0000-000058B80000}"/>
    <cellStyle name="Output 12 16 20 3" xfId="46585" xr:uid="{00000000-0005-0000-0000-000059B80000}"/>
    <cellStyle name="Output 12 16 20 4" xfId="46586" xr:uid="{00000000-0005-0000-0000-00005AB80000}"/>
    <cellStyle name="Output 12 16 21" xfId="46587" xr:uid="{00000000-0005-0000-0000-00005BB80000}"/>
    <cellStyle name="Output 12 16 22" xfId="46588" xr:uid="{00000000-0005-0000-0000-00005CB80000}"/>
    <cellStyle name="Output 12 16 3" xfId="46589" xr:uid="{00000000-0005-0000-0000-00005DB80000}"/>
    <cellStyle name="Output 12 16 3 2" xfId="46590" xr:uid="{00000000-0005-0000-0000-00005EB80000}"/>
    <cellStyle name="Output 12 16 3 3" xfId="46591" xr:uid="{00000000-0005-0000-0000-00005FB80000}"/>
    <cellStyle name="Output 12 16 3 4" xfId="46592" xr:uid="{00000000-0005-0000-0000-000060B80000}"/>
    <cellStyle name="Output 12 16 4" xfId="46593" xr:uid="{00000000-0005-0000-0000-000061B80000}"/>
    <cellStyle name="Output 12 16 4 2" xfId="46594" xr:uid="{00000000-0005-0000-0000-000062B80000}"/>
    <cellStyle name="Output 12 16 4 3" xfId="46595" xr:uid="{00000000-0005-0000-0000-000063B80000}"/>
    <cellStyle name="Output 12 16 4 4" xfId="46596" xr:uid="{00000000-0005-0000-0000-000064B80000}"/>
    <cellStyle name="Output 12 16 5" xfId="46597" xr:uid="{00000000-0005-0000-0000-000065B80000}"/>
    <cellStyle name="Output 12 16 5 2" xfId="46598" xr:uid="{00000000-0005-0000-0000-000066B80000}"/>
    <cellStyle name="Output 12 16 5 3" xfId="46599" xr:uid="{00000000-0005-0000-0000-000067B80000}"/>
    <cellStyle name="Output 12 16 5 4" xfId="46600" xr:uid="{00000000-0005-0000-0000-000068B80000}"/>
    <cellStyle name="Output 12 16 6" xfId="46601" xr:uid="{00000000-0005-0000-0000-000069B80000}"/>
    <cellStyle name="Output 12 16 6 2" xfId="46602" xr:uid="{00000000-0005-0000-0000-00006AB80000}"/>
    <cellStyle name="Output 12 16 6 3" xfId="46603" xr:uid="{00000000-0005-0000-0000-00006BB80000}"/>
    <cellStyle name="Output 12 16 6 4" xfId="46604" xr:uid="{00000000-0005-0000-0000-00006CB80000}"/>
    <cellStyle name="Output 12 16 7" xfId="46605" xr:uid="{00000000-0005-0000-0000-00006DB80000}"/>
    <cellStyle name="Output 12 16 7 2" xfId="46606" xr:uid="{00000000-0005-0000-0000-00006EB80000}"/>
    <cellStyle name="Output 12 16 7 3" xfId="46607" xr:uid="{00000000-0005-0000-0000-00006FB80000}"/>
    <cellStyle name="Output 12 16 7 4" xfId="46608" xr:uid="{00000000-0005-0000-0000-000070B80000}"/>
    <cellStyle name="Output 12 16 8" xfId="46609" xr:uid="{00000000-0005-0000-0000-000071B80000}"/>
    <cellStyle name="Output 12 16 8 2" xfId="46610" xr:uid="{00000000-0005-0000-0000-000072B80000}"/>
    <cellStyle name="Output 12 16 8 3" xfId="46611" xr:uid="{00000000-0005-0000-0000-000073B80000}"/>
    <cellStyle name="Output 12 16 8 4" xfId="46612" xr:uid="{00000000-0005-0000-0000-000074B80000}"/>
    <cellStyle name="Output 12 16 9" xfId="46613" xr:uid="{00000000-0005-0000-0000-000075B80000}"/>
    <cellStyle name="Output 12 16 9 2" xfId="46614" xr:uid="{00000000-0005-0000-0000-000076B80000}"/>
    <cellStyle name="Output 12 16 9 3" xfId="46615" xr:uid="{00000000-0005-0000-0000-000077B80000}"/>
    <cellStyle name="Output 12 16 9 4" xfId="46616" xr:uid="{00000000-0005-0000-0000-000078B80000}"/>
    <cellStyle name="Output 12 17" xfId="46617" xr:uid="{00000000-0005-0000-0000-000079B80000}"/>
    <cellStyle name="Output 12 17 10" xfId="46618" xr:uid="{00000000-0005-0000-0000-00007AB80000}"/>
    <cellStyle name="Output 12 17 10 2" xfId="46619" xr:uid="{00000000-0005-0000-0000-00007BB80000}"/>
    <cellStyle name="Output 12 17 10 3" xfId="46620" xr:uid="{00000000-0005-0000-0000-00007CB80000}"/>
    <cellStyle name="Output 12 17 10 4" xfId="46621" xr:uid="{00000000-0005-0000-0000-00007DB80000}"/>
    <cellStyle name="Output 12 17 11" xfId="46622" xr:uid="{00000000-0005-0000-0000-00007EB80000}"/>
    <cellStyle name="Output 12 17 11 2" xfId="46623" xr:uid="{00000000-0005-0000-0000-00007FB80000}"/>
    <cellStyle name="Output 12 17 11 3" xfId="46624" xr:uid="{00000000-0005-0000-0000-000080B80000}"/>
    <cellStyle name="Output 12 17 11 4" xfId="46625" xr:uid="{00000000-0005-0000-0000-000081B80000}"/>
    <cellStyle name="Output 12 17 12" xfId="46626" xr:uid="{00000000-0005-0000-0000-000082B80000}"/>
    <cellStyle name="Output 12 17 12 2" xfId="46627" xr:uid="{00000000-0005-0000-0000-000083B80000}"/>
    <cellStyle name="Output 12 17 12 3" xfId="46628" xr:uid="{00000000-0005-0000-0000-000084B80000}"/>
    <cellStyle name="Output 12 17 12 4" xfId="46629" xr:uid="{00000000-0005-0000-0000-000085B80000}"/>
    <cellStyle name="Output 12 17 13" xfId="46630" xr:uid="{00000000-0005-0000-0000-000086B80000}"/>
    <cellStyle name="Output 12 17 13 2" xfId="46631" xr:uid="{00000000-0005-0000-0000-000087B80000}"/>
    <cellStyle name="Output 12 17 13 3" xfId="46632" xr:uid="{00000000-0005-0000-0000-000088B80000}"/>
    <cellStyle name="Output 12 17 13 4" xfId="46633" xr:uid="{00000000-0005-0000-0000-000089B80000}"/>
    <cellStyle name="Output 12 17 14" xfId="46634" xr:uid="{00000000-0005-0000-0000-00008AB80000}"/>
    <cellStyle name="Output 12 17 14 2" xfId="46635" xr:uid="{00000000-0005-0000-0000-00008BB80000}"/>
    <cellStyle name="Output 12 17 14 3" xfId="46636" xr:uid="{00000000-0005-0000-0000-00008CB80000}"/>
    <cellStyle name="Output 12 17 14 4" xfId="46637" xr:uid="{00000000-0005-0000-0000-00008DB80000}"/>
    <cellStyle name="Output 12 17 15" xfId="46638" xr:uid="{00000000-0005-0000-0000-00008EB80000}"/>
    <cellStyle name="Output 12 17 15 2" xfId="46639" xr:uid="{00000000-0005-0000-0000-00008FB80000}"/>
    <cellStyle name="Output 12 17 15 3" xfId="46640" xr:uid="{00000000-0005-0000-0000-000090B80000}"/>
    <cellStyle name="Output 12 17 15 4" xfId="46641" xr:uid="{00000000-0005-0000-0000-000091B80000}"/>
    <cellStyle name="Output 12 17 16" xfId="46642" xr:uid="{00000000-0005-0000-0000-000092B80000}"/>
    <cellStyle name="Output 12 17 16 2" xfId="46643" xr:uid="{00000000-0005-0000-0000-000093B80000}"/>
    <cellStyle name="Output 12 17 16 3" xfId="46644" xr:uid="{00000000-0005-0000-0000-000094B80000}"/>
    <cellStyle name="Output 12 17 16 4" xfId="46645" xr:uid="{00000000-0005-0000-0000-000095B80000}"/>
    <cellStyle name="Output 12 17 17" xfId="46646" xr:uid="{00000000-0005-0000-0000-000096B80000}"/>
    <cellStyle name="Output 12 17 17 2" xfId="46647" xr:uid="{00000000-0005-0000-0000-000097B80000}"/>
    <cellStyle name="Output 12 17 17 3" xfId="46648" xr:uid="{00000000-0005-0000-0000-000098B80000}"/>
    <cellStyle name="Output 12 17 17 4" xfId="46649" xr:uid="{00000000-0005-0000-0000-000099B80000}"/>
    <cellStyle name="Output 12 17 18" xfId="46650" xr:uid="{00000000-0005-0000-0000-00009AB80000}"/>
    <cellStyle name="Output 12 17 18 2" xfId="46651" xr:uid="{00000000-0005-0000-0000-00009BB80000}"/>
    <cellStyle name="Output 12 17 18 3" xfId="46652" xr:uid="{00000000-0005-0000-0000-00009CB80000}"/>
    <cellStyle name="Output 12 17 18 4" xfId="46653" xr:uid="{00000000-0005-0000-0000-00009DB80000}"/>
    <cellStyle name="Output 12 17 19" xfId="46654" xr:uid="{00000000-0005-0000-0000-00009EB80000}"/>
    <cellStyle name="Output 12 17 19 2" xfId="46655" xr:uid="{00000000-0005-0000-0000-00009FB80000}"/>
    <cellStyle name="Output 12 17 19 3" xfId="46656" xr:uid="{00000000-0005-0000-0000-0000A0B80000}"/>
    <cellStyle name="Output 12 17 19 4" xfId="46657" xr:uid="{00000000-0005-0000-0000-0000A1B80000}"/>
    <cellStyle name="Output 12 17 2" xfId="46658" xr:uid="{00000000-0005-0000-0000-0000A2B80000}"/>
    <cellStyle name="Output 12 17 2 2" xfId="46659" xr:uid="{00000000-0005-0000-0000-0000A3B80000}"/>
    <cellStyle name="Output 12 17 2 3" xfId="46660" xr:uid="{00000000-0005-0000-0000-0000A4B80000}"/>
    <cellStyle name="Output 12 17 2 4" xfId="46661" xr:uid="{00000000-0005-0000-0000-0000A5B80000}"/>
    <cellStyle name="Output 12 17 20" xfId="46662" xr:uid="{00000000-0005-0000-0000-0000A6B80000}"/>
    <cellStyle name="Output 12 17 20 2" xfId="46663" xr:uid="{00000000-0005-0000-0000-0000A7B80000}"/>
    <cellStyle name="Output 12 17 20 3" xfId="46664" xr:uid="{00000000-0005-0000-0000-0000A8B80000}"/>
    <cellStyle name="Output 12 17 20 4" xfId="46665" xr:uid="{00000000-0005-0000-0000-0000A9B80000}"/>
    <cellStyle name="Output 12 17 21" xfId="46666" xr:uid="{00000000-0005-0000-0000-0000AAB80000}"/>
    <cellStyle name="Output 12 17 22" xfId="46667" xr:uid="{00000000-0005-0000-0000-0000ABB80000}"/>
    <cellStyle name="Output 12 17 3" xfId="46668" xr:uid="{00000000-0005-0000-0000-0000ACB80000}"/>
    <cellStyle name="Output 12 17 3 2" xfId="46669" xr:uid="{00000000-0005-0000-0000-0000ADB80000}"/>
    <cellStyle name="Output 12 17 3 3" xfId="46670" xr:uid="{00000000-0005-0000-0000-0000AEB80000}"/>
    <cellStyle name="Output 12 17 3 4" xfId="46671" xr:uid="{00000000-0005-0000-0000-0000AFB80000}"/>
    <cellStyle name="Output 12 17 4" xfId="46672" xr:uid="{00000000-0005-0000-0000-0000B0B80000}"/>
    <cellStyle name="Output 12 17 4 2" xfId="46673" xr:uid="{00000000-0005-0000-0000-0000B1B80000}"/>
    <cellStyle name="Output 12 17 4 3" xfId="46674" xr:uid="{00000000-0005-0000-0000-0000B2B80000}"/>
    <cellStyle name="Output 12 17 4 4" xfId="46675" xr:uid="{00000000-0005-0000-0000-0000B3B80000}"/>
    <cellStyle name="Output 12 17 5" xfId="46676" xr:uid="{00000000-0005-0000-0000-0000B4B80000}"/>
    <cellStyle name="Output 12 17 5 2" xfId="46677" xr:uid="{00000000-0005-0000-0000-0000B5B80000}"/>
    <cellStyle name="Output 12 17 5 3" xfId="46678" xr:uid="{00000000-0005-0000-0000-0000B6B80000}"/>
    <cellStyle name="Output 12 17 5 4" xfId="46679" xr:uid="{00000000-0005-0000-0000-0000B7B80000}"/>
    <cellStyle name="Output 12 17 6" xfId="46680" xr:uid="{00000000-0005-0000-0000-0000B8B80000}"/>
    <cellStyle name="Output 12 17 6 2" xfId="46681" xr:uid="{00000000-0005-0000-0000-0000B9B80000}"/>
    <cellStyle name="Output 12 17 6 3" xfId="46682" xr:uid="{00000000-0005-0000-0000-0000BAB80000}"/>
    <cellStyle name="Output 12 17 6 4" xfId="46683" xr:uid="{00000000-0005-0000-0000-0000BBB80000}"/>
    <cellStyle name="Output 12 17 7" xfId="46684" xr:uid="{00000000-0005-0000-0000-0000BCB80000}"/>
    <cellStyle name="Output 12 17 7 2" xfId="46685" xr:uid="{00000000-0005-0000-0000-0000BDB80000}"/>
    <cellStyle name="Output 12 17 7 3" xfId="46686" xr:uid="{00000000-0005-0000-0000-0000BEB80000}"/>
    <cellStyle name="Output 12 17 7 4" xfId="46687" xr:uid="{00000000-0005-0000-0000-0000BFB80000}"/>
    <cellStyle name="Output 12 17 8" xfId="46688" xr:uid="{00000000-0005-0000-0000-0000C0B80000}"/>
    <cellStyle name="Output 12 17 8 2" xfId="46689" xr:uid="{00000000-0005-0000-0000-0000C1B80000}"/>
    <cellStyle name="Output 12 17 8 3" xfId="46690" xr:uid="{00000000-0005-0000-0000-0000C2B80000}"/>
    <cellStyle name="Output 12 17 8 4" xfId="46691" xr:uid="{00000000-0005-0000-0000-0000C3B80000}"/>
    <cellStyle name="Output 12 17 9" xfId="46692" xr:uid="{00000000-0005-0000-0000-0000C4B80000}"/>
    <cellStyle name="Output 12 17 9 2" xfId="46693" xr:uid="{00000000-0005-0000-0000-0000C5B80000}"/>
    <cellStyle name="Output 12 17 9 3" xfId="46694" xr:uid="{00000000-0005-0000-0000-0000C6B80000}"/>
    <cellStyle name="Output 12 17 9 4" xfId="46695" xr:uid="{00000000-0005-0000-0000-0000C7B80000}"/>
    <cellStyle name="Output 12 18" xfId="46696" xr:uid="{00000000-0005-0000-0000-0000C8B80000}"/>
    <cellStyle name="Output 12 18 10" xfId="46697" xr:uid="{00000000-0005-0000-0000-0000C9B80000}"/>
    <cellStyle name="Output 12 18 10 2" xfId="46698" xr:uid="{00000000-0005-0000-0000-0000CAB80000}"/>
    <cellStyle name="Output 12 18 10 3" xfId="46699" xr:uid="{00000000-0005-0000-0000-0000CBB80000}"/>
    <cellStyle name="Output 12 18 10 4" xfId="46700" xr:uid="{00000000-0005-0000-0000-0000CCB80000}"/>
    <cellStyle name="Output 12 18 11" xfId="46701" xr:uid="{00000000-0005-0000-0000-0000CDB80000}"/>
    <cellStyle name="Output 12 18 11 2" xfId="46702" xr:uid="{00000000-0005-0000-0000-0000CEB80000}"/>
    <cellStyle name="Output 12 18 11 3" xfId="46703" xr:uid="{00000000-0005-0000-0000-0000CFB80000}"/>
    <cellStyle name="Output 12 18 11 4" xfId="46704" xr:uid="{00000000-0005-0000-0000-0000D0B80000}"/>
    <cellStyle name="Output 12 18 12" xfId="46705" xr:uid="{00000000-0005-0000-0000-0000D1B80000}"/>
    <cellStyle name="Output 12 18 12 2" xfId="46706" xr:uid="{00000000-0005-0000-0000-0000D2B80000}"/>
    <cellStyle name="Output 12 18 12 3" xfId="46707" xr:uid="{00000000-0005-0000-0000-0000D3B80000}"/>
    <cellStyle name="Output 12 18 12 4" xfId="46708" xr:uid="{00000000-0005-0000-0000-0000D4B80000}"/>
    <cellStyle name="Output 12 18 13" xfId="46709" xr:uid="{00000000-0005-0000-0000-0000D5B80000}"/>
    <cellStyle name="Output 12 18 13 2" xfId="46710" xr:uid="{00000000-0005-0000-0000-0000D6B80000}"/>
    <cellStyle name="Output 12 18 13 3" xfId="46711" xr:uid="{00000000-0005-0000-0000-0000D7B80000}"/>
    <cellStyle name="Output 12 18 13 4" xfId="46712" xr:uid="{00000000-0005-0000-0000-0000D8B80000}"/>
    <cellStyle name="Output 12 18 14" xfId="46713" xr:uid="{00000000-0005-0000-0000-0000D9B80000}"/>
    <cellStyle name="Output 12 18 14 2" xfId="46714" xr:uid="{00000000-0005-0000-0000-0000DAB80000}"/>
    <cellStyle name="Output 12 18 14 3" xfId="46715" xr:uid="{00000000-0005-0000-0000-0000DBB80000}"/>
    <cellStyle name="Output 12 18 14 4" xfId="46716" xr:uid="{00000000-0005-0000-0000-0000DCB80000}"/>
    <cellStyle name="Output 12 18 15" xfId="46717" xr:uid="{00000000-0005-0000-0000-0000DDB80000}"/>
    <cellStyle name="Output 12 18 15 2" xfId="46718" xr:uid="{00000000-0005-0000-0000-0000DEB80000}"/>
    <cellStyle name="Output 12 18 15 3" xfId="46719" xr:uid="{00000000-0005-0000-0000-0000DFB80000}"/>
    <cellStyle name="Output 12 18 15 4" xfId="46720" xr:uid="{00000000-0005-0000-0000-0000E0B80000}"/>
    <cellStyle name="Output 12 18 16" xfId="46721" xr:uid="{00000000-0005-0000-0000-0000E1B80000}"/>
    <cellStyle name="Output 12 18 16 2" xfId="46722" xr:uid="{00000000-0005-0000-0000-0000E2B80000}"/>
    <cellStyle name="Output 12 18 16 3" xfId="46723" xr:uid="{00000000-0005-0000-0000-0000E3B80000}"/>
    <cellStyle name="Output 12 18 16 4" xfId="46724" xr:uid="{00000000-0005-0000-0000-0000E4B80000}"/>
    <cellStyle name="Output 12 18 17" xfId="46725" xr:uid="{00000000-0005-0000-0000-0000E5B80000}"/>
    <cellStyle name="Output 12 18 17 2" xfId="46726" xr:uid="{00000000-0005-0000-0000-0000E6B80000}"/>
    <cellStyle name="Output 12 18 17 3" xfId="46727" xr:uid="{00000000-0005-0000-0000-0000E7B80000}"/>
    <cellStyle name="Output 12 18 17 4" xfId="46728" xr:uid="{00000000-0005-0000-0000-0000E8B80000}"/>
    <cellStyle name="Output 12 18 18" xfId="46729" xr:uid="{00000000-0005-0000-0000-0000E9B80000}"/>
    <cellStyle name="Output 12 18 18 2" xfId="46730" xr:uid="{00000000-0005-0000-0000-0000EAB80000}"/>
    <cellStyle name="Output 12 18 18 3" xfId="46731" xr:uid="{00000000-0005-0000-0000-0000EBB80000}"/>
    <cellStyle name="Output 12 18 18 4" xfId="46732" xr:uid="{00000000-0005-0000-0000-0000ECB80000}"/>
    <cellStyle name="Output 12 18 19" xfId="46733" xr:uid="{00000000-0005-0000-0000-0000EDB80000}"/>
    <cellStyle name="Output 12 18 19 2" xfId="46734" xr:uid="{00000000-0005-0000-0000-0000EEB80000}"/>
    <cellStyle name="Output 12 18 19 3" xfId="46735" xr:uid="{00000000-0005-0000-0000-0000EFB80000}"/>
    <cellStyle name="Output 12 18 19 4" xfId="46736" xr:uid="{00000000-0005-0000-0000-0000F0B80000}"/>
    <cellStyle name="Output 12 18 2" xfId="46737" xr:uid="{00000000-0005-0000-0000-0000F1B80000}"/>
    <cellStyle name="Output 12 18 2 2" xfId="46738" xr:uid="{00000000-0005-0000-0000-0000F2B80000}"/>
    <cellStyle name="Output 12 18 2 3" xfId="46739" xr:uid="{00000000-0005-0000-0000-0000F3B80000}"/>
    <cellStyle name="Output 12 18 2 4" xfId="46740" xr:uid="{00000000-0005-0000-0000-0000F4B80000}"/>
    <cellStyle name="Output 12 18 20" xfId="46741" xr:uid="{00000000-0005-0000-0000-0000F5B80000}"/>
    <cellStyle name="Output 12 18 20 2" xfId="46742" xr:uid="{00000000-0005-0000-0000-0000F6B80000}"/>
    <cellStyle name="Output 12 18 20 3" xfId="46743" xr:uid="{00000000-0005-0000-0000-0000F7B80000}"/>
    <cellStyle name="Output 12 18 20 4" xfId="46744" xr:uid="{00000000-0005-0000-0000-0000F8B80000}"/>
    <cellStyle name="Output 12 18 21" xfId="46745" xr:uid="{00000000-0005-0000-0000-0000F9B80000}"/>
    <cellStyle name="Output 12 18 22" xfId="46746" xr:uid="{00000000-0005-0000-0000-0000FAB80000}"/>
    <cellStyle name="Output 12 18 3" xfId="46747" xr:uid="{00000000-0005-0000-0000-0000FBB80000}"/>
    <cellStyle name="Output 12 18 3 2" xfId="46748" xr:uid="{00000000-0005-0000-0000-0000FCB80000}"/>
    <cellStyle name="Output 12 18 3 3" xfId="46749" xr:uid="{00000000-0005-0000-0000-0000FDB80000}"/>
    <cellStyle name="Output 12 18 3 4" xfId="46750" xr:uid="{00000000-0005-0000-0000-0000FEB80000}"/>
    <cellStyle name="Output 12 18 4" xfId="46751" xr:uid="{00000000-0005-0000-0000-0000FFB80000}"/>
    <cellStyle name="Output 12 18 4 2" xfId="46752" xr:uid="{00000000-0005-0000-0000-000000B90000}"/>
    <cellStyle name="Output 12 18 4 3" xfId="46753" xr:uid="{00000000-0005-0000-0000-000001B90000}"/>
    <cellStyle name="Output 12 18 4 4" xfId="46754" xr:uid="{00000000-0005-0000-0000-000002B90000}"/>
    <cellStyle name="Output 12 18 5" xfId="46755" xr:uid="{00000000-0005-0000-0000-000003B90000}"/>
    <cellStyle name="Output 12 18 5 2" xfId="46756" xr:uid="{00000000-0005-0000-0000-000004B90000}"/>
    <cellStyle name="Output 12 18 5 3" xfId="46757" xr:uid="{00000000-0005-0000-0000-000005B90000}"/>
    <cellStyle name="Output 12 18 5 4" xfId="46758" xr:uid="{00000000-0005-0000-0000-000006B90000}"/>
    <cellStyle name="Output 12 18 6" xfId="46759" xr:uid="{00000000-0005-0000-0000-000007B90000}"/>
    <cellStyle name="Output 12 18 6 2" xfId="46760" xr:uid="{00000000-0005-0000-0000-000008B90000}"/>
    <cellStyle name="Output 12 18 6 3" xfId="46761" xr:uid="{00000000-0005-0000-0000-000009B90000}"/>
    <cellStyle name="Output 12 18 6 4" xfId="46762" xr:uid="{00000000-0005-0000-0000-00000AB90000}"/>
    <cellStyle name="Output 12 18 7" xfId="46763" xr:uid="{00000000-0005-0000-0000-00000BB90000}"/>
    <cellStyle name="Output 12 18 7 2" xfId="46764" xr:uid="{00000000-0005-0000-0000-00000CB90000}"/>
    <cellStyle name="Output 12 18 7 3" xfId="46765" xr:uid="{00000000-0005-0000-0000-00000DB90000}"/>
    <cellStyle name="Output 12 18 7 4" xfId="46766" xr:uid="{00000000-0005-0000-0000-00000EB90000}"/>
    <cellStyle name="Output 12 18 8" xfId="46767" xr:uid="{00000000-0005-0000-0000-00000FB90000}"/>
    <cellStyle name="Output 12 18 8 2" xfId="46768" xr:uid="{00000000-0005-0000-0000-000010B90000}"/>
    <cellStyle name="Output 12 18 8 3" xfId="46769" xr:uid="{00000000-0005-0000-0000-000011B90000}"/>
    <cellStyle name="Output 12 18 8 4" xfId="46770" xr:uid="{00000000-0005-0000-0000-000012B90000}"/>
    <cellStyle name="Output 12 18 9" xfId="46771" xr:uid="{00000000-0005-0000-0000-000013B90000}"/>
    <cellStyle name="Output 12 18 9 2" xfId="46772" xr:uid="{00000000-0005-0000-0000-000014B90000}"/>
    <cellStyle name="Output 12 18 9 3" xfId="46773" xr:uid="{00000000-0005-0000-0000-000015B90000}"/>
    <cellStyle name="Output 12 18 9 4" xfId="46774" xr:uid="{00000000-0005-0000-0000-000016B90000}"/>
    <cellStyle name="Output 12 19" xfId="46775" xr:uid="{00000000-0005-0000-0000-000017B90000}"/>
    <cellStyle name="Output 12 19 10" xfId="46776" xr:uid="{00000000-0005-0000-0000-000018B90000}"/>
    <cellStyle name="Output 12 19 10 2" xfId="46777" xr:uid="{00000000-0005-0000-0000-000019B90000}"/>
    <cellStyle name="Output 12 19 10 3" xfId="46778" xr:uid="{00000000-0005-0000-0000-00001AB90000}"/>
    <cellStyle name="Output 12 19 10 4" xfId="46779" xr:uid="{00000000-0005-0000-0000-00001BB90000}"/>
    <cellStyle name="Output 12 19 11" xfId="46780" xr:uid="{00000000-0005-0000-0000-00001CB90000}"/>
    <cellStyle name="Output 12 19 11 2" xfId="46781" xr:uid="{00000000-0005-0000-0000-00001DB90000}"/>
    <cellStyle name="Output 12 19 11 3" xfId="46782" xr:uid="{00000000-0005-0000-0000-00001EB90000}"/>
    <cellStyle name="Output 12 19 11 4" xfId="46783" xr:uid="{00000000-0005-0000-0000-00001FB90000}"/>
    <cellStyle name="Output 12 19 12" xfId="46784" xr:uid="{00000000-0005-0000-0000-000020B90000}"/>
    <cellStyle name="Output 12 19 12 2" xfId="46785" xr:uid="{00000000-0005-0000-0000-000021B90000}"/>
    <cellStyle name="Output 12 19 12 3" xfId="46786" xr:uid="{00000000-0005-0000-0000-000022B90000}"/>
    <cellStyle name="Output 12 19 12 4" xfId="46787" xr:uid="{00000000-0005-0000-0000-000023B90000}"/>
    <cellStyle name="Output 12 19 13" xfId="46788" xr:uid="{00000000-0005-0000-0000-000024B90000}"/>
    <cellStyle name="Output 12 19 13 2" xfId="46789" xr:uid="{00000000-0005-0000-0000-000025B90000}"/>
    <cellStyle name="Output 12 19 13 3" xfId="46790" xr:uid="{00000000-0005-0000-0000-000026B90000}"/>
    <cellStyle name="Output 12 19 13 4" xfId="46791" xr:uid="{00000000-0005-0000-0000-000027B90000}"/>
    <cellStyle name="Output 12 19 14" xfId="46792" xr:uid="{00000000-0005-0000-0000-000028B90000}"/>
    <cellStyle name="Output 12 19 14 2" xfId="46793" xr:uid="{00000000-0005-0000-0000-000029B90000}"/>
    <cellStyle name="Output 12 19 14 3" xfId="46794" xr:uid="{00000000-0005-0000-0000-00002AB90000}"/>
    <cellStyle name="Output 12 19 14 4" xfId="46795" xr:uid="{00000000-0005-0000-0000-00002BB90000}"/>
    <cellStyle name="Output 12 19 15" xfId="46796" xr:uid="{00000000-0005-0000-0000-00002CB90000}"/>
    <cellStyle name="Output 12 19 15 2" xfId="46797" xr:uid="{00000000-0005-0000-0000-00002DB90000}"/>
    <cellStyle name="Output 12 19 15 3" xfId="46798" xr:uid="{00000000-0005-0000-0000-00002EB90000}"/>
    <cellStyle name="Output 12 19 15 4" xfId="46799" xr:uid="{00000000-0005-0000-0000-00002FB90000}"/>
    <cellStyle name="Output 12 19 16" xfId="46800" xr:uid="{00000000-0005-0000-0000-000030B90000}"/>
    <cellStyle name="Output 12 19 16 2" xfId="46801" xr:uid="{00000000-0005-0000-0000-000031B90000}"/>
    <cellStyle name="Output 12 19 16 3" xfId="46802" xr:uid="{00000000-0005-0000-0000-000032B90000}"/>
    <cellStyle name="Output 12 19 16 4" xfId="46803" xr:uid="{00000000-0005-0000-0000-000033B90000}"/>
    <cellStyle name="Output 12 19 17" xfId="46804" xr:uid="{00000000-0005-0000-0000-000034B90000}"/>
    <cellStyle name="Output 12 19 17 2" xfId="46805" xr:uid="{00000000-0005-0000-0000-000035B90000}"/>
    <cellStyle name="Output 12 19 17 3" xfId="46806" xr:uid="{00000000-0005-0000-0000-000036B90000}"/>
    <cellStyle name="Output 12 19 17 4" xfId="46807" xr:uid="{00000000-0005-0000-0000-000037B90000}"/>
    <cellStyle name="Output 12 19 18" xfId="46808" xr:uid="{00000000-0005-0000-0000-000038B90000}"/>
    <cellStyle name="Output 12 19 18 2" xfId="46809" xr:uid="{00000000-0005-0000-0000-000039B90000}"/>
    <cellStyle name="Output 12 19 18 3" xfId="46810" xr:uid="{00000000-0005-0000-0000-00003AB90000}"/>
    <cellStyle name="Output 12 19 18 4" xfId="46811" xr:uid="{00000000-0005-0000-0000-00003BB90000}"/>
    <cellStyle name="Output 12 19 19" xfId="46812" xr:uid="{00000000-0005-0000-0000-00003CB90000}"/>
    <cellStyle name="Output 12 19 19 2" xfId="46813" xr:uid="{00000000-0005-0000-0000-00003DB90000}"/>
    <cellStyle name="Output 12 19 19 3" xfId="46814" xr:uid="{00000000-0005-0000-0000-00003EB90000}"/>
    <cellStyle name="Output 12 19 19 4" xfId="46815" xr:uid="{00000000-0005-0000-0000-00003FB90000}"/>
    <cellStyle name="Output 12 19 2" xfId="46816" xr:uid="{00000000-0005-0000-0000-000040B90000}"/>
    <cellStyle name="Output 12 19 2 2" xfId="46817" xr:uid="{00000000-0005-0000-0000-000041B90000}"/>
    <cellStyle name="Output 12 19 2 3" xfId="46818" xr:uid="{00000000-0005-0000-0000-000042B90000}"/>
    <cellStyle name="Output 12 19 2 4" xfId="46819" xr:uid="{00000000-0005-0000-0000-000043B90000}"/>
    <cellStyle name="Output 12 19 20" xfId="46820" xr:uid="{00000000-0005-0000-0000-000044B90000}"/>
    <cellStyle name="Output 12 19 20 2" xfId="46821" xr:uid="{00000000-0005-0000-0000-000045B90000}"/>
    <cellStyle name="Output 12 19 20 3" xfId="46822" xr:uid="{00000000-0005-0000-0000-000046B90000}"/>
    <cellStyle name="Output 12 19 20 4" xfId="46823" xr:uid="{00000000-0005-0000-0000-000047B90000}"/>
    <cellStyle name="Output 12 19 21" xfId="46824" xr:uid="{00000000-0005-0000-0000-000048B90000}"/>
    <cellStyle name="Output 12 19 22" xfId="46825" xr:uid="{00000000-0005-0000-0000-000049B90000}"/>
    <cellStyle name="Output 12 19 3" xfId="46826" xr:uid="{00000000-0005-0000-0000-00004AB90000}"/>
    <cellStyle name="Output 12 19 3 2" xfId="46827" xr:uid="{00000000-0005-0000-0000-00004BB90000}"/>
    <cellStyle name="Output 12 19 3 3" xfId="46828" xr:uid="{00000000-0005-0000-0000-00004CB90000}"/>
    <cellStyle name="Output 12 19 3 4" xfId="46829" xr:uid="{00000000-0005-0000-0000-00004DB90000}"/>
    <cellStyle name="Output 12 19 4" xfId="46830" xr:uid="{00000000-0005-0000-0000-00004EB90000}"/>
    <cellStyle name="Output 12 19 4 2" xfId="46831" xr:uid="{00000000-0005-0000-0000-00004FB90000}"/>
    <cellStyle name="Output 12 19 4 3" xfId="46832" xr:uid="{00000000-0005-0000-0000-000050B90000}"/>
    <cellStyle name="Output 12 19 4 4" xfId="46833" xr:uid="{00000000-0005-0000-0000-000051B90000}"/>
    <cellStyle name="Output 12 19 5" xfId="46834" xr:uid="{00000000-0005-0000-0000-000052B90000}"/>
    <cellStyle name="Output 12 19 5 2" xfId="46835" xr:uid="{00000000-0005-0000-0000-000053B90000}"/>
    <cellStyle name="Output 12 19 5 3" xfId="46836" xr:uid="{00000000-0005-0000-0000-000054B90000}"/>
    <cellStyle name="Output 12 19 5 4" xfId="46837" xr:uid="{00000000-0005-0000-0000-000055B90000}"/>
    <cellStyle name="Output 12 19 6" xfId="46838" xr:uid="{00000000-0005-0000-0000-000056B90000}"/>
    <cellStyle name="Output 12 19 6 2" xfId="46839" xr:uid="{00000000-0005-0000-0000-000057B90000}"/>
    <cellStyle name="Output 12 19 6 3" xfId="46840" xr:uid="{00000000-0005-0000-0000-000058B90000}"/>
    <cellStyle name="Output 12 19 6 4" xfId="46841" xr:uid="{00000000-0005-0000-0000-000059B90000}"/>
    <cellStyle name="Output 12 19 7" xfId="46842" xr:uid="{00000000-0005-0000-0000-00005AB90000}"/>
    <cellStyle name="Output 12 19 7 2" xfId="46843" xr:uid="{00000000-0005-0000-0000-00005BB90000}"/>
    <cellStyle name="Output 12 19 7 3" xfId="46844" xr:uid="{00000000-0005-0000-0000-00005CB90000}"/>
    <cellStyle name="Output 12 19 7 4" xfId="46845" xr:uid="{00000000-0005-0000-0000-00005DB90000}"/>
    <cellStyle name="Output 12 19 8" xfId="46846" xr:uid="{00000000-0005-0000-0000-00005EB90000}"/>
    <cellStyle name="Output 12 19 8 2" xfId="46847" xr:uid="{00000000-0005-0000-0000-00005FB90000}"/>
    <cellStyle name="Output 12 19 8 3" xfId="46848" xr:uid="{00000000-0005-0000-0000-000060B90000}"/>
    <cellStyle name="Output 12 19 8 4" xfId="46849" xr:uid="{00000000-0005-0000-0000-000061B90000}"/>
    <cellStyle name="Output 12 19 9" xfId="46850" xr:uid="{00000000-0005-0000-0000-000062B90000}"/>
    <cellStyle name="Output 12 19 9 2" xfId="46851" xr:uid="{00000000-0005-0000-0000-000063B90000}"/>
    <cellStyle name="Output 12 19 9 3" xfId="46852" xr:uid="{00000000-0005-0000-0000-000064B90000}"/>
    <cellStyle name="Output 12 19 9 4" xfId="46853" xr:uid="{00000000-0005-0000-0000-000065B90000}"/>
    <cellStyle name="Output 12 2" xfId="46854" xr:uid="{00000000-0005-0000-0000-000066B90000}"/>
    <cellStyle name="Output 12 2 10" xfId="46855" xr:uid="{00000000-0005-0000-0000-000067B90000}"/>
    <cellStyle name="Output 12 2 10 2" xfId="46856" xr:uid="{00000000-0005-0000-0000-000068B90000}"/>
    <cellStyle name="Output 12 2 10 3" xfId="46857" xr:uid="{00000000-0005-0000-0000-000069B90000}"/>
    <cellStyle name="Output 12 2 10 4" xfId="46858" xr:uid="{00000000-0005-0000-0000-00006AB90000}"/>
    <cellStyle name="Output 12 2 11" xfId="46859" xr:uid="{00000000-0005-0000-0000-00006BB90000}"/>
    <cellStyle name="Output 12 2 11 2" xfId="46860" xr:uid="{00000000-0005-0000-0000-00006CB90000}"/>
    <cellStyle name="Output 12 2 11 3" xfId="46861" xr:uid="{00000000-0005-0000-0000-00006DB90000}"/>
    <cellStyle name="Output 12 2 11 4" xfId="46862" xr:uid="{00000000-0005-0000-0000-00006EB90000}"/>
    <cellStyle name="Output 12 2 12" xfId="46863" xr:uid="{00000000-0005-0000-0000-00006FB90000}"/>
    <cellStyle name="Output 12 2 12 2" xfId="46864" xr:uid="{00000000-0005-0000-0000-000070B90000}"/>
    <cellStyle name="Output 12 2 12 3" xfId="46865" xr:uid="{00000000-0005-0000-0000-000071B90000}"/>
    <cellStyle name="Output 12 2 12 4" xfId="46866" xr:uid="{00000000-0005-0000-0000-000072B90000}"/>
    <cellStyle name="Output 12 2 13" xfId="46867" xr:uid="{00000000-0005-0000-0000-000073B90000}"/>
    <cellStyle name="Output 12 2 13 2" xfId="46868" xr:uid="{00000000-0005-0000-0000-000074B90000}"/>
    <cellStyle name="Output 12 2 13 3" xfId="46869" xr:uid="{00000000-0005-0000-0000-000075B90000}"/>
    <cellStyle name="Output 12 2 13 4" xfId="46870" xr:uid="{00000000-0005-0000-0000-000076B90000}"/>
    <cellStyle name="Output 12 2 14" xfId="46871" xr:uid="{00000000-0005-0000-0000-000077B90000}"/>
    <cellStyle name="Output 12 2 14 2" xfId="46872" xr:uid="{00000000-0005-0000-0000-000078B90000}"/>
    <cellStyle name="Output 12 2 14 3" xfId="46873" xr:uid="{00000000-0005-0000-0000-000079B90000}"/>
    <cellStyle name="Output 12 2 14 4" xfId="46874" xr:uid="{00000000-0005-0000-0000-00007AB90000}"/>
    <cellStyle name="Output 12 2 15" xfId="46875" xr:uid="{00000000-0005-0000-0000-00007BB90000}"/>
    <cellStyle name="Output 12 2 15 2" xfId="46876" xr:uid="{00000000-0005-0000-0000-00007CB90000}"/>
    <cellStyle name="Output 12 2 15 3" xfId="46877" xr:uid="{00000000-0005-0000-0000-00007DB90000}"/>
    <cellStyle name="Output 12 2 15 4" xfId="46878" xr:uid="{00000000-0005-0000-0000-00007EB90000}"/>
    <cellStyle name="Output 12 2 16" xfId="46879" xr:uid="{00000000-0005-0000-0000-00007FB90000}"/>
    <cellStyle name="Output 12 2 16 2" xfId="46880" xr:uid="{00000000-0005-0000-0000-000080B90000}"/>
    <cellStyle name="Output 12 2 16 3" xfId="46881" xr:uid="{00000000-0005-0000-0000-000081B90000}"/>
    <cellStyle name="Output 12 2 16 4" xfId="46882" xr:uid="{00000000-0005-0000-0000-000082B90000}"/>
    <cellStyle name="Output 12 2 17" xfId="46883" xr:uid="{00000000-0005-0000-0000-000083B90000}"/>
    <cellStyle name="Output 12 2 17 2" xfId="46884" xr:uid="{00000000-0005-0000-0000-000084B90000}"/>
    <cellStyle name="Output 12 2 17 3" xfId="46885" xr:uid="{00000000-0005-0000-0000-000085B90000}"/>
    <cellStyle name="Output 12 2 17 4" xfId="46886" xr:uid="{00000000-0005-0000-0000-000086B90000}"/>
    <cellStyle name="Output 12 2 18" xfId="46887" xr:uid="{00000000-0005-0000-0000-000087B90000}"/>
    <cellStyle name="Output 12 2 18 2" xfId="46888" xr:uid="{00000000-0005-0000-0000-000088B90000}"/>
    <cellStyle name="Output 12 2 18 3" xfId="46889" xr:uid="{00000000-0005-0000-0000-000089B90000}"/>
    <cellStyle name="Output 12 2 18 4" xfId="46890" xr:uid="{00000000-0005-0000-0000-00008AB90000}"/>
    <cellStyle name="Output 12 2 19" xfId="46891" xr:uid="{00000000-0005-0000-0000-00008BB90000}"/>
    <cellStyle name="Output 12 2 19 2" xfId="46892" xr:uid="{00000000-0005-0000-0000-00008CB90000}"/>
    <cellStyle name="Output 12 2 19 3" xfId="46893" xr:uid="{00000000-0005-0000-0000-00008DB90000}"/>
    <cellStyle name="Output 12 2 19 4" xfId="46894" xr:uid="{00000000-0005-0000-0000-00008EB90000}"/>
    <cellStyle name="Output 12 2 2" xfId="46895" xr:uid="{00000000-0005-0000-0000-00008FB90000}"/>
    <cellStyle name="Output 12 2 2 2" xfId="46896" xr:uid="{00000000-0005-0000-0000-000090B90000}"/>
    <cellStyle name="Output 12 2 2 3" xfId="46897" xr:uid="{00000000-0005-0000-0000-000091B90000}"/>
    <cellStyle name="Output 12 2 2 4" xfId="46898" xr:uid="{00000000-0005-0000-0000-000092B90000}"/>
    <cellStyle name="Output 12 2 20" xfId="46899" xr:uid="{00000000-0005-0000-0000-000093B90000}"/>
    <cellStyle name="Output 12 2 20 2" xfId="46900" xr:uid="{00000000-0005-0000-0000-000094B90000}"/>
    <cellStyle name="Output 12 2 20 3" xfId="46901" xr:uid="{00000000-0005-0000-0000-000095B90000}"/>
    <cellStyle name="Output 12 2 20 4" xfId="46902" xr:uid="{00000000-0005-0000-0000-000096B90000}"/>
    <cellStyle name="Output 12 2 21" xfId="46903" xr:uid="{00000000-0005-0000-0000-000097B90000}"/>
    <cellStyle name="Output 12 2 22" xfId="46904" xr:uid="{00000000-0005-0000-0000-000098B90000}"/>
    <cellStyle name="Output 12 2 3" xfId="46905" xr:uid="{00000000-0005-0000-0000-000099B90000}"/>
    <cellStyle name="Output 12 2 3 2" xfId="46906" xr:uid="{00000000-0005-0000-0000-00009AB90000}"/>
    <cellStyle name="Output 12 2 3 3" xfId="46907" xr:uid="{00000000-0005-0000-0000-00009BB90000}"/>
    <cellStyle name="Output 12 2 3 4" xfId="46908" xr:uid="{00000000-0005-0000-0000-00009CB90000}"/>
    <cellStyle name="Output 12 2 4" xfId="46909" xr:uid="{00000000-0005-0000-0000-00009DB90000}"/>
    <cellStyle name="Output 12 2 4 2" xfId="46910" xr:uid="{00000000-0005-0000-0000-00009EB90000}"/>
    <cellStyle name="Output 12 2 4 3" xfId="46911" xr:uid="{00000000-0005-0000-0000-00009FB90000}"/>
    <cellStyle name="Output 12 2 4 4" xfId="46912" xr:uid="{00000000-0005-0000-0000-0000A0B90000}"/>
    <cellStyle name="Output 12 2 5" xfId="46913" xr:uid="{00000000-0005-0000-0000-0000A1B90000}"/>
    <cellStyle name="Output 12 2 5 2" xfId="46914" xr:uid="{00000000-0005-0000-0000-0000A2B90000}"/>
    <cellStyle name="Output 12 2 5 3" xfId="46915" xr:uid="{00000000-0005-0000-0000-0000A3B90000}"/>
    <cellStyle name="Output 12 2 5 4" xfId="46916" xr:uid="{00000000-0005-0000-0000-0000A4B90000}"/>
    <cellStyle name="Output 12 2 6" xfId="46917" xr:uid="{00000000-0005-0000-0000-0000A5B90000}"/>
    <cellStyle name="Output 12 2 6 2" xfId="46918" xr:uid="{00000000-0005-0000-0000-0000A6B90000}"/>
    <cellStyle name="Output 12 2 6 3" xfId="46919" xr:uid="{00000000-0005-0000-0000-0000A7B90000}"/>
    <cellStyle name="Output 12 2 6 4" xfId="46920" xr:uid="{00000000-0005-0000-0000-0000A8B90000}"/>
    <cellStyle name="Output 12 2 7" xfId="46921" xr:uid="{00000000-0005-0000-0000-0000A9B90000}"/>
    <cellStyle name="Output 12 2 7 2" xfId="46922" xr:uid="{00000000-0005-0000-0000-0000AAB90000}"/>
    <cellStyle name="Output 12 2 7 3" xfId="46923" xr:uid="{00000000-0005-0000-0000-0000ABB90000}"/>
    <cellStyle name="Output 12 2 7 4" xfId="46924" xr:uid="{00000000-0005-0000-0000-0000ACB90000}"/>
    <cellStyle name="Output 12 2 8" xfId="46925" xr:uid="{00000000-0005-0000-0000-0000ADB90000}"/>
    <cellStyle name="Output 12 2 8 2" xfId="46926" xr:uid="{00000000-0005-0000-0000-0000AEB90000}"/>
    <cellStyle name="Output 12 2 8 3" xfId="46927" xr:uid="{00000000-0005-0000-0000-0000AFB90000}"/>
    <cellStyle name="Output 12 2 8 4" xfId="46928" xr:uid="{00000000-0005-0000-0000-0000B0B90000}"/>
    <cellStyle name="Output 12 2 9" xfId="46929" xr:uid="{00000000-0005-0000-0000-0000B1B90000}"/>
    <cellStyle name="Output 12 2 9 2" xfId="46930" xr:uid="{00000000-0005-0000-0000-0000B2B90000}"/>
    <cellStyle name="Output 12 2 9 3" xfId="46931" xr:uid="{00000000-0005-0000-0000-0000B3B90000}"/>
    <cellStyle name="Output 12 2 9 4" xfId="46932" xr:uid="{00000000-0005-0000-0000-0000B4B90000}"/>
    <cellStyle name="Output 12 20" xfId="46933" xr:uid="{00000000-0005-0000-0000-0000B5B90000}"/>
    <cellStyle name="Output 12 20 10" xfId="46934" xr:uid="{00000000-0005-0000-0000-0000B6B90000}"/>
    <cellStyle name="Output 12 20 10 2" xfId="46935" xr:uid="{00000000-0005-0000-0000-0000B7B90000}"/>
    <cellStyle name="Output 12 20 10 3" xfId="46936" xr:uid="{00000000-0005-0000-0000-0000B8B90000}"/>
    <cellStyle name="Output 12 20 10 4" xfId="46937" xr:uid="{00000000-0005-0000-0000-0000B9B90000}"/>
    <cellStyle name="Output 12 20 11" xfId="46938" xr:uid="{00000000-0005-0000-0000-0000BAB90000}"/>
    <cellStyle name="Output 12 20 11 2" xfId="46939" xr:uid="{00000000-0005-0000-0000-0000BBB90000}"/>
    <cellStyle name="Output 12 20 11 3" xfId="46940" xr:uid="{00000000-0005-0000-0000-0000BCB90000}"/>
    <cellStyle name="Output 12 20 11 4" xfId="46941" xr:uid="{00000000-0005-0000-0000-0000BDB90000}"/>
    <cellStyle name="Output 12 20 12" xfId="46942" xr:uid="{00000000-0005-0000-0000-0000BEB90000}"/>
    <cellStyle name="Output 12 20 12 2" xfId="46943" xr:uid="{00000000-0005-0000-0000-0000BFB90000}"/>
    <cellStyle name="Output 12 20 12 3" xfId="46944" xr:uid="{00000000-0005-0000-0000-0000C0B90000}"/>
    <cellStyle name="Output 12 20 12 4" xfId="46945" xr:uid="{00000000-0005-0000-0000-0000C1B90000}"/>
    <cellStyle name="Output 12 20 13" xfId="46946" xr:uid="{00000000-0005-0000-0000-0000C2B90000}"/>
    <cellStyle name="Output 12 20 13 2" xfId="46947" xr:uid="{00000000-0005-0000-0000-0000C3B90000}"/>
    <cellStyle name="Output 12 20 13 3" xfId="46948" xr:uid="{00000000-0005-0000-0000-0000C4B90000}"/>
    <cellStyle name="Output 12 20 13 4" xfId="46949" xr:uid="{00000000-0005-0000-0000-0000C5B90000}"/>
    <cellStyle name="Output 12 20 14" xfId="46950" xr:uid="{00000000-0005-0000-0000-0000C6B90000}"/>
    <cellStyle name="Output 12 20 14 2" xfId="46951" xr:uid="{00000000-0005-0000-0000-0000C7B90000}"/>
    <cellStyle name="Output 12 20 14 3" xfId="46952" xr:uid="{00000000-0005-0000-0000-0000C8B90000}"/>
    <cellStyle name="Output 12 20 14 4" xfId="46953" xr:uid="{00000000-0005-0000-0000-0000C9B90000}"/>
    <cellStyle name="Output 12 20 15" xfId="46954" xr:uid="{00000000-0005-0000-0000-0000CAB90000}"/>
    <cellStyle name="Output 12 20 15 2" xfId="46955" xr:uid="{00000000-0005-0000-0000-0000CBB90000}"/>
    <cellStyle name="Output 12 20 15 3" xfId="46956" xr:uid="{00000000-0005-0000-0000-0000CCB90000}"/>
    <cellStyle name="Output 12 20 15 4" xfId="46957" xr:uid="{00000000-0005-0000-0000-0000CDB90000}"/>
    <cellStyle name="Output 12 20 16" xfId="46958" xr:uid="{00000000-0005-0000-0000-0000CEB90000}"/>
    <cellStyle name="Output 12 20 16 2" xfId="46959" xr:uid="{00000000-0005-0000-0000-0000CFB90000}"/>
    <cellStyle name="Output 12 20 16 3" xfId="46960" xr:uid="{00000000-0005-0000-0000-0000D0B90000}"/>
    <cellStyle name="Output 12 20 16 4" xfId="46961" xr:uid="{00000000-0005-0000-0000-0000D1B90000}"/>
    <cellStyle name="Output 12 20 17" xfId="46962" xr:uid="{00000000-0005-0000-0000-0000D2B90000}"/>
    <cellStyle name="Output 12 20 17 2" xfId="46963" xr:uid="{00000000-0005-0000-0000-0000D3B90000}"/>
    <cellStyle name="Output 12 20 17 3" xfId="46964" xr:uid="{00000000-0005-0000-0000-0000D4B90000}"/>
    <cellStyle name="Output 12 20 17 4" xfId="46965" xr:uid="{00000000-0005-0000-0000-0000D5B90000}"/>
    <cellStyle name="Output 12 20 18" xfId="46966" xr:uid="{00000000-0005-0000-0000-0000D6B90000}"/>
    <cellStyle name="Output 12 20 18 2" xfId="46967" xr:uid="{00000000-0005-0000-0000-0000D7B90000}"/>
    <cellStyle name="Output 12 20 18 3" xfId="46968" xr:uid="{00000000-0005-0000-0000-0000D8B90000}"/>
    <cellStyle name="Output 12 20 18 4" xfId="46969" xr:uid="{00000000-0005-0000-0000-0000D9B90000}"/>
    <cellStyle name="Output 12 20 19" xfId="46970" xr:uid="{00000000-0005-0000-0000-0000DAB90000}"/>
    <cellStyle name="Output 12 20 19 2" xfId="46971" xr:uid="{00000000-0005-0000-0000-0000DBB90000}"/>
    <cellStyle name="Output 12 20 19 3" xfId="46972" xr:uid="{00000000-0005-0000-0000-0000DCB90000}"/>
    <cellStyle name="Output 12 20 19 4" xfId="46973" xr:uid="{00000000-0005-0000-0000-0000DDB90000}"/>
    <cellStyle name="Output 12 20 2" xfId="46974" xr:uid="{00000000-0005-0000-0000-0000DEB90000}"/>
    <cellStyle name="Output 12 20 2 2" xfId="46975" xr:uid="{00000000-0005-0000-0000-0000DFB90000}"/>
    <cellStyle name="Output 12 20 2 3" xfId="46976" xr:uid="{00000000-0005-0000-0000-0000E0B90000}"/>
    <cellStyle name="Output 12 20 2 4" xfId="46977" xr:uid="{00000000-0005-0000-0000-0000E1B90000}"/>
    <cellStyle name="Output 12 20 20" xfId="46978" xr:uid="{00000000-0005-0000-0000-0000E2B90000}"/>
    <cellStyle name="Output 12 20 20 2" xfId="46979" xr:uid="{00000000-0005-0000-0000-0000E3B90000}"/>
    <cellStyle name="Output 12 20 20 3" xfId="46980" xr:uid="{00000000-0005-0000-0000-0000E4B90000}"/>
    <cellStyle name="Output 12 20 20 4" xfId="46981" xr:uid="{00000000-0005-0000-0000-0000E5B90000}"/>
    <cellStyle name="Output 12 20 21" xfId="46982" xr:uid="{00000000-0005-0000-0000-0000E6B90000}"/>
    <cellStyle name="Output 12 20 22" xfId="46983" xr:uid="{00000000-0005-0000-0000-0000E7B90000}"/>
    <cellStyle name="Output 12 20 3" xfId="46984" xr:uid="{00000000-0005-0000-0000-0000E8B90000}"/>
    <cellStyle name="Output 12 20 3 2" xfId="46985" xr:uid="{00000000-0005-0000-0000-0000E9B90000}"/>
    <cellStyle name="Output 12 20 3 3" xfId="46986" xr:uid="{00000000-0005-0000-0000-0000EAB90000}"/>
    <cellStyle name="Output 12 20 3 4" xfId="46987" xr:uid="{00000000-0005-0000-0000-0000EBB90000}"/>
    <cellStyle name="Output 12 20 4" xfId="46988" xr:uid="{00000000-0005-0000-0000-0000ECB90000}"/>
    <cellStyle name="Output 12 20 4 2" xfId="46989" xr:uid="{00000000-0005-0000-0000-0000EDB90000}"/>
    <cellStyle name="Output 12 20 4 3" xfId="46990" xr:uid="{00000000-0005-0000-0000-0000EEB90000}"/>
    <cellStyle name="Output 12 20 4 4" xfId="46991" xr:uid="{00000000-0005-0000-0000-0000EFB90000}"/>
    <cellStyle name="Output 12 20 5" xfId="46992" xr:uid="{00000000-0005-0000-0000-0000F0B90000}"/>
    <cellStyle name="Output 12 20 5 2" xfId="46993" xr:uid="{00000000-0005-0000-0000-0000F1B90000}"/>
    <cellStyle name="Output 12 20 5 3" xfId="46994" xr:uid="{00000000-0005-0000-0000-0000F2B90000}"/>
    <cellStyle name="Output 12 20 5 4" xfId="46995" xr:uid="{00000000-0005-0000-0000-0000F3B90000}"/>
    <cellStyle name="Output 12 20 6" xfId="46996" xr:uid="{00000000-0005-0000-0000-0000F4B90000}"/>
    <cellStyle name="Output 12 20 6 2" xfId="46997" xr:uid="{00000000-0005-0000-0000-0000F5B90000}"/>
    <cellStyle name="Output 12 20 6 3" xfId="46998" xr:uid="{00000000-0005-0000-0000-0000F6B90000}"/>
    <cellStyle name="Output 12 20 6 4" xfId="46999" xr:uid="{00000000-0005-0000-0000-0000F7B90000}"/>
    <cellStyle name="Output 12 20 7" xfId="47000" xr:uid="{00000000-0005-0000-0000-0000F8B90000}"/>
    <cellStyle name="Output 12 20 7 2" xfId="47001" xr:uid="{00000000-0005-0000-0000-0000F9B90000}"/>
    <cellStyle name="Output 12 20 7 3" xfId="47002" xr:uid="{00000000-0005-0000-0000-0000FAB90000}"/>
    <cellStyle name="Output 12 20 7 4" xfId="47003" xr:uid="{00000000-0005-0000-0000-0000FBB90000}"/>
    <cellStyle name="Output 12 20 8" xfId="47004" xr:uid="{00000000-0005-0000-0000-0000FCB90000}"/>
    <cellStyle name="Output 12 20 8 2" xfId="47005" xr:uid="{00000000-0005-0000-0000-0000FDB90000}"/>
    <cellStyle name="Output 12 20 8 3" xfId="47006" xr:uid="{00000000-0005-0000-0000-0000FEB90000}"/>
    <cellStyle name="Output 12 20 8 4" xfId="47007" xr:uid="{00000000-0005-0000-0000-0000FFB90000}"/>
    <cellStyle name="Output 12 20 9" xfId="47008" xr:uid="{00000000-0005-0000-0000-000000BA0000}"/>
    <cellStyle name="Output 12 20 9 2" xfId="47009" xr:uid="{00000000-0005-0000-0000-000001BA0000}"/>
    <cellStyle name="Output 12 20 9 3" xfId="47010" xr:uid="{00000000-0005-0000-0000-000002BA0000}"/>
    <cellStyle name="Output 12 20 9 4" xfId="47011" xr:uid="{00000000-0005-0000-0000-000003BA0000}"/>
    <cellStyle name="Output 12 21" xfId="47012" xr:uid="{00000000-0005-0000-0000-000004BA0000}"/>
    <cellStyle name="Output 12 21 10" xfId="47013" xr:uid="{00000000-0005-0000-0000-000005BA0000}"/>
    <cellStyle name="Output 12 21 10 2" xfId="47014" xr:uid="{00000000-0005-0000-0000-000006BA0000}"/>
    <cellStyle name="Output 12 21 10 3" xfId="47015" xr:uid="{00000000-0005-0000-0000-000007BA0000}"/>
    <cellStyle name="Output 12 21 10 4" xfId="47016" xr:uid="{00000000-0005-0000-0000-000008BA0000}"/>
    <cellStyle name="Output 12 21 11" xfId="47017" xr:uid="{00000000-0005-0000-0000-000009BA0000}"/>
    <cellStyle name="Output 12 21 11 2" xfId="47018" xr:uid="{00000000-0005-0000-0000-00000ABA0000}"/>
    <cellStyle name="Output 12 21 11 3" xfId="47019" xr:uid="{00000000-0005-0000-0000-00000BBA0000}"/>
    <cellStyle name="Output 12 21 11 4" xfId="47020" xr:uid="{00000000-0005-0000-0000-00000CBA0000}"/>
    <cellStyle name="Output 12 21 12" xfId="47021" xr:uid="{00000000-0005-0000-0000-00000DBA0000}"/>
    <cellStyle name="Output 12 21 12 2" xfId="47022" xr:uid="{00000000-0005-0000-0000-00000EBA0000}"/>
    <cellStyle name="Output 12 21 12 3" xfId="47023" xr:uid="{00000000-0005-0000-0000-00000FBA0000}"/>
    <cellStyle name="Output 12 21 12 4" xfId="47024" xr:uid="{00000000-0005-0000-0000-000010BA0000}"/>
    <cellStyle name="Output 12 21 13" xfId="47025" xr:uid="{00000000-0005-0000-0000-000011BA0000}"/>
    <cellStyle name="Output 12 21 13 2" xfId="47026" xr:uid="{00000000-0005-0000-0000-000012BA0000}"/>
    <cellStyle name="Output 12 21 13 3" xfId="47027" xr:uid="{00000000-0005-0000-0000-000013BA0000}"/>
    <cellStyle name="Output 12 21 13 4" xfId="47028" xr:uid="{00000000-0005-0000-0000-000014BA0000}"/>
    <cellStyle name="Output 12 21 14" xfId="47029" xr:uid="{00000000-0005-0000-0000-000015BA0000}"/>
    <cellStyle name="Output 12 21 14 2" xfId="47030" xr:uid="{00000000-0005-0000-0000-000016BA0000}"/>
    <cellStyle name="Output 12 21 14 3" xfId="47031" xr:uid="{00000000-0005-0000-0000-000017BA0000}"/>
    <cellStyle name="Output 12 21 14 4" xfId="47032" xr:uid="{00000000-0005-0000-0000-000018BA0000}"/>
    <cellStyle name="Output 12 21 15" xfId="47033" xr:uid="{00000000-0005-0000-0000-000019BA0000}"/>
    <cellStyle name="Output 12 21 15 2" xfId="47034" xr:uid="{00000000-0005-0000-0000-00001ABA0000}"/>
    <cellStyle name="Output 12 21 15 3" xfId="47035" xr:uid="{00000000-0005-0000-0000-00001BBA0000}"/>
    <cellStyle name="Output 12 21 15 4" xfId="47036" xr:uid="{00000000-0005-0000-0000-00001CBA0000}"/>
    <cellStyle name="Output 12 21 16" xfId="47037" xr:uid="{00000000-0005-0000-0000-00001DBA0000}"/>
    <cellStyle name="Output 12 21 16 2" xfId="47038" xr:uid="{00000000-0005-0000-0000-00001EBA0000}"/>
    <cellStyle name="Output 12 21 16 3" xfId="47039" xr:uid="{00000000-0005-0000-0000-00001FBA0000}"/>
    <cellStyle name="Output 12 21 16 4" xfId="47040" xr:uid="{00000000-0005-0000-0000-000020BA0000}"/>
    <cellStyle name="Output 12 21 17" xfId="47041" xr:uid="{00000000-0005-0000-0000-000021BA0000}"/>
    <cellStyle name="Output 12 21 17 2" xfId="47042" xr:uid="{00000000-0005-0000-0000-000022BA0000}"/>
    <cellStyle name="Output 12 21 17 3" xfId="47043" xr:uid="{00000000-0005-0000-0000-000023BA0000}"/>
    <cellStyle name="Output 12 21 17 4" xfId="47044" xr:uid="{00000000-0005-0000-0000-000024BA0000}"/>
    <cellStyle name="Output 12 21 18" xfId="47045" xr:uid="{00000000-0005-0000-0000-000025BA0000}"/>
    <cellStyle name="Output 12 21 18 2" xfId="47046" xr:uid="{00000000-0005-0000-0000-000026BA0000}"/>
    <cellStyle name="Output 12 21 18 3" xfId="47047" xr:uid="{00000000-0005-0000-0000-000027BA0000}"/>
    <cellStyle name="Output 12 21 18 4" xfId="47048" xr:uid="{00000000-0005-0000-0000-000028BA0000}"/>
    <cellStyle name="Output 12 21 19" xfId="47049" xr:uid="{00000000-0005-0000-0000-000029BA0000}"/>
    <cellStyle name="Output 12 21 19 2" xfId="47050" xr:uid="{00000000-0005-0000-0000-00002ABA0000}"/>
    <cellStyle name="Output 12 21 19 3" xfId="47051" xr:uid="{00000000-0005-0000-0000-00002BBA0000}"/>
    <cellStyle name="Output 12 21 19 4" xfId="47052" xr:uid="{00000000-0005-0000-0000-00002CBA0000}"/>
    <cellStyle name="Output 12 21 2" xfId="47053" xr:uid="{00000000-0005-0000-0000-00002DBA0000}"/>
    <cellStyle name="Output 12 21 2 2" xfId="47054" xr:uid="{00000000-0005-0000-0000-00002EBA0000}"/>
    <cellStyle name="Output 12 21 2 3" xfId="47055" xr:uid="{00000000-0005-0000-0000-00002FBA0000}"/>
    <cellStyle name="Output 12 21 2 4" xfId="47056" xr:uid="{00000000-0005-0000-0000-000030BA0000}"/>
    <cellStyle name="Output 12 21 20" xfId="47057" xr:uid="{00000000-0005-0000-0000-000031BA0000}"/>
    <cellStyle name="Output 12 21 20 2" xfId="47058" xr:uid="{00000000-0005-0000-0000-000032BA0000}"/>
    <cellStyle name="Output 12 21 20 3" xfId="47059" xr:uid="{00000000-0005-0000-0000-000033BA0000}"/>
    <cellStyle name="Output 12 21 20 4" xfId="47060" xr:uid="{00000000-0005-0000-0000-000034BA0000}"/>
    <cellStyle name="Output 12 21 21" xfId="47061" xr:uid="{00000000-0005-0000-0000-000035BA0000}"/>
    <cellStyle name="Output 12 21 22" xfId="47062" xr:uid="{00000000-0005-0000-0000-000036BA0000}"/>
    <cellStyle name="Output 12 21 3" xfId="47063" xr:uid="{00000000-0005-0000-0000-000037BA0000}"/>
    <cellStyle name="Output 12 21 3 2" xfId="47064" xr:uid="{00000000-0005-0000-0000-000038BA0000}"/>
    <cellStyle name="Output 12 21 3 3" xfId="47065" xr:uid="{00000000-0005-0000-0000-000039BA0000}"/>
    <cellStyle name="Output 12 21 3 4" xfId="47066" xr:uid="{00000000-0005-0000-0000-00003ABA0000}"/>
    <cellStyle name="Output 12 21 4" xfId="47067" xr:uid="{00000000-0005-0000-0000-00003BBA0000}"/>
    <cellStyle name="Output 12 21 4 2" xfId="47068" xr:uid="{00000000-0005-0000-0000-00003CBA0000}"/>
    <cellStyle name="Output 12 21 4 3" xfId="47069" xr:uid="{00000000-0005-0000-0000-00003DBA0000}"/>
    <cellStyle name="Output 12 21 4 4" xfId="47070" xr:uid="{00000000-0005-0000-0000-00003EBA0000}"/>
    <cellStyle name="Output 12 21 5" xfId="47071" xr:uid="{00000000-0005-0000-0000-00003FBA0000}"/>
    <cellStyle name="Output 12 21 5 2" xfId="47072" xr:uid="{00000000-0005-0000-0000-000040BA0000}"/>
    <cellStyle name="Output 12 21 5 3" xfId="47073" xr:uid="{00000000-0005-0000-0000-000041BA0000}"/>
    <cellStyle name="Output 12 21 5 4" xfId="47074" xr:uid="{00000000-0005-0000-0000-000042BA0000}"/>
    <cellStyle name="Output 12 21 6" xfId="47075" xr:uid="{00000000-0005-0000-0000-000043BA0000}"/>
    <cellStyle name="Output 12 21 6 2" xfId="47076" xr:uid="{00000000-0005-0000-0000-000044BA0000}"/>
    <cellStyle name="Output 12 21 6 3" xfId="47077" xr:uid="{00000000-0005-0000-0000-000045BA0000}"/>
    <cellStyle name="Output 12 21 6 4" xfId="47078" xr:uid="{00000000-0005-0000-0000-000046BA0000}"/>
    <cellStyle name="Output 12 21 7" xfId="47079" xr:uid="{00000000-0005-0000-0000-000047BA0000}"/>
    <cellStyle name="Output 12 21 7 2" xfId="47080" xr:uid="{00000000-0005-0000-0000-000048BA0000}"/>
    <cellStyle name="Output 12 21 7 3" xfId="47081" xr:uid="{00000000-0005-0000-0000-000049BA0000}"/>
    <cellStyle name="Output 12 21 7 4" xfId="47082" xr:uid="{00000000-0005-0000-0000-00004ABA0000}"/>
    <cellStyle name="Output 12 21 8" xfId="47083" xr:uid="{00000000-0005-0000-0000-00004BBA0000}"/>
    <cellStyle name="Output 12 21 8 2" xfId="47084" xr:uid="{00000000-0005-0000-0000-00004CBA0000}"/>
    <cellStyle name="Output 12 21 8 3" xfId="47085" xr:uid="{00000000-0005-0000-0000-00004DBA0000}"/>
    <cellStyle name="Output 12 21 8 4" xfId="47086" xr:uid="{00000000-0005-0000-0000-00004EBA0000}"/>
    <cellStyle name="Output 12 21 9" xfId="47087" xr:uid="{00000000-0005-0000-0000-00004FBA0000}"/>
    <cellStyle name="Output 12 21 9 2" xfId="47088" xr:uid="{00000000-0005-0000-0000-000050BA0000}"/>
    <cellStyle name="Output 12 21 9 3" xfId="47089" xr:uid="{00000000-0005-0000-0000-000051BA0000}"/>
    <cellStyle name="Output 12 21 9 4" xfId="47090" xr:uid="{00000000-0005-0000-0000-000052BA0000}"/>
    <cellStyle name="Output 12 22" xfId="47091" xr:uid="{00000000-0005-0000-0000-000053BA0000}"/>
    <cellStyle name="Output 12 22 10" xfId="47092" xr:uid="{00000000-0005-0000-0000-000054BA0000}"/>
    <cellStyle name="Output 12 22 10 2" xfId="47093" xr:uid="{00000000-0005-0000-0000-000055BA0000}"/>
    <cellStyle name="Output 12 22 10 3" xfId="47094" xr:uid="{00000000-0005-0000-0000-000056BA0000}"/>
    <cellStyle name="Output 12 22 10 4" xfId="47095" xr:uid="{00000000-0005-0000-0000-000057BA0000}"/>
    <cellStyle name="Output 12 22 11" xfId="47096" xr:uid="{00000000-0005-0000-0000-000058BA0000}"/>
    <cellStyle name="Output 12 22 11 2" xfId="47097" xr:uid="{00000000-0005-0000-0000-000059BA0000}"/>
    <cellStyle name="Output 12 22 11 3" xfId="47098" xr:uid="{00000000-0005-0000-0000-00005ABA0000}"/>
    <cellStyle name="Output 12 22 11 4" xfId="47099" xr:uid="{00000000-0005-0000-0000-00005BBA0000}"/>
    <cellStyle name="Output 12 22 12" xfId="47100" xr:uid="{00000000-0005-0000-0000-00005CBA0000}"/>
    <cellStyle name="Output 12 22 12 2" xfId="47101" xr:uid="{00000000-0005-0000-0000-00005DBA0000}"/>
    <cellStyle name="Output 12 22 12 3" xfId="47102" xr:uid="{00000000-0005-0000-0000-00005EBA0000}"/>
    <cellStyle name="Output 12 22 12 4" xfId="47103" xr:uid="{00000000-0005-0000-0000-00005FBA0000}"/>
    <cellStyle name="Output 12 22 13" xfId="47104" xr:uid="{00000000-0005-0000-0000-000060BA0000}"/>
    <cellStyle name="Output 12 22 13 2" xfId="47105" xr:uid="{00000000-0005-0000-0000-000061BA0000}"/>
    <cellStyle name="Output 12 22 13 3" xfId="47106" xr:uid="{00000000-0005-0000-0000-000062BA0000}"/>
    <cellStyle name="Output 12 22 13 4" xfId="47107" xr:uid="{00000000-0005-0000-0000-000063BA0000}"/>
    <cellStyle name="Output 12 22 14" xfId="47108" xr:uid="{00000000-0005-0000-0000-000064BA0000}"/>
    <cellStyle name="Output 12 22 14 2" xfId="47109" xr:uid="{00000000-0005-0000-0000-000065BA0000}"/>
    <cellStyle name="Output 12 22 14 3" xfId="47110" xr:uid="{00000000-0005-0000-0000-000066BA0000}"/>
    <cellStyle name="Output 12 22 14 4" xfId="47111" xr:uid="{00000000-0005-0000-0000-000067BA0000}"/>
    <cellStyle name="Output 12 22 15" xfId="47112" xr:uid="{00000000-0005-0000-0000-000068BA0000}"/>
    <cellStyle name="Output 12 22 15 2" xfId="47113" xr:uid="{00000000-0005-0000-0000-000069BA0000}"/>
    <cellStyle name="Output 12 22 15 3" xfId="47114" xr:uid="{00000000-0005-0000-0000-00006ABA0000}"/>
    <cellStyle name="Output 12 22 15 4" xfId="47115" xr:uid="{00000000-0005-0000-0000-00006BBA0000}"/>
    <cellStyle name="Output 12 22 16" xfId="47116" xr:uid="{00000000-0005-0000-0000-00006CBA0000}"/>
    <cellStyle name="Output 12 22 16 2" xfId="47117" xr:uid="{00000000-0005-0000-0000-00006DBA0000}"/>
    <cellStyle name="Output 12 22 16 3" xfId="47118" xr:uid="{00000000-0005-0000-0000-00006EBA0000}"/>
    <cellStyle name="Output 12 22 16 4" xfId="47119" xr:uid="{00000000-0005-0000-0000-00006FBA0000}"/>
    <cellStyle name="Output 12 22 17" xfId="47120" xr:uid="{00000000-0005-0000-0000-000070BA0000}"/>
    <cellStyle name="Output 12 22 17 2" xfId="47121" xr:uid="{00000000-0005-0000-0000-000071BA0000}"/>
    <cellStyle name="Output 12 22 17 3" xfId="47122" xr:uid="{00000000-0005-0000-0000-000072BA0000}"/>
    <cellStyle name="Output 12 22 17 4" xfId="47123" xr:uid="{00000000-0005-0000-0000-000073BA0000}"/>
    <cellStyle name="Output 12 22 18" xfId="47124" xr:uid="{00000000-0005-0000-0000-000074BA0000}"/>
    <cellStyle name="Output 12 22 18 2" xfId="47125" xr:uid="{00000000-0005-0000-0000-000075BA0000}"/>
    <cellStyle name="Output 12 22 18 3" xfId="47126" xr:uid="{00000000-0005-0000-0000-000076BA0000}"/>
    <cellStyle name="Output 12 22 18 4" xfId="47127" xr:uid="{00000000-0005-0000-0000-000077BA0000}"/>
    <cellStyle name="Output 12 22 19" xfId="47128" xr:uid="{00000000-0005-0000-0000-000078BA0000}"/>
    <cellStyle name="Output 12 22 19 2" xfId="47129" xr:uid="{00000000-0005-0000-0000-000079BA0000}"/>
    <cellStyle name="Output 12 22 19 3" xfId="47130" xr:uid="{00000000-0005-0000-0000-00007ABA0000}"/>
    <cellStyle name="Output 12 22 19 4" xfId="47131" xr:uid="{00000000-0005-0000-0000-00007BBA0000}"/>
    <cellStyle name="Output 12 22 2" xfId="47132" xr:uid="{00000000-0005-0000-0000-00007CBA0000}"/>
    <cellStyle name="Output 12 22 2 2" xfId="47133" xr:uid="{00000000-0005-0000-0000-00007DBA0000}"/>
    <cellStyle name="Output 12 22 2 3" xfId="47134" xr:uid="{00000000-0005-0000-0000-00007EBA0000}"/>
    <cellStyle name="Output 12 22 2 4" xfId="47135" xr:uid="{00000000-0005-0000-0000-00007FBA0000}"/>
    <cellStyle name="Output 12 22 20" xfId="47136" xr:uid="{00000000-0005-0000-0000-000080BA0000}"/>
    <cellStyle name="Output 12 22 20 2" xfId="47137" xr:uid="{00000000-0005-0000-0000-000081BA0000}"/>
    <cellStyle name="Output 12 22 20 3" xfId="47138" xr:uid="{00000000-0005-0000-0000-000082BA0000}"/>
    <cellStyle name="Output 12 22 20 4" xfId="47139" xr:uid="{00000000-0005-0000-0000-000083BA0000}"/>
    <cellStyle name="Output 12 22 21" xfId="47140" xr:uid="{00000000-0005-0000-0000-000084BA0000}"/>
    <cellStyle name="Output 12 22 22" xfId="47141" xr:uid="{00000000-0005-0000-0000-000085BA0000}"/>
    <cellStyle name="Output 12 22 3" xfId="47142" xr:uid="{00000000-0005-0000-0000-000086BA0000}"/>
    <cellStyle name="Output 12 22 3 2" xfId="47143" xr:uid="{00000000-0005-0000-0000-000087BA0000}"/>
    <cellStyle name="Output 12 22 3 3" xfId="47144" xr:uid="{00000000-0005-0000-0000-000088BA0000}"/>
    <cellStyle name="Output 12 22 3 4" xfId="47145" xr:uid="{00000000-0005-0000-0000-000089BA0000}"/>
    <cellStyle name="Output 12 22 4" xfId="47146" xr:uid="{00000000-0005-0000-0000-00008ABA0000}"/>
    <cellStyle name="Output 12 22 4 2" xfId="47147" xr:uid="{00000000-0005-0000-0000-00008BBA0000}"/>
    <cellStyle name="Output 12 22 4 3" xfId="47148" xr:uid="{00000000-0005-0000-0000-00008CBA0000}"/>
    <cellStyle name="Output 12 22 4 4" xfId="47149" xr:uid="{00000000-0005-0000-0000-00008DBA0000}"/>
    <cellStyle name="Output 12 22 5" xfId="47150" xr:uid="{00000000-0005-0000-0000-00008EBA0000}"/>
    <cellStyle name="Output 12 22 5 2" xfId="47151" xr:uid="{00000000-0005-0000-0000-00008FBA0000}"/>
    <cellStyle name="Output 12 22 5 3" xfId="47152" xr:uid="{00000000-0005-0000-0000-000090BA0000}"/>
    <cellStyle name="Output 12 22 5 4" xfId="47153" xr:uid="{00000000-0005-0000-0000-000091BA0000}"/>
    <cellStyle name="Output 12 22 6" xfId="47154" xr:uid="{00000000-0005-0000-0000-000092BA0000}"/>
    <cellStyle name="Output 12 22 6 2" xfId="47155" xr:uid="{00000000-0005-0000-0000-000093BA0000}"/>
    <cellStyle name="Output 12 22 6 3" xfId="47156" xr:uid="{00000000-0005-0000-0000-000094BA0000}"/>
    <cellStyle name="Output 12 22 6 4" xfId="47157" xr:uid="{00000000-0005-0000-0000-000095BA0000}"/>
    <cellStyle name="Output 12 22 7" xfId="47158" xr:uid="{00000000-0005-0000-0000-000096BA0000}"/>
    <cellStyle name="Output 12 22 7 2" xfId="47159" xr:uid="{00000000-0005-0000-0000-000097BA0000}"/>
    <cellStyle name="Output 12 22 7 3" xfId="47160" xr:uid="{00000000-0005-0000-0000-000098BA0000}"/>
    <cellStyle name="Output 12 22 7 4" xfId="47161" xr:uid="{00000000-0005-0000-0000-000099BA0000}"/>
    <cellStyle name="Output 12 22 8" xfId="47162" xr:uid="{00000000-0005-0000-0000-00009ABA0000}"/>
    <cellStyle name="Output 12 22 8 2" xfId="47163" xr:uid="{00000000-0005-0000-0000-00009BBA0000}"/>
    <cellStyle name="Output 12 22 8 3" xfId="47164" xr:uid="{00000000-0005-0000-0000-00009CBA0000}"/>
    <cellStyle name="Output 12 22 8 4" xfId="47165" xr:uid="{00000000-0005-0000-0000-00009DBA0000}"/>
    <cellStyle name="Output 12 22 9" xfId="47166" xr:uid="{00000000-0005-0000-0000-00009EBA0000}"/>
    <cellStyle name="Output 12 22 9 2" xfId="47167" xr:uid="{00000000-0005-0000-0000-00009FBA0000}"/>
    <cellStyle name="Output 12 22 9 3" xfId="47168" xr:uid="{00000000-0005-0000-0000-0000A0BA0000}"/>
    <cellStyle name="Output 12 22 9 4" xfId="47169" xr:uid="{00000000-0005-0000-0000-0000A1BA0000}"/>
    <cellStyle name="Output 12 23" xfId="47170" xr:uid="{00000000-0005-0000-0000-0000A2BA0000}"/>
    <cellStyle name="Output 12 23 10" xfId="47171" xr:uid="{00000000-0005-0000-0000-0000A3BA0000}"/>
    <cellStyle name="Output 12 23 10 2" xfId="47172" xr:uid="{00000000-0005-0000-0000-0000A4BA0000}"/>
    <cellStyle name="Output 12 23 10 3" xfId="47173" xr:uid="{00000000-0005-0000-0000-0000A5BA0000}"/>
    <cellStyle name="Output 12 23 10 4" xfId="47174" xr:uid="{00000000-0005-0000-0000-0000A6BA0000}"/>
    <cellStyle name="Output 12 23 11" xfId="47175" xr:uid="{00000000-0005-0000-0000-0000A7BA0000}"/>
    <cellStyle name="Output 12 23 11 2" xfId="47176" xr:uid="{00000000-0005-0000-0000-0000A8BA0000}"/>
    <cellStyle name="Output 12 23 11 3" xfId="47177" xr:uid="{00000000-0005-0000-0000-0000A9BA0000}"/>
    <cellStyle name="Output 12 23 11 4" xfId="47178" xr:uid="{00000000-0005-0000-0000-0000AABA0000}"/>
    <cellStyle name="Output 12 23 12" xfId="47179" xr:uid="{00000000-0005-0000-0000-0000ABBA0000}"/>
    <cellStyle name="Output 12 23 12 2" xfId="47180" xr:uid="{00000000-0005-0000-0000-0000ACBA0000}"/>
    <cellStyle name="Output 12 23 12 3" xfId="47181" xr:uid="{00000000-0005-0000-0000-0000ADBA0000}"/>
    <cellStyle name="Output 12 23 12 4" xfId="47182" xr:uid="{00000000-0005-0000-0000-0000AEBA0000}"/>
    <cellStyle name="Output 12 23 13" xfId="47183" xr:uid="{00000000-0005-0000-0000-0000AFBA0000}"/>
    <cellStyle name="Output 12 23 13 2" xfId="47184" xr:uid="{00000000-0005-0000-0000-0000B0BA0000}"/>
    <cellStyle name="Output 12 23 13 3" xfId="47185" xr:uid="{00000000-0005-0000-0000-0000B1BA0000}"/>
    <cellStyle name="Output 12 23 13 4" xfId="47186" xr:uid="{00000000-0005-0000-0000-0000B2BA0000}"/>
    <cellStyle name="Output 12 23 14" xfId="47187" xr:uid="{00000000-0005-0000-0000-0000B3BA0000}"/>
    <cellStyle name="Output 12 23 14 2" xfId="47188" xr:uid="{00000000-0005-0000-0000-0000B4BA0000}"/>
    <cellStyle name="Output 12 23 14 3" xfId="47189" xr:uid="{00000000-0005-0000-0000-0000B5BA0000}"/>
    <cellStyle name="Output 12 23 14 4" xfId="47190" xr:uid="{00000000-0005-0000-0000-0000B6BA0000}"/>
    <cellStyle name="Output 12 23 15" xfId="47191" xr:uid="{00000000-0005-0000-0000-0000B7BA0000}"/>
    <cellStyle name="Output 12 23 15 2" xfId="47192" xr:uid="{00000000-0005-0000-0000-0000B8BA0000}"/>
    <cellStyle name="Output 12 23 15 3" xfId="47193" xr:uid="{00000000-0005-0000-0000-0000B9BA0000}"/>
    <cellStyle name="Output 12 23 15 4" xfId="47194" xr:uid="{00000000-0005-0000-0000-0000BABA0000}"/>
    <cellStyle name="Output 12 23 16" xfId="47195" xr:uid="{00000000-0005-0000-0000-0000BBBA0000}"/>
    <cellStyle name="Output 12 23 16 2" xfId="47196" xr:uid="{00000000-0005-0000-0000-0000BCBA0000}"/>
    <cellStyle name="Output 12 23 16 3" xfId="47197" xr:uid="{00000000-0005-0000-0000-0000BDBA0000}"/>
    <cellStyle name="Output 12 23 16 4" xfId="47198" xr:uid="{00000000-0005-0000-0000-0000BEBA0000}"/>
    <cellStyle name="Output 12 23 17" xfId="47199" xr:uid="{00000000-0005-0000-0000-0000BFBA0000}"/>
    <cellStyle name="Output 12 23 17 2" xfId="47200" xr:uid="{00000000-0005-0000-0000-0000C0BA0000}"/>
    <cellStyle name="Output 12 23 17 3" xfId="47201" xr:uid="{00000000-0005-0000-0000-0000C1BA0000}"/>
    <cellStyle name="Output 12 23 17 4" xfId="47202" xr:uid="{00000000-0005-0000-0000-0000C2BA0000}"/>
    <cellStyle name="Output 12 23 18" xfId="47203" xr:uid="{00000000-0005-0000-0000-0000C3BA0000}"/>
    <cellStyle name="Output 12 23 18 2" xfId="47204" xr:uid="{00000000-0005-0000-0000-0000C4BA0000}"/>
    <cellStyle name="Output 12 23 18 3" xfId="47205" xr:uid="{00000000-0005-0000-0000-0000C5BA0000}"/>
    <cellStyle name="Output 12 23 18 4" xfId="47206" xr:uid="{00000000-0005-0000-0000-0000C6BA0000}"/>
    <cellStyle name="Output 12 23 19" xfId="47207" xr:uid="{00000000-0005-0000-0000-0000C7BA0000}"/>
    <cellStyle name="Output 12 23 19 2" xfId="47208" xr:uid="{00000000-0005-0000-0000-0000C8BA0000}"/>
    <cellStyle name="Output 12 23 19 3" xfId="47209" xr:uid="{00000000-0005-0000-0000-0000C9BA0000}"/>
    <cellStyle name="Output 12 23 19 4" xfId="47210" xr:uid="{00000000-0005-0000-0000-0000CABA0000}"/>
    <cellStyle name="Output 12 23 2" xfId="47211" xr:uid="{00000000-0005-0000-0000-0000CBBA0000}"/>
    <cellStyle name="Output 12 23 2 2" xfId="47212" xr:uid="{00000000-0005-0000-0000-0000CCBA0000}"/>
    <cellStyle name="Output 12 23 2 3" xfId="47213" xr:uid="{00000000-0005-0000-0000-0000CDBA0000}"/>
    <cellStyle name="Output 12 23 2 4" xfId="47214" xr:uid="{00000000-0005-0000-0000-0000CEBA0000}"/>
    <cellStyle name="Output 12 23 20" xfId="47215" xr:uid="{00000000-0005-0000-0000-0000CFBA0000}"/>
    <cellStyle name="Output 12 23 20 2" xfId="47216" xr:uid="{00000000-0005-0000-0000-0000D0BA0000}"/>
    <cellStyle name="Output 12 23 20 3" xfId="47217" xr:uid="{00000000-0005-0000-0000-0000D1BA0000}"/>
    <cellStyle name="Output 12 23 20 4" xfId="47218" xr:uid="{00000000-0005-0000-0000-0000D2BA0000}"/>
    <cellStyle name="Output 12 23 21" xfId="47219" xr:uid="{00000000-0005-0000-0000-0000D3BA0000}"/>
    <cellStyle name="Output 12 23 22" xfId="47220" xr:uid="{00000000-0005-0000-0000-0000D4BA0000}"/>
    <cellStyle name="Output 12 23 3" xfId="47221" xr:uid="{00000000-0005-0000-0000-0000D5BA0000}"/>
    <cellStyle name="Output 12 23 3 2" xfId="47222" xr:uid="{00000000-0005-0000-0000-0000D6BA0000}"/>
    <cellStyle name="Output 12 23 3 3" xfId="47223" xr:uid="{00000000-0005-0000-0000-0000D7BA0000}"/>
    <cellStyle name="Output 12 23 3 4" xfId="47224" xr:uid="{00000000-0005-0000-0000-0000D8BA0000}"/>
    <cellStyle name="Output 12 23 4" xfId="47225" xr:uid="{00000000-0005-0000-0000-0000D9BA0000}"/>
    <cellStyle name="Output 12 23 4 2" xfId="47226" xr:uid="{00000000-0005-0000-0000-0000DABA0000}"/>
    <cellStyle name="Output 12 23 4 3" xfId="47227" xr:uid="{00000000-0005-0000-0000-0000DBBA0000}"/>
    <cellStyle name="Output 12 23 4 4" xfId="47228" xr:uid="{00000000-0005-0000-0000-0000DCBA0000}"/>
    <cellStyle name="Output 12 23 5" xfId="47229" xr:uid="{00000000-0005-0000-0000-0000DDBA0000}"/>
    <cellStyle name="Output 12 23 5 2" xfId="47230" xr:uid="{00000000-0005-0000-0000-0000DEBA0000}"/>
    <cellStyle name="Output 12 23 5 3" xfId="47231" xr:uid="{00000000-0005-0000-0000-0000DFBA0000}"/>
    <cellStyle name="Output 12 23 5 4" xfId="47232" xr:uid="{00000000-0005-0000-0000-0000E0BA0000}"/>
    <cellStyle name="Output 12 23 6" xfId="47233" xr:uid="{00000000-0005-0000-0000-0000E1BA0000}"/>
    <cellStyle name="Output 12 23 6 2" xfId="47234" xr:uid="{00000000-0005-0000-0000-0000E2BA0000}"/>
    <cellStyle name="Output 12 23 6 3" xfId="47235" xr:uid="{00000000-0005-0000-0000-0000E3BA0000}"/>
    <cellStyle name="Output 12 23 6 4" xfId="47236" xr:uid="{00000000-0005-0000-0000-0000E4BA0000}"/>
    <cellStyle name="Output 12 23 7" xfId="47237" xr:uid="{00000000-0005-0000-0000-0000E5BA0000}"/>
    <cellStyle name="Output 12 23 7 2" xfId="47238" xr:uid="{00000000-0005-0000-0000-0000E6BA0000}"/>
    <cellStyle name="Output 12 23 7 3" xfId="47239" xr:uid="{00000000-0005-0000-0000-0000E7BA0000}"/>
    <cellStyle name="Output 12 23 7 4" xfId="47240" xr:uid="{00000000-0005-0000-0000-0000E8BA0000}"/>
    <cellStyle name="Output 12 23 8" xfId="47241" xr:uid="{00000000-0005-0000-0000-0000E9BA0000}"/>
    <cellStyle name="Output 12 23 8 2" xfId="47242" xr:uid="{00000000-0005-0000-0000-0000EABA0000}"/>
    <cellStyle name="Output 12 23 8 3" xfId="47243" xr:uid="{00000000-0005-0000-0000-0000EBBA0000}"/>
    <cellStyle name="Output 12 23 8 4" xfId="47244" xr:uid="{00000000-0005-0000-0000-0000ECBA0000}"/>
    <cellStyle name="Output 12 23 9" xfId="47245" xr:uid="{00000000-0005-0000-0000-0000EDBA0000}"/>
    <cellStyle name="Output 12 23 9 2" xfId="47246" xr:uid="{00000000-0005-0000-0000-0000EEBA0000}"/>
    <cellStyle name="Output 12 23 9 3" xfId="47247" xr:uid="{00000000-0005-0000-0000-0000EFBA0000}"/>
    <cellStyle name="Output 12 23 9 4" xfId="47248" xr:uid="{00000000-0005-0000-0000-0000F0BA0000}"/>
    <cellStyle name="Output 12 24" xfId="47249" xr:uid="{00000000-0005-0000-0000-0000F1BA0000}"/>
    <cellStyle name="Output 12 24 10" xfId="47250" xr:uid="{00000000-0005-0000-0000-0000F2BA0000}"/>
    <cellStyle name="Output 12 24 10 2" xfId="47251" xr:uid="{00000000-0005-0000-0000-0000F3BA0000}"/>
    <cellStyle name="Output 12 24 10 3" xfId="47252" xr:uid="{00000000-0005-0000-0000-0000F4BA0000}"/>
    <cellStyle name="Output 12 24 10 4" xfId="47253" xr:uid="{00000000-0005-0000-0000-0000F5BA0000}"/>
    <cellStyle name="Output 12 24 11" xfId="47254" xr:uid="{00000000-0005-0000-0000-0000F6BA0000}"/>
    <cellStyle name="Output 12 24 11 2" xfId="47255" xr:uid="{00000000-0005-0000-0000-0000F7BA0000}"/>
    <cellStyle name="Output 12 24 11 3" xfId="47256" xr:uid="{00000000-0005-0000-0000-0000F8BA0000}"/>
    <cellStyle name="Output 12 24 11 4" xfId="47257" xr:uid="{00000000-0005-0000-0000-0000F9BA0000}"/>
    <cellStyle name="Output 12 24 12" xfId="47258" xr:uid="{00000000-0005-0000-0000-0000FABA0000}"/>
    <cellStyle name="Output 12 24 12 2" xfId="47259" xr:uid="{00000000-0005-0000-0000-0000FBBA0000}"/>
    <cellStyle name="Output 12 24 12 3" xfId="47260" xr:uid="{00000000-0005-0000-0000-0000FCBA0000}"/>
    <cellStyle name="Output 12 24 12 4" xfId="47261" xr:uid="{00000000-0005-0000-0000-0000FDBA0000}"/>
    <cellStyle name="Output 12 24 13" xfId="47262" xr:uid="{00000000-0005-0000-0000-0000FEBA0000}"/>
    <cellStyle name="Output 12 24 13 2" xfId="47263" xr:uid="{00000000-0005-0000-0000-0000FFBA0000}"/>
    <cellStyle name="Output 12 24 13 3" xfId="47264" xr:uid="{00000000-0005-0000-0000-000000BB0000}"/>
    <cellStyle name="Output 12 24 13 4" xfId="47265" xr:uid="{00000000-0005-0000-0000-000001BB0000}"/>
    <cellStyle name="Output 12 24 14" xfId="47266" xr:uid="{00000000-0005-0000-0000-000002BB0000}"/>
    <cellStyle name="Output 12 24 14 2" xfId="47267" xr:uid="{00000000-0005-0000-0000-000003BB0000}"/>
    <cellStyle name="Output 12 24 14 3" xfId="47268" xr:uid="{00000000-0005-0000-0000-000004BB0000}"/>
    <cellStyle name="Output 12 24 14 4" xfId="47269" xr:uid="{00000000-0005-0000-0000-000005BB0000}"/>
    <cellStyle name="Output 12 24 15" xfId="47270" xr:uid="{00000000-0005-0000-0000-000006BB0000}"/>
    <cellStyle name="Output 12 24 15 2" xfId="47271" xr:uid="{00000000-0005-0000-0000-000007BB0000}"/>
    <cellStyle name="Output 12 24 15 3" xfId="47272" xr:uid="{00000000-0005-0000-0000-000008BB0000}"/>
    <cellStyle name="Output 12 24 15 4" xfId="47273" xr:uid="{00000000-0005-0000-0000-000009BB0000}"/>
    <cellStyle name="Output 12 24 16" xfId="47274" xr:uid="{00000000-0005-0000-0000-00000ABB0000}"/>
    <cellStyle name="Output 12 24 16 2" xfId="47275" xr:uid="{00000000-0005-0000-0000-00000BBB0000}"/>
    <cellStyle name="Output 12 24 16 3" xfId="47276" xr:uid="{00000000-0005-0000-0000-00000CBB0000}"/>
    <cellStyle name="Output 12 24 16 4" xfId="47277" xr:uid="{00000000-0005-0000-0000-00000DBB0000}"/>
    <cellStyle name="Output 12 24 17" xfId="47278" xr:uid="{00000000-0005-0000-0000-00000EBB0000}"/>
    <cellStyle name="Output 12 24 17 2" xfId="47279" xr:uid="{00000000-0005-0000-0000-00000FBB0000}"/>
    <cellStyle name="Output 12 24 17 3" xfId="47280" xr:uid="{00000000-0005-0000-0000-000010BB0000}"/>
    <cellStyle name="Output 12 24 17 4" xfId="47281" xr:uid="{00000000-0005-0000-0000-000011BB0000}"/>
    <cellStyle name="Output 12 24 18" xfId="47282" xr:uid="{00000000-0005-0000-0000-000012BB0000}"/>
    <cellStyle name="Output 12 24 18 2" xfId="47283" xr:uid="{00000000-0005-0000-0000-000013BB0000}"/>
    <cellStyle name="Output 12 24 18 3" xfId="47284" xr:uid="{00000000-0005-0000-0000-000014BB0000}"/>
    <cellStyle name="Output 12 24 18 4" xfId="47285" xr:uid="{00000000-0005-0000-0000-000015BB0000}"/>
    <cellStyle name="Output 12 24 19" xfId="47286" xr:uid="{00000000-0005-0000-0000-000016BB0000}"/>
    <cellStyle name="Output 12 24 19 2" xfId="47287" xr:uid="{00000000-0005-0000-0000-000017BB0000}"/>
    <cellStyle name="Output 12 24 19 3" xfId="47288" xr:uid="{00000000-0005-0000-0000-000018BB0000}"/>
    <cellStyle name="Output 12 24 19 4" xfId="47289" xr:uid="{00000000-0005-0000-0000-000019BB0000}"/>
    <cellStyle name="Output 12 24 2" xfId="47290" xr:uid="{00000000-0005-0000-0000-00001ABB0000}"/>
    <cellStyle name="Output 12 24 2 2" xfId="47291" xr:uid="{00000000-0005-0000-0000-00001BBB0000}"/>
    <cellStyle name="Output 12 24 2 3" xfId="47292" xr:uid="{00000000-0005-0000-0000-00001CBB0000}"/>
    <cellStyle name="Output 12 24 2 4" xfId="47293" xr:uid="{00000000-0005-0000-0000-00001DBB0000}"/>
    <cellStyle name="Output 12 24 20" xfId="47294" xr:uid="{00000000-0005-0000-0000-00001EBB0000}"/>
    <cellStyle name="Output 12 24 20 2" xfId="47295" xr:uid="{00000000-0005-0000-0000-00001FBB0000}"/>
    <cellStyle name="Output 12 24 20 3" xfId="47296" xr:uid="{00000000-0005-0000-0000-000020BB0000}"/>
    <cellStyle name="Output 12 24 20 4" xfId="47297" xr:uid="{00000000-0005-0000-0000-000021BB0000}"/>
    <cellStyle name="Output 12 24 21" xfId="47298" xr:uid="{00000000-0005-0000-0000-000022BB0000}"/>
    <cellStyle name="Output 12 24 22" xfId="47299" xr:uid="{00000000-0005-0000-0000-000023BB0000}"/>
    <cellStyle name="Output 12 24 3" xfId="47300" xr:uid="{00000000-0005-0000-0000-000024BB0000}"/>
    <cellStyle name="Output 12 24 3 2" xfId="47301" xr:uid="{00000000-0005-0000-0000-000025BB0000}"/>
    <cellStyle name="Output 12 24 3 3" xfId="47302" xr:uid="{00000000-0005-0000-0000-000026BB0000}"/>
    <cellStyle name="Output 12 24 3 4" xfId="47303" xr:uid="{00000000-0005-0000-0000-000027BB0000}"/>
    <cellStyle name="Output 12 24 4" xfId="47304" xr:uid="{00000000-0005-0000-0000-000028BB0000}"/>
    <cellStyle name="Output 12 24 4 2" xfId="47305" xr:uid="{00000000-0005-0000-0000-000029BB0000}"/>
    <cellStyle name="Output 12 24 4 3" xfId="47306" xr:uid="{00000000-0005-0000-0000-00002ABB0000}"/>
    <cellStyle name="Output 12 24 4 4" xfId="47307" xr:uid="{00000000-0005-0000-0000-00002BBB0000}"/>
    <cellStyle name="Output 12 24 5" xfId="47308" xr:uid="{00000000-0005-0000-0000-00002CBB0000}"/>
    <cellStyle name="Output 12 24 5 2" xfId="47309" xr:uid="{00000000-0005-0000-0000-00002DBB0000}"/>
    <cellStyle name="Output 12 24 5 3" xfId="47310" xr:uid="{00000000-0005-0000-0000-00002EBB0000}"/>
    <cellStyle name="Output 12 24 5 4" xfId="47311" xr:uid="{00000000-0005-0000-0000-00002FBB0000}"/>
    <cellStyle name="Output 12 24 6" xfId="47312" xr:uid="{00000000-0005-0000-0000-000030BB0000}"/>
    <cellStyle name="Output 12 24 6 2" xfId="47313" xr:uid="{00000000-0005-0000-0000-000031BB0000}"/>
    <cellStyle name="Output 12 24 6 3" xfId="47314" xr:uid="{00000000-0005-0000-0000-000032BB0000}"/>
    <cellStyle name="Output 12 24 6 4" xfId="47315" xr:uid="{00000000-0005-0000-0000-000033BB0000}"/>
    <cellStyle name="Output 12 24 7" xfId="47316" xr:uid="{00000000-0005-0000-0000-000034BB0000}"/>
    <cellStyle name="Output 12 24 7 2" xfId="47317" xr:uid="{00000000-0005-0000-0000-000035BB0000}"/>
    <cellStyle name="Output 12 24 7 3" xfId="47318" xr:uid="{00000000-0005-0000-0000-000036BB0000}"/>
    <cellStyle name="Output 12 24 7 4" xfId="47319" xr:uid="{00000000-0005-0000-0000-000037BB0000}"/>
    <cellStyle name="Output 12 24 8" xfId="47320" xr:uid="{00000000-0005-0000-0000-000038BB0000}"/>
    <cellStyle name="Output 12 24 8 2" xfId="47321" xr:uid="{00000000-0005-0000-0000-000039BB0000}"/>
    <cellStyle name="Output 12 24 8 3" xfId="47322" xr:uid="{00000000-0005-0000-0000-00003ABB0000}"/>
    <cellStyle name="Output 12 24 8 4" xfId="47323" xr:uid="{00000000-0005-0000-0000-00003BBB0000}"/>
    <cellStyle name="Output 12 24 9" xfId="47324" xr:uid="{00000000-0005-0000-0000-00003CBB0000}"/>
    <cellStyle name="Output 12 24 9 2" xfId="47325" xr:uid="{00000000-0005-0000-0000-00003DBB0000}"/>
    <cellStyle name="Output 12 24 9 3" xfId="47326" xr:uid="{00000000-0005-0000-0000-00003EBB0000}"/>
    <cellStyle name="Output 12 24 9 4" xfId="47327" xr:uid="{00000000-0005-0000-0000-00003FBB0000}"/>
    <cellStyle name="Output 12 25" xfId="47328" xr:uid="{00000000-0005-0000-0000-000040BB0000}"/>
    <cellStyle name="Output 12 25 10" xfId="47329" xr:uid="{00000000-0005-0000-0000-000041BB0000}"/>
    <cellStyle name="Output 12 25 10 2" xfId="47330" xr:uid="{00000000-0005-0000-0000-000042BB0000}"/>
    <cellStyle name="Output 12 25 10 3" xfId="47331" xr:uid="{00000000-0005-0000-0000-000043BB0000}"/>
    <cellStyle name="Output 12 25 10 4" xfId="47332" xr:uid="{00000000-0005-0000-0000-000044BB0000}"/>
    <cellStyle name="Output 12 25 11" xfId="47333" xr:uid="{00000000-0005-0000-0000-000045BB0000}"/>
    <cellStyle name="Output 12 25 11 2" xfId="47334" xr:uid="{00000000-0005-0000-0000-000046BB0000}"/>
    <cellStyle name="Output 12 25 11 3" xfId="47335" xr:uid="{00000000-0005-0000-0000-000047BB0000}"/>
    <cellStyle name="Output 12 25 11 4" xfId="47336" xr:uid="{00000000-0005-0000-0000-000048BB0000}"/>
    <cellStyle name="Output 12 25 12" xfId="47337" xr:uid="{00000000-0005-0000-0000-000049BB0000}"/>
    <cellStyle name="Output 12 25 12 2" xfId="47338" xr:uid="{00000000-0005-0000-0000-00004ABB0000}"/>
    <cellStyle name="Output 12 25 12 3" xfId="47339" xr:uid="{00000000-0005-0000-0000-00004BBB0000}"/>
    <cellStyle name="Output 12 25 12 4" xfId="47340" xr:uid="{00000000-0005-0000-0000-00004CBB0000}"/>
    <cellStyle name="Output 12 25 13" xfId="47341" xr:uid="{00000000-0005-0000-0000-00004DBB0000}"/>
    <cellStyle name="Output 12 25 13 2" xfId="47342" xr:uid="{00000000-0005-0000-0000-00004EBB0000}"/>
    <cellStyle name="Output 12 25 13 3" xfId="47343" xr:uid="{00000000-0005-0000-0000-00004FBB0000}"/>
    <cellStyle name="Output 12 25 13 4" xfId="47344" xr:uid="{00000000-0005-0000-0000-000050BB0000}"/>
    <cellStyle name="Output 12 25 14" xfId="47345" xr:uid="{00000000-0005-0000-0000-000051BB0000}"/>
    <cellStyle name="Output 12 25 14 2" xfId="47346" xr:uid="{00000000-0005-0000-0000-000052BB0000}"/>
    <cellStyle name="Output 12 25 14 3" xfId="47347" xr:uid="{00000000-0005-0000-0000-000053BB0000}"/>
    <cellStyle name="Output 12 25 14 4" xfId="47348" xr:uid="{00000000-0005-0000-0000-000054BB0000}"/>
    <cellStyle name="Output 12 25 15" xfId="47349" xr:uid="{00000000-0005-0000-0000-000055BB0000}"/>
    <cellStyle name="Output 12 25 15 2" xfId="47350" xr:uid="{00000000-0005-0000-0000-000056BB0000}"/>
    <cellStyle name="Output 12 25 15 3" xfId="47351" xr:uid="{00000000-0005-0000-0000-000057BB0000}"/>
    <cellStyle name="Output 12 25 15 4" xfId="47352" xr:uid="{00000000-0005-0000-0000-000058BB0000}"/>
    <cellStyle name="Output 12 25 16" xfId="47353" xr:uid="{00000000-0005-0000-0000-000059BB0000}"/>
    <cellStyle name="Output 12 25 16 2" xfId="47354" xr:uid="{00000000-0005-0000-0000-00005ABB0000}"/>
    <cellStyle name="Output 12 25 16 3" xfId="47355" xr:uid="{00000000-0005-0000-0000-00005BBB0000}"/>
    <cellStyle name="Output 12 25 16 4" xfId="47356" xr:uid="{00000000-0005-0000-0000-00005CBB0000}"/>
    <cellStyle name="Output 12 25 17" xfId="47357" xr:uid="{00000000-0005-0000-0000-00005DBB0000}"/>
    <cellStyle name="Output 12 25 17 2" xfId="47358" xr:uid="{00000000-0005-0000-0000-00005EBB0000}"/>
    <cellStyle name="Output 12 25 17 3" xfId="47359" xr:uid="{00000000-0005-0000-0000-00005FBB0000}"/>
    <cellStyle name="Output 12 25 17 4" xfId="47360" xr:uid="{00000000-0005-0000-0000-000060BB0000}"/>
    <cellStyle name="Output 12 25 18" xfId="47361" xr:uid="{00000000-0005-0000-0000-000061BB0000}"/>
    <cellStyle name="Output 12 25 18 2" xfId="47362" xr:uid="{00000000-0005-0000-0000-000062BB0000}"/>
    <cellStyle name="Output 12 25 18 3" xfId="47363" xr:uid="{00000000-0005-0000-0000-000063BB0000}"/>
    <cellStyle name="Output 12 25 18 4" xfId="47364" xr:uid="{00000000-0005-0000-0000-000064BB0000}"/>
    <cellStyle name="Output 12 25 19" xfId="47365" xr:uid="{00000000-0005-0000-0000-000065BB0000}"/>
    <cellStyle name="Output 12 25 19 2" xfId="47366" xr:uid="{00000000-0005-0000-0000-000066BB0000}"/>
    <cellStyle name="Output 12 25 19 3" xfId="47367" xr:uid="{00000000-0005-0000-0000-000067BB0000}"/>
    <cellStyle name="Output 12 25 19 4" xfId="47368" xr:uid="{00000000-0005-0000-0000-000068BB0000}"/>
    <cellStyle name="Output 12 25 2" xfId="47369" xr:uid="{00000000-0005-0000-0000-000069BB0000}"/>
    <cellStyle name="Output 12 25 2 2" xfId="47370" xr:uid="{00000000-0005-0000-0000-00006ABB0000}"/>
    <cellStyle name="Output 12 25 2 3" xfId="47371" xr:uid="{00000000-0005-0000-0000-00006BBB0000}"/>
    <cellStyle name="Output 12 25 2 4" xfId="47372" xr:uid="{00000000-0005-0000-0000-00006CBB0000}"/>
    <cellStyle name="Output 12 25 20" xfId="47373" xr:uid="{00000000-0005-0000-0000-00006DBB0000}"/>
    <cellStyle name="Output 12 25 20 2" xfId="47374" xr:uid="{00000000-0005-0000-0000-00006EBB0000}"/>
    <cellStyle name="Output 12 25 20 3" xfId="47375" xr:uid="{00000000-0005-0000-0000-00006FBB0000}"/>
    <cellStyle name="Output 12 25 20 4" xfId="47376" xr:uid="{00000000-0005-0000-0000-000070BB0000}"/>
    <cellStyle name="Output 12 25 21" xfId="47377" xr:uid="{00000000-0005-0000-0000-000071BB0000}"/>
    <cellStyle name="Output 12 25 22" xfId="47378" xr:uid="{00000000-0005-0000-0000-000072BB0000}"/>
    <cellStyle name="Output 12 25 3" xfId="47379" xr:uid="{00000000-0005-0000-0000-000073BB0000}"/>
    <cellStyle name="Output 12 25 3 2" xfId="47380" xr:uid="{00000000-0005-0000-0000-000074BB0000}"/>
    <cellStyle name="Output 12 25 3 3" xfId="47381" xr:uid="{00000000-0005-0000-0000-000075BB0000}"/>
    <cellStyle name="Output 12 25 3 4" xfId="47382" xr:uid="{00000000-0005-0000-0000-000076BB0000}"/>
    <cellStyle name="Output 12 25 4" xfId="47383" xr:uid="{00000000-0005-0000-0000-000077BB0000}"/>
    <cellStyle name="Output 12 25 4 2" xfId="47384" xr:uid="{00000000-0005-0000-0000-000078BB0000}"/>
    <cellStyle name="Output 12 25 4 3" xfId="47385" xr:uid="{00000000-0005-0000-0000-000079BB0000}"/>
    <cellStyle name="Output 12 25 4 4" xfId="47386" xr:uid="{00000000-0005-0000-0000-00007ABB0000}"/>
    <cellStyle name="Output 12 25 5" xfId="47387" xr:uid="{00000000-0005-0000-0000-00007BBB0000}"/>
    <cellStyle name="Output 12 25 5 2" xfId="47388" xr:uid="{00000000-0005-0000-0000-00007CBB0000}"/>
    <cellStyle name="Output 12 25 5 3" xfId="47389" xr:uid="{00000000-0005-0000-0000-00007DBB0000}"/>
    <cellStyle name="Output 12 25 5 4" xfId="47390" xr:uid="{00000000-0005-0000-0000-00007EBB0000}"/>
    <cellStyle name="Output 12 25 6" xfId="47391" xr:uid="{00000000-0005-0000-0000-00007FBB0000}"/>
    <cellStyle name="Output 12 25 6 2" xfId="47392" xr:uid="{00000000-0005-0000-0000-000080BB0000}"/>
    <cellStyle name="Output 12 25 6 3" xfId="47393" xr:uid="{00000000-0005-0000-0000-000081BB0000}"/>
    <cellStyle name="Output 12 25 6 4" xfId="47394" xr:uid="{00000000-0005-0000-0000-000082BB0000}"/>
    <cellStyle name="Output 12 25 7" xfId="47395" xr:uid="{00000000-0005-0000-0000-000083BB0000}"/>
    <cellStyle name="Output 12 25 7 2" xfId="47396" xr:uid="{00000000-0005-0000-0000-000084BB0000}"/>
    <cellStyle name="Output 12 25 7 3" xfId="47397" xr:uid="{00000000-0005-0000-0000-000085BB0000}"/>
    <cellStyle name="Output 12 25 7 4" xfId="47398" xr:uid="{00000000-0005-0000-0000-000086BB0000}"/>
    <cellStyle name="Output 12 25 8" xfId="47399" xr:uid="{00000000-0005-0000-0000-000087BB0000}"/>
    <cellStyle name="Output 12 25 8 2" xfId="47400" xr:uid="{00000000-0005-0000-0000-000088BB0000}"/>
    <cellStyle name="Output 12 25 8 3" xfId="47401" xr:uid="{00000000-0005-0000-0000-000089BB0000}"/>
    <cellStyle name="Output 12 25 8 4" xfId="47402" xr:uid="{00000000-0005-0000-0000-00008ABB0000}"/>
    <cellStyle name="Output 12 25 9" xfId="47403" xr:uid="{00000000-0005-0000-0000-00008BBB0000}"/>
    <cellStyle name="Output 12 25 9 2" xfId="47404" xr:uid="{00000000-0005-0000-0000-00008CBB0000}"/>
    <cellStyle name="Output 12 25 9 3" xfId="47405" xr:uid="{00000000-0005-0000-0000-00008DBB0000}"/>
    <cellStyle name="Output 12 25 9 4" xfId="47406" xr:uid="{00000000-0005-0000-0000-00008EBB0000}"/>
    <cellStyle name="Output 12 26" xfId="47407" xr:uid="{00000000-0005-0000-0000-00008FBB0000}"/>
    <cellStyle name="Output 12 26 10" xfId="47408" xr:uid="{00000000-0005-0000-0000-000090BB0000}"/>
    <cellStyle name="Output 12 26 10 2" xfId="47409" xr:uid="{00000000-0005-0000-0000-000091BB0000}"/>
    <cellStyle name="Output 12 26 10 3" xfId="47410" xr:uid="{00000000-0005-0000-0000-000092BB0000}"/>
    <cellStyle name="Output 12 26 10 4" xfId="47411" xr:uid="{00000000-0005-0000-0000-000093BB0000}"/>
    <cellStyle name="Output 12 26 11" xfId="47412" xr:uid="{00000000-0005-0000-0000-000094BB0000}"/>
    <cellStyle name="Output 12 26 11 2" xfId="47413" xr:uid="{00000000-0005-0000-0000-000095BB0000}"/>
    <cellStyle name="Output 12 26 11 3" xfId="47414" xr:uid="{00000000-0005-0000-0000-000096BB0000}"/>
    <cellStyle name="Output 12 26 11 4" xfId="47415" xr:uid="{00000000-0005-0000-0000-000097BB0000}"/>
    <cellStyle name="Output 12 26 12" xfId="47416" xr:uid="{00000000-0005-0000-0000-000098BB0000}"/>
    <cellStyle name="Output 12 26 12 2" xfId="47417" xr:uid="{00000000-0005-0000-0000-000099BB0000}"/>
    <cellStyle name="Output 12 26 12 3" xfId="47418" xr:uid="{00000000-0005-0000-0000-00009ABB0000}"/>
    <cellStyle name="Output 12 26 12 4" xfId="47419" xr:uid="{00000000-0005-0000-0000-00009BBB0000}"/>
    <cellStyle name="Output 12 26 13" xfId="47420" xr:uid="{00000000-0005-0000-0000-00009CBB0000}"/>
    <cellStyle name="Output 12 26 13 2" xfId="47421" xr:uid="{00000000-0005-0000-0000-00009DBB0000}"/>
    <cellStyle name="Output 12 26 13 3" xfId="47422" xr:uid="{00000000-0005-0000-0000-00009EBB0000}"/>
    <cellStyle name="Output 12 26 13 4" xfId="47423" xr:uid="{00000000-0005-0000-0000-00009FBB0000}"/>
    <cellStyle name="Output 12 26 14" xfId="47424" xr:uid="{00000000-0005-0000-0000-0000A0BB0000}"/>
    <cellStyle name="Output 12 26 14 2" xfId="47425" xr:uid="{00000000-0005-0000-0000-0000A1BB0000}"/>
    <cellStyle name="Output 12 26 14 3" xfId="47426" xr:uid="{00000000-0005-0000-0000-0000A2BB0000}"/>
    <cellStyle name="Output 12 26 14 4" xfId="47427" xr:uid="{00000000-0005-0000-0000-0000A3BB0000}"/>
    <cellStyle name="Output 12 26 15" xfId="47428" xr:uid="{00000000-0005-0000-0000-0000A4BB0000}"/>
    <cellStyle name="Output 12 26 15 2" xfId="47429" xr:uid="{00000000-0005-0000-0000-0000A5BB0000}"/>
    <cellStyle name="Output 12 26 15 3" xfId="47430" xr:uid="{00000000-0005-0000-0000-0000A6BB0000}"/>
    <cellStyle name="Output 12 26 15 4" xfId="47431" xr:uid="{00000000-0005-0000-0000-0000A7BB0000}"/>
    <cellStyle name="Output 12 26 16" xfId="47432" xr:uid="{00000000-0005-0000-0000-0000A8BB0000}"/>
    <cellStyle name="Output 12 26 16 2" xfId="47433" xr:uid="{00000000-0005-0000-0000-0000A9BB0000}"/>
    <cellStyle name="Output 12 26 16 3" xfId="47434" xr:uid="{00000000-0005-0000-0000-0000AABB0000}"/>
    <cellStyle name="Output 12 26 16 4" xfId="47435" xr:uid="{00000000-0005-0000-0000-0000ABBB0000}"/>
    <cellStyle name="Output 12 26 17" xfId="47436" xr:uid="{00000000-0005-0000-0000-0000ACBB0000}"/>
    <cellStyle name="Output 12 26 17 2" xfId="47437" xr:uid="{00000000-0005-0000-0000-0000ADBB0000}"/>
    <cellStyle name="Output 12 26 17 3" xfId="47438" xr:uid="{00000000-0005-0000-0000-0000AEBB0000}"/>
    <cellStyle name="Output 12 26 17 4" xfId="47439" xr:uid="{00000000-0005-0000-0000-0000AFBB0000}"/>
    <cellStyle name="Output 12 26 18" xfId="47440" xr:uid="{00000000-0005-0000-0000-0000B0BB0000}"/>
    <cellStyle name="Output 12 26 18 2" xfId="47441" xr:uid="{00000000-0005-0000-0000-0000B1BB0000}"/>
    <cellStyle name="Output 12 26 18 3" xfId="47442" xr:uid="{00000000-0005-0000-0000-0000B2BB0000}"/>
    <cellStyle name="Output 12 26 18 4" xfId="47443" xr:uid="{00000000-0005-0000-0000-0000B3BB0000}"/>
    <cellStyle name="Output 12 26 19" xfId="47444" xr:uid="{00000000-0005-0000-0000-0000B4BB0000}"/>
    <cellStyle name="Output 12 26 19 2" xfId="47445" xr:uid="{00000000-0005-0000-0000-0000B5BB0000}"/>
    <cellStyle name="Output 12 26 19 3" xfId="47446" xr:uid="{00000000-0005-0000-0000-0000B6BB0000}"/>
    <cellStyle name="Output 12 26 19 4" xfId="47447" xr:uid="{00000000-0005-0000-0000-0000B7BB0000}"/>
    <cellStyle name="Output 12 26 2" xfId="47448" xr:uid="{00000000-0005-0000-0000-0000B8BB0000}"/>
    <cellStyle name="Output 12 26 2 2" xfId="47449" xr:uid="{00000000-0005-0000-0000-0000B9BB0000}"/>
    <cellStyle name="Output 12 26 2 3" xfId="47450" xr:uid="{00000000-0005-0000-0000-0000BABB0000}"/>
    <cellStyle name="Output 12 26 2 4" xfId="47451" xr:uid="{00000000-0005-0000-0000-0000BBBB0000}"/>
    <cellStyle name="Output 12 26 20" xfId="47452" xr:uid="{00000000-0005-0000-0000-0000BCBB0000}"/>
    <cellStyle name="Output 12 26 20 2" xfId="47453" xr:uid="{00000000-0005-0000-0000-0000BDBB0000}"/>
    <cellStyle name="Output 12 26 20 3" xfId="47454" xr:uid="{00000000-0005-0000-0000-0000BEBB0000}"/>
    <cellStyle name="Output 12 26 20 4" xfId="47455" xr:uid="{00000000-0005-0000-0000-0000BFBB0000}"/>
    <cellStyle name="Output 12 26 21" xfId="47456" xr:uid="{00000000-0005-0000-0000-0000C0BB0000}"/>
    <cellStyle name="Output 12 26 22" xfId="47457" xr:uid="{00000000-0005-0000-0000-0000C1BB0000}"/>
    <cellStyle name="Output 12 26 3" xfId="47458" xr:uid="{00000000-0005-0000-0000-0000C2BB0000}"/>
    <cellStyle name="Output 12 26 3 2" xfId="47459" xr:uid="{00000000-0005-0000-0000-0000C3BB0000}"/>
    <cellStyle name="Output 12 26 3 3" xfId="47460" xr:uid="{00000000-0005-0000-0000-0000C4BB0000}"/>
    <cellStyle name="Output 12 26 3 4" xfId="47461" xr:uid="{00000000-0005-0000-0000-0000C5BB0000}"/>
    <cellStyle name="Output 12 26 4" xfId="47462" xr:uid="{00000000-0005-0000-0000-0000C6BB0000}"/>
    <cellStyle name="Output 12 26 4 2" xfId="47463" xr:uid="{00000000-0005-0000-0000-0000C7BB0000}"/>
    <cellStyle name="Output 12 26 4 3" xfId="47464" xr:uid="{00000000-0005-0000-0000-0000C8BB0000}"/>
    <cellStyle name="Output 12 26 4 4" xfId="47465" xr:uid="{00000000-0005-0000-0000-0000C9BB0000}"/>
    <cellStyle name="Output 12 26 5" xfId="47466" xr:uid="{00000000-0005-0000-0000-0000CABB0000}"/>
    <cellStyle name="Output 12 26 5 2" xfId="47467" xr:uid="{00000000-0005-0000-0000-0000CBBB0000}"/>
    <cellStyle name="Output 12 26 5 3" xfId="47468" xr:uid="{00000000-0005-0000-0000-0000CCBB0000}"/>
    <cellStyle name="Output 12 26 5 4" xfId="47469" xr:uid="{00000000-0005-0000-0000-0000CDBB0000}"/>
    <cellStyle name="Output 12 26 6" xfId="47470" xr:uid="{00000000-0005-0000-0000-0000CEBB0000}"/>
    <cellStyle name="Output 12 26 6 2" xfId="47471" xr:uid="{00000000-0005-0000-0000-0000CFBB0000}"/>
    <cellStyle name="Output 12 26 6 3" xfId="47472" xr:uid="{00000000-0005-0000-0000-0000D0BB0000}"/>
    <cellStyle name="Output 12 26 6 4" xfId="47473" xr:uid="{00000000-0005-0000-0000-0000D1BB0000}"/>
    <cellStyle name="Output 12 26 7" xfId="47474" xr:uid="{00000000-0005-0000-0000-0000D2BB0000}"/>
    <cellStyle name="Output 12 26 7 2" xfId="47475" xr:uid="{00000000-0005-0000-0000-0000D3BB0000}"/>
    <cellStyle name="Output 12 26 7 3" xfId="47476" xr:uid="{00000000-0005-0000-0000-0000D4BB0000}"/>
    <cellStyle name="Output 12 26 7 4" xfId="47477" xr:uid="{00000000-0005-0000-0000-0000D5BB0000}"/>
    <cellStyle name="Output 12 26 8" xfId="47478" xr:uid="{00000000-0005-0000-0000-0000D6BB0000}"/>
    <cellStyle name="Output 12 26 8 2" xfId="47479" xr:uid="{00000000-0005-0000-0000-0000D7BB0000}"/>
    <cellStyle name="Output 12 26 8 3" xfId="47480" xr:uid="{00000000-0005-0000-0000-0000D8BB0000}"/>
    <cellStyle name="Output 12 26 8 4" xfId="47481" xr:uid="{00000000-0005-0000-0000-0000D9BB0000}"/>
    <cellStyle name="Output 12 26 9" xfId="47482" xr:uid="{00000000-0005-0000-0000-0000DABB0000}"/>
    <cellStyle name="Output 12 26 9 2" xfId="47483" xr:uid="{00000000-0005-0000-0000-0000DBBB0000}"/>
    <cellStyle name="Output 12 26 9 3" xfId="47484" xr:uid="{00000000-0005-0000-0000-0000DCBB0000}"/>
    <cellStyle name="Output 12 26 9 4" xfId="47485" xr:uid="{00000000-0005-0000-0000-0000DDBB0000}"/>
    <cellStyle name="Output 12 27" xfId="47486" xr:uid="{00000000-0005-0000-0000-0000DEBB0000}"/>
    <cellStyle name="Output 12 27 10" xfId="47487" xr:uid="{00000000-0005-0000-0000-0000DFBB0000}"/>
    <cellStyle name="Output 12 27 10 2" xfId="47488" xr:uid="{00000000-0005-0000-0000-0000E0BB0000}"/>
    <cellStyle name="Output 12 27 10 3" xfId="47489" xr:uid="{00000000-0005-0000-0000-0000E1BB0000}"/>
    <cellStyle name="Output 12 27 10 4" xfId="47490" xr:uid="{00000000-0005-0000-0000-0000E2BB0000}"/>
    <cellStyle name="Output 12 27 11" xfId="47491" xr:uid="{00000000-0005-0000-0000-0000E3BB0000}"/>
    <cellStyle name="Output 12 27 11 2" xfId="47492" xr:uid="{00000000-0005-0000-0000-0000E4BB0000}"/>
    <cellStyle name="Output 12 27 11 3" xfId="47493" xr:uid="{00000000-0005-0000-0000-0000E5BB0000}"/>
    <cellStyle name="Output 12 27 11 4" xfId="47494" xr:uid="{00000000-0005-0000-0000-0000E6BB0000}"/>
    <cellStyle name="Output 12 27 12" xfId="47495" xr:uid="{00000000-0005-0000-0000-0000E7BB0000}"/>
    <cellStyle name="Output 12 27 12 2" xfId="47496" xr:uid="{00000000-0005-0000-0000-0000E8BB0000}"/>
    <cellStyle name="Output 12 27 12 3" xfId="47497" xr:uid="{00000000-0005-0000-0000-0000E9BB0000}"/>
    <cellStyle name="Output 12 27 12 4" xfId="47498" xr:uid="{00000000-0005-0000-0000-0000EABB0000}"/>
    <cellStyle name="Output 12 27 13" xfId="47499" xr:uid="{00000000-0005-0000-0000-0000EBBB0000}"/>
    <cellStyle name="Output 12 27 13 2" xfId="47500" xr:uid="{00000000-0005-0000-0000-0000ECBB0000}"/>
    <cellStyle name="Output 12 27 13 3" xfId="47501" xr:uid="{00000000-0005-0000-0000-0000EDBB0000}"/>
    <cellStyle name="Output 12 27 13 4" xfId="47502" xr:uid="{00000000-0005-0000-0000-0000EEBB0000}"/>
    <cellStyle name="Output 12 27 14" xfId="47503" xr:uid="{00000000-0005-0000-0000-0000EFBB0000}"/>
    <cellStyle name="Output 12 27 14 2" xfId="47504" xr:uid="{00000000-0005-0000-0000-0000F0BB0000}"/>
    <cellStyle name="Output 12 27 14 3" xfId="47505" xr:uid="{00000000-0005-0000-0000-0000F1BB0000}"/>
    <cellStyle name="Output 12 27 14 4" xfId="47506" xr:uid="{00000000-0005-0000-0000-0000F2BB0000}"/>
    <cellStyle name="Output 12 27 15" xfId="47507" xr:uid="{00000000-0005-0000-0000-0000F3BB0000}"/>
    <cellStyle name="Output 12 27 15 2" xfId="47508" xr:uid="{00000000-0005-0000-0000-0000F4BB0000}"/>
    <cellStyle name="Output 12 27 15 3" xfId="47509" xr:uid="{00000000-0005-0000-0000-0000F5BB0000}"/>
    <cellStyle name="Output 12 27 15 4" xfId="47510" xr:uid="{00000000-0005-0000-0000-0000F6BB0000}"/>
    <cellStyle name="Output 12 27 16" xfId="47511" xr:uid="{00000000-0005-0000-0000-0000F7BB0000}"/>
    <cellStyle name="Output 12 27 16 2" xfId="47512" xr:uid="{00000000-0005-0000-0000-0000F8BB0000}"/>
    <cellStyle name="Output 12 27 16 3" xfId="47513" xr:uid="{00000000-0005-0000-0000-0000F9BB0000}"/>
    <cellStyle name="Output 12 27 16 4" xfId="47514" xr:uid="{00000000-0005-0000-0000-0000FABB0000}"/>
    <cellStyle name="Output 12 27 17" xfId="47515" xr:uid="{00000000-0005-0000-0000-0000FBBB0000}"/>
    <cellStyle name="Output 12 27 17 2" xfId="47516" xr:uid="{00000000-0005-0000-0000-0000FCBB0000}"/>
    <cellStyle name="Output 12 27 17 3" xfId="47517" xr:uid="{00000000-0005-0000-0000-0000FDBB0000}"/>
    <cellStyle name="Output 12 27 17 4" xfId="47518" xr:uid="{00000000-0005-0000-0000-0000FEBB0000}"/>
    <cellStyle name="Output 12 27 18" xfId="47519" xr:uid="{00000000-0005-0000-0000-0000FFBB0000}"/>
    <cellStyle name="Output 12 27 18 2" xfId="47520" xr:uid="{00000000-0005-0000-0000-000000BC0000}"/>
    <cellStyle name="Output 12 27 18 3" xfId="47521" xr:uid="{00000000-0005-0000-0000-000001BC0000}"/>
    <cellStyle name="Output 12 27 18 4" xfId="47522" xr:uid="{00000000-0005-0000-0000-000002BC0000}"/>
    <cellStyle name="Output 12 27 19" xfId="47523" xr:uid="{00000000-0005-0000-0000-000003BC0000}"/>
    <cellStyle name="Output 12 27 19 2" xfId="47524" xr:uid="{00000000-0005-0000-0000-000004BC0000}"/>
    <cellStyle name="Output 12 27 19 3" xfId="47525" xr:uid="{00000000-0005-0000-0000-000005BC0000}"/>
    <cellStyle name="Output 12 27 19 4" xfId="47526" xr:uid="{00000000-0005-0000-0000-000006BC0000}"/>
    <cellStyle name="Output 12 27 2" xfId="47527" xr:uid="{00000000-0005-0000-0000-000007BC0000}"/>
    <cellStyle name="Output 12 27 2 2" xfId="47528" xr:uid="{00000000-0005-0000-0000-000008BC0000}"/>
    <cellStyle name="Output 12 27 2 3" xfId="47529" xr:uid="{00000000-0005-0000-0000-000009BC0000}"/>
    <cellStyle name="Output 12 27 2 4" xfId="47530" xr:uid="{00000000-0005-0000-0000-00000ABC0000}"/>
    <cellStyle name="Output 12 27 20" xfId="47531" xr:uid="{00000000-0005-0000-0000-00000BBC0000}"/>
    <cellStyle name="Output 12 27 20 2" xfId="47532" xr:uid="{00000000-0005-0000-0000-00000CBC0000}"/>
    <cellStyle name="Output 12 27 20 3" xfId="47533" xr:uid="{00000000-0005-0000-0000-00000DBC0000}"/>
    <cellStyle name="Output 12 27 20 4" xfId="47534" xr:uid="{00000000-0005-0000-0000-00000EBC0000}"/>
    <cellStyle name="Output 12 27 21" xfId="47535" xr:uid="{00000000-0005-0000-0000-00000FBC0000}"/>
    <cellStyle name="Output 12 27 22" xfId="47536" xr:uid="{00000000-0005-0000-0000-000010BC0000}"/>
    <cellStyle name="Output 12 27 3" xfId="47537" xr:uid="{00000000-0005-0000-0000-000011BC0000}"/>
    <cellStyle name="Output 12 27 3 2" xfId="47538" xr:uid="{00000000-0005-0000-0000-000012BC0000}"/>
    <cellStyle name="Output 12 27 3 3" xfId="47539" xr:uid="{00000000-0005-0000-0000-000013BC0000}"/>
    <cellStyle name="Output 12 27 3 4" xfId="47540" xr:uid="{00000000-0005-0000-0000-000014BC0000}"/>
    <cellStyle name="Output 12 27 4" xfId="47541" xr:uid="{00000000-0005-0000-0000-000015BC0000}"/>
    <cellStyle name="Output 12 27 4 2" xfId="47542" xr:uid="{00000000-0005-0000-0000-000016BC0000}"/>
    <cellStyle name="Output 12 27 4 3" xfId="47543" xr:uid="{00000000-0005-0000-0000-000017BC0000}"/>
    <cellStyle name="Output 12 27 4 4" xfId="47544" xr:uid="{00000000-0005-0000-0000-000018BC0000}"/>
    <cellStyle name="Output 12 27 5" xfId="47545" xr:uid="{00000000-0005-0000-0000-000019BC0000}"/>
    <cellStyle name="Output 12 27 5 2" xfId="47546" xr:uid="{00000000-0005-0000-0000-00001ABC0000}"/>
    <cellStyle name="Output 12 27 5 3" xfId="47547" xr:uid="{00000000-0005-0000-0000-00001BBC0000}"/>
    <cellStyle name="Output 12 27 5 4" xfId="47548" xr:uid="{00000000-0005-0000-0000-00001CBC0000}"/>
    <cellStyle name="Output 12 27 6" xfId="47549" xr:uid="{00000000-0005-0000-0000-00001DBC0000}"/>
    <cellStyle name="Output 12 27 6 2" xfId="47550" xr:uid="{00000000-0005-0000-0000-00001EBC0000}"/>
    <cellStyle name="Output 12 27 6 3" xfId="47551" xr:uid="{00000000-0005-0000-0000-00001FBC0000}"/>
    <cellStyle name="Output 12 27 6 4" xfId="47552" xr:uid="{00000000-0005-0000-0000-000020BC0000}"/>
    <cellStyle name="Output 12 27 7" xfId="47553" xr:uid="{00000000-0005-0000-0000-000021BC0000}"/>
    <cellStyle name="Output 12 27 7 2" xfId="47554" xr:uid="{00000000-0005-0000-0000-000022BC0000}"/>
    <cellStyle name="Output 12 27 7 3" xfId="47555" xr:uid="{00000000-0005-0000-0000-000023BC0000}"/>
    <cellStyle name="Output 12 27 7 4" xfId="47556" xr:uid="{00000000-0005-0000-0000-000024BC0000}"/>
    <cellStyle name="Output 12 27 8" xfId="47557" xr:uid="{00000000-0005-0000-0000-000025BC0000}"/>
    <cellStyle name="Output 12 27 8 2" xfId="47558" xr:uid="{00000000-0005-0000-0000-000026BC0000}"/>
    <cellStyle name="Output 12 27 8 3" xfId="47559" xr:uid="{00000000-0005-0000-0000-000027BC0000}"/>
    <cellStyle name="Output 12 27 8 4" xfId="47560" xr:uid="{00000000-0005-0000-0000-000028BC0000}"/>
    <cellStyle name="Output 12 27 9" xfId="47561" xr:uid="{00000000-0005-0000-0000-000029BC0000}"/>
    <cellStyle name="Output 12 27 9 2" xfId="47562" xr:uid="{00000000-0005-0000-0000-00002ABC0000}"/>
    <cellStyle name="Output 12 27 9 3" xfId="47563" xr:uid="{00000000-0005-0000-0000-00002BBC0000}"/>
    <cellStyle name="Output 12 27 9 4" xfId="47564" xr:uid="{00000000-0005-0000-0000-00002CBC0000}"/>
    <cellStyle name="Output 12 28" xfId="47565" xr:uid="{00000000-0005-0000-0000-00002DBC0000}"/>
    <cellStyle name="Output 12 28 10" xfId="47566" xr:uid="{00000000-0005-0000-0000-00002EBC0000}"/>
    <cellStyle name="Output 12 28 10 2" xfId="47567" xr:uid="{00000000-0005-0000-0000-00002FBC0000}"/>
    <cellStyle name="Output 12 28 10 3" xfId="47568" xr:uid="{00000000-0005-0000-0000-000030BC0000}"/>
    <cellStyle name="Output 12 28 10 4" xfId="47569" xr:uid="{00000000-0005-0000-0000-000031BC0000}"/>
    <cellStyle name="Output 12 28 11" xfId="47570" xr:uid="{00000000-0005-0000-0000-000032BC0000}"/>
    <cellStyle name="Output 12 28 11 2" xfId="47571" xr:uid="{00000000-0005-0000-0000-000033BC0000}"/>
    <cellStyle name="Output 12 28 11 3" xfId="47572" xr:uid="{00000000-0005-0000-0000-000034BC0000}"/>
    <cellStyle name="Output 12 28 11 4" xfId="47573" xr:uid="{00000000-0005-0000-0000-000035BC0000}"/>
    <cellStyle name="Output 12 28 12" xfId="47574" xr:uid="{00000000-0005-0000-0000-000036BC0000}"/>
    <cellStyle name="Output 12 28 12 2" xfId="47575" xr:uid="{00000000-0005-0000-0000-000037BC0000}"/>
    <cellStyle name="Output 12 28 12 3" xfId="47576" xr:uid="{00000000-0005-0000-0000-000038BC0000}"/>
    <cellStyle name="Output 12 28 12 4" xfId="47577" xr:uid="{00000000-0005-0000-0000-000039BC0000}"/>
    <cellStyle name="Output 12 28 13" xfId="47578" xr:uid="{00000000-0005-0000-0000-00003ABC0000}"/>
    <cellStyle name="Output 12 28 13 2" xfId="47579" xr:uid="{00000000-0005-0000-0000-00003BBC0000}"/>
    <cellStyle name="Output 12 28 13 3" xfId="47580" xr:uid="{00000000-0005-0000-0000-00003CBC0000}"/>
    <cellStyle name="Output 12 28 13 4" xfId="47581" xr:uid="{00000000-0005-0000-0000-00003DBC0000}"/>
    <cellStyle name="Output 12 28 14" xfId="47582" xr:uid="{00000000-0005-0000-0000-00003EBC0000}"/>
    <cellStyle name="Output 12 28 14 2" xfId="47583" xr:uid="{00000000-0005-0000-0000-00003FBC0000}"/>
    <cellStyle name="Output 12 28 14 3" xfId="47584" xr:uid="{00000000-0005-0000-0000-000040BC0000}"/>
    <cellStyle name="Output 12 28 14 4" xfId="47585" xr:uid="{00000000-0005-0000-0000-000041BC0000}"/>
    <cellStyle name="Output 12 28 15" xfId="47586" xr:uid="{00000000-0005-0000-0000-000042BC0000}"/>
    <cellStyle name="Output 12 28 15 2" xfId="47587" xr:uid="{00000000-0005-0000-0000-000043BC0000}"/>
    <cellStyle name="Output 12 28 15 3" xfId="47588" xr:uid="{00000000-0005-0000-0000-000044BC0000}"/>
    <cellStyle name="Output 12 28 15 4" xfId="47589" xr:uid="{00000000-0005-0000-0000-000045BC0000}"/>
    <cellStyle name="Output 12 28 16" xfId="47590" xr:uid="{00000000-0005-0000-0000-000046BC0000}"/>
    <cellStyle name="Output 12 28 16 2" xfId="47591" xr:uid="{00000000-0005-0000-0000-000047BC0000}"/>
    <cellStyle name="Output 12 28 16 3" xfId="47592" xr:uid="{00000000-0005-0000-0000-000048BC0000}"/>
    <cellStyle name="Output 12 28 16 4" xfId="47593" xr:uid="{00000000-0005-0000-0000-000049BC0000}"/>
    <cellStyle name="Output 12 28 17" xfId="47594" xr:uid="{00000000-0005-0000-0000-00004ABC0000}"/>
    <cellStyle name="Output 12 28 17 2" xfId="47595" xr:uid="{00000000-0005-0000-0000-00004BBC0000}"/>
    <cellStyle name="Output 12 28 17 3" xfId="47596" xr:uid="{00000000-0005-0000-0000-00004CBC0000}"/>
    <cellStyle name="Output 12 28 17 4" xfId="47597" xr:uid="{00000000-0005-0000-0000-00004DBC0000}"/>
    <cellStyle name="Output 12 28 18" xfId="47598" xr:uid="{00000000-0005-0000-0000-00004EBC0000}"/>
    <cellStyle name="Output 12 28 18 2" xfId="47599" xr:uid="{00000000-0005-0000-0000-00004FBC0000}"/>
    <cellStyle name="Output 12 28 18 3" xfId="47600" xr:uid="{00000000-0005-0000-0000-000050BC0000}"/>
    <cellStyle name="Output 12 28 18 4" xfId="47601" xr:uid="{00000000-0005-0000-0000-000051BC0000}"/>
    <cellStyle name="Output 12 28 19" xfId="47602" xr:uid="{00000000-0005-0000-0000-000052BC0000}"/>
    <cellStyle name="Output 12 28 19 2" xfId="47603" xr:uid="{00000000-0005-0000-0000-000053BC0000}"/>
    <cellStyle name="Output 12 28 19 3" xfId="47604" xr:uid="{00000000-0005-0000-0000-000054BC0000}"/>
    <cellStyle name="Output 12 28 19 4" xfId="47605" xr:uid="{00000000-0005-0000-0000-000055BC0000}"/>
    <cellStyle name="Output 12 28 2" xfId="47606" xr:uid="{00000000-0005-0000-0000-000056BC0000}"/>
    <cellStyle name="Output 12 28 2 2" xfId="47607" xr:uid="{00000000-0005-0000-0000-000057BC0000}"/>
    <cellStyle name="Output 12 28 2 3" xfId="47608" xr:uid="{00000000-0005-0000-0000-000058BC0000}"/>
    <cellStyle name="Output 12 28 2 4" xfId="47609" xr:uid="{00000000-0005-0000-0000-000059BC0000}"/>
    <cellStyle name="Output 12 28 20" xfId="47610" xr:uid="{00000000-0005-0000-0000-00005ABC0000}"/>
    <cellStyle name="Output 12 28 20 2" xfId="47611" xr:uid="{00000000-0005-0000-0000-00005BBC0000}"/>
    <cellStyle name="Output 12 28 20 3" xfId="47612" xr:uid="{00000000-0005-0000-0000-00005CBC0000}"/>
    <cellStyle name="Output 12 28 20 4" xfId="47613" xr:uid="{00000000-0005-0000-0000-00005DBC0000}"/>
    <cellStyle name="Output 12 28 21" xfId="47614" xr:uid="{00000000-0005-0000-0000-00005EBC0000}"/>
    <cellStyle name="Output 12 28 22" xfId="47615" xr:uid="{00000000-0005-0000-0000-00005FBC0000}"/>
    <cellStyle name="Output 12 28 3" xfId="47616" xr:uid="{00000000-0005-0000-0000-000060BC0000}"/>
    <cellStyle name="Output 12 28 3 2" xfId="47617" xr:uid="{00000000-0005-0000-0000-000061BC0000}"/>
    <cellStyle name="Output 12 28 3 3" xfId="47618" xr:uid="{00000000-0005-0000-0000-000062BC0000}"/>
    <cellStyle name="Output 12 28 3 4" xfId="47619" xr:uid="{00000000-0005-0000-0000-000063BC0000}"/>
    <cellStyle name="Output 12 28 4" xfId="47620" xr:uid="{00000000-0005-0000-0000-000064BC0000}"/>
    <cellStyle name="Output 12 28 4 2" xfId="47621" xr:uid="{00000000-0005-0000-0000-000065BC0000}"/>
    <cellStyle name="Output 12 28 4 3" xfId="47622" xr:uid="{00000000-0005-0000-0000-000066BC0000}"/>
    <cellStyle name="Output 12 28 4 4" xfId="47623" xr:uid="{00000000-0005-0000-0000-000067BC0000}"/>
    <cellStyle name="Output 12 28 5" xfId="47624" xr:uid="{00000000-0005-0000-0000-000068BC0000}"/>
    <cellStyle name="Output 12 28 5 2" xfId="47625" xr:uid="{00000000-0005-0000-0000-000069BC0000}"/>
    <cellStyle name="Output 12 28 5 3" xfId="47626" xr:uid="{00000000-0005-0000-0000-00006ABC0000}"/>
    <cellStyle name="Output 12 28 5 4" xfId="47627" xr:uid="{00000000-0005-0000-0000-00006BBC0000}"/>
    <cellStyle name="Output 12 28 6" xfId="47628" xr:uid="{00000000-0005-0000-0000-00006CBC0000}"/>
    <cellStyle name="Output 12 28 6 2" xfId="47629" xr:uid="{00000000-0005-0000-0000-00006DBC0000}"/>
    <cellStyle name="Output 12 28 6 3" xfId="47630" xr:uid="{00000000-0005-0000-0000-00006EBC0000}"/>
    <cellStyle name="Output 12 28 6 4" xfId="47631" xr:uid="{00000000-0005-0000-0000-00006FBC0000}"/>
    <cellStyle name="Output 12 28 7" xfId="47632" xr:uid="{00000000-0005-0000-0000-000070BC0000}"/>
    <cellStyle name="Output 12 28 7 2" xfId="47633" xr:uid="{00000000-0005-0000-0000-000071BC0000}"/>
    <cellStyle name="Output 12 28 7 3" xfId="47634" xr:uid="{00000000-0005-0000-0000-000072BC0000}"/>
    <cellStyle name="Output 12 28 7 4" xfId="47635" xr:uid="{00000000-0005-0000-0000-000073BC0000}"/>
    <cellStyle name="Output 12 28 8" xfId="47636" xr:uid="{00000000-0005-0000-0000-000074BC0000}"/>
    <cellStyle name="Output 12 28 8 2" xfId="47637" xr:uid="{00000000-0005-0000-0000-000075BC0000}"/>
    <cellStyle name="Output 12 28 8 3" xfId="47638" xr:uid="{00000000-0005-0000-0000-000076BC0000}"/>
    <cellStyle name="Output 12 28 8 4" xfId="47639" xr:uid="{00000000-0005-0000-0000-000077BC0000}"/>
    <cellStyle name="Output 12 28 9" xfId="47640" xr:uid="{00000000-0005-0000-0000-000078BC0000}"/>
    <cellStyle name="Output 12 28 9 2" xfId="47641" xr:uid="{00000000-0005-0000-0000-000079BC0000}"/>
    <cellStyle name="Output 12 28 9 3" xfId="47642" xr:uid="{00000000-0005-0000-0000-00007ABC0000}"/>
    <cellStyle name="Output 12 28 9 4" xfId="47643" xr:uid="{00000000-0005-0000-0000-00007BBC0000}"/>
    <cellStyle name="Output 12 29" xfId="47644" xr:uid="{00000000-0005-0000-0000-00007CBC0000}"/>
    <cellStyle name="Output 12 29 10" xfId="47645" xr:uid="{00000000-0005-0000-0000-00007DBC0000}"/>
    <cellStyle name="Output 12 29 10 2" xfId="47646" xr:uid="{00000000-0005-0000-0000-00007EBC0000}"/>
    <cellStyle name="Output 12 29 10 3" xfId="47647" xr:uid="{00000000-0005-0000-0000-00007FBC0000}"/>
    <cellStyle name="Output 12 29 10 4" xfId="47648" xr:uid="{00000000-0005-0000-0000-000080BC0000}"/>
    <cellStyle name="Output 12 29 11" xfId="47649" xr:uid="{00000000-0005-0000-0000-000081BC0000}"/>
    <cellStyle name="Output 12 29 11 2" xfId="47650" xr:uid="{00000000-0005-0000-0000-000082BC0000}"/>
    <cellStyle name="Output 12 29 11 3" xfId="47651" xr:uid="{00000000-0005-0000-0000-000083BC0000}"/>
    <cellStyle name="Output 12 29 11 4" xfId="47652" xr:uid="{00000000-0005-0000-0000-000084BC0000}"/>
    <cellStyle name="Output 12 29 12" xfId="47653" xr:uid="{00000000-0005-0000-0000-000085BC0000}"/>
    <cellStyle name="Output 12 29 12 2" xfId="47654" xr:uid="{00000000-0005-0000-0000-000086BC0000}"/>
    <cellStyle name="Output 12 29 12 3" xfId="47655" xr:uid="{00000000-0005-0000-0000-000087BC0000}"/>
    <cellStyle name="Output 12 29 12 4" xfId="47656" xr:uid="{00000000-0005-0000-0000-000088BC0000}"/>
    <cellStyle name="Output 12 29 13" xfId="47657" xr:uid="{00000000-0005-0000-0000-000089BC0000}"/>
    <cellStyle name="Output 12 29 13 2" xfId="47658" xr:uid="{00000000-0005-0000-0000-00008ABC0000}"/>
    <cellStyle name="Output 12 29 13 3" xfId="47659" xr:uid="{00000000-0005-0000-0000-00008BBC0000}"/>
    <cellStyle name="Output 12 29 13 4" xfId="47660" xr:uid="{00000000-0005-0000-0000-00008CBC0000}"/>
    <cellStyle name="Output 12 29 14" xfId="47661" xr:uid="{00000000-0005-0000-0000-00008DBC0000}"/>
    <cellStyle name="Output 12 29 14 2" xfId="47662" xr:uid="{00000000-0005-0000-0000-00008EBC0000}"/>
    <cellStyle name="Output 12 29 14 3" xfId="47663" xr:uid="{00000000-0005-0000-0000-00008FBC0000}"/>
    <cellStyle name="Output 12 29 14 4" xfId="47664" xr:uid="{00000000-0005-0000-0000-000090BC0000}"/>
    <cellStyle name="Output 12 29 15" xfId="47665" xr:uid="{00000000-0005-0000-0000-000091BC0000}"/>
    <cellStyle name="Output 12 29 15 2" xfId="47666" xr:uid="{00000000-0005-0000-0000-000092BC0000}"/>
    <cellStyle name="Output 12 29 15 3" xfId="47667" xr:uid="{00000000-0005-0000-0000-000093BC0000}"/>
    <cellStyle name="Output 12 29 15 4" xfId="47668" xr:uid="{00000000-0005-0000-0000-000094BC0000}"/>
    <cellStyle name="Output 12 29 16" xfId="47669" xr:uid="{00000000-0005-0000-0000-000095BC0000}"/>
    <cellStyle name="Output 12 29 16 2" xfId="47670" xr:uid="{00000000-0005-0000-0000-000096BC0000}"/>
    <cellStyle name="Output 12 29 16 3" xfId="47671" xr:uid="{00000000-0005-0000-0000-000097BC0000}"/>
    <cellStyle name="Output 12 29 16 4" xfId="47672" xr:uid="{00000000-0005-0000-0000-000098BC0000}"/>
    <cellStyle name="Output 12 29 17" xfId="47673" xr:uid="{00000000-0005-0000-0000-000099BC0000}"/>
    <cellStyle name="Output 12 29 17 2" xfId="47674" xr:uid="{00000000-0005-0000-0000-00009ABC0000}"/>
    <cellStyle name="Output 12 29 17 3" xfId="47675" xr:uid="{00000000-0005-0000-0000-00009BBC0000}"/>
    <cellStyle name="Output 12 29 17 4" xfId="47676" xr:uid="{00000000-0005-0000-0000-00009CBC0000}"/>
    <cellStyle name="Output 12 29 18" xfId="47677" xr:uid="{00000000-0005-0000-0000-00009DBC0000}"/>
    <cellStyle name="Output 12 29 18 2" xfId="47678" xr:uid="{00000000-0005-0000-0000-00009EBC0000}"/>
    <cellStyle name="Output 12 29 18 3" xfId="47679" xr:uid="{00000000-0005-0000-0000-00009FBC0000}"/>
    <cellStyle name="Output 12 29 18 4" xfId="47680" xr:uid="{00000000-0005-0000-0000-0000A0BC0000}"/>
    <cellStyle name="Output 12 29 19" xfId="47681" xr:uid="{00000000-0005-0000-0000-0000A1BC0000}"/>
    <cellStyle name="Output 12 29 19 2" xfId="47682" xr:uid="{00000000-0005-0000-0000-0000A2BC0000}"/>
    <cellStyle name="Output 12 29 19 3" xfId="47683" xr:uid="{00000000-0005-0000-0000-0000A3BC0000}"/>
    <cellStyle name="Output 12 29 19 4" xfId="47684" xr:uid="{00000000-0005-0000-0000-0000A4BC0000}"/>
    <cellStyle name="Output 12 29 2" xfId="47685" xr:uid="{00000000-0005-0000-0000-0000A5BC0000}"/>
    <cellStyle name="Output 12 29 2 2" xfId="47686" xr:uid="{00000000-0005-0000-0000-0000A6BC0000}"/>
    <cellStyle name="Output 12 29 2 3" xfId="47687" xr:uid="{00000000-0005-0000-0000-0000A7BC0000}"/>
    <cellStyle name="Output 12 29 2 4" xfId="47688" xr:uid="{00000000-0005-0000-0000-0000A8BC0000}"/>
    <cellStyle name="Output 12 29 20" xfId="47689" xr:uid="{00000000-0005-0000-0000-0000A9BC0000}"/>
    <cellStyle name="Output 12 29 20 2" xfId="47690" xr:uid="{00000000-0005-0000-0000-0000AABC0000}"/>
    <cellStyle name="Output 12 29 20 3" xfId="47691" xr:uid="{00000000-0005-0000-0000-0000ABBC0000}"/>
    <cellStyle name="Output 12 29 20 4" xfId="47692" xr:uid="{00000000-0005-0000-0000-0000ACBC0000}"/>
    <cellStyle name="Output 12 29 21" xfId="47693" xr:uid="{00000000-0005-0000-0000-0000ADBC0000}"/>
    <cellStyle name="Output 12 29 22" xfId="47694" xr:uid="{00000000-0005-0000-0000-0000AEBC0000}"/>
    <cellStyle name="Output 12 29 3" xfId="47695" xr:uid="{00000000-0005-0000-0000-0000AFBC0000}"/>
    <cellStyle name="Output 12 29 3 2" xfId="47696" xr:uid="{00000000-0005-0000-0000-0000B0BC0000}"/>
    <cellStyle name="Output 12 29 3 3" xfId="47697" xr:uid="{00000000-0005-0000-0000-0000B1BC0000}"/>
    <cellStyle name="Output 12 29 3 4" xfId="47698" xr:uid="{00000000-0005-0000-0000-0000B2BC0000}"/>
    <cellStyle name="Output 12 29 4" xfId="47699" xr:uid="{00000000-0005-0000-0000-0000B3BC0000}"/>
    <cellStyle name="Output 12 29 4 2" xfId="47700" xr:uid="{00000000-0005-0000-0000-0000B4BC0000}"/>
    <cellStyle name="Output 12 29 4 3" xfId="47701" xr:uid="{00000000-0005-0000-0000-0000B5BC0000}"/>
    <cellStyle name="Output 12 29 4 4" xfId="47702" xr:uid="{00000000-0005-0000-0000-0000B6BC0000}"/>
    <cellStyle name="Output 12 29 5" xfId="47703" xr:uid="{00000000-0005-0000-0000-0000B7BC0000}"/>
    <cellStyle name="Output 12 29 5 2" xfId="47704" xr:uid="{00000000-0005-0000-0000-0000B8BC0000}"/>
    <cellStyle name="Output 12 29 5 3" xfId="47705" xr:uid="{00000000-0005-0000-0000-0000B9BC0000}"/>
    <cellStyle name="Output 12 29 5 4" xfId="47706" xr:uid="{00000000-0005-0000-0000-0000BABC0000}"/>
    <cellStyle name="Output 12 29 6" xfId="47707" xr:uid="{00000000-0005-0000-0000-0000BBBC0000}"/>
    <cellStyle name="Output 12 29 6 2" xfId="47708" xr:uid="{00000000-0005-0000-0000-0000BCBC0000}"/>
    <cellStyle name="Output 12 29 6 3" xfId="47709" xr:uid="{00000000-0005-0000-0000-0000BDBC0000}"/>
    <cellStyle name="Output 12 29 6 4" xfId="47710" xr:uid="{00000000-0005-0000-0000-0000BEBC0000}"/>
    <cellStyle name="Output 12 29 7" xfId="47711" xr:uid="{00000000-0005-0000-0000-0000BFBC0000}"/>
    <cellStyle name="Output 12 29 7 2" xfId="47712" xr:uid="{00000000-0005-0000-0000-0000C0BC0000}"/>
    <cellStyle name="Output 12 29 7 3" xfId="47713" xr:uid="{00000000-0005-0000-0000-0000C1BC0000}"/>
    <cellStyle name="Output 12 29 7 4" xfId="47714" xr:uid="{00000000-0005-0000-0000-0000C2BC0000}"/>
    <cellStyle name="Output 12 29 8" xfId="47715" xr:uid="{00000000-0005-0000-0000-0000C3BC0000}"/>
    <cellStyle name="Output 12 29 8 2" xfId="47716" xr:uid="{00000000-0005-0000-0000-0000C4BC0000}"/>
    <cellStyle name="Output 12 29 8 3" xfId="47717" xr:uid="{00000000-0005-0000-0000-0000C5BC0000}"/>
    <cellStyle name="Output 12 29 8 4" xfId="47718" xr:uid="{00000000-0005-0000-0000-0000C6BC0000}"/>
    <cellStyle name="Output 12 29 9" xfId="47719" xr:uid="{00000000-0005-0000-0000-0000C7BC0000}"/>
    <cellStyle name="Output 12 29 9 2" xfId="47720" xr:uid="{00000000-0005-0000-0000-0000C8BC0000}"/>
    <cellStyle name="Output 12 29 9 3" xfId="47721" xr:uid="{00000000-0005-0000-0000-0000C9BC0000}"/>
    <cellStyle name="Output 12 29 9 4" xfId="47722" xr:uid="{00000000-0005-0000-0000-0000CABC0000}"/>
    <cellStyle name="Output 12 3" xfId="47723" xr:uid="{00000000-0005-0000-0000-0000CBBC0000}"/>
    <cellStyle name="Output 12 3 10" xfId="47724" xr:uid="{00000000-0005-0000-0000-0000CCBC0000}"/>
    <cellStyle name="Output 12 3 10 2" xfId="47725" xr:uid="{00000000-0005-0000-0000-0000CDBC0000}"/>
    <cellStyle name="Output 12 3 10 3" xfId="47726" xr:uid="{00000000-0005-0000-0000-0000CEBC0000}"/>
    <cellStyle name="Output 12 3 10 4" xfId="47727" xr:uid="{00000000-0005-0000-0000-0000CFBC0000}"/>
    <cellStyle name="Output 12 3 11" xfId="47728" xr:uid="{00000000-0005-0000-0000-0000D0BC0000}"/>
    <cellStyle name="Output 12 3 11 2" xfId="47729" xr:uid="{00000000-0005-0000-0000-0000D1BC0000}"/>
    <cellStyle name="Output 12 3 11 3" xfId="47730" xr:uid="{00000000-0005-0000-0000-0000D2BC0000}"/>
    <cellStyle name="Output 12 3 11 4" xfId="47731" xr:uid="{00000000-0005-0000-0000-0000D3BC0000}"/>
    <cellStyle name="Output 12 3 12" xfId="47732" xr:uid="{00000000-0005-0000-0000-0000D4BC0000}"/>
    <cellStyle name="Output 12 3 12 2" xfId="47733" xr:uid="{00000000-0005-0000-0000-0000D5BC0000}"/>
    <cellStyle name="Output 12 3 12 3" xfId="47734" xr:uid="{00000000-0005-0000-0000-0000D6BC0000}"/>
    <cellStyle name="Output 12 3 12 4" xfId="47735" xr:uid="{00000000-0005-0000-0000-0000D7BC0000}"/>
    <cellStyle name="Output 12 3 13" xfId="47736" xr:uid="{00000000-0005-0000-0000-0000D8BC0000}"/>
    <cellStyle name="Output 12 3 13 2" xfId="47737" xr:uid="{00000000-0005-0000-0000-0000D9BC0000}"/>
    <cellStyle name="Output 12 3 13 3" xfId="47738" xr:uid="{00000000-0005-0000-0000-0000DABC0000}"/>
    <cellStyle name="Output 12 3 13 4" xfId="47739" xr:uid="{00000000-0005-0000-0000-0000DBBC0000}"/>
    <cellStyle name="Output 12 3 14" xfId="47740" xr:uid="{00000000-0005-0000-0000-0000DCBC0000}"/>
    <cellStyle name="Output 12 3 14 2" xfId="47741" xr:uid="{00000000-0005-0000-0000-0000DDBC0000}"/>
    <cellStyle name="Output 12 3 14 3" xfId="47742" xr:uid="{00000000-0005-0000-0000-0000DEBC0000}"/>
    <cellStyle name="Output 12 3 14 4" xfId="47743" xr:uid="{00000000-0005-0000-0000-0000DFBC0000}"/>
    <cellStyle name="Output 12 3 15" xfId="47744" xr:uid="{00000000-0005-0000-0000-0000E0BC0000}"/>
    <cellStyle name="Output 12 3 15 2" xfId="47745" xr:uid="{00000000-0005-0000-0000-0000E1BC0000}"/>
    <cellStyle name="Output 12 3 15 3" xfId="47746" xr:uid="{00000000-0005-0000-0000-0000E2BC0000}"/>
    <cellStyle name="Output 12 3 15 4" xfId="47747" xr:uid="{00000000-0005-0000-0000-0000E3BC0000}"/>
    <cellStyle name="Output 12 3 16" xfId="47748" xr:uid="{00000000-0005-0000-0000-0000E4BC0000}"/>
    <cellStyle name="Output 12 3 16 2" xfId="47749" xr:uid="{00000000-0005-0000-0000-0000E5BC0000}"/>
    <cellStyle name="Output 12 3 16 3" xfId="47750" xr:uid="{00000000-0005-0000-0000-0000E6BC0000}"/>
    <cellStyle name="Output 12 3 16 4" xfId="47751" xr:uid="{00000000-0005-0000-0000-0000E7BC0000}"/>
    <cellStyle name="Output 12 3 17" xfId="47752" xr:uid="{00000000-0005-0000-0000-0000E8BC0000}"/>
    <cellStyle name="Output 12 3 17 2" xfId="47753" xr:uid="{00000000-0005-0000-0000-0000E9BC0000}"/>
    <cellStyle name="Output 12 3 17 3" xfId="47754" xr:uid="{00000000-0005-0000-0000-0000EABC0000}"/>
    <cellStyle name="Output 12 3 17 4" xfId="47755" xr:uid="{00000000-0005-0000-0000-0000EBBC0000}"/>
    <cellStyle name="Output 12 3 18" xfId="47756" xr:uid="{00000000-0005-0000-0000-0000ECBC0000}"/>
    <cellStyle name="Output 12 3 18 2" xfId="47757" xr:uid="{00000000-0005-0000-0000-0000EDBC0000}"/>
    <cellStyle name="Output 12 3 18 3" xfId="47758" xr:uid="{00000000-0005-0000-0000-0000EEBC0000}"/>
    <cellStyle name="Output 12 3 18 4" xfId="47759" xr:uid="{00000000-0005-0000-0000-0000EFBC0000}"/>
    <cellStyle name="Output 12 3 19" xfId="47760" xr:uid="{00000000-0005-0000-0000-0000F0BC0000}"/>
    <cellStyle name="Output 12 3 19 2" xfId="47761" xr:uid="{00000000-0005-0000-0000-0000F1BC0000}"/>
    <cellStyle name="Output 12 3 19 3" xfId="47762" xr:uid="{00000000-0005-0000-0000-0000F2BC0000}"/>
    <cellStyle name="Output 12 3 19 4" xfId="47763" xr:uid="{00000000-0005-0000-0000-0000F3BC0000}"/>
    <cellStyle name="Output 12 3 2" xfId="47764" xr:uid="{00000000-0005-0000-0000-0000F4BC0000}"/>
    <cellStyle name="Output 12 3 2 2" xfId="47765" xr:uid="{00000000-0005-0000-0000-0000F5BC0000}"/>
    <cellStyle name="Output 12 3 2 3" xfId="47766" xr:uid="{00000000-0005-0000-0000-0000F6BC0000}"/>
    <cellStyle name="Output 12 3 2 4" xfId="47767" xr:uid="{00000000-0005-0000-0000-0000F7BC0000}"/>
    <cellStyle name="Output 12 3 20" xfId="47768" xr:uid="{00000000-0005-0000-0000-0000F8BC0000}"/>
    <cellStyle name="Output 12 3 20 2" xfId="47769" xr:uid="{00000000-0005-0000-0000-0000F9BC0000}"/>
    <cellStyle name="Output 12 3 20 3" xfId="47770" xr:uid="{00000000-0005-0000-0000-0000FABC0000}"/>
    <cellStyle name="Output 12 3 20 4" xfId="47771" xr:uid="{00000000-0005-0000-0000-0000FBBC0000}"/>
    <cellStyle name="Output 12 3 21" xfId="47772" xr:uid="{00000000-0005-0000-0000-0000FCBC0000}"/>
    <cellStyle name="Output 12 3 22" xfId="47773" xr:uid="{00000000-0005-0000-0000-0000FDBC0000}"/>
    <cellStyle name="Output 12 3 3" xfId="47774" xr:uid="{00000000-0005-0000-0000-0000FEBC0000}"/>
    <cellStyle name="Output 12 3 3 2" xfId="47775" xr:uid="{00000000-0005-0000-0000-0000FFBC0000}"/>
    <cellStyle name="Output 12 3 3 3" xfId="47776" xr:uid="{00000000-0005-0000-0000-000000BD0000}"/>
    <cellStyle name="Output 12 3 3 4" xfId="47777" xr:uid="{00000000-0005-0000-0000-000001BD0000}"/>
    <cellStyle name="Output 12 3 4" xfId="47778" xr:uid="{00000000-0005-0000-0000-000002BD0000}"/>
    <cellStyle name="Output 12 3 4 2" xfId="47779" xr:uid="{00000000-0005-0000-0000-000003BD0000}"/>
    <cellStyle name="Output 12 3 4 3" xfId="47780" xr:uid="{00000000-0005-0000-0000-000004BD0000}"/>
    <cellStyle name="Output 12 3 4 4" xfId="47781" xr:uid="{00000000-0005-0000-0000-000005BD0000}"/>
    <cellStyle name="Output 12 3 5" xfId="47782" xr:uid="{00000000-0005-0000-0000-000006BD0000}"/>
    <cellStyle name="Output 12 3 5 2" xfId="47783" xr:uid="{00000000-0005-0000-0000-000007BD0000}"/>
    <cellStyle name="Output 12 3 5 3" xfId="47784" xr:uid="{00000000-0005-0000-0000-000008BD0000}"/>
    <cellStyle name="Output 12 3 5 4" xfId="47785" xr:uid="{00000000-0005-0000-0000-000009BD0000}"/>
    <cellStyle name="Output 12 3 6" xfId="47786" xr:uid="{00000000-0005-0000-0000-00000ABD0000}"/>
    <cellStyle name="Output 12 3 6 2" xfId="47787" xr:uid="{00000000-0005-0000-0000-00000BBD0000}"/>
    <cellStyle name="Output 12 3 6 3" xfId="47788" xr:uid="{00000000-0005-0000-0000-00000CBD0000}"/>
    <cellStyle name="Output 12 3 6 4" xfId="47789" xr:uid="{00000000-0005-0000-0000-00000DBD0000}"/>
    <cellStyle name="Output 12 3 7" xfId="47790" xr:uid="{00000000-0005-0000-0000-00000EBD0000}"/>
    <cellStyle name="Output 12 3 7 2" xfId="47791" xr:uid="{00000000-0005-0000-0000-00000FBD0000}"/>
    <cellStyle name="Output 12 3 7 3" xfId="47792" xr:uid="{00000000-0005-0000-0000-000010BD0000}"/>
    <cellStyle name="Output 12 3 7 4" xfId="47793" xr:uid="{00000000-0005-0000-0000-000011BD0000}"/>
    <cellStyle name="Output 12 3 8" xfId="47794" xr:uid="{00000000-0005-0000-0000-000012BD0000}"/>
    <cellStyle name="Output 12 3 8 2" xfId="47795" xr:uid="{00000000-0005-0000-0000-000013BD0000}"/>
    <cellStyle name="Output 12 3 8 3" xfId="47796" xr:uid="{00000000-0005-0000-0000-000014BD0000}"/>
    <cellStyle name="Output 12 3 8 4" xfId="47797" xr:uid="{00000000-0005-0000-0000-000015BD0000}"/>
    <cellStyle name="Output 12 3 9" xfId="47798" xr:uid="{00000000-0005-0000-0000-000016BD0000}"/>
    <cellStyle name="Output 12 3 9 2" xfId="47799" xr:uid="{00000000-0005-0000-0000-000017BD0000}"/>
    <cellStyle name="Output 12 3 9 3" xfId="47800" xr:uid="{00000000-0005-0000-0000-000018BD0000}"/>
    <cellStyle name="Output 12 3 9 4" xfId="47801" xr:uid="{00000000-0005-0000-0000-000019BD0000}"/>
    <cellStyle name="Output 12 30" xfId="47802" xr:uid="{00000000-0005-0000-0000-00001ABD0000}"/>
    <cellStyle name="Output 12 30 10" xfId="47803" xr:uid="{00000000-0005-0000-0000-00001BBD0000}"/>
    <cellStyle name="Output 12 30 10 2" xfId="47804" xr:uid="{00000000-0005-0000-0000-00001CBD0000}"/>
    <cellStyle name="Output 12 30 10 3" xfId="47805" xr:uid="{00000000-0005-0000-0000-00001DBD0000}"/>
    <cellStyle name="Output 12 30 10 4" xfId="47806" xr:uid="{00000000-0005-0000-0000-00001EBD0000}"/>
    <cellStyle name="Output 12 30 11" xfId="47807" xr:uid="{00000000-0005-0000-0000-00001FBD0000}"/>
    <cellStyle name="Output 12 30 11 2" xfId="47808" xr:uid="{00000000-0005-0000-0000-000020BD0000}"/>
    <cellStyle name="Output 12 30 11 3" xfId="47809" xr:uid="{00000000-0005-0000-0000-000021BD0000}"/>
    <cellStyle name="Output 12 30 11 4" xfId="47810" xr:uid="{00000000-0005-0000-0000-000022BD0000}"/>
    <cellStyle name="Output 12 30 12" xfId="47811" xr:uid="{00000000-0005-0000-0000-000023BD0000}"/>
    <cellStyle name="Output 12 30 12 2" xfId="47812" xr:uid="{00000000-0005-0000-0000-000024BD0000}"/>
    <cellStyle name="Output 12 30 12 3" xfId="47813" xr:uid="{00000000-0005-0000-0000-000025BD0000}"/>
    <cellStyle name="Output 12 30 12 4" xfId="47814" xr:uid="{00000000-0005-0000-0000-000026BD0000}"/>
    <cellStyle name="Output 12 30 13" xfId="47815" xr:uid="{00000000-0005-0000-0000-000027BD0000}"/>
    <cellStyle name="Output 12 30 13 2" xfId="47816" xr:uid="{00000000-0005-0000-0000-000028BD0000}"/>
    <cellStyle name="Output 12 30 13 3" xfId="47817" xr:uid="{00000000-0005-0000-0000-000029BD0000}"/>
    <cellStyle name="Output 12 30 13 4" xfId="47818" xr:uid="{00000000-0005-0000-0000-00002ABD0000}"/>
    <cellStyle name="Output 12 30 14" xfId="47819" xr:uid="{00000000-0005-0000-0000-00002BBD0000}"/>
    <cellStyle name="Output 12 30 14 2" xfId="47820" xr:uid="{00000000-0005-0000-0000-00002CBD0000}"/>
    <cellStyle name="Output 12 30 14 3" xfId="47821" xr:uid="{00000000-0005-0000-0000-00002DBD0000}"/>
    <cellStyle name="Output 12 30 14 4" xfId="47822" xr:uid="{00000000-0005-0000-0000-00002EBD0000}"/>
    <cellStyle name="Output 12 30 15" xfId="47823" xr:uid="{00000000-0005-0000-0000-00002FBD0000}"/>
    <cellStyle name="Output 12 30 15 2" xfId="47824" xr:uid="{00000000-0005-0000-0000-000030BD0000}"/>
    <cellStyle name="Output 12 30 15 3" xfId="47825" xr:uid="{00000000-0005-0000-0000-000031BD0000}"/>
    <cellStyle name="Output 12 30 15 4" xfId="47826" xr:uid="{00000000-0005-0000-0000-000032BD0000}"/>
    <cellStyle name="Output 12 30 16" xfId="47827" xr:uid="{00000000-0005-0000-0000-000033BD0000}"/>
    <cellStyle name="Output 12 30 16 2" xfId="47828" xr:uid="{00000000-0005-0000-0000-000034BD0000}"/>
    <cellStyle name="Output 12 30 16 3" xfId="47829" xr:uid="{00000000-0005-0000-0000-000035BD0000}"/>
    <cellStyle name="Output 12 30 16 4" xfId="47830" xr:uid="{00000000-0005-0000-0000-000036BD0000}"/>
    <cellStyle name="Output 12 30 17" xfId="47831" xr:uid="{00000000-0005-0000-0000-000037BD0000}"/>
    <cellStyle name="Output 12 30 17 2" xfId="47832" xr:uid="{00000000-0005-0000-0000-000038BD0000}"/>
    <cellStyle name="Output 12 30 17 3" xfId="47833" xr:uid="{00000000-0005-0000-0000-000039BD0000}"/>
    <cellStyle name="Output 12 30 17 4" xfId="47834" xr:uid="{00000000-0005-0000-0000-00003ABD0000}"/>
    <cellStyle name="Output 12 30 18" xfId="47835" xr:uid="{00000000-0005-0000-0000-00003BBD0000}"/>
    <cellStyle name="Output 12 30 18 2" xfId="47836" xr:uid="{00000000-0005-0000-0000-00003CBD0000}"/>
    <cellStyle name="Output 12 30 18 3" xfId="47837" xr:uid="{00000000-0005-0000-0000-00003DBD0000}"/>
    <cellStyle name="Output 12 30 18 4" xfId="47838" xr:uid="{00000000-0005-0000-0000-00003EBD0000}"/>
    <cellStyle name="Output 12 30 19" xfId="47839" xr:uid="{00000000-0005-0000-0000-00003FBD0000}"/>
    <cellStyle name="Output 12 30 19 2" xfId="47840" xr:uid="{00000000-0005-0000-0000-000040BD0000}"/>
    <cellStyle name="Output 12 30 19 3" xfId="47841" xr:uid="{00000000-0005-0000-0000-000041BD0000}"/>
    <cellStyle name="Output 12 30 19 4" xfId="47842" xr:uid="{00000000-0005-0000-0000-000042BD0000}"/>
    <cellStyle name="Output 12 30 2" xfId="47843" xr:uid="{00000000-0005-0000-0000-000043BD0000}"/>
    <cellStyle name="Output 12 30 2 2" xfId="47844" xr:uid="{00000000-0005-0000-0000-000044BD0000}"/>
    <cellStyle name="Output 12 30 2 3" xfId="47845" xr:uid="{00000000-0005-0000-0000-000045BD0000}"/>
    <cellStyle name="Output 12 30 2 4" xfId="47846" xr:uid="{00000000-0005-0000-0000-000046BD0000}"/>
    <cellStyle name="Output 12 30 20" xfId="47847" xr:uid="{00000000-0005-0000-0000-000047BD0000}"/>
    <cellStyle name="Output 12 30 20 2" xfId="47848" xr:uid="{00000000-0005-0000-0000-000048BD0000}"/>
    <cellStyle name="Output 12 30 20 3" xfId="47849" xr:uid="{00000000-0005-0000-0000-000049BD0000}"/>
    <cellStyle name="Output 12 30 20 4" xfId="47850" xr:uid="{00000000-0005-0000-0000-00004ABD0000}"/>
    <cellStyle name="Output 12 30 21" xfId="47851" xr:uid="{00000000-0005-0000-0000-00004BBD0000}"/>
    <cellStyle name="Output 12 30 22" xfId="47852" xr:uid="{00000000-0005-0000-0000-00004CBD0000}"/>
    <cellStyle name="Output 12 30 3" xfId="47853" xr:uid="{00000000-0005-0000-0000-00004DBD0000}"/>
    <cellStyle name="Output 12 30 3 2" xfId="47854" xr:uid="{00000000-0005-0000-0000-00004EBD0000}"/>
    <cellStyle name="Output 12 30 3 3" xfId="47855" xr:uid="{00000000-0005-0000-0000-00004FBD0000}"/>
    <cellStyle name="Output 12 30 3 4" xfId="47856" xr:uid="{00000000-0005-0000-0000-000050BD0000}"/>
    <cellStyle name="Output 12 30 4" xfId="47857" xr:uid="{00000000-0005-0000-0000-000051BD0000}"/>
    <cellStyle name="Output 12 30 4 2" xfId="47858" xr:uid="{00000000-0005-0000-0000-000052BD0000}"/>
    <cellStyle name="Output 12 30 4 3" xfId="47859" xr:uid="{00000000-0005-0000-0000-000053BD0000}"/>
    <cellStyle name="Output 12 30 4 4" xfId="47860" xr:uid="{00000000-0005-0000-0000-000054BD0000}"/>
    <cellStyle name="Output 12 30 5" xfId="47861" xr:uid="{00000000-0005-0000-0000-000055BD0000}"/>
    <cellStyle name="Output 12 30 5 2" xfId="47862" xr:uid="{00000000-0005-0000-0000-000056BD0000}"/>
    <cellStyle name="Output 12 30 5 3" xfId="47863" xr:uid="{00000000-0005-0000-0000-000057BD0000}"/>
    <cellStyle name="Output 12 30 5 4" xfId="47864" xr:uid="{00000000-0005-0000-0000-000058BD0000}"/>
    <cellStyle name="Output 12 30 6" xfId="47865" xr:uid="{00000000-0005-0000-0000-000059BD0000}"/>
    <cellStyle name="Output 12 30 6 2" xfId="47866" xr:uid="{00000000-0005-0000-0000-00005ABD0000}"/>
    <cellStyle name="Output 12 30 6 3" xfId="47867" xr:uid="{00000000-0005-0000-0000-00005BBD0000}"/>
    <cellStyle name="Output 12 30 6 4" xfId="47868" xr:uid="{00000000-0005-0000-0000-00005CBD0000}"/>
    <cellStyle name="Output 12 30 7" xfId="47869" xr:uid="{00000000-0005-0000-0000-00005DBD0000}"/>
    <cellStyle name="Output 12 30 7 2" xfId="47870" xr:uid="{00000000-0005-0000-0000-00005EBD0000}"/>
    <cellStyle name="Output 12 30 7 3" xfId="47871" xr:uid="{00000000-0005-0000-0000-00005FBD0000}"/>
    <cellStyle name="Output 12 30 7 4" xfId="47872" xr:uid="{00000000-0005-0000-0000-000060BD0000}"/>
    <cellStyle name="Output 12 30 8" xfId="47873" xr:uid="{00000000-0005-0000-0000-000061BD0000}"/>
    <cellStyle name="Output 12 30 8 2" xfId="47874" xr:uid="{00000000-0005-0000-0000-000062BD0000}"/>
    <cellStyle name="Output 12 30 8 3" xfId="47875" xr:uid="{00000000-0005-0000-0000-000063BD0000}"/>
    <cellStyle name="Output 12 30 8 4" xfId="47876" xr:uid="{00000000-0005-0000-0000-000064BD0000}"/>
    <cellStyle name="Output 12 30 9" xfId="47877" xr:uid="{00000000-0005-0000-0000-000065BD0000}"/>
    <cellStyle name="Output 12 30 9 2" xfId="47878" xr:uid="{00000000-0005-0000-0000-000066BD0000}"/>
    <cellStyle name="Output 12 30 9 3" xfId="47879" xr:uid="{00000000-0005-0000-0000-000067BD0000}"/>
    <cellStyle name="Output 12 30 9 4" xfId="47880" xr:uid="{00000000-0005-0000-0000-000068BD0000}"/>
    <cellStyle name="Output 12 31" xfId="47881" xr:uid="{00000000-0005-0000-0000-000069BD0000}"/>
    <cellStyle name="Output 12 31 2" xfId="47882" xr:uid="{00000000-0005-0000-0000-00006ABD0000}"/>
    <cellStyle name="Output 12 31 3" xfId="47883" xr:uid="{00000000-0005-0000-0000-00006BBD0000}"/>
    <cellStyle name="Output 12 31 4" xfId="47884" xr:uid="{00000000-0005-0000-0000-00006CBD0000}"/>
    <cellStyle name="Output 12 32" xfId="47885" xr:uid="{00000000-0005-0000-0000-00006DBD0000}"/>
    <cellStyle name="Output 12 32 2" xfId="47886" xr:uid="{00000000-0005-0000-0000-00006EBD0000}"/>
    <cellStyle name="Output 12 32 3" xfId="47887" xr:uid="{00000000-0005-0000-0000-00006FBD0000}"/>
    <cellStyle name="Output 12 32 4" xfId="47888" xr:uid="{00000000-0005-0000-0000-000070BD0000}"/>
    <cellStyle name="Output 12 33" xfId="47889" xr:uid="{00000000-0005-0000-0000-000071BD0000}"/>
    <cellStyle name="Output 12 33 2" xfId="47890" xr:uid="{00000000-0005-0000-0000-000072BD0000}"/>
    <cellStyle name="Output 12 33 3" xfId="47891" xr:uid="{00000000-0005-0000-0000-000073BD0000}"/>
    <cellStyle name="Output 12 33 4" xfId="47892" xr:uid="{00000000-0005-0000-0000-000074BD0000}"/>
    <cellStyle name="Output 12 34" xfId="47893" xr:uid="{00000000-0005-0000-0000-000075BD0000}"/>
    <cellStyle name="Output 12 34 2" xfId="47894" xr:uid="{00000000-0005-0000-0000-000076BD0000}"/>
    <cellStyle name="Output 12 34 3" xfId="47895" xr:uid="{00000000-0005-0000-0000-000077BD0000}"/>
    <cellStyle name="Output 12 34 4" xfId="47896" xr:uid="{00000000-0005-0000-0000-000078BD0000}"/>
    <cellStyle name="Output 12 35" xfId="47897" xr:uid="{00000000-0005-0000-0000-000079BD0000}"/>
    <cellStyle name="Output 12 35 2" xfId="47898" xr:uid="{00000000-0005-0000-0000-00007ABD0000}"/>
    <cellStyle name="Output 12 35 3" xfId="47899" xr:uid="{00000000-0005-0000-0000-00007BBD0000}"/>
    <cellStyle name="Output 12 35 4" xfId="47900" xr:uid="{00000000-0005-0000-0000-00007CBD0000}"/>
    <cellStyle name="Output 12 36" xfId="47901" xr:uid="{00000000-0005-0000-0000-00007DBD0000}"/>
    <cellStyle name="Output 12 36 2" xfId="47902" xr:uid="{00000000-0005-0000-0000-00007EBD0000}"/>
    <cellStyle name="Output 12 36 3" xfId="47903" xr:uid="{00000000-0005-0000-0000-00007FBD0000}"/>
    <cellStyle name="Output 12 36 4" xfId="47904" xr:uid="{00000000-0005-0000-0000-000080BD0000}"/>
    <cellStyle name="Output 12 37" xfId="47905" xr:uid="{00000000-0005-0000-0000-000081BD0000}"/>
    <cellStyle name="Output 12 37 2" xfId="47906" xr:uid="{00000000-0005-0000-0000-000082BD0000}"/>
    <cellStyle name="Output 12 37 3" xfId="47907" xr:uid="{00000000-0005-0000-0000-000083BD0000}"/>
    <cellStyle name="Output 12 37 4" xfId="47908" xr:uid="{00000000-0005-0000-0000-000084BD0000}"/>
    <cellStyle name="Output 12 38" xfId="47909" xr:uid="{00000000-0005-0000-0000-000085BD0000}"/>
    <cellStyle name="Output 12 38 2" xfId="47910" xr:uid="{00000000-0005-0000-0000-000086BD0000}"/>
    <cellStyle name="Output 12 38 3" xfId="47911" xr:uid="{00000000-0005-0000-0000-000087BD0000}"/>
    <cellStyle name="Output 12 38 4" xfId="47912" xr:uid="{00000000-0005-0000-0000-000088BD0000}"/>
    <cellStyle name="Output 12 39" xfId="47913" xr:uid="{00000000-0005-0000-0000-000089BD0000}"/>
    <cellStyle name="Output 12 39 2" xfId="47914" xr:uid="{00000000-0005-0000-0000-00008ABD0000}"/>
    <cellStyle name="Output 12 39 3" xfId="47915" xr:uid="{00000000-0005-0000-0000-00008BBD0000}"/>
    <cellStyle name="Output 12 39 4" xfId="47916" xr:uid="{00000000-0005-0000-0000-00008CBD0000}"/>
    <cellStyle name="Output 12 4" xfId="47917" xr:uid="{00000000-0005-0000-0000-00008DBD0000}"/>
    <cellStyle name="Output 12 4 10" xfId="47918" xr:uid="{00000000-0005-0000-0000-00008EBD0000}"/>
    <cellStyle name="Output 12 4 10 2" xfId="47919" xr:uid="{00000000-0005-0000-0000-00008FBD0000}"/>
    <cellStyle name="Output 12 4 10 3" xfId="47920" xr:uid="{00000000-0005-0000-0000-000090BD0000}"/>
    <cellStyle name="Output 12 4 10 4" xfId="47921" xr:uid="{00000000-0005-0000-0000-000091BD0000}"/>
    <cellStyle name="Output 12 4 11" xfId="47922" xr:uid="{00000000-0005-0000-0000-000092BD0000}"/>
    <cellStyle name="Output 12 4 11 2" xfId="47923" xr:uid="{00000000-0005-0000-0000-000093BD0000}"/>
    <cellStyle name="Output 12 4 11 3" xfId="47924" xr:uid="{00000000-0005-0000-0000-000094BD0000}"/>
    <cellStyle name="Output 12 4 11 4" xfId="47925" xr:uid="{00000000-0005-0000-0000-000095BD0000}"/>
    <cellStyle name="Output 12 4 12" xfId="47926" xr:uid="{00000000-0005-0000-0000-000096BD0000}"/>
    <cellStyle name="Output 12 4 12 2" xfId="47927" xr:uid="{00000000-0005-0000-0000-000097BD0000}"/>
    <cellStyle name="Output 12 4 12 3" xfId="47928" xr:uid="{00000000-0005-0000-0000-000098BD0000}"/>
    <cellStyle name="Output 12 4 12 4" xfId="47929" xr:uid="{00000000-0005-0000-0000-000099BD0000}"/>
    <cellStyle name="Output 12 4 13" xfId="47930" xr:uid="{00000000-0005-0000-0000-00009ABD0000}"/>
    <cellStyle name="Output 12 4 13 2" xfId="47931" xr:uid="{00000000-0005-0000-0000-00009BBD0000}"/>
    <cellStyle name="Output 12 4 13 3" xfId="47932" xr:uid="{00000000-0005-0000-0000-00009CBD0000}"/>
    <cellStyle name="Output 12 4 13 4" xfId="47933" xr:uid="{00000000-0005-0000-0000-00009DBD0000}"/>
    <cellStyle name="Output 12 4 14" xfId="47934" xr:uid="{00000000-0005-0000-0000-00009EBD0000}"/>
    <cellStyle name="Output 12 4 14 2" xfId="47935" xr:uid="{00000000-0005-0000-0000-00009FBD0000}"/>
    <cellStyle name="Output 12 4 14 3" xfId="47936" xr:uid="{00000000-0005-0000-0000-0000A0BD0000}"/>
    <cellStyle name="Output 12 4 14 4" xfId="47937" xr:uid="{00000000-0005-0000-0000-0000A1BD0000}"/>
    <cellStyle name="Output 12 4 15" xfId="47938" xr:uid="{00000000-0005-0000-0000-0000A2BD0000}"/>
    <cellStyle name="Output 12 4 15 2" xfId="47939" xr:uid="{00000000-0005-0000-0000-0000A3BD0000}"/>
    <cellStyle name="Output 12 4 15 3" xfId="47940" xr:uid="{00000000-0005-0000-0000-0000A4BD0000}"/>
    <cellStyle name="Output 12 4 15 4" xfId="47941" xr:uid="{00000000-0005-0000-0000-0000A5BD0000}"/>
    <cellStyle name="Output 12 4 16" xfId="47942" xr:uid="{00000000-0005-0000-0000-0000A6BD0000}"/>
    <cellStyle name="Output 12 4 16 2" xfId="47943" xr:uid="{00000000-0005-0000-0000-0000A7BD0000}"/>
    <cellStyle name="Output 12 4 16 3" xfId="47944" xr:uid="{00000000-0005-0000-0000-0000A8BD0000}"/>
    <cellStyle name="Output 12 4 16 4" xfId="47945" xr:uid="{00000000-0005-0000-0000-0000A9BD0000}"/>
    <cellStyle name="Output 12 4 17" xfId="47946" xr:uid="{00000000-0005-0000-0000-0000AABD0000}"/>
    <cellStyle name="Output 12 4 17 2" xfId="47947" xr:uid="{00000000-0005-0000-0000-0000ABBD0000}"/>
    <cellStyle name="Output 12 4 17 3" xfId="47948" xr:uid="{00000000-0005-0000-0000-0000ACBD0000}"/>
    <cellStyle name="Output 12 4 17 4" xfId="47949" xr:uid="{00000000-0005-0000-0000-0000ADBD0000}"/>
    <cellStyle name="Output 12 4 18" xfId="47950" xr:uid="{00000000-0005-0000-0000-0000AEBD0000}"/>
    <cellStyle name="Output 12 4 18 2" xfId="47951" xr:uid="{00000000-0005-0000-0000-0000AFBD0000}"/>
    <cellStyle name="Output 12 4 18 3" xfId="47952" xr:uid="{00000000-0005-0000-0000-0000B0BD0000}"/>
    <cellStyle name="Output 12 4 18 4" xfId="47953" xr:uid="{00000000-0005-0000-0000-0000B1BD0000}"/>
    <cellStyle name="Output 12 4 19" xfId="47954" xr:uid="{00000000-0005-0000-0000-0000B2BD0000}"/>
    <cellStyle name="Output 12 4 19 2" xfId="47955" xr:uid="{00000000-0005-0000-0000-0000B3BD0000}"/>
    <cellStyle name="Output 12 4 19 3" xfId="47956" xr:uid="{00000000-0005-0000-0000-0000B4BD0000}"/>
    <cellStyle name="Output 12 4 19 4" xfId="47957" xr:uid="{00000000-0005-0000-0000-0000B5BD0000}"/>
    <cellStyle name="Output 12 4 2" xfId="47958" xr:uid="{00000000-0005-0000-0000-0000B6BD0000}"/>
    <cellStyle name="Output 12 4 2 2" xfId="47959" xr:uid="{00000000-0005-0000-0000-0000B7BD0000}"/>
    <cellStyle name="Output 12 4 2 3" xfId="47960" xr:uid="{00000000-0005-0000-0000-0000B8BD0000}"/>
    <cellStyle name="Output 12 4 2 4" xfId="47961" xr:uid="{00000000-0005-0000-0000-0000B9BD0000}"/>
    <cellStyle name="Output 12 4 20" xfId="47962" xr:uid="{00000000-0005-0000-0000-0000BABD0000}"/>
    <cellStyle name="Output 12 4 20 2" xfId="47963" xr:uid="{00000000-0005-0000-0000-0000BBBD0000}"/>
    <cellStyle name="Output 12 4 20 3" xfId="47964" xr:uid="{00000000-0005-0000-0000-0000BCBD0000}"/>
    <cellStyle name="Output 12 4 20 4" xfId="47965" xr:uid="{00000000-0005-0000-0000-0000BDBD0000}"/>
    <cellStyle name="Output 12 4 21" xfId="47966" xr:uid="{00000000-0005-0000-0000-0000BEBD0000}"/>
    <cellStyle name="Output 12 4 22" xfId="47967" xr:uid="{00000000-0005-0000-0000-0000BFBD0000}"/>
    <cellStyle name="Output 12 4 3" xfId="47968" xr:uid="{00000000-0005-0000-0000-0000C0BD0000}"/>
    <cellStyle name="Output 12 4 3 2" xfId="47969" xr:uid="{00000000-0005-0000-0000-0000C1BD0000}"/>
    <cellStyle name="Output 12 4 3 3" xfId="47970" xr:uid="{00000000-0005-0000-0000-0000C2BD0000}"/>
    <cellStyle name="Output 12 4 3 4" xfId="47971" xr:uid="{00000000-0005-0000-0000-0000C3BD0000}"/>
    <cellStyle name="Output 12 4 4" xfId="47972" xr:uid="{00000000-0005-0000-0000-0000C4BD0000}"/>
    <cellStyle name="Output 12 4 4 2" xfId="47973" xr:uid="{00000000-0005-0000-0000-0000C5BD0000}"/>
    <cellStyle name="Output 12 4 4 3" xfId="47974" xr:uid="{00000000-0005-0000-0000-0000C6BD0000}"/>
    <cellStyle name="Output 12 4 4 4" xfId="47975" xr:uid="{00000000-0005-0000-0000-0000C7BD0000}"/>
    <cellStyle name="Output 12 4 5" xfId="47976" xr:uid="{00000000-0005-0000-0000-0000C8BD0000}"/>
    <cellStyle name="Output 12 4 5 2" xfId="47977" xr:uid="{00000000-0005-0000-0000-0000C9BD0000}"/>
    <cellStyle name="Output 12 4 5 3" xfId="47978" xr:uid="{00000000-0005-0000-0000-0000CABD0000}"/>
    <cellStyle name="Output 12 4 5 4" xfId="47979" xr:uid="{00000000-0005-0000-0000-0000CBBD0000}"/>
    <cellStyle name="Output 12 4 6" xfId="47980" xr:uid="{00000000-0005-0000-0000-0000CCBD0000}"/>
    <cellStyle name="Output 12 4 6 2" xfId="47981" xr:uid="{00000000-0005-0000-0000-0000CDBD0000}"/>
    <cellStyle name="Output 12 4 6 3" xfId="47982" xr:uid="{00000000-0005-0000-0000-0000CEBD0000}"/>
    <cellStyle name="Output 12 4 6 4" xfId="47983" xr:uid="{00000000-0005-0000-0000-0000CFBD0000}"/>
    <cellStyle name="Output 12 4 7" xfId="47984" xr:uid="{00000000-0005-0000-0000-0000D0BD0000}"/>
    <cellStyle name="Output 12 4 7 2" xfId="47985" xr:uid="{00000000-0005-0000-0000-0000D1BD0000}"/>
    <cellStyle name="Output 12 4 7 3" xfId="47986" xr:uid="{00000000-0005-0000-0000-0000D2BD0000}"/>
    <cellStyle name="Output 12 4 7 4" xfId="47987" xr:uid="{00000000-0005-0000-0000-0000D3BD0000}"/>
    <cellStyle name="Output 12 4 8" xfId="47988" xr:uid="{00000000-0005-0000-0000-0000D4BD0000}"/>
    <cellStyle name="Output 12 4 8 2" xfId="47989" xr:uid="{00000000-0005-0000-0000-0000D5BD0000}"/>
    <cellStyle name="Output 12 4 8 3" xfId="47990" xr:uid="{00000000-0005-0000-0000-0000D6BD0000}"/>
    <cellStyle name="Output 12 4 8 4" xfId="47991" xr:uid="{00000000-0005-0000-0000-0000D7BD0000}"/>
    <cellStyle name="Output 12 4 9" xfId="47992" xr:uid="{00000000-0005-0000-0000-0000D8BD0000}"/>
    <cellStyle name="Output 12 4 9 2" xfId="47993" xr:uid="{00000000-0005-0000-0000-0000D9BD0000}"/>
    <cellStyle name="Output 12 4 9 3" xfId="47994" xr:uid="{00000000-0005-0000-0000-0000DABD0000}"/>
    <cellStyle name="Output 12 4 9 4" xfId="47995" xr:uid="{00000000-0005-0000-0000-0000DBBD0000}"/>
    <cellStyle name="Output 12 40" xfId="47996" xr:uid="{00000000-0005-0000-0000-0000DCBD0000}"/>
    <cellStyle name="Output 12 40 2" xfId="47997" xr:uid="{00000000-0005-0000-0000-0000DDBD0000}"/>
    <cellStyle name="Output 12 40 3" xfId="47998" xr:uid="{00000000-0005-0000-0000-0000DEBD0000}"/>
    <cellStyle name="Output 12 40 4" xfId="47999" xr:uid="{00000000-0005-0000-0000-0000DFBD0000}"/>
    <cellStyle name="Output 12 41" xfId="48000" xr:uid="{00000000-0005-0000-0000-0000E0BD0000}"/>
    <cellStyle name="Output 12 41 2" xfId="48001" xr:uid="{00000000-0005-0000-0000-0000E1BD0000}"/>
    <cellStyle name="Output 12 41 3" xfId="48002" xr:uid="{00000000-0005-0000-0000-0000E2BD0000}"/>
    <cellStyle name="Output 12 41 4" xfId="48003" xr:uid="{00000000-0005-0000-0000-0000E3BD0000}"/>
    <cellStyle name="Output 12 42" xfId="48004" xr:uid="{00000000-0005-0000-0000-0000E4BD0000}"/>
    <cellStyle name="Output 12 42 2" xfId="48005" xr:uid="{00000000-0005-0000-0000-0000E5BD0000}"/>
    <cellStyle name="Output 12 42 3" xfId="48006" xr:uid="{00000000-0005-0000-0000-0000E6BD0000}"/>
    <cellStyle name="Output 12 42 4" xfId="48007" xr:uid="{00000000-0005-0000-0000-0000E7BD0000}"/>
    <cellStyle name="Output 12 43" xfId="48008" xr:uid="{00000000-0005-0000-0000-0000E8BD0000}"/>
    <cellStyle name="Output 12 43 2" xfId="48009" xr:uid="{00000000-0005-0000-0000-0000E9BD0000}"/>
    <cellStyle name="Output 12 43 3" xfId="48010" xr:uid="{00000000-0005-0000-0000-0000EABD0000}"/>
    <cellStyle name="Output 12 43 4" xfId="48011" xr:uid="{00000000-0005-0000-0000-0000EBBD0000}"/>
    <cellStyle name="Output 12 44" xfId="48012" xr:uid="{00000000-0005-0000-0000-0000ECBD0000}"/>
    <cellStyle name="Output 12 44 2" xfId="48013" xr:uid="{00000000-0005-0000-0000-0000EDBD0000}"/>
    <cellStyle name="Output 12 44 3" xfId="48014" xr:uid="{00000000-0005-0000-0000-0000EEBD0000}"/>
    <cellStyle name="Output 12 44 4" xfId="48015" xr:uid="{00000000-0005-0000-0000-0000EFBD0000}"/>
    <cellStyle name="Output 12 45" xfId="48016" xr:uid="{00000000-0005-0000-0000-0000F0BD0000}"/>
    <cellStyle name="Output 12 45 2" xfId="48017" xr:uid="{00000000-0005-0000-0000-0000F1BD0000}"/>
    <cellStyle name="Output 12 45 3" xfId="48018" xr:uid="{00000000-0005-0000-0000-0000F2BD0000}"/>
    <cellStyle name="Output 12 45 4" xfId="48019" xr:uid="{00000000-0005-0000-0000-0000F3BD0000}"/>
    <cellStyle name="Output 12 46" xfId="48020" xr:uid="{00000000-0005-0000-0000-0000F4BD0000}"/>
    <cellStyle name="Output 12 46 2" xfId="48021" xr:uid="{00000000-0005-0000-0000-0000F5BD0000}"/>
    <cellStyle name="Output 12 46 3" xfId="48022" xr:uid="{00000000-0005-0000-0000-0000F6BD0000}"/>
    <cellStyle name="Output 12 46 4" xfId="48023" xr:uid="{00000000-0005-0000-0000-0000F7BD0000}"/>
    <cellStyle name="Output 12 47" xfId="48024" xr:uid="{00000000-0005-0000-0000-0000F8BD0000}"/>
    <cellStyle name="Output 12 47 2" xfId="48025" xr:uid="{00000000-0005-0000-0000-0000F9BD0000}"/>
    <cellStyle name="Output 12 47 3" xfId="48026" xr:uid="{00000000-0005-0000-0000-0000FABD0000}"/>
    <cellStyle name="Output 12 47 4" xfId="48027" xr:uid="{00000000-0005-0000-0000-0000FBBD0000}"/>
    <cellStyle name="Output 12 48" xfId="48028" xr:uid="{00000000-0005-0000-0000-0000FCBD0000}"/>
    <cellStyle name="Output 12 48 2" xfId="48029" xr:uid="{00000000-0005-0000-0000-0000FDBD0000}"/>
    <cellStyle name="Output 12 48 3" xfId="48030" xr:uid="{00000000-0005-0000-0000-0000FEBD0000}"/>
    <cellStyle name="Output 12 48 4" xfId="48031" xr:uid="{00000000-0005-0000-0000-0000FFBD0000}"/>
    <cellStyle name="Output 12 49" xfId="48032" xr:uid="{00000000-0005-0000-0000-000000BE0000}"/>
    <cellStyle name="Output 12 49 2" xfId="48033" xr:uid="{00000000-0005-0000-0000-000001BE0000}"/>
    <cellStyle name="Output 12 49 3" xfId="48034" xr:uid="{00000000-0005-0000-0000-000002BE0000}"/>
    <cellStyle name="Output 12 49 4" xfId="48035" xr:uid="{00000000-0005-0000-0000-000003BE0000}"/>
    <cellStyle name="Output 12 5" xfId="48036" xr:uid="{00000000-0005-0000-0000-000004BE0000}"/>
    <cellStyle name="Output 12 5 10" xfId="48037" xr:uid="{00000000-0005-0000-0000-000005BE0000}"/>
    <cellStyle name="Output 12 5 10 2" xfId="48038" xr:uid="{00000000-0005-0000-0000-000006BE0000}"/>
    <cellStyle name="Output 12 5 10 3" xfId="48039" xr:uid="{00000000-0005-0000-0000-000007BE0000}"/>
    <cellStyle name="Output 12 5 10 4" xfId="48040" xr:uid="{00000000-0005-0000-0000-000008BE0000}"/>
    <cellStyle name="Output 12 5 11" xfId="48041" xr:uid="{00000000-0005-0000-0000-000009BE0000}"/>
    <cellStyle name="Output 12 5 11 2" xfId="48042" xr:uid="{00000000-0005-0000-0000-00000ABE0000}"/>
    <cellStyle name="Output 12 5 11 3" xfId="48043" xr:uid="{00000000-0005-0000-0000-00000BBE0000}"/>
    <cellStyle name="Output 12 5 11 4" xfId="48044" xr:uid="{00000000-0005-0000-0000-00000CBE0000}"/>
    <cellStyle name="Output 12 5 12" xfId="48045" xr:uid="{00000000-0005-0000-0000-00000DBE0000}"/>
    <cellStyle name="Output 12 5 12 2" xfId="48046" xr:uid="{00000000-0005-0000-0000-00000EBE0000}"/>
    <cellStyle name="Output 12 5 12 3" xfId="48047" xr:uid="{00000000-0005-0000-0000-00000FBE0000}"/>
    <cellStyle name="Output 12 5 12 4" xfId="48048" xr:uid="{00000000-0005-0000-0000-000010BE0000}"/>
    <cellStyle name="Output 12 5 13" xfId="48049" xr:uid="{00000000-0005-0000-0000-000011BE0000}"/>
    <cellStyle name="Output 12 5 13 2" xfId="48050" xr:uid="{00000000-0005-0000-0000-000012BE0000}"/>
    <cellStyle name="Output 12 5 13 3" xfId="48051" xr:uid="{00000000-0005-0000-0000-000013BE0000}"/>
    <cellStyle name="Output 12 5 13 4" xfId="48052" xr:uid="{00000000-0005-0000-0000-000014BE0000}"/>
    <cellStyle name="Output 12 5 14" xfId="48053" xr:uid="{00000000-0005-0000-0000-000015BE0000}"/>
    <cellStyle name="Output 12 5 14 2" xfId="48054" xr:uid="{00000000-0005-0000-0000-000016BE0000}"/>
    <cellStyle name="Output 12 5 14 3" xfId="48055" xr:uid="{00000000-0005-0000-0000-000017BE0000}"/>
    <cellStyle name="Output 12 5 14 4" xfId="48056" xr:uid="{00000000-0005-0000-0000-000018BE0000}"/>
    <cellStyle name="Output 12 5 15" xfId="48057" xr:uid="{00000000-0005-0000-0000-000019BE0000}"/>
    <cellStyle name="Output 12 5 15 2" xfId="48058" xr:uid="{00000000-0005-0000-0000-00001ABE0000}"/>
    <cellStyle name="Output 12 5 15 3" xfId="48059" xr:uid="{00000000-0005-0000-0000-00001BBE0000}"/>
    <cellStyle name="Output 12 5 15 4" xfId="48060" xr:uid="{00000000-0005-0000-0000-00001CBE0000}"/>
    <cellStyle name="Output 12 5 16" xfId="48061" xr:uid="{00000000-0005-0000-0000-00001DBE0000}"/>
    <cellStyle name="Output 12 5 16 2" xfId="48062" xr:uid="{00000000-0005-0000-0000-00001EBE0000}"/>
    <cellStyle name="Output 12 5 16 3" xfId="48063" xr:uid="{00000000-0005-0000-0000-00001FBE0000}"/>
    <cellStyle name="Output 12 5 16 4" xfId="48064" xr:uid="{00000000-0005-0000-0000-000020BE0000}"/>
    <cellStyle name="Output 12 5 17" xfId="48065" xr:uid="{00000000-0005-0000-0000-000021BE0000}"/>
    <cellStyle name="Output 12 5 17 2" xfId="48066" xr:uid="{00000000-0005-0000-0000-000022BE0000}"/>
    <cellStyle name="Output 12 5 17 3" xfId="48067" xr:uid="{00000000-0005-0000-0000-000023BE0000}"/>
    <cellStyle name="Output 12 5 17 4" xfId="48068" xr:uid="{00000000-0005-0000-0000-000024BE0000}"/>
    <cellStyle name="Output 12 5 18" xfId="48069" xr:uid="{00000000-0005-0000-0000-000025BE0000}"/>
    <cellStyle name="Output 12 5 18 2" xfId="48070" xr:uid="{00000000-0005-0000-0000-000026BE0000}"/>
    <cellStyle name="Output 12 5 18 3" xfId="48071" xr:uid="{00000000-0005-0000-0000-000027BE0000}"/>
    <cellStyle name="Output 12 5 18 4" xfId="48072" xr:uid="{00000000-0005-0000-0000-000028BE0000}"/>
    <cellStyle name="Output 12 5 19" xfId="48073" xr:uid="{00000000-0005-0000-0000-000029BE0000}"/>
    <cellStyle name="Output 12 5 19 2" xfId="48074" xr:uid="{00000000-0005-0000-0000-00002ABE0000}"/>
    <cellStyle name="Output 12 5 19 3" xfId="48075" xr:uid="{00000000-0005-0000-0000-00002BBE0000}"/>
    <cellStyle name="Output 12 5 19 4" xfId="48076" xr:uid="{00000000-0005-0000-0000-00002CBE0000}"/>
    <cellStyle name="Output 12 5 2" xfId="48077" xr:uid="{00000000-0005-0000-0000-00002DBE0000}"/>
    <cellStyle name="Output 12 5 2 2" xfId="48078" xr:uid="{00000000-0005-0000-0000-00002EBE0000}"/>
    <cellStyle name="Output 12 5 2 3" xfId="48079" xr:uid="{00000000-0005-0000-0000-00002FBE0000}"/>
    <cellStyle name="Output 12 5 2 4" xfId="48080" xr:uid="{00000000-0005-0000-0000-000030BE0000}"/>
    <cellStyle name="Output 12 5 20" xfId="48081" xr:uid="{00000000-0005-0000-0000-000031BE0000}"/>
    <cellStyle name="Output 12 5 20 2" xfId="48082" xr:uid="{00000000-0005-0000-0000-000032BE0000}"/>
    <cellStyle name="Output 12 5 20 3" xfId="48083" xr:uid="{00000000-0005-0000-0000-000033BE0000}"/>
    <cellStyle name="Output 12 5 20 4" xfId="48084" xr:uid="{00000000-0005-0000-0000-000034BE0000}"/>
    <cellStyle name="Output 12 5 21" xfId="48085" xr:uid="{00000000-0005-0000-0000-000035BE0000}"/>
    <cellStyle name="Output 12 5 22" xfId="48086" xr:uid="{00000000-0005-0000-0000-000036BE0000}"/>
    <cellStyle name="Output 12 5 3" xfId="48087" xr:uid="{00000000-0005-0000-0000-000037BE0000}"/>
    <cellStyle name="Output 12 5 3 2" xfId="48088" xr:uid="{00000000-0005-0000-0000-000038BE0000}"/>
    <cellStyle name="Output 12 5 3 3" xfId="48089" xr:uid="{00000000-0005-0000-0000-000039BE0000}"/>
    <cellStyle name="Output 12 5 3 4" xfId="48090" xr:uid="{00000000-0005-0000-0000-00003ABE0000}"/>
    <cellStyle name="Output 12 5 4" xfId="48091" xr:uid="{00000000-0005-0000-0000-00003BBE0000}"/>
    <cellStyle name="Output 12 5 4 2" xfId="48092" xr:uid="{00000000-0005-0000-0000-00003CBE0000}"/>
    <cellStyle name="Output 12 5 4 3" xfId="48093" xr:uid="{00000000-0005-0000-0000-00003DBE0000}"/>
    <cellStyle name="Output 12 5 4 4" xfId="48094" xr:uid="{00000000-0005-0000-0000-00003EBE0000}"/>
    <cellStyle name="Output 12 5 5" xfId="48095" xr:uid="{00000000-0005-0000-0000-00003FBE0000}"/>
    <cellStyle name="Output 12 5 5 2" xfId="48096" xr:uid="{00000000-0005-0000-0000-000040BE0000}"/>
    <cellStyle name="Output 12 5 5 3" xfId="48097" xr:uid="{00000000-0005-0000-0000-000041BE0000}"/>
    <cellStyle name="Output 12 5 5 4" xfId="48098" xr:uid="{00000000-0005-0000-0000-000042BE0000}"/>
    <cellStyle name="Output 12 5 6" xfId="48099" xr:uid="{00000000-0005-0000-0000-000043BE0000}"/>
    <cellStyle name="Output 12 5 6 2" xfId="48100" xr:uid="{00000000-0005-0000-0000-000044BE0000}"/>
    <cellStyle name="Output 12 5 6 3" xfId="48101" xr:uid="{00000000-0005-0000-0000-000045BE0000}"/>
    <cellStyle name="Output 12 5 6 4" xfId="48102" xr:uid="{00000000-0005-0000-0000-000046BE0000}"/>
    <cellStyle name="Output 12 5 7" xfId="48103" xr:uid="{00000000-0005-0000-0000-000047BE0000}"/>
    <cellStyle name="Output 12 5 7 2" xfId="48104" xr:uid="{00000000-0005-0000-0000-000048BE0000}"/>
    <cellStyle name="Output 12 5 7 3" xfId="48105" xr:uid="{00000000-0005-0000-0000-000049BE0000}"/>
    <cellStyle name="Output 12 5 7 4" xfId="48106" xr:uid="{00000000-0005-0000-0000-00004ABE0000}"/>
    <cellStyle name="Output 12 5 8" xfId="48107" xr:uid="{00000000-0005-0000-0000-00004BBE0000}"/>
    <cellStyle name="Output 12 5 8 2" xfId="48108" xr:uid="{00000000-0005-0000-0000-00004CBE0000}"/>
    <cellStyle name="Output 12 5 8 3" xfId="48109" xr:uid="{00000000-0005-0000-0000-00004DBE0000}"/>
    <cellStyle name="Output 12 5 8 4" xfId="48110" xr:uid="{00000000-0005-0000-0000-00004EBE0000}"/>
    <cellStyle name="Output 12 5 9" xfId="48111" xr:uid="{00000000-0005-0000-0000-00004FBE0000}"/>
    <cellStyle name="Output 12 5 9 2" xfId="48112" xr:uid="{00000000-0005-0000-0000-000050BE0000}"/>
    <cellStyle name="Output 12 5 9 3" xfId="48113" xr:uid="{00000000-0005-0000-0000-000051BE0000}"/>
    <cellStyle name="Output 12 5 9 4" xfId="48114" xr:uid="{00000000-0005-0000-0000-000052BE0000}"/>
    <cellStyle name="Output 12 50" xfId="48115" xr:uid="{00000000-0005-0000-0000-000053BE0000}"/>
    <cellStyle name="Output 12 51" xfId="48116" xr:uid="{00000000-0005-0000-0000-000054BE0000}"/>
    <cellStyle name="Output 12 52" xfId="48117" xr:uid="{00000000-0005-0000-0000-000055BE0000}"/>
    <cellStyle name="Output 12 6" xfId="48118" xr:uid="{00000000-0005-0000-0000-000056BE0000}"/>
    <cellStyle name="Output 12 6 10" xfId="48119" xr:uid="{00000000-0005-0000-0000-000057BE0000}"/>
    <cellStyle name="Output 12 6 10 2" xfId="48120" xr:uid="{00000000-0005-0000-0000-000058BE0000}"/>
    <cellStyle name="Output 12 6 10 3" xfId="48121" xr:uid="{00000000-0005-0000-0000-000059BE0000}"/>
    <cellStyle name="Output 12 6 10 4" xfId="48122" xr:uid="{00000000-0005-0000-0000-00005ABE0000}"/>
    <cellStyle name="Output 12 6 11" xfId="48123" xr:uid="{00000000-0005-0000-0000-00005BBE0000}"/>
    <cellStyle name="Output 12 6 11 2" xfId="48124" xr:uid="{00000000-0005-0000-0000-00005CBE0000}"/>
    <cellStyle name="Output 12 6 11 3" xfId="48125" xr:uid="{00000000-0005-0000-0000-00005DBE0000}"/>
    <cellStyle name="Output 12 6 11 4" xfId="48126" xr:uid="{00000000-0005-0000-0000-00005EBE0000}"/>
    <cellStyle name="Output 12 6 12" xfId="48127" xr:uid="{00000000-0005-0000-0000-00005FBE0000}"/>
    <cellStyle name="Output 12 6 12 2" xfId="48128" xr:uid="{00000000-0005-0000-0000-000060BE0000}"/>
    <cellStyle name="Output 12 6 12 3" xfId="48129" xr:uid="{00000000-0005-0000-0000-000061BE0000}"/>
    <cellStyle name="Output 12 6 12 4" xfId="48130" xr:uid="{00000000-0005-0000-0000-000062BE0000}"/>
    <cellStyle name="Output 12 6 13" xfId="48131" xr:uid="{00000000-0005-0000-0000-000063BE0000}"/>
    <cellStyle name="Output 12 6 13 2" xfId="48132" xr:uid="{00000000-0005-0000-0000-000064BE0000}"/>
    <cellStyle name="Output 12 6 13 3" xfId="48133" xr:uid="{00000000-0005-0000-0000-000065BE0000}"/>
    <cellStyle name="Output 12 6 13 4" xfId="48134" xr:uid="{00000000-0005-0000-0000-000066BE0000}"/>
    <cellStyle name="Output 12 6 14" xfId="48135" xr:uid="{00000000-0005-0000-0000-000067BE0000}"/>
    <cellStyle name="Output 12 6 14 2" xfId="48136" xr:uid="{00000000-0005-0000-0000-000068BE0000}"/>
    <cellStyle name="Output 12 6 14 3" xfId="48137" xr:uid="{00000000-0005-0000-0000-000069BE0000}"/>
    <cellStyle name="Output 12 6 14 4" xfId="48138" xr:uid="{00000000-0005-0000-0000-00006ABE0000}"/>
    <cellStyle name="Output 12 6 15" xfId="48139" xr:uid="{00000000-0005-0000-0000-00006BBE0000}"/>
    <cellStyle name="Output 12 6 15 2" xfId="48140" xr:uid="{00000000-0005-0000-0000-00006CBE0000}"/>
    <cellStyle name="Output 12 6 15 3" xfId="48141" xr:uid="{00000000-0005-0000-0000-00006DBE0000}"/>
    <cellStyle name="Output 12 6 15 4" xfId="48142" xr:uid="{00000000-0005-0000-0000-00006EBE0000}"/>
    <cellStyle name="Output 12 6 16" xfId="48143" xr:uid="{00000000-0005-0000-0000-00006FBE0000}"/>
    <cellStyle name="Output 12 6 16 2" xfId="48144" xr:uid="{00000000-0005-0000-0000-000070BE0000}"/>
    <cellStyle name="Output 12 6 16 3" xfId="48145" xr:uid="{00000000-0005-0000-0000-000071BE0000}"/>
    <cellStyle name="Output 12 6 16 4" xfId="48146" xr:uid="{00000000-0005-0000-0000-000072BE0000}"/>
    <cellStyle name="Output 12 6 17" xfId="48147" xr:uid="{00000000-0005-0000-0000-000073BE0000}"/>
    <cellStyle name="Output 12 6 17 2" xfId="48148" xr:uid="{00000000-0005-0000-0000-000074BE0000}"/>
    <cellStyle name="Output 12 6 17 3" xfId="48149" xr:uid="{00000000-0005-0000-0000-000075BE0000}"/>
    <cellStyle name="Output 12 6 17 4" xfId="48150" xr:uid="{00000000-0005-0000-0000-000076BE0000}"/>
    <cellStyle name="Output 12 6 18" xfId="48151" xr:uid="{00000000-0005-0000-0000-000077BE0000}"/>
    <cellStyle name="Output 12 6 18 2" xfId="48152" xr:uid="{00000000-0005-0000-0000-000078BE0000}"/>
    <cellStyle name="Output 12 6 18 3" xfId="48153" xr:uid="{00000000-0005-0000-0000-000079BE0000}"/>
    <cellStyle name="Output 12 6 18 4" xfId="48154" xr:uid="{00000000-0005-0000-0000-00007ABE0000}"/>
    <cellStyle name="Output 12 6 19" xfId="48155" xr:uid="{00000000-0005-0000-0000-00007BBE0000}"/>
    <cellStyle name="Output 12 6 19 2" xfId="48156" xr:uid="{00000000-0005-0000-0000-00007CBE0000}"/>
    <cellStyle name="Output 12 6 19 3" xfId="48157" xr:uid="{00000000-0005-0000-0000-00007DBE0000}"/>
    <cellStyle name="Output 12 6 19 4" xfId="48158" xr:uid="{00000000-0005-0000-0000-00007EBE0000}"/>
    <cellStyle name="Output 12 6 2" xfId="48159" xr:uid="{00000000-0005-0000-0000-00007FBE0000}"/>
    <cellStyle name="Output 12 6 2 2" xfId="48160" xr:uid="{00000000-0005-0000-0000-000080BE0000}"/>
    <cellStyle name="Output 12 6 2 3" xfId="48161" xr:uid="{00000000-0005-0000-0000-000081BE0000}"/>
    <cellStyle name="Output 12 6 2 4" xfId="48162" xr:uid="{00000000-0005-0000-0000-000082BE0000}"/>
    <cellStyle name="Output 12 6 20" xfId="48163" xr:uid="{00000000-0005-0000-0000-000083BE0000}"/>
    <cellStyle name="Output 12 6 20 2" xfId="48164" xr:uid="{00000000-0005-0000-0000-000084BE0000}"/>
    <cellStyle name="Output 12 6 20 3" xfId="48165" xr:uid="{00000000-0005-0000-0000-000085BE0000}"/>
    <cellStyle name="Output 12 6 20 4" xfId="48166" xr:uid="{00000000-0005-0000-0000-000086BE0000}"/>
    <cellStyle name="Output 12 6 21" xfId="48167" xr:uid="{00000000-0005-0000-0000-000087BE0000}"/>
    <cellStyle name="Output 12 6 22" xfId="48168" xr:uid="{00000000-0005-0000-0000-000088BE0000}"/>
    <cellStyle name="Output 12 6 3" xfId="48169" xr:uid="{00000000-0005-0000-0000-000089BE0000}"/>
    <cellStyle name="Output 12 6 3 2" xfId="48170" xr:uid="{00000000-0005-0000-0000-00008ABE0000}"/>
    <cellStyle name="Output 12 6 3 3" xfId="48171" xr:uid="{00000000-0005-0000-0000-00008BBE0000}"/>
    <cellStyle name="Output 12 6 3 4" xfId="48172" xr:uid="{00000000-0005-0000-0000-00008CBE0000}"/>
    <cellStyle name="Output 12 6 4" xfId="48173" xr:uid="{00000000-0005-0000-0000-00008DBE0000}"/>
    <cellStyle name="Output 12 6 4 2" xfId="48174" xr:uid="{00000000-0005-0000-0000-00008EBE0000}"/>
    <cellStyle name="Output 12 6 4 3" xfId="48175" xr:uid="{00000000-0005-0000-0000-00008FBE0000}"/>
    <cellStyle name="Output 12 6 4 4" xfId="48176" xr:uid="{00000000-0005-0000-0000-000090BE0000}"/>
    <cellStyle name="Output 12 6 5" xfId="48177" xr:uid="{00000000-0005-0000-0000-000091BE0000}"/>
    <cellStyle name="Output 12 6 5 2" xfId="48178" xr:uid="{00000000-0005-0000-0000-000092BE0000}"/>
    <cellStyle name="Output 12 6 5 3" xfId="48179" xr:uid="{00000000-0005-0000-0000-000093BE0000}"/>
    <cellStyle name="Output 12 6 5 4" xfId="48180" xr:uid="{00000000-0005-0000-0000-000094BE0000}"/>
    <cellStyle name="Output 12 6 6" xfId="48181" xr:uid="{00000000-0005-0000-0000-000095BE0000}"/>
    <cellStyle name="Output 12 6 6 2" xfId="48182" xr:uid="{00000000-0005-0000-0000-000096BE0000}"/>
    <cellStyle name="Output 12 6 6 3" xfId="48183" xr:uid="{00000000-0005-0000-0000-000097BE0000}"/>
    <cellStyle name="Output 12 6 6 4" xfId="48184" xr:uid="{00000000-0005-0000-0000-000098BE0000}"/>
    <cellStyle name="Output 12 6 7" xfId="48185" xr:uid="{00000000-0005-0000-0000-000099BE0000}"/>
    <cellStyle name="Output 12 6 7 2" xfId="48186" xr:uid="{00000000-0005-0000-0000-00009ABE0000}"/>
    <cellStyle name="Output 12 6 7 3" xfId="48187" xr:uid="{00000000-0005-0000-0000-00009BBE0000}"/>
    <cellStyle name="Output 12 6 7 4" xfId="48188" xr:uid="{00000000-0005-0000-0000-00009CBE0000}"/>
    <cellStyle name="Output 12 6 8" xfId="48189" xr:uid="{00000000-0005-0000-0000-00009DBE0000}"/>
    <cellStyle name="Output 12 6 8 2" xfId="48190" xr:uid="{00000000-0005-0000-0000-00009EBE0000}"/>
    <cellStyle name="Output 12 6 8 3" xfId="48191" xr:uid="{00000000-0005-0000-0000-00009FBE0000}"/>
    <cellStyle name="Output 12 6 8 4" xfId="48192" xr:uid="{00000000-0005-0000-0000-0000A0BE0000}"/>
    <cellStyle name="Output 12 6 9" xfId="48193" xr:uid="{00000000-0005-0000-0000-0000A1BE0000}"/>
    <cellStyle name="Output 12 6 9 2" xfId="48194" xr:uid="{00000000-0005-0000-0000-0000A2BE0000}"/>
    <cellStyle name="Output 12 6 9 3" xfId="48195" xr:uid="{00000000-0005-0000-0000-0000A3BE0000}"/>
    <cellStyle name="Output 12 6 9 4" xfId="48196" xr:uid="{00000000-0005-0000-0000-0000A4BE0000}"/>
    <cellStyle name="Output 12 7" xfId="48197" xr:uid="{00000000-0005-0000-0000-0000A5BE0000}"/>
    <cellStyle name="Output 12 7 10" xfId="48198" xr:uid="{00000000-0005-0000-0000-0000A6BE0000}"/>
    <cellStyle name="Output 12 7 10 2" xfId="48199" xr:uid="{00000000-0005-0000-0000-0000A7BE0000}"/>
    <cellStyle name="Output 12 7 10 3" xfId="48200" xr:uid="{00000000-0005-0000-0000-0000A8BE0000}"/>
    <cellStyle name="Output 12 7 10 4" xfId="48201" xr:uid="{00000000-0005-0000-0000-0000A9BE0000}"/>
    <cellStyle name="Output 12 7 11" xfId="48202" xr:uid="{00000000-0005-0000-0000-0000AABE0000}"/>
    <cellStyle name="Output 12 7 11 2" xfId="48203" xr:uid="{00000000-0005-0000-0000-0000ABBE0000}"/>
    <cellStyle name="Output 12 7 11 3" xfId="48204" xr:uid="{00000000-0005-0000-0000-0000ACBE0000}"/>
    <cellStyle name="Output 12 7 11 4" xfId="48205" xr:uid="{00000000-0005-0000-0000-0000ADBE0000}"/>
    <cellStyle name="Output 12 7 12" xfId="48206" xr:uid="{00000000-0005-0000-0000-0000AEBE0000}"/>
    <cellStyle name="Output 12 7 12 2" xfId="48207" xr:uid="{00000000-0005-0000-0000-0000AFBE0000}"/>
    <cellStyle name="Output 12 7 12 3" xfId="48208" xr:uid="{00000000-0005-0000-0000-0000B0BE0000}"/>
    <cellStyle name="Output 12 7 12 4" xfId="48209" xr:uid="{00000000-0005-0000-0000-0000B1BE0000}"/>
    <cellStyle name="Output 12 7 13" xfId="48210" xr:uid="{00000000-0005-0000-0000-0000B2BE0000}"/>
    <cellStyle name="Output 12 7 13 2" xfId="48211" xr:uid="{00000000-0005-0000-0000-0000B3BE0000}"/>
    <cellStyle name="Output 12 7 13 3" xfId="48212" xr:uid="{00000000-0005-0000-0000-0000B4BE0000}"/>
    <cellStyle name="Output 12 7 13 4" xfId="48213" xr:uid="{00000000-0005-0000-0000-0000B5BE0000}"/>
    <cellStyle name="Output 12 7 14" xfId="48214" xr:uid="{00000000-0005-0000-0000-0000B6BE0000}"/>
    <cellStyle name="Output 12 7 14 2" xfId="48215" xr:uid="{00000000-0005-0000-0000-0000B7BE0000}"/>
    <cellStyle name="Output 12 7 14 3" xfId="48216" xr:uid="{00000000-0005-0000-0000-0000B8BE0000}"/>
    <cellStyle name="Output 12 7 14 4" xfId="48217" xr:uid="{00000000-0005-0000-0000-0000B9BE0000}"/>
    <cellStyle name="Output 12 7 15" xfId="48218" xr:uid="{00000000-0005-0000-0000-0000BABE0000}"/>
    <cellStyle name="Output 12 7 15 2" xfId="48219" xr:uid="{00000000-0005-0000-0000-0000BBBE0000}"/>
    <cellStyle name="Output 12 7 15 3" xfId="48220" xr:uid="{00000000-0005-0000-0000-0000BCBE0000}"/>
    <cellStyle name="Output 12 7 15 4" xfId="48221" xr:uid="{00000000-0005-0000-0000-0000BDBE0000}"/>
    <cellStyle name="Output 12 7 16" xfId="48222" xr:uid="{00000000-0005-0000-0000-0000BEBE0000}"/>
    <cellStyle name="Output 12 7 16 2" xfId="48223" xr:uid="{00000000-0005-0000-0000-0000BFBE0000}"/>
    <cellStyle name="Output 12 7 16 3" xfId="48224" xr:uid="{00000000-0005-0000-0000-0000C0BE0000}"/>
    <cellStyle name="Output 12 7 16 4" xfId="48225" xr:uid="{00000000-0005-0000-0000-0000C1BE0000}"/>
    <cellStyle name="Output 12 7 17" xfId="48226" xr:uid="{00000000-0005-0000-0000-0000C2BE0000}"/>
    <cellStyle name="Output 12 7 17 2" xfId="48227" xr:uid="{00000000-0005-0000-0000-0000C3BE0000}"/>
    <cellStyle name="Output 12 7 17 3" xfId="48228" xr:uid="{00000000-0005-0000-0000-0000C4BE0000}"/>
    <cellStyle name="Output 12 7 17 4" xfId="48229" xr:uid="{00000000-0005-0000-0000-0000C5BE0000}"/>
    <cellStyle name="Output 12 7 18" xfId="48230" xr:uid="{00000000-0005-0000-0000-0000C6BE0000}"/>
    <cellStyle name="Output 12 7 18 2" xfId="48231" xr:uid="{00000000-0005-0000-0000-0000C7BE0000}"/>
    <cellStyle name="Output 12 7 18 3" xfId="48232" xr:uid="{00000000-0005-0000-0000-0000C8BE0000}"/>
    <cellStyle name="Output 12 7 18 4" xfId="48233" xr:uid="{00000000-0005-0000-0000-0000C9BE0000}"/>
    <cellStyle name="Output 12 7 19" xfId="48234" xr:uid="{00000000-0005-0000-0000-0000CABE0000}"/>
    <cellStyle name="Output 12 7 19 2" xfId="48235" xr:uid="{00000000-0005-0000-0000-0000CBBE0000}"/>
    <cellStyle name="Output 12 7 19 3" xfId="48236" xr:uid="{00000000-0005-0000-0000-0000CCBE0000}"/>
    <cellStyle name="Output 12 7 19 4" xfId="48237" xr:uid="{00000000-0005-0000-0000-0000CDBE0000}"/>
    <cellStyle name="Output 12 7 2" xfId="48238" xr:uid="{00000000-0005-0000-0000-0000CEBE0000}"/>
    <cellStyle name="Output 12 7 2 2" xfId="48239" xr:uid="{00000000-0005-0000-0000-0000CFBE0000}"/>
    <cellStyle name="Output 12 7 2 3" xfId="48240" xr:uid="{00000000-0005-0000-0000-0000D0BE0000}"/>
    <cellStyle name="Output 12 7 2 4" xfId="48241" xr:uid="{00000000-0005-0000-0000-0000D1BE0000}"/>
    <cellStyle name="Output 12 7 20" xfId="48242" xr:uid="{00000000-0005-0000-0000-0000D2BE0000}"/>
    <cellStyle name="Output 12 7 20 2" xfId="48243" xr:uid="{00000000-0005-0000-0000-0000D3BE0000}"/>
    <cellStyle name="Output 12 7 20 3" xfId="48244" xr:uid="{00000000-0005-0000-0000-0000D4BE0000}"/>
    <cellStyle name="Output 12 7 20 4" xfId="48245" xr:uid="{00000000-0005-0000-0000-0000D5BE0000}"/>
    <cellStyle name="Output 12 7 21" xfId="48246" xr:uid="{00000000-0005-0000-0000-0000D6BE0000}"/>
    <cellStyle name="Output 12 7 22" xfId="48247" xr:uid="{00000000-0005-0000-0000-0000D7BE0000}"/>
    <cellStyle name="Output 12 7 3" xfId="48248" xr:uid="{00000000-0005-0000-0000-0000D8BE0000}"/>
    <cellStyle name="Output 12 7 3 2" xfId="48249" xr:uid="{00000000-0005-0000-0000-0000D9BE0000}"/>
    <cellStyle name="Output 12 7 3 3" xfId="48250" xr:uid="{00000000-0005-0000-0000-0000DABE0000}"/>
    <cellStyle name="Output 12 7 3 4" xfId="48251" xr:uid="{00000000-0005-0000-0000-0000DBBE0000}"/>
    <cellStyle name="Output 12 7 4" xfId="48252" xr:uid="{00000000-0005-0000-0000-0000DCBE0000}"/>
    <cellStyle name="Output 12 7 4 2" xfId="48253" xr:uid="{00000000-0005-0000-0000-0000DDBE0000}"/>
    <cellStyle name="Output 12 7 4 3" xfId="48254" xr:uid="{00000000-0005-0000-0000-0000DEBE0000}"/>
    <cellStyle name="Output 12 7 4 4" xfId="48255" xr:uid="{00000000-0005-0000-0000-0000DFBE0000}"/>
    <cellStyle name="Output 12 7 5" xfId="48256" xr:uid="{00000000-0005-0000-0000-0000E0BE0000}"/>
    <cellStyle name="Output 12 7 5 2" xfId="48257" xr:uid="{00000000-0005-0000-0000-0000E1BE0000}"/>
    <cellStyle name="Output 12 7 5 3" xfId="48258" xr:uid="{00000000-0005-0000-0000-0000E2BE0000}"/>
    <cellStyle name="Output 12 7 5 4" xfId="48259" xr:uid="{00000000-0005-0000-0000-0000E3BE0000}"/>
    <cellStyle name="Output 12 7 6" xfId="48260" xr:uid="{00000000-0005-0000-0000-0000E4BE0000}"/>
    <cellStyle name="Output 12 7 6 2" xfId="48261" xr:uid="{00000000-0005-0000-0000-0000E5BE0000}"/>
    <cellStyle name="Output 12 7 6 3" xfId="48262" xr:uid="{00000000-0005-0000-0000-0000E6BE0000}"/>
    <cellStyle name="Output 12 7 6 4" xfId="48263" xr:uid="{00000000-0005-0000-0000-0000E7BE0000}"/>
    <cellStyle name="Output 12 7 7" xfId="48264" xr:uid="{00000000-0005-0000-0000-0000E8BE0000}"/>
    <cellStyle name="Output 12 7 7 2" xfId="48265" xr:uid="{00000000-0005-0000-0000-0000E9BE0000}"/>
    <cellStyle name="Output 12 7 7 3" xfId="48266" xr:uid="{00000000-0005-0000-0000-0000EABE0000}"/>
    <cellStyle name="Output 12 7 7 4" xfId="48267" xr:uid="{00000000-0005-0000-0000-0000EBBE0000}"/>
    <cellStyle name="Output 12 7 8" xfId="48268" xr:uid="{00000000-0005-0000-0000-0000ECBE0000}"/>
    <cellStyle name="Output 12 7 8 2" xfId="48269" xr:uid="{00000000-0005-0000-0000-0000EDBE0000}"/>
    <cellStyle name="Output 12 7 8 3" xfId="48270" xr:uid="{00000000-0005-0000-0000-0000EEBE0000}"/>
    <cellStyle name="Output 12 7 8 4" xfId="48271" xr:uid="{00000000-0005-0000-0000-0000EFBE0000}"/>
    <cellStyle name="Output 12 7 9" xfId="48272" xr:uid="{00000000-0005-0000-0000-0000F0BE0000}"/>
    <cellStyle name="Output 12 7 9 2" xfId="48273" xr:uid="{00000000-0005-0000-0000-0000F1BE0000}"/>
    <cellStyle name="Output 12 7 9 3" xfId="48274" xr:uid="{00000000-0005-0000-0000-0000F2BE0000}"/>
    <cellStyle name="Output 12 7 9 4" xfId="48275" xr:uid="{00000000-0005-0000-0000-0000F3BE0000}"/>
    <cellStyle name="Output 12 8" xfId="48276" xr:uid="{00000000-0005-0000-0000-0000F4BE0000}"/>
    <cellStyle name="Output 12 8 10" xfId="48277" xr:uid="{00000000-0005-0000-0000-0000F5BE0000}"/>
    <cellStyle name="Output 12 8 10 2" xfId="48278" xr:uid="{00000000-0005-0000-0000-0000F6BE0000}"/>
    <cellStyle name="Output 12 8 10 3" xfId="48279" xr:uid="{00000000-0005-0000-0000-0000F7BE0000}"/>
    <cellStyle name="Output 12 8 10 4" xfId="48280" xr:uid="{00000000-0005-0000-0000-0000F8BE0000}"/>
    <cellStyle name="Output 12 8 11" xfId="48281" xr:uid="{00000000-0005-0000-0000-0000F9BE0000}"/>
    <cellStyle name="Output 12 8 11 2" xfId="48282" xr:uid="{00000000-0005-0000-0000-0000FABE0000}"/>
    <cellStyle name="Output 12 8 11 3" xfId="48283" xr:uid="{00000000-0005-0000-0000-0000FBBE0000}"/>
    <cellStyle name="Output 12 8 11 4" xfId="48284" xr:uid="{00000000-0005-0000-0000-0000FCBE0000}"/>
    <cellStyle name="Output 12 8 12" xfId="48285" xr:uid="{00000000-0005-0000-0000-0000FDBE0000}"/>
    <cellStyle name="Output 12 8 12 2" xfId="48286" xr:uid="{00000000-0005-0000-0000-0000FEBE0000}"/>
    <cellStyle name="Output 12 8 12 3" xfId="48287" xr:uid="{00000000-0005-0000-0000-0000FFBE0000}"/>
    <cellStyle name="Output 12 8 12 4" xfId="48288" xr:uid="{00000000-0005-0000-0000-000000BF0000}"/>
    <cellStyle name="Output 12 8 13" xfId="48289" xr:uid="{00000000-0005-0000-0000-000001BF0000}"/>
    <cellStyle name="Output 12 8 13 2" xfId="48290" xr:uid="{00000000-0005-0000-0000-000002BF0000}"/>
    <cellStyle name="Output 12 8 13 3" xfId="48291" xr:uid="{00000000-0005-0000-0000-000003BF0000}"/>
    <cellStyle name="Output 12 8 13 4" xfId="48292" xr:uid="{00000000-0005-0000-0000-000004BF0000}"/>
    <cellStyle name="Output 12 8 14" xfId="48293" xr:uid="{00000000-0005-0000-0000-000005BF0000}"/>
    <cellStyle name="Output 12 8 14 2" xfId="48294" xr:uid="{00000000-0005-0000-0000-000006BF0000}"/>
    <cellStyle name="Output 12 8 14 3" xfId="48295" xr:uid="{00000000-0005-0000-0000-000007BF0000}"/>
    <cellStyle name="Output 12 8 14 4" xfId="48296" xr:uid="{00000000-0005-0000-0000-000008BF0000}"/>
    <cellStyle name="Output 12 8 15" xfId="48297" xr:uid="{00000000-0005-0000-0000-000009BF0000}"/>
    <cellStyle name="Output 12 8 15 2" xfId="48298" xr:uid="{00000000-0005-0000-0000-00000ABF0000}"/>
    <cellStyle name="Output 12 8 15 3" xfId="48299" xr:uid="{00000000-0005-0000-0000-00000BBF0000}"/>
    <cellStyle name="Output 12 8 15 4" xfId="48300" xr:uid="{00000000-0005-0000-0000-00000CBF0000}"/>
    <cellStyle name="Output 12 8 16" xfId="48301" xr:uid="{00000000-0005-0000-0000-00000DBF0000}"/>
    <cellStyle name="Output 12 8 16 2" xfId="48302" xr:uid="{00000000-0005-0000-0000-00000EBF0000}"/>
    <cellStyle name="Output 12 8 16 3" xfId="48303" xr:uid="{00000000-0005-0000-0000-00000FBF0000}"/>
    <cellStyle name="Output 12 8 16 4" xfId="48304" xr:uid="{00000000-0005-0000-0000-000010BF0000}"/>
    <cellStyle name="Output 12 8 17" xfId="48305" xr:uid="{00000000-0005-0000-0000-000011BF0000}"/>
    <cellStyle name="Output 12 8 17 2" xfId="48306" xr:uid="{00000000-0005-0000-0000-000012BF0000}"/>
    <cellStyle name="Output 12 8 17 3" xfId="48307" xr:uid="{00000000-0005-0000-0000-000013BF0000}"/>
    <cellStyle name="Output 12 8 17 4" xfId="48308" xr:uid="{00000000-0005-0000-0000-000014BF0000}"/>
    <cellStyle name="Output 12 8 18" xfId="48309" xr:uid="{00000000-0005-0000-0000-000015BF0000}"/>
    <cellStyle name="Output 12 8 18 2" xfId="48310" xr:uid="{00000000-0005-0000-0000-000016BF0000}"/>
    <cellStyle name="Output 12 8 18 3" xfId="48311" xr:uid="{00000000-0005-0000-0000-000017BF0000}"/>
    <cellStyle name="Output 12 8 18 4" xfId="48312" xr:uid="{00000000-0005-0000-0000-000018BF0000}"/>
    <cellStyle name="Output 12 8 19" xfId="48313" xr:uid="{00000000-0005-0000-0000-000019BF0000}"/>
    <cellStyle name="Output 12 8 19 2" xfId="48314" xr:uid="{00000000-0005-0000-0000-00001ABF0000}"/>
    <cellStyle name="Output 12 8 19 3" xfId="48315" xr:uid="{00000000-0005-0000-0000-00001BBF0000}"/>
    <cellStyle name="Output 12 8 19 4" xfId="48316" xr:uid="{00000000-0005-0000-0000-00001CBF0000}"/>
    <cellStyle name="Output 12 8 2" xfId="48317" xr:uid="{00000000-0005-0000-0000-00001DBF0000}"/>
    <cellStyle name="Output 12 8 2 2" xfId="48318" xr:uid="{00000000-0005-0000-0000-00001EBF0000}"/>
    <cellStyle name="Output 12 8 2 3" xfId="48319" xr:uid="{00000000-0005-0000-0000-00001FBF0000}"/>
    <cellStyle name="Output 12 8 2 4" xfId="48320" xr:uid="{00000000-0005-0000-0000-000020BF0000}"/>
    <cellStyle name="Output 12 8 20" xfId="48321" xr:uid="{00000000-0005-0000-0000-000021BF0000}"/>
    <cellStyle name="Output 12 8 20 2" xfId="48322" xr:uid="{00000000-0005-0000-0000-000022BF0000}"/>
    <cellStyle name="Output 12 8 20 3" xfId="48323" xr:uid="{00000000-0005-0000-0000-000023BF0000}"/>
    <cellStyle name="Output 12 8 20 4" xfId="48324" xr:uid="{00000000-0005-0000-0000-000024BF0000}"/>
    <cellStyle name="Output 12 8 21" xfId="48325" xr:uid="{00000000-0005-0000-0000-000025BF0000}"/>
    <cellStyle name="Output 12 8 22" xfId="48326" xr:uid="{00000000-0005-0000-0000-000026BF0000}"/>
    <cellStyle name="Output 12 8 3" xfId="48327" xr:uid="{00000000-0005-0000-0000-000027BF0000}"/>
    <cellStyle name="Output 12 8 3 2" xfId="48328" xr:uid="{00000000-0005-0000-0000-000028BF0000}"/>
    <cellStyle name="Output 12 8 3 3" xfId="48329" xr:uid="{00000000-0005-0000-0000-000029BF0000}"/>
    <cellStyle name="Output 12 8 3 4" xfId="48330" xr:uid="{00000000-0005-0000-0000-00002ABF0000}"/>
    <cellStyle name="Output 12 8 4" xfId="48331" xr:uid="{00000000-0005-0000-0000-00002BBF0000}"/>
    <cellStyle name="Output 12 8 4 2" xfId="48332" xr:uid="{00000000-0005-0000-0000-00002CBF0000}"/>
    <cellStyle name="Output 12 8 4 3" xfId="48333" xr:uid="{00000000-0005-0000-0000-00002DBF0000}"/>
    <cellStyle name="Output 12 8 4 4" xfId="48334" xr:uid="{00000000-0005-0000-0000-00002EBF0000}"/>
    <cellStyle name="Output 12 8 5" xfId="48335" xr:uid="{00000000-0005-0000-0000-00002FBF0000}"/>
    <cellStyle name="Output 12 8 5 2" xfId="48336" xr:uid="{00000000-0005-0000-0000-000030BF0000}"/>
    <cellStyle name="Output 12 8 5 3" xfId="48337" xr:uid="{00000000-0005-0000-0000-000031BF0000}"/>
    <cellStyle name="Output 12 8 5 4" xfId="48338" xr:uid="{00000000-0005-0000-0000-000032BF0000}"/>
    <cellStyle name="Output 12 8 6" xfId="48339" xr:uid="{00000000-0005-0000-0000-000033BF0000}"/>
    <cellStyle name="Output 12 8 6 2" xfId="48340" xr:uid="{00000000-0005-0000-0000-000034BF0000}"/>
    <cellStyle name="Output 12 8 6 3" xfId="48341" xr:uid="{00000000-0005-0000-0000-000035BF0000}"/>
    <cellStyle name="Output 12 8 6 4" xfId="48342" xr:uid="{00000000-0005-0000-0000-000036BF0000}"/>
    <cellStyle name="Output 12 8 7" xfId="48343" xr:uid="{00000000-0005-0000-0000-000037BF0000}"/>
    <cellStyle name="Output 12 8 7 2" xfId="48344" xr:uid="{00000000-0005-0000-0000-000038BF0000}"/>
    <cellStyle name="Output 12 8 7 3" xfId="48345" xr:uid="{00000000-0005-0000-0000-000039BF0000}"/>
    <cellStyle name="Output 12 8 7 4" xfId="48346" xr:uid="{00000000-0005-0000-0000-00003ABF0000}"/>
    <cellStyle name="Output 12 8 8" xfId="48347" xr:uid="{00000000-0005-0000-0000-00003BBF0000}"/>
    <cellStyle name="Output 12 8 8 2" xfId="48348" xr:uid="{00000000-0005-0000-0000-00003CBF0000}"/>
    <cellStyle name="Output 12 8 8 3" xfId="48349" xr:uid="{00000000-0005-0000-0000-00003DBF0000}"/>
    <cellStyle name="Output 12 8 8 4" xfId="48350" xr:uid="{00000000-0005-0000-0000-00003EBF0000}"/>
    <cellStyle name="Output 12 8 9" xfId="48351" xr:uid="{00000000-0005-0000-0000-00003FBF0000}"/>
    <cellStyle name="Output 12 8 9 2" xfId="48352" xr:uid="{00000000-0005-0000-0000-000040BF0000}"/>
    <cellStyle name="Output 12 8 9 3" xfId="48353" xr:uid="{00000000-0005-0000-0000-000041BF0000}"/>
    <cellStyle name="Output 12 8 9 4" xfId="48354" xr:uid="{00000000-0005-0000-0000-000042BF0000}"/>
    <cellStyle name="Output 12 9" xfId="48355" xr:uid="{00000000-0005-0000-0000-000043BF0000}"/>
    <cellStyle name="Output 12 9 10" xfId="48356" xr:uid="{00000000-0005-0000-0000-000044BF0000}"/>
    <cellStyle name="Output 12 9 10 2" xfId="48357" xr:uid="{00000000-0005-0000-0000-000045BF0000}"/>
    <cellStyle name="Output 12 9 10 3" xfId="48358" xr:uid="{00000000-0005-0000-0000-000046BF0000}"/>
    <cellStyle name="Output 12 9 10 4" xfId="48359" xr:uid="{00000000-0005-0000-0000-000047BF0000}"/>
    <cellStyle name="Output 12 9 11" xfId="48360" xr:uid="{00000000-0005-0000-0000-000048BF0000}"/>
    <cellStyle name="Output 12 9 11 2" xfId="48361" xr:uid="{00000000-0005-0000-0000-000049BF0000}"/>
    <cellStyle name="Output 12 9 11 3" xfId="48362" xr:uid="{00000000-0005-0000-0000-00004ABF0000}"/>
    <cellStyle name="Output 12 9 11 4" xfId="48363" xr:uid="{00000000-0005-0000-0000-00004BBF0000}"/>
    <cellStyle name="Output 12 9 12" xfId="48364" xr:uid="{00000000-0005-0000-0000-00004CBF0000}"/>
    <cellStyle name="Output 12 9 12 2" xfId="48365" xr:uid="{00000000-0005-0000-0000-00004DBF0000}"/>
    <cellStyle name="Output 12 9 12 3" xfId="48366" xr:uid="{00000000-0005-0000-0000-00004EBF0000}"/>
    <cellStyle name="Output 12 9 12 4" xfId="48367" xr:uid="{00000000-0005-0000-0000-00004FBF0000}"/>
    <cellStyle name="Output 12 9 13" xfId="48368" xr:uid="{00000000-0005-0000-0000-000050BF0000}"/>
    <cellStyle name="Output 12 9 13 2" xfId="48369" xr:uid="{00000000-0005-0000-0000-000051BF0000}"/>
    <cellStyle name="Output 12 9 13 3" xfId="48370" xr:uid="{00000000-0005-0000-0000-000052BF0000}"/>
    <cellStyle name="Output 12 9 13 4" xfId="48371" xr:uid="{00000000-0005-0000-0000-000053BF0000}"/>
    <cellStyle name="Output 12 9 14" xfId="48372" xr:uid="{00000000-0005-0000-0000-000054BF0000}"/>
    <cellStyle name="Output 12 9 14 2" xfId="48373" xr:uid="{00000000-0005-0000-0000-000055BF0000}"/>
    <cellStyle name="Output 12 9 14 3" xfId="48374" xr:uid="{00000000-0005-0000-0000-000056BF0000}"/>
    <cellStyle name="Output 12 9 14 4" xfId="48375" xr:uid="{00000000-0005-0000-0000-000057BF0000}"/>
    <cellStyle name="Output 12 9 15" xfId="48376" xr:uid="{00000000-0005-0000-0000-000058BF0000}"/>
    <cellStyle name="Output 12 9 15 2" xfId="48377" xr:uid="{00000000-0005-0000-0000-000059BF0000}"/>
    <cellStyle name="Output 12 9 15 3" xfId="48378" xr:uid="{00000000-0005-0000-0000-00005ABF0000}"/>
    <cellStyle name="Output 12 9 15 4" xfId="48379" xr:uid="{00000000-0005-0000-0000-00005BBF0000}"/>
    <cellStyle name="Output 12 9 16" xfId="48380" xr:uid="{00000000-0005-0000-0000-00005CBF0000}"/>
    <cellStyle name="Output 12 9 16 2" xfId="48381" xr:uid="{00000000-0005-0000-0000-00005DBF0000}"/>
    <cellStyle name="Output 12 9 16 3" xfId="48382" xr:uid="{00000000-0005-0000-0000-00005EBF0000}"/>
    <cellStyle name="Output 12 9 16 4" xfId="48383" xr:uid="{00000000-0005-0000-0000-00005FBF0000}"/>
    <cellStyle name="Output 12 9 17" xfId="48384" xr:uid="{00000000-0005-0000-0000-000060BF0000}"/>
    <cellStyle name="Output 12 9 17 2" xfId="48385" xr:uid="{00000000-0005-0000-0000-000061BF0000}"/>
    <cellStyle name="Output 12 9 17 3" xfId="48386" xr:uid="{00000000-0005-0000-0000-000062BF0000}"/>
    <cellStyle name="Output 12 9 17 4" xfId="48387" xr:uid="{00000000-0005-0000-0000-000063BF0000}"/>
    <cellStyle name="Output 12 9 18" xfId="48388" xr:uid="{00000000-0005-0000-0000-000064BF0000}"/>
    <cellStyle name="Output 12 9 18 2" xfId="48389" xr:uid="{00000000-0005-0000-0000-000065BF0000}"/>
    <cellStyle name="Output 12 9 18 3" xfId="48390" xr:uid="{00000000-0005-0000-0000-000066BF0000}"/>
    <cellStyle name="Output 12 9 18 4" xfId="48391" xr:uid="{00000000-0005-0000-0000-000067BF0000}"/>
    <cellStyle name="Output 12 9 19" xfId="48392" xr:uid="{00000000-0005-0000-0000-000068BF0000}"/>
    <cellStyle name="Output 12 9 19 2" xfId="48393" xr:uid="{00000000-0005-0000-0000-000069BF0000}"/>
    <cellStyle name="Output 12 9 19 3" xfId="48394" xr:uid="{00000000-0005-0000-0000-00006ABF0000}"/>
    <cellStyle name="Output 12 9 19 4" xfId="48395" xr:uid="{00000000-0005-0000-0000-00006BBF0000}"/>
    <cellStyle name="Output 12 9 2" xfId="48396" xr:uid="{00000000-0005-0000-0000-00006CBF0000}"/>
    <cellStyle name="Output 12 9 2 2" xfId="48397" xr:uid="{00000000-0005-0000-0000-00006DBF0000}"/>
    <cellStyle name="Output 12 9 2 3" xfId="48398" xr:uid="{00000000-0005-0000-0000-00006EBF0000}"/>
    <cellStyle name="Output 12 9 2 4" xfId="48399" xr:uid="{00000000-0005-0000-0000-00006FBF0000}"/>
    <cellStyle name="Output 12 9 20" xfId="48400" xr:uid="{00000000-0005-0000-0000-000070BF0000}"/>
    <cellStyle name="Output 12 9 20 2" xfId="48401" xr:uid="{00000000-0005-0000-0000-000071BF0000}"/>
    <cellStyle name="Output 12 9 20 3" xfId="48402" xr:uid="{00000000-0005-0000-0000-000072BF0000}"/>
    <cellStyle name="Output 12 9 20 4" xfId="48403" xr:uid="{00000000-0005-0000-0000-000073BF0000}"/>
    <cellStyle name="Output 12 9 21" xfId="48404" xr:uid="{00000000-0005-0000-0000-000074BF0000}"/>
    <cellStyle name="Output 12 9 22" xfId="48405" xr:uid="{00000000-0005-0000-0000-000075BF0000}"/>
    <cellStyle name="Output 12 9 3" xfId="48406" xr:uid="{00000000-0005-0000-0000-000076BF0000}"/>
    <cellStyle name="Output 12 9 3 2" xfId="48407" xr:uid="{00000000-0005-0000-0000-000077BF0000}"/>
    <cellStyle name="Output 12 9 3 3" xfId="48408" xr:uid="{00000000-0005-0000-0000-000078BF0000}"/>
    <cellStyle name="Output 12 9 3 4" xfId="48409" xr:uid="{00000000-0005-0000-0000-000079BF0000}"/>
    <cellStyle name="Output 12 9 4" xfId="48410" xr:uid="{00000000-0005-0000-0000-00007ABF0000}"/>
    <cellStyle name="Output 12 9 4 2" xfId="48411" xr:uid="{00000000-0005-0000-0000-00007BBF0000}"/>
    <cellStyle name="Output 12 9 4 3" xfId="48412" xr:uid="{00000000-0005-0000-0000-00007CBF0000}"/>
    <cellStyle name="Output 12 9 4 4" xfId="48413" xr:uid="{00000000-0005-0000-0000-00007DBF0000}"/>
    <cellStyle name="Output 12 9 5" xfId="48414" xr:uid="{00000000-0005-0000-0000-00007EBF0000}"/>
    <cellStyle name="Output 12 9 5 2" xfId="48415" xr:uid="{00000000-0005-0000-0000-00007FBF0000}"/>
    <cellStyle name="Output 12 9 5 3" xfId="48416" xr:uid="{00000000-0005-0000-0000-000080BF0000}"/>
    <cellStyle name="Output 12 9 5 4" xfId="48417" xr:uid="{00000000-0005-0000-0000-000081BF0000}"/>
    <cellStyle name="Output 12 9 6" xfId="48418" xr:uid="{00000000-0005-0000-0000-000082BF0000}"/>
    <cellStyle name="Output 12 9 6 2" xfId="48419" xr:uid="{00000000-0005-0000-0000-000083BF0000}"/>
    <cellStyle name="Output 12 9 6 3" xfId="48420" xr:uid="{00000000-0005-0000-0000-000084BF0000}"/>
    <cellStyle name="Output 12 9 6 4" xfId="48421" xr:uid="{00000000-0005-0000-0000-000085BF0000}"/>
    <cellStyle name="Output 12 9 7" xfId="48422" xr:uid="{00000000-0005-0000-0000-000086BF0000}"/>
    <cellStyle name="Output 12 9 7 2" xfId="48423" xr:uid="{00000000-0005-0000-0000-000087BF0000}"/>
    <cellStyle name="Output 12 9 7 3" xfId="48424" xr:uid="{00000000-0005-0000-0000-000088BF0000}"/>
    <cellStyle name="Output 12 9 7 4" xfId="48425" xr:uid="{00000000-0005-0000-0000-000089BF0000}"/>
    <cellStyle name="Output 12 9 8" xfId="48426" xr:uid="{00000000-0005-0000-0000-00008ABF0000}"/>
    <cellStyle name="Output 12 9 8 2" xfId="48427" xr:uid="{00000000-0005-0000-0000-00008BBF0000}"/>
    <cellStyle name="Output 12 9 8 3" xfId="48428" xr:uid="{00000000-0005-0000-0000-00008CBF0000}"/>
    <cellStyle name="Output 12 9 8 4" xfId="48429" xr:uid="{00000000-0005-0000-0000-00008DBF0000}"/>
    <cellStyle name="Output 12 9 9" xfId="48430" xr:uid="{00000000-0005-0000-0000-00008EBF0000}"/>
    <cellStyle name="Output 12 9 9 2" xfId="48431" xr:uid="{00000000-0005-0000-0000-00008FBF0000}"/>
    <cellStyle name="Output 12 9 9 3" xfId="48432" xr:uid="{00000000-0005-0000-0000-000090BF0000}"/>
    <cellStyle name="Output 12 9 9 4" xfId="48433" xr:uid="{00000000-0005-0000-0000-000091BF0000}"/>
    <cellStyle name="Output 13" xfId="48434" xr:uid="{00000000-0005-0000-0000-000092BF0000}"/>
    <cellStyle name="Output 13 10" xfId="48435" xr:uid="{00000000-0005-0000-0000-000093BF0000}"/>
    <cellStyle name="Output 13 10 2" xfId="48436" xr:uid="{00000000-0005-0000-0000-000094BF0000}"/>
    <cellStyle name="Output 13 10 3" xfId="48437" xr:uid="{00000000-0005-0000-0000-000095BF0000}"/>
    <cellStyle name="Output 13 10 4" xfId="48438" xr:uid="{00000000-0005-0000-0000-000096BF0000}"/>
    <cellStyle name="Output 13 11" xfId="48439" xr:uid="{00000000-0005-0000-0000-000097BF0000}"/>
    <cellStyle name="Output 13 11 2" xfId="48440" xr:uid="{00000000-0005-0000-0000-000098BF0000}"/>
    <cellStyle name="Output 13 11 3" xfId="48441" xr:uid="{00000000-0005-0000-0000-000099BF0000}"/>
    <cellStyle name="Output 13 11 4" xfId="48442" xr:uid="{00000000-0005-0000-0000-00009ABF0000}"/>
    <cellStyle name="Output 13 12" xfId="48443" xr:uid="{00000000-0005-0000-0000-00009BBF0000}"/>
    <cellStyle name="Output 13 12 2" xfId="48444" xr:uid="{00000000-0005-0000-0000-00009CBF0000}"/>
    <cellStyle name="Output 13 12 3" xfId="48445" xr:uid="{00000000-0005-0000-0000-00009DBF0000}"/>
    <cellStyle name="Output 13 12 4" xfId="48446" xr:uid="{00000000-0005-0000-0000-00009EBF0000}"/>
    <cellStyle name="Output 13 13" xfId="48447" xr:uid="{00000000-0005-0000-0000-00009FBF0000}"/>
    <cellStyle name="Output 13 13 2" xfId="48448" xr:uid="{00000000-0005-0000-0000-0000A0BF0000}"/>
    <cellStyle name="Output 13 13 3" xfId="48449" xr:uid="{00000000-0005-0000-0000-0000A1BF0000}"/>
    <cellStyle name="Output 13 13 4" xfId="48450" xr:uid="{00000000-0005-0000-0000-0000A2BF0000}"/>
    <cellStyle name="Output 13 14" xfId="48451" xr:uid="{00000000-0005-0000-0000-0000A3BF0000}"/>
    <cellStyle name="Output 13 14 2" xfId="48452" xr:uid="{00000000-0005-0000-0000-0000A4BF0000}"/>
    <cellStyle name="Output 13 14 3" xfId="48453" xr:uid="{00000000-0005-0000-0000-0000A5BF0000}"/>
    <cellStyle name="Output 13 14 4" xfId="48454" xr:uid="{00000000-0005-0000-0000-0000A6BF0000}"/>
    <cellStyle name="Output 13 15" xfId="48455" xr:uid="{00000000-0005-0000-0000-0000A7BF0000}"/>
    <cellStyle name="Output 13 15 2" xfId="48456" xr:uid="{00000000-0005-0000-0000-0000A8BF0000}"/>
    <cellStyle name="Output 13 15 3" xfId="48457" xr:uid="{00000000-0005-0000-0000-0000A9BF0000}"/>
    <cellStyle name="Output 13 15 4" xfId="48458" xr:uid="{00000000-0005-0000-0000-0000AABF0000}"/>
    <cellStyle name="Output 13 16" xfId="48459" xr:uid="{00000000-0005-0000-0000-0000ABBF0000}"/>
    <cellStyle name="Output 13 16 2" xfId="48460" xr:uid="{00000000-0005-0000-0000-0000ACBF0000}"/>
    <cellStyle name="Output 13 16 3" xfId="48461" xr:uid="{00000000-0005-0000-0000-0000ADBF0000}"/>
    <cellStyle name="Output 13 16 4" xfId="48462" xr:uid="{00000000-0005-0000-0000-0000AEBF0000}"/>
    <cellStyle name="Output 13 17" xfId="48463" xr:uid="{00000000-0005-0000-0000-0000AFBF0000}"/>
    <cellStyle name="Output 13 17 2" xfId="48464" xr:uid="{00000000-0005-0000-0000-0000B0BF0000}"/>
    <cellStyle name="Output 13 17 3" xfId="48465" xr:uid="{00000000-0005-0000-0000-0000B1BF0000}"/>
    <cellStyle name="Output 13 17 4" xfId="48466" xr:uid="{00000000-0005-0000-0000-0000B2BF0000}"/>
    <cellStyle name="Output 13 18" xfId="48467" xr:uid="{00000000-0005-0000-0000-0000B3BF0000}"/>
    <cellStyle name="Output 13 18 2" xfId="48468" xr:uid="{00000000-0005-0000-0000-0000B4BF0000}"/>
    <cellStyle name="Output 13 18 3" xfId="48469" xr:uid="{00000000-0005-0000-0000-0000B5BF0000}"/>
    <cellStyle name="Output 13 18 4" xfId="48470" xr:uid="{00000000-0005-0000-0000-0000B6BF0000}"/>
    <cellStyle name="Output 13 19" xfId="48471" xr:uid="{00000000-0005-0000-0000-0000B7BF0000}"/>
    <cellStyle name="Output 13 19 2" xfId="48472" xr:uid="{00000000-0005-0000-0000-0000B8BF0000}"/>
    <cellStyle name="Output 13 19 3" xfId="48473" xr:uid="{00000000-0005-0000-0000-0000B9BF0000}"/>
    <cellStyle name="Output 13 19 4" xfId="48474" xr:uid="{00000000-0005-0000-0000-0000BABF0000}"/>
    <cellStyle name="Output 13 2" xfId="48475" xr:uid="{00000000-0005-0000-0000-0000BBBF0000}"/>
    <cellStyle name="Output 13 2 2" xfId="48476" xr:uid="{00000000-0005-0000-0000-0000BCBF0000}"/>
    <cellStyle name="Output 13 2 3" xfId="48477" xr:uid="{00000000-0005-0000-0000-0000BDBF0000}"/>
    <cellStyle name="Output 13 2 4" xfId="48478" xr:uid="{00000000-0005-0000-0000-0000BEBF0000}"/>
    <cellStyle name="Output 13 20" xfId="48479" xr:uid="{00000000-0005-0000-0000-0000BFBF0000}"/>
    <cellStyle name="Output 13 20 2" xfId="48480" xr:uid="{00000000-0005-0000-0000-0000C0BF0000}"/>
    <cellStyle name="Output 13 20 3" xfId="48481" xr:uid="{00000000-0005-0000-0000-0000C1BF0000}"/>
    <cellStyle name="Output 13 20 4" xfId="48482" xr:uid="{00000000-0005-0000-0000-0000C2BF0000}"/>
    <cellStyle name="Output 13 21" xfId="48483" xr:uid="{00000000-0005-0000-0000-0000C3BF0000}"/>
    <cellStyle name="Output 13 22" xfId="48484" xr:uid="{00000000-0005-0000-0000-0000C4BF0000}"/>
    <cellStyle name="Output 13 3" xfId="48485" xr:uid="{00000000-0005-0000-0000-0000C5BF0000}"/>
    <cellStyle name="Output 13 3 2" xfId="48486" xr:uid="{00000000-0005-0000-0000-0000C6BF0000}"/>
    <cellStyle name="Output 13 3 3" xfId="48487" xr:uid="{00000000-0005-0000-0000-0000C7BF0000}"/>
    <cellStyle name="Output 13 3 4" xfId="48488" xr:uid="{00000000-0005-0000-0000-0000C8BF0000}"/>
    <cellStyle name="Output 13 4" xfId="48489" xr:uid="{00000000-0005-0000-0000-0000C9BF0000}"/>
    <cellStyle name="Output 13 4 2" xfId="48490" xr:uid="{00000000-0005-0000-0000-0000CABF0000}"/>
    <cellStyle name="Output 13 4 3" xfId="48491" xr:uid="{00000000-0005-0000-0000-0000CBBF0000}"/>
    <cellStyle name="Output 13 4 4" xfId="48492" xr:uid="{00000000-0005-0000-0000-0000CCBF0000}"/>
    <cellStyle name="Output 13 5" xfId="48493" xr:uid="{00000000-0005-0000-0000-0000CDBF0000}"/>
    <cellStyle name="Output 13 5 2" xfId="48494" xr:uid="{00000000-0005-0000-0000-0000CEBF0000}"/>
    <cellStyle name="Output 13 5 3" xfId="48495" xr:uid="{00000000-0005-0000-0000-0000CFBF0000}"/>
    <cellStyle name="Output 13 5 4" xfId="48496" xr:uid="{00000000-0005-0000-0000-0000D0BF0000}"/>
    <cellStyle name="Output 13 6" xfId="48497" xr:uid="{00000000-0005-0000-0000-0000D1BF0000}"/>
    <cellStyle name="Output 13 6 2" xfId="48498" xr:uid="{00000000-0005-0000-0000-0000D2BF0000}"/>
    <cellStyle name="Output 13 6 3" xfId="48499" xr:uid="{00000000-0005-0000-0000-0000D3BF0000}"/>
    <cellStyle name="Output 13 6 4" xfId="48500" xr:uid="{00000000-0005-0000-0000-0000D4BF0000}"/>
    <cellStyle name="Output 13 7" xfId="48501" xr:uid="{00000000-0005-0000-0000-0000D5BF0000}"/>
    <cellStyle name="Output 13 7 2" xfId="48502" xr:uid="{00000000-0005-0000-0000-0000D6BF0000}"/>
    <cellStyle name="Output 13 7 3" xfId="48503" xr:uid="{00000000-0005-0000-0000-0000D7BF0000}"/>
    <cellStyle name="Output 13 7 4" xfId="48504" xr:uid="{00000000-0005-0000-0000-0000D8BF0000}"/>
    <cellStyle name="Output 13 8" xfId="48505" xr:uid="{00000000-0005-0000-0000-0000D9BF0000}"/>
    <cellStyle name="Output 13 8 2" xfId="48506" xr:uid="{00000000-0005-0000-0000-0000DABF0000}"/>
    <cellStyle name="Output 13 8 3" xfId="48507" xr:uid="{00000000-0005-0000-0000-0000DBBF0000}"/>
    <cellStyle name="Output 13 8 4" xfId="48508" xr:uid="{00000000-0005-0000-0000-0000DCBF0000}"/>
    <cellStyle name="Output 13 9" xfId="48509" xr:uid="{00000000-0005-0000-0000-0000DDBF0000}"/>
    <cellStyle name="Output 13 9 2" xfId="48510" xr:uid="{00000000-0005-0000-0000-0000DEBF0000}"/>
    <cellStyle name="Output 13 9 3" xfId="48511" xr:uid="{00000000-0005-0000-0000-0000DFBF0000}"/>
    <cellStyle name="Output 13 9 4" xfId="48512" xr:uid="{00000000-0005-0000-0000-0000E0BF0000}"/>
    <cellStyle name="Output 14" xfId="48513" xr:uid="{00000000-0005-0000-0000-0000E1BF0000}"/>
    <cellStyle name="Output 14 10" xfId="48514" xr:uid="{00000000-0005-0000-0000-0000E2BF0000}"/>
    <cellStyle name="Output 14 10 2" xfId="48515" xr:uid="{00000000-0005-0000-0000-0000E3BF0000}"/>
    <cellStyle name="Output 14 10 3" xfId="48516" xr:uid="{00000000-0005-0000-0000-0000E4BF0000}"/>
    <cellStyle name="Output 14 10 4" xfId="48517" xr:uid="{00000000-0005-0000-0000-0000E5BF0000}"/>
    <cellStyle name="Output 14 11" xfId="48518" xr:uid="{00000000-0005-0000-0000-0000E6BF0000}"/>
    <cellStyle name="Output 14 11 2" xfId="48519" xr:uid="{00000000-0005-0000-0000-0000E7BF0000}"/>
    <cellStyle name="Output 14 11 3" xfId="48520" xr:uid="{00000000-0005-0000-0000-0000E8BF0000}"/>
    <cellStyle name="Output 14 11 4" xfId="48521" xr:uid="{00000000-0005-0000-0000-0000E9BF0000}"/>
    <cellStyle name="Output 14 12" xfId="48522" xr:uid="{00000000-0005-0000-0000-0000EABF0000}"/>
    <cellStyle name="Output 14 12 2" xfId="48523" xr:uid="{00000000-0005-0000-0000-0000EBBF0000}"/>
    <cellStyle name="Output 14 12 3" xfId="48524" xr:uid="{00000000-0005-0000-0000-0000ECBF0000}"/>
    <cellStyle name="Output 14 12 4" xfId="48525" xr:uid="{00000000-0005-0000-0000-0000EDBF0000}"/>
    <cellStyle name="Output 14 13" xfId="48526" xr:uid="{00000000-0005-0000-0000-0000EEBF0000}"/>
    <cellStyle name="Output 14 13 2" xfId="48527" xr:uid="{00000000-0005-0000-0000-0000EFBF0000}"/>
    <cellStyle name="Output 14 13 3" xfId="48528" xr:uid="{00000000-0005-0000-0000-0000F0BF0000}"/>
    <cellStyle name="Output 14 13 4" xfId="48529" xr:uid="{00000000-0005-0000-0000-0000F1BF0000}"/>
    <cellStyle name="Output 14 14" xfId="48530" xr:uid="{00000000-0005-0000-0000-0000F2BF0000}"/>
    <cellStyle name="Output 14 14 2" xfId="48531" xr:uid="{00000000-0005-0000-0000-0000F3BF0000}"/>
    <cellStyle name="Output 14 14 3" xfId="48532" xr:uid="{00000000-0005-0000-0000-0000F4BF0000}"/>
    <cellStyle name="Output 14 14 4" xfId="48533" xr:uid="{00000000-0005-0000-0000-0000F5BF0000}"/>
    <cellStyle name="Output 14 15" xfId="48534" xr:uid="{00000000-0005-0000-0000-0000F6BF0000}"/>
    <cellStyle name="Output 14 15 2" xfId="48535" xr:uid="{00000000-0005-0000-0000-0000F7BF0000}"/>
    <cellStyle name="Output 14 15 3" xfId="48536" xr:uid="{00000000-0005-0000-0000-0000F8BF0000}"/>
    <cellStyle name="Output 14 15 4" xfId="48537" xr:uid="{00000000-0005-0000-0000-0000F9BF0000}"/>
    <cellStyle name="Output 14 16" xfId="48538" xr:uid="{00000000-0005-0000-0000-0000FABF0000}"/>
    <cellStyle name="Output 14 16 2" xfId="48539" xr:uid="{00000000-0005-0000-0000-0000FBBF0000}"/>
    <cellStyle name="Output 14 16 3" xfId="48540" xr:uid="{00000000-0005-0000-0000-0000FCBF0000}"/>
    <cellStyle name="Output 14 16 4" xfId="48541" xr:uid="{00000000-0005-0000-0000-0000FDBF0000}"/>
    <cellStyle name="Output 14 17" xfId="48542" xr:uid="{00000000-0005-0000-0000-0000FEBF0000}"/>
    <cellStyle name="Output 14 17 2" xfId="48543" xr:uid="{00000000-0005-0000-0000-0000FFBF0000}"/>
    <cellStyle name="Output 14 17 3" xfId="48544" xr:uid="{00000000-0005-0000-0000-000000C00000}"/>
    <cellStyle name="Output 14 17 4" xfId="48545" xr:uid="{00000000-0005-0000-0000-000001C00000}"/>
    <cellStyle name="Output 14 18" xfId="48546" xr:uid="{00000000-0005-0000-0000-000002C00000}"/>
    <cellStyle name="Output 14 18 2" xfId="48547" xr:uid="{00000000-0005-0000-0000-000003C00000}"/>
    <cellStyle name="Output 14 18 3" xfId="48548" xr:uid="{00000000-0005-0000-0000-000004C00000}"/>
    <cellStyle name="Output 14 18 4" xfId="48549" xr:uid="{00000000-0005-0000-0000-000005C00000}"/>
    <cellStyle name="Output 14 19" xfId="48550" xr:uid="{00000000-0005-0000-0000-000006C00000}"/>
    <cellStyle name="Output 14 19 2" xfId="48551" xr:uid="{00000000-0005-0000-0000-000007C00000}"/>
    <cellStyle name="Output 14 19 3" xfId="48552" xr:uid="{00000000-0005-0000-0000-000008C00000}"/>
    <cellStyle name="Output 14 19 4" xfId="48553" xr:uid="{00000000-0005-0000-0000-000009C00000}"/>
    <cellStyle name="Output 14 2" xfId="48554" xr:uid="{00000000-0005-0000-0000-00000AC00000}"/>
    <cellStyle name="Output 14 2 2" xfId="48555" xr:uid="{00000000-0005-0000-0000-00000BC00000}"/>
    <cellStyle name="Output 14 2 3" xfId="48556" xr:uid="{00000000-0005-0000-0000-00000CC00000}"/>
    <cellStyle name="Output 14 2 4" xfId="48557" xr:uid="{00000000-0005-0000-0000-00000DC00000}"/>
    <cellStyle name="Output 14 20" xfId="48558" xr:uid="{00000000-0005-0000-0000-00000EC00000}"/>
    <cellStyle name="Output 14 20 2" xfId="48559" xr:uid="{00000000-0005-0000-0000-00000FC00000}"/>
    <cellStyle name="Output 14 20 3" xfId="48560" xr:uid="{00000000-0005-0000-0000-000010C00000}"/>
    <cellStyle name="Output 14 20 4" xfId="48561" xr:uid="{00000000-0005-0000-0000-000011C00000}"/>
    <cellStyle name="Output 14 21" xfId="48562" xr:uid="{00000000-0005-0000-0000-000012C00000}"/>
    <cellStyle name="Output 14 22" xfId="48563" xr:uid="{00000000-0005-0000-0000-000013C00000}"/>
    <cellStyle name="Output 14 3" xfId="48564" xr:uid="{00000000-0005-0000-0000-000014C00000}"/>
    <cellStyle name="Output 14 3 2" xfId="48565" xr:uid="{00000000-0005-0000-0000-000015C00000}"/>
    <cellStyle name="Output 14 3 3" xfId="48566" xr:uid="{00000000-0005-0000-0000-000016C00000}"/>
    <cellStyle name="Output 14 3 4" xfId="48567" xr:uid="{00000000-0005-0000-0000-000017C00000}"/>
    <cellStyle name="Output 14 4" xfId="48568" xr:uid="{00000000-0005-0000-0000-000018C00000}"/>
    <cellStyle name="Output 14 4 2" xfId="48569" xr:uid="{00000000-0005-0000-0000-000019C00000}"/>
    <cellStyle name="Output 14 4 3" xfId="48570" xr:uid="{00000000-0005-0000-0000-00001AC00000}"/>
    <cellStyle name="Output 14 4 4" xfId="48571" xr:uid="{00000000-0005-0000-0000-00001BC00000}"/>
    <cellStyle name="Output 14 5" xfId="48572" xr:uid="{00000000-0005-0000-0000-00001CC00000}"/>
    <cellStyle name="Output 14 5 2" xfId="48573" xr:uid="{00000000-0005-0000-0000-00001DC00000}"/>
    <cellStyle name="Output 14 5 3" xfId="48574" xr:uid="{00000000-0005-0000-0000-00001EC00000}"/>
    <cellStyle name="Output 14 5 4" xfId="48575" xr:uid="{00000000-0005-0000-0000-00001FC00000}"/>
    <cellStyle name="Output 14 6" xfId="48576" xr:uid="{00000000-0005-0000-0000-000020C00000}"/>
    <cellStyle name="Output 14 6 2" xfId="48577" xr:uid="{00000000-0005-0000-0000-000021C00000}"/>
    <cellStyle name="Output 14 6 3" xfId="48578" xr:uid="{00000000-0005-0000-0000-000022C00000}"/>
    <cellStyle name="Output 14 6 4" xfId="48579" xr:uid="{00000000-0005-0000-0000-000023C00000}"/>
    <cellStyle name="Output 14 7" xfId="48580" xr:uid="{00000000-0005-0000-0000-000024C00000}"/>
    <cellStyle name="Output 14 7 2" xfId="48581" xr:uid="{00000000-0005-0000-0000-000025C00000}"/>
    <cellStyle name="Output 14 7 3" xfId="48582" xr:uid="{00000000-0005-0000-0000-000026C00000}"/>
    <cellStyle name="Output 14 7 4" xfId="48583" xr:uid="{00000000-0005-0000-0000-000027C00000}"/>
    <cellStyle name="Output 14 8" xfId="48584" xr:uid="{00000000-0005-0000-0000-000028C00000}"/>
    <cellStyle name="Output 14 8 2" xfId="48585" xr:uid="{00000000-0005-0000-0000-000029C00000}"/>
    <cellStyle name="Output 14 8 3" xfId="48586" xr:uid="{00000000-0005-0000-0000-00002AC00000}"/>
    <cellStyle name="Output 14 8 4" xfId="48587" xr:uid="{00000000-0005-0000-0000-00002BC00000}"/>
    <cellStyle name="Output 14 9" xfId="48588" xr:uid="{00000000-0005-0000-0000-00002CC00000}"/>
    <cellStyle name="Output 14 9 2" xfId="48589" xr:uid="{00000000-0005-0000-0000-00002DC00000}"/>
    <cellStyle name="Output 14 9 3" xfId="48590" xr:uid="{00000000-0005-0000-0000-00002EC00000}"/>
    <cellStyle name="Output 14 9 4" xfId="48591" xr:uid="{00000000-0005-0000-0000-00002FC00000}"/>
    <cellStyle name="Output 15" xfId="48592" xr:uid="{00000000-0005-0000-0000-000030C00000}"/>
    <cellStyle name="Output 15 10" xfId="48593" xr:uid="{00000000-0005-0000-0000-000031C00000}"/>
    <cellStyle name="Output 15 10 2" xfId="48594" xr:uid="{00000000-0005-0000-0000-000032C00000}"/>
    <cellStyle name="Output 15 10 3" xfId="48595" xr:uid="{00000000-0005-0000-0000-000033C00000}"/>
    <cellStyle name="Output 15 10 4" xfId="48596" xr:uid="{00000000-0005-0000-0000-000034C00000}"/>
    <cellStyle name="Output 15 11" xfId="48597" xr:uid="{00000000-0005-0000-0000-000035C00000}"/>
    <cellStyle name="Output 15 11 2" xfId="48598" xr:uid="{00000000-0005-0000-0000-000036C00000}"/>
    <cellStyle name="Output 15 11 3" xfId="48599" xr:uid="{00000000-0005-0000-0000-000037C00000}"/>
    <cellStyle name="Output 15 11 4" xfId="48600" xr:uid="{00000000-0005-0000-0000-000038C00000}"/>
    <cellStyle name="Output 15 12" xfId="48601" xr:uid="{00000000-0005-0000-0000-000039C00000}"/>
    <cellStyle name="Output 15 12 2" xfId="48602" xr:uid="{00000000-0005-0000-0000-00003AC00000}"/>
    <cellStyle name="Output 15 12 3" xfId="48603" xr:uid="{00000000-0005-0000-0000-00003BC00000}"/>
    <cellStyle name="Output 15 12 4" xfId="48604" xr:uid="{00000000-0005-0000-0000-00003CC00000}"/>
    <cellStyle name="Output 15 13" xfId="48605" xr:uid="{00000000-0005-0000-0000-00003DC00000}"/>
    <cellStyle name="Output 15 13 2" xfId="48606" xr:uid="{00000000-0005-0000-0000-00003EC00000}"/>
    <cellStyle name="Output 15 13 3" xfId="48607" xr:uid="{00000000-0005-0000-0000-00003FC00000}"/>
    <cellStyle name="Output 15 13 4" xfId="48608" xr:uid="{00000000-0005-0000-0000-000040C00000}"/>
    <cellStyle name="Output 15 14" xfId="48609" xr:uid="{00000000-0005-0000-0000-000041C00000}"/>
    <cellStyle name="Output 15 14 2" xfId="48610" xr:uid="{00000000-0005-0000-0000-000042C00000}"/>
    <cellStyle name="Output 15 14 3" xfId="48611" xr:uid="{00000000-0005-0000-0000-000043C00000}"/>
    <cellStyle name="Output 15 14 4" xfId="48612" xr:uid="{00000000-0005-0000-0000-000044C00000}"/>
    <cellStyle name="Output 15 15" xfId="48613" xr:uid="{00000000-0005-0000-0000-000045C00000}"/>
    <cellStyle name="Output 15 15 2" xfId="48614" xr:uid="{00000000-0005-0000-0000-000046C00000}"/>
    <cellStyle name="Output 15 15 3" xfId="48615" xr:uid="{00000000-0005-0000-0000-000047C00000}"/>
    <cellStyle name="Output 15 15 4" xfId="48616" xr:uid="{00000000-0005-0000-0000-000048C00000}"/>
    <cellStyle name="Output 15 16" xfId="48617" xr:uid="{00000000-0005-0000-0000-000049C00000}"/>
    <cellStyle name="Output 15 16 2" xfId="48618" xr:uid="{00000000-0005-0000-0000-00004AC00000}"/>
    <cellStyle name="Output 15 16 3" xfId="48619" xr:uid="{00000000-0005-0000-0000-00004BC00000}"/>
    <cellStyle name="Output 15 16 4" xfId="48620" xr:uid="{00000000-0005-0000-0000-00004CC00000}"/>
    <cellStyle name="Output 15 17" xfId="48621" xr:uid="{00000000-0005-0000-0000-00004DC00000}"/>
    <cellStyle name="Output 15 17 2" xfId="48622" xr:uid="{00000000-0005-0000-0000-00004EC00000}"/>
    <cellStyle name="Output 15 17 3" xfId="48623" xr:uid="{00000000-0005-0000-0000-00004FC00000}"/>
    <cellStyle name="Output 15 17 4" xfId="48624" xr:uid="{00000000-0005-0000-0000-000050C00000}"/>
    <cellStyle name="Output 15 18" xfId="48625" xr:uid="{00000000-0005-0000-0000-000051C00000}"/>
    <cellStyle name="Output 15 18 2" xfId="48626" xr:uid="{00000000-0005-0000-0000-000052C00000}"/>
    <cellStyle name="Output 15 18 3" xfId="48627" xr:uid="{00000000-0005-0000-0000-000053C00000}"/>
    <cellStyle name="Output 15 18 4" xfId="48628" xr:uid="{00000000-0005-0000-0000-000054C00000}"/>
    <cellStyle name="Output 15 19" xfId="48629" xr:uid="{00000000-0005-0000-0000-000055C00000}"/>
    <cellStyle name="Output 15 19 2" xfId="48630" xr:uid="{00000000-0005-0000-0000-000056C00000}"/>
    <cellStyle name="Output 15 19 3" xfId="48631" xr:uid="{00000000-0005-0000-0000-000057C00000}"/>
    <cellStyle name="Output 15 19 4" xfId="48632" xr:uid="{00000000-0005-0000-0000-000058C00000}"/>
    <cellStyle name="Output 15 2" xfId="48633" xr:uid="{00000000-0005-0000-0000-000059C00000}"/>
    <cellStyle name="Output 15 2 2" xfId="48634" xr:uid="{00000000-0005-0000-0000-00005AC00000}"/>
    <cellStyle name="Output 15 2 3" xfId="48635" xr:uid="{00000000-0005-0000-0000-00005BC00000}"/>
    <cellStyle name="Output 15 2 4" xfId="48636" xr:uid="{00000000-0005-0000-0000-00005CC00000}"/>
    <cellStyle name="Output 15 20" xfId="48637" xr:uid="{00000000-0005-0000-0000-00005DC00000}"/>
    <cellStyle name="Output 15 20 2" xfId="48638" xr:uid="{00000000-0005-0000-0000-00005EC00000}"/>
    <cellStyle name="Output 15 20 3" xfId="48639" xr:uid="{00000000-0005-0000-0000-00005FC00000}"/>
    <cellStyle name="Output 15 20 4" xfId="48640" xr:uid="{00000000-0005-0000-0000-000060C00000}"/>
    <cellStyle name="Output 15 21" xfId="48641" xr:uid="{00000000-0005-0000-0000-000061C00000}"/>
    <cellStyle name="Output 15 22" xfId="48642" xr:uid="{00000000-0005-0000-0000-000062C00000}"/>
    <cellStyle name="Output 15 3" xfId="48643" xr:uid="{00000000-0005-0000-0000-000063C00000}"/>
    <cellStyle name="Output 15 3 2" xfId="48644" xr:uid="{00000000-0005-0000-0000-000064C00000}"/>
    <cellStyle name="Output 15 3 3" xfId="48645" xr:uid="{00000000-0005-0000-0000-000065C00000}"/>
    <cellStyle name="Output 15 3 4" xfId="48646" xr:uid="{00000000-0005-0000-0000-000066C00000}"/>
    <cellStyle name="Output 15 4" xfId="48647" xr:uid="{00000000-0005-0000-0000-000067C00000}"/>
    <cellStyle name="Output 15 4 2" xfId="48648" xr:uid="{00000000-0005-0000-0000-000068C00000}"/>
    <cellStyle name="Output 15 4 3" xfId="48649" xr:uid="{00000000-0005-0000-0000-000069C00000}"/>
    <cellStyle name="Output 15 4 4" xfId="48650" xr:uid="{00000000-0005-0000-0000-00006AC00000}"/>
    <cellStyle name="Output 15 5" xfId="48651" xr:uid="{00000000-0005-0000-0000-00006BC00000}"/>
    <cellStyle name="Output 15 5 2" xfId="48652" xr:uid="{00000000-0005-0000-0000-00006CC00000}"/>
    <cellStyle name="Output 15 5 3" xfId="48653" xr:uid="{00000000-0005-0000-0000-00006DC00000}"/>
    <cellStyle name="Output 15 5 4" xfId="48654" xr:uid="{00000000-0005-0000-0000-00006EC00000}"/>
    <cellStyle name="Output 15 6" xfId="48655" xr:uid="{00000000-0005-0000-0000-00006FC00000}"/>
    <cellStyle name="Output 15 6 2" xfId="48656" xr:uid="{00000000-0005-0000-0000-000070C00000}"/>
    <cellStyle name="Output 15 6 3" xfId="48657" xr:uid="{00000000-0005-0000-0000-000071C00000}"/>
    <cellStyle name="Output 15 6 4" xfId="48658" xr:uid="{00000000-0005-0000-0000-000072C00000}"/>
    <cellStyle name="Output 15 7" xfId="48659" xr:uid="{00000000-0005-0000-0000-000073C00000}"/>
    <cellStyle name="Output 15 7 2" xfId="48660" xr:uid="{00000000-0005-0000-0000-000074C00000}"/>
    <cellStyle name="Output 15 7 3" xfId="48661" xr:uid="{00000000-0005-0000-0000-000075C00000}"/>
    <cellStyle name="Output 15 7 4" xfId="48662" xr:uid="{00000000-0005-0000-0000-000076C00000}"/>
    <cellStyle name="Output 15 8" xfId="48663" xr:uid="{00000000-0005-0000-0000-000077C00000}"/>
    <cellStyle name="Output 15 8 2" xfId="48664" xr:uid="{00000000-0005-0000-0000-000078C00000}"/>
    <cellStyle name="Output 15 8 3" xfId="48665" xr:uid="{00000000-0005-0000-0000-000079C00000}"/>
    <cellStyle name="Output 15 8 4" xfId="48666" xr:uid="{00000000-0005-0000-0000-00007AC00000}"/>
    <cellStyle name="Output 15 9" xfId="48667" xr:uid="{00000000-0005-0000-0000-00007BC00000}"/>
    <cellStyle name="Output 15 9 2" xfId="48668" xr:uid="{00000000-0005-0000-0000-00007CC00000}"/>
    <cellStyle name="Output 15 9 3" xfId="48669" xr:uid="{00000000-0005-0000-0000-00007DC00000}"/>
    <cellStyle name="Output 15 9 4" xfId="48670" xr:uid="{00000000-0005-0000-0000-00007EC00000}"/>
    <cellStyle name="Output 16" xfId="48671" xr:uid="{00000000-0005-0000-0000-00007FC00000}"/>
    <cellStyle name="Output 16 2" xfId="48672" xr:uid="{00000000-0005-0000-0000-000080C00000}"/>
    <cellStyle name="Output 16 3" xfId="48673" xr:uid="{00000000-0005-0000-0000-000081C00000}"/>
    <cellStyle name="Output 17" xfId="48674" xr:uid="{00000000-0005-0000-0000-000082C00000}"/>
    <cellStyle name="Output 17 2" xfId="48675" xr:uid="{00000000-0005-0000-0000-000083C00000}"/>
    <cellStyle name="Output 17 3" xfId="48676" xr:uid="{00000000-0005-0000-0000-000084C00000}"/>
    <cellStyle name="Output 17 4" xfId="48677" xr:uid="{00000000-0005-0000-0000-000085C00000}"/>
    <cellStyle name="Output 18" xfId="48678" xr:uid="{00000000-0005-0000-0000-000086C00000}"/>
    <cellStyle name="Output 18 2" xfId="48679" xr:uid="{00000000-0005-0000-0000-000087C00000}"/>
    <cellStyle name="Output 18 3" xfId="48680" xr:uid="{00000000-0005-0000-0000-000088C00000}"/>
    <cellStyle name="Output 18 4" xfId="48681" xr:uid="{00000000-0005-0000-0000-000089C00000}"/>
    <cellStyle name="Output 19" xfId="48682" xr:uid="{00000000-0005-0000-0000-00008AC00000}"/>
    <cellStyle name="Output 19 2" xfId="48683" xr:uid="{00000000-0005-0000-0000-00008BC00000}"/>
    <cellStyle name="Output 19 3" xfId="48684" xr:uid="{00000000-0005-0000-0000-00008CC00000}"/>
    <cellStyle name="Output 19 4" xfId="48685" xr:uid="{00000000-0005-0000-0000-00008DC00000}"/>
    <cellStyle name="Output 2" xfId="1859" xr:uid="{00000000-0005-0000-0000-00008EC00000}"/>
    <cellStyle name="Output 2 10" xfId="48687" xr:uid="{00000000-0005-0000-0000-00008FC00000}"/>
    <cellStyle name="Output 2 10 2" xfId="48688" xr:uid="{00000000-0005-0000-0000-000090C00000}"/>
    <cellStyle name="Output 2 10 3" xfId="48689" xr:uid="{00000000-0005-0000-0000-000091C00000}"/>
    <cellStyle name="Output 2 10 4" xfId="48690" xr:uid="{00000000-0005-0000-0000-000092C00000}"/>
    <cellStyle name="Output 2 10 5" xfId="48691" xr:uid="{00000000-0005-0000-0000-000093C00000}"/>
    <cellStyle name="Output 2 11" xfId="48692" xr:uid="{00000000-0005-0000-0000-000094C00000}"/>
    <cellStyle name="Output 2 11 2" xfId="48693" xr:uid="{00000000-0005-0000-0000-000095C00000}"/>
    <cellStyle name="Output 2 11 3" xfId="48694" xr:uid="{00000000-0005-0000-0000-000096C00000}"/>
    <cellStyle name="Output 2 11 4" xfId="48695" xr:uid="{00000000-0005-0000-0000-000097C00000}"/>
    <cellStyle name="Output 2 11 5" xfId="48696" xr:uid="{00000000-0005-0000-0000-000098C00000}"/>
    <cellStyle name="Output 2 12" xfId="48697" xr:uid="{00000000-0005-0000-0000-000099C00000}"/>
    <cellStyle name="Output 2 12 2" xfId="48698" xr:uid="{00000000-0005-0000-0000-00009AC00000}"/>
    <cellStyle name="Output 2 12 3" xfId="48699" xr:uid="{00000000-0005-0000-0000-00009BC00000}"/>
    <cellStyle name="Output 2 12 4" xfId="48700" xr:uid="{00000000-0005-0000-0000-00009CC00000}"/>
    <cellStyle name="Output 2 12 5" xfId="48701" xr:uid="{00000000-0005-0000-0000-00009DC00000}"/>
    <cellStyle name="Output 2 13" xfId="48702" xr:uid="{00000000-0005-0000-0000-00009EC00000}"/>
    <cellStyle name="Output 2 13 2" xfId="48703" xr:uid="{00000000-0005-0000-0000-00009FC00000}"/>
    <cellStyle name="Output 2 13 3" xfId="48704" xr:uid="{00000000-0005-0000-0000-0000A0C00000}"/>
    <cellStyle name="Output 2 13 4" xfId="48705" xr:uid="{00000000-0005-0000-0000-0000A1C00000}"/>
    <cellStyle name="Output 2 14" xfId="48706" xr:uid="{00000000-0005-0000-0000-0000A2C00000}"/>
    <cellStyle name="Output 2 14 2" xfId="48707" xr:uid="{00000000-0005-0000-0000-0000A3C00000}"/>
    <cellStyle name="Output 2 14 3" xfId="48708" xr:uid="{00000000-0005-0000-0000-0000A4C00000}"/>
    <cellStyle name="Output 2 14 4" xfId="48709" xr:uid="{00000000-0005-0000-0000-0000A5C00000}"/>
    <cellStyle name="Output 2 15" xfId="48710" xr:uid="{00000000-0005-0000-0000-0000A6C00000}"/>
    <cellStyle name="Output 2 15 2" xfId="48711" xr:uid="{00000000-0005-0000-0000-0000A7C00000}"/>
    <cellStyle name="Output 2 15 3" xfId="48712" xr:uid="{00000000-0005-0000-0000-0000A8C00000}"/>
    <cellStyle name="Output 2 15 4" xfId="48713" xr:uid="{00000000-0005-0000-0000-0000A9C00000}"/>
    <cellStyle name="Output 2 16" xfId="48714" xr:uid="{00000000-0005-0000-0000-0000AAC00000}"/>
    <cellStyle name="Output 2 16 2" xfId="48715" xr:uid="{00000000-0005-0000-0000-0000ABC00000}"/>
    <cellStyle name="Output 2 16 3" xfId="48716" xr:uid="{00000000-0005-0000-0000-0000ACC00000}"/>
    <cellStyle name="Output 2 16 4" xfId="48717" xr:uid="{00000000-0005-0000-0000-0000ADC00000}"/>
    <cellStyle name="Output 2 17" xfId="48718" xr:uid="{00000000-0005-0000-0000-0000AEC00000}"/>
    <cellStyle name="Output 2 17 2" xfId="48719" xr:uid="{00000000-0005-0000-0000-0000AFC00000}"/>
    <cellStyle name="Output 2 17 3" xfId="48720" xr:uid="{00000000-0005-0000-0000-0000B0C00000}"/>
    <cellStyle name="Output 2 17 4" xfId="48721" xr:uid="{00000000-0005-0000-0000-0000B1C00000}"/>
    <cellStyle name="Output 2 18" xfId="48722" xr:uid="{00000000-0005-0000-0000-0000B2C00000}"/>
    <cellStyle name="Output 2 18 2" xfId="48723" xr:uid="{00000000-0005-0000-0000-0000B3C00000}"/>
    <cellStyle name="Output 2 18 3" xfId="48724" xr:uid="{00000000-0005-0000-0000-0000B4C00000}"/>
    <cellStyle name="Output 2 18 4" xfId="48725" xr:uid="{00000000-0005-0000-0000-0000B5C00000}"/>
    <cellStyle name="Output 2 19" xfId="48726" xr:uid="{00000000-0005-0000-0000-0000B6C00000}"/>
    <cellStyle name="Output 2 19 2" xfId="48727" xr:uid="{00000000-0005-0000-0000-0000B7C00000}"/>
    <cellStyle name="Output 2 19 3" xfId="48728" xr:uid="{00000000-0005-0000-0000-0000B8C00000}"/>
    <cellStyle name="Output 2 19 4" xfId="48729" xr:uid="{00000000-0005-0000-0000-0000B9C00000}"/>
    <cellStyle name="Output 2 2" xfId="1860" xr:uid="{00000000-0005-0000-0000-0000BAC00000}"/>
    <cellStyle name="Output 2 2 10" xfId="48731" xr:uid="{00000000-0005-0000-0000-0000BBC00000}"/>
    <cellStyle name="Output 2 2 10 2" xfId="48732" xr:uid="{00000000-0005-0000-0000-0000BCC00000}"/>
    <cellStyle name="Output 2 2 10 3" xfId="48733" xr:uid="{00000000-0005-0000-0000-0000BDC00000}"/>
    <cellStyle name="Output 2 2 10 4" xfId="48734" xr:uid="{00000000-0005-0000-0000-0000BEC00000}"/>
    <cellStyle name="Output 2 2 11" xfId="48735" xr:uid="{00000000-0005-0000-0000-0000BFC00000}"/>
    <cellStyle name="Output 2 2 11 2" xfId="48736" xr:uid="{00000000-0005-0000-0000-0000C0C00000}"/>
    <cellStyle name="Output 2 2 11 3" xfId="48737" xr:uid="{00000000-0005-0000-0000-0000C1C00000}"/>
    <cellStyle name="Output 2 2 11 4" xfId="48738" xr:uid="{00000000-0005-0000-0000-0000C2C00000}"/>
    <cellStyle name="Output 2 2 12" xfId="48739" xr:uid="{00000000-0005-0000-0000-0000C3C00000}"/>
    <cellStyle name="Output 2 2 12 2" xfId="48740" xr:uid="{00000000-0005-0000-0000-0000C4C00000}"/>
    <cellStyle name="Output 2 2 12 3" xfId="48741" xr:uid="{00000000-0005-0000-0000-0000C5C00000}"/>
    <cellStyle name="Output 2 2 12 4" xfId="48742" xr:uid="{00000000-0005-0000-0000-0000C6C00000}"/>
    <cellStyle name="Output 2 2 13" xfId="48743" xr:uid="{00000000-0005-0000-0000-0000C7C00000}"/>
    <cellStyle name="Output 2 2 13 2" xfId="48744" xr:uid="{00000000-0005-0000-0000-0000C8C00000}"/>
    <cellStyle name="Output 2 2 13 3" xfId="48745" xr:uid="{00000000-0005-0000-0000-0000C9C00000}"/>
    <cellStyle name="Output 2 2 13 4" xfId="48746" xr:uid="{00000000-0005-0000-0000-0000CAC00000}"/>
    <cellStyle name="Output 2 2 14" xfId="48747" xr:uid="{00000000-0005-0000-0000-0000CBC00000}"/>
    <cellStyle name="Output 2 2 14 2" xfId="48748" xr:uid="{00000000-0005-0000-0000-0000CCC00000}"/>
    <cellStyle name="Output 2 2 14 3" xfId="48749" xr:uid="{00000000-0005-0000-0000-0000CDC00000}"/>
    <cellStyle name="Output 2 2 14 4" xfId="48750" xr:uid="{00000000-0005-0000-0000-0000CEC00000}"/>
    <cellStyle name="Output 2 2 15" xfId="48751" xr:uid="{00000000-0005-0000-0000-0000CFC00000}"/>
    <cellStyle name="Output 2 2 15 2" xfId="48752" xr:uid="{00000000-0005-0000-0000-0000D0C00000}"/>
    <cellStyle name="Output 2 2 15 3" xfId="48753" xr:uid="{00000000-0005-0000-0000-0000D1C00000}"/>
    <cellStyle name="Output 2 2 15 4" xfId="48754" xr:uid="{00000000-0005-0000-0000-0000D2C00000}"/>
    <cellStyle name="Output 2 2 16" xfId="48755" xr:uid="{00000000-0005-0000-0000-0000D3C00000}"/>
    <cellStyle name="Output 2 2 16 2" xfId="48756" xr:uid="{00000000-0005-0000-0000-0000D4C00000}"/>
    <cellStyle name="Output 2 2 16 3" xfId="48757" xr:uid="{00000000-0005-0000-0000-0000D5C00000}"/>
    <cellStyle name="Output 2 2 16 4" xfId="48758" xr:uid="{00000000-0005-0000-0000-0000D6C00000}"/>
    <cellStyle name="Output 2 2 17" xfId="48759" xr:uid="{00000000-0005-0000-0000-0000D7C00000}"/>
    <cellStyle name="Output 2 2 17 2" xfId="48760" xr:uid="{00000000-0005-0000-0000-0000D8C00000}"/>
    <cellStyle name="Output 2 2 17 3" xfId="48761" xr:uid="{00000000-0005-0000-0000-0000D9C00000}"/>
    <cellStyle name="Output 2 2 17 4" xfId="48762" xr:uid="{00000000-0005-0000-0000-0000DAC00000}"/>
    <cellStyle name="Output 2 2 18" xfId="48763" xr:uid="{00000000-0005-0000-0000-0000DBC00000}"/>
    <cellStyle name="Output 2 2 18 2" xfId="48764" xr:uid="{00000000-0005-0000-0000-0000DCC00000}"/>
    <cellStyle name="Output 2 2 18 3" xfId="48765" xr:uid="{00000000-0005-0000-0000-0000DDC00000}"/>
    <cellStyle name="Output 2 2 18 4" xfId="48766" xr:uid="{00000000-0005-0000-0000-0000DEC00000}"/>
    <cellStyle name="Output 2 2 19" xfId="48767" xr:uid="{00000000-0005-0000-0000-0000DFC00000}"/>
    <cellStyle name="Output 2 2 19 2" xfId="48768" xr:uid="{00000000-0005-0000-0000-0000E0C00000}"/>
    <cellStyle name="Output 2 2 19 3" xfId="48769" xr:uid="{00000000-0005-0000-0000-0000E1C00000}"/>
    <cellStyle name="Output 2 2 19 4" xfId="48770" xr:uid="{00000000-0005-0000-0000-0000E2C00000}"/>
    <cellStyle name="Output 2 2 2" xfId="48771" xr:uid="{00000000-0005-0000-0000-0000E3C00000}"/>
    <cellStyle name="Output 2 2 2 2" xfId="48772" xr:uid="{00000000-0005-0000-0000-0000E4C00000}"/>
    <cellStyle name="Output 2 2 2 3" xfId="48773" xr:uid="{00000000-0005-0000-0000-0000E5C00000}"/>
    <cellStyle name="Output 2 2 2 4" xfId="48774" xr:uid="{00000000-0005-0000-0000-0000E6C00000}"/>
    <cellStyle name="Output 2 2 20" xfId="48775" xr:uid="{00000000-0005-0000-0000-0000E7C00000}"/>
    <cellStyle name="Output 2 2 20 2" xfId="48776" xr:uid="{00000000-0005-0000-0000-0000E8C00000}"/>
    <cellStyle name="Output 2 2 20 3" xfId="48777" xr:uid="{00000000-0005-0000-0000-0000E9C00000}"/>
    <cellStyle name="Output 2 2 20 4" xfId="48778" xr:uid="{00000000-0005-0000-0000-0000EAC00000}"/>
    <cellStyle name="Output 2 2 21" xfId="48779" xr:uid="{00000000-0005-0000-0000-0000EBC00000}"/>
    <cellStyle name="Output 2 2 22" xfId="48780" xr:uid="{00000000-0005-0000-0000-0000ECC00000}"/>
    <cellStyle name="Output 2 2 23" xfId="48781" xr:uid="{00000000-0005-0000-0000-0000EDC00000}"/>
    <cellStyle name="Output 2 2 24" xfId="48730" xr:uid="{00000000-0005-0000-0000-0000EEC00000}"/>
    <cellStyle name="Output 2 2 25" xfId="58208" xr:uid="{00000000-0005-0000-0000-0000EFC00000}"/>
    <cellStyle name="Output 2 2 3" xfId="48782" xr:uid="{00000000-0005-0000-0000-0000F0C00000}"/>
    <cellStyle name="Output 2 2 3 2" xfId="48783" xr:uid="{00000000-0005-0000-0000-0000F1C00000}"/>
    <cellStyle name="Output 2 2 3 3" xfId="48784" xr:uid="{00000000-0005-0000-0000-0000F2C00000}"/>
    <cellStyle name="Output 2 2 3 4" xfId="48785" xr:uid="{00000000-0005-0000-0000-0000F3C00000}"/>
    <cellStyle name="Output 2 2 4" xfId="48786" xr:uid="{00000000-0005-0000-0000-0000F4C00000}"/>
    <cellStyle name="Output 2 2 4 2" xfId="48787" xr:uid="{00000000-0005-0000-0000-0000F5C00000}"/>
    <cellStyle name="Output 2 2 4 3" xfId="48788" xr:uid="{00000000-0005-0000-0000-0000F6C00000}"/>
    <cellStyle name="Output 2 2 4 4" xfId="48789" xr:uid="{00000000-0005-0000-0000-0000F7C00000}"/>
    <cellStyle name="Output 2 2 5" xfId="48790" xr:uid="{00000000-0005-0000-0000-0000F8C00000}"/>
    <cellStyle name="Output 2 2 5 2" xfId="48791" xr:uid="{00000000-0005-0000-0000-0000F9C00000}"/>
    <cellStyle name="Output 2 2 5 3" xfId="48792" xr:uid="{00000000-0005-0000-0000-0000FAC00000}"/>
    <cellStyle name="Output 2 2 5 4" xfId="48793" xr:uid="{00000000-0005-0000-0000-0000FBC00000}"/>
    <cellStyle name="Output 2 2 6" xfId="48794" xr:uid="{00000000-0005-0000-0000-0000FCC00000}"/>
    <cellStyle name="Output 2 2 6 2" xfId="48795" xr:uid="{00000000-0005-0000-0000-0000FDC00000}"/>
    <cellStyle name="Output 2 2 6 3" xfId="48796" xr:uid="{00000000-0005-0000-0000-0000FEC00000}"/>
    <cellStyle name="Output 2 2 6 4" xfId="48797" xr:uid="{00000000-0005-0000-0000-0000FFC00000}"/>
    <cellStyle name="Output 2 2 7" xfId="48798" xr:uid="{00000000-0005-0000-0000-000000C10000}"/>
    <cellStyle name="Output 2 2 7 2" xfId="48799" xr:uid="{00000000-0005-0000-0000-000001C10000}"/>
    <cellStyle name="Output 2 2 7 3" xfId="48800" xr:uid="{00000000-0005-0000-0000-000002C10000}"/>
    <cellStyle name="Output 2 2 7 4" xfId="48801" xr:uid="{00000000-0005-0000-0000-000003C10000}"/>
    <cellStyle name="Output 2 2 8" xfId="48802" xr:uid="{00000000-0005-0000-0000-000004C10000}"/>
    <cellStyle name="Output 2 2 8 2" xfId="48803" xr:uid="{00000000-0005-0000-0000-000005C10000}"/>
    <cellStyle name="Output 2 2 8 3" xfId="48804" xr:uid="{00000000-0005-0000-0000-000006C10000}"/>
    <cellStyle name="Output 2 2 8 4" xfId="48805" xr:uid="{00000000-0005-0000-0000-000007C10000}"/>
    <cellStyle name="Output 2 2 9" xfId="48806" xr:uid="{00000000-0005-0000-0000-000008C10000}"/>
    <cellStyle name="Output 2 2 9 2" xfId="48807" xr:uid="{00000000-0005-0000-0000-000009C10000}"/>
    <cellStyle name="Output 2 2 9 3" xfId="48808" xr:uid="{00000000-0005-0000-0000-00000AC10000}"/>
    <cellStyle name="Output 2 2 9 4" xfId="48809" xr:uid="{00000000-0005-0000-0000-00000BC10000}"/>
    <cellStyle name="Output 2 20" xfId="48810" xr:uid="{00000000-0005-0000-0000-00000CC10000}"/>
    <cellStyle name="Output 2 20 2" xfId="48811" xr:uid="{00000000-0005-0000-0000-00000DC10000}"/>
    <cellStyle name="Output 2 20 3" xfId="48812" xr:uid="{00000000-0005-0000-0000-00000EC10000}"/>
    <cellStyle name="Output 2 20 4" xfId="48813" xr:uid="{00000000-0005-0000-0000-00000FC10000}"/>
    <cellStyle name="Output 2 21" xfId="48814" xr:uid="{00000000-0005-0000-0000-000010C10000}"/>
    <cellStyle name="Output 2 21 2" xfId="48815" xr:uid="{00000000-0005-0000-0000-000011C10000}"/>
    <cellStyle name="Output 2 21 3" xfId="48816" xr:uid="{00000000-0005-0000-0000-000012C10000}"/>
    <cellStyle name="Output 2 21 4" xfId="48817" xr:uid="{00000000-0005-0000-0000-000013C10000}"/>
    <cellStyle name="Output 2 22" xfId="48818" xr:uid="{00000000-0005-0000-0000-000014C10000}"/>
    <cellStyle name="Output 2 22 2" xfId="48819" xr:uid="{00000000-0005-0000-0000-000015C10000}"/>
    <cellStyle name="Output 2 22 3" xfId="48820" xr:uid="{00000000-0005-0000-0000-000016C10000}"/>
    <cellStyle name="Output 2 22 4" xfId="48821" xr:uid="{00000000-0005-0000-0000-000017C10000}"/>
    <cellStyle name="Output 2 23" xfId="48822" xr:uid="{00000000-0005-0000-0000-000018C10000}"/>
    <cellStyle name="Output 2 23 2" xfId="48823" xr:uid="{00000000-0005-0000-0000-000019C10000}"/>
    <cellStyle name="Output 2 23 3" xfId="48824" xr:uid="{00000000-0005-0000-0000-00001AC10000}"/>
    <cellStyle name="Output 2 23 4" xfId="48825" xr:uid="{00000000-0005-0000-0000-00001BC10000}"/>
    <cellStyle name="Output 2 24" xfId="48826" xr:uid="{00000000-0005-0000-0000-00001CC10000}"/>
    <cellStyle name="Output 2 24 2" xfId="48827" xr:uid="{00000000-0005-0000-0000-00001DC10000}"/>
    <cellStyle name="Output 2 24 3" xfId="48828" xr:uid="{00000000-0005-0000-0000-00001EC10000}"/>
    <cellStyle name="Output 2 24 4" xfId="48829" xr:uid="{00000000-0005-0000-0000-00001FC10000}"/>
    <cellStyle name="Output 2 25" xfId="48830" xr:uid="{00000000-0005-0000-0000-000020C10000}"/>
    <cellStyle name="Output 2 25 2" xfId="48831" xr:uid="{00000000-0005-0000-0000-000021C10000}"/>
    <cellStyle name="Output 2 25 3" xfId="48832" xr:uid="{00000000-0005-0000-0000-000022C10000}"/>
    <cellStyle name="Output 2 25 4" xfId="48833" xr:uid="{00000000-0005-0000-0000-000023C10000}"/>
    <cellStyle name="Output 2 26" xfId="48834" xr:uid="{00000000-0005-0000-0000-000024C10000}"/>
    <cellStyle name="Output 2 26 2" xfId="48835" xr:uid="{00000000-0005-0000-0000-000025C10000}"/>
    <cellStyle name="Output 2 26 3" xfId="48836" xr:uid="{00000000-0005-0000-0000-000026C10000}"/>
    <cellStyle name="Output 2 26 4" xfId="48837" xr:uid="{00000000-0005-0000-0000-000027C10000}"/>
    <cellStyle name="Output 2 27" xfId="48838" xr:uid="{00000000-0005-0000-0000-000028C10000}"/>
    <cellStyle name="Output 2 27 2" xfId="48839" xr:uid="{00000000-0005-0000-0000-000029C10000}"/>
    <cellStyle name="Output 2 27 3" xfId="48840" xr:uid="{00000000-0005-0000-0000-00002AC10000}"/>
    <cellStyle name="Output 2 27 4" xfId="48841" xr:uid="{00000000-0005-0000-0000-00002BC10000}"/>
    <cellStyle name="Output 2 28" xfId="48842" xr:uid="{00000000-0005-0000-0000-00002CC10000}"/>
    <cellStyle name="Output 2 29" xfId="48843" xr:uid="{00000000-0005-0000-0000-00002DC10000}"/>
    <cellStyle name="Output 2 3" xfId="48844" xr:uid="{00000000-0005-0000-0000-00002EC10000}"/>
    <cellStyle name="Output 2 3 10" xfId="48845" xr:uid="{00000000-0005-0000-0000-00002FC10000}"/>
    <cellStyle name="Output 2 3 10 2" xfId="48846" xr:uid="{00000000-0005-0000-0000-000030C10000}"/>
    <cellStyle name="Output 2 3 10 3" xfId="48847" xr:uid="{00000000-0005-0000-0000-000031C10000}"/>
    <cellStyle name="Output 2 3 10 4" xfId="48848" xr:uid="{00000000-0005-0000-0000-000032C10000}"/>
    <cellStyle name="Output 2 3 11" xfId="48849" xr:uid="{00000000-0005-0000-0000-000033C10000}"/>
    <cellStyle name="Output 2 3 11 2" xfId="48850" xr:uid="{00000000-0005-0000-0000-000034C10000}"/>
    <cellStyle name="Output 2 3 11 3" xfId="48851" xr:uid="{00000000-0005-0000-0000-000035C10000}"/>
    <cellStyle name="Output 2 3 11 4" xfId="48852" xr:uid="{00000000-0005-0000-0000-000036C10000}"/>
    <cellStyle name="Output 2 3 12" xfId="48853" xr:uid="{00000000-0005-0000-0000-000037C10000}"/>
    <cellStyle name="Output 2 3 12 2" xfId="48854" xr:uid="{00000000-0005-0000-0000-000038C10000}"/>
    <cellStyle name="Output 2 3 12 3" xfId="48855" xr:uid="{00000000-0005-0000-0000-000039C10000}"/>
    <cellStyle name="Output 2 3 12 4" xfId="48856" xr:uid="{00000000-0005-0000-0000-00003AC10000}"/>
    <cellStyle name="Output 2 3 13" xfId="48857" xr:uid="{00000000-0005-0000-0000-00003BC10000}"/>
    <cellStyle name="Output 2 3 13 2" xfId="48858" xr:uid="{00000000-0005-0000-0000-00003CC10000}"/>
    <cellStyle name="Output 2 3 13 3" xfId="48859" xr:uid="{00000000-0005-0000-0000-00003DC10000}"/>
    <cellStyle name="Output 2 3 13 4" xfId="48860" xr:uid="{00000000-0005-0000-0000-00003EC10000}"/>
    <cellStyle name="Output 2 3 14" xfId="48861" xr:uid="{00000000-0005-0000-0000-00003FC10000}"/>
    <cellStyle name="Output 2 3 14 2" xfId="48862" xr:uid="{00000000-0005-0000-0000-000040C10000}"/>
    <cellStyle name="Output 2 3 14 3" xfId="48863" xr:uid="{00000000-0005-0000-0000-000041C10000}"/>
    <cellStyle name="Output 2 3 14 4" xfId="48864" xr:uid="{00000000-0005-0000-0000-000042C10000}"/>
    <cellStyle name="Output 2 3 15" xfId="48865" xr:uid="{00000000-0005-0000-0000-000043C10000}"/>
    <cellStyle name="Output 2 3 15 2" xfId="48866" xr:uid="{00000000-0005-0000-0000-000044C10000}"/>
    <cellStyle name="Output 2 3 15 3" xfId="48867" xr:uid="{00000000-0005-0000-0000-000045C10000}"/>
    <cellStyle name="Output 2 3 15 4" xfId="48868" xr:uid="{00000000-0005-0000-0000-000046C10000}"/>
    <cellStyle name="Output 2 3 16" xfId="48869" xr:uid="{00000000-0005-0000-0000-000047C10000}"/>
    <cellStyle name="Output 2 3 16 2" xfId="48870" xr:uid="{00000000-0005-0000-0000-000048C10000}"/>
    <cellStyle name="Output 2 3 16 3" xfId="48871" xr:uid="{00000000-0005-0000-0000-000049C10000}"/>
    <cellStyle name="Output 2 3 16 4" xfId="48872" xr:uid="{00000000-0005-0000-0000-00004AC10000}"/>
    <cellStyle name="Output 2 3 17" xfId="48873" xr:uid="{00000000-0005-0000-0000-00004BC10000}"/>
    <cellStyle name="Output 2 3 17 2" xfId="48874" xr:uid="{00000000-0005-0000-0000-00004CC10000}"/>
    <cellStyle name="Output 2 3 17 3" xfId="48875" xr:uid="{00000000-0005-0000-0000-00004DC10000}"/>
    <cellStyle name="Output 2 3 17 4" xfId="48876" xr:uid="{00000000-0005-0000-0000-00004EC10000}"/>
    <cellStyle name="Output 2 3 18" xfId="48877" xr:uid="{00000000-0005-0000-0000-00004FC10000}"/>
    <cellStyle name="Output 2 3 18 2" xfId="48878" xr:uid="{00000000-0005-0000-0000-000050C10000}"/>
    <cellStyle name="Output 2 3 18 3" xfId="48879" xr:uid="{00000000-0005-0000-0000-000051C10000}"/>
    <cellStyle name="Output 2 3 18 4" xfId="48880" xr:uid="{00000000-0005-0000-0000-000052C10000}"/>
    <cellStyle name="Output 2 3 19" xfId="48881" xr:uid="{00000000-0005-0000-0000-000053C10000}"/>
    <cellStyle name="Output 2 3 19 2" xfId="48882" xr:uid="{00000000-0005-0000-0000-000054C10000}"/>
    <cellStyle name="Output 2 3 19 3" xfId="48883" xr:uid="{00000000-0005-0000-0000-000055C10000}"/>
    <cellStyle name="Output 2 3 19 4" xfId="48884" xr:uid="{00000000-0005-0000-0000-000056C10000}"/>
    <cellStyle name="Output 2 3 2" xfId="48885" xr:uid="{00000000-0005-0000-0000-000057C10000}"/>
    <cellStyle name="Output 2 3 2 2" xfId="48886" xr:uid="{00000000-0005-0000-0000-000058C10000}"/>
    <cellStyle name="Output 2 3 2 3" xfId="48887" xr:uid="{00000000-0005-0000-0000-000059C10000}"/>
    <cellStyle name="Output 2 3 2 4" xfId="48888" xr:uid="{00000000-0005-0000-0000-00005AC10000}"/>
    <cellStyle name="Output 2 3 20" xfId="48889" xr:uid="{00000000-0005-0000-0000-00005BC10000}"/>
    <cellStyle name="Output 2 3 20 2" xfId="48890" xr:uid="{00000000-0005-0000-0000-00005CC10000}"/>
    <cellStyle name="Output 2 3 20 3" xfId="48891" xr:uid="{00000000-0005-0000-0000-00005DC10000}"/>
    <cellStyle name="Output 2 3 20 4" xfId="48892" xr:uid="{00000000-0005-0000-0000-00005EC10000}"/>
    <cellStyle name="Output 2 3 21" xfId="48893" xr:uid="{00000000-0005-0000-0000-00005FC10000}"/>
    <cellStyle name="Output 2 3 22" xfId="48894" xr:uid="{00000000-0005-0000-0000-000060C10000}"/>
    <cellStyle name="Output 2 3 23" xfId="48895" xr:uid="{00000000-0005-0000-0000-000061C10000}"/>
    <cellStyle name="Output 2 3 24" xfId="57526" xr:uid="{00000000-0005-0000-0000-000062C10000}"/>
    <cellStyle name="Output 2 3 3" xfId="48896" xr:uid="{00000000-0005-0000-0000-000063C10000}"/>
    <cellStyle name="Output 2 3 3 2" xfId="48897" xr:uid="{00000000-0005-0000-0000-000064C10000}"/>
    <cellStyle name="Output 2 3 3 3" xfId="48898" xr:uid="{00000000-0005-0000-0000-000065C10000}"/>
    <cellStyle name="Output 2 3 3 4" xfId="48899" xr:uid="{00000000-0005-0000-0000-000066C10000}"/>
    <cellStyle name="Output 2 3 4" xfId="48900" xr:uid="{00000000-0005-0000-0000-000067C10000}"/>
    <cellStyle name="Output 2 3 4 2" xfId="48901" xr:uid="{00000000-0005-0000-0000-000068C10000}"/>
    <cellStyle name="Output 2 3 4 3" xfId="48902" xr:uid="{00000000-0005-0000-0000-000069C10000}"/>
    <cellStyle name="Output 2 3 4 4" xfId="48903" xr:uid="{00000000-0005-0000-0000-00006AC10000}"/>
    <cellStyle name="Output 2 3 5" xfId="48904" xr:uid="{00000000-0005-0000-0000-00006BC10000}"/>
    <cellStyle name="Output 2 3 5 2" xfId="48905" xr:uid="{00000000-0005-0000-0000-00006CC10000}"/>
    <cellStyle name="Output 2 3 5 3" xfId="48906" xr:uid="{00000000-0005-0000-0000-00006DC10000}"/>
    <cellStyle name="Output 2 3 5 4" xfId="48907" xr:uid="{00000000-0005-0000-0000-00006EC10000}"/>
    <cellStyle name="Output 2 3 6" xfId="48908" xr:uid="{00000000-0005-0000-0000-00006FC10000}"/>
    <cellStyle name="Output 2 3 6 2" xfId="48909" xr:uid="{00000000-0005-0000-0000-000070C10000}"/>
    <cellStyle name="Output 2 3 6 3" xfId="48910" xr:uid="{00000000-0005-0000-0000-000071C10000}"/>
    <cellStyle name="Output 2 3 6 4" xfId="48911" xr:uid="{00000000-0005-0000-0000-000072C10000}"/>
    <cellStyle name="Output 2 3 7" xfId="48912" xr:uid="{00000000-0005-0000-0000-000073C10000}"/>
    <cellStyle name="Output 2 3 7 2" xfId="48913" xr:uid="{00000000-0005-0000-0000-000074C10000}"/>
    <cellStyle name="Output 2 3 7 3" xfId="48914" xr:uid="{00000000-0005-0000-0000-000075C10000}"/>
    <cellStyle name="Output 2 3 7 4" xfId="48915" xr:uid="{00000000-0005-0000-0000-000076C10000}"/>
    <cellStyle name="Output 2 3 8" xfId="48916" xr:uid="{00000000-0005-0000-0000-000077C10000}"/>
    <cellStyle name="Output 2 3 8 2" xfId="48917" xr:uid="{00000000-0005-0000-0000-000078C10000}"/>
    <cellStyle name="Output 2 3 8 3" xfId="48918" xr:uid="{00000000-0005-0000-0000-000079C10000}"/>
    <cellStyle name="Output 2 3 8 4" xfId="48919" xr:uid="{00000000-0005-0000-0000-00007AC10000}"/>
    <cellStyle name="Output 2 3 9" xfId="48920" xr:uid="{00000000-0005-0000-0000-00007BC10000}"/>
    <cellStyle name="Output 2 3 9 2" xfId="48921" xr:uid="{00000000-0005-0000-0000-00007CC10000}"/>
    <cellStyle name="Output 2 3 9 3" xfId="48922" xr:uid="{00000000-0005-0000-0000-00007DC10000}"/>
    <cellStyle name="Output 2 3 9 4" xfId="48923" xr:uid="{00000000-0005-0000-0000-00007EC10000}"/>
    <cellStyle name="Output 2 30" xfId="48924" xr:uid="{00000000-0005-0000-0000-00007FC10000}"/>
    <cellStyle name="Output 2 31" xfId="48925" xr:uid="{00000000-0005-0000-0000-000080C10000}"/>
    <cellStyle name="Output 2 32" xfId="57516" xr:uid="{00000000-0005-0000-0000-000081C10000}"/>
    <cellStyle name="Output 2 33" xfId="57817" xr:uid="{00000000-0005-0000-0000-000082C10000}"/>
    <cellStyle name="Output 2 34" xfId="48686" xr:uid="{00000000-0005-0000-0000-000083C10000}"/>
    <cellStyle name="Output 2 4" xfId="48926" xr:uid="{00000000-0005-0000-0000-000084C10000}"/>
    <cellStyle name="Output 2 4 10" xfId="48927" xr:uid="{00000000-0005-0000-0000-000085C10000}"/>
    <cellStyle name="Output 2 4 10 2" xfId="48928" xr:uid="{00000000-0005-0000-0000-000086C10000}"/>
    <cellStyle name="Output 2 4 10 3" xfId="48929" xr:uid="{00000000-0005-0000-0000-000087C10000}"/>
    <cellStyle name="Output 2 4 10 4" xfId="48930" xr:uid="{00000000-0005-0000-0000-000088C10000}"/>
    <cellStyle name="Output 2 4 11" xfId="48931" xr:uid="{00000000-0005-0000-0000-000089C10000}"/>
    <cellStyle name="Output 2 4 11 2" xfId="48932" xr:uid="{00000000-0005-0000-0000-00008AC10000}"/>
    <cellStyle name="Output 2 4 11 3" xfId="48933" xr:uid="{00000000-0005-0000-0000-00008BC10000}"/>
    <cellStyle name="Output 2 4 11 4" xfId="48934" xr:uid="{00000000-0005-0000-0000-00008CC10000}"/>
    <cellStyle name="Output 2 4 12" xfId="48935" xr:uid="{00000000-0005-0000-0000-00008DC10000}"/>
    <cellStyle name="Output 2 4 12 2" xfId="48936" xr:uid="{00000000-0005-0000-0000-00008EC10000}"/>
    <cellStyle name="Output 2 4 12 3" xfId="48937" xr:uid="{00000000-0005-0000-0000-00008FC10000}"/>
    <cellStyle name="Output 2 4 12 4" xfId="48938" xr:uid="{00000000-0005-0000-0000-000090C10000}"/>
    <cellStyle name="Output 2 4 13" xfId="48939" xr:uid="{00000000-0005-0000-0000-000091C10000}"/>
    <cellStyle name="Output 2 4 13 2" xfId="48940" xr:uid="{00000000-0005-0000-0000-000092C10000}"/>
    <cellStyle name="Output 2 4 13 3" xfId="48941" xr:uid="{00000000-0005-0000-0000-000093C10000}"/>
    <cellStyle name="Output 2 4 13 4" xfId="48942" xr:uid="{00000000-0005-0000-0000-000094C10000}"/>
    <cellStyle name="Output 2 4 14" xfId="48943" xr:uid="{00000000-0005-0000-0000-000095C10000}"/>
    <cellStyle name="Output 2 4 14 2" xfId="48944" xr:uid="{00000000-0005-0000-0000-000096C10000}"/>
    <cellStyle name="Output 2 4 14 3" xfId="48945" xr:uid="{00000000-0005-0000-0000-000097C10000}"/>
    <cellStyle name="Output 2 4 14 4" xfId="48946" xr:uid="{00000000-0005-0000-0000-000098C10000}"/>
    <cellStyle name="Output 2 4 15" xfId="48947" xr:uid="{00000000-0005-0000-0000-000099C10000}"/>
    <cellStyle name="Output 2 4 15 2" xfId="48948" xr:uid="{00000000-0005-0000-0000-00009AC10000}"/>
    <cellStyle name="Output 2 4 15 3" xfId="48949" xr:uid="{00000000-0005-0000-0000-00009BC10000}"/>
    <cellStyle name="Output 2 4 15 4" xfId="48950" xr:uid="{00000000-0005-0000-0000-00009CC10000}"/>
    <cellStyle name="Output 2 4 16" xfId="48951" xr:uid="{00000000-0005-0000-0000-00009DC10000}"/>
    <cellStyle name="Output 2 4 16 2" xfId="48952" xr:uid="{00000000-0005-0000-0000-00009EC10000}"/>
    <cellStyle name="Output 2 4 16 3" xfId="48953" xr:uid="{00000000-0005-0000-0000-00009FC10000}"/>
    <cellStyle name="Output 2 4 16 4" xfId="48954" xr:uid="{00000000-0005-0000-0000-0000A0C10000}"/>
    <cellStyle name="Output 2 4 17" xfId="48955" xr:uid="{00000000-0005-0000-0000-0000A1C10000}"/>
    <cellStyle name="Output 2 4 17 2" xfId="48956" xr:uid="{00000000-0005-0000-0000-0000A2C10000}"/>
    <cellStyle name="Output 2 4 17 3" xfId="48957" xr:uid="{00000000-0005-0000-0000-0000A3C10000}"/>
    <cellStyle name="Output 2 4 17 4" xfId="48958" xr:uid="{00000000-0005-0000-0000-0000A4C10000}"/>
    <cellStyle name="Output 2 4 18" xfId="48959" xr:uid="{00000000-0005-0000-0000-0000A5C10000}"/>
    <cellStyle name="Output 2 4 18 2" xfId="48960" xr:uid="{00000000-0005-0000-0000-0000A6C10000}"/>
    <cellStyle name="Output 2 4 18 3" xfId="48961" xr:uid="{00000000-0005-0000-0000-0000A7C10000}"/>
    <cellStyle name="Output 2 4 18 4" xfId="48962" xr:uid="{00000000-0005-0000-0000-0000A8C10000}"/>
    <cellStyle name="Output 2 4 19" xfId="48963" xr:uid="{00000000-0005-0000-0000-0000A9C10000}"/>
    <cellStyle name="Output 2 4 19 2" xfId="48964" xr:uid="{00000000-0005-0000-0000-0000AAC10000}"/>
    <cellStyle name="Output 2 4 19 3" xfId="48965" xr:uid="{00000000-0005-0000-0000-0000ABC10000}"/>
    <cellStyle name="Output 2 4 19 4" xfId="48966" xr:uid="{00000000-0005-0000-0000-0000ACC10000}"/>
    <cellStyle name="Output 2 4 2" xfId="48967" xr:uid="{00000000-0005-0000-0000-0000ADC10000}"/>
    <cellStyle name="Output 2 4 2 2" xfId="48968" xr:uid="{00000000-0005-0000-0000-0000AEC10000}"/>
    <cellStyle name="Output 2 4 2 3" xfId="48969" xr:uid="{00000000-0005-0000-0000-0000AFC10000}"/>
    <cellStyle name="Output 2 4 2 4" xfId="48970" xr:uid="{00000000-0005-0000-0000-0000B0C10000}"/>
    <cellStyle name="Output 2 4 20" xfId="48971" xr:uid="{00000000-0005-0000-0000-0000B1C10000}"/>
    <cellStyle name="Output 2 4 20 2" xfId="48972" xr:uid="{00000000-0005-0000-0000-0000B2C10000}"/>
    <cellStyle name="Output 2 4 20 3" xfId="48973" xr:uid="{00000000-0005-0000-0000-0000B3C10000}"/>
    <cellStyle name="Output 2 4 20 4" xfId="48974" xr:uid="{00000000-0005-0000-0000-0000B4C10000}"/>
    <cellStyle name="Output 2 4 21" xfId="48975" xr:uid="{00000000-0005-0000-0000-0000B5C10000}"/>
    <cellStyle name="Output 2 4 22" xfId="48976" xr:uid="{00000000-0005-0000-0000-0000B6C10000}"/>
    <cellStyle name="Output 2 4 23" xfId="48977" xr:uid="{00000000-0005-0000-0000-0000B7C10000}"/>
    <cellStyle name="Output 2 4 24" xfId="57514" xr:uid="{00000000-0005-0000-0000-0000B8C10000}"/>
    <cellStyle name="Output 2 4 3" xfId="48978" xr:uid="{00000000-0005-0000-0000-0000B9C10000}"/>
    <cellStyle name="Output 2 4 3 2" xfId="48979" xr:uid="{00000000-0005-0000-0000-0000BAC10000}"/>
    <cellStyle name="Output 2 4 3 3" xfId="48980" xr:uid="{00000000-0005-0000-0000-0000BBC10000}"/>
    <cellStyle name="Output 2 4 3 4" xfId="48981" xr:uid="{00000000-0005-0000-0000-0000BCC10000}"/>
    <cellStyle name="Output 2 4 4" xfId="48982" xr:uid="{00000000-0005-0000-0000-0000BDC10000}"/>
    <cellStyle name="Output 2 4 4 2" xfId="48983" xr:uid="{00000000-0005-0000-0000-0000BEC10000}"/>
    <cellStyle name="Output 2 4 4 3" xfId="48984" xr:uid="{00000000-0005-0000-0000-0000BFC10000}"/>
    <cellStyle name="Output 2 4 4 4" xfId="48985" xr:uid="{00000000-0005-0000-0000-0000C0C10000}"/>
    <cellStyle name="Output 2 4 5" xfId="48986" xr:uid="{00000000-0005-0000-0000-0000C1C10000}"/>
    <cellStyle name="Output 2 4 5 2" xfId="48987" xr:uid="{00000000-0005-0000-0000-0000C2C10000}"/>
    <cellStyle name="Output 2 4 5 3" xfId="48988" xr:uid="{00000000-0005-0000-0000-0000C3C10000}"/>
    <cellStyle name="Output 2 4 5 4" xfId="48989" xr:uid="{00000000-0005-0000-0000-0000C4C10000}"/>
    <cellStyle name="Output 2 4 6" xfId="48990" xr:uid="{00000000-0005-0000-0000-0000C5C10000}"/>
    <cellStyle name="Output 2 4 6 2" xfId="48991" xr:uid="{00000000-0005-0000-0000-0000C6C10000}"/>
    <cellStyle name="Output 2 4 6 3" xfId="48992" xr:uid="{00000000-0005-0000-0000-0000C7C10000}"/>
    <cellStyle name="Output 2 4 6 4" xfId="48993" xr:uid="{00000000-0005-0000-0000-0000C8C10000}"/>
    <cellStyle name="Output 2 4 7" xfId="48994" xr:uid="{00000000-0005-0000-0000-0000C9C10000}"/>
    <cellStyle name="Output 2 4 7 2" xfId="48995" xr:uid="{00000000-0005-0000-0000-0000CAC10000}"/>
    <cellStyle name="Output 2 4 7 3" xfId="48996" xr:uid="{00000000-0005-0000-0000-0000CBC10000}"/>
    <cellStyle name="Output 2 4 7 4" xfId="48997" xr:uid="{00000000-0005-0000-0000-0000CCC10000}"/>
    <cellStyle name="Output 2 4 8" xfId="48998" xr:uid="{00000000-0005-0000-0000-0000CDC10000}"/>
    <cellStyle name="Output 2 4 8 2" xfId="48999" xr:uid="{00000000-0005-0000-0000-0000CEC10000}"/>
    <cellStyle name="Output 2 4 8 3" xfId="49000" xr:uid="{00000000-0005-0000-0000-0000CFC10000}"/>
    <cellStyle name="Output 2 4 8 4" xfId="49001" xr:uid="{00000000-0005-0000-0000-0000D0C10000}"/>
    <cellStyle name="Output 2 4 9" xfId="49002" xr:uid="{00000000-0005-0000-0000-0000D1C10000}"/>
    <cellStyle name="Output 2 4 9 2" xfId="49003" xr:uid="{00000000-0005-0000-0000-0000D2C10000}"/>
    <cellStyle name="Output 2 4 9 3" xfId="49004" xr:uid="{00000000-0005-0000-0000-0000D3C10000}"/>
    <cellStyle name="Output 2 4 9 4" xfId="49005" xr:uid="{00000000-0005-0000-0000-0000D4C10000}"/>
    <cellStyle name="Output 2 5" xfId="49006" xr:uid="{00000000-0005-0000-0000-0000D5C10000}"/>
    <cellStyle name="Output 2 5 10" xfId="49007" xr:uid="{00000000-0005-0000-0000-0000D6C10000}"/>
    <cellStyle name="Output 2 5 10 2" xfId="49008" xr:uid="{00000000-0005-0000-0000-0000D7C10000}"/>
    <cellStyle name="Output 2 5 10 3" xfId="49009" xr:uid="{00000000-0005-0000-0000-0000D8C10000}"/>
    <cellStyle name="Output 2 5 10 4" xfId="49010" xr:uid="{00000000-0005-0000-0000-0000D9C10000}"/>
    <cellStyle name="Output 2 5 11" xfId="49011" xr:uid="{00000000-0005-0000-0000-0000DAC10000}"/>
    <cellStyle name="Output 2 5 11 2" xfId="49012" xr:uid="{00000000-0005-0000-0000-0000DBC10000}"/>
    <cellStyle name="Output 2 5 11 3" xfId="49013" xr:uid="{00000000-0005-0000-0000-0000DCC10000}"/>
    <cellStyle name="Output 2 5 11 4" xfId="49014" xr:uid="{00000000-0005-0000-0000-0000DDC10000}"/>
    <cellStyle name="Output 2 5 12" xfId="49015" xr:uid="{00000000-0005-0000-0000-0000DEC10000}"/>
    <cellStyle name="Output 2 5 12 2" xfId="49016" xr:uid="{00000000-0005-0000-0000-0000DFC10000}"/>
    <cellStyle name="Output 2 5 12 3" xfId="49017" xr:uid="{00000000-0005-0000-0000-0000E0C10000}"/>
    <cellStyle name="Output 2 5 12 4" xfId="49018" xr:uid="{00000000-0005-0000-0000-0000E1C10000}"/>
    <cellStyle name="Output 2 5 13" xfId="49019" xr:uid="{00000000-0005-0000-0000-0000E2C10000}"/>
    <cellStyle name="Output 2 5 13 2" xfId="49020" xr:uid="{00000000-0005-0000-0000-0000E3C10000}"/>
    <cellStyle name="Output 2 5 13 3" xfId="49021" xr:uid="{00000000-0005-0000-0000-0000E4C10000}"/>
    <cellStyle name="Output 2 5 13 4" xfId="49022" xr:uid="{00000000-0005-0000-0000-0000E5C10000}"/>
    <cellStyle name="Output 2 5 14" xfId="49023" xr:uid="{00000000-0005-0000-0000-0000E6C10000}"/>
    <cellStyle name="Output 2 5 14 2" xfId="49024" xr:uid="{00000000-0005-0000-0000-0000E7C10000}"/>
    <cellStyle name="Output 2 5 14 3" xfId="49025" xr:uid="{00000000-0005-0000-0000-0000E8C10000}"/>
    <cellStyle name="Output 2 5 14 4" xfId="49026" xr:uid="{00000000-0005-0000-0000-0000E9C10000}"/>
    <cellStyle name="Output 2 5 15" xfId="49027" xr:uid="{00000000-0005-0000-0000-0000EAC10000}"/>
    <cellStyle name="Output 2 5 15 2" xfId="49028" xr:uid="{00000000-0005-0000-0000-0000EBC10000}"/>
    <cellStyle name="Output 2 5 15 3" xfId="49029" xr:uid="{00000000-0005-0000-0000-0000ECC10000}"/>
    <cellStyle name="Output 2 5 15 4" xfId="49030" xr:uid="{00000000-0005-0000-0000-0000EDC10000}"/>
    <cellStyle name="Output 2 5 16" xfId="49031" xr:uid="{00000000-0005-0000-0000-0000EEC10000}"/>
    <cellStyle name="Output 2 5 16 2" xfId="49032" xr:uid="{00000000-0005-0000-0000-0000EFC10000}"/>
    <cellStyle name="Output 2 5 16 3" xfId="49033" xr:uid="{00000000-0005-0000-0000-0000F0C10000}"/>
    <cellStyle name="Output 2 5 16 4" xfId="49034" xr:uid="{00000000-0005-0000-0000-0000F1C10000}"/>
    <cellStyle name="Output 2 5 17" xfId="49035" xr:uid="{00000000-0005-0000-0000-0000F2C10000}"/>
    <cellStyle name="Output 2 5 17 2" xfId="49036" xr:uid="{00000000-0005-0000-0000-0000F3C10000}"/>
    <cellStyle name="Output 2 5 17 3" xfId="49037" xr:uid="{00000000-0005-0000-0000-0000F4C10000}"/>
    <cellStyle name="Output 2 5 17 4" xfId="49038" xr:uid="{00000000-0005-0000-0000-0000F5C10000}"/>
    <cellStyle name="Output 2 5 18" xfId="49039" xr:uid="{00000000-0005-0000-0000-0000F6C10000}"/>
    <cellStyle name="Output 2 5 18 2" xfId="49040" xr:uid="{00000000-0005-0000-0000-0000F7C10000}"/>
    <cellStyle name="Output 2 5 18 3" xfId="49041" xr:uid="{00000000-0005-0000-0000-0000F8C10000}"/>
    <cellStyle name="Output 2 5 18 4" xfId="49042" xr:uid="{00000000-0005-0000-0000-0000F9C10000}"/>
    <cellStyle name="Output 2 5 19" xfId="49043" xr:uid="{00000000-0005-0000-0000-0000FAC10000}"/>
    <cellStyle name="Output 2 5 19 2" xfId="49044" xr:uid="{00000000-0005-0000-0000-0000FBC10000}"/>
    <cellStyle name="Output 2 5 19 3" xfId="49045" xr:uid="{00000000-0005-0000-0000-0000FCC10000}"/>
    <cellStyle name="Output 2 5 19 4" xfId="49046" xr:uid="{00000000-0005-0000-0000-0000FDC10000}"/>
    <cellStyle name="Output 2 5 2" xfId="49047" xr:uid="{00000000-0005-0000-0000-0000FEC10000}"/>
    <cellStyle name="Output 2 5 2 2" xfId="49048" xr:uid="{00000000-0005-0000-0000-0000FFC10000}"/>
    <cellStyle name="Output 2 5 2 3" xfId="49049" xr:uid="{00000000-0005-0000-0000-000000C20000}"/>
    <cellStyle name="Output 2 5 2 4" xfId="49050" xr:uid="{00000000-0005-0000-0000-000001C20000}"/>
    <cellStyle name="Output 2 5 20" xfId="49051" xr:uid="{00000000-0005-0000-0000-000002C20000}"/>
    <cellStyle name="Output 2 5 20 2" xfId="49052" xr:uid="{00000000-0005-0000-0000-000003C20000}"/>
    <cellStyle name="Output 2 5 20 3" xfId="49053" xr:uid="{00000000-0005-0000-0000-000004C20000}"/>
    <cellStyle name="Output 2 5 20 4" xfId="49054" xr:uid="{00000000-0005-0000-0000-000005C20000}"/>
    <cellStyle name="Output 2 5 21" xfId="49055" xr:uid="{00000000-0005-0000-0000-000006C20000}"/>
    <cellStyle name="Output 2 5 22" xfId="49056" xr:uid="{00000000-0005-0000-0000-000007C20000}"/>
    <cellStyle name="Output 2 5 23" xfId="49057" xr:uid="{00000000-0005-0000-0000-000008C20000}"/>
    <cellStyle name="Output 2 5 3" xfId="49058" xr:uid="{00000000-0005-0000-0000-000009C20000}"/>
    <cellStyle name="Output 2 5 3 2" xfId="49059" xr:uid="{00000000-0005-0000-0000-00000AC20000}"/>
    <cellStyle name="Output 2 5 3 3" xfId="49060" xr:uid="{00000000-0005-0000-0000-00000BC20000}"/>
    <cellStyle name="Output 2 5 3 4" xfId="49061" xr:uid="{00000000-0005-0000-0000-00000CC20000}"/>
    <cellStyle name="Output 2 5 4" xfId="49062" xr:uid="{00000000-0005-0000-0000-00000DC20000}"/>
    <cellStyle name="Output 2 5 4 2" xfId="49063" xr:uid="{00000000-0005-0000-0000-00000EC20000}"/>
    <cellStyle name="Output 2 5 4 3" xfId="49064" xr:uid="{00000000-0005-0000-0000-00000FC20000}"/>
    <cellStyle name="Output 2 5 4 4" xfId="49065" xr:uid="{00000000-0005-0000-0000-000010C20000}"/>
    <cellStyle name="Output 2 5 5" xfId="49066" xr:uid="{00000000-0005-0000-0000-000011C20000}"/>
    <cellStyle name="Output 2 5 5 2" xfId="49067" xr:uid="{00000000-0005-0000-0000-000012C20000}"/>
    <cellStyle name="Output 2 5 5 3" xfId="49068" xr:uid="{00000000-0005-0000-0000-000013C20000}"/>
    <cellStyle name="Output 2 5 5 4" xfId="49069" xr:uid="{00000000-0005-0000-0000-000014C20000}"/>
    <cellStyle name="Output 2 5 6" xfId="49070" xr:uid="{00000000-0005-0000-0000-000015C20000}"/>
    <cellStyle name="Output 2 5 6 2" xfId="49071" xr:uid="{00000000-0005-0000-0000-000016C20000}"/>
    <cellStyle name="Output 2 5 6 3" xfId="49072" xr:uid="{00000000-0005-0000-0000-000017C20000}"/>
    <cellStyle name="Output 2 5 6 4" xfId="49073" xr:uid="{00000000-0005-0000-0000-000018C20000}"/>
    <cellStyle name="Output 2 5 7" xfId="49074" xr:uid="{00000000-0005-0000-0000-000019C20000}"/>
    <cellStyle name="Output 2 5 7 2" xfId="49075" xr:uid="{00000000-0005-0000-0000-00001AC20000}"/>
    <cellStyle name="Output 2 5 7 3" xfId="49076" xr:uid="{00000000-0005-0000-0000-00001BC20000}"/>
    <cellStyle name="Output 2 5 7 4" xfId="49077" xr:uid="{00000000-0005-0000-0000-00001CC20000}"/>
    <cellStyle name="Output 2 5 8" xfId="49078" xr:uid="{00000000-0005-0000-0000-00001DC20000}"/>
    <cellStyle name="Output 2 5 8 2" xfId="49079" xr:uid="{00000000-0005-0000-0000-00001EC20000}"/>
    <cellStyle name="Output 2 5 8 3" xfId="49080" xr:uid="{00000000-0005-0000-0000-00001FC20000}"/>
    <cellStyle name="Output 2 5 8 4" xfId="49081" xr:uid="{00000000-0005-0000-0000-000020C20000}"/>
    <cellStyle name="Output 2 5 9" xfId="49082" xr:uid="{00000000-0005-0000-0000-000021C20000}"/>
    <cellStyle name="Output 2 5 9 2" xfId="49083" xr:uid="{00000000-0005-0000-0000-000022C20000}"/>
    <cellStyle name="Output 2 5 9 3" xfId="49084" xr:uid="{00000000-0005-0000-0000-000023C20000}"/>
    <cellStyle name="Output 2 5 9 4" xfId="49085" xr:uid="{00000000-0005-0000-0000-000024C20000}"/>
    <cellStyle name="Output 2 6" xfId="49086" xr:uid="{00000000-0005-0000-0000-000025C20000}"/>
    <cellStyle name="Output 2 6 10" xfId="49087" xr:uid="{00000000-0005-0000-0000-000026C20000}"/>
    <cellStyle name="Output 2 6 10 2" xfId="49088" xr:uid="{00000000-0005-0000-0000-000027C20000}"/>
    <cellStyle name="Output 2 6 10 3" xfId="49089" xr:uid="{00000000-0005-0000-0000-000028C20000}"/>
    <cellStyle name="Output 2 6 10 4" xfId="49090" xr:uid="{00000000-0005-0000-0000-000029C20000}"/>
    <cellStyle name="Output 2 6 11" xfId="49091" xr:uid="{00000000-0005-0000-0000-00002AC20000}"/>
    <cellStyle name="Output 2 6 11 2" xfId="49092" xr:uid="{00000000-0005-0000-0000-00002BC20000}"/>
    <cellStyle name="Output 2 6 11 3" xfId="49093" xr:uid="{00000000-0005-0000-0000-00002CC20000}"/>
    <cellStyle name="Output 2 6 11 4" xfId="49094" xr:uid="{00000000-0005-0000-0000-00002DC20000}"/>
    <cellStyle name="Output 2 6 12" xfId="49095" xr:uid="{00000000-0005-0000-0000-00002EC20000}"/>
    <cellStyle name="Output 2 6 12 2" xfId="49096" xr:uid="{00000000-0005-0000-0000-00002FC20000}"/>
    <cellStyle name="Output 2 6 12 3" xfId="49097" xr:uid="{00000000-0005-0000-0000-000030C20000}"/>
    <cellStyle name="Output 2 6 12 4" xfId="49098" xr:uid="{00000000-0005-0000-0000-000031C20000}"/>
    <cellStyle name="Output 2 6 13" xfId="49099" xr:uid="{00000000-0005-0000-0000-000032C20000}"/>
    <cellStyle name="Output 2 6 13 2" xfId="49100" xr:uid="{00000000-0005-0000-0000-000033C20000}"/>
    <cellStyle name="Output 2 6 13 3" xfId="49101" xr:uid="{00000000-0005-0000-0000-000034C20000}"/>
    <cellStyle name="Output 2 6 13 4" xfId="49102" xr:uid="{00000000-0005-0000-0000-000035C20000}"/>
    <cellStyle name="Output 2 6 14" xfId="49103" xr:uid="{00000000-0005-0000-0000-000036C20000}"/>
    <cellStyle name="Output 2 6 14 2" xfId="49104" xr:uid="{00000000-0005-0000-0000-000037C20000}"/>
    <cellStyle name="Output 2 6 14 3" xfId="49105" xr:uid="{00000000-0005-0000-0000-000038C20000}"/>
    <cellStyle name="Output 2 6 14 4" xfId="49106" xr:uid="{00000000-0005-0000-0000-000039C20000}"/>
    <cellStyle name="Output 2 6 15" xfId="49107" xr:uid="{00000000-0005-0000-0000-00003AC20000}"/>
    <cellStyle name="Output 2 6 15 2" xfId="49108" xr:uid="{00000000-0005-0000-0000-00003BC20000}"/>
    <cellStyle name="Output 2 6 15 3" xfId="49109" xr:uid="{00000000-0005-0000-0000-00003CC20000}"/>
    <cellStyle name="Output 2 6 15 4" xfId="49110" xr:uid="{00000000-0005-0000-0000-00003DC20000}"/>
    <cellStyle name="Output 2 6 16" xfId="49111" xr:uid="{00000000-0005-0000-0000-00003EC20000}"/>
    <cellStyle name="Output 2 6 16 2" xfId="49112" xr:uid="{00000000-0005-0000-0000-00003FC20000}"/>
    <cellStyle name="Output 2 6 16 3" xfId="49113" xr:uid="{00000000-0005-0000-0000-000040C20000}"/>
    <cellStyle name="Output 2 6 16 4" xfId="49114" xr:uid="{00000000-0005-0000-0000-000041C20000}"/>
    <cellStyle name="Output 2 6 17" xfId="49115" xr:uid="{00000000-0005-0000-0000-000042C20000}"/>
    <cellStyle name="Output 2 6 17 2" xfId="49116" xr:uid="{00000000-0005-0000-0000-000043C20000}"/>
    <cellStyle name="Output 2 6 17 3" xfId="49117" xr:uid="{00000000-0005-0000-0000-000044C20000}"/>
    <cellStyle name="Output 2 6 17 4" xfId="49118" xr:uid="{00000000-0005-0000-0000-000045C20000}"/>
    <cellStyle name="Output 2 6 18" xfId="49119" xr:uid="{00000000-0005-0000-0000-000046C20000}"/>
    <cellStyle name="Output 2 6 18 2" xfId="49120" xr:uid="{00000000-0005-0000-0000-000047C20000}"/>
    <cellStyle name="Output 2 6 18 3" xfId="49121" xr:uid="{00000000-0005-0000-0000-000048C20000}"/>
    <cellStyle name="Output 2 6 18 4" xfId="49122" xr:uid="{00000000-0005-0000-0000-000049C20000}"/>
    <cellStyle name="Output 2 6 19" xfId="49123" xr:uid="{00000000-0005-0000-0000-00004AC20000}"/>
    <cellStyle name="Output 2 6 19 2" xfId="49124" xr:uid="{00000000-0005-0000-0000-00004BC20000}"/>
    <cellStyle name="Output 2 6 19 3" xfId="49125" xr:uid="{00000000-0005-0000-0000-00004CC20000}"/>
    <cellStyle name="Output 2 6 19 4" xfId="49126" xr:uid="{00000000-0005-0000-0000-00004DC20000}"/>
    <cellStyle name="Output 2 6 2" xfId="49127" xr:uid="{00000000-0005-0000-0000-00004EC20000}"/>
    <cellStyle name="Output 2 6 2 2" xfId="49128" xr:uid="{00000000-0005-0000-0000-00004FC20000}"/>
    <cellStyle name="Output 2 6 2 3" xfId="49129" xr:uid="{00000000-0005-0000-0000-000050C20000}"/>
    <cellStyle name="Output 2 6 2 4" xfId="49130" xr:uid="{00000000-0005-0000-0000-000051C20000}"/>
    <cellStyle name="Output 2 6 20" xfId="49131" xr:uid="{00000000-0005-0000-0000-000052C20000}"/>
    <cellStyle name="Output 2 6 20 2" xfId="49132" xr:uid="{00000000-0005-0000-0000-000053C20000}"/>
    <cellStyle name="Output 2 6 20 3" xfId="49133" xr:uid="{00000000-0005-0000-0000-000054C20000}"/>
    <cellStyle name="Output 2 6 20 4" xfId="49134" xr:uid="{00000000-0005-0000-0000-000055C20000}"/>
    <cellStyle name="Output 2 6 21" xfId="49135" xr:uid="{00000000-0005-0000-0000-000056C20000}"/>
    <cellStyle name="Output 2 6 22" xfId="49136" xr:uid="{00000000-0005-0000-0000-000057C20000}"/>
    <cellStyle name="Output 2 6 23" xfId="49137" xr:uid="{00000000-0005-0000-0000-000058C20000}"/>
    <cellStyle name="Output 2 6 3" xfId="49138" xr:uid="{00000000-0005-0000-0000-000059C20000}"/>
    <cellStyle name="Output 2 6 3 2" xfId="49139" xr:uid="{00000000-0005-0000-0000-00005AC20000}"/>
    <cellStyle name="Output 2 6 3 3" xfId="49140" xr:uid="{00000000-0005-0000-0000-00005BC20000}"/>
    <cellStyle name="Output 2 6 3 4" xfId="49141" xr:uid="{00000000-0005-0000-0000-00005CC20000}"/>
    <cellStyle name="Output 2 6 4" xfId="49142" xr:uid="{00000000-0005-0000-0000-00005DC20000}"/>
    <cellStyle name="Output 2 6 4 2" xfId="49143" xr:uid="{00000000-0005-0000-0000-00005EC20000}"/>
    <cellStyle name="Output 2 6 4 3" xfId="49144" xr:uid="{00000000-0005-0000-0000-00005FC20000}"/>
    <cellStyle name="Output 2 6 4 4" xfId="49145" xr:uid="{00000000-0005-0000-0000-000060C20000}"/>
    <cellStyle name="Output 2 6 5" xfId="49146" xr:uid="{00000000-0005-0000-0000-000061C20000}"/>
    <cellStyle name="Output 2 6 5 2" xfId="49147" xr:uid="{00000000-0005-0000-0000-000062C20000}"/>
    <cellStyle name="Output 2 6 5 3" xfId="49148" xr:uid="{00000000-0005-0000-0000-000063C20000}"/>
    <cellStyle name="Output 2 6 5 4" xfId="49149" xr:uid="{00000000-0005-0000-0000-000064C20000}"/>
    <cellStyle name="Output 2 6 6" xfId="49150" xr:uid="{00000000-0005-0000-0000-000065C20000}"/>
    <cellStyle name="Output 2 6 6 2" xfId="49151" xr:uid="{00000000-0005-0000-0000-000066C20000}"/>
    <cellStyle name="Output 2 6 6 3" xfId="49152" xr:uid="{00000000-0005-0000-0000-000067C20000}"/>
    <cellStyle name="Output 2 6 6 4" xfId="49153" xr:uid="{00000000-0005-0000-0000-000068C20000}"/>
    <cellStyle name="Output 2 6 7" xfId="49154" xr:uid="{00000000-0005-0000-0000-000069C20000}"/>
    <cellStyle name="Output 2 6 7 2" xfId="49155" xr:uid="{00000000-0005-0000-0000-00006AC20000}"/>
    <cellStyle name="Output 2 6 7 3" xfId="49156" xr:uid="{00000000-0005-0000-0000-00006BC20000}"/>
    <cellStyle name="Output 2 6 7 4" xfId="49157" xr:uid="{00000000-0005-0000-0000-00006CC20000}"/>
    <cellStyle name="Output 2 6 8" xfId="49158" xr:uid="{00000000-0005-0000-0000-00006DC20000}"/>
    <cellStyle name="Output 2 6 8 2" xfId="49159" xr:uid="{00000000-0005-0000-0000-00006EC20000}"/>
    <cellStyle name="Output 2 6 8 3" xfId="49160" xr:uid="{00000000-0005-0000-0000-00006FC20000}"/>
    <cellStyle name="Output 2 6 8 4" xfId="49161" xr:uid="{00000000-0005-0000-0000-000070C20000}"/>
    <cellStyle name="Output 2 6 9" xfId="49162" xr:uid="{00000000-0005-0000-0000-000071C20000}"/>
    <cellStyle name="Output 2 6 9 2" xfId="49163" xr:uid="{00000000-0005-0000-0000-000072C20000}"/>
    <cellStyle name="Output 2 6 9 3" xfId="49164" xr:uid="{00000000-0005-0000-0000-000073C20000}"/>
    <cellStyle name="Output 2 6 9 4" xfId="49165" xr:uid="{00000000-0005-0000-0000-000074C20000}"/>
    <cellStyle name="Output 2 7" xfId="49166" xr:uid="{00000000-0005-0000-0000-000075C20000}"/>
    <cellStyle name="Output 2 7 10" xfId="49167" xr:uid="{00000000-0005-0000-0000-000076C20000}"/>
    <cellStyle name="Output 2 7 10 2" xfId="49168" xr:uid="{00000000-0005-0000-0000-000077C20000}"/>
    <cellStyle name="Output 2 7 10 3" xfId="49169" xr:uid="{00000000-0005-0000-0000-000078C20000}"/>
    <cellStyle name="Output 2 7 10 4" xfId="49170" xr:uid="{00000000-0005-0000-0000-000079C20000}"/>
    <cellStyle name="Output 2 7 11" xfId="49171" xr:uid="{00000000-0005-0000-0000-00007AC20000}"/>
    <cellStyle name="Output 2 7 11 2" xfId="49172" xr:uid="{00000000-0005-0000-0000-00007BC20000}"/>
    <cellStyle name="Output 2 7 11 3" xfId="49173" xr:uid="{00000000-0005-0000-0000-00007CC20000}"/>
    <cellStyle name="Output 2 7 11 4" xfId="49174" xr:uid="{00000000-0005-0000-0000-00007DC20000}"/>
    <cellStyle name="Output 2 7 12" xfId="49175" xr:uid="{00000000-0005-0000-0000-00007EC20000}"/>
    <cellStyle name="Output 2 7 12 2" xfId="49176" xr:uid="{00000000-0005-0000-0000-00007FC20000}"/>
    <cellStyle name="Output 2 7 12 3" xfId="49177" xr:uid="{00000000-0005-0000-0000-000080C20000}"/>
    <cellStyle name="Output 2 7 12 4" xfId="49178" xr:uid="{00000000-0005-0000-0000-000081C20000}"/>
    <cellStyle name="Output 2 7 13" xfId="49179" xr:uid="{00000000-0005-0000-0000-000082C20000}"/>
    <cellStyle name="Output 2 7 13 2" xfId="49180" xr:uid="{00000000-0005-0000-0000-000083C20000}"/>
    <cellStyle name="Output 2 7 13 3" xfId="49181" xr:uid="{00000000-0005-0000-0000-000084C20000}"/>
    <cellStyle name="Output 2 7 13 4" xfId="49182" xr:uid="{00000000-0005-0000-0000-000085C20000}"/>
    <cellStyle name="Output 2 7 14" xfId="49183" xr:uid="{00000000-0005-0000-0000-000086C20000}"/>
    <cellStyle name="Output 2 7 14 2" xfId="49184" xr:uid="{00000000-0005-0000-0000-000087C20000}"/>
    <cellStyle name="Output 2 7 14 3" xfId="49185" xr:uid="{00000000-0005-0000-0000-000088C20000}"/>
    <cellStyle name="Output 2 7 14 4" xfId="49186" xr:uid="{00000000-0005-0000-0000-000089C20000}"/>
    <cellStyle name="Output 2 7 15" xfId="49187" xr:uid="{00000000-0005-0000-0000-00008AC20000}"/>
    <cellStyle name="Output 2 7 15 2" xfId="49188" xr:uid="{00000000-0005-0000-0000-00008BC20000}"/>
    <cellStyle name="Output 2 7 15 3" xfId="49189" xr:uid="{00000000-0005-0000-0000-00008CC20000}"/>
    <cellStyle name="Output 2 7 15 4" xfId="49190" xr:uid="{00000000-0005-0000-0000-00008DC20000}"/>
    <cellStyle name="Output 2 7 16" xfId="49191" xr:uid="{00000000-0005-0000-0000-00008EC20000}"/>
    <cellStyle name="Output 2 7 16 2" xfId="49192" xr:uid="{00000000-0005-0000-0000-00008FC20000}"/>
    <cellStyle name="Output 2 7 16 3" xfId="49193" xr:uid="{00000000-0005-0000-0000-000090C20000}"/>
    <cellStyle name="Output 2 7 16 4" xfId="49194" xr:uid="{00000000-0005-0000-0000-000091C20000}"/>
    <cellStyle name="Output 2 7 17" xfId="49195" xr:uid="{00000000-0005-0000-0000-000092C20000}"/>
    <cellStyle name="Output 2 7 17 2" xfId="49196" xr:uid="{00000000-0005-0000-0000-000093C20000}"/>
    <cellStyle name="Output 2 7 17 3" xfId="49197" xr:uid="{00000000-0005-0000-0000-000094C20000}"/>
    <cellStyle name="Output 2 7 17 4" xfId="49198" xr:uid="{00000000-0005-0000-0000-000095C20000}"/>
    <cellStyle name="Output 2 7 18" xfId="49199" xr:uid="{00000000-0005-0000-0000-000096C20000}"/>
    <cellStyle name="Output 2 7 18 2" xfId="49200" xr:uid="{00000000-0005-0000-0000-000097C20000}"/>
    <cellStyle name="Output 2 7 18 3" xfId="49201" xr:uid="{00000000-0005-0000-0000-000098C20000}"/>
    <cellStyle name="Output 2 7 18 4" xfId="49202" xr:uid="{00000000-0005-0000-0000-000099C20000}"/>
    <cellStyle name="Output 2 7 19" xfId="49203" xr:uid="{00000000-0005-0000-0000-00009AC20000}"/>
    <cellStyle name="Output 2 7 19 2" xfId="49204" xr:uid="{00000000-0005-0000-0000-00009BC20000}"/>
    <cellStyle name="Output 2 7 19 3" xfId="49205" xr:uid="{00000000-0005-0000-0000-00009CC20000}"/>
    <cellStyle name="Output 2 7 19 4" xfId="49206" xr:uid="{00000000-0005-0000-0000-00009DC20000}"/>
    <cellStyle name="Output 2 7 2" xfId="49207" xr:uid="{00000000-0005-0000-0000-00009EC20000}"/>
    <cellStyle name="Output 2 7 2 2" xfId="49208" xr:uid="{00000000-0005-0000-0000-00009FC20000}"/>
    <cellStyle name="Output 2 7 2 3" xfId="49209" xr:uid="{00000000-0005-0000-0000-0000A0C20000}"/>
    <cellStyle name="Output 2 7 2 4" xfId="49210" xr:uid="{00000000-0005-0000-0000-0000A1C20000}"/>
    <cellStyle name="Output 2 7 20" xfId="49211" xr:uid="{00000000-0005-0000-0000-0000A2C20000}"/>
    <cellStyle name="Output 2 7 20 2" xfId="49212" xr:uid="{00000000-0005-0000-0000-0000A3C20000}"/>
    <cellStyle name="Output 2 7 20 3" xfId="49213" xr:uid="{00000000-0005-0000-0000-0000A4C20000}"/>
    <cellStyle name="Output 2 7 20 4" xfId="49214" xr:uid="{00000000-0005-0000-0000-0000A5C20000}"/>
    <cellStyle name="Output 2 7 21" xfId="49215" xr:uid="{00000000-0005-0000-0000-0000A6C20000}"/>
    <cellStyle name="Output 2 7 22" xfId="49216" xr:uid="{00000000-0005-0000-0000-0000A7C20000}"/>
    <cellStyle name="Output 2 7 23" xfId="49217" xr:uid="{00000000-0005-0000-0000-0000A8C20000}"/>
    <cellStyle name="Output 2 7 3" xfId="49218" xr:uid="{00000000-0005-0000-0000-0000A9C20000}"/>
    <cellStyle name="Output 2 7 3 2" xfId="49219" xr:uid="{00000000-0005-0000-0000-0000AAC20000}"/>
    <cellStyle name="Output 2 7 3 3" xfId="49220" xr:uid="{00000000-0005-0000-0000-0000ABC20000}"/>
    <cellStyle name="Output 2 7 3 4" xfId="49221" xr:uid="{00000000-0005-0000-0000-0000ACC20000}"/>
    <cellStyle name="Output 2 7 4" xfId="49222" xr:uid="{00000000-0005-0000-0000-0000ADC20000}"/>
    <cellStyle name="Output 2 7 4 2" xfId="49223" xr:uid="{00000000-0005-0000-0000-0000AEC20000}"/>
    <cellStyle name="Output 2 7 4 3" xfId="49224" xr:uid="{00000000-0005-0000-0000-0000AFC20000}"/>
    <cellStyle name="Output 2 7 4 4" xfId="49225" xr:uid="{00000000-0005-0000-0000-0000B0C20000}"/>
    <cellStyle name="Output 2 7 5" xfId="49226" xr:uid="{00000000-0005-0000-0000-0000B1C20000}"/>
    <cellStyle name="Output 2 7 5 2" xfId="49227" xr:uid="{00000000-0005-0000-0000-0000B2C20000}"/>
    <cellStyle name="Output 2 7 5 3" xfId="49228" xr:uid="{00000000-0005-0000-0000-0000B3C20000}"/>
    <cellStyle name="Output 2 7 5 4" xfId="49229" xr:uid="{00000000-0005-0000-0000-0000B4C20000}"/>
    <cellStyle name="Output 2 7 6" xfId="49230" xr:uid="{00000000-0005-0000-0000-0000B5C20000}"/>
    <cellStyle name="Output 2 7 6 2" xfId="49231" xr:uid="{00000000-0005-0000-0000-0000B6C20000}"/>
    <cellStyle name="Output 2 7 6 3" xfId="49232" xr:uid="{00000000-0005-0000-0000-0000B7C20000}"/>
    <cellStyle name="Output 2 7 6 4" xfId="49233" xr:uid="{00000000-0005-0000-0000-0000B8C20000}"/>
    <cellStyle name="Output 2 7 7" xfId="49234" xr:uid="{00000000-0005-0000-0000-0000B9C20000}"/>
    <cellStyle name="Output 2 7 7 2" xfId="49235" xr:uid="{00000000-0005-0000-0000-0000BAC20000}"/>
    <cellStyle name="Output 2 7 7 3" xfId="49236" xr:uid="{00000000-0005-0000-0000-0000BBC20000}"/>
    <cellStyle name="Output 2 7 7 4" xfId="49237" xr:uid="{00000000-0005-0000-0000-0000BCC20000}"/>
    <cellStyle name="Output 2 7 8" xfId="49238" xr:uid="{00000000-0005-0000-0000-0000BDC20000}"/>
    <cellStyle name="Output 2 7 8 2" xfId="49239" xr:uid="{00000000-0005-0000-0000-0000BEC20000}"/>
    <cellStyle name="Output 2 7 8 3" xfId="49240" xr:uid="{00000000-0005-0000-0000-0000BFC20000}"/>
    <cellStyle name="Output 2 7 8 4" xfId="49241" xr:uid="{00000000-0005-0000-0000-0000C0C20000}"/>
    <cellStyle name="Output 2 7 9" xfId="49242" xr:uid="{00000000-0005-0000-0000-0000C1C20000}"/>
    <cellStyle name="Output 2 7 9 2" xfId="49243" xr:uid="{00000000-0005-0000-0000-0000C2C20000}"/>
    <cellStyle name="Output 2 7 9 3" xfId="49244" xr:uid="{00000000-0005-0000-0000-0000C3C20000}"/>
    <cellStyle name="Output 2 7 9 4" xfId="49245" xr:uid="{00000000-0005-0000-0000-0000C4C20000}"/>
    <cellStyle name="Output 2 8" xfId="49246" xr:uid="{00000000-0005-0000-0000-0000C5C20000}"/>
    <cellStyle name="Output 2 8 10" xfId="49247" xr:uid="{00000000-0005-0000-0000-0000C6C20000}"/>
    <cellStyle name="Output 2 8 10 2" xfId="49248" xr:uid="{00000000-0005-0000-0000-0000C7C20000}"/>
    <cellStyle name="Output 2 8 10 3" xfId="49249" xr:uid="{00000000-0005-0000-0000-0000C8C20000}"/>
    <cellStyle name="Output 2 8 10 4" xfId="49250" xr:uid="{00000000-0005-0000-0000-0000C9C20000}"/>
    <cellStyle name="Output 2 8 11" xfId="49251" xr:uid="{00000000-0005-0000-0000-0000CAC20000}"/>
    <cellStyle name="Output 2 8 11 2" xfId="49252" xr:uid="{00000000-0005-0000-0000-0000CBC20000}"/>
    <cellStyle name="Output 2 8 11 3" xfId="49253" xr:uid="{00000000-0005-0000-0000-0000CCC20000}"/>
    <cellStyle name="Output 2 8 11 4" xfId="49254" xr:uid="{00000000-0005-0000-0000-0000CDC20000}"/>
    <cellStyle name="Output 2 8 12" xfId="49255" xr:uid="{00000000-0005-0000-0000-0000CEC20000}"/>
    <cellStyle name="Output 2 8 12 2" xfId="49256" xr:uid="{00000000-0005-0000-0000-0000CFC20000}"/>
    <cellStyle name="Output 2 8 12 3" xfId="49257" xr:uid="{00000000-0005-0000-0000-0000D0C20000}"/>
    <cellStyle name="Output 2 8 12 4" xfId="49258" xr:uid="{00000000-0005-0000-0000-0000D1C20000}"/>
    <cellStyle name="Output 2 8 13" xfId="49259" xr:uid="{00000000-0005-0000-0000-0000D2C20000}"/>
    <cellStyle name="Output 2 8 13 2" xfId="49260" xr:uid="{00000000-0005-0000-0000-0000D3C20000}"/>
    <cellStyle name="Output 2 8 13 3" xfId="49261" xr:uid="{00000000-0005-0000-0000-0000D4C20000}"/>
    <cellStyle name="Output 2 8 13 4" xfId="49262" xr:uid="{00000000-0005-0000-0000-0000D5C20000}"/>
    <cellStyle name="Output 2 8 14" xfId="49263" xr:uid="{00000000-0005-0000-0000-0000D6C20000}"/>
    <cellStyle name="Output 2 8 14 2" xfId="49264" xr:uid="{00000000-0005-0000-0000-0000D7C20000}"/>
    <cellStyle name="Output 2 8 14 3" xfId="49265" xr:uid="{00000000-0005-0000-0000-0000D8C20000}"/>
    <cellStyle name="Output 2 8 14 4" xfId="49266" xr:uid="{00000000-0005-0000-0000-0000D9C20000}"/>
    <cellStyle name="Output 2 8 15" xfId="49267" xr:uid="{00000000-0005-0000-0000-0000DAC20000}"/>
    <cellStyle name="Output 2 8 15 2" xfId="49268" xr:uid="{00000000-0005-0000-0000-0000DBC20000}"/>
    <cellStyle name="Output 2 8 15 3" xfId="49269" xr:uid="{00000000-0005-0000-0000-0000DCC20000}"/>
    <cellStyle name="Output 2 8 15 4" xfId="49270" xr:uid="{00000000-0005-0000-0000-0000DDC20000}"/>
    <cellStyle name="Output 2 8 16" xfId="49271" xr:uid="{00000000-0005-0000-0000-0000DEC20000}"/>
    <cellStyle name="Output 2 8 16 2" xfId="49272" xr:uid="{00000000-0005-0000-0000-0000DFC20000}"/>
    <cellStyle name="Output 2 8 16 3" xfId="49273" xr:uid="{00000000-0005-0000-0000-0000E0C20000}"/>
    <cellStyle name="Output 2 8 16 4" xfId="49274" xr:uid="{00000000-0005-0000-0000-0000E1C20000}"/>
    <cellStyle name="Output 2 8 17" xfId="49275" xr:uid="{00000000-0005-0000-0000-0000E2C20000}"/>
    <cellStyle name="Output 2 8 17 2" xfId="49276" xr:uid="{00000000-0005-0000-0000-0000E3C20000}"/>
    <cellStyle name="Output 2 8 17 3" xfId="49277" xr:uid="{00000000-0005-0000-0000-0000E4C20000}"/>
    <cellStyle name="Output 2 8 17 4" xfId="49278" xr:uid="{00000000-0005-0000-0000-0000E5C20000}"/>
    <cellStyle name="Output 2 8 18" xfId="49279" xr:uid="{00000000-0005-0000-0000-0000E6C20000}"/>
    <cellStyle name="Output 2 8 18 2" xfId="49280" xr:uid="{00000000-0005-0000-0000-0000E7C20000}"/>
    <cellStyle name="Output 2 8 18 3" xfId="49281" xr:uid="{00000000-0005-0000-0000-0000E8C20000}"/>
    <cellStyle name="Output 2 8 18 4" xfId="49282" xr:uid="{00000000-0005-0000-0000-0000E9C20000}"/>
    <cellStyle name="Output 2 8 19" xfId="49283" xr:uid="{00000000-0005-0000-0000-0000EAC20000}"/>
    <cellStyle name="Output 2 8 19 2" xfId="49284" xr:uid="{00000000-0005-0000-0000-0000EBC20000}"/>
    <cellStyle name="Output 2 8 19 3" xfId="49285" xr:uid="{00000000-0005-0000-0000-0000ECC20000}"/>
    <cellStyle name="Output 2 8 19 4" xfId="49286" xr:uid="{00000000-0005-0000-0000-0000EDC20000}"/>
    <cellStyle name="Output 2 8 2" xfId="49287" xr:uid="{00000000-0005-0000-0000-0000EEC20000}"/>
    <cellStyle name="Output 2 8 2 2" xfId="49288" xr:uid="{00000000-0005-0000-0000-0000EFC20000}"/>
    <cellStyle name="Output 2 8 2 3" xfId="49289" xr:uid="{00000000-0005-0000-0000-0000F0C20000}"/>
    <cellStyle name="Output 2 8 2 4" xfId="49290" xr:uid="{00000000-0005-0000-0000-0000F1C20000}"/>
    <cellStyle name="Output 2 8 20" xfId="49291" xr:uid="{00000000-0005-0000-0000-0000F2C20000}"/>
    <cellStyle name="Output 2 8 20 2" xfId="49292" xr:uid="{00000000-0005-0000-0000-0000F3C20000}"/>
    <cellStyle name="Output 2 8 20 3" xfId="49293" xr:uid="{00000000-0005-0000-0000-0000F4C20000}"/>
    <cellStyle name="Output 2 8 20 4" xfId="49294" xr:uid="{00000000-0005-0000-0000-0000F5C20000}"/>
    <cellStyle name="Output 2 8 21" xfId="49295" xr:uid="{00000000-0005-0000-0000-0000F6C20000}"/>
    <cellStyle name="Output 2 8 22" xfId="49296" xr:uid="{00000000-0005-0000-0000-0000F7C20000}"/>
    <cellStyle name="Output 2 8 23" xfId="49297" xr:uid="{00000000-0005-0000-0000-0000F8C20000}"/>
    <cellStyle name="Output 2 8 3" xfId="49298" xr:uid="{00000000-0005-0000-0000-0000F9C20000}"/>
    <cellStyle name="Output 2 8 3 2" xfId="49299" xr:uid="{00000000-0005-0000-0000-0000FAC20000}"/>
    <cellStyle name="Output 2 8 3 3" xfId="49300" xr:uid="{00000000-0005-0000-0000-0000FBC20000}"/>
    <cellStyle name="Output 2 8 3 4" xfId="49301" xr:uid="{00000000-0005-0000-0000-0000FCC20000}"/>
    <cellStyle name="Output 2 8 4" xfId="49302" xr:uid="{00000000-0005-0000-0000-0000FDC20000}"/>
    <cellStyle name="Output 2 8 4 2" xfId="49303" xr:uid="{00000000-0005-0000-0000-0000FEC20000}"/>
    <cellStyle name="Output 2 8 4 3" xfId="49304" xr:uid="{00000000-0005-0000-0000-0000FFC20000}"/>
    <cellStyle name="Output 2 8 4 4" xfId="49305" xr:uid="{00000000-0005-0000-0000-000000C30000}"/>
    <cellStyle name="Output 2 8 5" xfId="49306" xr:uid="{00000000-0005-0000-0000-000001C30000}"/>
    <cellStyle name="Output 2 8 5 2" xfId="49307" xr:uid="{00000000-0005-0000-0000-000002C30000}"/>
    <cellStyle name="Output 2 8 5 3" xfId="49308" xr:uid="{00000000-0005-0000-0000-000003C30000}"/>
    <cellStyle name="Output 2 8 5 4" xfId="49309" xr:uid="{00000000-0005-0000-0000-000004C30000}"/>
    <cellStyle name="Output 2 8 6" xfId="49310" xr:uid="{00000000-0005-0000-0000-000005C30000}"/>
    <cellStyle name="Output 2 8 6 2" xfId="49311" xr:uid="{00000000-0005-0000-0000-000006C30000}"/>
    <cellStyle name="Output 2 8 6 3" xfId="49312" xr:uid="{00000000-0005-0000-0000-000007C30000}"/>
    <cellStyle name="Output 2 8 6 4" xfId="49313" xr:uid="{00000000-0005-0000-0000-000008C30000}"/>
    <cellStyle name="Output 2 8 7" xfId="49314" xr:uid="{00000000-0005-0000-0000-000009C30000}"/>
    <cellStyle name="Output 2 8 7 2" xfId="49315" xr:uid="{00000000-0005-0000-0000-00000AC30000}"/>
    <cellStyle name="Output 2 8 7 3" xfId="49316" xr:uid="{00000000-0005-0000-0000-00000BC30000}"/>
    <cellStyle name="Output 2 8 7 4" xfId="49317" xr:uid="{00000000-0005-0000-0000-00000CC30000}"/>
    <cellStyle name="Output 2 8 8" xfId="49318" xr:uid="{00000000-0005-0000-0000-00000DC30000}"/>
    <cellStyle name="Output 2 8 8 2" xfId="49319" xr:uid="{00000000-0005-0000-0000-00000EC30000}"/>
    <cellStyle name="Output 2 8 8 3" xfId="49320" xr:uid="{00000000-0005-0000-0000-00000FC30000}"/>
    <cellStyle name="Output 2 8 8 4" xfId="49321" xr:uid="{00000000-0005-0000-0000-000010C30000}"/>
    <cellStyle name="Output 2 8 9" xfId="49322" xr:uid="{00000000-0005-0000-0000-000011C30000}"/>
    <cellStyle name="Output 2 8 9 2" xfId="49323" xr:uid="{00000000-0005-0000-0000-000012C30000}"/>
    <cellStyle name="Output 2 8 9 3" xfId="49324" xr:uid="{00000000-0005-0000-0000-000013C30000}"/>
    <cellStyle name="Output 2 8 9 4" xfId="49325" xr:uid="{00000000-0005-0000-0000-000014C30000}"/>
    <cellStyle name="Output 2 9" xfId="49326" xr:uid="{00000000-0005-0000-0000-000015C30000}"/>
    <cellStyle name="Output 2 9 2" xfId="49327" xr:uid="{00000000-0005-0000-0000-000016C30000}"/>
    <cellStyle name="Output 2 9 3" xfId="49328" xr:uid="{00000000-0005-0000-0000-000017C30000}"/>
    <cellStyle name="Output 2 9 4" xfId="49329" xr:uid="{00000000-0005-0000-0000-000018C30000}"/>
    <cellStyle name="Output 20" xfId="49330" xr:uid="{00000000-0005-0000-0000-000019C30000}"/>
    <cellStyle name="Output 20 2" xfId="49331" xr:uid="{00000000-0005-0000-0000-00001AC30000}"/>
    <cellStyle name="Output 20 3" xfId="49332" xr:uid="{00000000-0005-0000-0000-00001BC30000}"/>
    <cellStyle name="Output 20 4" xfId="49333" xr:uid="{00000000-0005-0000-0000-00001CC30000}"/>
    <cellStyle name="Output 21" xfId="49334" xr:uid="{00000000-0005-0000-0000-00001DC30000}"/>
    <cellStyle name="Output 21 2" xfId="49335" xr:uid="{00000000-0005-0000-0000-00001EC30000}"/>
    <cellStyle name="Output 21 3" xfId="49336" xr:uid="{00000000-0005-0000-0000-00001FC30000}"/>
    <cellStyle name="Output 21 4" xfId="49337" xr:uid="{00000000-0005-0000-0000-000020C30000}"/>
    <cellStyle name="Output 22" xfId="49338" xr:uid="{00000000-0005-0000-0000-000021C30000}"/>
    <cellStyle name="Output 22 2" xfId="49339" xr:uid="{00000000-0005-0000-0000-000022C30000}"/>
    <cellStyle name="Output 22 3" xfId="49340" xr:uid="{00000000-0005-0000-0000-000023C30000}"/>
    <cellStyle name="Output 22 4" xfId="49341" xr:uid="{00000000-0005-0000-0000-000024C30000}"/>
    <cellStyle name="Output 23" xfId="49342" xr:uid="{00000000-0005-0000-0000-000025C30000}"/>
    <cellStyle name="Output 23 2" xfId="49343" xr:uid="{00000000-0005-0000-0000-000026C30000}"/>
    <cellStyle name="Output 23 3" xfId="49344" xr:uid="{00000000-0005-0000-0000-000027C30000}"/>
    <cellStyle name="Output 23 4" xfId="49345" xr:uid="{00000000-0005-0000-0000-000028C30000}"/>
    <cellStyle name="Output 24" xfId="49346" xr:uid="{00000000-0005-0000-0000-000029C30000}"/>
    <cellStyle name="Output 24 2" xfId="49347" xr:uid="{00000000-0005-0000-0000-00002AC30000}"/>
    <cellStyle name="Output 24 3" xfId="49348" xr:uid="{00000000-0005-0000-0000-00002BC30000}"/>
    <cellStyle name="Output 24 4" xfId="49349" xr:uid="{00000000-0005-0000-0000-00002CC30000}"/>
    <cellStyle name="Output 25" xfId="49350" xr:uid="{00000000-0005-0000-0000-00002DC30000}"/>
    <cellStyle name="Output 25 2" xfId="49351" xr:uid="{00000000-0005-0000-0000-00002EC30000}"/>
    <cellStyle name="Output 25 3" xfId="49352" xr:uid="{00000000-0005-0000-0000-00002FC30000}"/>
    <cellStyle name="Output 25 4" xfId="49353" xr:uid="{00000000-0005-0000-0000-000030C30000}"/>
    <cellStyle name="Output 26" xfId="49354" xr:uid="{00000000-0005-0000-0000-000031C30000}"/>
    <cellStyle name="Output 26 2" xfId="49355" xr:uid="{00000000-0005-0000-0000-000032C30000}"/>
    <cellStyle name="Output 26 3" xfId="49356" xr:uid="{00000000-0005-0000-0000-000033C30000}"/>
    <cellStyle name="Output 26 4" xfId="49357" xr:uid="{00000000-0005-0000-0000-000034C30000}"/>
    <cellStyle name="Output 27" xfId="49358" xr:uid="{00000000-0005-0000-0000-000035C30000}"/>
    <cellStyle name="Output 27 2" xfId="49359" xr:uid="{00000000-0005-0000-0000-000036C30000}"/>
    <cellStyle name="Output 27 3" xfId="49360" xr:uid="{00000000-0005-0000-0000-000037C30000}"/>
    <cellStyle name="Output 27 4" xfId="49361" xr:uid="{00000000-0005-0000-0000-000038C30000}"/>
    <cellStyle name="Output 28" xfId="49362" xr:uid="{00000000-0005-0000-0000-000039C30000}"/>
    <cellStyle name="Output 28 2" xfId="49363" xr:uid="{00000000-0005-0000-0000-00003AC30000}"/>
    <cellStyle name="Output 28 3" xfId="49364" xr:uid="{00000000-0005-0000-0000-00003BC30000}"/>
    <cellStyle name="Output 28 4" xfId="49365" xr:uid="{00000000-0005-0000-0000-00003CC30000}"/>
    <cellStyle name="Output 29" xfId="49366" xr:uid="{00000000-0005-0000-0000-00003DC30000}"/>
    <cellStyle name="Output 29 2" xfId="49367" xr:uid="{00000000-0005-0000-0000-00003EC30000}"/>
    <cellStyle name="Output 29 3" xfId="49368" xr:uid="{00000000-0005-0000-0000-00003FC30000}"/>
    <cellStyle name="Output 29 4" xfId="49369" xr:uid="{00000000-0005-0000-0000-000040C30000}"/>
    <cellStyle name="Output 3" xfId="1861" xr:uid="{00000000-0005-0000-0000-000041C30000}"/>
    <cellStyle name="Output 3 10" xfId="49371" xr:uid="{00000000-0005-0000-0000-000042C30000}"/>
    <cellStyle name="Output 3 10 2" xfId="49372" xr:uid="{00000000-0005-0000-0000-000043C30000}"/>
    <cellStyle name="Output 3 10 3" xfId="49373" xr:uid="{00000000-0005-0000-0000-000044C30000}"/>
    <cellStyle name="Output 3 10 4" xfId="49374" xr:uid="{00000000-0005-0000-0000-000045C30000}"/>
    <cellStyle name="Output 3 11" xfId="49375" xr:uid="{00000000-0005-0000-0000-000046C30000}"/>
    <cellStyle name="Output 3 11 2" xfId="49376" xr:uid="{00000000-0005-0000-0000-000047C30000}"/>
    <cellStyle name="Output 3 11 3" xfId="49377" xr:uid="{00000000-0005-0000-0000-000048C30000}"/>
    <cellStyle name="Output 3 11 4" xfId="49378" xr:uid="{00000000-0005-0000-0000-000049C30000}"/>
    <cellStyle name="Output 3 12" xfId="49379" xr:uid="{00000000-0005-0000-0000-00004AC30000}"/>
    <cellStyle name="Output 3 12 2" xfId="49380" xr:uid="{00000000-0005-0000-0000-00004BC30000}"/>
    <cellStyle name="Output 3 12 3" xfId="49381" xr:uid="{00000000-0005-0000-0000-00004CC30000}"/>
    <cellStyle name="Output 3 12 4" xfId="49382" xr:uid="{00000000-0005-0000-0000-00004DC30000}"/>
    <cellStyle name="Output 3 13" xfId="49383" xr:uid="{00000000-0005-0000-0000-00004EC30000}"/>
    <cellStyle name="Output 3 13 2" xfId="49384" xr:uid="{00000000-0005-0000-0000-00004FC30000}"/>
    <cellStyle name="Output 3 13 3" xfId="49385" xr:uid="{00000000-0005-0000-0000-000050C30000}"/>
    <cellStyle name="Output 3 13 4" xfId="49386" xr:uid="{00000000-0005-0000-0000-000051C30000}"/>
    <cellStyle name="Output 3 14" xfId="49387" xr:uid="{00000000-0005-0000-0000-000052C30000}"/>
    <cellStyle name="Output 3 14 2" xfId="49388" xr:uid="{00000000-0005-0000-0000-000053C30000}"/>
    <cellStyle name="Output 3 14 3" xfId="49389" xr:uid="{00000000-0005-0000-0000-000054C30000}"/>
    <cellStyle name="Output 3 14 4" xfId="49390" xr:uid="{00000000-0005-0000-0000-000055C30000}"/>
    <cellStyle name="Output 3 15" xfId="49391" xr:uid="{00000000-0005-0000-0000-000056C30000}"/>
    <cellStyle name="Output 3 15 2" xfId="49392" xr:uid="{00000000-0005-0000-0000-000057C30000}"/>
    <cellStyle name="Output 3 15 3" xfId="49393" xr:uid="{00000000-0005-0000-0000-000058C30000}"/>
    <cellStyle name="Output 3 15 4" xfId="49394" xr:uid="{00000000-0005-0000-0000-000059C30000}"/>
    <cellStyle name="Output 3 16" xfId="49395" xr:uid="{00000000-0005-0000-0000-00005AC30000}"/>
    <cellStyle name="Output 3 16 2" xfId="49396" xr:uid="{00000000-0005-0000-0000-00005BC30000}"/>
    <cellStyle name="Output 3 16 3" xfId="49397" xr:uid="{00000000-0005-0000-0000-00005CC30000}"/>
    <cellStyle name="Output 3 16 4" xfId="49398" xr:uid="{00000000-0005-0000-0000-00005DC30000}"/>
    <cellStyle name="Output 3 17" xfId="49399" xr:uid="{00000000-0005-0000-0000-00005EC30000}"/>
    <cellStyle name="Output 3 17 2" xfId="49400" xr:uid="{00000000-0005-0000-0000-00005FC30000}"/>
    <cellStyle name="Output 3 17 3" xfId="49401" xr:uid="{00000000-0005-0000-0000-000060C30000}"/>
    <cellStyle name="Output 3 17 4" xfId="49402" xr:uid="{00000000-0005-0000-0000-000061C30000}"/>
    <cellStyle name="Output 3 18" xfId="49403" xr:uid="{00000000-0005-0000-0000-000062C30000}"/>
    <cellStyle name="Output 3 18 2" xfId="49404" xr:uid="{00000000-0005-0000-0000-000063C30000}"/>
    <cellStyle name="Output 3 18 3" xfId="49405" xr:uid="{00000000-0005-0000-0000-000064C30000}"/>
    <cellStyle name="Output 3 18 4" xfId="49406" xr:uid="{00000000-0005-0000-0000-000065C30000}"/>
    <cellStyle name="Output 3 19" xfId="49407" xr:uid="{00000000-0005-0000-0000-000066C30000}"/>
    <cellStyle name="Output 3 19 2" xfId="49408" xr:uid="{00000000-0005-0000-0000-000067C30000}"/>
    <cellStyle name="Output 3 19 3" xfId="49409" xr:uid="{00000000-0005-0000-0000-000068C30000}"/>
    <cellStyle name="Output 3 19 4" xfId="49410" xr:uid="{00000000-0005-0000-0000-000069C30000}"/>
    <cellStyle name="Output 3 2" xfId="49411" xr:uid="{00000000-0005-0000-0000-00006AC30000}"/>
    <cellStyle name="Output 3 2 10" xfId="49412" xr:uid="{00000000-0005-0000-0000-00006BC30000}"/>
    <cellStyle name="Output 3 2 10 2" xfId="49413" xr:uid="{00000000-0005-0000-0000-00006CC30000}"/>
    <cellStyle name="Output 3 2 10 3" xfId="49414" xr:uid="{00000000-0005-0000-0000-00006DC30000}"/>
    <cellStyle name="Output 3 2 10 4" xfId="49415" xr:uid="{00000000-0005-0000-0000-00006EC30000}"/>
    <cellStyle name="Output 3 2 11" xfId="49416" xr:uid="{00000000-0005-0000-0000-00006FC30000}"/>
    <cellStyle name="Output 3 2 11 2" xfId="49417" xr:uid="{00000000-0005-0000-0000-000070C30000}"/>
    <cellStyle name="Output 3 2 11 3" xfId="49418" xr:uid="{00000000-0005-0000-0000-000071C30000}"/>
    <cellStyle name="Output 3 2 11 4" xfId="49419" xr:uid="{00000000-0005-0000-0000-000072C30000}"/>
    <cellStyle name="Output 3 2 12" xfId="49420" xr:uid="{00000000-0005-0000-0000-000073C30000}"/>
    <cellStyle name="Output 3 2 12 2" xfId="49421" xr:uid="{00000000-0005-0000-0000-000074C30000}"/>
    <cellStyle name="Output 3 2 12 3" xfId="49422" xr:uid="{00000000-0005-0000-0000-000075C30000}"/>
    <cellStyle name="Output 3 2 12 4" xfId="49423" xr:uid="{00000000-0005-0000-0000-000076C30000}"/>
    <cellStyle name="Output 3 2 13" xfId="49424" xr:uid="{00000000-0005-0000-0000-000077C30000}"/>
    <cellStyle name="Output 3 2 13 2" xfId="49425" xr:uid="{00000000-0005-0000-0000-000078C30000}"/>
    <cellStyle name="Output 3 2 13 3" xfId="49426" xr:uid="{00000000-0005-0000-0000-000079C30000}"/>
    <cellStyle name="Output 3 2 13 4" xfId="49427" xr:uid="{00000000-0005-0000-0000-00007AC30000}"/>
    <cellStyle name="Output 3 2 14" xfId="49428" xr:uid="{00000000-0005-0000-0000-00007BC30000}"/>
    <cellStyle name="Output 3 2 14 2" xfId="49429" xr:uid="{00000000-0005-0000-0000-00007CC30000}"/>
    <cellStyle name="Output 3 2 14 3" xfId="49430" xr:uid="{00000000-0005-0000-0000-00007DC30000}"/>
    <cellStyle name="Output 3 2 14 4" xfId="49431" xr:uid="{00000000-0005-0000-0000-00007EC30000}"/>
    <cellStyle name="Output 3 2 15" xfId="49432" xr:uid="{00000000-0005-0000-0000-00007FC30000}"/>
    <cellStyle name="Output 3 2 15 2" xfId="49433" xr:uid="{00000000-0005-0000-0000-000080C30000}"/>
    <cellStyle name="Output 3 2 15 3" xfId="49434" xr:uid="{00000000-0005-0000-0000-000081C30000}"/>
    <cellStyle name="Output 3 2 15 4" xfId="49435" xr:uid="{00000000-0005-0000-0000-000082C30000}"/>
    <cellStyle name="Output 3 2 16" xfId="49436" xr:uid="{00000000-0005-0000-0000-000083C30000}"/>
    <cellStyle name="Output 3 2 16 2" xfId="49437" xr:uid="{00000000-0005-0000-0000-000084C30000}"/>
    <cellStyle name="Output 3 2 16 3" xfId="49438" xr:uid="{00000000-0005-0000-0000-000085C30000}"/>
    <cellStyle name="Output 3 2 16 4" xfId="49439" xr:uid="{00000000-0005-0000-0000-000086C30000}"/>
    <cellStyle name="Output 3 2 17" xfId="49440" xr:uid="{00000000-0005-0000-0000-000087C30000}"/>
    <cellStyle name="Output 3 2 17 2" xfId="49441" xr:uid="{00000000-0005-0000-0000-000088C30000}"/>
    <cellStyle name="Output 3 2 17 3" xfId="49442" xr:uid="{00000000-0005-0000-0000-000089C30000}"/>
    <cellStyle name="Output 3 2 17 4" xfId="49443" xr:uid="{00000000-0005-0000-0000-00008AC30000}"/>
    <cellStyle name="Output 3 2 18" xfId="49444" xr:uid="{00000000-0005-0000-0000-00008BC30000}"/>
    <cellStyle name="Output 3 2 18 2" xfId="49445" xr:uid="{00000000-0005-0000-0000-00008CC30000}"/>
    <cellStyle name="Output 3 2 18 3" xfId="49446" xr:uid="{00000000-0005-0000-0000-00008DC30000}"/>
    <cellStyle name="Output 3 2 18 4" xfId="49447" xr:uid="{00000000-0005-0000-0000-00008EC30000}"/>
    <cellStyle name="Output 3 2 19" xfId="49448" xr:uid="{00000000-0005-0000-0000-00008FC30000}"/>
    <cellStyle name="Output 3 2 19 2" xfId="49449" xr:uid="{00000000-0005-0000-0000-000090C30000}"/>
    <cellStyle name="Output 3 2 19 3" xfId="49450" xr:uid="{00000000-0005-0000-0000-000091C30000}"/>
    <cellStyle name="Output 3 2 19 4" xfId="49451" xr:uid="{00000000-0005-0000-0000-000092C30000}"/>
    <cellStyle name="Output 3 2 2" xfId="49452" xr:uid="{00000000-0005-0000-0000-000093C30000}"/>
    <cellStyle name="Output 3 2 2 2" xfId="49453" xr:uid="{00000000-0005-0000-0000-000094C30000}"/>
    <cellStyle name="Output 3 2 2 3" xfId="49454" xr:uid="{00000000-0005-0000-0000-000095C30000}"/>
    <cellStyle name="Output 3 2 2 4" xfId="49455" xr:uid="{00000000-0005-0000-0000-000096C30000}"/>
    <cellStyle name="Output 3 2 20" xfId="49456" xr:uid="{00000000-0005-0000-0000-000097C30000}"/>
    <cellStyle name="Output 3 2 20 2" xfId="49457" xr:uid="{00000000-0005-0000-0000-000098C30000}"/>
    <cellStyle name="Output 3 2 20 3" xfId="49458" xr:uid="{00000000-0005-0000-0000-000099C30000}"/>
    <cellStyle name="Output 3 2 20 4" xfId="49459" xr:uid="{00000000-0005-0000-0000-00009AC30000}"/>
    <cellStyle name="Output 3 2 21" xfId="49460" xr:uid="{00000000-0005-0000-0000-00009BC30000}"/>
    <cellStyle name="Output 3 2 22" xfId="49461" xr:uid="{00000000-0005-0000-0000-00009CC30000}"/>
    <cellStyle name="Output 3 2 3" xfId="49462" xr:uid="{00000000-0005-0000-0000-00009DC30000}"/>
    <cellStyle name="Output 3 2 3 2" xfId="49463" xr:uid="{00000000-0005-0000-0000-00009EC30000}"/>
    <cellStyle name="Output 3 2 3 3" xfId="49464" xr:uid="{00000000-0005-0000-0000-00009FC30000}"/>
    <cellStyle name="Output 3 2 3 4" xfId="49465" xr:uid="{00000000-0005-0000-0000-0000A0C30000}"/>
    <cellStyle name="Output 3 2 4" xfId="49466" xr:uid="{00000000-0005-0000-0000-0000A1C30000}"/>
    <cellStyle name="Output 3 2 4 2" xfId="49467" xr:uid="{00000000-0005-0000-0000-0000A2C30000}"/>
    <cellStyle name="Output 3 2 4 3" xfId="49468" xr:uid="{00000000-0005-0000-0000-0000A3C30000}"/>
    <cellStyle name="Output 3 2 4 4" xfId="49469" xr:uid="{00000000-0005-0000-0000-0000A4C30000}"/>
    <cellStyle name="Output 3 2 5" xfId="49470" xr:uid="{00000000-0005-0000-0000-0000A5C30000}"/>
    <cellStyle name="Output 3 2 5 2" xfId="49471" xr:uid="{00000000-0005-0000-0000-0000A6C30000}"/>
    <cellStyle name="Output 3 2 5 3" xfId="49472" xr:uid="{00000000-0005-0000-0000-0000A7C30000}"/>
    <cellStyle name="Output 3 2 5 4" xfId="49473" xr:uid="{00000000-0005-0000-0000-0000A8C30000}"/>
    <cellStyle name="Output 3 2 6" xfId="49474" xr:uid="{00000000-0005-0000-0000-0000A9C30000}"/>
    <cellStyle name="Output 3 2 6 2" xfId="49475" xr:uid="{00000000-0005-0000-0000-0000AAC30000}"/>
    <cellStyle name="Output 3 2 6 3" xfId="49476" xr:uid="{00000000-0005-0000-0000-0000ABC30000}"/>
    <cellStyle name="Output 3 2 6 4" xfId="49477" xr:uid="{00000000-0005-0000-0000-0000ACC30000}"/>
    <cellStyle name="Output 3 2 7" xfId="49478" xr:uid="{00000000-0005-0000-0000-0000ADC30000}"/>
    <cellStyle name="Output 3 2 7 2" xfId="49479" xr:uid="{00000000-0005-0000-0000-0000AEC30000}"/>
    <cellStyle name="Output 3 2 7 3" xfId="49480" xr:uid="{00000000-0005-0000-0000-0000AFC30000}"/>
    <cellStyle name="Output 3 2 7 4" xfId="49481" xr:uid="{00000000-0005-0000-0000-0000B0C30000}"/>
    <cellStyle name="Output 3 2 8" xfId="49482" xr:uid="{00000000-0005-0000-0000-0000B1C30000}"/>
    <cellStyle name="Output 3 2 8 2" xfId="49483" xr:uid="{00000000-0005-0000-0000-0000B2C30000}"/>
    <cellStyle name="Output 3 2 8 3" xfId="49484" xr:uid="{00000000-0005-0000-0000-0000B3C30000}"/>
    <cellStyle name="Output 3 2 8 4" xfId="49485" xr:uid="{00000000-0005-0000-0000-0000B4C30000}"/>
    <cellStyle name="Output 3 2 9" xfId="49486" xr:uid="{00000000-0005-0000-0000-0000B5C30000}"/>
    <cellStyle name="Output 3 2 9 2" xfId="49487" xr:uid="{00000000-0005-0000-0000-0000B6C30000}"/>
    <cellStyle name="Output 3 2 9 3" xfId="49488" xr:uid="{00000000-0005-0000-0000-0000B7C30000}"/>
    <cellStyle name="Output 3 2 9 4" xfId="49489" xr:uid="{00000000-0005-0000-0000-0000B8C30000}"/>
    <cellStyle name="Output 3 20" xfId="49490" xr:uid="{00000000-0005-0000-0000-0000B9C30000}"/>
    <cellStyle name="Output 3 20 2" xfId="49491" xr:uid="{00000000-0005-0000-0000-0000BAC30000}"/>
    <cellStyle name="Output 3 20 3" xfId="49492" xr:uid="{00000000-0005-0000-0000-0000BBC30000}"/>
    <cellStyle name="Output 3 20 4" xfId="49493" xr:uid="{00000000-0005-0000-0000-0000BCC30000}"/>
    <cellStyle name="Output 3 21" xfId="49494" xr:uid="{00000000-0005-0000-0000-0000BDC30000}"/>
    <cellStyle name="Output 3 21 2" xfId="49495" xr:uid="{00000000-0005-0000-0000-0000BEC30000}"/>
    <cellStyle name="Output 3 21 3" xfId="49496" xr:uid="{00000000-0005-0000-0000-0000BFC30000}"/>
    <cellStyle name="Output 3 21 4" xfId="49497" xr:uid="{00000000-0005-0000-0000-0000C0C30000}"/>
    <cellStyle name="Output 3 22" xfId="49498" xr:uid="{00000000-0005-0000-0000-0000C1C30000}"/>
    <cellStyle name="Output 3 22 2" xfId="49499" xr:uid="{00000000-0005-0000-0000-0000C2C30000}"/>
    <cellStyle name="Output 3 22 3" xfId="49500" xr:uid="{00000000-0005-0000-0000-0000C3C30000}"/>
    <cellStyle name="Output 3 22 4" xfId="49501" xr:uid="{00000000-0005-0000-0000-0000C4C30000}"/>
    <cellStyle name="Output 3 23" xfId="49502" xr:uid="{00000000-0005-0000-0000-0000C5C30000}"/>
    <cellStyle name="Output 3 24" xfId="49503" xr:uid="{00000000-0005-0000-0000-0000C6C30000}"/>
    <cellStyle name="Output 3 25" xfId="49504" xr:uid="{00000000-0005-0000-0000-0000C7C30000}"/>
    <cellStyle name="Output 3 26" xfId="57520" xr:uid="{00000000-0005-0000-0000-0000C8C30000}"/>
    <cellStyle name="Output 3 27" xfId="58092" xr:uid="{00000000-0005-0000-0000-0000C9C30000}"/>
    <cellStyle name="Output 3 28" xfId="49370" xr:uid="{00000000-0005-0000-0000-0000CAC30000}"/>
    <cellStyle name="Output 3 29" xfId="58209" xr:uid="{00000000-0005-0000-0000-0000CBC30000}"/>
    <cellStyle name="Output 3 3" xfId="49505" xr:uid="{00000000-0005-0000-0000-0000CCC30000}"/>
    <cellStyle name="Output 3 3 10" xfId="49506" xr:uid="{00000000-0005-0000-0000-0000CDC30000}"/>
    <cellStyle name="Output 3 3 10 2" xfId="49507" xr:uid="{00000000-0005-0000-0000-0000CEC30000}"/>
    <cellStyle name="Output 3 3 10 3" xfId="49508" xr:uid="{00000000-0005-0000-0000-0000CFC30000}"/>
    <cellStyle name="Output 3 3 10 4" xfId="49509" xr:uid="{00000000-0005-0000-0000-0000D0C30000}"/>
    <cellStyle name="Output 3 3 11" xfId="49510" xr:uid="{00000000-0005-0000-0000-0000D1C30000}"/>
    <cellStyle name="Output 3 3 11 2" xfId="49511" xr:uid="{00000000-0005-0000-0000-0000D2C30000}"/>
    <cellStyle name="Output 3 3 11 3" xfId="49512" xr:uid="{00000000-0005-0000-0000-0000D3C30000}"/>
    <cellStyle name="Output 3 3 11 4" xfId="49513" xr:uid="{00000000-0005-0000-0000-0000D4C30000}"/>
    <cellStyle name="Output 3 3 12" xfId="49514" xr:uid="{00000000-0005-0000-0000-0000D5C30000}"/>
    <cellStyle name="Output 3 3 12 2" xfId="49515" xr:uid="{00000000-0005-0000-0000-0000D6C30000}"/>
    <cellStyle name="Output 3 3 12 3" xfId="49516" xr:uid="{00000000-0005-0000-0000-0000D7C30000}"/>
    <cellStyle name="Output 3 3 12 4" xfId="49517" xr:uid="{00000000-0005-0000-0000-0000D8C30000}"/>
    <cellStyle name="Output 3 3 13" xfId="49518" xr:uid="{00000000-0005-0000-0000-0000D9C30000}"/>
    <cellStyle name="Output 3 3 13 2" xfId="49519" xr:uid="{00000000-0005-0000-0000-0000DAC30000}"/>
    <cellStyle name="Output 3 3 13 3" xfId="49520" xr:uid="{00000000-0005-0000-0000-0000DBC30000}"/>
    <cellStyle name="Output 3 3 13 4" xfId="49521" xr:uid="{00000000-0005-0000-0000-0000DCC30000}"/>
    <cellStyle name="Output 3 3 14" xfId="49522" xr:uid="{00000000-0005-0000-0000-0000DDC30000}"/>
    <cellStyle name="Output 3 3 14 2" xfId="49523" xr:uid="{00000000-0005-0000-0000-0000DEC30000}"/>
    <cellStyle name="Output 3 3 14 3" xfId="49524" xr:uid="{00000000-0005-0000-0000-0000DFC30000}"/>
    <cellStyle name="Output 3 3 14 4" xfId="49525" xr:uid="{00000000-0005-0000-0000-0000E0C30000}"/>
    <cellStyle name="Output 3 3 15" xfId="49526" xr:uid="{00000000-0005-0000-0000-0000E1C30000}"/>
    <cellStyle name="Output 3 3 15 2" xfId="49527" xr:uid="{00000000-0005-0000-0000-0000E2C30000}"/>
    <cellStyle name="Output 3 3 15 3" xfId="49528" xr:uid="{00000000-0005-0000-0000-0000E3C30000}"/>
    <cellStyle name="Output 3 3 15 4" xfId="49529" xr:uid="{00000000-0005-0000-0000-0000E4C30000}"/>
    <cellStyle name="Output 3 3 16" xfId="49530" xr:uid="{00000000-0005-0000-0000-0000E5C30000}"/>
    <cellStyle name="Output 3 3 16 2" xfId="49531" xr:uid="{00000000-0005-0000-0000-0000E6C30000}"/>
    <cellStyle name="Output 3 3 16 3" xfId="49532" xr:uid="{00000000-0005-0000-0000-0000E7C30000}"/>
    <cellStyle name="Output 3 3 16 4" xfId="49533" xr:uid="{00000000-0005-0000-0000-0000E8C30000}"/>
    <cellStyle name="Output 3 3 17" xfId="49534" xr:uid="{00000000-0005-0000-0000-0000E9C30000}"/>
    <cellStyle name="Output 3 3 17 2" xfId="49535" xr:uid="{00000000-0005-0000-0000-0000EAC30000}"/>
    <cellStyle name="Output 3 3 17 3" xfId="49536" xr:uid="{00000000-0005-0000-0000-0000EBC30000}"/>
    <cellStyle name="Output 3 3 17 4" xfId="49537" xr:uid="{00000000-0005-0000-0000-0000ECC30000}"/>
    <cellStyle name="Output 3 3 18" xfId="49538" xr:uid="{00000000-0005-0000-0000-0000EDC30000}"/>
    <cellStyle name="Output 3 3 18 2" xfId="49539" xr:uid="{00000000-0005-0000-0000-0000EEC30000}"/>
    <cellStyle name="Output 3 3 18 3" xfId="49540" xr:uid="{00000000-0005-0000-0000-0000EFC30000}"/>
    <cellStyle name="Output 3 3 18 4" xfId="49541" xr:uid="{00000000-0005-0000-0000-0000F0C30000}"/>
    <cellStyle name="Output 3 3 19" xfId="49542" xr:uid="{00000000-0005-0000-0000-0000F1C30000}"/>
    <cellStyle name="Output 3 3 19 2" xfId="49543" xr:uid="{00000000-0005-0000-0000-0000F2C30000}"/>
    <cellStyle name="Output 3 3 19 3" xfId="49544" xr:uid="{00000000-0005-0000-0000-0000F3C30000}"/>
    <cellStyle name="Output 3 3 19 4" xfId="49545" xr:uid="{00000000-0005-0000-0000-0000F4C30000}"/>
    <cellStyle name="Output 3 3 2" xfId="49546" xr:uid="{00000000-0005-0000-0000-0000F5C30000}"/>
    <cellStyle name="Output 3 3 2 2" xfId="49547" xr:uid="{00000000-0005-0000-0000-0000F6C30000}"/>
    <cellStyle name="Output 3 3 2 3" xfId="49548" xr:uid="{00000000-0005-0000-0000-0000F7C30000}"/>
    <cellStyle name="Output 3 3 2 4" xfId="49549" xr:uid="{00000000-0005-0000-0000-0000F8C30000}"/>
    <cellStyle name="Output 3 3 20" xfId="49550" xr:uid="{00000000-0005-0000-0000-0000F9C30000}"/>
    <cellStyle name="Output 3 3 20 2" xfId="49551" xr:uid="{00000000-0005-0000-0000-0000FAC30000}"/>
    <cellStyle name="Output 3 3 20 3" xfId="49552" xr:uid="{00000000-0005-0000-0000-0000FBC30000}"/>
    <cellStyle name="Output 3 3 20 4" xfId="49553" xr:uid="{00000000-0005-0000-0000-0000FCC30000}"/>
    <cellStyle name="Output 3 3 21" xfId="49554" xr:uid="{00000000-0005-0000-0000-0000FDC30000}"/>
    <cellStyle name="Output 3 3 22" xfId="49555" xr:uid="{00000000-0005-0000-0000-0000FEC30000}"/>
    <cellStyle name="Output 3 3 3" xfId="49556" xr:uid="{00000000-0005-0000-0000-0000FFC30000}"/>
    <cellStyle name="Output 3 3 3 2" xfId="49557" xr:uid="{00000000-0005-0000-0000-000000C40000}"/>
    <cellStyle name="Output 3 3 3 3" xfId="49558" xr:uid="{00000000-0005-0000-0000-000001C40000}"/>
    <cellStyle name="Output 3 3 3 4" xfId="49559" xr:uid="{00000000-0005-0000-0000-000002C40000}"/>
    <cellStyle name="Output 3 3 4" xfId="49560" xr:uid="{00000000-0005-0000-0000-000003C40000}"/>
    <cellStyle name="Output 3 3 4 2" xfId="49561" xr:uid="{00000000-0005-0000-0000-000004C40000}"/>
    <cellStyle name="Output 3 3 4 3" xfId="49562" xr:uid="{00000000-0005-0000-0000-000005C40000}"/>
    <cellStyle name="Output 3 3 4 4" xfId="49563" xr:uid="{00000000-0005-0000-0000-000006C40000}"/>
    <cellStyle name="Output 3 3 5" xfId="49564" xr:uid="{00000000-0005-0000-0000-000007C40000}"/>
    <cellStyle name="Output 3 3 5 2" xfId="49565" xr:uid="{00000000-0005-0000-0000-000008C40000}"/>
    <cellStyle name="Output 3 3 5 3" xfId="49566" xr:uid="{00000000-0005-0000-0000-000009C40000}"/>
    <cellStyle name="Output 3 3 5 4" xfId="49567" xr:uid="{00000000-0005-0000-0000-00000AC40000}"/>
    <cellStyle name="Output 3 3 6" xfId="49568" xr:uid="{00000000-0005-0000-0000-00000BC40000}"/>
    <cellStyle name="Output 3 3 6 2" xfId="49569" xr:uid="{00000000-0005-0000-0000-00000CC40000}"/>
    <cellStyle name="Output 3 3 6 3" xfId="49570" xr:uid="{00000000-0005-0000-0000-00000DC40000}"/>
    <cellStyle name="Output 3 3 6 4" xfId="49571" xr:uid="{00000000-0005-0000-0000-00000EC40000}"/>
    <cellStyle name="Output 3 3 7" xfId="49572" xr:uid="{00000000-0005-0000-0000-00000FC40000}"/>
    <cellStyle name="Output 3 3 7 2" xfId="49573" xr:uid="{00000000-0005-0000-0000-000010C40000}"/>
    <cellStyle name="Output 3 3 7 3" xfId="49574" xr:uid="{00000000-0005-0000-0000-000011C40000}"/>
    <cellStyle name="Output 3 3 7 4" xfId="49575" xr:uid="{00000000-0005-0000-0000-000012C40000}"/>
    <cellStyle name="Output 3 3 8" xfId="49576" xr:uid="{00000000-0005-0000-0000-000013C40000}"/>
    <cellStyle name="Output 3 3 8 2" xfId="49577" xr:uid="{00000000-0005-0000-0000-000014C40000}"/>
    <cellStyle name="Output 3 3 8 3" xfId="49578" xr:uid="{00000000-0005-0000-0000-000015C40000}"/>
    <cellStyle name="Output 3 3 8 4" xfId="49579" xr:uid="{00000000-0005-0000-0000-000016C40000}"/>
    <cellStyle name="Output 3 3 9" xfId="49580" xr:uid="{00000000-0005-0000-0000-000017C40000}"/>
    <cellStyle name="Output 3 3 9 2" xfId="49581" xr:uid="{00000000-0005-0000-0000-000018C40000}"/>
    <cellStyle name="Output 3 3 9 3" xfId="49582" xr:uid="{00000000-0005-0000-0000-000019C40000}"/>
    <cellStyle name="Output 3 3 9 4" xfId="49583" xr:uid="{00000000-0005-0000-0000-00001AC40000}"/>
    <cellStyle name="Output 3 4" xfId="49584" xr:uid="{00000000-0005-0000-0000-00001BC40000}"/>
    <cellStyle name="Output 3 4 2" xfId="49585" xr:uid="{00000000-0005-0000-0000-00001CC40000}"/>
    <cellStyle name="Output 3 4 3" xfId="49586" xr:uid="{00000000-0005-0000-0000-00001DC40000}"/>
    <cellStyle name="Output 3 5" xfId="49587" xr:uid="{00000000-0005-0000-0000-00001EC40000}"/>
    <cellStyle name="Output 3 5 2" xfId="49588" xr:uid="{00000000-0005-0000-0000-00001FC40000}"/>
    <cellStyle name="Output 3 5 3" xfId="49589" xr:uid="{00000000-0005-0000-0000-000020C40000}"/>
    <cellStyle name="Output 3 5 4" xfId="49590" xr:uid="{00000000-0005-0000-0000-000021C40000}"/>
    <cellStyle name="Output 3 6" xfId="49591" xr:uid="{00000000-0005-0000-0000-000022C40000}"/>
    <cellStyle name="Output 3 6 2" xfId="49592" xr:uid="{00000000-0005-0000-0000-000023C40000}"/>
    <cellStyle name="Output 3 6 3" xfId="49593" xr:uid="{00000000-0005-0000-0000-000024C40000}"/>
    <cellStyle name="Output 3 6 4" xfId="49594" xr:uid="{00000000-0005-0000-0000-000025C40000}"/>
    <cellStyle name="Output 3 7" xfId="49595" xr:uid="{00000000-0005-0000-0000-000026C40000}"/>
    <cellStyle name="Output 3 7 2" xfId="49596" xr:uid="{00000000-0005-0000-0000-000027C40000}"/>
    <cellStyle name="Output 3 7 3" xfId="49597" xr:uid="{00000000-0005-0000-0000-000028C40000}"/>
    <cellStyle name="Output 3 7 4" xfId="49598" xr:uid="{00000000-0005-0000-0000-000029C40000}"/>
    <cellStyle name="Output 3 8" xfId="49599" xr:uid="{00000000-0005-0000-0000-00002AC40000}"/>
    <cellStyle name="Output 3 8 2" xfId="49600" xr:uid="{00000000-0005-0000-0000-00002BC40000}"/>
    <cellStyle name="Output 3 8 3" xfId="49601" xr:uid="{00000000-0005-0000-0000-00002CC40000}"/>
    <cellStyle name="Output 3 8 4" xfId="49602" xr:uid="{00000000-0005-0000-0000-00002DC40000}"/>
    <cellStyle name="Output 3 9" xfId="49603" xr:uid="{00000000-0005-0000-0000-00002EC40000}"/>
    <cellStyle name="Output 3 9 2" xfId="49604" xr:uid="{00000000-0005-0000-0000-00002FC40000}"/>
    <cellStyle name="Output 3 9 3" xfId="49605" xr:uid="{00000000-0005-0000-0000-000030C40000}"/>
    <cellStyle name="Output 3 9 4" xfId="49606" xr:uid="{00000000-0005-0000-0000-000031C40000}"/>
    <cellStyle name="Output 30" xfId="49607" xr:uid="{00000000-0005-0000-0000-000032C40000}"/>
    <cellStyle name="Output 30 2" xfId="49608" xr:uid="{00000000-0005-0000-0000-000033C40000}"/>
    <cellStyle name="Output 30 3" xfId="49609" xr:uid="{00000000-0005-0000-0000-000034C40000}"/>
    <cellStyle name="Output 30 4" xfId="49610" xr:uid="{00000000-0005-0000-0000-000035C40000}"/>
    <cellStyle name="Output 31" xfId="49611" xr:uid="{00000000-0005-0000-0000-000036C40000}"/>
    <cellStyle name="Output 31 2" xfId="49612" xr:uid="{00000000-0005-0000-0000-000037C40000}"/>
    <cellStyle name="Output 31 3" xfId="49613" xr:uid="{00000000-0005-0000-0000-000038C40000}"/>
    <cellStyle name="Output 31 4" xfId="49614" xr:uid="{00000000-0005-0000-0000-000039C40000}"/>
    <cellStyle name="Output 32" xfId="49615" xr:uid="{00000000-0005-0000-0000-00003AC40000}"/>
    <cellStyle name="Output 32 2" xfId="49616" xr:uid="{00000000-0005-0000-0000-00003BC40000}"/>
    <cellStyle name="Output 32 3" xfId="49617" xr:uid="{00000000-0005-0000-0000-00003CC40000}"/>
    <cellStyle name="Output 32 4" xfId="49618" xr:uid="{00000000-0005-0000-0000-00003DC40000}"/>
    <cellStyle name="Output 33" xfId="49619" xr:uid="{00000000-0005-0000-0000-00003EC40000}"/>
    <cellStyle name="Output 33 2" xfId="49620" xr:uid="{00000000-0005-0000-0000-00003FC40000}"/>
    <cellStyle name="Output 33 3" xfId="49621" xr:uid="{00000000-0005-0000-0000-000040C40000}"/>
    <cellStyle name="Output 33 4" xfId="49622" xr:uid="{00000000-0005-0000-0000-000041C40000}"/>
    <cellStyle name="Output 34" xfId="49623" xr:uid="{00000000-0005-0000-0000-000042C40000}"/>
    <cellStyle name="Output 34 2" xfId="49624" xr:uid="{00000000-0005-0000-0000-000043C40000}"/>
    <cellStyle name="Output 34 3" xfId="49625" xr:uid="{00000000-0005-0000-0000-000044C40000}"/>
    <cellStyle name="Output 34 4" xfId="49626" xr:uid="{00000000-0005-0000-0000-000045C40000}"/>
    <cellStyle name="Output 35" xfId="49627" xr:uid="{00000000-0005-0000-0000-000046C40000}"/>
    <cellStyle name="Output 35 2" xfId="49628" xr:uid="{00000000-0005-0000-0000-000047C40000}"/>
    <cellStyle name="Output 36" xfId="49629" xr:uid="{00000000-0005-0000-0000-000048C40000}"/>
    <cellStyle name="Output 36 2" xfId="49630" xr:uid="{00000000-0005-0000-0000-000049C40000}"/>
    <cellStyle name="Output 37" xfId="49631" xr:uid="{00000000-0005-0000-0000-00004AC40000}"/>
    <cellStyle name="Output 38" xfId="49632" xr:uid="{00000000-0005-0000-0000-00004BC40000}"/>
    <cellStyle name="Output 39" xfId="49633" xr:uid="{00000000-0005-0000-0000-00004CC40000}"/>
    <cellStyle name="Output 4" xfId="1862" xr:uid="{00000000-0005-0000-0000-00004DC40000}"/>
    <cellStyle name="Output 4 10" xfId="49635" xr:uid="{00000000-0005-0000-0000-00004EC40000}"/>
    <cellStyle name="Output 4 10 2" xfId="49636" xr:uid="{00000000-0005-0000-0000-00004FC40000}"/>
    <cellStyle name="Output 4 10 3" xfId="49637" xr:uid="{00000000-0005-0000-0000-000050C40000}"/>
    <cellStyle name="Output 4 10 4" xfId="49638" xr:uid="{00000000-0005-0000-0000-000051C40000}"/>
    <cellStyle name="Output 4 11" xfId="49639" xr:uid="{00000000-0005-0000-0000-000052C40000}"/>
    <cellStyle name="Output 4 11 2" xfId="49640" xr:uid="{00000000-0005-0000-0000-000053C40000}"/>
    <cellStyle name="Output 4 11 3" xfId="49641" xr:uid="{00000000-0005-0000-0000-000054C40000}"/>
    <cellStyle name="Output 4 11 4" xfId="49642" xr:uid="{00000000-0005-0000-0000-000055C40000}"/>
    <cellStyle name="Output 4 12" xfId="49643" xr:uid="{00000000-0005-0000-0000-000056C40000}"/>
    <cellStyle name="Output 4 12 2" xfId="49644" xr:uid="{00000000-0005-0000-0000-000057C40000}"/>
    <cellStyle name="Output 4 12 3" xfId="49645" xr:uid="{00000000-0005-0000-0000-000058C40000}"/>
    <cellStyle name="Output 4 12 4" xfId="49646" xr:uid="{00000000-0005-0000-0000-000059C40000}"/>
    <cellStyle name="Output 4 13" xfId="49647" xr:uid="{00000000-0005-0000-0000-00005AC40000}"/>
    <cellStyle name="Output 4 13 2" xfId="49648" xr:uid="{00000000-0005-0000-0000-00005BC40000}"/>
    <cellStyle name="Output 4 13 3" xfId="49649" xr:uid="{00000000-0005-0000-0000-00005CC40000}"/>
    <cellStyle name="Output 4 13 4" xfId="49650" xr:uid="{00000000-0005-0000-0000-00005DC40000}"/>
    <cellStyle name="Output 4 14" xfId="49651" xr:uid="{00000000-0005-0000-0000-00005EC40000}"/>
    <cellStyle name="Output 4 14 2" xfId="49652" xr:uid="{00000000-0005-0000-0000-00005FC40000}"/>
    <cellStyle name="Output 4 14 3" xfId="49653" xr:uid="{00000000-0005-0000-0000-000060C40000}"/>
    <cellStyle name="Output 4 14 4" xfId="49654" xr:uid="{00000000-0005-0000-0000-000061C40000}"/>
    <cellStyle name="Output 4 15" xfId="49655" xr:uid="{00000000-0005-0000-0000-000062C40000}"/>
    <cellStyle name="Output 4 15 2" xfId="49656" xr:uid="{00000000-0005-0000-0000-000063C40000}"/>
    <cellStyle name="Output 4 15 3" xfId="49657" xr:uid="{00000000-0005-0000-0000-000064C40000}"/>
    <cellStyle name="Output 4 15 4" xfId="49658" xr:uid="{00000000-0005-0000-0000-000065C40000}"/>
    <cellStyle name="Output 4 16" xfId="49659" xr:uid="{00000000-0005-0000-0000-000066C40000}"/>
    <cellStyle name="Output 4 16 2" xfId="49660" xr:uid="{00000000-0005-0000-0000-000067C40000}"/>
    <cellStyle name="Output 4 16 3" xfId="49661" xr:uid="{00000000-0005-0000-0000-000068C40000}"/>
    <cellStyle name="Output 4 16 4" xfId="49662" xr:uid="{00000000-0005-0000-0000-000069C40000}"/>
    <cellStyle name="Output 4 17" xfId="49663" xr:uid="{00000000-0005-0000-0000-00006AC40000}"/>
    <cellStyle name="Output 4 17 2" xfId="49664" xr:uid="{00000000-0005-0000-0000-00006BC40000}"/>
    <cellStyle name="Output 4 17 3" xfId="49665" xr:uid="{00000000-0005-0000-0000-00006CC40000}"/>
    <cellStyle name="Output 4 17 4" xfId="49666" xr:uid="{00000000-0005-0000-0000-00006DC40000}"/>
    <cellStyle name="Output 4 18" xfId="49667" xr:uid="{00000000-0005-0000-0000-00006EC40000}"/>
    <cellStyle name="Output 4 18 2" xfId="49668" xr:uid="{00000000-0005-0000-0000-00006FC40000}"/>
    <cellStyle name="Output 4 18 3" xfId="49669" xr:uid="{00000000-0005-0000-0000-000070C40000}"/>
    <cellStyle name="Output 4 18 4" xfId="49670" xr:uid="{00000000-0005-0000-0000-000071C40000}"/>
    <cellStyle name="Output 4 19" xfId="49671" xr:uid="{00000000-0005-0000-0000-000072C40000}"/>
    <cellStyle name="Output 4 19 2" xfId="49672" xr:uid="{00000000-0005-0000-0000-000073C40000}"/>
    <cellStyle name="Output 4 19 3" xfId="49673" xr:uid="{00000000-0005-0000-0000-000074C40000}"/>
    <cellStyle name="Output 4 19 4" xfId="49674" xr:uid="{00000000-0005-0000-0000-000075C40000}"/>
    <cellStyle name="Output 4 2" xfId="49675" xr:uid="{00000000-0005-0000-0000-000076C40000}"/>
    <cellStyle name="Output 4 2 10" xfId="49676" xr:uid="{00000000-0005-0000-0000-000077C40000}"/>
    <cellStyle name="Output 4 2 10 2" xfId="49677" xr:uid="{00000000-0005-0000-0000-000078C40000}"/>
    <cellStyle name="Output 4 2 10 3" xfId="49678" xr:uid="{00000000-0005-0000-0000-000079C40000}"/>
    <cellStyle name="Output 4 2 10 4" xfId="49679" xr:uid="{00000000-0005-0000-0000-00007AC40000}"/>
    <cellStyle name="Output 4 2 11" xfId="49680" xr:uid="{00000000-0005-0000-0000-00007BC40000}"/>
    <cellStyle name="Output 4 2 11 2" xfId="49681" xr:uid="{00000000-0005-0000-0000-00007CC40000}"/>
    <cellStyle name="Output 4 2 11 3" xfId="49682" xr:uid="{00000000-0005-0000-0000-00007DC40000}"/>
    <cellStyle name="Output 4 2 11 4" xfId="49683" xr:uid="{00000000-0005-0000-0000-00007EC40000}"/>
    <cellStyle name="Output 4 2 12" xfId="49684" xr:uid="{00000000-0005-0000-0000-00007FC40000}"/>
    <cellStyle name="Output 4 2 12 2" xfId="49685" xr:uid="{00000000-0005-0000-0000-000080C40000}"/>
    <cellStyle name="Output 4 2 12 3" xfId="49686" xr:uid="{00000000-0005-0000-0000-000081C40000}"/>
    <cellStyle name="Output 4 2 12 4" xfId="49687" xr:uid="{00000000-0005-0000-0000-000082C40000}"/>
    <cellStyle name="Output 4 2 13" xfId="49688" xr:uid="{00000000-0005-0000-0000-000083C40000}"/>
    <cellStyle name="Output 4 2 13 2" xfId="49689" xr:uid="{00000000-0005-0000-0000-000084C40000}"/>
    <cellStyle name="Output 4 2 13 3" xfId="49690" xr:uid="{00000000-0005-0000-0000-000085C40000}"/>
    <cellStyle name="Output 4 2 13 4" xfId="49691" xr:uid="{00000000-0005-0000-0000-000086C40000}"/>
    <cellStyle name="Output 4 2 14" xfId="49692" xr:uid="{00000000-0005-0000-0000-000087C40000}"/>
    <cellStyle name="Output 4 2 14 2" xfId="49693" xr:uid="{00000000-0005-0000-0000-000088C40000}"/>
    <cellStyle name="Output 4 2 14 3" xfId="49694" xr:uid="{00000000-0005-0000-0000-000089C40000}"/>
    <cellStyle name="Output 4 2 14 4" xfId="49695" xr:uid="{00000000-0005-0000-0000-00008AC40000}"/>
    <cellStyle name="Output 4 2 15" xfId="49696" xr:uid="{00000000-0005-0000-0000-00008BC40000}"/>
    <cellStyle name="Output 4 2 15 2" xfId="49697" xr:uid="{00000000-0005-0000-0000-00008CC40000}"/>
    <cellStyle name="Output 4 2 15 3" xfId="49698" xr:uid="{00000000-0005-0000-0000-00008DC40000}"/>
    <cellStyle name="Output 4 2 15 4" xfId="49699" xr:uid="{00000000-0005-0000-0000-00008EC40000}"/>
    <cellStyle name="Output 4 2 16" xfId="49700" xr:uid="{00000000-0005-0000-0000-00008FC40000}"/>
    <cellStyle name="Output 4 2 16 2" xfId="49701" xr:uid="{00000000-0005-0000-0000-000090C40000}"/>
    <cellStyle name="Output 4 2 16 3" xfId="49702" xr:uid="{00000000-0005-0000-0000-000091C40000}"/>
    <cellStyle name="Output 4 2 16 4" xfId="49703" xr:uid="{00000000-0005-0000-0000-000092C40000}"/>
    <cellStyle name="Output 4 2 17" xfId="49704" xr:uid="{00000000-0005-0000-0000-000093C40000}"/>
    <cellStyle name="Output 4 2 17 2" xfId="49705" xr:uid="{00000000-0005-0000-0000-000094C40000}"/>
    <cellStyle name="Output 4 2 17 3" xfId="49706" xr:uid="{00000000-0005-0000-0000-000095C40000}"/>
    <cellStyle name="Output 4 2 17 4" xfId="49707" xr:uid="{00000000-0005-0000-0000-000096C40000}"/>
    <cellStyle name="Output 4 2 18" xfId="49708" xr:uid="{00000000-0005-0000-0000-000097C40000}"/>
    <cellStyle name="Output 4 2 18 2" xfId="49709" xr:uid="{00000000-0005-0000-0000-000098C40000}"/>
    <cellStyle name="Output 4 2 18 3" xfId="49710" xr:uid="{00000000-0005-0000-0000-000099C40000}"/>
    <cellStyle name="Output 4 2 18 4" xfId="49711" xr:uid="{00000000-0005-0000-0000-00009AC40000}"/>
    <cellStyle name="Output 4 2 19" xfId="49712" xr:uid="{00000000-0005-0000-0000-00009BC40000}"/>
    <cellStyle name="Output 4 2 19 2" xfId="49713" xr:uid="{00000000-0005-0000-0000-00009CC40000}"/>
    <cellStyle name="Output 4 2 19 3" xfId="49714" xr:uid="{00000000-0005-0000-0000-00009DC40000}"/>
    <cellStyle name="Output 4 2 19 4" xfId="49715" xr:uid="{00000000-0005-0000-0000-00009EC40000}"/>
    <cellStyle name="Output 4 2 2" xfId="49716" xr:uid="{00000000-0005-0000-0000-00009FC40000}"/>
    <cellStyle name="Output 4 2 2 2" xfId="49717" xr:uid="{00000000-0005-0000-0000-0000A0C40000}"/>
    <cellStyle name="Output 4 2 2 3" xfId="49718" xr:uid="{00000000-0005-0000-0000-0000A1C40000}"/>
    <cellStyle name="Output 4 2 2 4" xfId="49719" xr:uid="{00000000-0005-0000-0000-0000A2C40000}"/>
    <cellStyle name="Output 4 2 20" xfId="49720" xr:uid="{00000000-0005-0000-0000-0000A3C40000}"/>
    <cellStyle name="Output 4 2 20 2" xfId="49721" xr:uid="{00000000-0005-0000-0000-0000A4C40000}"/>
    <cellStyle name="Output 4 2 20 3" xfId="49722" xr:uid="{00000000-0005-0000-0000-0000A5C40000}"/>
    <cellStyle name="Output 4 2 20 4" xfId="49723" xr:uid="{00000000-0005-0000-0000-0000A6C40000}"/>
    <cellStyle name="Output 4 2 21" xfId="49724" xr:uid="{00000000-0005-0000-0000-0000A7C40000}"/>
    <cellStyle name="Output 4 2 22" xfId="49725" xr:uid="{00000000-0005-0000-0000-0000A8C40000}"/>
    <cellStyle name="Output 4 2 3" xfId="49726" xr:uid="{00000000-0005-0000-0000-0000A9C40000}"/>
    <cellStyle name="Output 4 2 3 2" xfId="49727" xr:uid="{00000000-0005-0000-0000-0000AAC40000}"/>
    <cellStyle name="Output 4 2 3 3" xfId="49728" xr:uid="{00000000-0005-0000-0000-0000ABC40000}"/>
    <cellStyle name="Output 4 2 3 4" xfId="49729" xr:uid="{00000000-0005-0000-0000-0000ACC40000}"/>
    <cellStyle name="Output 4 2 4" xfId="49730" xr:uid="{00000000-0005-0000-0000-0000ADC40000}"/>
    <cellStyle name="Output 4 2 4 2" xfId="49731" xr:uid="{00000000-0005-0000-0000-0000AEC40000}"/>
    <cellStyle name="Output 4 2 4 3" xfId="49732" xr:uid="{00000000-0005-0000-0000-0000AFC40000}"/>
    <cellStyle name="Output 4 2 4 4" xfId="49733" xr:uid="{00000000-0005-0000-0000-0000B0C40000}"/>
    <cellStyle name="Output 4 2 5" xfId="49734" xr:uid="{00000000-0005-0000-0000-0000B1C40000}"/>
    <cellStyle name="Output 4 2 5 2" xfId="49735" xr:uid="{00000000-0005-0000-0000-0000B2C40000}"/>
    <cellStyle name="Output 4 2 5 3" xfId="49736" xr:uid="{00000000-0005-0000-0000-0000B3C40000}"/>
    <cellStyle name="Output 4 2 5 4" xfId="49737" xr:uid="{00000000-0005-0000-0000-0000B4C40000}"/>
    <cellStyle name="Output 4 2 6" xfId="49738" xr:uid="{00000000-0005-0000-0000-0000B5C40000}"/>
    <cellStyle name="Output 4 2 6 2" xfId="49739" xr:uid="{00000000-0005-0000-0000-0000B6C40000}"/>
    <cellStyle name="Output 4 2 6 3" xfId="49740" xr:uid="{00000000-0005-0000-0000-0000B7C40000}"/>
    <cellStyle name="Output 4 2 6 4" xfId="49741" xr:uid="{00000000-0005-0000-0000-0000B8C40000}"/>
    <cellStyle name="Output 4 2 7" xfId="49742" xr:uid="{00000000-0005-0000-0000-0000B9C40000}"/>
    <cellStyle name="Output 4 2 7 2" xfId="49743" xr:uid="{00000000-0005-0000-0000-0000BAC40000}"/>
    <cellStyle name="Output 4 2 7 3" xfId="49744" xr:uid="{00000000-0005-0000-0000-0000BBC40000}"/>
    <cellStyle name="Output 4 2 7 4" xfId="49745" xr:uid="{00000000-0005-0000-0000-0000BCC40000}"/>
    <cellStyle name="Output 4 2 8" xfId="49746" xr:uid="{00000000-0005-0000-0000-0000BDC40000}"/>
    <cellStyle name="Output 4 2 8 2" xfId="49747" xr:uid="{00000000-0005-0000-0000-0000BEC40000}"/>
    <cellStyle name="Output 4 2 8 3" xfId="49748" xr:uid="{00000000-0005-0000-0000-0000BFC40000}"/>
    <cellStyle name="Output 4 2 8 4" xfId="49749" xr:uid="{00000000-0005-0000-0000-0000C0C40000}"/>
    <cellStyle name="Output 4 2 9" xfId="49750" xr:uid="{00000000-0005-0000-0000-0000C1C40000}"/>
    <cellStyle name="Output 4 2 9 2" xfId="49751" xr:uid="{00000000-0005-0000-0000-0000C2C40000}"/>
    <cellStyle name="Output 4 2 9 3" xfId="49752" xr:uid="{00000000-0005-0000-0000-0000C3C40000}"/>
    <cellStyle name="Output 4 2 9 4" xfId="49753" xr:uid="{00000000-0005-0000-0000-0000C4C40000}"/>
    <cellStyle name="Output 4 20" xfId="49754" xr:uid="{00000000-0005-0000-0000-0000C5C40000}"/>
    <cellStyle name="Output 4 20 2" xfId="49755" xr:uid="{00000000-0005-0000-0000-0000C6C40000}"/>
    <cellStyle name="Output 4 20 3" xfId="49756" xr:uid="{00000000-0005-0000-0000-0000C7C40000}"/>
    <cellStyle name="Output 4 20 4" xfId="49757" xr:uid="{00000000-0005-0000-0000-0000C8C40000}"/>
    <cellStyle name="Output 4 21" xfId="49758" xr:uid="{00000000-0005-0000-0000-0000C9C40000}"/>
    <cellStyle name="Output 4 21 2" xfId="49759" xr:uid="{00000000-0005-0000-0000-0000CAC40000}"/>
    <cellStyle name="Output 4 21 3" xfId="49760" xr:uid="{00000000-0005-0000-0000-0000CBC40000}"/>
    <cellStyle name="Output 4 21 4" xfId="49761" xr:uid="{00000000-0005-0000-0000-0000CCC40000}"/>
    <cellStyle name="Output 4 22" xfId="49762" xr:uid="{00000000-0005-0000-0000-0000CDC40000}"/>
    <cellStyle name="Output 4 22 2" xfId="49763" xr:uid="{00000000-0005-0000-0000-0000CEC40000}"/>
    <cellStyle name="Output 4 22 3" xfId="49764" xr:uid="{00000000-0005-0000-0000-0000CFC40000}"/>
    <cellStyle name="Output 4 22 4" xfId="49765" xr:uid="{00000000-0005-0000-0000-0000D0C40000}"/>
    <cellStyle name="Output 4 23" xfId="49766" xr:uid="{00000000-0005-0000-0000-0000D1C40000}"/>
    <cellStyle name="Output 4 24" xfId="49767" xr:uid="{00000000-0005-0000-0000-0000D2C40000}"/>
    <cellStyle name="Output 4 25" xfId="49768" xr:uid="{00000000-0005-0000-0000-0000D3C40000}"/>
    <cellStyle name="Output 4 26" xfId="57525" xr:uid="{00000000-0005-0000-0000-0000D4C40000}"/>
    <cellStyle name="Output 4 27" xfId="49634" xr:uid="{00000000-0005-0000-0000-0000D5C40000}"/>
    <cellStyle name="Output 4 28" xfId="58210" xr:uid="{00000000-0005-0000-0000-0000D6C40000}"/>
    <cellStyle name="Output 4 3" xfId="49769" xr:uid="{00000000-0005-0000-0000-0000D7C40000}"/>
    <cellStyle name="Output 4 3 10" xfId="49770" xr:uid="{00000000-0005-0000-0000-0000D8C40000}"/>
    <cellStyle name="Output 4 3 10 2" xfId="49771" xr:uid="{00000000-0005-0000-0000-0000D9C40000}"/>
    <cellStyle name="Output 4 3 10 3" xfId="49772" xr:uid="{00000000-0005-0000-0000-0000DAC40000}"/>
    <cellStyle name="Output 4 3 10 4" xfId="49773" xr:uid="{00000000-0005-0000-0000-0000DBC40000}"/>
    <cellStyle name="Output 4 3 11" xfId="49774" xr:uid="{00000000-0005-0000-0000-0000DCC40000}"/>
    <cellStyle name="Output 4 3 11 2" xfId="49775" xr:uid="{00000000-0005-0000-0000-0000DDC40000}"/>
    <cellStyle name="Output 4 3 11 3" xfId="49776" xr:uid="{00000000-0005-0000-0000-0000DEC40000}"/>
    <cellStyle name="Output 4 3 11 4" xfId="49777" xr:uid="{00000000-0005-0000-0000-0000DFC40000}"/>
    <cellStyle name="Output 4 3 12" xfId="49778" xr:uid="{00000000-0005-0000-0000-0000E0C40000}"/>
    <cellStyle name="Output 4 3 12 2" xfId="49779" xr:uid="{00000000-0005-0000-0000-0000E1C40000}"/>
    <cellStyle name="Output 4 3 12 3" xfId="49780" xr:uid="{00000000-0005-0000-0000-0000E2C40000}"/>
    <cellStyle name="Output 4 3 12 4" xfId="49781" xr:uid="{00000000-0005-0000-0000-0000E3C40000}"/>
    <cellStyle name="Output 4 3 13" xfId="49782" xr:uid="{00000000-0005-0000-0000-0000E4C40000}"/>
    <cellStyle name="Output 4 3 13 2" xfId="49783" xr:uid="{00000000-0005-0000-0000-0000E5C40000}"/>
    <cellStyle name="Output 4 3 13 3" xfId="49784" xr:uid="{00000000-0005-0000-0000-0000E6C40000}"/>
    <cellStyle name="Output 4 3 13 4" xfId="49785" xr:uid="{00000000-0005-0000-0000-0000E7C40000}"/>
    <cellStyle name="Output 4 3 14" xfId="49786" xr:uid="{00000000-0005-0000-0000-0000E8C40000}"/>
    <cellStyle name="Output 4 3 14 2" xfId="49787" xr:uid="{00000000-0005-0000-0000-0000E9C40000}"/>
    <cellStyle name="Output 4 3 14 3" xfId="49788" xr:uid="{00000000-0005-0000-0000-0000EAC40000}"/>
    <cellStyle name="Output 4 3 14 4" xfId="49789" xr:uid="{00000000-0005-0000-0000-0000EBC40000}"/>
    <cellStyle name="Output 4 3 15" xfId="49790" xr:uid="{00000000-0005-0000-0000-0000ECC40000}"/>
    <cellStyle name="Output 4 3 15 2" xfId="49791" xr:uid="{00000000-0005-0000-0000-0000EDC40000}"/>
    <cellStyle name="Output 4 3 15 3" xfId="49792" xr:uid="{00000000-0005-0000-0000-0000EEC40000}"/>
    <cellStyle name="Output 4 3 15 4" xfId="49793" xr:uid="{00000000-0005-0000-0000-0000EFC40000}"/>
    <cellStyle name="Output 4 3 16" xfId="49794" xr:uid="{00000000-0005-0000-0000-0000F0C40000}"/>
    <cellStyle name="Output 4 3 16 2" xfId="49795" xr:uid="{00000000-0005-0000-0000-0000F1C40000}"/>
    <cellStyle name="Output 4 3 16 3" xfId="49796" xr:uid="{00000000-0005-0000-0000-0000F2C40000}"/>
    <cellStyle name="Output 4 3 16 4" xfId="49797" xr:uid="{00000000-0005-0000-0000-0000F3C40000}"/>
    <cellStyle name="Output 4 3 17" xfId="49798" xr:uid="{00000000-0005-0000-0000-0000F4C40000}"/>
    <cellStyle name="Output 4 3 17 2" xfId="49799" xr:uid="{00000000-0005-0000-0000-0000F5C40000}"/>
    <cellStyle name="Output 4 3 17 3" xfId="49800" xr:uid="{00000000-0005-0000-0000-0000F6C40000}"/>
    <cellStyle name="Output 4 3 17 4" xfId="49801" xr:uid="{00000000-0005-0000-0000-0000F7C40000}"/>
    <cellStyle name="Output 4 3 18" xfId="49802" xr:uid="{00000000-0005-0000-0000-0000F8C40000}"/>
    <cellStyle name="Output 4 3 18 2" xfId="49803" xr:uid="{00000000-0005-0000-0000-0000F9C40000}"/>
    <cellStyle name="Output 4 3 18 3" xfId="49804" xr:uid="{00000000-0005-0000-0000-0000FAC40000}"/>
    <cellStyle name="Output 4 3 18 4" xfId="49805" xr:uid="{00000000-0005-0000-0000-0000FBC40000}"/>
    <cellStyle name="Output 4 3 19" xfId="49806" xr:uid="{00000000-0005-0000-0000-0000FCC40000}"/>
    <cellStyle name="Output 4 3 19 2" xfId="49807" xr:uid="{00000000-0005-0000-0000-0000FDC40000}"/>
    <cellStyle name="Output 4 3 19 3" xfId="49808" xr:uid="{00000000-0005-0000-0000-0000FEC40000}"/>
    <cellStyle name="Output 4 3 19 4" xfId="49809" xr:uid="{00000000-0005-0000-0000-0000FFC40000}"/>
    <cellStyle name="Output 4 3 2" xfId="49810" xr:uid="{00000000-0005-0000-0000-000000C50000}"/>
    <cellStyle name="Output 4 3 2 2" xfId="49811" xr:uid="{00000000-0005-0000-0000-000001C50000}"/>
    <cellStyle name="Output 4 3 2 3" xfId="49812" xr:uid="{00000000-0005-0000-0000-000002C50000}"/>
    <cellStyle name="Output 4 3 2 4" xfId="49813" xr:uid="{00000000-0005-0000-0000-000003C50000}"/>
    <cellStyle name="Output 4 3 20" xfId="49814" xr:uid="{00000000-0005-0000-0000-000004C50000}"/>
    <cellStyle name="Output 4 3 20 2" xfId="49815" xr:uid="{00000000-0005-0000-0000-000005C50000}"/>
    <cellStyle name="Output 4 3 20 3" xfId="49816" xr:uid="{00000000-0005-0000-0000-000006C50000}"/>
    <cellStyle name="Output 4 3 20 4" xfId="49817" xr:uid="{00000000-0005-0000-0000-000007C50000}"/>
    <cellStyle name="Output 4 3 21" xfId="49818" xr:uid="{00000000-0005-0000-0000-000008C50000}"/>
    <cellStyle name="Output 4 3 22" xfId="49819" xr:uid="{00000000-0005-0000-0000-000009C50000}"/>
    <cellStyle name="Output 4 3 3" xfId="49820" xr:uid="{00000000-0005-0000-0000-00000AC50000}"/>
    <cellStyle name="Output 4 3 3 2" xfId="49821" xr:uid="{00000000-0005-0000-0000-00000BC50000}"/>
    <cellStyle name="Output 4 3 3 3" xfId="49822" xr:uid="{00000000-0005-0000-0000-00000CC50000}"/>
    <cellStyle name="Output 4 3 3 4" xfId="49823" xr:uid="{00000000-0005-0000-0000-00000DC50000}"/>
    <cellStyle name="Output 4 3 4" xfId="49824" xr:uid="{00000000-0005-0000-0000-00000EC50000}"/>
    <cellStyle name="Output 4 3 4 2" xfId="49825" xr:uid="{00000000-0005-0000-0000-00000FC50000}"/>
    <cellStyle name="Output 4 3 4 3" xfId="49826" xr:uid="{00000000-0005-0000-0000-000010C50000}"/>
    <cellStyle name="Output 4 3 4 4" xfId="49827" xr:uid="{00000000-0005-0000-0000-000011C50000}"/>
    <cellStyle name="Output 4 3 5" xfId="49828" xr:uid="{00000000-0005-0000-0000-000012C50000}"/>
    <cellStyle name="Output 4 3 5 2" xfId="49829" xr:uid="{00000000-0005-0000-0000-000013C50000}"/>
    <cellStyle name="Output 4 3 5 3" xfId="49830" xr:uid="{00000000-0005-0000-0000-000014C50000}"/>
    <cellStyle name="Output 4 3 5 4" xfId="49831" xr:uid="{00000000-0005-0000-0000-000015C50000}"/>
    <cellStyle name="Output 4 3 6" xfId="49832" xr:uid="{00000000-0005-0000-0000-000016C50000}"/>
    <cellStyle name="Output 4 3 6 2" xfId="49833" xr:uid="{00000000-0005-0000-0000-000017C50000}"/>
    <cellStyle name="Output 4 3 6 3" xfId="49834" xr:uid="{00000000-0005-0000-0000-000018C50000}"/>
    <cellStyle name="Output 4 3 6 4" xfId="49835" xr:uid="{00000000-0005-0000-0000-000019C50000}"/>
    <cellStyle name="Output 4 3 7" xfId="49836" xr:uid="{00000000-0005-0000-0000-00001AC50000}"/>
    <cellStyle name="Output 4 3 7 2" xfId="49837" xr:uid="{00000000-0005-0000-0000-00001BC50000}"/>
    <cellStyle name="Output 4 3 7 3" xfId="49838" xr:uid="{00000000-0005-0000-0000-00001CC50000}"/>
    <cellStyle name="Output 4 3 7 4" xfId="49839" xr:uid="{00000000-0005-0000-0000-00001DC50000}"/>
    <cellStyle name="Output 4 3 8" xfId="49840" xr:uid="{00000000-0005-0000-0000-00001EC50000}"/>
    <cellStyle name="Output 4 3 8 2" xfId="49841" xr:uid="{00000000-0005-0000-0000-00001FC50000}"/>
    <cellStyle name="Output 4 3 8 3" xfId="49842" xr:uid="{00000000-0005-0000-0000-000020C50000}"/>
    <cellStyle name="Output 4 3 8 4" xfId="49843" xr:uid="{00000000-0005-0000-0000-000021C50000}"/>
    <cellStyle name="Output 4 3 9" xfId="49844" xr:uid="{00000000-0005-0000-0000-000022C50000}"/>
    <cellStyle name="Output 4 3 9 2" xfId="49845" xr:uid="{00000000-0005-0000-0000-000023C50000}"/>
    <cellStyle name="Output 4 3 9 3" xfId="49846" xr:uid="{00000000-0005-0000-0000-000024C50000}"/>
    <cellStyle name="Output 4 3 9 4" xfId="49847" xr:uid="{00000000-0005-0000-0000-000025C50000}"/>
    <cellStyle name="Output 4 4" xfId="49848" xr:uid="{00000000-0005-0000-0000-000026C50000}"/>
    <cellStyle name="Output 4 4 2" xfId="49849" xr:uid="{00000000-0005-0000-0000-000027C50000}"/>
    <cellStyle name="Output 4 4 3" xfId="49850" xr:uid="{00000000-0005-0000-0000-000028C50000}"/>
    <cellStyle name="Output 4 5" xfId="49851" xr:uid="{00000000-0005-0000-0000-000029C50000}"/>
    <cellStyle name="Output 4 5 2" xfId="49852" xr:uid="{00000000-0005-0000-0000-00002AC50000}"/>
    <cellStyle name="Output 4 5 3" xfId="49853" xr:uid="{00000000-0005-0000-0000-00002BC50000}"/>
    <cellStyle name="Output 4 5 4" xfId="49854" xr:uid="{00000000-0005-0000-0000-00002CC50000}"/>
    <cellStyle name="Output 4 6" xfId="49855" xr:uid="{00000000-0005-0000-0000-00002DC50000}"/>
    <cellStyle name="Output 4 6 2" xfId="49856" xr:uid="{00000000-0005-0000-0000-00002EC50000}"/>
    <cellStyle name="Output 4 6 3" xfId="49857" xr:uid="{00000000-0005-0000-0000-00002FC50000}"/>
    <cellStyle name="Output 4 6 4" xfId="49858" xr:uid="{00000000-0005-0000-0000-000030C50000}"/>
    <cellStyle name="Output 4 7" xfId="49859" xr:uid="{00000000-0005-0000-0000-000031C50000}"/>
    <cellStyle name="Output 4 7 2" xfId="49860" xr:uid="{00000000-0005-0000-0000-000032C50000}"/>
    <cellStyle name="Output 4 7 3" xfId="49861" xr:uid="{00000000-0005-0000-0000-000033C50000}"/>
    <cellStyle name="Output 4 7 4" xfId="49862" xr:uid="{00000000-0005-0000-0000-000034C50000}"/>
    <cellStyle name="Output 4 8" xfId="49863" xr:uid="{00000000-0005-0000-0000-000035C50000}"/>
    <cellStyle name="Output 4 8 2" xfId="49864" xr:uid="{00000000-0005-0000-0000-000036C50000}"/>
    <cellStyle name="Output 4 8 3" xfId="49865" xr:uid="{00000000-0005-0000-0000-000037C50000}"/>
    <cellStyle name="Output 4 8 4" xfId="49866" xr:uid="{00000000-0005-0000-0000-000038C50000}"/>
    <cellStyle name="Output 4 9" xfId="49867" xr:uid="{00000000-0005-0000-0000-000039C50000}"/>
    <cellStyle name="Output 4 9 2" xfId="49868" xr:uid="{00000000-0005-0000-0000-00003AC50000}"/>
    <cellStyle name="Output 4 9 3" xfId="49869" xr:uid="{00000000-0005-0000-0000-00003BC50000}"/>
    <cellStyle name="Output 4 9 4" xfId="49870" xr:uid="{00000000-0005-0000-0000-00003CC50000}"/>
    <cellStyle name="Output 40" xfId="57816" xr:uid="{00000000-0005-0000-0000-00003DC50000}"/>
    <cellStyle name="Output 5" xfId="49871" xr:uid="{00000000-0005-0000-0000-00003EC50000}"/>
    <cellStyle name="Output 5 10" xfId="49872" xr:uid="{00000000-0005-0000-0000-00003FC50000}"/>
    <cellStyle name="Output 5 10 2" xfId="49873" xr:uid="{00000000-0005-0000-0000-000040C50000}"/>
    <cellStyle name="Output 5 10 3" xfId="49874" xr:uid="{00000000-0005-0000-0000-000041C50000}"/>
    <cellStyle name="Output 5 10 4" xfId="49875" xr:uid="{00000000-0005-0000-0000-000042C50000}"/>
    <cellStyle name="Output 5 11" xfId="49876" xr:uid="{00000000-0005-0000-0000-000043C50000}"/>
    <cellStyle name="Output 5 11 2" xfId="49877" xr:uid="{00000000-0005-0000-0000-000044C50000}"/>
    <cellStyle name="Output 5 11 3" xfId="49878" xr:uid="{00000000-0005-0000-0000-000045C50000}"/>
    <cellStyle name="Output 5 11 4" xfId="49879" xr:uid="{00000000-0005-0000-0000-000046C50000}"/>
    <cellStyle name="Output 5 12" xfId="49880" xr:uid="{00000000-0005-0000-0000-000047C50000}"/>
    <cellStyle name="Output 5 12 2" xfId="49881" xr:uid="{00000000-0005-0000-0000-000048C50000}"/>
    <cellStyle name="Output 5 12 3" xfId="49882" xr:uid="{00000000-0005-0000-0000-000049C50000}"/>
    <cellStyle name="Output 5 12 4" xfId="49883" xr:uid="{00000000-0005-0000-0000-00004AC50000}"/>
    <cellStyle name="Output 5 13" xfId="49884" xr:uid="{00000000-0005-0000-0000-00004BC50000}"/>
    <cellStyle name="Output 5 13 2" xfId="49885" xr:uid="{00000000-0005-0000-0000-00004CC50000}"/>
    <cellStyle name="Output 5 13 3" xfId="49886" xr:uid="{00000000-0005-0000-0000-00004DC50000}"/>
    <cellStyle name="Output 5 13 4" xfId="49887" xr:uid="{00000000-0005-0000-0000-00004EC50000}"/>
    <cellStyle name="Output 5 14" xfId="49888" xr:uid="{00000000-0005-0000-0000-00004FC50000}"/>
    <cellStyle name="Output 5 14 2" xfId="49889" xr:uid="{00000000-0005-0000-0000-000050C50000}"/>
    <cellStyle name="Output 5 14 3" xfId="49890" xr:uid="{00000000-0005-0000-0000-000051C50000}"/>
    <cellStyle name="Output 5 14 4" xfId="49891" xr:uid="{00000000-0005-0000-0000-000052C50000}"/>
    <cellStyle name="Output 5 15" xfId="49892" xr:uid="{00000000-0005-0000-0000-000053C50000}"/>
    <cellStyle name="Output 5 15 2" xfId="49893" xr:uid="{00000000-0005-0000-0000-000054C50000}"/>
    <cellStyle name="Output 5 15 3" xfId="49894" xr:uid="{00000000-0005-0000-0000-000055C50000}"/>
    <cellStyle name="Output 5 15 4" xfId="49895" xr:uid="{00000000-0005-0000-0000-000056C50000}"/>
    <cellStyle name="Output 5 16" xfId="49896" xr:uid="{00000000-0005-0000-0000-000057C50000}"/>
    <cellStyle name="Output 5 16 2" xfId="49897" xr:uid="{00000000-0005-0000-0000-000058C50000}"/>
    <cellStyle name="Output 5 16 3" xfId="49898" xr:uid="{00000000-0005-0000-0000-000059C50000}"/>
    <cellStyle name="Output 5 16 4" xfId="49899" xr:uid="{00000000-0005-0000-0000-00005AC50000}"/>
    <cellStyle name="Output 5 17" xfId="49900" xr:uid="{00000000-0005-0000-0000-00005BC50000}"/>
    <cellStyle name="Output 5 17 2" xfId="49901" xr:uid="{00000000-0005-0000-0000-00005CC50000}"/>
    <cellStyle name="Output 5 17 3" xfId="49902" xr:uid="{00000000-0005-0000-0000-00005DC50000}"/>
    <cellStyle name="Output 5 17 4" xfId="49903" xr:uid="{00000000-0005-0000-0000-00005EC50000}"/>
    <cellStyle name="Output 5 18" xfId="49904" xr:uid="{00000000-0005-0000-0000-00005FC50000}"/>
    <cellStyle name="Output 5 18 2" xfId="49905" xr:uid="{00000000-0005-0000-0000-000060C50000}"/>
    <cellStyle name="Output 5 18 3" xfId="49906" xr:uid="{00000000-0005-0000-0000-000061C50000}"/>
    <cellStyle name="Output 5 18 4" xfId="49907" xr:uid="{00000000-0005-0000-0000-000062C50000}"/>
    <cellStyle name="Output 5 19" xfId="49908" xr:uid="{00000000-0005-0000-0000-000063C50000}"/>
    <cellStyle name="Output 5 19 2" xfId="49909" xr:uid="{00000000-0005-0000-0000-000064C50000}"/>
    <cellStyle name="Output 5 19 3" xfId="49910" xr:uid="{00000000-0005-0000-0000-000065C50000}"/>
    <cellStyle name="Output 5 19 4" xfId="49911" xr:uid="{00000000-0005-0000-0000-000066C50000}"/>
    <cellStyle name="Output 5 2" xfId="49912" xr:uid="{00000000-0005-0000-0000-000067C50000}"/>
    <cellStyle name="Output 5 2 10" xfId="49913" xr:uid="{00000000-0005-0000-0000-000068C50000}"/>
    <cellStyle name="Output 5 2 10 2" xfId="49914" xr:uid="{00000000-0005-0000-0000-000069C50000}"/>
    <cellStyle name="Output 5 2 10 3" xfId="49915" xr:uid="{00000000-0005-0000-0000-00006AC50000}"/>
    <cellStyle name="Output 5 2 10 4" xfId="49916" xr:uid="{00000000-0005-0000-0000-00006BC50000}"/>
    <cellStyle name="Output 5 2 11" xfId="49917" xr:uid="{00000000-0005-0000-0000-00006CC50000}"/>
    <cellStyle name="Output 5 2 11 2" xfId="49918" xr:uid="{00000000-0005-0000-0000-00006DC50000}"/>
    <cellStyle name="Output 5 2 11 3" xfId="49919" xr:uid="{00000000-0005-0000-0000-00006EC50000}"/>
    <cellStyle name="Output 5 2 11 4" xfId="49920" xr:uid="{00000000-0005-0000-0000-00006FC50000}"/>
    <cellStyle name="Output 5 2 12" xfId="49921" xr:uid="{00000000-0005-0000-0000-000070C50000}"/>
    <cellStyle name="Output 5 2 12 2" xfId="49922" xr:uid="{00000000-0005-0000-0000-000071C50000}"/>
    <cellStyle name="Output 5 2 12 3" xfId="49923" xr:uid="{00000000-0005-0000-0000-000072C50000}"/>
    <cellStyle name="Output 5 2 12 4" xfId="49924" xr:uid="{00000000-0005-0000-0000-000073C50000}"/>
    <cellStyle name="Output 5 2 13" xfId="49925" xr:uid="{00000000-0005-0000-0000-000074C50000}"/>
    <cellStyle name="Output 5 2 13 2" xfId="49926" xr:uid="{00000000-0005-0000-0000-000075C50000}"/>
    <cellStyle name="Output 5 2 13 3" xfId="49927" xr:uid="{00000000-0005-0000-0000-000076C50000}"/>
    <cellStyle name="Output 5 2 13 4" xfId="49928" xr:uid="{00000000-0005-0000-0000-000077C50000}"/>
    <cellStyle name="Output 5 2 14" xfId="49929" xr:uid="{00000000-0005-0000-0000-000078C50000}"/>
    <cellStyle name="Output 5 2 14 2" xfId="49930" xr:uid="{00000000-0005-0000-0000-000079C50000}"/>
    <cellStyle name="Output 5 2 14 3" xfId="49931" xr:uid="{00000000-0005-0000-0000-00007AC50000}"/>
    <cellStyle name="Output 5 2 14 4" xfId="49932" xr:uid="{00000000-0005-0000-0000-00007BC50000}"/>
    <cellStyle name="Output 5 2 15" xfId="49933" xr:uid="{00000000-0005-0000-0000-00007CC50000}"/>
    <cellStyle name="Output 5 2 15 2" xfId="49934" xr:uid="{00000000-0005-0000-0000-00007DC50000}"/>
    <cellStyle name="Output 5 2 15 3" xfId="49935" xr:uid="{00000000-0005-0000-0000-00007EC50000}"/>
    <cellStyle name="Output 5 2 15 4" xfId="49936" xr:uid="{00000000-0005-0000-0000-00007FC50000}"/>
    <cellStyle name="Output 5 2 16" xfId="49937" xr:uid="{00000000-0005-0000-0000-000080C50000}"/>
    <cellStyle name="Output 5 2 16 2" xfId="49938" xr:uid="{00000000-0005-0000-0000-000081C50000}"/>
    <cellStyle name="Output 5 2 16 3" xfId="49939" xr:uid="{00000000-0005-0000-0000-000082C50000}"/>
    <cellStyle name="Output 5 2 16 4" xfId="49940" xr:uid="{00000000-0005-0000-0000-000083C50000}"/>
    <cellStyle name="Output 5 2 17" xfId="49941" xr:uid="{00000000-0005-0000-0000-000084C50000}"/>
    <cellStyle name="Output 5 2 17 2" xfId="49942" xr:uid="{00000000-0005-0000-0000-000085C50000}"/>
    <cellStyle name="Output 5 2 17 3" xfId="49943" xr:uid="{00000000-0005-0000-0000-000086C50000}"/>
    <cellStyle name="Output 5 2 17 4" xfId="49944" xr:uid="{00000000-0005-0000-0000-000087C50000}"/>
    <cellStyle name="Output 5 2 18" xfId="49945" xr:uid="{00000000-0005-0000-0000-000088C50000}"/>
    <cellStyle name="Output 5 2 18 2" xfId="49946" xr:uid="{00000000-0005-0000-0000-000089C50000}"/>
    <cellStyle name="Output 5 2 18 3" xfId="49947" xr:uid="{00000000-0005-0000-0000-00008AC50000}"/>
    <cellStyle name="Output 5 2 18 4" xfId="49948" xr:uid="{00000000-0005-0000-0000-00008BC50000}"/>
    <cellStyle name="Output 5 2 19" xfId="49949" xr:uid="{00000000-0005-0000-0000-00008CC50000}"/>
    <cellStyle name="Output 5 2 19 2" xfId="49950" xr:uid="{00000000-0005-0000-0000-00008DC50000}"/>
    <cellStyle name="Output 5 2 19 3" xfId="49951" xr:uid="{00000000-0005-0000-0000-00008EC50000}"/>
    <cellStyle name="Output 5 2 19 4" xfId="49952" xr:uid="{00000000-0005-0000-0000-00008FC50000}"/>
    <cellStyle name="Output 5 2 2" xfId="49953" xr:uid="{00000000-0005-0000-0000-000090C50000}"/>
    <cellStyle name="Output 5 2 2 2" xfId="49954" xr:uid="{00000000-0005-0000-0000-000091C50000}"/>
    <cellStyle name="Output 5 2 2 3" xfId="49955" xr:uid="{00000000-0005-0000-0000-000092C50000}"/>
    <cellStyle name="Output 5 2 2 4" xfId="49956" xr:uid="{00000000-0005-0000-0000-000093C50000}"/>
    <cellStyle name="Output 5 2 20" xfId="49957" xr:uid="{00000000-0005-0000-0000-000094C50000}"/>
    <cellStyle name="Output 5 2 20 2" xfId="49958" xr:uid="{00000000-0005-0000-0000-000095C50000}"/>
    <cellStyle name="Output 5 2 20 3" xfId="49959" xr:uid="{00000000-0005-0000-0000-000096C50000}"/>
    <cellStyle name="Output 5 2 20 4" xfId="49960" xr:uid="{00000000-0005-0000-0000-000097C50000}"/>
    <cellStyle name="Output 5 2 21" xfId="49961" xr:uid="{00000000-0005-0000-0000-000098C50000}"/>
    <cellStyle name="Output 5 2 22" xfId="49962" xr:uid="{00000000-0005-0000-0000-000099C50000}"/>
    <cellStyle name="Output 5 2 3" xfId="49963" xr:uid="{00000000-0005-0000-0000-00009AC50000}"/>
    <cellStyle name="Output 5 2 3 2" xfId="49964" xr:uid="{00000000-0005-0000-0000-00009BC50000}"/>
    <cellStyle name="Output 5 2 3 3" xfId="49965" xr:uid="{00000000-0005-0000-0000-00009CC50000}"/>
    <cellStyle name="Output 5 2 3 4" xfId="49966" xr:uid="{00000000-0005-0000-0000-00009DC50000}"/>
    <cellStyle name="Output 5 2 4" xfId="49967" xr:uid="{00000000-0005-0000-0000-00009EC50000}"/>
    <cellStyle name="Output 5 2 4 2" xfId="49968" xr:uid="{00000000-0005-0000-0000-00009FC50000}"/>
    <cellStyle name="Output 5 2 4 3" xfId="49969" xr:uid="{00000000-0005-0000-0000-0000A0C50000}"/>
    <cellStyle name="Output 5 2 4 4" xfId="49970" xr:uid="{00000000-0005-0000-0000-0000A1C50000}"/>
    <cellStyle name="Output 5 2 5" xfId="49971" xr:uid="{00000000-0005-0000-0000-0000A2C50000}"/>
    <cellStyle name="Output 5 2 5 2" xfId="49972" xr:uid="{00000000-0005-0000-0000-0000A3C50000}"/>
    <cellStyle name="Output 5 2 5 3" xfId="49973" xr:uid="{00000000-0005-0000-0000-0000A4C50000}"/>
    <cellStyle name="Output 5 2 5 4" xfId="49974" xr:uid="{00000000-0005-0000-0000-0000A5C50000}"/>
    <cellStyle name="Output 5 2 6" xfId="49975" xr:uid="{00000000-0005-0000-0000-0000A6C50000}"/>
    <cellStyle name="Output 5 2 6 2" xfId="49976" xr:uid="{00000000-0005-0000-0000-0000A7C50000}"/>
    <cellStyle name="Output 5 2 6 3" xfId="49977" xr:uid="{00000000-0005-0000-0000-0000A8C50000}"/>
    <cellStyle name="Output 5 2 6 4" xfId="49978" xr:uid="{00000000-0005-0000-0000-0000A9C50000}"/>
    <cellStyle name="Output 5 2 7" xfId="49979" xr:uid="{00000000-0005-0000-0000-0000AAC50000}"/>
    <cellStyle name="Output 5 2 7 2" xfId="49980" xr:uid="{00000000-0005-0000-0000-0000ABC50000}"/>
    <cellStyle name="Output 5 2 7 3" xfId="49981" xr:uid="{00000000-0005-0000-0000-0000ACC50000}"/>
    <cellStyle name="Output 5 2 7 4" xfId="49982" xr:uid="{00000000-0005-0000-0000-0000ADC50000}"/>
    <cellStyle name="Output 5 2 8" xfId="49983" xr:uid="{00000000-0005-0000-0000-0000AEC50000}"/>
    <cellStyle name="Output 5 2 8 2" xfId="49984" xr:uid="{00000000-0005-0000-0000-0000AFC50000}"/>
    <cellStyle name="Output 5 2 8 3" xfId="49985" xr:uid="{00000000-0005-0000-0000-0000B0C50000}"/>
    <cellStyle name="Output 5 2 8 4" xfId="49986" xr:uid="{00000000-0005-0000-0000-0000B1C50000}"/>
    <cellStyle name="Output 5 2 9" xfId="49987" xr:uid="{00000000-0005-0000-0000-0000B2C50000}"/>
    <cellStyle name="Output 5 2 9 2" xfId="49988" xr:uid="{00000000-0005-0000-0000-0000B3C50000}"/>
    <cellStyle name="Output 5 2 9 3" xfId="49989" xr:uid="{00000000-0005-0000-0000-0000B4C50000}"/>
    <cellStyle name="Output 5 2 9 4" xfId="49990" xr:uid="{00000000-0005-0000-0000-0000B5C50000}"/>
    <cellStyle name="Output 5 20" xfId="49991" xr:uid="{00000000-0005-0000-0000-0000B6C50000}"/>
    <cellStyle name="Output 5 20 2" xfId="49992" xr:uid="{00000000-0005-0000-0000-0000B7C50000}"/>
    <cellStyle name="Output 5 20 3" xfId="49993" xr:uid="{00000000-0005-0000-0000-0000B8C50000}"/>
    <cellStyle name="Output 5 20 4" xfId="49994" xr:uid="{00000000-0005-0000-0000-0000B9C50000}"/>
    <cellStyle name="Output 5 21" xfId="49995" xr:uid="{00000000-0005-0000-0000-0000BAC50000}"/>
    <cellStyle name="Output 5 21 2" xfId="49996" xr:uid="{00000000-0005-0000-0000-0000BBC50000}"/>
    <cellStyle name="Output 5 21 3" xfId="49997" xr:uid="{00000000-0005-0000-0000-0000BCC50000}"/>
    <cellStyle name="Output 5 21 4" xfId="49998" xr:uid="{00000000-0005-0000-0000-0000BDC50000}"/>
    <cellStyle name="Output 5 22" xfId="49999" xr:uid="{00000000-0005-0000-0000-0000BEC50000}"/>
    <cellStyle name="Output 5 22 2" xfId="50000" xr:uid="{00000000-0005-0000-0000-0000BFC50000}"/>
    <cellStyle name="Output 5 22 3" xfId="50001" xr:uid="{00000000-0005-0000-0000-0000C0C50000}"/>
    <cellStyle name="Output 5 22 4" xfId="50002" xr:uid="{00000000-0005-0000-0000-0000C1C50000}"/>
    <cellStyle name="Output 5 23" xfId="50003" xr:uid="{00000000-0005-0000-0000-0000C2C50000}"/>
    <cellStyle name="Output 5 24" xfId="50004" xr:uid="{00000000-0005-0000-0000-0000C3C50000}"/>
    <cellStyle name="Output 5 25" xfId="50005" xr:uid="{00000000-0005-0000-0000-0000C4C50000}"/>
    <cellStyle name="Output 5 26" xfId="57523" xr:uid="{00000000-0005-0000-0000-0000C5C50000}"/>
    <cellStyle name="Output 5 3" xfId="50006" xr:uid="{00000000-0005-0000-0000-0000C6C50000}"/>
    <cellStyle name="Output 5 3 10" xfId="50007" xr:uid="{00000000-0005-0000-0000-0000C7C50000}"/>
    <cellStyle name="Output 5 3 10 2" xfId="50008" xr:uid="{00000000-0005-0000-0000-0000C8C50000}"/>
    <cellStyle name="Output 5 3 10 3" xfId="50009" xr:uid="{00000000-0005-0000-0000-0000C9C50000}"/>
    <cellStyle name="Output 5 3 10 4" xfId="50010" xr:uid="{00000000-0005-0000-0000-0000CAC50000}"/>
    <cellStyle name="Output 5 3 11" xfId="50011" xr:uid="{00000000-0005-0000-0000-0000CBC50000}"/>
    <cellStyle name="Output 5 3 11 2" xfId="50012" xr:uid="{00000000-0005-0000-0000-0000CCC50000}"/>
    <cellStyle name="Output 5 3 11 3" xfId="50013" xr:uid="{00000000-0005-0000-0000-0000CDC50000}"/>
    <cellStyle name="Output 5 3 11 4" xfId="50014" xr:uid="{00000000-0005-0000-0000-0000CEC50000}"/>
    <cellStyle name="Output 5 3 12" xfId="50015" xr:uid="{00000000-0005-0000-0000-0000CFC50000}"/>
    <cellStyle name="Output 5 3 12 2" xfId="50016" xr:uid="{00000000-0005-0000-0000-0000D0C50000}"/>
    <cellStyle name="Output 5 3 12 3" xfId="50017" xr:uid="{00000000-0005-0000-0000-0000D1C50000}"/>
    <cellStyle name="Output 5 3 12 4" xfId="50018" xr:uid="{00000000-0005-0000-0000-0000D2C50000}"/>
    <cellStyle name="Output 5 3 13" xfId="50019" xr:uid="{00000000-0005-0000-0000-0000D3C50000}"/>
    <cellStyle name="Output 5 3 13 2" xfId="50020" xr:uid="{00000000-0005-0000-0000-0000D4C50000}"/>
    <cellStyle name="Output 5 3 13 3" xfId="50021" xr:uid="{00000000-0005-0000-0000-0000D5C50000}"/>
    <cellStyle name="Output 5 3 13 4" xfId="50022" xr:uid="{00000000-0005-0000-0000-0000D6C50000}"/>
    <cellStyle name="Output 5 3 14" xfId="50023" xr:uid="{00000000-0005-0000-0000-0000D7C50000}"/>
    <cellStyle name="Output 5 3 14 2" xfId="50024" xr:uid="{00000000-0005-0000-0000-0000D8C50000}"/>
    <cellStyle name="Output 5 3 14 3" xfId="50025" xr:uid="{00000000-0005-0000-0000-0000D9C50000}"/>
    <cellStyle name="Output 5 3 14 4" xfId="50026" xr:uid="{00000000-0005-0000-0000-0000DAC50000}"/>
    <cellStyle name="Output 5 3 15" xfId="50027" xr:uid="{00000000-0005-0000-0000-0000DBC50000}"/>
    <cellStyle name="Output 5 3 15 2" xfId="50028" xr:uid="{00000000-0005-0000-0000-0000DCC50000}"/>
    <cellStyle name="Output 5 3 15 3" xfId="50029" xr:uid="{00000000-0005-0000-0000-0000DDC50000}"/>
    <cellStyle name="Output 5 3 15 4" xfId="50030" xr:uid="{00000000-0005-0000-0000-0000DEC50000}"/>
    <cellStyle name="Output 5 3 16" xfId="50031" xr:uid="{00000000-0005-0000-0000-0000DFC50000}"/>
    <cellStyle name="Output 5 3 16 2" xfId="50032" xr:uid="{00000000-0005-0000-0000-0000E0C50000}"/>
    <cellStyle name="Output 5 3 16 3" xfId="50033" xr:uid="{00000000-0005-0000-0000-0000E1C50000}"/>
    <cellStyle name="Output 5 3 16 4" xfId="50034" xr:uid="{00000000-0005-0000-0000-0000E2C50000}"/>
    <cellStyle name="Output 5 3 17" xfId="50035" xr:uid="{00000000-0005-0000-0000-0000E3C50000}"/>
    <cellStyle name="Output 5 3 17 2" xfId="50036" xr:uid="{00000000-0005-0000-0000-0000E4C50000}"/>
    <cellStyle name="Output 5 3 17 3" xfId="50037" xr:uid="{00000000-0005-0000-0000-0000E5C50000}"/>
    <cellStyle name="Output 5 3 17 4" xfId="50038" xr:uid="{00000000-0005-0000-0000-0000E6C50000}"/>
    <cellStyle name="Output 5 3 18" xfId="50039" xr:uid="{00000000-0005-0000-0000-0000E7C50000}"/>
    <cellStyle name="Output 5 3 18 2" xfId="50040" xr:uid="{00000000-0005-0000-0000-0000E8C50000}"/>
    <cellStyle name="Output 5 3 18 3" xfId="50041" xr:uid="{00000000-0005-0000-0000-0000E9C50000}"/>
    <cellStyle name="Output 5 3 18 4" xfId="50042" xr:uid="{00000000-0005-0000-0000-0000EAC50000}"/>
    <cellStyle name="Output 5 3 19" xfId="50043" xr:uid="{00000000-0005-0000-0000-0000EBC50000}"/>
    <cellStyle name="Output 5 3 19 2" xfId="50044" xr:uid="{00000000-0005-0000-0000-0000ECC50000}"/>
    <cellStyle name="Output 5 3 19 3" xfId="50045" xr:uid="{00000000-0005-0000-0000-0000EDC50000}"/>
    <cellStyle name="Output 5 3 19 4" xfId="50046" xr:uid="{00000000-0005-0000-0000-0000EEC50000}"/>
    <cellStyle name="Output 5 3 2" xfId="50047" xr:uid="{00000000-0005-0000-0000-0000EFC50000}"/>
    <cellStyle name="Output 5 3 2 2" xfId="50048" xr:uid="{00000000-0005-0000-0000-0000F0C50000}"/>
    <cellStyle name="Output 5 3 2 3" xfId="50049" xr:uid="{00000000-0005-0000-0000-0000F1C50000}"/>
    <cellStyle name="Output 5 3 2 4" xfId="50050" xr:uid="{00000000-0005-0000-0000-0000F2C50000}"/>
    <cellStyle name="Output 5 3 20" xfId="50051" xr:uid="{00000000-0005-0000-0000-0000F3C50000}"/>
    <cellStyle name="Output 5 3 20 2" xfId="50052" xr:uid="{00000000-0005-0000-0000-0000F4C50000}"/>
    <cellStyle name="Output 5 3 20 3" xfId="50053" xr:uid="{00000000-0005-0000-0000-0000F5C50000}"/>
    <cellStyle name="Output 5 3 20 4" xfId="50054" xr:uid="{00000000-0005-0000-0000-0000F6C50000}"/>
    <cellStyle name="Output 5 3 21" xfId="50055" xr:uid="{00000000-0005-0000-0000-0000F7C50000}"/>
    <cellStyle name="Output 5 3 22" xfId="50056" xr:uid="{00000000-0005-0000-0000-0000F8C50000}"/>
    <cellStyle name="Output 5 3 3" xfId="50057" xr:uid="{00000000-0005-0000-0000-0000F9C50000}"/>
    <cellStyle name="Output 5 3 3 2" xfId="50058" xr:uid="{00000000-0005-0000-0000-0000FAC50000}"/>
    <cellStyle name="Output 5 3 3 3" xfId="50059" xr:uid="{00000000-0005-0000-0000-0000FBC50000}"/>
    <cellStyle name="Output 5 3 3 4" xfId="50060" xr:uid="{00000000-0005-0000-0000-0000FCC50000}"/>
    <cellStyle name="Output 5 3 4" xfId="50061" xr:uid="{00000000-0005-0000-0000-0000FDC50000}"/>
    <cellStyle name="Output 5 3 4 2" xfId="50062" xr:uid="{00000000-0005-0000-0000-0000FEC50000}"/>
    <cellStyle name="Output 5 3 4 3" xfId="50063" xr:uid="{00000000-0005-0000-0000-0000FFC50000}"/>
    <cellStyle name="Output 5 3 4 4" xfId="50064" xr:uid="{00000000-0005-0000-0000-000000C60000}"/>
    <cellStyle name="Output 5 3 5" xfId="50065" xr:uid="{00000000-0005-0000-0000-000001C60000}"/>
    <cellStyle name="Output 5 3 5 2" xfId="50066" xr:uid="{00000000-0005-0000-0000-000002C60000}"/>
    <cellStyle name="Output 5 3 5 3" xfId="50067" xr:uid="{00000000-0005-0000-0000-000003C60000}"/>
    <cellStyle name="Output 5 3 5 4" xfId="50068" xr:uid="{00000000-0005-0000-0000-000004C60000}"/>
    <cellStyle name="Output 5 3 6" xfId="50069" xr:uid="{00000000-0005-0000-0000-000005C60000}"/>
    <cellStyle name="Output 5 3 6 2" xfId="50070" xr:uid="{00000000-0005-0000-0000-000006C60000}"/>
    <cellStyle name="Output 5 3 6 3" xfId="50071" xr:uid="{00000000-0005-0000-0000-000007C60000}"/>
    <cellStyle name="Output 5 3 6 4" xfId="50072" xr:uid="{00000000-0005-0000-0000-000008C60000}"/>
    <cellStyle name="Output 5 3 7" xfId="50073" xr:uid="{00000000-0005-0000-0000-000009C60000}"/>
    <cellStyle name="Output 5 3 7 2" xfId="50074" xr:uid="{00000000-0005-0000-0000-00000AC60000}"/>
    <cellStyle name="Output 5 3 7 3" xfId="50075" xr:uid="{00000000-0005-0000-0000-00000BC60000}"/>
    <cellStyle name="Output 5 3 7 4" xfId="50076" xr:uid="{00000000-0005-0000-0000-00000CC60000}"/>
    <cellStyle name="Output 5 3 8" xfId="50077" xr:uid="{00000000-0005-0000-0000-00000DC60000}"/>
    <cellStyle name="Output 5 3 8 2" xfId="50078" xr:uid="{00000000-0005-0000-0000-00000EC60000}"/>
    <cellStyle name="Output 5 3 8 3" xfId="50079" xr:uid="{00000000-0005-0000-0000-00000FC60000}"/>
    <cellStyle name="Output 5 3 8 4" xfId="50080" xr:uid="{00000000-0005-0000-0000-000010C60000}"/>
    <cellStyle name="Output 5 3 9" xfId="50081" xr:uid="{00000000-0005-0000-0000-000011C60000}"/>
    <cellStyle name="Output 5 3 9 2" xfId="50082" xr:uid="{00000000-0005-0000-0000-000012C60000}"/>
    <cellStyle name="Output 5 3 9 3" xfId="50083" xr:uid="{00000000-0005-0000-0000-000013C60000}"/>
    <cellStyle name="Output 5 3 9 4" xfId="50084" xr:uid="{00000000-0005-0000-0000-000014C60000}"/>
    <cellStyle name="Output 5 4" xfId="50085" xr:uid="{00000000-0005-0000-0000-000015C60000}"/>
    <cellStyle name="Output 5 4 2" xfId="50086" xr:uid="{00000000-0005-0000-0000-000016C60000}"/>
    <cellStyle name="Output 5 4 3" xfId="50087" xr:uid="{00000000-0005-0000-0000-000017C60000}"/>
    <cellStyle name="Output 5 5" xfId="50088" xr:uid="{00000000-0005-0000-0000-000018C60000}"/>
    <cellStyle name="Output 5 5 2" xfId="50089" xr:uid="{00000000-0005-0000-0000-000019C60000}"/>
    <cellStyle name="Output 5 5 3" xfId="50090" xr:uid="{00000000-0005-0000-0000-00001AC60000}"/>
    <cellStyle name="Output 5 5 4" xfId="50091" xr:uid="{00000000-0005-0000-0000-00001BC60000}"/>
    <cellStyle name="Output 5 6" xfId="50092" xr:uid="{00000000-0005-0000-0000-00001CC60000}"/>
    <cellStyle name="Output 5 6 2" xfId="50093" xr:uid="{00000000-0005-0000-0000-00001DC60000}"/>
    <cellStyle name="Output 5 6 3" xfId="50094" xr:uid="{00000000-0005-0000-0000-00001EC60000}"/>
    <cellStyle name="Output 5 6 4" xfId="50095" xr:uid="{00000000-0005-0000-0000-00001FC60000}"/>
    <cellStyle name="Output 5 7" xfId="50096" xr:uid="{00000000-0005-0000-0000-000020C60000}"/>
    <cellStyle name="Output 5 7 2" xfId="50097" xr:uid="{00000000-0005-0000-0000-000021C60000}"/>
    <cellStyle name="Output 5 7 3" xfId="50098" xr:uid="{00000000-0005-0000-0000-000022C60000}"/>
    <cellStyle name="Output 5 7 4" xfId="50099" xr:uid="{00000000-0005-0000-0000-000023C60000}"/>
    <cellStyle name="Output 5 8" xfId="50100" xr:uid="{00000000-0005-0000-0000-000024C60000}"/>
    <cellStyle name="Output 5 8 2" xfId="50101" xr:uid="{00000000-0005-0000-0000-000025C60000}"/>
    <cellStyle name="Output 5 8 3" xfId="50102" xr:uid="{00000000-0005-0000-0000-000026C60000}"/>
    <cellStyle name="Output 5 8 4" xfId="50103" xr:uid="{00000000-0005-0000-0000-000027C60000}"/>
    <cellStyle name="Output 5 9" xfId="50104" xr:uid="{00000000-0005-0000-0000-000028C60000}"/>
    <cellStyle name="Output 5 9 2" xfId="50105" xr:uid="{00000000-0005-0000-0000-000029C60000}"/>
    <cellStyle name="Output 5 9 3" xfId="50106" xr:uid="{00000000-0005-0000-0000-00002AC60000}"/>
    <cellStyle name="Output 5 9 4" xfId="50107" xr:uid="{00000000-0005-0000-0000-00002BC60000}"/>
    <cellStyle name="Output 6" xfId="50108" xr:uid="{00000000-0005-0000-0000-00002CC60000}"/>
    <cellStyle name="Output 6 10" xfId="50109" xr:uid="{00000000-0005-0000-0000-00002DC60000}"/>
    <cellStyle name="Output 6 10 2" xfId="50110" xr:uid="{00000000-0005-0000-0000-00002EC60000}"/>
    <cellStyle name="Output 6 10 3" xfId="50111" xr:uid="{00000000-0005-0000-0000-00002FC60000}"/>
    <cellStyle name="Output 6 10 4" xfId="50112" xr:uid="{00000000-0005-0000-0000-000030C60000}"/>
    <cellStyle name="Output 6 11" xfId="50113" xr:uid="{00000000-0005-0000-0000-000031C60000}"/>
    <cellStyle name="Output 6 11 2" xfId="50114" xr:uid="{00000000-0005-0000-0000-000032C60000}"/>
    <cellStyle name="Output 6 11 3" xfId="50115" xr:uid="{00000000-0005-0000-0000-000033C60000}"/>
    <cellStyle name="Output 6 11 4" xfId="50116" xr:uid="{00000000-0005-0000-0000-000034C60000}"/>
    <cellStyle name="Output 6 12" xfId="50117" xr:uid="{00000000-0005-0000-0000-000035C60000}"/>
    <cellStyle name="Output 6 12 2" xfId="50118" xr:uid="{00000000-0005-0000-0000-000036C60000}"/>
    <cellStyle name="Output 6 12 3" xfId="50119" xr:uid="{00000000-0005-0000-0000-000037C60000}"/>
    <cellStyle name="Output 6 12 4" xfId="50120" xr:uid="{00000000-0005-0000-0000-000038C60000}"/>
    <cellStyle name="Output 6 13" xfId="50121" xr:uid="{00000000-0005-0000-0000-000039C60000}"/>
    <cellStyle name="Output 6 13 2" xfId="50122" xr:uid="{00000000-0005-0000-0000-00003AC60000}"/>
    <cellStyle name="Output 6 13 3" xfId="50123" xr:uid="{00000000-0005-0000-0000-00003BC60000}"/>
    <cellStyle name="Output 6 13 4" xfId="50124" xr:uid="{00000000-0005-0000-0000-00003CC60000}"/>
    <cellStyle name="Output 6 14" xfId="50125" xr:uid="{00000000-0005-0000-0000-00003DC60000}"/>
    <cellStyle name="Output 6 14 2" xfId="50126" xr:uid="{00000000-0005-0000-0000-00003EC60000}"/>
    <cellStyle name="Output 6 14 3" xfId="50127" xr:uid="{00000000-0005-0000-0000-00003FC60000}"/>
    <cellStyle name="Output 6 14 4" xfId="50128" xr:uid="{00000000-0005-0000-0000-000040C60000}"/>
    <cellStyle name="Output 6 15" xfId="50129" xr:uid="{00000000-0005-0000-0000-000041C60000}"/>
    <cellStyle name="Output 6 15 2" xfId="50130" xr:uid="{00000000-0005-0000-0000-000042C60000}"/>
    <cellStyle name="Output 6 15 3" xfId="50131" xr:uid="{00000000-0005-0000-0000-000043C60000}"/>
    <cellStyle name="Output 6 15 4" xfId="50132" xr:uid="{00000000-0005-0000-0000-000044C60000}"/>
    <cellStyle name="Output 6 16" xfId="50133" xr:uid="{00000000-0005-0000-0000-000045C60000}"/>
    <cellStyle name="Output 6 16 2" xfId="50134" xr:uid="{00000000-0005-0000-0000-000046C60000}"/>
    <cellStyle name="Output 6 16 3" xfId="50135" xr:uid="{00000000-0005-0000-0000-000047C60000}"/>
    <cellStyle name="Output 6 16 4" xfId="50136" xr:uid="{00000000-0005-0000-0000-000048C60000}"/>
    <cellStyle name="Output 6 17" xfId="50137" xr:uid="{00000000-0005-0000-0000-000049C60000}"/>
    <cellStyle name="Output 6 17 2" xfId="50138" xr:uid="{00000000-0005-0000-0000-00004AC60000}"/>
    <cellStyle name="Output 6 17 3" xfId="50139" xr:uid="{00000000-0005-0000-0000-00004BC60000}"/>
    <cellStyle name="Output 6 17 4" xfId="50140" xr:uid="{00000000-0005-0000-0000-00004CC60000}"/>
    <cellStyle name="Output 6 18" xfId="50141" xr:uid="{00000000-0005-0000-0000-00004DC60000}"/>
    <cellStyle name="Output 6 18 2" xfId="50142" xr:uid="{00000000-0005-0000-0000-00004EC60000}"/>
    <cellStyle name="Output 6 18 3" xfId="50143" xr:uid="{00000000-0005-0000-0000-00004FC60000}"/>
    <cellStyle name="Output 6 18 4" xfId="50144" xr:uid="{00000000-0005-0000-0000-000050C60000}"/>
    <cellStyle name="Output 6 19" xfId="50145" xr:uid="{00000000-0005-0000-0000-000051C60000}"/>
    <cellStyle name="Output 6 19 2" xfId="50146" xr:uid="{00000000-0005-0000-0000-000052C60000}"/>
    <cellStyle name="Output 6 19 3" xfId="50147" xr:uid="{00000000-0005-0000-0000-000053C60000}"/>
    <cellStyle name="Output 6 19 4" xfId="50148" xr:uid="{00000000-0005-0000-0000-000054C60000}"/>
    <cellStyle name="Output 6 2" xfId="50149" xr:uid="{00000000-0005-0000-0000-000055C60000}"/>
    <cellStyle name="Output 6 2 2" xfId="50150" xr:uid="{00000000-0005-0000-0000-000056C60000}"/>
    <cellStyle name="Output 6 2 2 10" xfId="50151" xr:uid="{00000000-0005-0000-0000-000057C60000}"/>
    <cellStyle name="Output 6 2 2 10 2" xfId="50152" xr:uid="{00000000-0005-0000-0000-000058C60000}"/>
    <cellStyle name="Output 6 2 2 10 3" xfId="50153" xr:uid="{00000000-0005-0000-0000-000059C60000}"/>
    <cellStyle name="Output 6 2 2 10 4" xfId="50154" xr:uid="{00000000-0005-0000-0000-00005AC60000}"/>
    <cellStyle name="Output 6 2 2 11" xfId="50155" xr:uid="{00000000-0005-0000-0000-00005BC60000}"/>
    <cellStyle name="Output 6 2 2 11 2" xfId="50156" xr:uid="{00000000-0005-0000-0000-00005CC60000}"/>
    <cellStyle name="Output 6 2 2 11 3" xfId="50157" xr:uid="{00000000-0005-0000-0000-00005DC60000}"/>
    <cellStyle name="Output 6 2 2 11 4" xfId="50158" xr:uid="{00000000-0005-0000-0000-00005EC60000}"/>
    <cellStyle name="Output 6 2 2 12" xfId="50159" xr:uid="{00000000-0005-0000-0000-00005FC60000}"/>
    <cellStyle name="Output 6 2 2 12 2" xfId="50160" xr:uid="{00000000-0005-0000-0000-000060C60000}"/>
    <cellStyle name="Output 6 2 2 12 3" xfId="50161" xr:uid="{00000000-0005-0000-0000-000061C60000}"/>
    <cellStyle name="Output 6 2 2 12 4" xfId="50162" xr:uid="{00000000-0005-0000-0000-000062C60000}"/>
    <cellStyle name="Output 6 2 2 13" xfId="50163" xr:uid="{00000000-0005-0000-0000-000063C60000}"/>
    <cellStyle name="Output 6 2 2 13 2" xfId="50164" xr:uid="{00000000-0005-0000-0000-000064C60000}"/>
    <cellStyle name="Output 6 2 2 13 3" xfId="50165" xr:uid="{00000000-0005-0000-0000-000065C60000}"/>
    <cellStyle name="Output 6 2 2 13 4" xfId="50166" xr:uid="{00000000-0005-0000-0000-000066C60000}"/>
    <cellStyle name="Output 6 2 2 14" xfId="50167" xr:uid="{00000000-0005-0000-0000-000067C60000}"/>
    <cellStyle name="Output 6 2 2 14 2" xfId="50168" xr:uid="{00000000-0005-0000-0000-000068C60000}"/>
    <cellStyle name="Output 6 2 2 14 3" xfId="50169" xr:uid="{00000000-0005-0000-0000-000069C60000}"/>
    <cellStyle name="Output 6 2 2 14 4" xfId="50170" xr:uid="{00000000-0005-0000-0000-00006AC60000}"/>
    <cellStyle name="Output 6 2 2 15" xfId="50171" xr:uid="{00000000-0005-0000-0000-00006BC60000}"/>
    <cellStyle name="Output 6 2 2 15 2" xfId="50172" xr:uid="{00000000-0005-0000-0000-00006CC60000}"/>
    <cellStyle name="Output 6 2 2 15 3" xfId="50173" xr:uid="{00000000-0005-0000-0000-00006DC60000}"/>
    <cellStyle name="Output 6 2 2 15 4" xfId="50174" xr:uid="{00000000-0005-0000-0000-00006EC60000}"/>
    <cellStyle name="Output 6 2 2 16" xfId="50175" xr:uid="{00000000-0005-0000-0000-00006FC60000}"/>
    <cellStyle name="Output 6 2 2 16 2" xfId="50176" xr:uid="{00000000-0005-0000-0000-000070C60000}"/>
    <cellStyle name="Output 6 2 2 16 3" xfId="50177" xr:uid="{00000000-0005-0000-0000-000071C60000}"/>
    <cellStyle name="Output 6 2 2 16 4" xfId="50178" xr:uid="{00000000-0005-0000-0000-000072C60000}"/>
    <cellStyle name="Output 6 2 2 17" xfId="50179" xr:uid="{00000000-0005-0000-0000-000073C60000}"/>
    <cellStyle name="Output 6 2 2 17 2" xfId="50180" xr:uid="{00000000-0005-0000-0000-000074C60000}"/>
    <cellStyle name="Output 6 2 2 17 3" xfId="50181" xr:uid="{00000000-0005-0000-0000-000075C60000}"/>
    <cellStyle name="Output 6 2 2 17 4" xfId="50182" xr:uid="{00000000-0005-0000-0000-000076C60000}"/>
    <cellStyle name="Output 6 2 2 18" xfId="50183" xr:uid="{00000000-0005-0000-0000-000077C60000}"/>
    <cellStyle name="Output 6 2 2 18 2" xfId="50184" xr:uid="{00000000-0005-0000-0000-000078C60000}"/>
    <cellStyle name="Output 6 2 2 18 3" xfId="50185" xr:uid="{00000000-0005-0000-0000-000079C60000}"/>
    <cellStyle name="Output 6 2 2 18 4" xfId="50186" xr:uid="{00000000-0005-0000-0000-00007AC60000}"/>
    <cellStyle name="Output 6 2 2 19" xfId="50187" xr:uid="{00000000-0005-0000-0000-00007BC60000}"/>
    <cellStyle name="Output 6 2 2 19 2" xfId="50188" xr:uid="{00000000-0005-0000-0000-00007CC60000}"/>
    <cellStyle name="Output 6 2 2 19 3" xfId="50189" xr:uid="{00000000-0005-0000-0000-00007DC60000}"/>
    <cellStyle name="Output 6 2 2 19 4" xfId="50190" xr:uid="{00000000-0005-0000-0000-00007EC60000}"/>
    <cellStyle name="Output 6 2 2 2" xfId="50191" xr:uid="{00000000-0005-0000-0000-00007FC60000}"/>
    <cellStyle name="Output 6 2 2 2 2" xfId="50192" xr:uid="{00000000-0005-0000-0000-000080C60000}"/>
    <cellStyle name="Output 6 2 2 2 3" xfId="50193" xr:uid="{00000000-0005-0000-0000-000081C60000}"/>
    <cellStyle name="Output 6 2 2 2 4" xfId="50194" xr:uid="{00000000-0005-0000-0000-000082C60000}"/>
    <cellStyle name="Output 6 2 2 20" xfId="50195" xr:uid="{00000000-0005-0000-0000-000083C60000}"/>
    <cellStyle name="Output 6 2 2 20 2" xfId="50196" xr:uid="{00000000-0005-0000-0000-000084C60000}"/>
    <cellStyle name="Output 6 2 2 20 3" xfId="50197" xr:uid="{00000000-0005-0000-0000-000085C60000}"/>
    <cellStyle name="Output 6 2 2 20 4" xfId="50198" xr:uid="{00000000-0005-0000-0000-000086C60000}"/>
    <cellStyle name="Output 6 2 2 21" xfId="50199" xr:uid="{00000000-0005-0000-0000-000087C60000}"/>
    <cellStyle name="Output 6 2 2 22" xfId="50200" xr:uid="{00000000-0005-0000-0000-000088C60000}"/>
    <cellStyle name="Output 6 2 2 3" xfId="50201" xr:uid="{00000000-0005-0000-0000-000089C60000}"/>
    <cellStyle name="Output 6 2 2 3 2" xfId="50202" xr:uid="{00000000-0005-0000-0000-00008AC60000}"/>
    <cellStyle name="Output 6 2 2 3 3" xfId="50203" xr:uid="{00000000-0005-0000-0000-00008BC60000}"/>
    <cellStyle name="Output 6 2 2 3 4" xfId="50204" xr:uid="{00000000-0005-0000-0000-00008CC60000}"/>
    <cellStyle name="Output 6 2 2 4" xfId="50205" xr:uid="{00000000-0005-0000-0000-00008DC60000}"/>
    <cellStyle name="Output 6 2 2 4 2" xfId="50206" xr:uid="{00000000-0005-0000-0000-00008EC60000}"/>
    <cellStyle name="Output 6 2 2 4 3" xfId="50207" xr:uid="{00000000-0005-0000-0000-00008FC60000}"/>
    <cellStyle name="Output 6 2 2 4 4" xfId="50208" xr:uid="{00000000-0005-0000-0000-000090C60000}"/>
    <cellStyle name="Output 6 2 2 5" xfId="50209" xr:uid="{00000000-0005-0000-0000-000091C60000}"/>
    <cellStyle name="Output 6 2 2 5 2" xfId="50210" xr:uid="{00000000-0005-0000-0000-000092C60000}"/>
    <cellStyle name="Output 6 2 2 5 3" xfId="50211" xr:uid="{00000000-0005-0000-0000-000093C60000}"/>
    <cellStyle name="Output 6 2 2 5 4" xfId="50212" xr:uid="{00000000-0005-0000-0000-000094C60000}"/>
    <cellStyle name="Output 6 2 2 6" xfId="50213" xr:uid="{00000000-0005-0000-0000-000095C60000}"/>
    <cellStyle name="Output 6 2 2 6 2" xfId="50214" xr:uid="{00000000-0005-0000-0000-000096C60000}"/>
    <cellStyle name="Output 6 2 2 6 3" xfId="50215" xr:uid="{00000000-0005-0000-0000-000097C60000}"/>
    <cellStyle name="Output 6 2 2 6 4" xfId="50216" xr:uid="{00000000-0005-0000-0000-000098C60000}"/>
    <cellStyle name="Output 6 2 2 7" xfId="50217" xr:uid="{00000000-0005-0000-0000-000099C60000}"/>
    <cellStyle name="Output 6 2 2 7 2" xfId="50218" xr:uid="{00000000-0005-0000-0000-00009AC60000}"/>
    <cellStyle name="Output 6 2 2 7 3" xfId="50219" xr:uid="{00000000-0005-0000-0000-00009BC60000}"/>
    <cellStyle name="Output 6 2 2 7 4" xfId="50220" xr:uid="{00000000-0005-0000-0000-00009CC60000}"/>
    <cellStyle name="Output 6 2 2 8" xfId="50221" xr:uid="{00000000-0005-0000-0000-00009DC60000}"/>
    <cellStyle name="Output 6 2 2 8 2" xfId="50222" xr:uid="{00000000-0005-0000-0000-00009EC60000}"/>
    <cellStyle name="Output 6 2 2 8 3" xfId="50223" xr:uid="{00000000-0005-0000-0000-00009FC60000}"/>
    <cellStyle name="Output 6 2 2 8 4" xfId="50224" xr:uid="{00000000-0005-0000-0000-0000A0C60000}"/>
    <cellStyle name="Output 6 2 2 9" xfId="50225" xr:uid="{00000000-0005-0000-0000-0000A1C60000}"/>
    <cellStyle name="Output 6 2 2 9 2" xfId="50226" xr:uid="{00000000-0005-0000-0000-0000A2C60000}"/>
    <cellStyle name="Output 6 2 2 9 3" xfId="50227" xr:uid="{00000000-0005-0000-0000-0000A3C60000}"/>
    <cellStyle name="Output 6 2 2 9 4" xfId="50228" xr:uid="{00000000-0005-0000-0000-0000A4C60000}"/>
    <cellStyle name="Output 6 2 3" xfId="50229" xr:uid="{00000000-0005-0000-0000-0000A5C60000}"/>
    <cellStyle name="Output 6 20" xfId="50230" xr:uid="{00000000-0005-0000-0000-0000A6C60000}"/>
    <cellStyle name="Output 6 20 2" xfId="50231" xr:uid="{00000000-0005-0000-0000-0000A7C60000}"/>
    <cellStyle name="Output 6 20 3" xfId="50232" xr:uid="{00000000-0005-0000-0000-0000A8C60000}"/>
    <cellStyle name="Output 6 20 4" xfId="50233" xr:uid="{00000000-0005-0000-0000-0000A9C60000}"/>
    <cellStyle name="Output 6 21" xfId="50234" xr:uid="{00000000-0005-0000-0000-0000AAC60000}"/>
    <cellStyle name="Output 6 21 2" xfId="50235" xr:uid="{00000000-0005-0000-0000-0000ABC60000}"/>
    <cellStyle name="Output 6 21 3" xfId="50236" xr:uid="{00000000-0005-0000-0000-0000ACC60000}"/>
    <cellStyle name="Output 6 21 4" xfId="50237" xr:uid="{00000000-0005-0000-0000-0000ADC60000}"/>
    <cellStyle name="Output 6 22" xfId="50238" xr:uid="{00000000-0005-0000-0000-0000AEC60000}"/>
    <cellStyle name="Output 6 22 2" xfId="50239" xr:uid="{00000000-0005-0000-0000-0000AFC60000}"/>
    <cellStyle name="Output 6 22 3" xfId="50240" xr:uid="{00000000-0005-0000-0000-0000B0C60000}"/>
    <cellStyle name="Output 6 22 4" xfId="50241" xr:uid="{00000000-0005-0000-0000-0000B1C60000}"/>
    <cellStyle name="Output 6 23" xfId="50242" xr:uid="{00000000-0005-0000-0000-0000B2C60000}"/>
    <cellStyle name="Output 6 24" xfId="50243" xr:uid="{00000000-0005-0000-0000-0000B3C60000}"/>
    <cellStyle name="Output 6 25" xfId="50244" xr:uid="{00000000-0005-0000-0000-0000B4C60000}"/>
    <cellStyle name="Output 6 3" xfId="50245" xr:uid="{00000000-0005-0000-0000-0000B5C60000}"/>
    <cellStyle name="Output 6 3 10" xfId="50246" xr:uid="{00000000-0005-0000-0000-0000B6C60000}"/>
    <cellStyle name="Output 6 3 10 2" xfId="50247" xr:uid="{00000000-0005-0000-0000-0000B7C60000}"/>
    <cellStyle name="Output 6 3 10 3" xfId="50248" xr:uid="{00000000-0005-0000-0000-0000B8C60000}"/>
    <cellStyle name="Output 6 3 10 4" xfId="50249" xr:uid="{00000000-0005-0000-0000-0000B9C60000}"/>
    <cellStyle name="Output 6 3 11" xfId="50250" xr:uid="{00000000-0005-0000-0000-0000BAC60000}"/>
    <cellStyle name="Output 6 3 11 2" xfId="50251" xr:uid="{00000000-0005-0000-0000-0000BBC60000}"/>
    <cellStyle name="Output 6 3 11 3" xfId="50252" xr:uid="{00000000-0005-0000-0000-0000BCC60000}"/>
    <cellStyle name="Output 6 3 11 4" xfId="50253" xr:uid="{00000000-0005-0000-0000-0000BDC60000}"/>
    <cellStyle name="Output 6 3 12" xfId="50254" xr:uid="{00000000-0005-0000-0000-0000BEC60000}"/>
    <cellStyle name="Output 6 3 12 2" xfId="50255" xr:uid="{00000000-0005-0000-0000-0000BFC60000}"/>
    <cellStyle name="Output 6 3 12 3" xfId="50256" xr:uid="{00000000-0005-0000-0000-0000C0C60000}"/>
    <cellStyle name="Output 6 3 12 4" xfId="50257" xr:uid="{00000000-0005-0000-0000-0000C1C60000}"/>
    <cellStyle name="Output 6 3 13" xfId="50258" xr:uid="{00000000-0005-0000-0000-0000C2C60000}"/>
    <cellStyle name="Output 6 3 13 2" xfId="50259" xr:uid="{00000000-0005-0000-0000-0000C3C60000}"/>
    <cellStyle name="Output 6 3 13 3" xfId="50260" xr:uid="{00000000-0005-0000-0000-0000C4C60000}"/>
    <cellStyle name="Output 6 3 13 4" xfId="50261" xr:uid="{00000000-0005-0000-0000-0000C5C60000}"/>
    <cellStyle name="Output 6 3 14" xfId="50262" xr:uid="{00000000-0005-0000-0000-0000C6C60000}"/>
    <cellStyle name="Output 6 3 14 2" xfId="50263" xr:uid="{00000000-0005-0000-0000-0000C7C60000}"/>
    <cellStyle name="Output 6 3 14 3" xfId="50264" xr:uid="{00000000-0005-0000-0000-0000C8C60000}"/>
    <cellStyle name="Output 6 3 14 4" xfId="50265" xr:uid="{00000000-0005-0000-0000-0000C9C60000}"/>
    <cellStyle name="Output 6 3 15" xfId="50266" xr:uid="{00000000-0005-0000-0000-0000CAC60000}"/>
    <cellStyle name="Output 6 3 15 2" xfId="50267" xr:uid="{00000000-0005-0000-0000-0000CBC60000}"/>
    <cellStyle name="Output 6 3 15 3" xfId="50268" xr:uid="{00000000-0005-0000-0000-0000CCC60000}"/>
    <cellStyle name="Output 6 3 15 4" xfId="50269" xr:uid="{00000000-0005-0000-0000-0000CDC60000}"/>
    <cellStyle name="Output 6 3 16" xfId="50270" xr:uid="{00000000-0005-0000-0000-0000CEC60000}"/>
    <cellStyle name="Output 6 3 16 2" xfId="50271" xr:uid="{00000000-0005-0000-0000-0000CFC60000}"/>
    <cellStyle name="Output 6 3 16 3" xfId="50272" xr:uid="{00000000-0005-0000-0000-0000D0C60000}"/>
    <cellStyle name="Output 6 3 16 4" xfId="50273" xr:uid="{00000000-0005-0000-0000-0000D1C60000}"/>
    <cellStyle name="Output 6 3 17" xfId="50274" xr:uid="{00000000-0005-0000-0000-0000D2C60000}"/>
    <cellStyle name="Output 6 3 17 2" xfId="50275" xr:uid="{00000000-0005-0000-0000-0000D3C60000}"/>
    <cellStyle name="Output 6 3 17 3" xfId="50276" xr:uid="{00000000-0005-0000-0000-0000D4C60000}"/>
    <cellStyle name="Output 6 3 17 4" xfId="50277" xr:uid="{00000000-0005-0000-0000-0000D5C60000}"/>
    <cellStyle name="Output 6 3 18" xfId="50278" xr:uid="{00000000-0005-0000-0000-0000D6C60000}"/>
    <cellStyle name="Output 6 3 18 2" xfId="50279" xr:uid="{00000000-0005-0000-0000-0000D7C60000}"/>
    <cellStyle name="Output 6 3 18 3" xfId="50280" xr:uid="{00000000-0005-0000-0000-0000D8C60000}"/>
    <cellStyle name="Output 6 3 18 4" xfId="50281" xr:uid="{00000000-0005-0000-0000-0000D9C60000}"/>
    <cellStyle name="Output 6 3 19" xfId="50282" xr:uid="{00000000-0005-0000-0000-0000DAC60000}"/>
    <cellStyle name="Output 6 3 19 2" xfId="50283" xr:uid="{00000000-0005-0000-0000-0000DBC60000}"/>
    <cellStyle name="Output 6 3 19 3" xfId="50284" xr:uid="{00000000-0005-0000-0000-0000DCC60000}"/>
    <cellStyle name="Output 6 3 19 4" xfId="50285" xr:uid="{00000000-0005-0000-0000-0000DDC60000}"/>
    <cellStyle name="Output 6 3 2" xfId="50286" xr:uid="{00000000-0005-0000-0000-0000DEC60000}"/>
    <cellStyle name="Output 6 3 2 2" xfId="50287" xr:uid="{00000000-0005-0000-0000-0000DFC60000}"/>
    <cellStyle name="Output 6 3 2 3" xfId="50288" xr:uid="{00000000-0005-0000-0000-0000E0C60000}"/>
    <cellStyle name="Output 6 3 2 4" xfId="50289" xr:uid="{00000000-0005-0000-0000-0000E1C60000}"/>
    <cellStyle name="Output 6 3 20" xfId="50290" xr:uid="{00000000-0005-0000-0000-0000E2C60000}"/>
    <cellStyle name="Output 6 3 20 2" xfId="50291" xr:uid="{00000000-0005-0000-0000-0000E3C60000}"/>
    <cellStyle name="Output 6 3 20 3" xfId="50292" xr:uid="{00000000-0005-0000-0000-0000E4C60000}"/>
    <cellStyle name="Output 6 3 20 4" xfId="50293" xr:uid="{00000000-0005-0000-0000-0000E5C60000}"/>
    <cellStyle name="Output 6 3 21" xfId="50294" xr:uid="{00000000-0005-0000-0000-0000E6C60000}"/>
    <cellStyle name="Output 6 3 22" xfId="50295" xr:uid="{00000000-0005-0000-0000-0000E7C60000}"/>
    <cellStyle name="Output 6 3 3" xfId="50296" xr:uid="{00000000-0005-0000-0000-0000E8C60000}"/>
    <cellStyle name="Output 6 3 3 2" xfId="50297" xr:uid="{00000000-0005-0000-0000-0000E9C60000}"/>
    <cellStyle name="Output 6 3 3 3" xfId="50298" xr:uid="{00000000-0005-0000-0000-0000EAC60000}"/>
    <cellStyle name="Output 6 3 3 4" xfId="50299" xr:uid="{00000000-0005-0000-0000-0000EBC60000}"/>
    <cellStyle name="Output 6 3 4" xfId="50300" xr:uid="{00000000-0005-0000-0000-0000ECC60000}"/>
    <cellStyle name="Output 6 3 4 2" xfId="50301" xr:uid="{00000000-0005-0000-0000-0000EDC60000}"/>
    <cellStyle name="Output 6 3 4 3" xfId="50302" xr:uid="{00000000-0005-0000-0000-0000EEC60000}"/>
    <cellStyle name="Output 6 3 4 4" xfId="50303" xr:uid="{00000000-0005-0000-0000-0000EFC60000}"/>
    <cellStyle name="Output 6 3 5" xfId="50304" xr:uid="{00000000-0005-0000-0000-0000F0C60000}"/>
    <cellStyle name="Output 6 3 5 2" xfId="50305" xr:uid="{00000000-0005-0000-0000-0000F1C60000}"/>
    <cellStyle name="Output 6 3 5 3" xfId="50306" xr:uid="{00000000-0005-0000-0000-0000F2C60000}"/>
    <cellStyle name="Output 6 3 5 4" xfId="50307" xr:uid="{00000000-0005-0000-0000-0000F3C60000}"/>
    <cellStyle name="Output 6 3 6" xfId="50308" xr:uid="{00000000-0005-0000-0000-0000F4C60000}"/>
    <cellStyle name="Output 6 3 6 2" xfId="50309" xr:uid="{00000000-0005-0000-0000-0000F5C60000}"/>
    <cellStyle name="Output 6 3 6 3" xfId="50310" xr:uid="{00000000-0005-0000-0000-0000F6C60000}"/>
    <cellStyle name="Output 6 3 6 4" xfId="50311" xr:uid="{00000000-0005-0000-0000-0000F7C60000}"/>
    <cellStyle name="Output 6 3 7" xfId="50312" xr:uid="{00000000-0005-0000-0000-0000F8C60000}"/>
    <cellStyle name="Output 6 3 7 2" xfId="50313" xr:uid="{00000000-0005-0000-0000-0000F9C60000}"/>
    <cellStyle name="Output 6 3 7 3" xfId="50314" xr:uid="{00000000-0005-0000-0000-0000FAC60000}"/>
    <cellStyle name="Output 6 3 7 4" xfId="50315" xr:uid="{00000000-0005-0000-0000-0000FBC60000}"/>
    <cellStyle name="Output 6 3 8" xfId="50316" xr:uid="{00000000-0005-0000-0000-0000FCC60000}"/>
    <cellStyle name="Output 6 3 8 2" xfId="50317" xr:uid="{00000000-0005-0000-0000-0000FDC60000}"/>
    <cellStyle name="Output 6 3 8 3" xfId="50318" xr:uid="{00000000-0005-0000-0000-0000FEC60000}"/>
    <cellStyle name="Output 6 3 8 4" xfId="50319" xr:uid="{00000000-0005-0000-0000-0000FFC60000}"/>
    <cellStyle name="Output 6 3 9" xfId="50320" xr:uid="{00000000-0005-0000-0000-000000C70000}"/>
    <cellStyle name="Output 6 3 9 2" xfId="50321" xr:uid="{00000000-0005-0000-0000-000001C70000}"/>
    <cellStyle name="Output 6 3 9 3" xfId="50322" xr:uid="{00000000-0005-0000-0000-000002C70000}"/>
    <cellStyle name="Output 6 3 9 4" xfId="50323" xr:uid="{00000000-0005-0000-0000-000003C70000}"/>
    <cellStyle name="Output 6 4" xfId="50324" xr:uid="{00000000-0005-0000-0000-000004C70000}"/>
    <cellStyle name="Output 6 4 2" xfId="50325" xr:uid="{00000000-0005-0000-0000-000005C70000}"/>
    <cellStyle name="Output 6 4 3" xfId="50326" xr:uid="{00000000-0005-0000-0000-000006C70000}"/>
    <cellStyle name="Output 6 4 4" xfId="50327" xr:uid="{00000000-0005-0000-0000-000007C70000}"/>
    <cellStyle name="Output 6 5" xfId="50328" xr:uid="{00000000-0005-0000-0000-000008C70000}"/>
    <cellStyle name="Output 6 5 2" xfId="50329" xr:uid="{00000000-0005-0000-0000-000009C70000}"/>
    <cellStyle name="Output 6 5 3" xfId="50330" xr:uid="{00000000-0005-0000-0000-00000AC70000}"/>
    <cellStyle name="Output 6 5 4" xfId="50331" xr:uid="{00000000-0005-0000-0000-00000BC70000}"/>
    <cellStyle name="Output 6 6" xfId="50332" xr:uid="{00000000-0005-0000-0000-00000CC70000}"/>
    <cellStyle name="Output 6 6 2" xfId="50333" xr:uid="{00000000-0005-0000-0000-00000DC70000}"/>
    <cellStyle name="Output 6 6 3" xfId="50334" xr:uid="{00000000-0005-0000-0000-00000EC70000}"/>
    <cellStyle name="Output 6 6 4" xfId="50335" xr:uid="{00000000-0005-0000-0000-00000FC70000}"/>
    <cellStyle name="Output 6 7" xfId="50336" xr:uid="{00000000-0005-0000-0000-000010C70000}"/>
    <cellStyle name="Output 6 7 2" xfId="50337" xr:uid="{00000000-0005-0000-0000-000011C70000}"/>
    <cellStyle name="Output 6 7 3" xfId="50338" xr:uid="{00000000-0005-0000-0000-000012C70000}"/>
    <cellStyle name="Output 6 7 4" xfId="50339" xr:uid="{00000000-0005-0000-0000-000013C70000}"/>
    <cellStyle name="Output 6 8" xfId="50340" xr:uid="{00000000-0005-0000-0000-000014C70000}"/>
    <cellStyle name="Output 6 8 2" xfId="50341" xr:uid="{00000000-0005-0000-0000-000015C70000}"/>
    <cellStyle name="Output 6 8 3" xfId="50342" xr:uid="{00000000-0005-0000-0000-000016C70000}"/>
    <cellStyle name="Output 6 8 4" xfId="50343" xr:uid="{00000000-0005-0000-0000-000017C70000}"/>
    <cellStyle name="Output 6 9" xfId="50344" xr:uid="{00000000-0005-0000-0000-000018C70000}"/>
    <cellStyle name="Output 6 9 2" xfId="50345" xr:uid="{00000000-0005-0000-0000-000019C70000}"/>
    <cellStyle name="Output 6 9 3" xfId="50346" xr:uid="{00000000-0005-0000-0000-00001AC70000}"/>
    <cellStyle name="Output 6 9 4" xfId="50347" xr:uid="{00000000-0005-0000-0000-00001BC70000}"/>
    <cellStyle name="Output 7" xfId="50348" xr:uid="{00000000-0005-0000-0000-00001CC70000}"/>
    <cellStyle name="Output 7 10" xfId="50349" xr:uid="{00000000-0005-0000-0000-00001DC70000}"/>
    <cellStyle name="Output 7 10 10" xfId="50350" xr:uid="{00000000-0005-0000-0000-00001EC70000}"/>
    <cellStyle name="Output 7 10 10 2" xfId="50351" xr:uid="{00000000-0005-0000-0000-00001FC70000}"/>
    <cellStyle name="Output 7 10 10 3" xfId="50352" xr:uid="{00000000-0005-0000-0000-000020C70000}"/>
    <cellStyle name="Output 7 10 10 4" xfId="50353" xr:uid="{00000000-0005-0000-0000-000021C70000}"/>
    <cellStyle name="Output 7 10 11" xfId="50354" xr:uid="{00000000-0005-0000-0000-000022C70000}"/>
    <cellStyle name="Output 7 10 11 2" xfId="50355" xr:uid="{00000000-0005-0000-0000-000023C70000}"/>
    <cellStyle name="Output 7 10 11 3" xfId="50356" xr:uid="{00000000-0005-0000-0000-000024C70000}"/>
    <cellStyle name="Output 7 10 11 4" xfId="50357" xr:uid="{00000000-0005-0000-0000-000025C70000}"/>
    <cellStyle name="Output 7 10 12" xfId="50358" xr:uid="{00000000-0005-0000-0000-000026C70000}"/>
    <cellStyle name="Output 7 10 12 2" xfId="50359" xr:uid="{00000000-0005-0000-0000-000027C70000}"/>
    <cellStyle name="Output 7 10 12 3" xfId="50360" xr:uid="{00000000-0005-0000-0000-000028C70000}"/>
    <cellStyle name="Output 7 10 12 4" xfId="50361" xr:uid="{00000000-0005-0000-0000-000029C70000}"/>
    <cellStyle name="Output 7 10 13" xfId="50362" xr:uid="{00000000-0005-0000-0000-00002AC70000}"/>
    <cellStyle name="Output 7 10 13 2" xfId="50363" xr:uid="{00000000-0005-0000-0000-00002BC70000}"/>
    <cellStyle name="Output 7 10 13 3" xfId="50364" xr:uid="{00000000-0005-0000-0000-00002CC70000}"/>
    <cellStyle name="Output 7 10 13 4" xfId="50365" xr:uid="{00000000-0005-0000-0000-00002DC70000}"/>
    <cellStyle name="Output 7 10 14" xfId="50366" xr:uid="{00000000-0005-0000-0000-00002EC70000}"/>
    <cellStyle name="Output 7 10 14 2" xfId="50367" xr:uid="{00000000-0005-0000-0000-00002FC70000}"/>
    <cellStyle name="Output 7 10 14 3" xfId="50368" xr:uid="{00000000-0005-0000-0000-000030C70000}"/>
    <cellStyle name="Output 7 10 14 4" xfId="50369" xr:uid="{00000000-0005-0000-0000-000031C70000}"/>
    <cellStyle name="Output 7 10 15" xfId="50370" xr:uid="{00000000-0005-0000-0000-000032C70000}"/>
    <cellStyle name="Output 7 10 15 2" xfId="50371" xr:uid="{00000000-0005-0000-0000-000033C70000}"/>
    <cellStyle name="Output 7 10 15 3" xfId="50372" xr:uid="{00000000-0005-0000-0000-000034C70000}"/>
    <cellStyle name="Output 7 10 15 4" xfId="50373" xr:uid="{00000000-0005-0000-0000-000035C70000}"/>
    <cellStyle name="Output 7 10 16" xfId="50374" xr:uid="{00000000-0005-0000-0000-000036C70000}"/>
    <cellStyle name="Output 7 10 16 2" xfId="50375" xr:uid="{00000000-0005-0000-0000-000037C70000}"/>
    <cellStyle name="Output 7 10 16 3" xfId="50376" xr:uid="{00000000-0005-0000-0000-000038C70000}"/>
    <cellStyle name="Output 7 10 16 4" xfId="50377" xr:uid="{00000000-0005-0000-0000-000039C70000}"/>
    <cellStyle name="Output 7 10 17" xfId="50378" xr:uid="{00000000-0005-0000-0000-00003AC70000}"/>
    <cellStyle name="Output 7 10 17 2" xfId="50379" xr:uid="{00000000-0005-0000-0000-00003BC70000}"/>
    <cellStyle name="Output 7 10 17 3" xfId="50380" xr:uid="{00000000-0005-0000-0000-00003CC70000}"/>
    <cellStyle name="Output 7 10 17 4" xfId="50381" xr:uid="{00000000-0005-0000-0000-00003DC70000}"/>
    <cellStyle name="Output 7 10 18" xfId="50382" xr:uid="{00000000-0005-0000-0000-00003EC70000}"/>
    <cellStyle name="Output 7 10 18 2" xfId="50383" xr:uid="{00000000-0005-0000-0000-00003FC70000}"/>
    <cellStyle name="Output 7 10 18 3" xfId="50384" xr:uid="{00000000-0005-0000-0000-000040C70000}"/>
    <cellStyle name="Output 7 10 18 4" xfId="50385" xr:uid="{00000000-0005-0000-0000-000041C70000}"/>
    <cellStyle name="Output 7 10 19" xfId="50386" xr:uid="{00000000-0005-0000-0000-000042C70000}"/>
    <cellStyle name="Output 7 10 19 2" xfId="50387" xr:uid="{00000000-0005-0000-0000-000043C70000}"/>
    <cellStyle name="Output 7 10 19 3" xfId="50388" xr:uid="{00000000-0005-0000-0000-000044C70000}"/>
    <cellStyle name="Output 7 10 19 4" xfId="50389" xr:uid="{00000000-0005-0000-0000-000045C70000}"/>
    <cellStyle name="Output 7 10 2" xfId="50390" xr:uid="{00000000-0005-0000-0000-000046C70000}"/>
    <cellStyle name="Output 7 10 2 2" xfId="50391" xr:uid="{00000000-0005-0000-0000-000047C70000}"/>
    <cellStyle name="Output 7 10 2 3" xfId="50392" xr:uid="{00000000-0005-0000-0000-000048C70000}"/>
    <cellStyle name="Output 7 10 2 4" xfId="50393" xr:uid="{00000000-0005-0000-0000-000049C70000}"/>
    <cellStyle name="Output 7 10 20" xfId="50394" xr:uid="{00000000-0005-0000-0000-00004AC70000}"/>
    <cellStyle name="Output 7 10 20 2" xfId="50395" xr:uid="{00000000-0005-0000-0000-00004BC70000}"/>
    <cellStyle name="Output 7 10 20 3" xfId="50396" xr:uid="{00000000-0005-0000-0000-00004CC70000}"/>
    <cellStyle name="Output 7 10 20 4" xfId="50397" xr:uid="{00000000-0005-0000-0000-00004DC70000}"/>
    <cellStyle name="Output 7 10 21" xfId="50398" xr:uid="{00000000-0005-0000-0000-00004EC70000}"/>
    <cellStyle name="Output 7 10 22" xfId="50399" xr:uid="{00000000-0005-0000-0000-00004FC70000}"/>
    <cellStyle name="Output 7 10 3" xfId="50400" xr:uid="{00000000-0005-0000-0000-000050C70000}"/>
    <cellStyle name="Output 7 10 3 2" xfId="50401" xr:uid="{00000000-0005-0000-0000-000051C70000}"/>
    <cellStyle name="Output 7 10 3 3" xfId="50402" xr:uid="{00000000-0005-0000-0000-000052C70000}"/>
    <cellStyle name="Output 7 10 3 4" xfId="50403" xr:uid="{00000000-0005-0000-0000-000053C70000}"/>
    <cellStyle name="Output 7 10 4" xfId="50404" xr:uid="{00000000-0005-0000-0000-000054C70000}"/>
    <cellStyle name="Output 7 10 4 2" xfId="50405" xr:uid="{00000000-0005-0000-0000-000055C70000}"/>
    <cellStyle name="Output 7 10 4 3" xfId="50406" xr:uid="{00000000-0005-0000-0000-000056C70000}"/>
    <cellStyle name="Output 7 10 4 4" xfId="50407" xr:uid="{00000000-0005-0000-0000-000057C70000}"/>
    <cellStyle name="Output 7 10 5" xfId="50408" xr:uid="{00000000-0005-0000-0000-000058C70000}"/>
    <cellStyle name="Output 7 10 5 2" xfId="50409" xr:uid="{00000000-0005-0000-0000-000059C70000}"/>
    <cellStyle name="Output 7 10 5 3" xfId="50410" xr:uid="{00000000-0005-0000-0000-00005AC70000}"/>
    <cellStyle name="Output 7 10 5 4" xfId="50411" xr:uid="{00000000-0005-0000-0000-00005BC70000}"/>
    <cellStyle name="Output 7 10 6" xfId="50412" xr:uid="{00000000-0005-0000-0000-00005CC70000}"/>
    <cellStyle name="Output 7 10 6 2" xfId="50413" xr:uid="{00000000-0005-0000-0000-00005DC70000}"/>
    <cellStyle name="Output 7 10 6 3" xfId="50414" xr:uid="{00000000-0005-0000-0000-00005EC70000}"/>
    <cellStyle name="Output 7 10 6 4" xfId="50415" xr:uid="{00000000-0005-0000-0000-00005FC70000}"/>
    <cellStyle name="Output 7 10 7" xfId="50416" xr:uid="{00000000-0005-0000-0000-000060C70000}"/>
    <cellStyle name="Output 7 10 7 2" xfId="50417" xr:uid="{00000000-0005-0000-0000-000061C70000}"/>
    <cellStyle name="Output 7 10 7 3" xfId="50418" xr:uid="{00000000-0005-0000-0000-000062C70000}"/>
    <cellStyle name="Output 7 10 7 4" xfId="50419" xr:uid="{00000000-0005-0000-0000-000063C70000}"/>
    <cellStyle name="Output 7 10 8" xfId="50420" xr:uid="{00000000-0005-0000-0000-000064C70000}"/>
    <cellStyle name="Output 7 10 8 2" xfId="50421" xr:uid="{00000000-0005-0000-0000-000065C70000}"/>
    <cellStyle name="Output 7 10 8 3" xfId="50422" xr:uid="{00000000-0005-0000-0000-000066C70000}"/>
    <cellStyle name="Output 7 10 8 4" xfId="50423" xr:uid="{00000000-0005-0000-0000-000067C70000}"/>
    <cellStyle name="Output 7 10 9" xfId="50424" xr:uid="{00000000-0005-0000-0000-000068C70000}"/>
    <cellStyle name="Output 7 10 9 2" xfId="50425" xr:uid="{00000000-0005-0000-0000-000069C70000}"/>
    <cellStyle name="Output 7 10 9 3" xfId="50426" xr:uid="{00000000-0005-0000-0000-00006AC70000}"/>
    <cellStyle name="Output 7 10 9 4" xfId="50427" xr:uid="{00000000-0005-0000-0000-00006BC70000}"/>
    <cellStyle name="Output 7 11" xfId="50428" xr:uid="{00000000-0005-0000-0000-00006CC70000}"/>
    <cellStyle name="Output 7 11 10" xfId="50429" xr:uid="{00000000-0005-0000-0000-00006DC70000}"/>
    <cellStyle name="Output 7 11 10 2" xfId="50430" xr:uid="{00000000-0005-0000-0000-00006EC70000}"/>
    <cellStyle name="Output 7 11 10 3" xfId="50431" xr:uid="{00000000-0005-0000-0000-00006FC70000}"/>
    <cellStyle name="Output 7 11 10 4" xfId="50432" xr:uid="{00000000-0005-0000-0000-000070C70000}"/>
    <cellStyle name="Output 7 11 11" xfId="50433" xr:uid="{00000000-0005-0000-0000-000071C70000}"/>
    <cellStyle name="Output 7 11 11 2" xfId="50434" xr:uid="{00000000-0005-0000-0000-000072C70000}"/>
    <cellStyle name="Output 7 11 11 3" xfId="50435" xr:uid="{00000000-0005-0000-0000-000073C70000}"/>
    <cellStyle name="Output 7 11 11 4" xfId="50436" xr:uid="{00000000-0005-0000-0000-000074C70000}"/>
    <cellStyle name="Output 7 11 12" xfId="50437" xr:uid="{00000000-0005-0000-0000-000075C70000}"/>
    <cellStyle name="Output 7 11 12 2" xfId="50438" xr:uid="{00000000-0005-0000-0000-000076C70000}"/>
    <cellStyle name="Output 7 11 12 3" xfId="50439" xr:uid="{00000000-0005-0000-0000-000077C70000}"/>
    <cellStyle name="Output 7 11 12 4" xfId="50440" xr:uid="{00000000-0005-0000-0000-000078C70000}"/>
    <cellStyle name="Output 7 11 13" xfId="50441" xr:uid="{00000000-0005-0000-0000-000079C70000}"/>
    <cellStyle name="Output 7 11 13 2" xfId="50442" xr:uid="{00000000-0005-0000-0000-00007AC70000}"/>
    <cellStyle name="Output 7 11 13 3" xfId="50443" xr:uid="{00000000-0005-0000-0000-00007BC70000}"/>
    <cellStyle name="Output 7 11 13 4" xfId="50444" xr:uid="{00000000-0005-0000-0000-00007CC70000}"/>
    <cellStyle name="Output 7 11 14" xfId="50445" xr:uid="{00000000-0005-0000-0000-00007DC70000}"/>
    <cellStyle name="Output 7 11 14 2" xfId="50446" xr:uid="{00000000-0005-0000-0000-00007EC70000}"/>
    <cellStyle name="Output 7 11 14 3" xfId="50447" xr:uid="{00000000-0005-0000-0000-00007FC70000}"/>
    <cellStyle name="Output 7 11 14 4" xfId="50448" xr:uid="{00000000-0005-0000-0000-000080C70000}"/>
    <cellStyle name="Output 7 11 15" xfId="50449" xr:uid="{00000000-0005-0000-0000-000081C70000}"/>
    <cellStyle name="Output 7 11 15 2" xfId="50450" xr:uid="{00000000-0005-0000-0000-000082C70000}"/>
    <cellStyle name="Output 7 11 15 3" xfId="50451" xr:uid="{00000000-0005-0000-0000-000083C70000}"/>
    <cellStyle name="Output 7 11 15 4" xfId="50452" xr:uid="{00000000-0005-0000-0000-000084C70000}"/>
    <cellStyle name="Output 7 11 16" xfId="50453" xr:uid="{00000000-0005-0000-0000-000085C70000}"/>
    <cellStyle name="Output 7 11 16 2" xfId="50454" xr:uid="{00000000-0005-0000-0000-000086C70000}"/>
    <cellStyle name="Output 7 11 16 3" xfId="50455" xr:uid="{00000000-0005-0000-0000-000087C70000}"/>
    <cellStyle name="Output 7 11 16 4" xfId="50456" xr:uid="{00000000-0005-0000-0000-000088C70000}"/>
    <cellStyle name="Output 7 11 17" xfId="50457" xr:uid="{00000000-0005-0000-0000-000089C70000}"/>
    <cellStyle name="Output 7 11 17 2" xfId="50458" xr:uid="{00000000-0005-0000-0000-00008AC70000}"/>
    <cellStyle name="Output 7 11 17 3" xfId="50459" xr:uid="{00000000-0005-0000-0000-00008BC70000}"/>
    <cellStyle name="Output 7 11 17 4" xfId="50460" xr:uid="{00000000-0005-0000-0000-00008CC70000}"/>
    <cellStyle name="Output 7 11 18" xfId="50461" xr:uid="{00000000-0005-0000-0000-00008DC70000}"/>
    <cellStyle name="Output 7 11 18 2" xfId="50462" xr:uid="{00000000-0005-0000-0000-00008EC70000}"/>
    <cellStyle name="Output 7 11 18 3" xfId="50463" xr:uid="{00000000-0005-0000-0000-00008FC70000}"/>
    <cellStyle name="Output 7 11 18 4" xfId="50464" xr:uid="{00000000-0005-0000-0000-000090C70000}"/>
    <cellStyle name="Output 7 11 19" xfId="50465" xr:uid="{00000000-0005-0000-0000-000091C70000}"/>
    <cellStyle name="Output 7 11 19 2" xfId="50466" xr:uid="{00000000-0005-0000-0000-000092C70000}"/>
    <cellStyle name="Output 7 11 19 3" xfId="50467" xr:uid="{00000000-0005-0000-0000-000093C70000}"/>
    <cellStyle name="Output 7 11 19 4" xfId="50468" xr:uid="{00000000-0005-0000-0000-000094C70000}"/>
    <cellStyle name="Output 7 11 2" xfId="50469" xr:uid="{00000000-0005-0000-0000-000095C70000}"/>
    <cellStyle name="Output 7 11 2 2" xfId="50470" xr:uid="{00000000-0005-0000-0000-000096C70000}"/>
    <cellStyle name="Output 7 11 2 3" xfId="50471" xr:uid="{00000000-0005-0000-0000-000097C70000}"/>
    <cellStyle name="Output 7 11 2 4" xfId="50472" xr:uid="{00000000-0005-0000-0000-000098C70000}"/>
    <cellStyle name="Output 7 11 20" xfId="50473" xr:uid="{00000000-0005-0000-0000-000099C70000}"/>
    <cellStyle name="Output 7 11 20 2" xfId="50474" xr:uid="{00000000-0005-0000-0000-00009AC70000}"/>
    <cellStyle name="Output 7 11 20 3" xfId="50475" xr:uid="{00000000-0005-0000-0000-00009BC70000}"/>
    <cellStyle name="Output 7 11 20 4" xfId="50476" xr:uid="{00000000-0005-0000-0000-00009CC70000}"/>
    <cellStyle name="Output 7 11 21" xfId="50477" xr:uid="{00000000-0005-0000-0000-00009DC70000}"/>
    <cellStyle name="Output 7 11 22" xfId="50478" xr:uid="{00000000-0005-0000-0000-00009EC70000}"/>
    <cellStyle name="Output 7 11 3" xfId="50479" xr:uid="{00000000-0005-0000-0000-00009FC70000}"/>
    <cellStyle name="Output 7 11 3 2" xfId="50480" xr:uid="{00000000-0005-0000-0000-0000A0C70000}"/>
    <cellStyle name="Output 7 11 3 3" xfId="50481" xr:uid="{00000000-0005-0000-0000-0000A1C70000}"/>
    <cellStyle name="Output 7 11 3 4" xfId="50482" xr:uid="{00000000-0005-0000-0000-0000A2C70000}"/>
    <cellStyle name="Output 7 11 4" xfId="50483" xr:uid="{00000000-0005-0000-0000-0000A3C70000}"/>
    <cellStyle name="Output 7 11 4 2" xfId="50484" xr:uid="{00000000-0005-0000-0000-0000A4C70000}"/>
    <cellStyle name="Output 7 11 4 3" xfId="50485" xr:uid="{00000000-0005-0000-0000-0000A5C70000}"/>
    <cellStyle name="Output 7 11 4 4" xfId="50486" xr:uid="{00000000-0005-0000-0000-0000A6C70000}"/>
    <cellStyle name="Output 7 11 5" xfId="50487" xr:uid="{00000000-0005-0000-0000-0000A7C70000}"/>
    <cellStyle name="Output 7 11 5 2" xfId="50488" xr:uid="{00000000-0005-0000-0000-0000A8C70000}"/>
    <cellStyle name="Output 7 11 5 3" xfId="50489" xr:uid="{00000000-0005-0000-0000-0000A9C70000}"/>
    <cellStyle name="Output 7 11 5 4" xfId="50490" xr:uid="{00000000-0005-0000-0000-0000AAC70000}"/>
    <cellStyle name="Output 7 11 6" xfId="50491" xr:uid="{00000000-0005-0000-0000-0000ABC70000}"/>
    <cellStyle name="Output 7 11 6 2" xfId="50492" xr:uid="{00000000-0005-0000-0000-0000ACC70000}"/>
    <cellStyle name="Output 7 11 6 3" xfId="50493" xr:uid="{00000000-0005-0000-0000-0000ADC70000}"/>
    <cellStyle name="Output 7 11 6 4" xfId="50494" xr:uid="{00000000-0005-0000-0000-0000AEC70000}"/>
    <cellStyle name="Output 7 11 7" xfId="50495" xr:uid="{00000000-0005-0000-0000-0000AFC70000}"/>
    <cellStyle name="Output 7 11 7 2" xfId="50496" xr:uid="{00000000-0005-0000-0000-0000B0C70000}"/>
    <cellStyle name="Output 7 11 7 3" xfId="50497" xr:uid="{00000000-0005-0000-0000-0000B1C70000}"/>
    <cellStyle name="Output 7 11 7 4" xfId="50498" xr:uid="{00000000-0005-0000-0000-0000B2C70000}"/>
    <cellStyle name="Output 7 11 8" xfId="50499" xr:uid="{00000000-0005-0000-0000-0000B3C70000}"/>
    <cellStyle name="Output 7 11 8 2" xfId="50500" xr:uid="{00000000-0005-0000-0000-0000B4C70000}"/>
    <cellStyle name="Output 7 11 8 3" xfId="50501" xr:uid="{00000000-0005-0000-0000-0000B5C70000}"/>
    <cellStyle name="Output 7 11 8 4" xfId="50502" xr:uid="{00000000-0005-0000-0000-0000B6C70000}"/>
    <cellStyle name="Output 7 11 9" xfId="50503" xr:uid="{00000000-0005-0000-0000-0000B7C70000}"/>
    <cellStyle name="Output 7 11 9 2" xfId="50504" xr:uid="{00000000-0005-0000-0000-0000B8C70000}"/>
    <cellStyle name="Output 7 11 9 3" xfId="50505" xr:uid="{00000000-0005-0000-0000-0000B9C70000}"/>
    <cellStyle name="Output 7 11 9 4" xfId="50506" xr:uid="{00000000-0005-0000-0000-0000BAC70000}"/>
    <cellStyle name="Output 7 12" xfId="50507" xr:uid="{00000000-0005-0000-0000-0000BBC70000}"/>
    <cellStyle name="Output 7 12 2" xfId="50508" xr:uid="{00000000-0005-0000-0000-0000BCC70000}"/>
    <cellStyle name="Output 7 12 3" xfId="50509" xr:uid="{00000000-0005-0000-0000-0000BDC70000}"/>
    <cellStyle name="Output 7 12 4" xfId="50510" xr:uid="{00000000-0005-0000-0000-0000BEC70000}"/>
    <cellStyle name="Output 7 13" xfId="50511" xr:uid="{00000000-0005-0000-0000-0000BFC70000}"/>
    <cellStyle name="Output 7 13 2" xfId="50512" xr:uid="{00000000-0005-0000-0000-0000C0C70000}"/>
    <cellStyle name="Output 7 13 3" xfId="50513" xr:uid="{00000000-0005-0000-0000-0000C1C70000}"/>
    <cellStyle name="Output 7 13 4" xfId="50514" xr:uid="{00000000-0005-0000-0000-0000C2C70000}"/>
    <cellStyle name="Output 7 14" xfId="50515" xr:uid="{00000000-0005-0000-0000-0000C3C70000}"/>
    <cellStyle name="Output 7 14 2" xfId="50516" xr:uid="{00000000-0005-0000-0000-0000C4C70000}"/>
    <cellStyle name="Output 7 14 3" xfId="50517" xr:uid="{00000000-0005-0000-0000-0000C5C70000}"/>
    <cellStyle name="Output 7 14 4" xfId="50518" xr:uid="{00000000-0005-0000-0000-0000C6C70000}"/>
    <cellStyle name="Output 7 15" xfId="50519" xr:uid="{00000000-0005-0000-0000-0000C7C70000}"/>
    <cellStyle name="Output 7 15 2" xfId="50520" xr:uid="{00000000-0005-0000-0000-0000C8C70000}"/>
    <cellStyle name="Output 7 15 3" xfId="50521" xr:uid="{00000000-0005-0000-0000-0000C9C70000}"/>
    <cellStyle name="Output 7 15 4" xfId="50522" xr:uid="{00000000-0005-0000-0000-0000CAC70000}"/>
    <cellStyle name="Output 7 16" xfId="50523" xr:uid="{00000000-0005-0000-0000-0000CBC70000}"/>
    <cellStyle name="Output 7 16 2" xfId="50524" xr:uid="{00000000-0005-0000-0000-0000CCC70000}"/>
    <cellStyle name="Output 7 16 3" xfId="50525" xr:uid="{00000000-0005-0000-0000-0000CDC70000}"/>
    <cellStyle name="Output 7 16 4" xfId="50526" xr:uid="{00000000-0005-0000-0000-0000CEC70000}"/>
    <cellStyle name="Output 7 17" xfId="50527" xr:uid="{00000000-0005-0000-0000-0000CFC70000}"/>
    <cellStyle name="Output 7 17 2" xfId="50528" xr:uid="{00000000-0005-0000-0000-0000D0C70000}"/>
    <cellStyle name="Output 7 17 3" xfId="50529" xr:uid="{00000000-0005-0000-0000-0000D1C70000}"/>
    <cellStyle name="Output 7 17 4" xfId="50530" xr:uid="{00000000-0005-0000-0000-0000D2C70000}"/>
    <cellStyle name="Output 7 18" xfId="50531" xr:uid="{00000000-0005-0000-0000-0000D3C70000}"/>
    <cellStyle name="Output 7 18 2" xfId="50532" xr:uid="{00000000-0005-0000-0000-0000D4C70000}"/>
    <cellStyle name="Output 7 18 3" xfId="50533" xr:uid="{00000000-0005-0000-0000-0000D5C70000}"/>
    <cellStyle name="Output 7 18 4" xfId="50534" xr:uid="{00000000-0005-0000-0000-0000D6C70000}"/>
    <cellStyle name="Output 7 19" xfId="50535" xr:uid="{00000000-0005-0000-0000-0000D7C70000}"/>
    <cellStyle name="Output 7 19 2" xfId="50536" xr:uid="{00000000-0005-0000-0000-0000D8C70000}"/>
    <cellStyle name="Output 7 19 3" xfId="50537" xr:uid="{00000000-0005-0000-0000-0000D9C70000}"/>
    <cellStyle name="Output 7 19 4" xfId="50538" xr:uid="{00000000-0005-0000-0000-0000DAC70000}"/>
    <cellStyle name="Output 7 2" xfId="50539" xr:uid="{00000000-0005-0000-0000-0000DBC70000}"/>
    <cellStyle name="Output 7 2 10" xfId="50540" xr:uid="{00000000-0005-0000-0000-0000DCC70000}"/>
    <cellStyle name="Output 7 2 10 2" xfId="50541" xr:uid="{00000000-0005-0000-0000-0000DDC70000}"/>
    <cellStyle name="Output 7 2 10 3" xfId="50542" xr:uid="{00000000-0005-0000-0000-0000DEC70000}"/>
    <cellStyle name="Output 7 2 10 4" xfId="50543" xr:uid="{00000000-0005-0000-0000-0000DFC70000}"/>
    <cellStyle name="Output 7 2 11" xfId="50544" xr:uid="{00000000-0005-0000-0000-0000E0C70000}"/>
    <cellStyle name="Output 7 2 11 2" xfId="50545" xr:uid="{00000000-0005-0000-0000-0000E1C70000}"/>
    <cellStyle name="Output 7 2 11 3" xfId="50546" xr:uid="{00000000-0005-0000-0000-0000E2C70000}"/>
    <cellStyle name="Output 7 2 11 4" xfId="50547" xr:uid="{00000000-0005-0000-0000-0000E3C70000}"/>
    <cellStyle name="Output 7 2 12" xfId="50548" xr:uid="{00000000-0005-0000-0000-0000E4C70000}"/>
    <cellStyle name="Output 7 2 12 2" xfId="50549" xr:uid="{00000000-0005-0000-0000-0000E5C70000}"/>
    <cellStyle name="Output 7 2 12 3" xfId="50550" xr:uid="{00000000-0005-0000-0000-0000E6C70000}"/>
    <cellStyle name="Output 7 2 12 4" xfId="50551" xr:uid="{00000000-0005-0000-0000-0000E7C70000}"/>
    <cellStyle name="Output 7 2 13" xfId="50552" xr:uid="{00000000-0005-0000-0000-0000E8C70000}"/>
    <cellStyle name="Output 7 2 13 2" xfId="50553" xr:uid="{00000000-0005-0000-0000-0000E9C70000}"/>
    <cellStyle name="Output 7 2 13 3" xfId="50554" xr:uid="{00000000-0005-0000-0000-0000EAC70000}"/>
    <cellStyle name="Output 7 2 13 4" xfId="50555" xr:uid="{00000000-0005-0000-0000-0000EBC70000}"/>
    <cellStyle name="Output 7 2 14" xfId="50556" xr:uid="{00000000-0005-0000-0000-0000ECC70000}"/>
    <cellStyle name="Output 7 2 14 2" xfId="50557" xr:uid="{00000000-0005-0000-0000-0000EDC70000}"/>
    <cellStyle name="Output 7 2 14 3" xfId="50558" xr:uid="{00000000-0005-0000-0000-0000EEC70000}"/>
    <cellStyle name="Output 7 2 14 4" xfId="50559" xr:uid="{00000000-0005-0000-0000-0000EFC70000}"/>
    <cellStyle name="Output 7 2 15" xfId="50560" xr:uid="{00000000-0005-0000-0000-0000F0C70000}"/>
    <cellStyle name="Output 7 2 15 2" xfId="50561" xr:uid="{00000000-0005-0000-0000-0000F1C70000}"/>
    <cellStyle name="Output 7 2 15 3" xfId="50562" xr:uid="{00000000-0005-0000-0000-0000F2C70000}"/>
    <cellStyle name="Output 7 2 15 4" xfId="50563" xr:uid="{00000000-0005-0000-0000-0000F3C70000}"/>
    <cellStyle name="Output 7 2 16" xfId="50564" xr:uid="{00000000-0005-0000-0000-0000F4C70000}"/>
    <cellStyle name="Output 7 2 16 2" xfId="50565" xr:uid="{00000000-0005-0000-0000-0000F5C70000}"/>
    <cellStyle name="Output 7 2 16 3" xfId="50566" xr:uid="{00000000-0005-0000-0000-0000F6C70000}"/>
    <cellStyle name="Output 7 2 16 4" xfId="50567" xr:uid="{00000000-0005-0000-0000-0000F7C70000}"/>
    <cellStyle name="Output 7 2 17" xfId="50568" xr:uid="{00000000-0005-0000-0000-0000F8C70000}"/>
    <cellStyle name="Output 7 2 17 2" xfId="50569" xr:uid="{00000000-0005-0000-0000-0000F9C70000}"/>
    <cellStyle name="Output 7 2 17 3" xfId="50570" xr:uid="{00000000-0005-0000-0000-0000FAC70000}"/>
    <cellStyle name="Output 7 2 17 4" xfId="50571" xr:uid="{00000000-0005-0000-0000-0000FBC70000}"/>
    <cellStyle name="Output 7 2 18" xfId="50572" xr:uid="{00000000-0005-0000-0000-0000FCC70000}"/>
    <cellStyle name="Output 7 2 18 2" xfId="50573" xr:uid="{00000000-0005-0000-0000-0000FDC70000}"/>
    <cellStyle name="Output 7 2 18 3" xfId="50574" xr:uid="{00000000-0005-0000-0000-0000FEC70000}"/>
    <cellStyle name="Output 7 2 18 4" xfId="50575" xr:uid="{00000000-0005-0000-0000-0000FFC70000}"/>
    <cellStyle name="Output 7 2 19" xfId="50576" xr:uid="{00000000-0005-0000-0000-000000C80000}"/>
    <cellStyle name="Output 7 2 19 2" xfId="50577" xr:uid="{00000000-0005-0000-0000-000001C80000}"/>
    <cellStyle name="Output 7 2 19 3" xfId="50578" xr:uid="{00000000-0005-0000-0000-000002C80000}"/>
    <cellStyle name="Output 7 2 19 4" xfId="50579" xr:uid="{00000000-0005-0000-0000-000003C80000}"/>
    <cellStyle name="Output 7 2 2" xfId="50580" xr:uid="{00000000-0005-0000-0000-000004C80000}"/>
    <cellStyle name="Output 7 2 2 2" xfId="50581" xr:uid="{00000000-0005-0000-0000-000005C80000}"/>
    <cellStyle name="Output 7 2 2 3" xfId="50582" xr:uid="{00000000-0005-0000-0000-000006C80000}"/>
    <cellStyle name="Output 7 2 2 4" xfId="50583" xr:uid="{00000000-0005-0000-0000-000007C80000}"/>
    <cellStyle name="Output 7 2 20" xfId="50584" xr:uid="{00000000-0005-0000-0000-000008C80000}"/>
    <cellStyle name="Output 7 2 20 2" xfId="50585" xr:uid="{00000000-0005-0000-0000-000009C80000}"/>
    <cellStyle name="Output 7 2 20 3" xfId="50586" xr:uid="{00000000-0005-0000-0000-00000AC80000}"/>
    <cellStyle name="Output 7 2 20 4" xfId="50587" xr:uid="{00000000-0005-0000-0000-00000BC80000}"/>
    <cellStyle name="Output 7 2 21" xfId="50588" xr:uid="{00000000-0005-0000-0000-00000CC80000}"/>
    <cellStyle name="Output 7 2 22" xfId="50589" xr:uid="{00000000-0005-0000-0000-00000DC80000}"/>
    <cellStyle name="Output 7 2 3" xfId="50590" xr:uid="{00000000-0005-0000-0000-00000EC80000}"/>
    <cellStyle name="Output 7 2 3 2" xfId="50591" xr:uid="{00000000-0005-0000-0000-00000FC80000}"/>
    <cellStyle name="Output 7 2 3 3" xfId="50592" xr:uid="{00000000-0005-0000-0000-000010C80000}"/>
    <cellStyle name="Output 7 2 3 4" xfId="50593" xr:uid="{00000000-0005-0000-0000-000011C80000}"/>
    <cellStyle name="Output 7 2 4" xfId="50594" xr:uid="{00000000-0005-0000-0000-000012C80000}"/>
    <cellStyle name="Output 7 2 4 2" xfId="50595" xr:uid="{00000000-0005-0000-0000-000013C80000}"/>
    <cellStyle name="Output 7 2 4 3" xfId="50596" xr:uid="{00000000-0005-0000-0000-000014C80000}"/>
    <cellStyle name="Output 7 2 4 4" xfId="50597" xr:uid="{00000000-0005-0000-0000-000015C80000}"/>
    <cellStyle name="Output 7 2 5" xfId="50598" xr:uid="{00000000-0005-0000-0000-000016C80000}"/>
    <cellStyle name="Output 7 2 5 2" xfId="50599" xr:uid="{00000000-0005-0000-0000-000017C80000}"/>
    <cellStyle name="Output 7 2 5 3" xfId="50600" xr:uid="{00000000-0005-0000-0000-000018C80000}"/>
    <cellStyle name="Output 7 2 5 4" xfId="50601" xr:uid="{00000000-0005-0000-0000-000019C80000}"/>
    <cellStyle name="Output 7 2 6" xfId="50602" xr:uid="{00000000-0005-0000-0000-00001AC80000}"/>
    <cellStyle name="Output 7 2 6 2" xfId="50603" xr:uid="{00000000-0005-0000-0000-00001BC80000}"/>
    <cellStyle name="Output 7 2 6 3" xfId="50604" xr:uid="{00000000-0005-0000-0000-00001CC80000}"/>
    <cellStyle name="Output 7 2 6 4" xfId="50605" xr:uid="{00000000-0005-0000-0000-00001DC80000}"/>
    <cellStyle name="Output 7 2 7" xfId="50606" xr:uid="{00000000-0005-0000-0000-00001EC80000}"/>
    <cellStyle name="Output 7 2 7 2" xfId="50607" xr:uid="{00000000-0005-0000-0000-00001FC80000}"/>
    <cellStyle name="Output 7 2 7 3" xfId="50608" xr:uid="{00000000-0005-0000-0000-000020C80000}"/>
    <cellStyle name="Output 7 2 7 4" xfId="50609" xr:uid="{00000000-0005-0000-0000-000021C80000}"/>
    <cellStyle name="Output 7 2 8" xfId="50610" xr:uid="{00000000-0005-0000-0000-000022C80000}"/>
    <cellStyle name="Output 7 2 8 2" xfId="50611" xr:uid="{00000000-0005-0000-0000-000023C80000}"/>
    <cellStyle name="Output 7 2 8 3" xfId="50612" xr:uid="{00000000-0005-0000-0000-000024C80000}"/>
    <cellStyle name="Output 7 2 8 4" xfId="50613" xr:uid="{00000000-0005-0000-0000-000025C80000}"/>
    <cellStyle name="Output 7 2 9" xfId="50614" xr:uid="{00000000-0005-0000-0000-000026C80000}"/>
    <cellStyle name="Output 7 2 9 2" xfId="50615" xr:uid="{00000000-0005-0000-0000-000027C80000}"/>
    <cellStyle name="Output 7 2 9 3" xfId="50616" xr:uid="{00000000-0005-0000-0000-000028C80000}"/>
    <cellStyle name="Output 7 2 9 4" xfId="50617" xr:uid="{00000000-0005-0000-0000-000029C80000}"/>
    <cellStyle name="Output 7 20" xfId="50618" xr:uid="{00000000-0005-0000-0000-00002AC80000}"/>
    <cellStyle name="Output 7 20 2" xfId="50619" xr:uid="{00000000-0005-0000-0000-00002BC80000}"/>
    <cellStyle name="Output 7 20 3" xfId="50620" xr:uid="{00000000-0005-0000-0000-00002CC80000}"/>
    <cellStyle name="Output 7 20 4" xfId="50621" xr:uid="{00000000-0005-0000-0000-00002DC80000}"/>
    <cellStyle name="Output 7 21" xfId="50622" xr:uid="{00000000-0005-0000-0000-00002EC80000}"/>
    <cellStyle name="Output 7 21 2" xfId="50623" xr:uid="{00000000-0005-0000-0000-00002FC80000}"/>
    <cellStyle name="Output 7 21 3" xfId="50624" xr:uid="{00000000-0005-0000-0000-000030C80000}"/>
    <cellStyle name="Output 7 21 4" xfId="50625" xr:uid="{00000000-0005-0000-0000-000031C80000}"/>
    <cellStyle name="Output 7 22" xfId="50626" xr:uid="{00000000-0005-0000-0000-000032C80000}"/>
    <cellStyle name="Output 7 22 2" xfId="50627" xr:uid="{00000000-0005-0000-0000-000033C80000}"/>
    <cellStyle name="Output 7 22 3" xfId="50628" xr:uid="{00000000-0005-0000-0000-000034C80000}"/>
    <cellStyle name="Output 7 22 4" xfId="50629" xr:uid="{00000000-0005-0000-0000-000035C80000}"/>
    <cellStyle name="Output 7 23" xfId="50630" xr:uid="{00000000-0005-0000-0000-000036C80000}"/>
    <cellStyle name="Output 7 23 2" xfId="50631" xr:uid="{00000000-0005-0000-0000-000037C80000}"/>
    <cellStyle name="Output 7 23 3" xfId="50632" xr:uid="{00000000-0005-0000-0000-000038C80000}"/>
    <cellStyle name="Output 7 23 4" xfId="50633" xr:uid="{00000000-0005-0000-0000-000039C80000}"/>
    <cellStyle name="Output 7 24" xfId="50634" xr:uid="{00000000-0005-0000-0000-00003AC80000}"/>
    <cellStyle name="Output 7 24 2" xfId="50635" xr:uid="{00000000-0005-0000-0000-00003BC80000}"/>
    <cellStyle name="Output 7 24 3" xfId="50636" xr:uid="{00000000-0005-0000-0000-00003CC80000}"/>
    <cellStyle name="Output 7 24 4" xfId="50637" xr:uid="{00000000-0005-0000-0000-00003DC80000}"/>
    <cellStyle name="Output 7 25" xfId="50638" xr:uid="{00000000-0005-0000-0000-00003EC80000}"/>
    <cellStyle name="Output 7 25 2" xfId="50639" xr:uid="{00000000-0005-0000-0000-00003FC80000}"/>
    <cellStyle name="Output 7 25 3" xfId="50640" xr:uid="{00000000-0005-0000-0000-000040C80000}"/>
    <cellStyle name="Output 7 25 4" xfId="50641" xr:uid="{00000000-0005-0000-0000-000041C80000}"/>
    <cellStyle name="Output 7 26" xfId="50642" xr:uid="{00000000-0005-0000-0000-000042C80000}"/>
    <cellStyle name="Output 7 26 2" xfId="50643" xr:uid="{00000000-0005-0000-0000-000043C80000}"/>
    <cellStyle name="Output 7 26 3" xfId="50644" xr:uid="{00000000-0005-0000-0000-000044C80000}"/>
    <cellStyle name="Output 7 26 4" xfId="50645" xr:uid="{00000000-0005-0000-0000-000045C80000}"/>
    <cellStyle name="Output 7 27" xfId="50646" xr:uid="{00000000-0005-0000-0000-000046C80000}"/>
    <cellStyle name="Output 7 27 2" xfId="50647" xr:uid="{00000000-0005-0000-0000-000047C80000}"/>
    <cellStyle name="Output 7 27 3" xfId="50648" xr:uid="{00000000-0005-0000-0000-000048C80000}"/>
    <cellStyle name="Output 7 27 4" xfId="50649" xr:uid="{00000000-0005-0000-0000-000049C80000}"/>
    <cellStyle name="Output 7 28" xfId="50650" xr:uid="{00000000-0005-0000-0000-00004AC80000}"/>
    <cellStyle name="Output 7 28 2" xfId="50651" xr:uid="{00000000-0005-0000-0000-00004BC80000}"/>
    <cellStyle name="Output 7 28 3" xfId="50652" xr:uid="{00000000-0005-0000-0000-00004CC80000}"/>
    <cellStyle name="Output 7 28 4" xfId="50653" xr:uid="{00000000-0005-0000-0000-00004DC80000}"/>
    <cellStyle name="Output 7 29" xfId="50654" xr:uid="{00000000-0005-0000-0000-00004EC80000}"/>
    <cellStyle name="Output 7 29 2" xfId="50655" xr:uid="{00000000-0005-0000-0000-00004FC80000}"/>
    <cellStyle name="Output 7 29 3" xfId="50656" xr:uid="{00000000-0005-0000-0000-000050C80000}"/>
    <cellStyle name="Output 7 29 4" xfId="50657" xr:uid="{00000000-0005-0000-0000-000051C80000}"/>
    <cellStyle name="Output 7 3" xfId="50658" xr:uid="{00000000-0005-0000-0000-000052C80000}"/>
    <cellStyle name="Output 7 3 10" xfId="50659" xr:uid="{00000000-0005-0000-0000-000053C80000}"/>
    <cellStyle name="Output 7 3 10 2" xfId="50660" xr:uid="{00000000-0005-0000-0000-000054C80000}"/>
    <cellStyle name="Output 7 3 10 3" xfId="50661" xr:uid="{00000000-0005-0000-0000-000055C80000}"/>
    <cellStyle name="Output 7 3 10 4" xfId="50662" xr:uid="{00000000-0005-0000-0000-000056C80000}"/>
    <cellStyle name="Output 7 3 11" xfId="50663" xr:uid="{00000000-0005-0000-0000-000057C80000}"/>
    <cellStyle name="Output 7 3 11 2" xfId="50664" xr:uid="{00000000-0005-0000-0000-000058C80000}"/>
    <cellStyle name="Output 7 3 11 3" xfId="50665" xr:uid="{00000000-0005-0000-0000-000059C80000}"/>
    <cellStyle name="Output 7 3 11 4" xfId="50666" xr:uid="{00000000-0005-0000-0000-00005AC80000}"/>
    <cellStyle name="Output 7 3 12" xfId="50667" xr:uid="{00000000-0005-0000-0000-00005BC80000}"/>
    <cellStyle name="Output 7 3 12 2" xfId="50668" xr:uid="{00000000-0005-0000-0000-00005CC80000}"/>
    <cellStyle name="Output 7 3 12 3" xfId="50669" xr:uid="{00000000-0005-0000-0000-00005DC80000}"/>
    <cellStyle name="Output 7 3 12 4" xfId="50670" xr:uid="{00000000-0005-0000-0000-00005EC80000}"/>
    <cellStyle name="Output 7 3 13" xfId="50671" xr:uid="{00000000-0005-0000-0000-00005FC80000}"/>
    <cellStyle name="Output 7 3 13 2" xfId="50672" xr:uid="{00000000-0005-0000-0000-000060C80000}"/>
    <cellStyle name="Output 7 3 13 3" xfId="50673" xr:uid="{00000000-0005-0000-0000-000061C80000}"/>
    <cellStyle name="Output 7 3 13 4" xfId="50674" xr:uid="{00000000-0005-0000-0000-000062C80000}"/>
    <cellStyle name="Output 7 3 14" xfId="50675" xr:uid="{00000000-0005-0000-0000-000063C80000}"/>
    <cellStyle name="Output 7 3 14 2" xfId="50676" xr:uid="{00000000-0005-0000-0000-000064C80000}"/>
    <cellStyle name="Output 7 3 14 3" xfId="50677" xr:uid="{00000000-0005-0000-0000-000065C80000}"/>
    <cellStyle name="Output 7 3 14 4" xfId="50678" xr:uid="{00000000-0005-0000-0000-000066C80000}"/>
    <cellStyle name="Output 7 3 15" xfId="50679" xr:uid="{00000000-0005-0000-0000-000067C80000}"/>
    <cellStyle name="Output 7 3 15 2" xfId="50680" xr:uid="{00000000-0005-0000-0000-000068C80000}"/>
    <cellStyle name="Output 7 3 15 3" xfId="50681" xr:uid="{00000000-0005-0000-0000-000069C80000}"/>
    <cellStyle name="Output 7 3 15 4" xfId="50682" xr:uid="{00000000-0005-0000-0000-00006AC80000}"/>
    <cellStyle name="Output 7 3 16" xfId="50683" xr:uid="{00000000-0005-0000-0000-00006BC80000}"/>
    <cellStyle name="Output 7 3 16 2" xfId="50684" xr:uid="{00000000-0005-0000-0000-00006CC80000}"/>
    <cellStyle name="Output 7 3 16 3" xfId="50685" xr:uid="{00000000-0005-0000-0000-00006DC80000}"/>
    <cellStyle name="Output 7 3 16 4" xfId="50686" xr:uid="{00000000-0005-0000-0000-00006EC80000}"/>
    <cellStyle name="Output 7 3 17" xfId="50687" xr:uid="{00000000-0005-0000-0000-00006FC80000}"/>
    <cellStyle name="Output 7 3 17 2" xfId="50688" xr:uid="{00000000-0005-0000-0000-000070C80000}"/>
    <cellStyle name="Output 7 3 17 3" xfId="50689" xr:uid="{00000000-0005-0000-0000-000071C80000}"/>
    <cellStyle name="Output 7 3 17 4" xfId="50690" xr:uid="{00000000-0005-0000-0000-000072C80000}"/>
    <cellStyle name="Output 7 3 18" xfId="50691" xr:uid="{00000000-0005-0000-0000-000073C80000}"/>
    <cellStyle name="Output 7 3 18 2" xfId="50692" xr:uid="{00000000-0005-0000-0000-000074C80000}"/>
    <cellStyle name="Output 7 3 18 3" xfId="50693" xr:uid="{00000000-0005-0000-0000-000075C80000}"/>
    <cellStyle name="Output 7 3 18 4" xfId="50694" xr:uid="{00000000-0005-0000-0000-000076C80000}"/>
    <cellStyle name="Output 7 3 19" xfId="50695" xr:uid="{00000000-0005-0000-0000-000077C80000}"/>
    <cellStyle name="Output 7 3 19 2" xfId="50696" xr:uid="{00000000-0005-0000-0000-000078C80000}"/>
    <cellStyle name="Output 7 3 19 3" xfId="50697" xr:uid="{00000000-0005-0000-0000-000079C80000}"/>
    <cellStyle name="Output 7 3 19 4" xfId="50698" xr:uid="{00000000-0005-0000-0000-00007AC80000}"/>
    <cellStyle name="Output 7 3 2" xfId="50699" xr:uid="{00000000-0005-0000-0000-00007BC80000}"/>
    <cellStyle name="Output 7 3 2 2" xfId="50700" xr:uid="{00000000-0005-0000-0000-00007CC80000}"/>
    <cellStyle name="Output 7 3 2 3" xfId="50701" xr:uid="{00000000-0005-0000-0000-00007DC80000}"/>
    <cellStyle name="Output 7 3 2 4" xfId="50702" xr:uid="{00000000-0005-0000-0000-00007EC80000}"/>
    <cellStyle name="Output 7 3 20" xfId="50703" xr:uid="{00000000-0005-0000-0000-00007FC80000}"/>
    <cellStyle name="Output 7 3 20 2" xfId="50704" xr:uid="{00000000-0005-0000-0000-000080C80000}"/>
    <cellStyle name="Output 7 3 20 3" xfId="50705" xr:uid="{00000000-0005-0000-0000-000081C80000}"/>
    <cellStyle name="Output 7 3 20 4" xfId="50706" xr:uid="{00000000-0005-0000-0000-000082C80000}"/>
    <cellStyle name="Output 7 3 21" xfId="50707" xr:uid="{00000000-0005-0000-0000-000083C80000}"/>
    <cellStyle name="Output 7 3 22" xfId="50708" xr:uid="{00000000-0005-0000-0000-000084C80000}"/>
    <cellStyle name="Output 7 3 3" xfId="50709" xr:uid="{00000000-0005-0000-0000-000085C80000}"/>
    <cellStyle name="Output 7 3 3 2" xfId="50710" xr:uid="{00000000-0005-0000-0000-000086C80000}"/>
    <cellStyle name="Output 7 3 3 3" xfId="50711" xr:uid="{00000000-0005-0000-0000-000087C80000}"/>
    <cellStyle name="Output 7 3 3 4" xfId="50712" xr:uid="{00000000-0005-0000-0000-000088C80000}"/>
    <cellStyle name="Output 7 3 4" xfId="50713" xr:uid="{00000000-0005-0000-0000-000089C80000}"/>
    <cellStyle name="Output 7 3 4 2" xfId="50714" xr:uid="{00000000-0005-0000-0000-00008AC80000}"/>
    <cellStyle name="Output 7 3 4 3" xfId="50715" xr:uid="{00000000-0005-0000-0000-00008BC80000}"/>
    <cellStyle name="Output 7 3 4 4" xfId="50716" xr:uid="{00000000-0005-0000-0000-00008CC80000}"/>
    <cellStyle name="Output 7 3 5" xfId="50717" xr:uid="{00000000-0005-0000-0000-00008DC80000}"/>
    <cellStyle name="Output 7 3 5 2" xfId="50718" xr:uid="{00000000-0005-0000-0000-00008EC80000}"/>
    <cellStyle name="Output 7 3 5 3" xfId="50719" xr:uid="{00000000-0005-0000-0000-00008FC80000}"/>
    <cellStyle name="Output 7 3 5 4" xfId="50720" xr:uid="{00000000-0005-0000-0000-000090C80000}"/>
    <cellStyle name="Output 7 3 6" xfId="50721" xr:uid="{00000000-0005-0000-0000-000091C80000}"/>
    <cellStyle name="Output 7 3 6 2" xfId="50722" xr:uid="{00000000-0005-0000-0000-000092C80000}"/>
    <cellStyle name="Output 7 3 6 3" xfId="50723" xr:uid="{00000000-0005-0000-0000-000093C80000}"/>
    <cellStyle name="Output 7 3 6 4" xfId="50724" xr:uid="{00000000-0005-0000-0000-000094C80000}"/>
    <cellStyle name="Output 7 3 7" xfId="50725" xr:uid="{00000000-0005-0000-0000-000095C80000}"/>
    <cellStyle name="Output 7 3 7 2" xfId="50726" xr:uid="{00000000-0005-0000-0000-000096C80000}"/>
    <cellStyle name="Output 7 3 7 3" xfId="50727" xr:uid="{00000000-0005-0000-0000-000097C80000}"/>
    <cellStyle name="Output 7 3 7 4" xfId="50728" xr:uid="{00000000-0005-0000-0000-000098C80000}"/>
    <cellStyle name="Output 7 3 8" xfId="50729" xr:uid="{00000000-0005-0000-0000-000099C80000}"/>
    <cellStyle name="Output 7 3 8 2" xfId="50730" xr:uid="{00000000-0005-0000-0000-00009AC80000}"/>
    <cellStyle name="Output 7 3 8 3" xfId="50731" xr:uid="{00000000-0005-0000-0000-00009BC80000}"/>
    <cellStyle name="Output 7 3 8 4" xfId="50732" xr:uid="{00000000-0005-0000-0000-00009CC80000}"/>
    <cellStyle name="Output 7 3 9" xfId="50733" xr:uid="{00000000-0005-0000-0000-00009DC80000}"/>
    <cellStyle name="Output 7 3 9 2" xfId="50734" xr:uid="{00000000-0005-0000-0000-00009EC80000}"/>
    <cellStyle name="Output 7 3 9 3" xfId="50735" xr:uid="{00000000-0005-0000-0000-00009FC80000}"/>
    <cellStyle name="Output 7 3 9 4" xfId="50736" xr:uid="{00000000-0005-0000-0000-0000A0C80000}"/>
    <cellStyle name="Output 7 30" xfId="50737" xr:uid="{00000000-0005-0000-0000-0000A1C80000}"/>
    <cellStyle name="Output 7 30 2" xfId="50738" xr:uid="{00000000-0005-0000-0000-0000A2C80000}"/>
    <cellStyle name="Output 7 30 3" xfId="50739" xr:uid="{00000000-0005-0000-0000-0000A3C80000}"/>
    <cellStyle name="Output 7 30 4" xfId="50740" xr:uid="{00000000-0005-0000-0000-0000A4C80000}"/>
    <cellStyle name="Output 7 31" xfId="50741" xr:uid="{00000000-0005-0000-0000-0000A5C80000}"/>
    <cellStyle name="Output 7 32" xfId="50742" xr:uid="{00000000-0005-0000-0000-0000A6C80000}"/>
    <cellStyle name="Output 7 33" xfId="50743" xr:uid="{00000000-0005-0000-0000-0000A7C80000}"/>
    <cellStyle name="Output 7 4" xfId="50744" xr:uid="{00000000-0005-0000-0000-0000A8C80000}"/>
    <cellStyle name="Output 7 4 10" xfId="50745" xr:uid="{00000000-0005-0000-0000-0000A9C80000}"/>
    <cellStyle name="Output 7 4 10 2" xfId="50746" xr:uid="{00000000-0005-0000-0000-0000AAC80000}"/>
    <cellStyle name="Output 7 4 10 3" xfId="50747" xr:uid="{00000000-0005-0000-0000-0000ABC80000}"/>
    <cellStyle name="Output 7 4 10 4" xfId="50748" xr:uid="{00000000-0005-0000-0000-0000ACC80000}"/>
    <cellStyle name="Output 7 4 11" xfId="50749" xr:uid="{00000000-0005-0000-0000-0000ADC80000}"/>
    <cellStyle name="Output 7 4 11 2" xfId="50750" xr:uid="{00000000-0005-0000-0000-0000AEC80000}"/>
    <cellStyle name="Output 7 4 11 3" xfId="50751" xr:uid="{00000000-0005-0000-0000-0000AFC80000}"/>
    <cellStyle name="Output 7 4 11 4" xfId="50752" xr:uid="{00000000-0005-0000-0000-0000B0C80000}"/>
    <cellStyle name="Output 7 4 12" xfId="50753" xr:uid="{00000000-0005-0000-0000-0000B1C80000}"/>
    <cellStyle name="Output 7 4 12 2" xfId="50754" xr:uid="{00000000-0005-0000-0000-0000B2C80000}"/>
    <cellStyle name="Output 7 4 12 3" xfId="50755" xr:uid="{00000000-0005-0000-0000-0000B3C80000}"/>
    <cellStyle name="Output 7 4 12 4" xfId="50756" xr:uid="{00000000-0005-0000-0000-0000B4C80000}"/>
    <cellStyle name="Output 7 4 13" xfId="50757" xr:uid="{00000000-0005-0000-0000-0000B5C80000}"/>
    <cellStyle name="Output 7 4 13 2" xfId="50758" xr:uid="{00000000-0005-0000-0000-0000B6C80000}"/>
    <cellStyle name="Output 7 4 13 3" xfId="50759" xr:uid="{00000000-0005-0000-0000-0000B7C80000}"/>
    <cellStyle name="Output 7 4 13 4" xfId="50760" xr:uid="{00000000-0005-0000-0000-0000B8C80000}"/>
    <cellStyle name="Output 7 4 14" xfId="50761" xr:uid="{00000000-0005-0000-0000-0000B9C80000}"/>
    <cellStyle name="Output 7 4 14 2" xfId="50762" xr:uid="{00000000-0005-0000-0000-0000BAC80000}"/>
    <cellStyle name="Output 7 4 14 3" xfId="50763" xr:uid="{00000000-0005-0000-0000-0000BBC80000}"/>
    <cellStyle name="Output 7 4 14 4" xfId="50764" xr:uid="{00000000-0005-0000-0000-0000BCC80000}"/>
    <cellStyle name="Output 7 4 15" xfId="50765" xr:uid="{00000000-0005-0000-0000-0000BDC80000}"/>
    <cellStyle name="Output 7 4 15 2" xfId="50766" xr:uid="{00000000-0005-0000-0000-0000BEC80000}"/>
    <cellStyle name="Output 7 4 15 3" xfId="50767" xr:uid="{00000000-0005-0000-0000-0000BFC80000}"/>
    <cellStyle name="Output 7 4 15 4" xfId="50768" xr:uid="{00000000-0005-0000-0000-0000C0C80000}"/>
    <cellStyle name="Output 7 4 16" xfId="50769" xr:uid="{00000000-0005-0000-0000-0000C1C80000}"/>
    <cellStyle name="Output 7 4 16 2" xfId="50770" xr:uid="{00000000-0005-0000-0000-0000C2C80000}"/>
    <cellStyle name="Output 7 4 16 3" xfId="50771" xr:uid="{00000000-0005-0000-0000-0000C3C80000}"/>
    <cellStyle name="Output 7 4 16 4" xfId="50772" xr:uid="{00000000-0005-0000-0000-0000C4C80000}"/>
    <cellStyle name="Output 7 4 17" xfId="50773" xr:uid="{00000000-0005-0000-0000-0000C5C80000}"/>
    <cellStyle name="Output 7 4 17 2" xfId="50774" xr:uid="{00000000-0005-0000-0000-0000C6C80000}"/>
    <cellStyle name="Output 7 4 17 3" xfId="50775" xr:uid="{00000000-0005-0000-0000-0000C7C80000}"/>
    <cellStyle name="Output 7 4 17 4" xfId="50776" xr:uid="{00000000-0005-0000-0000-0000C8C80000}"/>
    <cellStyle name="Output 7 4 18" xfId="50777" xr:uid="{00000000-0005-0000-0000-0000C9C80000}"/>
    <cellStyle name="Output 7 4 18 2" xfId="50778" xr:uid="{00000000-0005-0000-0000-0000CAC80000}"/>
    <cellStyle name="Output 7 4 18 3" xfId="50779" xr:uid="{00000000-0005-0000-0000-0000CBC80000}"/>
    <cellStyle name="Output 7 4 18 4" xfId="50780" xr:uid="{00000000-0005-0000-0000-0000CCC80000}"/>
    <cellStyle name="Output 7 4 19" xfId="50781" xr:uid="{00000000-0005-0000-0000-0000CDC80000}"/>
    <cellStyle name="Output 7 4 19 2" xfId="50782" xr:uid="{00000000-0005-0000-0000-0000CEC80000}"/>
    <cellStyle name="Output 7 4 19 3" xfId="50783" xr:uid="{00000000-0005-0000-0000-0000CFC80000}"/>
    <cellStyle name="Output 7 4 19 4" xfId="50784" xr:uid="{00000000-0005-0000-0000-0000D0C80000}"/>
    <cellStyle name="Output 7 4 2" xfId="50785" xr:uid="{00000000-0005-0000-0000-0000D1C80000}"/>
    <cellStyle name="Output 7 4 2 2" xfId="50786" xr:uid="{00000000-0005-0000-0000-0000D2C80000}"/>
    <cellStyle name="Output 7 4 2 3" xfId="50787" xr:uid="{00000000-0005-0000-0000-0000D3C80000}"/>
    <cellStyle name="Output 7 4 2 4" xfId="50788" xr:uid="{00000000-0005-0000-0000-0000D4C80000}"/>
    <cellStyle name="Output 7 4 20" xfId="50789" xr:uid="{00000000-0005-0000-0000-0000D5C80000}"/>
    <cellStyle name="Output 7 4 20 2" xfId="50790" xr:uid="{00000000-0005-0000-0000-0000D6C80000}"/>
    <cellStyle name="Output 7 4 20 3" xfId="50791" xr:uid="{00000000-0005-0000-0000-0000D7C80000}"/>
    <cellStyle name="Output 7 4 20 4" xfId="50792" xr:uid="{00000000-0005-0000-0000-0000D8C80000}"/>
    <cellStyle name="Output 7 4 21" xfId="50793" xr:uid="{00000000-0005-0000-0000-0000D9C80000}"/>
    <cellStyle name="Output 7 4 22" xfId="50794" xr:uid="{00000000-0005-0000-0000-0000DAC80000}"/>
    <cellStyle name="Output 7 4 3" xfId="50795" xr:uid="{00000000-0005-0000-0000-0000DBC80000}"/>
    <cellStyle name="Output 7 4 3 2" xfId="50796" xr:uid="{00000000-0005-0000-0000-0000DCC80000}"/>
    <cellStyle name="Output 7 4 3 3" xfId="50797" xr:uid="{00000000-0005-0000-0000-0000DDC80000}"/>
    <cellStyle name="Output 7 4 3 4" xfId="50798" xr:uid="{00000000-0005-0000-0000-0000DEC80000}"/>
    <cellStyle name="Output 7 4 4" xfId="50799" xr:uid="{00000000-0005-0000-0000-0000DFC80000}"/>
    <cellStyle name="Output 7 4 4 2" xfId="50800" xr:uid="{00000000-0005-0000-0000-0000E0C80000}"/>
    <cellStyle name="Output 7 4 4 3" xfId="50801" xr:uid="{00000000-0005-0000-0000-0000E1C80000}"/>
    <cellStyle name="Output 7 4 4 4" xfId="50802" xr:uid="{00000000-0005-0000-0000-0000E2C80000}"/>
    <cellStyle name="Output 7 4 5" xfId="50803" xr:uid="{00000000-0005-0000-0000-0000E3C80000}"/>
    <cellStyle name="Output 7 4 5 2" xfId="50804" xr:uid="{00000000-0005-0000-0000-0000E4C80000}"/>
    <cellStyle name="Output 7 4 5 3" xfId="50805" xr:uid="{00000000-0005-0000-0000-0000E5C80000}"/>
    <cellStyle name="Output 7 4 5 4" xfId="50806" xr:uid="{00000000-0005-0000-0000-0000E6C80000}"/>
    <cellStyle name="Output 7 4 6" xfId="50807" xr:uid="{00000000-0005-0000-0000-0000E7C80000}"/>
    <cellStyle name="Output 7 4 6 2" xfId="50808" xr:uid="{00000000-0005-0000-0000-0000E8C80000}"/>
    <cellStyle name="Output 7 4 6 3" xfId="50809" xr:uid="{00000000-0005-0000-0000-0000E9C80000}"/>
    <cellStyle name="Output 7 4 6 4" xfId="50810" xr:uid="{00000000-0005-0000-0000-0000EAC80000}"/>
    <cellStyle name="Output 7 4 7" xfId="50811" xr:uid="{00000000-0005-0000-0000-0000EBC80000}"/>
    <cellStyle name="Output 7 4 7 2" xfId="50812" xr:uid="{00000000-0005-0000-0000-0000ECC80000}"/>
    <cellStyle name="Output 7 4 7 3" xfId="50813" xr:uid="{00000000-0005-0000-0000-0000EDC80000}"/>
    <cellStyle name="Output 7 4 7 4" xfId="50814" xr:uid="{00000000-0005-0000-0000-0000EEC80000}"/>
    <cellStyle name="Output 7 4 8" xfId="50815" xr:uid="{00000000-0005-0000-0000-0000EFC80000}"/>
    <cellStyle name="Output 7 4 8 2" xfId="50816" xr:uid="{00000000-0005-0000-0000-0000F0C80000}"/>
    <cellStyle name="Output 7 4 8 3" xfId="50817" xr:uid="{00000000-0005-0000-0000-0000F1C80000}"/>
    <cellStyle name="Output 7 4 8 4" xfId="50818" xr:uid="{00000000-0005-0000-0000-0000F2C80000}"/>
    <cellStyle name="Output 7 4 9" xfId="50819" xr:uid="{00000000-0005-0000-0000-0000F3C80000}"/>
    <cellStyle name="Output 7 4 9 2" xfId="50820" xr:uid="{00000000-0005-0000-0000-0000F4C80000}"/>
    <cellStyle name="Output 7 4 9 3" xfId="50821" xr:uid="{00000000-0005-0000-0000-0000F5C80000}"/>
    <cellStyle name="Output 7 4 9 4" xfId="50822" xr:uid="{00000000-0005-0000-0000-0000F6C80000}"/>
    <cellStyle name="Output 7 5" xfId="50823" xr:uid="{00000000-0005-0000-0000-0000F7C80000}"/>
    <cellStyle name="Output 7 5 10" xfId="50824" xr:uid="{00000000-0005-0000-0000-0000F8C80000}"/>
    <cellStyle name="Output 7 5 10 2" xfId="50825" xr:uid="{00000000-0005-0000-0000-0000F9C80000}"/>
    <cellStyle name="Output 7 5 10 3" xfId="50826" xr:uid="{00000000-0005-0000-0000-0000FAC80000}"/>
    <cellStyle name="Output 7 5 10 4" xfId="50827" xr:uid="{00000000-0005-0000-0000-0000FBC80000}"/>
    <cellStyle name="Output 7 5 11" xfId="50828" xr:uid="{00000000-0005-0000-0000-0000FCC80000}"/>
    <cellStyle name="Output 7 5 11 2" xfId="50829" xr:uid="{00000000-0005-0000-0000-0000FDC80000}"/>
    <cellStyle name="Output 7 5 11 3" xfId="50830" xr:uid="{00000000-0005-0000-0000-0000FEC80000}"/>
    <cellStyle name="Output 7 5 11 4" xfId="50831" xr:uid="{00000000-0005-0000-0000-0000FFC80000}"/>
    <cellStyle name="Output 7 5 12" xfId="50832" xr:uid="{00000000-0005-0000-0000-000000C90000}"/>
    <cellStyle name="Output 7 5 12 2" xfId="50833" xr:uid="{00000000-0005-0000-0000-000001C90000}"/>
    <cellStyle name="Output 7 5 12 3" xfId="50834" xr:uid="{00000000-0005-0000-0000-000002C90000}"/>
    <cellStyle name="Output 7 5 12 4" xfId="50835" xr:uid="{00000000-0005-0000-0000-000003C90000}"/>
    <cellStyle name="Output 7 5 13" xfId="50836" xr:uid="{00000000-0005-0000-0000-000004C90000}"/>
    <cellStyle name="Output 7 5 13 2" xfId="50837" xr:uid="{00000000-0005-0000-0000-000005C90000}"/>
    <cellStyle name="Output 7 5 13 3" xfId="50838" xr:uid="{00000000-0005-0000-0000-000006C90000}"/>
    <cellStyle name="Output 7 5 13 4" xfId="50839" xr:uid="{00000000-0005-0000-0000-000007C90000}"/>
    <cellStyle name="Output 7 5 14" xfId="50840" xr:uid="{00000000-0005-0000-0000-000008C90000}"/>
    <cellStyle name="Output 7 5 14 2" xfId="50841" xr:uid="{00000000-0005-0000-0000-000009C90000}"/>
    <cellStyle name="Output 7 5 14 3" xfId="50842" xr:uid="{00000000-0005-0000-0000-00000AC90000}"/>
    <cellStyle name="Output 7 5 14 4" xfId="50843" xr:uid="{00000000-0005-0000-0000-00000BC90000}"/>
    <cellStyle name="Output 7 5 15" xfId="50844" xr:uid="{00000000-0005-0000-0000-00000CC90000}"/>
    <cellStyle name="Output 7 5 15 2" xfId="50845" xr:uid="{00000000-0005-0000-0000-00000DC90000}"/>
    <cellStyle name="Output 7 5 15 3" xfId="50846" xr:uid="{00000000-0005-0000-0000-00000EC90000}"/>
    <cellStyle name="Output 7 5 15 4" xfId="50847" xr:uid="{00000000-0005-0000-0000-00000FC90000}"/>
    <cellStyle name="Output 7 5 16" xfId="50848" xr:uid="{00000000-0005-0000-0000-000010C90000}"/>
    <cellStyle name="Output 7 5 16 2" xfId="50849" xr:uid="{00000000-0005-0000-0000-000011C90000}"/>
    <cellStyle name="Output 7 5 16 3" xfId="50850" xr:uid="{00000000-0005-0000-0000-000012C90000}"/>
    <cellStyle name="Output 7 5 16 4" xfId="50851" xr:uid="{00000000-0005-0000-0000-000013C90000}"/>
    <cellStyle name="Output 7 5 17" xfId="50852" xr:uid="{00000000-0005-0000-0000-000014C90000}"/>
    <cellStyle name="Output 7 5 17 2" xfId="50853" xr:uid="{00000000-0005-0000-0000-000015C90000}"/>
    <cellStyle name="Output 7 5 17 3" xfId="50854" xr:uid="{00000000-0005-0000-0000-000016C90000}"/>
    <cellStyle name="Output 7 5 17 4" xfId="50855" xr:uid="{00000000-0005-0000-0000-000017C90000}"/>
    <cellStyle name="Output 7 5 18" xfId="50856" xr:uid="{00000000-0005-0000-0000-000018C90000}"/>
    <cellStyle name="Output 7 5 18 2" xfId="50857" xr:uid="{00000000-0005-0000-0000-000019C90000}"/>
    <cellStyle name="Output 7 5 18 3" xfId="50858" xr:uid="{00000000-0005-0000-0000-00001AC90000}"/>
    <cellStyle name="Output 7 5 18 4" xfId="50859" xr:uid="{00000000-0005-0000-0000-00001BC90000}"/>
    <cellStyle name="Output 7 5 19" xfId="50860" xr:uid="{00000000-0005-0000-0000-00001CC90000}"/>
    <cellStyle name="Output 7 5 19 2" xfId="50861" xr:uid="{00000000-0005-0000-0000-00001DC90000}"/>
    <cellStyle name="Output 7 5 19 3" xfId="50862" xr:uid="{00000000-0005-0000-0000-00001EC90000}"/>
    <cellStyle name="Output 7 5 19 4" xfId="50863" xr:uid="{00000000-0005-0000-0000-00001FC90000}"/>
    <cellStyle name="Output 7 5 2" xfId="50864" xr:uid="{00000000-0005-0000-0000-000020C90000}"/>
    <cellStyle name="Output 7 5 2 2" xfId="50865" xr:uid="{00000000-0005-0000-0000-000021C90000}"/>
    <cellStyle name="Output 7 5 2 3" xfId="50866" xr:uid="{00000000-0005-0000-0000-000022C90000}"/>
    <cellStyle name="Output 7 5 2 4" xfId="50867" xr:uid="{00000000-0005-0000-0000-000023C90000}"/>
    <cellStyle name="Output 7 5 20" xfId="50868" xr:uid="{00000000-0005-0000-0000-000024C90000}"/>
    <cellStyle name="Output 7 5 20 2" xfId="50869" xr:uid="{00000000-0005-0000-0000-000025C90000}"/>
    <cellStyle name="Output 7 5 20 3" xfId="50870" xr:uid="{00000000-0005-0000-0000-000026C90000}"/>
    <cellStyle name="Output 7 5 20 4" xfId="50871" xr:uid="{00000000-0005-0000-0000-000027C90000}"/>
    <cellStyle name="Output 7 5 21" xfId="50872" xr:uid="{00000000-0005-0000-0000-000028C90000}"/>
    <cellStyle name="Output 7 5 22" xfId="50873" xr:uid="{00000000-0005-0000-0000-000029C90000}"/>
    <cellStyle name="Output 7 5 3" xfId="50874" xr:uid="{00000000-0005-0000-0000-00002AC90000}"/>
    <cellStyle name="Output 7 5 3 2" xfId="50875" xr:uid="{00000000-0005-0000-0000-00002BC90000}"/>
    <cellStyle name="Output 7 5 3 3" xfId="50876" xr:uid="{00000000-0005-0000-0000-00002CC90000}"/>
    <cellStyle name="Output 7 5 3 4" xfId="50877" xr:uid="{00000000-0005-0000-0000-00002DC90000}"/>
    <cellStyle name="Output 7 5 4" xfId="50878" xr:uid="{00000000-0005-0000-0000-00002EC90000}"/>
    <cellStyle name="Output 7 5 4 2" xfId="50879" xr:uid="{00000000-0005-0000-0000-00002FC90000}"/>
    <cellStyle name="Output 7 5 4 3" xfId="50880" xr:uid="{00000000-0005-0000-0000-000030C90000}"/>
    <cellStyle name="Output 7 5 4 4" xfId="50881" xr:uid="{00000000-0005-0000-0000-000031C90000}"/>
    <cellStyle name="Output 7 5 5" xfId="50882" xr:uid="{00000000-0005-0000-0000-000032C90000}"/>
    <cellStyle name="Output 7 5 5 2" xfId="50883" xr:uid="{00000000-0005-0000-0000-000033C90000}"/>
    <cellStyle name="Output 7 5 5 3" xfId="50884" xr:uid="{00000000-0005-0000-0000-000034C90000}"/>
    <cellStyle name="Output 7 5 5 4" xfId="50885" xr:uid="{00000000-0005-0000-0000-000035C90000}"/>
    <cellStyle name="Output 7 5 6" xfId="50886" xr:uid="{00000000-0005-0000-0000-000036C90000}"/>
    <cellStyle name="Output 7 5 6 2" xfId="50887" xr:uid="{00000000-0005-0000-0000-000037C90000}"/>
    <cellStyle name="Output 7 5 6 3" xfId="50888" xr:uid="{00000000-0005-0000-0000-000038C90000}"/>
    <cellStyle name="Output 7 5 6 4" xfId="50889" xr:uid="{00000000-0005-0000-0000-000039C90000}"/>
    <cellStyle name="Output 7 5 7" xfId="50890" xr:uid="{00000000-0005-0000-0000-00003AC90000}"/>
    <cellStyle name="Output 7 5 7 2" xfId="50891" xr:uid="{00000000-0005-0000-0000-00003BC90000}"/>
    <cellStyle name="Output 7 5 7 3" xfId="50892" xr:uid="{00000000-0005-0000-0000-00003CC90000}"/>
    <cellStyle name="Output 7 5 7 4" xfId="50893" xr:uid="{00000000-0005-0000-0000-00003DC90000}"/>
    <cellStyle name="Output 7 5 8" xfId="50894" xr:uid="{00000000-0005-0000-0000-00003EC90000}"/>
    <cellStyle name="Output 7 5 8 2" xfId="50895" xr:uid="{00000000-0005-0000-0000-00003FC90000}"/>
    <cellStyle name="Output 7 5 8 3" xfId="50896" xr:uid="{00000000-0005-0000-0000-000040C90000}"/>
    <cellStyle name="Output 7 5 8 4" xfId="50897" xr:uid="{00000000-0005-0000-0000-000041C90000}"/>
    <cellStyle name="Output 7 5 9" xfId="50898" xr:uid="{00000000-0005-0000-0000-000042C90000}"/>
    <cellStyle name="Output 7 5 9 2" xfId="50899" xr:uid="{00000000-0005-0000-0000-000043C90000}"/>
    <cellStyle name="Output 7 5 9 3" xfId="50900" xr:uid="{00000000-0005-0000-0000-000044C90000}"/>
    <cellStyle name="Output 7 5 9 4" xfId="50901" xr:uid="{00000000-0005-0000-0000-000045C90000}"/>
    <cellStyle name="Output 7 6" xfId="50902" xr:uid="{00000000-0005-0000-0000-000046C90000}"/>
    <cellStyle name="Output 7 6 10" xfId="50903" xr:uid="{00000000-0005-0000-0000-000047C90000}"/>
    <cellStyle name="Output 7 6 10 2" xfId="50904" xr:uid="{00000000-0005-0000-0000-000048C90000}"/>
    <cellStyle name="Output 7 6 10 3" xfId="50905" xr:uid="{00000000-0005-0000-0000-000049C90000}"/>
    <cellStyle name="Output 7 6 10 4" xfId="50906" xr:uid="{00000000-0005-0000-0000-00004AC90000}"/>
    <cellStyle name="Output 7 6 11" xfId="50907" xr:uid="{00000000-0005-0000-0000-00004BC90000}"/>
    <cellStyle name="Output 7 6 11 2" xfId="50908" xr:uid="{00000000-0005-0000-0000-00004CC90000}"/>
    <cellStyle name="Output 7 6 11 3" xfId="50909" xr:uid="{00000000-0005-0000-0000-00004DC90000}"/>
    <cellStyle name="Output 7 6 11 4" xfId="50910" xr:uid="{00000000-0005-0000-0000-00004EC90000}"/>
    <cellStyle name="Output 7 6 12" xfId="50911" xr:uid="{00000000-0005-0000-0000-00004FC90000}"/>
    <cellStyle name="Output 7 6 12 2" xfId="50912" xr:uid="{00000000-0005-0000-0000-000050C90000}"/>
    <cellStyle name="Output 7 6 12 3" xfId="50913" xr:uid="{00000000-0005-0000-0000-000051C90000}"/>
    <cellStyle name="Output 7 6 12 4" xfId="50914" xr:uid="{00000000-0005-0000-0000-000052C90000}"/>
    <cellStyle name="Output 7 6 13" xfId="50915" xr:uid="{00000000-0005-0000-0000-000053C90000}"/>
    <cellStyle name="Output 7 6 13 2" xfId="50916" xr:uid="{00000000-0005-0000-0000-000054C90000}"/>
    <cellStyle name="Output 7 6 13 3" xfId="50917" xr:uid="{00000000-0005-0000-0000-000055C90000}"/>
    <cellStyle name="Output 7 6 13 4" xfId="50918" xr:uid="{00000000-0005-0000-0000-000056C90000}"/>
    <cellStyle name="Output 7 6 14" xfId="50919" xr:uid="{00000000-0005-0000-0000-000057C90000}"/>
    <cellStyle name="Output 7 6 14 2" xfId="50920" xr:uid="{00000000-0005-0000-0000-000058C90000}"/>
    <cellStyle name="Output 7 6 14 3" xfId="50921" xr:uid="{00000000-0005-0000-0000-000059C90000}"/>
    <cellStyle name="Output 7 6 14 4" xfId="50922" xr:uid="{00000000-0005-0000-0000-00005AC90000}"/>
    <cellStyle name="Output 7 6 15" xfId="50923" xr:uid="{00000000-0005-0000-0000-00005BC90000}"/>
    <cellStyle name="Output 7 6 15 2" xfId="50924" xr:uid="{00000000-0005-0000-0000-00005CC90000}"/>
    <cellStyle name="Output 7 6 15 3" xfId="50925" xr:uid="{00000000-0005-0000-0000-00005DC90000}"/>
    <cellStyle name="Output 7 6 15 4" xfId="50926" xr:uid="{00000000-0005-0000-0000-00005EC90000}"/>
    <cellStyle name="Output 7 6 16" xfId="50927" xr:uid="{00000000-0005-0000-0000-00005FC90000}"/>
    <cellStyle name="Output 7 6 16 2" xfId="50928" xr:uid="{00000000-0005-0000-0000-000060C90000}"/>
    <cellStyle name="Output 7 6 16 3" xfId="50929" xr:uid="{00000000-0005-0000-0000-000061C90000}"/>
    <cellStyle name="Output 7 6 16 4" xfId="50930" xr:uid="{00000000-0005-0000-0000-000062C90000}"/>
    <cellStyle name="Output 7 6 17" xfId="50931" xr:uid="{00000000-0005-0000-0000-000063C90000}"/>
    <cellStyle name="Output 7 6 17 2" xfId="50932" xr:uid="{00000000-0005-0000-0000-000064C90000}"/>
    <cellStyle name="Output 7 6 17 3" xfId="50933" xr:uid="{00000000-0005-0000-0000-000065C90000}"/>
    <cellStyle name="Output 7 6 17 4" xfId="50934" xr:uid="{00000000-0005-0000-0000-000066C90000}"/>
    <cellStyle name="Output 7 6 18" xfId="50935" xr:uid="{00000000-0005-0000-0000-000067C90000}"/>
    <cellStyle name="Output 7 6 18 2" xfId="50936" xr:uid="{00000000-0005-0000-0000-000068C90000}"/>
    <cellStyle name="Output 7 6 18 3" xfId="50937" xr:uid="{00000000-0005-0000-0000-000069C90000}"/>
    <cellStyle name="Output 7 6 18 4" xfId="50938" xr:uid="{00000000-0005-0000-0000-00006AC90000}"/>
    <cellStyle name="Output 7 6 19" xfId="50939" xr:uid="{00000000-0005-0000-0000-00006BC90000}"/>
    <cellStyle name="Output 7 6 19 2" xfId="50940" xr:uid="{00000000-0005-0000-0000-00006CC90000}"/>
    <cellStyle name="Output 7 6 19 3" xfId="50941" xr:uid="{00000000-0005-0000-0000-00006DC90000}"/>
    <cellStyle name="Output 7 6 19 4" xfId="50942" xr:uid="{00000000-0005-0000-0000-00006EC90000}"/>
    <cellStyle name="Output 7 6 2" xfId="50943" xr:uid="{00000000-0005-0000-0000-00006FC90000}"/>
    <cellStyle name="Output 7 6 2 2" xfId="50944" xr:uid="{00000000-0005-0000-0000-000070C90000}"/>
    <cellStyle name="Output 7 6 2 3" xfId="50945" xr:uid="{00000000-0005-0000-0000-000071C90000}"/>
    <cellStyle name="Output 7 6 2 4" xfId="50946" xr:uid="{00000000-0005-0000-0000-000072C90000}"/>
    <cellStyle name="Output 7 6 20" xfId="50947" xr:uid="{00000000-0005-0000-0000-000073C90000}"/>
    <cellStyle name="Output 7 6 20 2" xfId="50948" xr:uid="{00000000-0005-0000-0000-000074C90000}"/>
    <cellStyle name="Output 7 6 20 3" xfId="50949" xr:uid="{00000000-0005-0000-0000-000075C90000}"/>
    <cellStyle name="Output 7 6 20 4" xfId="50950" xr:uid="{00000000-0005-0000-0000-000076C90000}"/>
    <cellStyle name="Output 7 6 21" xfId="50951" xr:uid="{00000000-0005-0000-0000-000077C90000}"/>
    <cellStyle name="Output 7 6 22" xfId="50952" xr:uid="{00000000-0005-0000-0000-000078C90000}"/>
    <cellStyle name="Output 7 6 3" xfId="50953" xr:uid="{00000000-0005-0000-0000-000079C90000}"/>
    <cellStyle name="Output 7 6 3 2" xfId="50954" xr:uid="{00000000-0005-0000-0000-00007AC90000}"/>
    <cellStyle name="Output 7 6 3 3" xfId="50955" xr:uid="{00000000-0005-0000-0000-00007BC90000}"/>
    <cellStyle name="Output 7 6 3 4" xfId="50956" xr:uid="{00000000-0005-0000-0000-00007CC90000}"/>
    <cellStyle name="Output 7 6 4" xfId="50957" xr:uid="{00000000-0005-0000-0000-00007DC90000}"/>
    <cellStyle name="Output 7 6 4 2" xfId="50958" xr:uid="{00000000-0005-0000-0000-00007EC90000}"/>
    <cellStyle name="Output 7 6 4 3" xfId="50959" xr:uid="{00000000-0005-0000-0000-00007FC90000}"/>
    <cellStyle name="Output 7 6 4 4" xfId="50960" xr:uid="{00000000-0005-0000-0000-000080C90000}"/>
    <cellStyle name="Output 7 6 5" xfId="50961" xr:uid="{00000000-0005-0000-0000-000081C90000}"/>
    <cellStyle name="Output 7 6 5 2" xfId="50962" xr:uid="{00000000-0005-0000-0000-000082C90000}"/>
    <cellStyle name="Output 7 6 5 3" xfId="50963" xr:uid="{00000000-0005-0000-0000-000083C90000}"/>
    <cellStyle name="Output 7 6 5 4" xfId="50964" xr:uid="{00000000-0005-0000-0000-000084C90000}"/>
    <cellStyle name="Output 7 6 6" xfId="50965" xr:uid="{00000000-0005-0000-0000-000085C90000}"/>
    <cellStyle name="Output 7 6 6 2" xfId="50966" xr:uid="{00000000-0005-0000-0000-000086C90000}"/>
    <cellStyle name="Output 7 6 6 3" xfId="50967" xr:uid="{00000000-0005-0000-0000-000087C90000}"/>
    <cellStyle name="Output 7 6 6 4" xfId="50968" xr:uid="{00000000-0005-0000-0000-000088C90000}"/>
    <cellStyle name="Output 7 6 7" xfId="50969" xr:uid="{00000000-0005-0000-0000-000089C90000}"/>
    <cellStyle name="Output 7 6 7 2" xfId="50970" xr:uid="{00000000-0005-0000-0000-00008AC90000}"/>
    <cellStyle name="Output 7 6 7 3" xfId="50971" xr:uid="{00000000-0005-0000-0000-00008BC90000}"/>
    <cellStyle name="Output 7 6 7 4" xfId="50972" xr:uid="{00000000-0005-0000-0000-00008CC90000}"/>
    <cellStyle name="Output 7 6 8" xfId="50973" xr:uid="{00000000-0005-0000-0000-00008DC90000}"/>
    <cellStyle name="Output 7 6 8 2" xfId="50974" xr:uid="{00000000-0005-0000-0000-00008EC90000}"/>
    <cellStyle name="Output 7 6 8 3" xfId="50975" xr:uid="{00000000-0005-0000-0000-00008FC90000}"/>
    <cellStyle name="Output 7 6 8 4" xfId="50976" xr:uid="{00000000-0005-0000-0000-000090C90000}"/>
    <cellStyle name="Output 7 6 9" xfId="50977" xr:uid="{00000000-0005-0000-0000-000091C90000}"/>
    <cellStyle name="Output 7 6 9 2" xfId="50978" xr:uid="{00000000-0005-0000-0000-000092C90000}"/>
    <cellStyle name="Output 7 6 9 3" xfId="50979" xr:uid="{00000000-0005-0000-0000-000093C90000}"/>
    <cellStyle name="Output 7 6 9 4" xfId="50980" xr:uid="{00000000-0005-0000-0000-000094C90000}"/>
    <cellStyle name="Output 7 7" xfId="50981" xr:uid="{00000000-0005-0000-0000-000095C90000}"/>
    <cellStyle name="Output 7 7 10" xfId="50982" xr:uid="{00000000-0005-0000-0000-000096C90000}"/>
    <cellStyle name="Output 7 7 10 2" xfId="50983" xr:uid="{00000000-0005-0000-0000-000097C90000}"/>
    <cellStyle name="Output 7 7 10 3" xfId="50984" xr:uid="{00000000-0005-0000-0000-000098C90000}"/>
    <cellStyle name="Output 7 7 10 4" xfId="50985" xr:uid="{00000000-0005-0000-0000-000099C90000}"/>
    <cellStyle name="Output 7 7 11" xfId="50986" xr:uid="{00000000-0005-0000-0000-00009AC90000}"/>
    <cellStyle name="Output 7 7 11 2" xfId="50987" xr:uid="{00000000-0005-0000-0000-00009BC90000}"/>
    <cellStyle name="Output 7 7 11 3" xfId="50988" xr:uid="{00000000-0005-0000-0000-00009CC90000}"/>
    <cellStyle name="Output 7 7 11 4" xfId="50989" xr:uid="{00000000-0005-0000-0000-00009DC90000}"/>
    <cellStyle name="Output 7 7 12" xfId="50990" xr:uid="{00000000-0005-0000-0000-00009EC90000}"/>
    <cellStyle name="Output 7 7 12 2" xfId="50991" xr:uid="{00000000-0005-0000-0000-00009FC90000}"/>
    <cellStyle name="Output 7 7 12 3" xfId="50992" xr:uid="{00000000-0005-0000-0000-0000A0C90000}"/>
    <cellStyle name="Output 7 7 12 4" xfId="50993" xr:uid="{00000000-0005-0000-0000-0000A1C90000}"/>
    <cellStyle name="Output 7 7 13" xfId="50994" xr:uid="{00000000-0005-0000-0000-0000A2C90000}"/>
    <cellStyle name="Output 7 7 13 2" xfId="50995" xr:uid="{00000000-0005-0000-0000-0000A3C90000}"/>
    <cellStyle name="Output 7 7 13 3" xfId="50996" xr:uid="{00000000-0005-0000-0000-0000A4C90000}"/>
    <cellStyle name="Output 7 7 13 4" xfId="50997" xr:uid="{00000000-0005-0000-0000-0000A5C90000}"/>
    <cellStyle name="Output 7 7 14" xfId="50998" xr:uid="{00000000-0005-0000-0000-0000A6C90000}"/>
    <cellStyle name="Output 7 7 14 2" xfId="50999" xr:uid="{00000000-0005-0000-0000-0000A7C90000}"/>
    <cellStyle name="Output 7 7 14 3" xfId="51000" xr:uid="{00000000-0005-0000-0000-0000A8C90000}"/>
    <cellStyle name="Output 7 7 14 4" xfId="51001" xr:uid="{00000000-0005-0000-0000-0000A9C90000}"/>
    <cellStyle name="Output 7 7 15" xfId="51002" xr:uid="{00000000-0005-0000-0000-0000AAC90000}"/>
    <cellStyle name="Output 7 7 15 2" xfId="51003" xr:uid="{00000000-0005-0000-0000-0000ABC90000}"/>
    <cellStyle name="Output 7 7 15 3" xfId="51004" xr:uid="{00000000-0005-0000-0000-0000ACC90000}"/>
    <cellStyle name="Output 7 7 15 4" xfId="51005" xr:uid="{00000000-0005-0000-0000-0000ADC90000}"/>
    <cellStyle name="Output 7 7 16" xfId="51006" xr:uid="{00000000-0005-0000-0000-0000AEC90000}"/>
    <cellStyle name="Output 7 7 16 2" xfId="51007" xr:uid="{00000000-0005-0000-0000-0000AFC90000}"/>
    <cellStyle name="Output 7 7 16 3" xfId="51008" xr:uid="{00000000-0005-0000-0000-0000B0C90000}"/>
    <cellStyle name="Output 7 7 16 4" xfId="51009" xr:uid="{00000000-0005-0000-0000-0000B1C90000}"/>
    <cellStyle name="Output 7 7 17" xfId="51010" xr:uid="{00000000-0005-0000-0000-0000B2C90000}"/>
    <cellStyle name="Output 7 7 17 2" xfId="51011" xr:uid="{00000000-0005-0000-0000-0000B3C90000}"/>
    <cellStyle name="Output 7 7 17 3" xfId="51012" xr:uid="{00000000-0005-0000-0000-0000B4C90000}"/>
    <cellStyle name="Output 7 7 17 4" xfId="51013" xr:uid="{00000000-0005-0000-0000-0000B5C90000}"/>
    <cellStyle name="Output 7 7 18" xfId="51014" xr:uid="{00000000-0005-0000-0000-0000B6C90000}"/>
    <cellStyle name="Output 7 7 18 2" xfId="51015" xr:uid="{00000000-0005-0000-0000-0000B7C90000}"/>
    <cellStyle name="Output 7 7 18 3" xfId="51016" xr:uid="{00000000-0005-0000-0000-0000B8C90000}"/>
    <cellStyle name="Output 7 7 18 4" xfId="51017" xr:uid="{00000000-0005-0000-0000-0000B9C90000}"/>
    <cellStyle name="Output 7 7 19" xfId="51018" xr:uid="{00000000-0005-0000-0000-0000BAC90000}"/>
    <cellStyle name="Output 7 7 19 2" xfId="51019" xr:uid="{00000000-0005-0000-0000-0000BBC90000}"/>
    <cellStyle name="Output 7 7 19 3" xfId="51020" xr:uid="{00000000-0005-0000-0000-0000BCC90000}"/>
    <cellStyle name="Output 7 7 19 4" xfId="51021" xr:uid="{00000000-0005-0000-0000-0000BDC90000}"/>
    <cellStyle name="Output 7 7 2" xfId="51022" xr:uid="{00000000-0005-0000-0000-0000BEC90000}"/>
    <cellStyle name="Output 7 7 2 2" xfId="51023" xr:uid="{00000000-0005-0000-0000-0000BFC90000}"/>
    <cellStyle name="Output 7 7 2 3" xfId="51024" xr:uid="{00000000-0005-0000-0000-0000C0C90000}"/>
    <cellStyle name="Output 7 7 2 4" xfId="51025" xr:uid="{00000000-0005-0000-0000-0000C1C90000}"/>
    <cellStyle name="Output 7 7 20" xfId="51026" xr:uid="{00000000-0005-0000-0000-0000C2C90000}"/>
    <cellStyle name="Output 7 7 20 2" xfId="51027" xr:uid="{00000000-0005-0000-0000-0000C3C90000}"/>
    <cellStyle name="Output 7 7 20 3" xfId="51028" xr:uid="{00000000-0005-0000-0000-0000C4C90000}"/>
    <cellStyle name="Output 7 7 20 4" xfId="51029" xr:uid="{00000000-0005-0000-0000-0000C5C90000}"/>
    <cellStyle name="Output 7 7 21" xfId="51030" xr:uid="{00000000-0005-0000-0000-0000C6C90000}"/>
    <cellStyle name="Output 7 7 22" xfId="51031" xr:uid="{00000000-0005-0000-0000-0000C7C90000}"/>
    <cellStyle name="Output 7 7 3" xfId="51032" xr:uid="{00000000-0005-0000-0000-0000C8C90000}"/>
    <cellStyle name="Output 7 7 3 2" xfId="51033" xr:uid="{00000000-0005-0000-0000-0000C9C90000}"/>
    <cellStyle name="Output 7 7 3 3" xfId="51034" xr:uid="{00000000-0005-0000-0000-0000CAC90000}"/>
    <cellStyle name="Output 7 7 3 4" xfId="51035" xr:uid="{00000000-0005-0000-0000-0000CBC90000}"/>
    <cellStyle name="Output 7 7 4" xfId="51036" xr:uid="{00000000-0005-0000-0000-0000CCC90000}"/>
    <cellStyle name="Output 7 7 4 2" xfId="51037" xr:uid="{00000000-0005-0000-0000-0000CDC90000}"/>
    <cellStyle name="Output 7 7 4 3" xfId="51038" xr:uid="{00000000-0005-0000-0000-0000CEC90000}"/>
    <cellStyle name="Output 7 7 4 4" xfId="51039" xr:uid="{00000000-0005-0000-0000-0000CFC90000}"/>
    <cellStyle name="Output 7 7 5" xfId="51040" xr:uid="{00000000-0005-0000-0000-0000D0C90000}"/>
    <cellStyle name="Output 7 7 5 2" xfId="51041" xr:uid="{00000000-0005-0000-0000-0000D1C90000}"/>
    <cellStyle name="Output 7 7 5 3" xfId="51042" xr:uid="{00000000-0005-0000-0000-0000D2C90000}"/>
    <cellStyle name="Output 7 7 5 4" xfId="51043" xr:uid="{00000000-0005-0000-0000-0000D3C90000}"/>
    <cellStyle name="Output 7 7 6" xfId="51044" xr:uid="{00000000-0005-0000-0000-0000D4C90000}"/>
    <cellStyle name="Output 7 7 6 2" xfId="51045" xr:uid="{00000000-0005-0000-0000-0000D5C90000}"/>
    <cellStyle name="Output 7 7 6 3" xfId="51046" xr:uid="{00000000-0005-0000-0000-0000D6C90000}"/>
    <cellStyle name="Output 7 7 6 4" xfId="51047" xr:uid="{00000000-0005-0000-0000-0000D7C90000}"/>
    <cellStyle name="Output 7 7 7" xfId="51048" xr:uid="{00000000-0005-0000-0000-0000D8C90000}"/>
    <cellStyle name="Output 7 7 7 2" xfId="51049" xr:uid="{00000000-0005-0000-0000-0000D9C90000}"/>
    <cellStyle name="Output 7 7 7 3" xfId="51050" xr:uid="{00000000-0005-0000-0000-0000DAC90000}"/>
    <cellStyle name="Output 7 7 7 4" xfId="51051" xr:uid="{00000000-0005-0000-0000-0000DBC90000}"/>
    <cellStyle name="Output 7 7 8" xfId="51052" xr:uid="{00000000-0005-0000-0000-0000DCC90000}"/>
    <cellStyle name="Output 7 7 8 2" xfId="51053" xr:uid="{00000000-0005-0000-0000-0000DDC90000}"/>
    <cellStyle name="Output 7 7 8 3" xfId="51054" xr:uid="{00000000-0005-0000-0000-0000DEC90000}"/>
    <cellStyle name="Output 7 7 8 4" xfId="51055" xr:uid="{00000000-0005-0000-0000-0000DFC90000}"/>
    <cellStyle name="Output 7 7 9" xfId="51056" xr:uid="{00000000-0005-0000-0000-0000E0C90000}"/>
    <cellStyle name="Output 7 7 9 2" xfId="51057" xr:uid="{00000000-0005-0000-0000-0000E1C90000}"/>
    <cellStyle name="Output 7 7 9 3" xfId="51058" xr:uid="{00000000-0005-0000-0000-0000E2C90000}"/>
    <cellStyle name="Output 7 7 9 4" xfId="51059" xr:uid="{00000000-0005-0000-0000-0000E3C90000}"/>
    <cellStyle name="Output 7 8" xfId="51060" xr:uid="{00000000-0005-0000-0000-0000E4C90000}"/>
    <cellStyle name="Output 7 8 10" xfId="51061" xr:uid="{00000000-0005-0000-0000-0000E5C90000}"/>
    <cellStyle name="Output 7 8 10 2" xfId="51062" xr:uid="{00000000-0005-0000-0000-0000E6C90000}"/>
    <cellStyle name="Output 7 8 10 3" xfId="51063" xr:uid="{00000000-0005-0000-0000-0000E7C90000}"/>
    <cellStyle name="Output 7 8 10 4" xfId="51064" xr:uid="{00000000-0005-0000-0000-0000E8C90000}"/>
    <cellStyle name="Output 7 8 11" xfId="51065" xr:uid="{00000000-0005-0000-0000-0000E9C90000}"/>
    <cellStyle name="Output 7 8 11 2" xfId="51066" xr:uid="{00000000-0005-0000-0000-0000EAC90000}"/>
    <cellStyle name="Output 7 8 11 3" xfId="51067" xr:uid="{00000000-0005-0000-0000-0000EBC90000}"/>
    <cellStyle name="Output 7 8 11 4" xfId="51068" xr:uid="{00000000-0005-0000-0000-0000ECC90000}"/>
    <cellStyle name="Output 7 8 12" xfId="51069" xr:uid="{00000000-0005-0000-0000-0000EDC90000}"/>
    <cellStyle name="Output 7 8 12 2" xfId="51070" xr:uid="{00000000-0005-0000-0000-0000EEC90000}"/>
    <cellStyle name="Output 7 8 12 3" xfId="51071" xr:uid="{00000000-0005-0000-0000-0000EFC90000}"/>
    <cellStyle name="Output 7 8 12 4" xfId="51072" xr:uid="{00000000-0005-0000-0000-0000F0C90000}"/>
    <cellStyle name="Output 7 8 13" xfId="51073" xr:uid="{00000000-0005-0000-0000-0000F1C90000}"/>
    <cellStyle name="Output 7 8 13 2" xfId="51074" xr:uid="{00000000-0005-0000-0000-0000F2C90000}"/>
    <cellStyle name="Output 7 8 13 3" xfId="51075" xr:uid="{00000000-0005-0000-0000-0000F3C90000}"/>
    <cellStyle name="Output 7 8 13 4" xfId="51076" xr:uid="{00000000-0005-0000-0000-0000F4C90000}"/>
    <cellStyle name="Output 7 8 14" xfId="51077" xr:uid="{00000000-0005-0000-0000-0000F5C90000}"/>
    <cellStyle name="Output 7 8 14 2" xfId="51078" xr:uid="{00000000-0005-0000-0000-0000F6C90000}"/>
    <cellStyle name="Output 7 8 14 3" xfId="51079" xr:uid="{00000000-0005-0000-0000-0000F7C90000}"/>
    <cellStyle name="Output 7 8 14 4" xfId="51080" xr:uid="{00000000-0005-0000-0000-0000F8C90000}"/>
    <cellStyle name="Output 7 8 15" xfId="51081" xr:uid="{00000000-0005-0000-0000-0000F9C90000}"/>
    <cellStyle name="Output 7 8 15 2" xfId="51082" xr:uid="{00000000-0005-0000-0000-0000FAC90000}"/>
    <cellStyle name="Output 7 8 15 3" xfId="51083" xr:uid="{00000000-0005-0000-0000-0000FBC90000}"/>
    <cellStyle name="Output 7 8 15 4" xfId="51084" xr:uid="{00000000-0005-0000-0000-0000FCC90000}"/>
    <cellStyle name="Output 7 8 16" xfId="51085" xr:uid="{00000000-0005-0000-0000-0000FDC90000}"/>
    <cellStyle name="Output 7 8 16 2" xfId="51086" xr:uid="{00000000-0005-0000-0000-0000FEC90000}"/>
    <cellStyle name="Output 7 8 16 3" xfId="51087" xr:uid="{00000000-0005-0000-0000-0000FFC90000}"/>
    <cellStyle name="Output 7 8 16 4" xfId="51088" xr:uid="{00000000-0005-0000-0000-000000CA0000}"/>
    <cellStyle name="Output 7 8 17" xfId="51089" xr:uid="{00000000-0005-0000-0000-000001CA0000}"/>
    <cellStyle name="Output 7 8 17 2" xfId="51090" xr:uid="{00000000-0005-0000-0000-000002CA0000}"/>
    <cellStyle name="Output 7 8 17 3" xfId="51091" xr:uid="{00000000-0005-0000-0000-000003CA0000}"/>
    <cellStyle name="Output 7 8 17 4" xfId="51092" xr:uid="{00000000-0005-0000-0000-000004CA0000}"/>
    <cellStyle name="Output 7 8 18" xfId="51093" xr:uid="{00000000-0005-0000-0000-000005CA0000}"/>
    <cellStyle name="Output 7 8 18 2" xfId="51094" xr:uid="{00000000-0005-0000-0000-000006CA0000}"/>
    <cellStyle name="Output 7 8 18 3" xfId="51095" xr:uid="{00000000-0005-0000-0000-000007CA0000}"/>
    <cellStyle name="Output 7 8 18 4" xfId="51096" xr:uid="{00000000-0005-0000-0000-000008CA0000}"/>
    <cellStyle name="Output 7 8 19" xfId="51097" xr:uid="{00000000-0005-0000-0000-000009CA0000}"/>
    <cellStyle name="Output 7 8 19 2" xfId="51098" xr:uid="{00000000-0005-0000-0000-00000ACA0000}"/>
    <cellStyle name="Output 7 8 19 3" xfId="51099" xr:uid="{00000000-0005-0000-0000-00000BCA0000}"/>
    <cellStyle name="Output 7 8 19 4" xfId="51100" xr:uid="{00000000-0005-0000-0000-00000CCA0000}"/>
    <cellStyle name="Output 7 8 2" xfId="51101" xr:uid="{00000000-0005-0000-0000-00000DCA0000}"/>
    <cellStyle name="Output 7 8 2 2" xfId="51102" xr:uid="{00000000-0005-0000-0000-00000ECA0000}"/>
    <cellStyle name="Output 7 8 2 3" xfId="51103" xr:uid="{00000000-0005-0000-0000-00000FCA0000}"/>
    <cellStyle name="Output 7 8 2 4" xfId="51104" xr:uid="{00000000-0005-0000-0000-000010CA0000}"/>
    <cellStyle name="Output 7 8 20" xfId="51105" xr:uid="{00000000-0005-0000-0000-000011CA0000}"/>
    <cellStyle name="Output 7 8 20 2" xfId="51106" xr:uid="{00000000-0005-0000-0000-000012CA0000}"/>
    <cellStyle name="Output 7 8 20 3" xfId="51107" xr:uid="{00000000-0005-0000-0000-000013CA0000}"/>
    <cellStyle name="Output 7 8 20 4" xfId="51108" xr:uid="{00000000-0005-0000-0000-000014CA0000}"/>
    <cellStyle name="Output 7 8 21" xfId="51109" xr:uid="{00000000-0005-0000-0000-000015CA0000}"/>
    <cellStyle name="Output 7 8 22" xfId="51110" xr:uid="{00000000-0005-0000-0000-000016CA0000}"/>
    <cellStyle name="Output 7 8 3" xfId="51111" xr:uid="{00000000-0005-0000-0000-000017CA0000}"/>
    <cellStyle name="Output 7 8 3 2" xfId="51112" xr:uid="{00000000-0005-0000-0000-000018CA0000}"/>
    <cellStyle name="Output 7 8 3 3" xfId="51113" xr:uid="{00000000-0005-0000-0000-000019CA0000}"/>
    <cellStyle name="Output 7 8 3 4" xfId="51114" xr:uid="{00000000-0005-0000-0000-00001ACA0000}"/>
    <cellStyle name="Output 7 8 4" xfId="51115" xr:uid="{00000000-0005-0000-0000-00001BCA0000}"/>
    <cellStyle name="Output 7 8 4 2" xfId="51116" xr:uid="{00000000-0005-0000-0000-00001CCA0000}"/>
    <cellStyle name="Output 7 8 4 3" xfId="51117" xr:uid="{00000000-0005-0000-0000-00001DCA0000}"/>
    <cellStyle name="Output 7 8 4 4" xfId="51118" xr:uid="{00000000-0005-0000-0000-00001ECA0000}"/>
    <cellStyle name="Output 7 8 5" xfId="51119" xr:uid="{00000000-0005-0000-0000-00001FCA0000}"/>
    <cellStyle name="Output 7 8 5 2" xfId="51120" xr:uid="{00000000-0005-0000-0000-000020CA0000}"/>
    <cellStyle name="Output 7 8 5 3" xfId="51121" xr:uid="{00000000-0005-0000-0000-000021CA0000}"/>
    <cellStyle name="Output 7 8 5 4" xfId="51122" xr:uid="{00000000-0005-0000-0000-000022CA0000}"/>
    <cellStyle name="Output 7 8 6" xfId="51123" xr:uid="{00000000-0005-0000-0000-000023CA0000}"/>
    <cellStyle name="Output 7 8 6 2" xfId="51124" xr:uid="{00000000-0005-0000-0000-000024CA0000}"/>
    <cellStyle name="Output 7 8 6 3" xfId="51125" xr:uid="{00000000-0005-0000-0000-000025CA0000}"/>
    <cellStyle name="Output 7 8 6 4" xfId="51126" xr:uid="{00000000-0005-0000-0000-000026CA0000}"/>
    <cellStyle name="Output 7 8 7" xfId="51127" xr:uid="{00000000-0005-0000-0000-000027CA0000}"/>
    <cellStyle name="Output 7 8 7 2" xfId="51128" xr:uid="{00000000-0005-0000-0000-000028CA0000}"/>
    <cellStyle name="Output 7 8 7 3" xfId="51129" xr:uid="{00000000-0005-0000-0000-000029CA0000}"/>
    <cellStyle name="Output 7 8 7 4" xfId="51130" xr:uid="{00000000-0005-0000-0000-00002ACA0000}"/>
    <cellStyle name="Output 7 8 8" xfId="51131" xr:uid="{00000000-0005-0000-0000-00002BCA0000}"/>
    <cellStyle name="Output 7 8 8 2" xfId="51132" xr:uid="{00000000-0005-0000-0000-00002CCA0000}"/>
    <cellStyle name="Output 7 8 8 3" xfId="51133" xr:uid="{00000000-0005-0000-0000-00002DCA0000}"/>
    <cellStyle name="Output 7 8 8 4" xfId="51134" xr:uid="{00000000-0005-0000-0000-00002ECA0000}"/>
    <cellStyle name="Output 7 8 9" xfId="51135" xr:uid="{00000000-0005-0000-0000-00002FCA0000}"/>
    <cellStyle name="Output 7 8 9 2" xfId="51136" xr:uid="{00000000-0005-0000-0000-000030CA0000}"/>
    <cellStyle name="Output 7 8 9 3" xfId="51137" xr:uid="{00000000-0005-0000-0000-000031CA0000}"/>
    <cellStyle name="Output 7 8 9 4" xfId="51138" xr:uid="{00000000-0005-0000-0000-000032CA0000}"/>
    <cellStyle name="Output 7 9" xfId="51139" xr:uid="{00000000-0005-0000-0000-000033CA0000}"/>
    <cellStyle name="Output 7 9 10" xfId="51140" xr:uid="{00000000-0005-0000-0000-000034CA0000}"/>
    <cellStyle name="Output 7 9 10 2" xfId="51141" xr:uid="{00000000-0005-0000-0000-000035CA0000}"/>
    <cellStyle name="Output 7 9 10 3" xfId="51142" xr:uid="{00000000-0005-0000-0000-000036CA0000}"/>
    <cellStyle name="Output 7 9 10 4" xfId="51143" xr:uid="{00000000-0005-0000-0000-000037CA0000}"/>
    <cellStyle name="Output 7 9 11" xfId="51144" xr:uid="{00000000-0005-0000-0000-000038CA0000}"/>
    <cellStyle name="Output 7 9 11 2" xfId="51145" xr:uid="{00000000-0005-0000-0000-000039CA0000}"/>
    <cellStyle name="Output 7 9 11 3" xfId="51146" xr:uid="{00000000-0005-0000-0000-00003ACA0000}"/>
    <cellStyle name="Output 7 9 11 4" xfId="51147" xr:uid="{00000000-0005-0000-0000-00003BCA0000}"/>
    <cellStyle name="Output 7 9 12" xfId="51148" xr:uid="{00000000-0005-0000-0000-00003CCA0000}"/>
    <cellStyle name="Output 7 9 12 2" xfId="51149" xr:uid="{00000000-0005-0000-0000-00003DCA0000}"/>
    <cellStyle name="Output 7 9 12 3" xfId="51150" xr:uid="{00000000-0005-0000-0000-00003ECA0000}"/>
    <cellStyle name="Output 7 9 12 4" xfId="51151" xr:uid="{00000000-0005-0000-0000-00003FCA0000}"/>
    <cellStyle name="Output 7 9 13" xfId="51152" xr:uid="{00000000-0005-0000-0000-000040CA0000}"/>
    <cellStyle name="Output 7 9 13 2" xfId="51153" xr:uid="{00000000-0005-0000-0000-000041CA0000}"/>
    <cellStyle name="Output 7 9 13 3" xfId="51154" xr:uid="{00000000-0005-0000-0000-000042CA0000}"/>
    <cellStyle name="Output 7 9 13 4" xfId="51155" xr:uid="{00000000-0005-0000-0000-000043CA0000}"/>
    <cellStyle name="Output 7 9 14" xfId="51156" xr:uid="{00000000-0005-0000-0000-000044CA0000}"/>
    <cellStyle name="Output 7 9 14 2" xfId="51157" xr:uid="{00000000-0005-0000-0000-000045CA0000}"/>
    <cellStyle name="Output 7 9 14 3" xfId="51158" xr:uid="{00000000-0005-0000-0000-000046CA0000}"/>
    <cellStyle name="Output 7 9 14 4" xfId="51159" xr:uid="{00000000-0005-0000-0000-000047CA0000}"/>
    <cellStyle name="Output 7 9 15" xfId="51160" xr:uid="{00000000-0005-0000-0000-000048CA0000}"/>
    <cellStyle name="Output 7 9 15 2" xfId="51161" xr:uid="{00000000-0005-0000-0000-000049CA0000}"/>
    <cellStyle name="Output 7 9 15 3" xfId="51162" xr:uid="{00000000-0005-0000-0000-00004ACA0000}"/>
    <cellStyle name="Output 7 9 15 4" xfId="51163" xr:uid="{00000000-0005-0000-0000-00004BCA0000}"/>
    <cellStyle name="Output 7 9 16" xfId="51164" xr:uid="{00000000-0005-0000-0000-00004CCA0000}"/>
    <cellStyle name="Output 7 9 16 2" xfId="51165" xr:uid="{00000000-0005-0000-0000-00004DCA0000}"/>
    <cellStyle name="Output 7 9 16 3" xfId="51166" xr:uid="{00000000-0005-0000-0000-00004ECA0000}"/>
    <cellStyle name="Output 7 9 16 4" xfId="51167" xr:uid="{00000000-0005-0000-0000-00004FCA0000}"/>
    <cellStyle name="Output 7 9 17" xfId="51168" xr:uid="{00000000-0005-0000-0000-000050CA0000}"/>
    <cellStyle name="Output 7 9 17 2" xfId="51169" xr:uid="{00000000-0005-0000-0000-000051CA0000}"/>
    <cellStyle name="Output 7 9 17 3" xfId="51170" xr:uid="{00000000-0005-0000-0000-000052CA0000}"/>
    <cellStyle name="Output 7 9 17 4" xfId="51171" xr:uid="{00000000-0005-0000-0000-000053CA0000}"/>
    <cellStyle name="Output 7 9 18" xfId="51172" xr:uid="{00000000-0005-0000-0000-000054CA0000}"/>
    <cellStyle name="Output 7 9 18 2" xfId="51173" xr:uid="{00000000-0005-0000-0000-000055CA0000}"/>
    <cellStyle name="Output 7 9 18 3" xfId="51174" xr:uid="{00000000-0005-0000-0000-000056CA0000}"/>
    <cellStyle name="Output 7 9 18 4" xfId="51175" xr:uid="{00000000-0005-0000-0000-000057CA0000}"/>
    <cellStyle name="Output 7 9 19" xfId="51176" xr:uid="{00000000-0005-0000-0000-000058CA0000}"/>
    <cellStyle name="Output 7 9 19 2" xfId="51177" xr:uid="{00000000-0005-0000-0000-000059CA0000}"/>
    <cellStyle name="Output 7 9 19 3" xfId="51178" xr:uid="{00000000-0005-0000-0000-00005ACA0000}"/>
    <cellStyle name="Output 7 9 19 4" xfId="51179" xr:uid="{00000000-0005-0000-0000-00005BCA0000}"/>
    <cellStyle name="Output 7 9 2" xfId="51180" xr:uid="{00000000-0005-0000-0000-00005CCA0000}"/>
    <cellStyle name="Output 7 9 2 2" xfId="51181" xr:uid="{00000000-0005-0000-0000-00005DCA0000}"/>
    <cellStyle name="Output 7 9 2 3" xfId="51182" xr:uid="{00000000-0005-0000-0000-00005ECA0000}"/>
    <cellStyle name="Output 7 9 2 4" xfId="51183" xr:uid="{00000000-0005-0000-0000-00005FCA0000}"/>
    <cellStyle name="Output 7 9 20" xfId="51184" xr:uid="{00000000-0005-0000-0000-000060CA0000}"/>
    <cellStyle name="Output 7 9 20 2" xfId="51185" xr:uid="{00000000-0005-0000-0000-000061CA0000}"/>
    <cellStyle name="Output 7 9 20 3" xfId="51186" xr:uid="{00000000-0005-0000-0000-000062CA0000}"/>
    <cellStyle name="Output 7 9 20 4" xfId="51187" xr:uid="{00000000-0005-0000-0000-000063CA0000}"/>
    <cellStyle name="Output 7 9 21" xfId="51188" xr:uid="{00000000-0005-0000-0000-000064CA0000}"/>
    <cellStyle name="Output 7 9 22" xfId="51189" xr:uid="{00000000-0005-0000-0000-000065CA0000}"/>
    <cellStyle name="Output 7 9 3" xfId="51190" xr:uid="{00000000-0005-0000-0000-000066CA0000}"/>
    <cellStyle name="Output 7 9 3 2" xfId="51191" xr:uid="{00000000-0005-0000-0000-000067CA0000}"/>
    <cellStyle name="Output 7 9 3 3" xfId="51192" xr:uid="{00000000-0005-0000-0000-000068CA0000}"/>
    <cellStyle name="Output 7 9 3 4" xfId="51193" xr:uid="{00000000-0005-0000-0000-000069CA0000}"/>
    <cellStyle name="Output 7 9 4" xfId="51194" xr:uid="{00000000-0005-0000-0000-00006ACA0000}"/>
    <cellStyle name="Output 7 9 4 2" xfId="51195" xr:uid="{00000000-0005-0000-0000-00006BCA0000}"/>
    <cellStyle name="Output 7 9 4 3" xfId="51196" xr:uid="{00000000-0005-0000-0000-00006CCA0000}"/>
    <cellStyle name="Output 7 9 4 4" xfId="51197" xr:uid="{00000000-0005-0000-0000-00006DCA0000}"/>
    <cellStyle name="Output 7 9 5" xfId="51198" xr:uid="{00000000-0005-0000-0000-00006ECA0000}"/>
    <cellStyle name="Output 7 9 5 2" xfId="51199" xr:uid="{00000000-0005-0000-0000-00006FCA0000}"/>
    <cellStyle name="Output 7 9 5 3" xfId="51200" xr:uid="{00000000-0005-0000-0000-000070CA0000}"/>
    <cellStyle name="Output 7 9 5 4" xfId="51201" xr:uid="{00000000-0005-0000-0000-000071CA0000}"/>
    <cellStyle name="Output 7 9 6" xfId="51202" xr:uid="{00000000-0005-0000-0000-000072CA0000}"/>
    <cellStyle name="Output 7 9 6 2" xfId="51203" xr:uid="{00000000-0005-0000-0000-000073CA0000}"/>
    <cellStyle name="Output 7 9 6 3" xfId="51204" xr:uid="{00000000-0005-0000-0000-000074CA0000}"/>
    <cellStyle name="Output 7 9 6 4" xfId="51205" xr:uid="{00000000-0005-0000-0000-000075CA0000}"/>
    <cellStyle name="Output 7 9 7" xfId="51206" xr:uid="{00000000-0005-0000-0000-000076CA0000}"/>
    <cellStyle name="Output 7 9 7 2" xfId="51207" xr:uid="{00000000-0005-0000-0000-000077CA0000}"/>
    <cellStyle name="Output 7 9 7 3" xfId="51208" xr:uid="{00000000-0005-0000-0000-000078CA0000}"/>
    <cellStyle name="Output 7 9 7 4" xfId="51209" xr:uid="{00000000-0005-0000-0000-000079CA0000}"/>
    <cellStyle name="Output 7 9 8" xfId="51210" xr:uid="{00000000-0005-0000-0000-00007ACA0000}"/>
    <cellStyle name="Output 7 9 8 2" xfId="51211" xr:uid="{00000000-0005-0000-0000-00007BCA0000}"/>
    <cellStyle name="Output 7 9 8 3" xfId="51212" xr:uid="{00000000-0005-0000-0000-00007CCA0000}"/>
    <cellStyle name="Output 7 9 8 4" xfId="51213" xr:uid="{00000000-0005-0000-0000-00007DCA0000}"/>
    <cellStyle name="Output 7 9 9" xfId="51214" xr:uid="{00000000-0005-0000-0000-00007ECA0000}"/>
    <cellStyle name="Output 7 9 9 2" xfId="51215" xr:uid="{00000000-0005-0000-0000-00007FCA0000}"/>
    <cellStyle name="Output 7 9 9 3" xfId="51216" xr:uid="{00000000-0005-0000-0000-000080CA0000}"/>
    <cellStyle name="Output 7 9 9 4" xfId="51217" xr:uid="{00000000-0005-0000-0000-000081CA0000}"/>
    <cellStyle name="Output 8" xfId="51218" xr:uid="{00000000-0005-0000-0000-000082CA0000}"/>
    <cellStyle name="Output 8 10" xfId="51219" xr:uid="{00000000-0005-0000-0000-000083CA0000}"/>
    <cellStyle name="Output 8 10 2" xfId="51220" xr:uid="{00000000-0005-0000-0000-000084CA0000}"/>
    <cellStyle name="Output 8 10 3" xfId="51221" xr:uid="{00000000-0005-0000-0000-000085CA0000}"/>
    <cellStyle name="Output 8 10 4" xfId="51222" xr:uid="{00000000-0005-0000-0000-000086CA0000}"/>
    <cellStyle name="Output 8 11" xfId="51223" xr:uid="{00000000-0005-0000-0000-000087CA0000}"/>
    <cellStyle name="Output 8 11 2" xfId="51224" xr:uid="{00000000-0005-0000-0000-000088CA0000}"/>
    <cellStyle name="Output 8 11 3" xfId="51225" xr:uid="{00000000-0005-0000-0000-000089CA0000}"/>
    <cellStyle name="Output 8 11 4" xfId="51226" xr:uid="{00000000-0005-0000-0000-00008ACA0000}"/>
    <cellStyle name="Output 8 12" xfId="51227" xr:uid="{00000000-0005-0000-0000-00008BCA0000}"/>
    <cellStyle name="Output 8 12 2" xfId="51228" xr:uid="{00000000-0005-0000-0000-00008CCA0000}"/>
    <cellStyle name="Output 8 12 3" xfId="51229" xr:uid="{00000000-0005-0000-0000-00008DCA0000}"/>
    <cellStyle name="Output 8 12 4" xfId="51230" xr:uid="{00000000-0005-0000-0000-00008ECA0000}"/>
    <cellStyle name="Output 8 13" xfId="51231" xr:uid="{00000000-0005-0000-0000-00008FCA0000}"/>
    <cellStyle name="Output 8 13 2" xfId="51232" xr:uid="{00000000-0005-0000-0000-000090CA0000}"/>
    <cellStyle name="Output 8 13 3" xfId="51233" xr:uid="{00000000-0005-0000-0000-000091CA0000}"/>
    <cellStyle name="Output 8 13 4" xfId="51234" xr:uid="{00000000-0005-0000-0000-000092CA0000}"/>
    <cellStyle name="Output 8 14" xfId="51235" xr:uid="{00000000-0005-0000-0000-000093CA0000}"/>
    <cellStyle name="Output 8 14 2" xfId="51236" xr:uid="{00000000-0005-0000-0000-000094CA0000}"/>
    <cellStyle name="Output 8 14 3" xfId="51237" xr:uid="{00000000-0005-0000-0000-000095CA0000}"/>
    <cellStyle name="Output 8 14 4" xfId="51238" xr:uid="{00000000-0005-0000-0000-000096CA0000}"/>
    <cellStyle name="Output 8 15" xfId="51239" xr:uid="{00000000-0005-0000-0000-000097CA0000}"/>
    <cellStyle name="Output 8 15 2" xfId="51240" xr:uid="{00000000-0005-0000-0000-000098CA0000}"/>
    <cellStyle name="Output 8 15 3" xfId="51241" xr:uid="{00000000-0005-0000-0000-000099CA0000}"/>
    <cellStyle name="Output 8 15 4" xfId="51242" xr:uid="{00000000-0005-0000-0000-00009ACA0000}"/>
    <cellStyle name="Output 8 16" xfId="51243" xr:uid="{00000000-0005-0000-0000-00009BCA0000}"/>
    <cellStyle name="Output 8 16 2" xfId="51244" xr:uid="{00000000-0005-0000-0000-00009CCA0000}"/>
    <cellStyle name="Output 8 16 3" xfId="51245" xr:uid="{00000000-0005-0000-0000-00009DCA0000}"/>
    <cellStyle name="Output 8 16 4" xfId="51246" xr:uid="{00000000-0005-0000-0000-00009ECA0000}"/>
    <cellStyle name="Output 8 17" xfId="51247" xr:uid="{00000000-0005-0000-0000-00009FCA0000}"/>
    <cellStyle name="Output 8 17 2" xfId="51248" xr:uid="{00000000-0005-0000-0000-0000A0CA0000}"/>
    <cellStyle name="Output 8 17 3" xfId="51249" xr:uid="{00000000-0005-0000-0000-0000A1CA0000}"/>
    <cellStyle name="Output 8 17 4" xfId="51250" xr:uid="{00000000-0005-0000-0000-0000A2CA0000}"/>
    <cellStyle name="Output 8 18" xfId="51251" xr:uid="{00000000-0005-0000-0000-0000A3CA0000}"/>
    <cellStyle name="Output 8 18 2" xfId="51252" xr:uid="{00000000-0005-0000-0000-0000A4CA0000}"/>
    <cellStyle name="Output 8 18 3" xfId="51253" xr:uid="{00000000-0005-0000-0000-0000A5CA0000}"/>
    <cellStyle name="Output 8 18 4" xfId="51254" xr:uid="{00000000-0005-0000-0000-0000A6CA0000}"/>
    <cellStyle name="Output 8 19" xfId="51255" xr:uid="{00000000-0005-0000-0000-0000A7CA0000}"/>
    <cellStyle name="Output 8 19 2" xfId="51256" xr:uid="{00000000-0005-0000-0000-0000A8CA0000}"/>
    <cellStyle name="Output 8 19 3" xfId="51257" xr:uid="{00000000-0005-0000-0000-0000A9CA0000}"/>
    <cellStyle name="Output 8 19 4" xfId="51258" xr:uid="{00000000-0005-0000-0000-0000AACA0000}"/>
    <cellStyle name="Output 8 2" xfId="51259" xr:uid="{00000000-0005-0000-0000-0000ABCA0000}"/>
    <cellStyle name="Output 8 2 2" xfId="51260" xr:uid="{00000000-0005-0000-0000-0000ACCA0000}"/>
    <cellStyle name="Output 8 2 3" xfId="51261" xr:uid="{00000000-0005-0000-0000-0000ADCA0000}"/>
    <cellStyle name="Output 8 2 4" xfId="51262" xr:uid="{00000000-0005-0000-0000-0000AECA0000}"/>
    <cellStyle name="Output 8 20" xfId="51263" xr:uid="{00000000-0005-0000-0000-0000AFCA0000}"/>
    <cellStyle name="Output 8 20 2" xfId="51264" xr:uid="{00000000-0005-0000-0000-0000B0CA0000}"/>
    <cellStyle name="Output 8 20 3" xfId="51265" xr:uid="{00000000-0005-0000-0000-0000B1CA0000}"/>
    <cellStyle name="Output 8 20 4" xfId="51266" xr:uid="{00000000-0005-0000-0000-0000B2CA0000}"/>
    <cellStyle name="Output 8 21" xfId="51267" xr:uid="{00000000-0005-0000-0000-0000B3CA0000}"/>
    <cellStyle name="Output 8 22" xfId="51268" xr:uid="{00000000-0005-0000-0000-0000B4CA0000}"/>
    <cellStyle name="Output 8 23" xfId="51269" xr:uid="{00000000-0005-0000-0000-0000B5CA0000}"/>
    <cellStyle name="Output 8 3" xfId="51270" xr:uid="{00000000-0005-0000-0000-0000B6CA0000}"/>
    <cellStyle name="Output 8 3 2" xfId="51271" xr:uid="{00000000-0005-0000-0000-0000B7CA0000}"/>
    <cellStyle name="Output 8 3 3" xfId="51272" xr:uid="{00000000-0005-0000-0000-0000B8CA0000}"/>
    <cellStyle name="Output 8 3 4" xfId="51273" xr:uid="{00000000-0005-0000-0000-0000B9CA0000}"/>
    <cellStyle name="Output 8 4" xfId="51274" xr:uid="{00000000-0005-0000-0000-0000BACA0000}"/>
    <cellStyle name="Output 8 4 2" xfId="51275" xr:uid="{00000000-0005-0000-0000-0000BBCA0000}"/>
    <cellStyle name="Output 8 4 3" xfId="51276" xr:uid="{00000000-0005-0000-0000-0000BCCA0000}"/>
    <cellStyle name="Output 8 4 4" xfId="51277" xr:uid="{00000000-0005-0000-0000-0000BDCA0000}"/>
    <cellStyle name="Output 8 5" xfId="51278" xr:uid="{00000000-0005-0000-0000-0000BECA0000}"/>
    <cellStyle name="Output 8 5 2" xfId="51279" xr:uid="{00000000-0005-0000-0000-0000BFCA0000}"/>
    <cellStyle name="Output 8 5 3" xfId="51280" xr:uid="{00000000-0005-0000-0000-0000C0CA0000}"/>
    <cellStyle name="Output 8 5 4" xfId="51281" xr:uid="{00000000-0005-0000-0000-0000C1CA0000}"/>
    <cellStyle name="Output 8 6" xfId="51282" xr:uid="{00000000-0005-0000-0000-0000C2CA0000}"/>
    <cellStyle name="Output 8 6 2" xfId="51283" xr:uid="{00000000-0005-0000-0000-0000C3CA0000}"/>
    <cellStyle name="Output 8 6 3" xfId="51284" xr:uid="{00000000-0005-0000-0000-0000C4CA0000}"/>
    <cellStyle name="Output 8 6 4" xfId="51285" xr:uid="{00000000-0005-0000-0000-0000C5CA0000}"/>
    <cellStyle name="Output 8 7" xfId="51286" xr:uid="{00000000-0005-0000-0000-0000C6CA0000}"/>
    <cellStyle name="Output 8 7 2" xfId="51287" xr:uid="{00000000-0005-0000-0000-0000C7CA0000}"/>
    <cellStyle name="Output 8 7 3" xfId="51288" xr:uid="{00000000-0005-0000-0000-0000C8CA0000}"/>
    <cellStyle name="Output 8 7 4" xfId="51289" xr:uid="{00000000-0005-0000-0000-0000C9CA0000}"/>
    <cellStyle name="Output 8 8" xfId="51290" xr:uid="{00000000-0005-0000-0000-0000CACA0000}"/>
    <cellStyle name="Output 8 8 2" xfId="51291" xr:uid="{00000000-0005-0000-0000-0000CBCA0000}"/>
    <cellStyle name="Output 8 8 3" xfId="51292" xr:uid="{00000000-0005-0000-0000-0000CCCA0000}"/>
    <cellStyle name="Output 8 8 4" xfId="51293" xr:uid="{00000000-0005-0000-0000-0000CDCA0000}"/>
    <cellStyle name="Output 8 9" xfId="51294" xr:uid="{00000000-0005-0000-0000-0000CECA0000}"/>
    <cellStyle name="Output 8 9 2" xfId="51295" xr:uid="{00000000-0005-0000-0000-0000CFCA0000}"/>
    <cellStyle name="Output 8 9 3" xfId="51296" xr:uid="{00000000-0005-0000-0000-0000D0CA0000}"/>
    <cellStyle name="Output 8 9 4" xfId="51297" xr:uid="{00000000-0005-0000-0000-0000D1CA0000}"/>
    <cellStyle name="Output 9" xfId="51298" xr:uid="{00000000-0005-0000-0000-0000D2CA0000}"/>
    <cellStyle name="Output 9 10" xfId="51299" xr:uid="{00000000-0005-0000-0000-0000D3CA0000}"/>
    <cellStyle name="Output 9 10 2" xfId="51300" xr:uid="{00000000-0005-0000-0000-0000D4CA0000}"/>
    <cellStyle name="Output 9 10 3" xfId="51301" xr:uid="{00000000-0005-0000-0000-0000D5CA0000}"/>
    <cellStyle name="Output 9 10 4" xfId="51302" xr:uid="{00000000-0005-0000-0000-0000D6CA0000}"/>
    <cellStyle name="Output 9 11" xfId="51303" xr:uid="{00000000-0005-0000-0000-0000D7CA0000}"/>
    <cellStyle name="Output 9 11 2" xfId="51304" xr:uid="{00000000-0005-0000-0000-0000D8CA0000}"/>
    <cellStyle name="Output 9 11 3" xfId="51305" xr:uid="{00000000-0005-0000-0000-0000D9CA0000}"/>
    <cellStyle name="Output 9 11 4" xfId="51306" xr:uid="{00000000-0005-0000-0000-0000DACA0000}"/>
    <cellStyle name="Output 9 12" xfId="51307" xr:uid="{00000000-0005-0000-0000-0000DBCA0000}"/>
    <cellStyle name="Output 9 12 2" xfId="51308" xr:uid="{00000000-0005-0000-0000-0000DCCA0000}"/>
    <cellStyle name="Output 9 12 3" xfId="51309" xr:uid="{00000000-0005-0000-0000-0000DDCA0000}"/>
    <cellStyle name="Output 9 12 4" xfId="51310" xr:uid="{00000000-0005-0000-0000-0000DECA0000}"/>
    <cellStyle name="Output 9 13" xfId="51311" xr:uid="{00000000-0005-0000-0000-0000DFCA0000}"/>
    <cellStyle name="Output 9 13 2" xfId="51312" xr:uid="{00000000-0005-0000-0000-0000E0CA0000}"/>
    <cellStyle name="Output 9 13 3" xfId="51313" xr:uid="{00000000-0005-0000-0000-0000E1CA0000}"/>
    <cellStyle name="Output 9 13 4" xfId="51314" xr:uid="{00000000-0005-0000-0000-0000E2CA0000}"/>
    <cellStyle name="Output 9 14" xfId="51315" xr:uid="{00000000-0005-0000-0000-0000E3CA0000}"/>
    <cellStyle name="Output 9 14 2" xfId="51316" xr:uid="{00000000-0005-0000-0000-0000E4CA0000}"/>
    <cellStyle name="Output 9 14 3" xfId="51317" xr:uid="{00000000-0005-0000-0000-0000E5CA0000}"/>
    <cellStyle name="Output 9 14 4" xfId="51318" xr:uid="{00000000-0005-0000-0000-0000E6CA0000}"/>
    <cellStyle name="Output 9 15" xfId="51319" xr:uid="{00000000-0005-0000-0000-0000E7CA0000}"/>
    <cellStyle name="Output 9 15 2" xfId="51320" xr:uid="{00000000-0005-0000-0000-0000E8CA0000}"/>
    <cellStyle name="Output 9 15 3" xfId="51321" xr:uid="{00000000-0005-0000-0000-0000E9CA0000}"/>
    <cellStyle name="Output 9 15 4" xfId="51322" xr:uid="{00000000-0005-0000-0000-0000EACA0000}"/>
    <cellStyle name="Output 9 16" xfId="51323" xr:uid="{00000000-0005-0000-0000-0000EBCA0000}"/>
    <cellStyle name="Output 9 16 2" xfId="51324" xr:uid="{00000000-0005-0000-0000-0000ECCA0000}"/>
    <cellStyle name="Output 9 16 3" xfId="51325" xr:uid="{00000000-0005-0000-0000-0000EDCA0000}"/>
    <cellStyle name="Output 9 16 4" xfId="51326" xr:uid="{00000000-0005-0000-0000-0000EECA0000}"/>
    <cellStyle name="Output 9 17" xfId="51327" xr:uid="{00000000-0005-0000-0000-0000EFCA0000}"/>
    <cellStyle name="Output 9 17 2" xfId="51328" xr:uid="{00000000-0005-0000-0000-0000F0CA0000}"/>
    <cellStyle name="Output 9 17 3" xfId="51329" xr:uid="{00000000-0005-0000-0000-0000F1CA0000}"/>
    <cellStyle name="Output 9 17 4" xfId="51330" xr:uid="{00000000-0005-0000-0000-0000F2CA0000}"/>
    <cellStyle name="Output 9 18" xfId="51331" xr:uid="{00000000-0005-0000-0000-0000F3CA0000}"/>
    <cellStyle name="Output 9 18 2" xfId="51332" xr:uid="{00000000-0005-0000-0000-0000F4CA0000}"/>
    <cellStyle name="Output 9 18 3" xfId="51333" xr:uid="{00000000-0005-0000-0000-0000F5CA0000}"/>
    <cellStyle name="Output 9 18 4" xfId="51334" xr:uid="{00000000-0005-0000-0000-0000F6CA0000}"/>
    <cellStyle name="Output 9 19" xfId="51335" xr:uid="{00000000-0005-0000-0000-0000F7CA0000}"/>
    <cellStyle name="Output 9 19 2" xfId="51336" xr:uid="{00000000-0005-0000-0000-0000F8CA0000}"/>
    <cellStyle name="Output 9 19 3" xfId="51337" xr:uid="{00000000-0005-0000-0000-0000F9CA0000}"/>
    <cellStyle name="Output 9 19 4" xfId="51338" xr:uid="{00000000-0005-0000-0000-0000FACA0000}"/>
    <cellStyle name="Output 9 2" xfId="51339" xr:uid="{00000000-0005-0000-0000-0000FBCA0000}"/>
    <cellStyle name="Output 9 2 2" xfId="51340" xr:uid="{00000000-0005-0000-0000-0000FCCA0000}"/>
    <cellStyle name="Output 9 2 3" xfId="51341" xr:uid="{00000000-0005-0000-0000-0000FDCA0000}"/>
    <cellStyle name="Output 9 2 4" xfId="51342" xr:uid="{00000000-0005-0000-0000-0000FECA0000}"/>
    <cellStyle name="Output 9 20" xfId="51343" xr:uid="{00000000-0005-0000-0000-0000FFCA0000}"/>
    <cellStyle name="Output 9 20 2" xfId="51344" xr:uid="{00000000-0005-0000-0000-000000CB0000}"/>
    <cellStyle name="Output 9 20 3" xfId="51345" xr:uid="{00000000-0005-0000-0000-000001CB0000}"/>
    <cellStyle name="Output 9 20 4" xfId="51346" xr:uid="{00000000-0005-0000-0000-000002CB0000}"/>
    <cellStyle name="Output 9 21" xfId="51347" xr:uid="{00000000-0005-0000-0000-000003CB0000}"/>
    <cellStyle name="Output 9 22" xfId="51348" xr:uid="{00000000-0005-0000-0000-000004CB0000}"/>
    <cellStyle name="Output 9 23" xfId="51349" xr:uid="{00000000-0005-0000-0000-000005CB0000}"/>
    <cellStyle name="Output 9 3" xfId="51350" xr:uid="{00000000-0005-0000-0000-000006CB0000}"/>
    <cellStyle name="Output 9 3 2" xfId="51351" xr:uid="{00000000-0005-0000-0000-000007CB0000}"/>
    <cellStyle name="Output 9 3 3" xfId="51352" xr:uid="{00000000-0005-0000-0000-000008CB0000}"/>
    <cellStyle name="Output 9 3 4" xfId="51353" xr:uid="{00000000-0005-0000-0000-000009CB0000}"/>
    <cellStyle name="Output 9 4" xfId="51354" xr:uid="{00000000-0005-0000-0000-00000ACB0000}"/>
    <cellStyle name="Output 9 4 2" xfId="51355" xr:uid="{00000000-0005-0000-0000-00000BCB0000}"/>
    <cellStyle name="Output 9 4 3" xfId="51356" xr:uid="{00000000-0005-0000-0000-00000CCB0000}"/>
    <cellStyle name="Output 9 4 4" xfId="51357" xr:uid="{00000000-0005-0000-0000-00000DCB0000}"/>
    <cellStyle name="Output 9 5" xfId="51358" xr:uid="{00000000-0005-0000-0000-00000ECB0000}"/>
    <cellStyle name="Output 9 5 2" xfId="51359" xr:uid="{00000000-0005-0000-0000-00000FCB0000}"/>
    <cellStyle name="Output 9 5 3" xfId="51360" xr:uid="{00000000-0005-0000-0000-000010CB0000}"/>
    <cellStyle name="Output 9 5 4" xfId="51361" xr:uid="{00000000-0005-0000-0000-000011CB0000}"/>
    <cellStyle name="Output 9 6" xfId="51362" xr:uid="{00000000-0005-0000-0000-000012CB0000}"/>
    <cellStyle name="Output 9 6 2" xfId="51363" xr:uid="{00000000-0005-0000-0000-000013CB0000}"/>
    <cellStyle name="Output 9 6 3" xfId="51364" xr:uid="{00000000-0005-0000-0000-000014CB0000}"/>
    <cellStyle name="Output 9 6 4" xfId="51365" xr:uid="{00000000-0005-0000-0000-000015CB0000}"/>
    <cellStyle name="Output 9 7" xfId="51366" xr:uid="{00000000-0005-0000-0000-000016CB0000}"/>
    <cellStyle name="Output 9 7 2" xfId="51367" xr:uid="{00000000-0005-0000-0000-000017CB0000}"/>
    <cellStyle name="Output 9 7 3" xfId="51368" xr:uid="{00000000-0005-0000-0000-000018CB0000}"/>
    <cellStyle name="Output 9 7 4" xfId="51369" xr:uid="{00000000-0005-0000-0000-000019CB0000}"/>
    <cellStyle name="Output 9 8" xfId="51370" xr:uid="{00000000-0005-0000-0000-00001ACB0000}"/>
    <cellStyle name="Output 9 8 2" xfId="51371" xr:uid="{00000000-0005-0000-0000-00001BCB0000}"/>
    <cellStyle name="Output 9 8 3" xfId="51372" xr:uid="{00000000-0005-0000-0000-00001CCB0000}"/>
    <cellStyle name="Output 9 8 4" xfId="51373" xr:uid="{00000000-0005-0000-0000-00001DCB0000}"/>
    <cellStyle name="Output 9 9" xfId="51374" xr:uid="{00000000-0005-0000-0000-00001ECB0000}"/>
    <cellStyle name="Output 9 9 2" xfId="51375" xr:uid="{00000000-0005-0000-0000-00001FCB0000}"/>
    <cellStyle name="Output 9 9 3" xfId="51376" xr:uid="{00000000-0005-0000-0000-000020CB0000}"/>
    <cellStyle name="Output 9 9 4" xfId="51377" xr:uid="{00000000-0005-0000-0000-000021CB0000}"/>
    <cellStyle name="Output Amounts" xfId="57818" xr:uid="{00000000-0005-0000-0000-000022CB0000}"/>
    <cellStyle name="Output Column Headings" xfId="57819" xr:uid="{00000000-0005-0000-0000-000023CB0000}"/>
    <cellStyle name="Output Line Items" xfId="57820" xr:uid="{00000000-0005-0000-0000-000024CB0000}"/>
    <cellStyle name="Output Report Heading" xfId="57821" xr:uid="{00000000-0005-0000-0000-000025CB0000}"/>
    <cellStyle name="Output Report Title" xfId="57822" xr:uid="{00000000-0005-0000-0000-000026CB0000}"/>
    <cellStyle name="P" xfId="57823" xr:uid="{00000000-0005-0000-0000-000027CB0000}"/>
    <cellStyle name="P 2" xfId="57824" xr:uid="{00000000-0005-0000-0000-000028CB0000}"/>
    <cellStyle name="Page Number" xfId="57825" xr:uid="{00000000-0005-0000-0000-000029CB0000}"/>
    <cellStyle name="Percent [0]" xfId="57826" xr:uid="{00000000-0005-0000-0000-00002ACB0000}"/>
    <cellStyle name="Percent [2]" xfId="57827" xr:uid="{00000000-0005-0000-0000-00002BCB0000}"/>
    <cellStyle name="Percent 10" xfId="58093" xr:uid="{00000000-0005-0000-0000-00002CCB0000}"/>
    <cellStyle name="Percent 11" xfId="58094" xr:uid="{00000000-0005-0000-0000-00002DCB0000}"/>
    <cellStyle name="Percent 12" xfId="58095" xr:uid="{00000000-0005-0000-0000-00002ECB0000}"/>
    <cellStyle name="Percent 13" xfId="58096" xr:uid="{00000000-0005-0000-0000-00002FCB0000}"/>
    <cellStyle name="Percent 14" xfId="58097" xr:uid="{00000000-0005-0000-0000-000030CB0000}"/>
    <cellStyle name="Percent 15" xfId="58115" xr:uid="{00000000-0005-0000-0000-000031CB0000}"/>
    <cellStyle name="Percent 16" xfId="58116" xr:uid="{00000000-0005-0000-0000-000032CB0000}"/>
    <cellStyle name="Percent 17" xfId="58117" xr:uid="{00000000-0005-0000-0000-000033CB0000}"/>
    <cellStyle name="Percent 18" xfId="58118" xr:uid="{00000000-0005-0000-0000-000034CB0000}"/>
    <cellStyle name="Percent 19" xfId="58123" xr:uid="{00000000-0005-0000-0000-000035CB0000}"/>
    <cellStyle name="Percent 19 2" xfId="58130" xr:uid="{00000000-0005-0000-0000-000036CB0000}"/>
    <cellStyle name="Percent 2" xfId="1863" xr:uid="{00000000-0005-0000-0000-000037CB0000}"/>
    <cellStyle name="Percent 2 10" xfId="2179" xr:uid="{00000000-0005-0000-0000-000038CB0000}"/>
    <cellStyle name="Percent 2 10 2" xfId="57487" xr:uid="{00000000-0005-0000-0000-000039CB0000}"/>
    <cellStyle name="Percent 2 11" xfId="2180" xr:uid="{00000000-0005-0000-0000-00003ACB0000}"/>
    <cellStyle name="Percent 2 11 2" xfId="57489" xr:uid="{00000000-0005-0000-0000-00003BCB0000}"/>
    <cellStyle name="Percent 2 12" xfId="2181" xr:uid="{00000000-0005-0000-0000-00003CCB0000}"/>
    <cellStyle name="Percent 2 12 2" xfId="57499" xr:uid="{00000000-0005-0000-0000-00003DCB0000}"/>
    <cellStyle name="Percent 2 13" xfId="2182" xr:uid="{00000000-0005-0000-0000-00003ECB0000}"/>
    <cellStyle name="Percent 2 14" xfId="2183" xr:uid="{00000000-0005-0000-0000-00003FCB0000}"/>
    <cellStyle name="Percent 2 15" xfId="2184" xr:uid="{00000000-0005-0000-0000-000040CB0000}"/>
    <cellStyle name="Percent 2 16" xfId="2185" xr:uid="{00000000-0005-0000-0000-000041CB0000}"/>
    <cellStyle name="Percent 2 17" xfId="2186" xr:uid="{00000000-0005-0000-0000-000042CB0000}"/>
    <cellStyle name="Percent 2 18" xfId="2187" xr:uid="{00000000-0005-0000-0000-000043CB0000}"/>
    <cellStyle name="Percent 2 19" xfId="2188" xr:uid="{00000000-0005-0000-0000-000044CB0000}"/>
    <cellStyle name="Percent 2 2" xfId="2189" xr:uid="{00000000-0005-0000-0000-000045CB0000}"/>
    <cellStyle name="Percent 2 2 2" xfId="2190" xr:uid="{00000000-0005-0000-0000-000046CB0000}"/>
    <cellStyle name="Percent 2 2 2 2" xfId="57510" xr:uid="{00000000-0005-0000-0000-000047CB0000}"/>
    <cellStyle name="Percent 2 2 3" xfId="2191" xr:uid="{00000000-0005-0000-0000-000048CB0000}"/>
    <cellStyle name="Percent 2 2 3 2" xfId="57511" xr:uid="{00000000-0005-0000-0000-000049CB0000}"/>
    <cellStyle name="Percent 2 2 4" xfId="2192" xr:uid="{00000000-0005-0000-0000-00004ACB0000}"/>
    <cellStyle name="Percent 2 2 5" xfId="57828" xr:uid="{00000000-0005-0000-0000-00004BCB0000}"/>
    <cellStyle name="Percent 2 20" xfId="2193" xr:uid="{00000000-0005-0000-0000-00004CCB0000}"/>
    <cellStyle name="Percent 2 21" xfId="2194" xr:uid="{00000000-0005-0000-0000-00004DCB0000}"/>
    <cellStyle name="Percent 2 22" xfId="2195" xr:uid="{00000000-0005-0000-0000-00004ECB0000}"/>
    <cellStyle name="Percent 2 23" xfId="2196" xr:uid="{00000000-0005-0000-0000-00004FCB0000}"/>
    <cellStyle name="Percent 2 24" xfId="2197" xr:uid="{00000000-0005-0000-0000-000050CB0000}"/>
    <cellStyle name="Percent 2 25" xfId="2198" xr:uid="{00000000-0005-0000-0000-000051CB0000}"/>
    <cellStyle name="Percent 2 26" xfId="2199" xr:uid="{00000000-0005-0000-0000-000052CB0000}"/>
    <cellStyle name="Percent 2 27" xfId="2200" xr:uid="{00000000-0005-0000-0000-000053CB0000}"/>
    <cellStyle name="Percent 2 28" xfId="2201" xr:uid="{00000000-0005-0000-0000-000054CB0000}"/>
    <cellStyle name="Percent 2 29" xfId="2202" xr:uid="{00000000-0005-0000-0000-000055CB0000}"/>
    <cellStyle name="Percent 2 3" xfId="2203" xr:uid="{00000000-0005-0000-0000-000056CB0000}"/>
    <cellStyle name="Percent 2 3 2" xfId="51378" xr:uid="{00000000-0005-0000-0000-000057CB0000}"/>
    <cellStyle name="Percent 2 3 2 2" xfId="58013" xr:uid="{00000000-0005-0000-0000-000058CB0000}"/>
    <cellStyle name="Percent 2 3 3" xfId="51379" xr:uid="{00000000-0005-0000-0000-000059CB0000}"/>
    <cellStyle name="Percent 2 30" xfId="2204" xr:uid="{00000000-0005-0000-0000-00005ACB0000}"/>
    <cellStyle name="Percent 2 31" xfId="2031" xr:uid="{00000000-0005-0000-0000-00005BCB0000}"/>
    <cellStyle name="Percent 2 4" xfId="2205" xr:uid="{00000000-0005-0000-0000-00005CCB0000}"/>
    <cellStyle name="Percent 2 4 2" xfId="57475" xr:uid="{00000000-0005-0000-0000-00005DCB0000}"/>
    <cellStyle name="Percent 2 5" xfId="2206" xr:uid="{00000000-0005-0000-0000-00005ECB0000}"/>
    <cellStyle name="Percent 2 5 2" xfId="57477" xr:uid="{00000000-0005-0000-0000-00005FCB0000}"/>
    <cellStyle name="Percent 2 6" xfId="2207" xr:uid="{00000000-0005-0000-0000-000060CB0000}"/>
    <cellStyle name="Percent 2 6 2" xfId="57479" xr:uid="{00000000-0005-0000-0000-000061CB0000}"/>
    <cellStyle name="Percent 2 7" xfId="2208" xr:uid="{00000000-0005-0000-0000-000062CB0000}"/>
    <cellStyle name="Percent 2 7 2" xfId="57481" xr:uid="{00000000-0005-0000-0000-000063CB0000}"/>
    <cellStyle name="Percent 2 8" xfId="2209" xr:uid="{00000000-0005-0000-0000-000064CB0000}"/>
    <cellStyle name="Percent 2 8 2" xfId="57483" xr:uid="{00000000-0005-0000-0000-000065CB0000}"/>
    <cellStyle name="Percent 2 9" xfId="2210" xr:uid="{00000000-0005-0000-0000-000066CB0000}"/>
    <cellStyle name="Percent 2 9 2" xfId="57485" xr:uid="{00000000-0005-0000-0000-000067CB0000}"/>
    <cellStyle name="Percent 20" xfId="58128" xr:uid="{00000000-0005-0000-0000-000068CB0000}"/>
    <cellStyle name="Percent 21" xfId="58134" xr:uid="{00000000-0005-0000-0000-000069CB0000}"/>
    <cellStyle name="Percent 22" xfId="58138" xr:uid="{00000000-0005-0000-0000-00006ACB0000}"/>
    <cellStyle name="Percent 23" xfId="58139" xr:uid="{00000000-0005-0000-0000-00006BCB0000}"/>
    <cellStyle name="Percent 24" xfId="58147" xr:uid="{00000000-0005-0000-0000-00006CCB0000}"/>
    <cellStyle name="Percent 25" xfId="2005" xr:uid="{00000000-0005-0000-0000-00006DCB0000}"/>
    <cellStyle name="Percent 3" xfId="2032" xr:uid="{00000000-0005-0000-0000-00006ECB0000}"/>
    <cellStyle name="Percent 3 2" xfId="2211" xr:uid="{00000000-0005-0000-0000-00006FCB0000}"/>
    <cellStyle name="Percent 3 2 2" xfId="57830" xr:uid="{00000000-0005-0000-0000-000070CB0000}"/>
    <cellStyle name="Percent 3 3" xfId="2212" xr:uid="{00000000-0005-0000-0000-000071CB0000}"/>
    <cellStyle name="Percent 3 3 2" xfId="57512" xr:uid="{00000000-0005-0000-0000-000072CB0000}"/>
    <cellStyle name="Percent 3 3 3" xfId="57831" xr:uid="{00000000-0005-0000-0000-000073CB0000}"/>
    <cellStyle name="Percent 3 4" xfId="2213" xr:uid="{00000000-0005-0000-0000-000074CB0000}"/>
    <cellStyle name="Percent 4" xfId="2033" xr:uid="{00000000-0005-0000-0000-000075CB0000}"/>
    <cellStyle name="Percent 4 2" xfId="2214" xr:uid="{00000000-0005-0000-0000-000076CB0000}"/>
    <cellStyle name="Percent 4 2 2" xfId="57513" xr:uid="{00000000-0005-0000-0000-000077CB0000}"/>
    <cellStyle name="Percent 5" xfId="2215" xr:uid="{00000000-0005-0000-0000-000078CB0000}"/>
    <cellStyle name="Percent 5 2" xfId="51380" xr:uid="{00000000-0005-0000-0000-000079CB0000}"/>
    <cellStyle name="Percent 6" xfId="2216" xr:uid="{00000000-0005-0000-0000-00007ACB0000}"/>
    <cellStyle name="Percent 6 2" xfId="51381" xr:uid="{00000000-0005-0000-0000-00007BCB0000}"/>
    <cellStyle name="Percent 6 3" xfId="57999" xr:uid="{00000000-0005-0000-0000-00007CCB0000}"/>
    <cellStyle name="Percent 7" xfId="51382" xr:uid="{00000000-0005-0000-0000-00007DCB0000}"/>
    <cellStyle name="Percent 7 2" xfId="58005" xr:uid="{00000000-0005-0000-0000-00007ECB0000}"/>
    <cellStyle name="Percent 8" xfId="58010" xr:uid="{00000000-0005-0000-0000-00007FCB0000}"/>
    <cellStyle name="Percent 9" xfId="58098" xr:uid="{00000000-0005-0000-0000-000080CB0000}"/>
    <cellStyle name="Percent*" xfId="57832" xr:uid="{00000000-0005-0000-0000-000081CB0000}"/>
    <cellStyle name="Percent.0" xfId="57833" xr:uid="{00000000-0005-0000-0000-000082CB0000}"/>
    <cellStyle name="Percent.00" xfId="57834" xr:uid="{00000000-0005-0000-0000-000083CB0000}"/>
    <cellStyle name="Price" xfId="57835" xr:uid="{00000000-0005-0000-0000-000084CB0000}"/>
    <cellStyle name="ProductClass" xfId="57836" xr:uid="{00000000-0005-0000-0000-000085CB0000}"/>
    <cellStyle name="ProductType" xfId="57837" xr:uid="{00000000-0005-0000-0000-000086CB0000}"/>
    <cellStyle name="QvB" xfId="57838" xr:uid="{00000000-0005-0000-0000-000087CB0000}"/>
    <cellStyle name="RebateValue" xfId="57839" xr:uid="{00000000-0005-0000-0000-000088CB0000}"/>
    <cellStyle name="Refdb standard" xfId="57840" xr:uid="{00000000-0005-0000-0000-000089CB0000}"/>
    <cellStyle name="ReportData" xfId="57841" xr:uid="{00000000-0005-0000-0000-00008ACB0000}"/>
    <cellStyle name="ReportElements" xfId="57842" xr:uid="{00000000-0005-0000-0000-00008BCB0000}"/>
    <cellStyle name="ReportHeader" xfId="57843" xr:uid="{00000000-0005-0000-0000-00008CCB0000}"/>
    <cellStyle name="ResellerType" xfId="57844" xr:uid="{00000000-0005-0000-0000-00008DCB0000}"/>
    <cellStyle name="rowfield" xfId="51383" xr:uid="{00000000-0005-0000-0000-00008ECB0000}"/>
    <cellStyle name="Sample" xfId="57845" xr:uid="{00000000-0005-0000-0000-00008FCB0000}"/>
    <cellStyle name="SAPBEXaggData" xfId="1864" xr:uid="{00000000-0005-0000-0000-000090CB0000}"/>
    <cellStyle name="SAPBEXaggData 10" xfId="51384" xr:uid="{00000000-0005-0000-0000-000091CB0000}"/>
    <cellStyle name="SAPBEXaggData 2" xfId="51385" xr:uid="{00000000-0005-0000-0000-000092CB0000}"/>
    <cellStyle name="SAPBEXaggData 3" xfId="51386" xr:uid="{00000000-0005-0000-0000-000093CB0000}"/>
    <cellStyle name="SAPBEXaggData 4" xfId="51387" xr:uid="{00000000-0005-0000-0000-000094CB0000}"/>
    <cellStyle name="SAPBEXaggData 5" xfId="51388" xr:uid="{00000000-0005-0000-0000-000095CB0000}"/>
    <cellStyle name="SAPBEXaggData 6" xfId="51389" xr:uid="{00000000-0005-0000-0000-000096CB0000}"/>
    <cellStyle name="SAPBEXaggData 7" xfId="51390" xr:uid="{00000000-0005-0000-0000-000097CB0000}"/>
    <cellStyle name="SAPBEXaggData 8" xfId="51391" xr:uid="{00000000-0005-0000-0000-000098CB0000}"/>
    <cellStyle name="SAPBEXaggData 9" xfId="57846" xr:uid="{00000000-0005-0000-0000-000099CB0000}"/>
    <cellStyle name="SAPBEXaggDataEmph" xfId="1865" xr:uid="{00000000-0005-0000-0000-00009ACB0000}"/>
    <cellStyle name="SAPBEXaggDataEmph 10" xfId="51392" xr:uid="{00000000-0005-0000-0000-00009BCB0000}"/>
    <cellStyle name="SAPBEXaggDataEmph 2" xfId="51393" xr:uid="{00000000-0005-0000-0000-00009CCB0000}"/>
    <cellStyle name="SAPBEXaggDataEmph 3" xfId="51394" xr:uid="{00000000-0005-0000-0000-00009DCB0000}"/>
    <cellStyle name="SAPBEXaggDataEmph 4" xfId="51395" xr:uid="{00000000-0005-0000-0000-00009ECB0000}"/>
    <cellStyle name="SAPBEXaggDataEmph 5" xfId="51396" xr:uid="{00000000-0005-0000-0000-00009FCB0000}"/>
    <cellStyle name="SAPBEXaggDataEmph 6" xfId="51397" xr:uid="{00000000-0005-0000-0000-0000A0CB0000}"/>
    <cellStyle name="SAPBEXaggDataEmph 7" xfId="51398" xr:uid="{00000000-0005-0000-0000-0000A1CB0000}"/>
    <cellStyle name="SAPBEXaggDataEmph 8" xfId="51399" xr:uid="{00000000-0005-0000-0000-0000A2CB0000}"/>
    <cellStyle name="SAPBEXaggDataEmph 9" xfId="57847" xr:uid="{00000000-0005-0000-0000-0000A3CB0000}"/>
    <cellStyle name="SAPBEXaggItem" xfId="1866" xr:uid="{00000000-0005-0000-0000-0000A4CB0000}"/>
    <cellStyle name="SAPBEXaggItem 10" xfId="51400" xr:uid="{00000000-0005-0000-0000-0000A5CB0000}"/>
    <cellStyle name="SAPBEXaggItem 2" xfId="51401" xr:uid="{00000000-0005-0000-0000-0000A6CB0000}"/>
    <cellStyle name="SAPBEXaggItem 3" xfId="51402" xr:uid="{00000000-0005-0000-0000-0000A7CB0000}"/>
    <cellStyle name="SAPBEXaggItem 4" xfId="51403" xr:uid="{00000000-0005-0000-0000-0000A8CB0000}"/>
    <cellStyle name="SAPBEXaggItem 5" xfId="51404" xr:uid="{00000000-0005-0000-0000-0000A9CB0000}"/>
    <cellStyle name="SAPBEXaggItem 6" xfId="51405" xr:uid="{00000000-0005-0000-0000-0000AACB0000}"/>
    <cellStyle name="SAPBEXaggItem 7" xfId="51406" xr:uid="{00000000-0005-0000-0000-0000ABCB0000}"/>
    <cellStyle name="SAPBEXaggItem 8" xfId="51407" xr:uid="{00000000-0005-0000-0000-0000ACCB0000}"/>
    <cellStyle name="SAPBEXaggItem 9" xfId="57848" xr:uid="{00000000-0005-0000-0000-0000ADCB0000}"/>
    <cellStyle name="SAPBEXaggItemX" xfId="1867" xr:uid="{00000000-0005-0000-0000-0000AECB0000}"/>
    <cellStyle name="SAPBEXaggItemX 10" xfId="51408" xr:uid="{00000000-0005-0000-0000-0000AFCB0000}"/>
    <cellStyle name="SAPBEXaggItemX 2" xfId="51409" xr:uid="{00000000-0005-0000-0000-0000B0CB0000}"/>
    <cellStyle name="SAPBEXaggItemX 3" xfId="51410" xr:uid="{00000000-0005-0000-0000-0000B1CB0000}"/>
    <cellStyle name="SAPBEXaggItemX 4" xfId="51411" xr:uid="{00000000-0005-0000-0000-0000B2CB0000}"/>
    <cellStyle name="SAPBEXaggItemX 5" xfId="51412" xr:uid="{00000000-0005-0000-0000-0000B3CB0000}"/>
    <cellStyle name="SAPBEXaggItemX 6" xfId="51413" xr:uid="{00000000-0005-0000-0000-0000B4CB0000}"/>
    <cellStyle name="SAPBEXaggItemX 7" xfId="51414" xr:uid="{00000000-0005-0000-0000-0000B5CB0000}"/>
    <cellStyle name="SAPBEXaggItemX 8" xfId="51415" xr:uid="{00000000-0005-0000-0000-0000B6CB0000}"/>
    <cellStyle name="SAPBEXaggItemX 9" xfId="57849" xr:uid="{00000000-0005-0000-0000-0000B7CB0000}"/>
    <cellStyle name="SAPBEXchaText" xfId="1868" xr:uid="{00000000-0005-0000-0000-0000B8CB0000}"/>
    <cellStyle name="SAPBEXchaText 2" xfId="57850" xr:uid="{00000000-0005-0000-0000-0000B9CB0000}"/>
    <cellStyle name="SAPBEXchaText 3" xfId="51416" xr:uid="{00000000-0005-0000-0000-0000BACB0000}"/>
    <cellStyle name="SAPBEXexcBad7" xfId="1869" xr:uid="{00000000-0005-0000-0000-0000BBCB0000}"/>
    <cellStyle name="SAPBEXexcBad7 10" xfId="51417" xr:uid="{00000000-0005-0000-0000-0000BCCB0000}"/>
    <cellStyle name="SAPBEXexcBad7 2" xfId="51418" xr:uid="{00000000-0005-0000-0000-0000BDCB0000}"/>
    <cellStyle name="SAPBEXexcBad7 3" xfId="51419" xr:uid="{00000000-0005-0000-0000-0000BECB0000}"/>
    <cellStyle name="SAPBEXexcBad7 4" xfId="51420" xr:uid="{00000000-0005-0000-0000-0000BFCB0000}"/>
    <cellStyle name="SAPBEXexcBad7 5" xfId="51421" xr:uid="{00000000-0005-0000-0000-0000C0CB0000}"/>
    <cellStyle name="SAPBEXexcBad7 6" xfId="51422" xr:uid="{00000000-0005-0000-0000-0000C1CB0000}"/>
    <cellStyle name="SAPBEXexcBad7 7" xfId="51423" xr:uid="{00000000-0005-0000-0000-0000C2CB0000}"/>
    <cellStyle name="SAPBEXexcBad7 8" xfId="51424" xr:uid="{00000000-0005-0000-0000-0000C3CB0000}"/>
    <cellStyle name="SAPBEXexcBad7 9" xfId="57851" xr:uid="{00000000-0005-0000-0000-0000C4CB0000}"/>
    <cellStyle name="SAPBEXexcBad8" xfId="1870" xr:uid="{00000000-0005-0000-0000-0000C5CB0000}"/>
    <cellStyle name="SAPBEXexcBad8 10" xfId="51425" xr:uid="{00000000-0005-0000-0000-0000C6CB0000}"/>
    <cellStyle name="SAPBEXexcBad8 2" xfId="51426" xr:uid="{00000000-0005-0000-0000-0000C7CB0000}"/>
    <cellStyle name="SAPBEXexcBad8 3" xfId="51427" xr:uid="{00000000-0005-0000-0000-0000C8CB0000}"/>
    <cellStyle name="SAPBEXexcBad8 4" xfId="51428" xr:uid="{00000000-0005-0000-0000-0000C9CB0000}"/>
    <cellStyle name="SAPBEXexcBad8 5" xfId="51429" xr:uid="{00000000-0005-0000-0000-0000CACB0000}"/>
    <cellStyle name="SAPBEXexcBad8 6" xfId="51430" xr:uid="{00000000-0005-0000-0000-0000CBCB0000}"/>
    <cellStyle name="SAPBEXexcBad8 7" xfId="51431" xr:uid="{00000000-0005-0000-0000-0000CCCB0000}"/>
    <cellStyle name="SAPBEXexcBad8 8" xfId="51432" xr:uid="{00000000-0005-0000-0000-0000CDCB0000}"/>
    <cellStyle name="SAPBEXexcBad8 9" xfId="57852" xr:uid="{00000000-0005-0000-0000-0000CECB0000}"/>
    <cellStyle name="SAPBEXexcBad9" xfId="1871" xr:uid="{00000000-0005-0000-0000-0000CFCB0000}"/>
    <cellStyle name="SAPBEXexcBad9 10" xfId="51433" xr:uid="{00000000-0005-0000-0000-0000D0CB0000}"/>
    <cellStyle name="SAPBEXexcBad9 2" xfId="51434" xr:uid="{00000000-0005-0000-0000-0000D1CB0000}"/>
    <cellStyle name="SAPBEXexcBad9 3" xfId="51435" xr:uid="{00000000-0005-0000-0000-0000D2CB0000}"/>
    <cellStyle name="SAPBEXexcBad9 4" xfId="51436" xr:uid="{00000000-0005-0000-0000-0000D3CB0000}"/>
    <cellStyle name="SAPBEXexcBad9 5" xfId="51437" xr:uid="{00000000-0005-0000-0000-0000D4CB0000}"/>
    <cellStyle name="SAPBEXexcBad9 6" xfId="51438" xr:uid="{00000000-0005-0000-0000-0000D5CB0000}"/>
    <cellStyle name="SAPBEXexcBad9 7" xfId="51439" xr:uid="{00000000-0005-0000-0000-0000D6CB0000}"/>
    <cellStyle name="SAPBEXexcBad9 8" xfId="51440" xr:uid="{00000000-0005-0000-0000-0000D7CB0000}"/>
    <cellStyle name="SAPBEXexcBad9 9" xfId="57853" xr:uid="{00000000-0005-0000-0000-0000D8CB0000}"/>
    <cellStyle name="SAPBEXexcCritical4" xfId="1872" xr:uid="{00000000-0005-0000-0000-0000D9CB0000}"/>
    <cellStyle name="SAPBEXexcCritical4 10" xfId="51441" xr:uid="{00000000-0005-0000-0000-0000DACB0000}"/>
    <cellStyle name="SAPBEXexcCritical4 2" xfId="51442" xr:uid="{00000000-0005-0000-0000-0000DBCB0000}"/>
    <cellStyle name="SAPBEXexcCritical4 3" xfId="51443" xr:uid="{00000000-0005-0000-0000-0000DCCB0000}"/>
    <cellStyle name="SAPBEXexcCritical4 4" xfId="51444" xr:uid="{00000000-0005-0000-0000-0000DDCB0000}"/>
    <cellStyle name="SAPBEXexcCritical4 5" xfId="51445" xr:uid="{00000000-0005-0000-0000-0000DECB0000}"/>
    <cellStyle name="SAPBEXexcCritical4 6" xfId="51446" xr:uid="{00000000-0005-0000-0000-0000DFCB0000}"/>
    <cellStyle name="SAPBEXexcCritical4 7" xfId="51447" xr:uid="{00000000-0005-0000-0000-0000E0CB0000}"/>
    <cellStyle name="SAPBEXexcCritical4 8" xfId="51448" xr:uid="{00000000-0005-0000-0000-0000E1CB0000}"/>
    <cellStyle name="SAPBEXexcCritical4 9" xfId="57854" xr:uid="{00000000-0005-0000-0000-0000E2CB0000}"/>
    <cellStyle name="SAPBEXexcCritical5" xfId="1873" xr:uid="{00000000-0005-0000-0000-0000E3CB0000}"/>
    <cellStyle name="SAPBEXexcCritical5 10" xfId="51449" xr:uid="{00000000-0005-0000-0000-0000E4CB0000}"/>
    <cellStyle name="SAPBEXexcCritical5 2" xfId="51450" xr:uid="{00000000-0005-0000-0000-0000E5CB0000}"/>
    <cellStyle name="SAPBEXexcCritical5 3" xfId="51451" xr:uid="{00000000-0005-0000-0000-0000E6CB0000}"/>
    <cellStyle name="SAPBEXexcCritical5 4" xfId="51452" xr:uid="{00000000-0005-0000-0000-0000E7CB0000}"/>
    <cellStyle name="SAPBEXexcCritical5 5" xfId="51453" xr:uid="{00000000-0005-0000-0000-0000E8CB0000}"/>
    <cellStyle name="SAPBEXexcCritical5 6" xfId="51454" xr:uid="{00000000-0005-0000-0000-0000E9CB0000}"/>
    <cellStyle name="SAPBEXexcCritical5 7" xfId="51455" xr:uid="{00000000-0005-0000-0000-0000EACB0000}"/>
    <cellStyle name="SAPBEXexcCritical5 8" xfId="51456" xr:uid="{00000000-0005-0000-0000-0000EBCB0000}"/>
    <cellStyle name="SAPBEXexcCritical5 9" xfId="57855" xr:uid="{00000000-0005-0000-0000-0000ECCB0000}"/>
    <cellStyle name="SAPBEXexcCritical6" xfId="1874" xr:uid="{00000000-0005-0000-0000-0000EDCB0000}"/>
    <cellStyle name="SAPBEXexcCritical6 10" xfId="51457" xr:uid="{00000000-0005-0000-0000-0000EECB0000}"/>
    <cellStyle name="SAPBEXexcCritical6 2" xfId="51458" xr:uid="{00000000-0005-0000-0000-0000EFCB0000}"/>
    <cellStyle name="SAPBEXexcCritical6 3" xfId="51459" xr:uid="{00000000-0005-0000-0000-0000F0CB0000}"/>
    <cellStyle name="SAPBEXexcCritical6 4" xfId="51460" xr:uid="{00000000-0005-0000-0000-0000F1CB0000}"/>
    <cellStyle name="SAPBEXexcCritical6 5" xfId="51461" xr:uid="{00000000-0005-0000-0000-0000F2CB0000}"/>
    <cellStyle name="SAPBEXexcCritical6 6" xfId="51462" xr:uid="{00000000-0005-0000-0000-0000F3CB0000}"/>
    <cellStyle name="SAPBEXexcCritical6 7" xfId="51463" xr:uid="{00000000-0005-0000-0000-0000F4CB0000}"/>
    <cellStyle name="SAPBEXexcCritical6 8" xfId="51464" xr:uid="{00000000-0005-0000-0000-0000F5CB0000}"/>
    <cellStyle name="SAPBEXexcCritical6 9" xfId="57856" xr:uid="{00000000-0005-0000-0000-0000F6CB0000}"/>
    <cellStyle name="SAPBEXexcGood1" xfId="1875" xr:uid="{00000000-0005-0000-0000-0000F7CB0000}"/>
    <cellStyle name="SAPBEXexcGood1 10" xfId="51465" xr:uid="{00000000-0005-0000-0000-0000F8CB0000}"/>
    <cellStyle name="SAPBEXexcGood1 2" xfId="51466" xr:uid="{00000000-0005-0000-0000-0000F9CB0000}"/>
    <cellStyle name="SAPBEXexcGood1 3" xfId="51467" xr:uid="{00000000-0005-0000-0000-0000FACB0000}"/>
    <cellStyle name="SAPBEXexcGood1 4" xfId="51468" xr:uid="{00000000-0005-0000-0000-0000FBCB0000}"/>
    <cellStyle name="SAPBEXexcGood1 5" xfId="51469" xr:uid="{00000000-0005-0000-0000-0000FCCB0000}"/>
    <cellStyle name="SAPBEXexcGood1 6" xfId="51470" xr:uid="{00000000-0005-0000-0000-0000FDCB0000}"/>
    <cellStyle name="SAPBEXexcGood1 7" xfId="51471" xr:uid="{00000000-0005-0000-0000-0000FECB0000}"/>
    <cellStyle name="SAPBEXexcGood1 8" xfId="51472" xr:uid="{00000000-0005-0000-0000-0000FFCB0000}"/>
    <cellStyle name="SAPBEXexcGood1 9" xfId="57857" xr:uid="{00000000-0005-0000-0000-000000CC0000}"/>
    <cellStyle name="SAPBEXexcGood2" xfId="1876" xr:uid="{00000000-0005-0000-0000-000001CC0000}"/>
    <cellStyle name="SAPBEXexcGood2 10" xfId="51473" xr:uid="{00000000-0005-0000-0000-000002CC0000}"/>
    <cellStyle name="SAPBEXexcGood2 2" xfId="51474" xr:uid="{00000000-0005-0000-0000-000003CC0000}"/>
    <cellStyle name="SAPBEXexcGood2 3" xfId="51475" xr:uid="{00000000-0005-0000-0000-000004CC0000}"/>
    <cellStyle name="SAPBEXexcGood2 4" xfId="51476" xr:uid="{00000000-0005-0000-0000-000005CC0000}"/>
    <cellStyle name="SAPBEXexcGood2 5" xfId="51477" xr:uid="{00000000-0005-0000-0000-000006CC0000}"/>
    <cellStyle name="SAPBEXexcGood2 6" xfId="51478" xr:uid="{00000000-0005-0000-0000-000007CC0000}"/>
    <cellStyle name="SAPBEXexcGood2 7" xfId="51479" xr:uid="{00000000-0005-0000-0000-000008CC0000}"/>
    <cellStyle name="SAPBEXexcGood2 8" xfId="51480" xr:uid="{00000000-0005-0000-0000-000009CC0000}"/>
    <cellStyle name="SAPBEXexcGood2 9" xfId="57858" xr:uid="{00000000-0005-0000-0000-00000ACC0000}"/>
    <cellStyle name="SAPBEXexcGood3" xfId="1877" xr:uid="{00000000-0005-0000-0000-00000BCC0000}"/>
    <cellStyle name="SAPBEXexcGood3 10" xfId="51481" xr:uid="{00000000-0005-0000-0000-00000CCC0000}"/>
    <cellStyle name="SAPBEXexcGood3 2" xfId="51482" xr:uid="{00000000-0005-0000-0000-00000DCC0000}"/>
    <cellStyle name="SAPBEXexcGood3 3" xfId="51483" xr:uid="{00000000-0005-0000-0000-00000ECC0000}"/>
    <cellStyle name="SAPBEXexcGood3 4" xfId="51484" xr:uid="{00000000-0005-0000-0000-00000FCC0000}"/>
    <cellStyle name="SAPBEXexcGood3 5" xfId="51485" xr:uid="{00000000-0005-0000-0000-000010CC0000}"/>
    <cellStyle name="SAPBEXexcGood3 6" xfId="51486" xr:uid="{00000000-0005-0000-0000-000011CC0000}"/>
    <cellStyle name="SAPBEXexcGood3 7" xfId="51487" xr:uid="{00000000-0005-0000-0000-000012CC0000}"/>
    <cellStyle name="SAPBEXexcGood3 8" xfId="51488" xr:uid="{00000000-0005-0000-0000-000013CC0000}"/>
    <cellStyle name="SAPBEXexcGood3 9" xfId="57859" xr:uid="{00000000-0005-0000-0000-000014CC0000}"/>
    <cellStyle name="SAPBEXfilterDrill" xfId="1878" xr:uid="{00000000-0005-0000-0000-000015CC0000}"/>
    <cellStyle name="SAPBEXfilterDrill 2" xfId="57860" xr:uid="{00000000-0005-0000-0000-000016CC0000}"/>
    <cellStyle name="SAPBEXfilterDrill 3" xfId="51489" xr:uid="{00000000-0005-0000-0000-000017CC0000}"/>
    <cellStyle name="SAPBEXfilterItem" xfId="1879" xr:uid="{00000000-0005-0000-0000-000018CC0000}"/>
    <cellStyle name="SAPBEXfilterItem 2" xfId="57861" xr:uid="{00000000-0005-0000-0000-000019CC0000}"/>
    <cellStyle name="SAPBEXfilterItem 3" xfId="51490" xr:uid="{00000000-0005-0000-0000-00001ACC0000}"/>
    <cellStyle name="SAPBEXfilterText" xfId="1880" xr:uid="{00000000-0005-0000-0000-00001BCC0000}"/>
    <cellStyle name="SAPBEXfilterText 2" xfId="51492" xr:uid="{00000000-0005-0000-0000-00001CCC0000}"/>
    <cellStyle name="SAPBEXfilterText 3" xfId="51493" xr:uid="{00000000-0005-0000-0000-00001DCC0000}"/>
    <cellStyle name="SAPBEXfilterText 3 2" xfId="51494" xr:uid="{00000000-0005-0000-0000-00001ECC0000}"/>
    <cellStyle name="SAPBEXfilterText 4" xfId="57862" xr:uid="{00000000-0005-0000-0000-00001FCC0000}"/>
    <cellStyle name="SAPBEXfilterText 5" xfId="51491" xr:uid="{00000000-0005-0000-0000-000020CC0000}"/>
    <cellStyle name="SAPBEXformats" xfId="1881" xr:uid="{00000000-0005-0000-0000-000021CC0000}"/>
    <cellStyle name="SAPBEXformats 10" xfId="51495" xr:uid="{00000000-0005-0000-0000-000022CC0000}"/>
    <cellStyle name="SAPBEXformats 2" xfId="51496" xr:uid="{00000000-0005-0000-0000-000023CC0000}"/>
    <cellStyle name="SAPBEXformats 3" xfId="51497" xr:uid="{00000000-0005-0000-0000-000024CC0000}"/>
    <cellStyle name="SAPBEXformats 4" xfId="51498" xr:uid="{00000000-0005-0000-0000-000025CC0000}"/>
    <cellStyle name="SAPBEXformats 5" xfId="51499" xr:uid="{00000000-0005-0000-0000-000026CC0000}"/>
    <cellStyle name="SAPBEXformats 6" xfId="51500" xr:uid="{00000000-0005-0000-0000-000027CC0000}"/>
    <cellStyle name="SAPBEXformats 7" xfId="51501" xr:uid="{00000000-0005-0000-0000-000028CC0000}"/>
    <cellStyle name="SAPBEXformats 8" xfId="51502" xr:uid="{00000000-0005-0000-0000-000029CC0000}"/>
    <cellStyle name="SAPBEXformats 9" xfId="57863" xr:uid="{00000000-0005-0000-0000-00002ACC0000}"/>
    <cellStyle name="SAPBEXheaderItem" xfId="1882" xr:uid="{00000000-0005-0000-0000-00002BCC0000}"/>
    <cellStyle name="SAPBEXheaderItem 2" xfId="51504" xr:uid="{00000000-0005-0000-0000-00002CCC0000}"/>
    <cellStyle name="SAPBEXheaderItem 3" xfId="51505" xr:uid="{00000000-0005-0000-0000-00002DCC0000}"/>
    <cellStyle name="SAPBEXheaderItem 3 2" xfId="51506" xr:uid="{00000000-0005-0000-0000-00002ECC0000}"/>
    <cellStyle name="SAPBEXheaderItem 4" xfId="57864" xr:uid="{00000000-0005-0000-0000-00002FCC0000}"/>
    <cellStyle name="SAPBEXheaderItem 5" xfId="51503" xr:uid="{00000000-0005-0000-0000-000030CC0000}"/>
    <cellStyle name="SAPBEXheaderText" xfId="1883" xr:uid="{00000000-0005-0000-0000-000031CC0000}"/>
    <cellStyle name="SAPBEXheaderText 2" xfId="51508" xr:uid="{00000000-0005-0000-0000-000032CC0000}"/>
    <cellStyle name="SAPBEXheaderText 3" xfId="51509" xr:uid="{00000000-0005-0000-0000-000033CC0000}"/>
    <cellStyle name="SAPBEXheaderText 3 2" xfId="51510" xr:uid="{00000000-0005-0000-0000-000034CC0000}"/>
    <cellStyle name="SAPBEXheaderText 4" xfId="57865" xr:uid="{00000000-0005-0000-0000-000035CC0000}"/>
    <cellStyle name="SAPBEXheaderText 5" xfId="51507" xr:uid="{00000000-0005-0000-0000-000036CC0000}"/>
    <cellStyle name="SAPBEXHLevel0" xfId="1884" xr:uid="{00000000-0005-0000-0000-000037CC0000}"/>
    <cellStyle name="SAPBEXHLevel0 10" xfId="51511" xr:uid="{00000000-0005-0000-0000-000038CC0000}"/>
    <cellStyle name="SAPBEXHLevel0 2" xfId="51512" xr:uid="{00000000-0005-0000-0000-000039CC0000}"/>
    <cellStyle name="SAPBEXHLevel0 3" xfId="51513" xr:uid="{00000000-0005-0000-0000-00003ACC0000}"/>
    <cellStyle name="SAPBEXHLevel0 3 2" xfId="51514" xr:uid="{00000000-0005-0000-0000-00003BCC0000}"/>
    <cellStyle name="SAPBEXHLevel0 4" xfId="51515" xr:uid="{00000000-0005-0000-0000-00003CCC0000}"/>
    <cellStyle name="SAPBEXHLevel0 5" xfId="51516" xr:uid="{00000000-0005-0000-0000-00003DCC0000}"/>
    <cellStyle name="SAPBEXHLevel0 6" xfId="51517" xr:uid="{00000000-0005-0000-0000-00003ECC0000}"/>
    <cellStyle name="SAPBEXHLevel0 7" xfId="51518" xr:uid="{00000000-0005-0000-0000-00003FCC0000}"/>
    <cellStyle name="SAPBEXHLevel0 8" xfId="51519" xr:uid="{00000000-0005-0000-0000-000040CC0000}"/>
    <cellStyle name="SAPBEXHLevel0 9" xfId="57866" xr:uid="{00000000-0005-0000-0000-000041CC0000}"/>
    <cellStyle name="SAPBEXHLevel0X" xfId="1885" xr:uid="{00000000-0005-0000-0000-000042CC0000}"/>
    <cellStyle name="SAPBEXHLevel0X 10" xfId="51520" xr:uid="{00000000-0005-0000-0000-000043CC0000}"/>
    <cellStyle name="SAPBEXHLevel0X 2" xfId="51521" xr:uid="{00000000-0005-0000-0000-000044CC0000}"/>
    <cellStyle name="SAPBEXHLevel0X 3" xfId="51522" xr:uid="{00000000-0005-0000-0000-000045CC0000}"/>
    <cellStyle name="SAPBEXHLevel0X 3 2" xfId="51523" xr:uid="{00000000-0005-0000-0000-000046CC0000}"/>
    <cellStyle name="SAPBEXHLevel0X 4" xfId="51524" xr:uid="{00000000-0005-0000-0000-000047CC0000}"/>
    <cellStyle name="SAPBEXHLevel0X 5" xfId="51525" xr:uid="{00000000-0005-0000-0000-000048CC0000}"/>
    <cellStyle name="SAPBEXHLevel0X 6" xfId="51526" xr:uid="{00000000-0005-0000-0000-000049CC0000}"/>
    <cellStyle name="SAPBEXHLevel0X 7" xfId="51527" xr:uid="{00000000-0005-0000-0000-00004ACC0000}"/>
    <cellStyle name="SAPBEXHLevel0X 8" xfId="51528" xr:uid="{00000000-0005-0000-0000-00004BCC0000}"/>
    <cellStyle name="SAPBEXHLevel0X 9" xfId="57867" xr:uid="{00000000-0005-0000-0000-00004CCC0000}"/>
    <cellStyle name="SAPBEXHLevel1" xfId="1886" xr:uid="{00000000-0005-0000-0000-00004DCC0000}"/>
    <cellStyle name="SAPBEXHLevel1 10" xfId="51529" xr:uid="{00000000-0005-0000-0000-00004ECC0000}"/>
    <cellStyle name="SAPBEXHLevel1 2" xfId="51530" xr:uid="{00000000-0005-0000-0000-00004FCC0000}"/>
    <cellStyle name="SAPBEXHLevel1 3" xfId="51531" xr:uid="{00000000-0005-0000-0000-000050CC0000}"/>
    <cellStyle name="SAPBEXHLevel1 3 2" xfId="51532" xr:uid="{00000000-0005-0000-0000-000051CC0000}"/>
    <cellStyle name="SAPBEXHLevel1 4" xfId="51533" xr:uid="{00000000-0005-0000-0000-000052CC0000}"/>
    <cellStyle name="SAPBEXHLevel1 5" xfId="51534" xr:uid="{00000000-0005-0000-0000-000053CC0000}"/>
    <cellStyle name="SAPBEXHLevel1 6" xfId="51535" xr:uid="{00000000-0005-0000-0000-000054CC0000}"/>
    <cellStyle name="SAPBEXHLevel1 7" xfId="51536" xr:uid="{00000000-0005-0000-0000-000055CC0000}"/>
    <cellStyle name="SAPBEXHLevel1 8" xfId="51537" xr:uid="{00000000-0005-0000-0000-000056CC0000}"/>
    <cellStyle name="SAPBEXHLevel1 9" xfId="57868" xr:uid="{00000000-0005-0000-0000-000057CC0000}"/>
    <cellStyle name="SAPBEXHLevel1X" xfId="1887" xr:uid="{00000000-0005-0000-0000-000058CC0000}"/>
    <cellStyle name="SAPBEXHLevel1X 10" xfId="51538" xr:uid="{00000000-0005-0000-0000-000059CC0000}"/>
    <cellStyle name="SAPBEXHLevel1X 2" xfId="51539" xr:uid="{00000000-0005-0000-0000-00005ACC0000}"/>
    <cellStyle name="SAPBEXHLevel1X 3" xfId="51540" xr:uid="{00000000-0005-0000-0000-00005BCC0000}"/>
    <cellStyle name="SAPBEXHLevel1X 3 2" xfId="51541" xr:uid="{00000000-0005-0000-0000-00005CCC0000}"/>
    <cellStyle name="SAPBEXHLevel1X 4" xfId="51542" xr:uid="{00000000-0005-0000-0000-00005DCC0000}"/>
    <cellStyle name="SAPBEXHLevel1X 5" xfId="51543" xr:uid="{00000000-0005-0000-0000-00005ECC0000}"/>
    <cellStyle name="SAPBEXHLevel1X 6" xfId="51544" xr:uid="{00000000-0005-0000-0000-00005FCC0000}"/>
    <cellStyle name="SAPBEXHLevel1X 7" xfId="51545" xr:uid="{00000000-0005-0000-0000-000060CC0000}"/>
    <cellStyle name="SAPBEXHLevel1X 8" xfId="51546" xr:uid="{00000000-0005-0000-0000-000061CC0000}"/>
    <cellStyle name="SAPBEXHLevel1X 9" xfId="57869" xr:uid="{00000000-0005-0000-0000-000062CC0000}"/>
    <cellStyle name="SAPBEXHLevel2" xfId="1888" xr:uid="{00000000-0005-0000-0000-000063CC0000}"/>
    <cellStyle name="SAPBEXHLevel2 10" xfId="51547" xr:uid="{00000000-0005-0000-0000-000064CC0000}"/>
    <cellStyle name="SAPBEXHLevel2 2" xfId="51548" xr:uid="{00000000-0005-0000-0000-000065CC0000}"/>
    <cellStyle name="SAPBEXHLevel2 3" xfId="51549" xr:uid="{00000000-0005-0000-0000-000066CC0000}"/>
    <cellStyle name="SAPBEXHLevel2 3 2" xfId="51550" xr:uid="{00000000-0005-0000-0000-000067CC0000}"/>
    <cellStyle name="SAPBEXHLevel2 4" xfId="51551" xr:uid="{00000000-0005-0000-0000-000068CC0000}"/>
    <cellStyle name="SAPBEXHLevel2 5" xfId="51552" xr:uid="{00000000-0005-0000-0000-000069CC0000}"/>
    <cellStyle name="SAPBEXHLevel2 6" xfId="51553" xr:uid="{00000000-0005-0000-0000-00006ACC0000}"/>
    <cellStyle name="SAPBEXHLevel2 7" xfId="51554" xr:uid="{00000000-0005-0000-0000-00006BCC0000}"/>
    <cellStyle name="SAPBEXHLevel2 8" xfId="51555" xr:uid="{00000000-0005-0000-0000-00006CCC0000}"/>
    <cellStyle name="SAPBEXHLevel2 9" xfId="57870" xr:uid="{00000000-0005-0000-0000-00006DCC0000}"/>
    <cellStyle name="SAPBEXHLevel2X" xfId="1889" xr:uid="{00000000-0005-0000-0000-00006ECC0000}"/>
    <cellStyle name="SAPBEXHLevel2X 10" xfId="51556" xr:uid="{00000000-0005-0000-0000-00006FCC0000}"/>
    <cellStyle name="SAPBEXHLevel2X 2" xfId="51557" xr:uid="{00000000-0005-0000-0000-000070CC0000}"/>
    <cellStyle name="SAPBEXHLevel2X 3" xfId="51558" xr:uid="{00000000-0005-0000-0000-000071CC0000}"/>
    <cellStyle name="SAPBEXHLevel2X 3 2" xfId="51559" xr:uid="{00000000-0005-0000-0000-000072CC0000}"/>
    <cellStyle name="SAPBEXHLevel2X 4" xfId="51560" xr:uid="{00000000-0005-0000-0000-000073CC0000}"/>
    <cellStyle name="SAPBEXHLevel2X 5" xfId="51561" xr:uid="{00000000-0005-0000-0000-000074CC0000}"/>
    <cellStyle name="SAPBEXHLevel2X 6" xfId="51562" xr:uid="{00000000-0005-0000-0000-000075CC0000}"/>
    <cellStyle name="SAPBEXHLevel2X 7" xfId="51563" xr:uid="{00000000-0005-0000-0000-000076CC0000}"/>
    <cellStyle name="SAPBEXHLevel2X 8" xfId="51564" xr:uid="{00000000-0005-0000-0000-000077CC0000}"/>
    <cellStyle name="SAPBEXHLevel2X 9" xfId="57871" xr:uid="{00000000-0005-0000-0000-000078CC0000}"/>
    <cellStyle name="SAPBEXHLevel3" xfId="1890" xr:uid="{00000000-0005-0000-0000-000079CC0000}"/>
    <cellStyle name="SAPBEXHLevel3 10" xfId="51565" xr:uid="{00000000-0005-0000-0000-00007ACC0000}"/>
    <cellStyle name="SAPBEXHLevel3 2" xfId="51566" xr:uid="{00000000-0005-0000-0000-00007BCC0000}"/>
    <cellStyle name="SAPBEXHLevel3 3" xfId="51567" xr:uid="{00000000-0005-0000-0000-00007CCC0000}"/>
    <cellStyle name="SAPBEXHLevel3 3 2" xfId="51568" xr:uid="{00000000-0005-0000-0000-00007DCC0000}"/>
    <cellStyle name="SAPBEXHLevel3 4" xfId="51569" xr:uid="{00000000-0005-0000-0000-00007ECC0000}"/>
    <cellStyle name="SAPBEXHLevel3 5" xfId="51570" xr:uid="{00000000-0005-0000-0000-00007FCC0000}"/>
    <cellStyle name="SAPBEXHLevel3 6" xfId="51571" xr:uid="{00000000-0005-0000-0000-000080CC0000}"/>
    <cellStyle name="SAPBEXHLevel3 7" xfId="51572" xr:uid="{00000000-0005-0000-0000-000081CC0000}"/>
    <cellStyle name="SAPBEXHLevel3 8" xfId="51573" xr:uid="{00000000-0005-0000-0000-000082CC0000}"/>
    <cellStyle name="SAPBEXHLevel3 9" xfId="57872" xr:uid="{00000000-0005-0000-0000-000083CC0000}"/>
    <cellStyle name="SAPBEXHLevel3X" xfId="1891" xr:uid="{00000000-0005-0000-0000-000084CC0000}"/>
    <cellStyle name="SAPBEXHLevel3X 10" xfId="51574" xr:uid="{00000000-0005-0000-0000-000085CC0000}"/>
    <cellStyle name="SAPBEXHLevel3X 2" xfId="51575" xr:uid="{00000000-0005-0000-0000-000086CC0000}"/>
    <cellStyle name="SAPBEXHLevel3X 3" xfId="51576" xr:uid="{00000000-0005-0000-0000-000087CC0000}"/>
    <cellStyle name="SAPBEXHLevel3X 3 2" xfId="51577" xr:uid="{00000000-0005-0000-0000-000088CC0000}"/>
    <cellStyle name="SAPBEXHLevel3X 4" xfId="51578" xr:uid="{00000000-0005-0000-0000-000089CC0000}"/>
    <cellStyle name="SAPBEXHLevel3X 5" xfId="51579" xr:uid="{00000000-0005-0000-0000-00008ACC0000}"/>
    <cellStyle name="SAPBEXHLevel3X 6" xfId="51580" xr:uid="{00000000-0005-0000-0000-00008BCC0000}"/>
    <cellStyle name="SAPBEXHLevel3X 7" xfId="51581" xr:uid="{00000000-0005-0000-0000-00008CCC0000}"/>
    <cellStyle name="SAPBEXHLevel3X 8" xfId="51582" xr:uid="{00000000-0005-0000-0000-00008DCC0000}"/>
    <cellStyle name="SAPBEXHLevel3X 9" xfId="57873" xr:uid="{00000000-0005-0000-0000-00008ECC0000}"/>
    <cellStyle name="SAPBEXinputData" xfId="1892" xr:uid="{00000000-0005-0000-0000-00008FCC0000}"/>
    <cellStyle name="SAPBEXinputData 10" xfId="51584" xr:uid="{00000000-0005-0000-0000-000090CC0000}"/>
    <cellStyle name="SAPBEXinputData 11" xfId="51585" xr:uid="{00000000-0005-0000-0000-000091CC0000}"/>
    <cellStyle name="SAPBEXinputData 12" xfId="57515" xr:uid="{00000000-0005-0000-0000-000092CC0000}"/>
    <cellStyle name="SAPBEXinputData 13" xfId="51583" xr:uid="{00000000-0005-0000-0000-000093CC0000}"/>
    <cellStyle name="SAPBEXinputData 2" xfId="51586" xr:uid="{00000000-0005-0000-0000-000094CC0000}"/>
    <cellStyle name="SAPBEXinputData 2 10" xfId="51587" xr:uid="{00000000-0005-0000-0000-000095CC0000}"/>
    <cellStyle name="SAPBEXinputData 2 11" xfId="57521" xr:uid="{00000000-0005-0000-0000-000096CC0000}"/>
    <cellStyle name="SAPBEXinputData 2 2" xfId="51588" xr:uid="{00000000-0005-0000-0000-000097CC0000}"/>
    <cellStyle name="SAPBEXinputData 2 3" xfId="51589" xr:uid="{00000000-0005-0000-0000-000098CC0000}"/>
    <cellStyle name="SAPBEXinputData 2 4" xfId="51590" xr:uid="{00000000-0005-0000-0000-000099CC0000}"/>
    <cellStyle name="SAPBEXinputData 2 5" xfId="51591" xr:uid="{00000000-0005-0000-0000-00009ACC0000}"/>
    <cellStyle name="SAPBEXinputData 2 6" xfId="51592" xr:uid="{00000000-0005-0000-0000-00009BCC0000}"/>
    <cellStyle name="SAPBEXinputData 2 7" xfId="51593" xr:uid="{00000000-0005-0000-0000-00009CCC0000}"/>
    <cellStyle name="SAPBEXinputData 2 8" xfId="51594" xr:uid="{00000000-0005-0000-0000-00009DCC0000}"/>
    <cellStyle name="SAPBEXinputData 2 9" xfId="51595" xr:uid="{00000000-0005-0000-0000-00009ECC0000}"/>
    <cellStyle name="SAPBEXinputData 3" xfId="51596" xr:uid="{00000000-0005-0000-0000-00009FCC0000}"/>
    <cellStyle name="SAPBEXinputData 3 2" xfId="51597" xr:uid="{00000000-0005-0000-0000-0000A0CC0000}"/>
    <cellStyle name="SAPBEXinputData 4" xfId="51598" xr:uid="{00000000-0005-0000-0000-0000A1CC0000}"/>
    <cellStyle name="SAPBEXinputData 5" xfId="51599" xr:uid="{00000000-0005-0000-0000-0000A2CC0000}"/>
    <cellStyle name="SAPBEXinputData 6" xfId="51600" xr:uid="{00000000-0005-0000-0000-0000A3CC0000}"/>
    <cellStyle name="SAPBEXinputData 7" xfId="51601" xr:uid="{00000000-0005-0000-0000-0000A4CC0000}"/>
    <cellStyle name="SAPBEXinputData 8" xfId="51602" xr:uid="{00000000-0005-0000-0000-0000A5CC0000}"/>
    <cellStyle name="SAPBEXinputData 9" xfId="51603" xr:uid="{00000000-0005-0000-0000-0000A6CC0000}"/>
    <cellStyle name="SAPBEXresData" xfId="1893" xr:uid="{00000000-0005-0000-0000-0000A7CC0000}"/>
    <cellStyle name="SAPBEXresData 10" xfId="51604" xr:uid="{00000000-0005-0000-0000-0000A8CC0000}"/>
    <cellStyle name="SAPBEXresData 2" xfId="51605" xr:uid="{00000000-0005-0000-0000-0000A9CC0000}"/>
    <cellStyle name="SAPBEXresData 3" xfId="51606" xr:uid="{00000000-0005-0000-0000-0000AACC0000}"/>
    <cellStyle name="SAPBEXresData 4" xfId="51607" xr:uid="{00000000-0005-0000-0000-0000ABCC0000}"/>
    <cellStyle name="SAPBEXresData 5" xfId="51608" xr:uid="{00000000-0005-0000-0000-0000ACCC0000}"/>
    <cellStyle name="SAPBEXresData 6" xfId="51609" xr:uid="{00000000-0005-0000-0000-0000ADCC0000}"/>
    <cellStyle name="SAPBEXresData 7" xfId="51610" xr:uid="{00000000-0005-0000-0000-0000AECC0000}"/>
    <cellStyle name="SAPBEXresData 8" xfId="51611" xr:uid="{00000000-0005-0000-0000-0000AFCC0000}"/>
    <cellStyle name="SAPBEXresData 9" xfId="57874" xr:uid="{00000000-0005-0000-0000-0000B0CC0000}"/>
    <cellStyle name="SAPBEXresDataEmph" xfId="1894" xr:uid="{00000000-0005-0000-0000-0000B1CC0000}"/>
    <cellStyle name="SAPBEXresDataEmph 10" xfId="51612" xr:uid="{00000000-0005-0000-0000-0000B2CC0000}"/>
    <cellStyle name="SAPBEXresDataEmph 2" xfId="51613" xr:uid="{00000000-0005-0000-0000-0000B3CC0000}"/>
    <cellStyle name="SAPBEXresDataEmph 3" xfId="51614" xr:uid="{00000000-0005-0000-0000-0000B4CC0000}"/>
    <cellStyle name="SAPBEXresDataEmph 4" xfId="51615" xr:uid="{00000000-0005-0000-0000-0000B5CC0000}"/>
    <cellStyle name="SAPBEXresDataEmph 5" xfId="51616" xr:uid="{00000000-0005-0000-0000-0000B6CC0000}"/>
    <cellStyle name="SAPBEXresDataEmph 6" xfId="51617" xr:uid="{00000000-0005-0000-0000-0000B7CC0000}"/>
    <cellStyle name="SAPBEXresDataEmph 7" xfId="51618" xr:uid="{00000000-0005-0000-0000-0000B8CC0000}"/>
    <cellStyle name="SAPBEXresDataEmph 8" xfId="51619" xr:uid="{00000000-0005-0000-0000-0000B9CC0000}"/>
    <cellStyle name="SAPBEXresDataEmph 9" xfId="57875" xr:uid="{00000000-0005-0000-0000-0000BACC0000}"/>
    <cellStyle name="SAPBEXresItem" xfId="1895" xr:uid="{00000000-0005-0000-0000-0000BBCC0000}"/>
    <cellStyle name="SAPBEXresItem 10" xfId="51620" xr:uid="{00000000-0005-0000-0000-0000BCCC0000}"/>
    <cellStyle name="SAPBEXresItem 2" xfId="51621" xr:uid="{00000000-0005-0000-0000-0000BDCC0000}"/>
    <cellStyle name="SAPBEXresItem 3" xfId="51622" xr:uid="{00000000-0005-0000-0000-0000BECC0000}"/>
    <cellStyle name="SAPBEXresItem 4" xfId="51623" xr:uid="{00000000-0005-0000-0000-0000BFCC0000}"/>
    <cellStyle name="SAPBEXresItem 5" xfId="51624" xr:uid="{00000000-0005-0000-0000-0000C0CC0000}"/>
    <cellStyle name="SAPBEXresItem 6" xfId="51625" xr:uid="{00000000-0005-0000-0000-0000C1CC0000}"/>
    <cellStyle name="SAPBEXresItem 7" xfId="51626" xr:uid="{00000000-0005-0000-0000-0000C2CC0000}"/>
    <cellStyle name="SAPBEXresItem 8" xfId="51627" xr:uid="{00000000-0005-0000-0000-0000C3CC0000}"/>
    <cellStyle name="SAPBEXresItem 9" xfId="57876" xr:uid="{00000000-0005-0000-0000-0000C4CC0000}"/>
    <cellStyle name="SAPBEXresItemX" xfId="1896" xr:uid="{00000000-0005-0000-0000-0000C5CC0000}"/>
    <cellStyle name="SAPBEXresItemX 10" xfId="51628" xr:uid="{00000000-0005-0000-0000-0000C6CC0000}"/>
    <cellStyle name="SAPBEXresItemX 2" xfId="51629" xr:uid="{00000000-0005-0000-0000-0000C7CC0000}"/>
    <cellStyle name="SAPBEXresItemX 3" xfId="51630" xr:uid="{00000000-0005-0000-0000-0000C8CC0000}"/>
    <cellStyle name="SAPBEXresItemX 4" xfId="51631" xr:uid="{00000000-0005-0000-0000-0000C9CC0000}"/>
    <cellStyle name="SAPBEXresItemX 5" xfId="51632" xr:uid="{00000000-0005-0000-0000-0000CACC0000}"/>
    <cellStyle name="SAPBEXresItemX 6" xfId="51633" xr:uid="{00000000-0005-0000-0000-0000CBCC0000}"/>
    <cellStyle name="SAPBEXresItemX 7" xfId="51634" xr:uid="{00000000-0005-0000-0000-0000CCCC0000}"/>
    <cellStyle name="SAPBEXresItemX 8" xfId="51635" xr:uid="{00000000-0005-0000-0000-0000CDCC0000}"/>
    <cellStyle name="SAPBEXresItemX 9" xfId="57877" xr:uid="{00000000-0005-0000-0000-0000CECC0000}"/>
    <cellStyle name="SAPBEXstdData" xfId="1897" xr:uid="{00000000-0005-0000-0000-0000CFCC0000}"/>
    <cellStyle name="SAPBEXstdData 10" xfId="51636" xr:uid="{00000000-0005-0000-0000-0000D0CC0000}"/>
    <cellStyle name="SAPBEXstdData 2" xfId="51637" xr:uid="{00000000-0005-0000-0000-0000D1CC0000}"/>
    <cellStyle name="SAPBEXstdData 3" xfId="51638" xr:uid="{00000000-0005-0000-0000-0000D2CC0000}"/>
    <cellStyle name="SAPBEXstdData 4" xfId="51639" xr:uid="{00000000-0005-0000-0000-0000D3CC0000}"/>
    <cellStyle name="SAPBEXstdData 5" xfId="51640" xr:uid="{00000000-0005-0000-0000-0000D4CC0000}"/>
    <cellStyle name="SAPBEXstdData 6" xfId="51641" xr:uid="{00000000-0005-0000-0000-0000D5CC0000}"/>
    <cellStyle name="SAPBEXstdData 7" xfId="51642" xr:uid="{00000000-0005-0000-0000-0000D6CC0000}"/>
    <cellStyle name="SAPBEXstdData 8" xfId="51643" xr:uid="{00000000-0005-0000-0000-0000D7CC0000}"/>
    <cellStyle name="SAPBEXstdData 9" xfId="57878" xr:uid="{00000000-0005-0000-0000-0000D8CC0000}"/>
    <cellStyle name="SAPBEXstdDataEmph" xfId="1898" xr:uid="{00000000-0005-0000-0000-0000D9CC0000}"/>
    <cellStyle name="SAPBEXstdDataEmph 10" xfId="51644" xr:uid="{00000000-0005-0000-0000-0000DACC0000}"/>
    <cellStyle name="SAPBEXstdDataEmph 2" xfId="51645" xr:uid="{00000000-0005-0000-0000-0000DBCC0000}"/>
    <cellStyle name="SAPBEXstdDataEmph 3" xfId="51646" xr:uid="{00000000-0005-0000-0000-0000DCCC0000}"/>
    <cellStyle name="SAPBEXstdDataEmph 4" xfId="51647" xr:uid="{00000000-0005-0000-0000-0000DDCC0000}"/>
    <cellStyle name="SAPBEXstdDataEmph 5" xfId="51648" xr:uid="{00000000-0005-0000-0000-0000DECC0000}"/>
    <cellStyle name="SAPBEXstdDataEmph 6" xfId="51649" xr:uid="{00000000-0005-0000-0000-0000DFCC0000}"/>
    <cellStyle name="SAPBEXstdDataEmph 7" xfId="51650" xr:uid="{00000000-0005-0000-0000-0000E0CC0000}"/>
    <cellStyle name="SAPBEXstdDataEmph 8" xfId="51651" xr:uid="{00000000-0005-0000-0000-0000E1CC0000}"/>
    <cellStyle name="SAPBEXstdDataEmph 9" xfId="57879" xr:uid="{00000000-0005-0000-0000-0000E2CC0000}"/>
    <cellStyle name="SAPBEXstdItem" xfId="1899" xr:uid="{00000000-0005-0000-0000-0000E3CC0000}"/>
    <cellStyle name="SAPBEXstdItem 10" xfId="51652" xr:uid="{00000000-0005-0000-0000-0000E4CC0000}"/>
    <cellStyle name="SAPBEXstdItem 2" xfId="51653" xr:uid="{00000000-0005-0000-0000-0000E5CC0000}"/>
    <cellStyle name="SAPBEXstdItem 3" xfId="51654" xr:uid="{00000000-0005-0000-0000-0000E6CC0000}"/>
    <cellStyle name="SAPBEXstdItem 4" xfId="51655" xr:uid="{00000000-0005-0000-0000-0000E7CC0000}"/>
    <cellStyle name="SAPBEXstdItem 5" xfId="51656" xr:uid="{00000000-0005-0000-0000-0000E8CC0000}"/>
    <cellStyle name="SAPBEXstdItem 6" xfId="51657" xr:uid="{00000000-0005-0000-0000-0000E9CC0000}"/>
    <cellStyle name="SAPBEXstdItem 7" xfId="51658" xr:uid="{00000000-0005-0000-0000-0000EACC0000}"/>
    <cellStyle name="SAPBEXstdItem 8" xfId="51659" xr:uid="{00000000-0005-0000-0000-0000EBCC0000}"/>
    <cellStyle name="SAPBEXstdItem 9" xfId="57880" xr:uid="{00000000-0005-0000-0000-0000ECCC0000}"/>
    <cellStyle name="SAPBEXstdItemX" xfId="1900" xr:uid="{00000000-0005-0000-0000-0000EDCC0000}"/>
    <cellStyle name="SAPBEXstdItemX 10" xfId="51660" xr:uid="{00000000-0005-0000-0000-0000EECC0000}"/>
    <cellStyle name="SAPBEXstdItemX 2" xfId="51661" xr:uid="{00000000-0005-0000-0000-0000EFCC0000}"/>
    <cellStyle name="SAPBEXstdItemX 3" xfId="51662" xr:uid="{00000000-0005-0000-0000-0000F0CC0000}"/>
    <cellStyle name="SAPBEXstdItemX 4" xfId="51663" xr:uid="{00000000-0005-0000-0000-0000F1CC0000}"/>
    <cellStyle name="SAPBEXstdItemX 5" xfId="51664" xr:uid="{00000000-0005-0000-0000-0000F2CC0000}"/>
    <cellStyle name="SAPBEXstdItemX 6" xfId="51665" xr:uid="{00000000-0005-0000-0000-0000F3CC0000}"/>
    <cellStyle name="SAPBEXstdItemX 7" xfId="51666" xr:uid="{00000000-0005-0000-0000-0000F4CC0000}"/>
    <cellStyle name="SAPBEXstdItemX 8" xfId="51667" xr:uid="{00000000-0005-0000-0000-0000F5CC0000}"/>
    <cellStyle name="SAPBEXstdItemX 9" xfId="57881" xr:uid="{00000000-0005-0000-0000-0000F6CC0000}"/>
    <cellStyle name="SAPBEXtitle" xfId="1901" xr:uid="{00000000-0005-0000-0000-0000F7CC0000}"/>
    <cellStyle name="SAPBEXtitle 2" xfId="51669" xr:uid="{00000000-0005-0000-0000-0000F8CC0000}"/>
    <cellStyle name="SAPBEXtitle 2 2" xfId="51670" xr:uid="{00000000-0005-0000-0000-0000F9CC0000}"/>
    <cellStyle name="SAPBEXtitle 3" xfId="51671" xr:uid="{00000000-0005-0000-0000-0000FACC0000}"/>
    <cellStyle name="SAPBEXtitle 3 2" xfId="51672" xr:uid="{00000000-0005-0000-0000-0000FBCC0000}"/>
    <cellStyle name="SAPBEXtitle 4" xfId="57882" xr:uid="{00000000-0005-0000-0000-0000FCCC0000}"/>
    <cellStyle name="SAPBEXtitle 5" xfId="51668" xr:uid="{00000000-0005-0000-0000-0000FDCC0000}"/>
    <cellStyle name="SAPBEXundefined" xfId="1902" xr:uid="{00000000-0005-0000-0000-0000FECC0000}"/>
    <cellStyle name="SAPBEXundefined 10" xfId="51673" xr:uid="{00000000-0005-0000-0000-0000FFCC0000}"/>
    <cellStyle name="SAPBEXundefined 2" xfId="51674" xr:uid="{00000000-0005-0000-0000-000000CD0000}"/>
    <cellStyle name="SAPBEXundefined 3" xfId="51675" xr:uid="{00000000-0005-0000-0000-000001CD0000}"/>
    <cellStyle name="SAPBEXundefined 4" xfId="51676" xr:uid="{00000000-0005-0000-0000-000002CD0000}"/>
    <cellStyle name="SAPBEXundefined 5" xfId="51677" xr:uid="{00000000-0005-0000-0000-000003CD0000}"/>
    <cellStyle name="SAPBEXundefined 6" xfId="51678" xr:uid="{00000000-0005-0000-0000-000004CD0000}"/>
    <cellStyle name="SAPBEXundefined 7" xfId="51679" xr:uid="{00000000-0005-0000-0000-000005CD0000}"/>
    <cellStyle name="SAPBEXundefined 8" xfId="51680" xr:uid="{00000000-0005-0000-0000-000006CD0000}"/>
    <cellStyle name="SAPBEXundefined 9" xfId="57883" xr:uid="{00000000-0005-0000-0000-000007CD0000}"/>
    <cellStyle name="Sheet Title" xfId="51681" xr:uid="{00000000-0005-0000-0000-000008CD0000}"/>
    <cellStyle name="Size" xfId="57884" xr:uid="{00000000-0005-0000-0000-000009CD0000}"/>
    <cellStyle name="Standard_Anpassen der Amortisation" xfId="1903" xr:uid="{00000000-0005-0000-0000-00000ACD0000}"/>
    <cellStyle name="Style 1" xfId="1904" xr:uid="{00000000-0005-0000-0000-00000BCD0000}"/>
    <cellStyle name="Style 1 2" xfId="51683" xr:uid="{00000000-0005-0000-0000-00000CCD0000}"/>
    <cellStyle name="Style 1 2 2" xfId="51684" xr:uid="{00000000-0005-0000-0000-00000DCD0000}"/>
    <cellStyle name="Style 1 3" xfId="51685" xr:uid="{00000000-0005-0000-0000-00000ECD0000}"/>
    <cellStyle name="Style 1 3 2" xfId="51686" xr:uid="{00000000-0005-0000-0000-00000FCD0000}"/>
    <cellStyle name="Style 1 3 3" xfId="57885" xr:uid="{00000000-0005-0000-0000-000010CD0000}"/>
    <cellStyle name="Style 1 4" xfId="51687" xr:uid="{00000000-0005-0000-0000-000011CD0000}"/>
    <cellStyle name="Style 1 4 2" xfId="58006" xr:uid="{00000000-0005-0000-0000-000012CD0000}"/>
    <cellStyle name="Style 1 5" xfId="51688" xr:uid="{00000000-0005-0000-0000-000013CD0000}"/>
    <cellStyle name="Style 1 6" xfId="51682" xr:uid="{00000000-0005-0000-0000-000014CD0000}"/>
    <cellStyle name="Style 2" xfId="51689" xr:uid="{00000000-0005-0000-0000-000015CD0000}"/>
    <cellStyle name="Style 2 2" xfId="57886" xr:uid="{00000000-0005-0000-0000-000016CD0000}"/>
    <cellStyle name="Style1" xfId="57887" xr:uid="{00000000-0005-0000-0000-000017CD0000}"/>
    <cellStyle name="Style1 2" xfId="58007" xr:uid="{00000000-0005-0000-0000-000018CD0000}"/>
    <cellStyle name="Style2" xfId="57888" xr:uid="{00000000-0005-0000-0000-000019CD0000}"/>
    <cellStyle name="Style3" xfId="57889" xr:uid="{00000000-0005-0000-0000-00001ACD0000}"/>
    <cellStyle name="Style4" xfId="57890" xr:uid="{00000000-0005-0000-0000-00001BCD0000}"/>
    <cellStyle name="Style5" xfId="57891" xr:uid="{00000000-0005-0000-0000-00001CCD0000}"/>
    <cellStyle name="Style6" xfId="57892" xr:uid="{00000000-0005-0000-0000-00001DCD0000}"/>
    <cellStyle name="Styles" xfId="57893" xr:uid="{00000000-0005-0000-0000-00001ECD0000}"/>
    <cellStyle name="swpBody01" xfId="1905" xr:uid="{00000000-0005-0000-0000-00001FCD0000}"/>
    <cellStyle name="Table Footnote" xfId="57894" xr:uid="{00000000-0005-0000-0000-000020CD0000}"/>
    <cellStyle name="Table Footnote 2" xfId="57895" xr:uid="{00000000-0005-0000-0000-000021CD0000}"/>
    <cellStyle name="Table Footnote 2 2" xfId="57896" xr:uid="{00000000-0005-0000-0000-000022CD0000}"/>
    <cellStyle name="Table Footnote_Table 5.6 sales of assets 23Feb2010" xfId="57897" xr:uid="{00000000-0005-0000-0000-000023CD0000}"/>
    <cellStyle name="Table Head" xfId="57898" xr:uid="{00000000-0005-0000-0000-000024CD0000}"/>
    <cellStyle name="Table Head Aligned" xfId="57899" xr:uid="{00000000-0005-0000-0000-000025CD0000}"/>
    <cellStyle name="Table Head Blue" xfId="57900" xr:uid="{00000000-0005-0000-0000-000026CD0000}"/>
    <cellStyle name="Table Head Green" xfId="57901" xr:uid="{00000000-0005-0000-0000-000027CD0000}"/>
    <cellStyle name="Table Head_% Change" xfId="57902" xr:uid="{00000000-0005-0000-0000-000028CD0000}"/>
    <cellStyle name="Table Header" xfId="57903" xr:uid="{00000000-0005-0000-0000-000029CD0000}"/>
    <cellStyle name="Table Header 2" xfId="57904" xr:uid="{00000000-0005-0000-0000-00002ACD0000}"/>
    <cellStyle name="Table Header 2 2" xfId="57905" xr:uid="{00000000-0005-0000-0000-00002BCD0000}"/>
    <cellStyle name="Table Header_Table 5.6 sales of assets 23Feb2010" xfId="57906" xr:uid="{00000000-0005-0000-0000-00002CCD0000}"/>
    <cellStyle name="Table Heading" xfId="57907" xr:uid="{00000000-0005-0000-0000-00002DCD0000}"/>
    <cellStyle name="Table Heading 1" xfId="57908" xr:uid="{00000000-0005-0000-0000-00002ECD0000}"/>
    <cellStyle name="Table Heading 1 2" xfId="57909" xr:uid="{00000000-0005-0000-0000-00002FCD0000}"/>
    <cellStyle name="Table Heading 1 2 2" xfId="57910" xr:uid="{00000000-0005-0000-0000-000030CD0000}"/>
    <cellStyle name="Table Heading 1_Table 5.6 sales of assets 23Feb2010" xfId="57911" xr:uid="{00000000-0005-0000-0000-000031CD0000}"/>
    <cellStyle name="Table Heading 2" xfId="57912" xr:uid="{00000000-0005-0000-0000-000032CD0000}"/>
    <cellStyle name="Table Heading 2 2" xfId="57913" xr:uid="{00000000-0005-0000-0000-000033CD0000}"/>
    <cellStyle name="Table Heading 2_Table 5.6 sales of assets 23Feb2010" xfId="57914" xr:uid="{00000000-0005-0000-0000-000034CD0000}"/>
    <cellStyle name="Table Of Which" xfId="57915" xr:uid="{00000000-0005-0000-0000-000035CD0000}"/>
    <cellStyle name="Table Of Which 2" xfId="57916" xr:uid="{00000000-0005-0000-0000-000036CD0000}"/>
    <cellStyle name="Table Of Which_Table 5.6 sales of assets 23Feb2010" xfId="57917" xr:uid="{00000000-0005-0000-0000-000037CD0000}"/>
    <cellStyle name="Table Row Billions" xfId="57918" xr:uid="{00000000-0005-0000-0000-000038CD0000}"/>
    <cellStyle name="Table Row Billions 2" xfId="57919" xr:uid="{00000000-0005-0000-0000-000039CD0000}"/>
    <cellStyle name="Table Row Billions Check" xfId="57920" xr:uid="{00000000-0005-0000-0000-00003ACD0000}"/>
    <cellStyle name="Table Row Billions Check 2" xfId="57921" xr:uid="{00000000-0005-0000-0000-00003BCD0000}"/>
    <cellStyle name="Table Row Billions Check 3" xfId="57922" xr:uid="{00000000-0005-0000-0000-00003CCD0000}"/>
    <cellStyle name="Table Row Billions Check_asset sales" xfId="57923" xr:uid="{00000000-0005-0000-0000-00003DCD0000}"/>
    <cellStyle name="Table Row Billions_Input" xfId="58099" xr:uid="{00000000-0005-0000-0000-00003ECD0000}"/>
    <cellStyle name="Table Row Millions" xfId="57924" xr:uid="{00000000-0005-0000-0000-00003FCD0000}"/>
    <cellStyle name="Table Row Millions 2" xfId="57925" xr:uid="{00000000-0005-0000-0000-000040CD0000}"/>
    <cellStyle name="Table Row Millions 2 2" xfId="57926" xr:uid="{00000000-0005-0000-0000-000041CD0000}"/>
    <cellStyle name="Table Row Millions Check" xfId="57927" xr:uid="{00000000-0005-0000-0000-000042CD0000}"/>
    <cellStyle name="Table Row Millions Check 2" xfId="57928" xr:uid="{00000000-0005-0000-0000-000043CD0000}"/>
    <cellStyle name="Table Row Millions Check 3" xfId="57929" xr:uid="{00000000-0005-0000-0000-000044CD0000}"/>
    <cellStyle name="Table Row Millions Check 4" xfId="57930" xr:uid="{00000000-0005-0000-0000-000045CD0000}"/>
    <cellStyle name="Table Row Millions Check_asset sales" xfId="57931" xr:uid="{00000000-0005-0000-0000-000046CD0000}"/>
    <cellStyle name="Table Row Millions_Input" xfId="58100" xr:uid="{00000000-0005-0000-0000-000047CD0000}"/>
    <cellStyle name="Table Row Percentage" xfId="57932" xr:uid="{00000000-0005-0000-0000-000048CD0000}"/>
    <cellStyle name="Table Row Percentage 2" xfId="57933" xr:uid="{00000000-0005-0000-0000-000049CD0000}"/>
    <cellStyle name="Table Row Percentage Check" xfId="57934" xr:uid="{00000000-0005-0000-0000-00004ACD0000}"/>
    <cellStyle name="Table Row Percentage Check 2" xfId="57935" xr:uid="{00000000-0005-0000-0000-00004BCD0000}"/>
    <cellStyle name="Table Row Percentage Check 3" xfId="57936" xr:uid="{00000000-0005-0000-0000-00004CCD0000}"/>
    <cellStyle name="Table Row Percentage Check_asset sales" xfId="57937" xr:uid="{00000000-0005-0000-0000-00004DCD0000}"/>
    <cellStyle name="Table Row Percentage_Input" xfId="58101" xr:uid="{00000000-0005-0000-0000-00004ECD0000}"/>
    <cellStyle name="Table Source" xfId="57938" xr:uid="{00000000-0005-0000-0000-00004FCD0000}"/>
    <cellStyle name="Table Text" xfId="57939" xr:uid="{00000000-0005-0000-0000-000050CD0000}"/>
    <cellStyle name="Table Title" xfId="57940" xr:uid="{00000000-0005-0000-0000-000051CD0000}"/>
    <cellStyle name="Table Total Billions" xfId="57941" xr:uid="{00000000-0005-0000-0000-000052CD0000}"/>
    <cellStyle name="Table Total Billions 2" xfId="57942" xr:uid="{00000000-0005-0000-0000-000053CD0000}"/>
    <cellStyle name="Table Total Billions_Table 5.6 sales of assets 23Feb2010" xfId="57943" xr:uid="{00000000-0005-0000-0000-000054CD0000}"/>
    <cellStyle name="Table Total Millions" xfId="57944" xr:uid="{00000000-0005-0000-0000-000055CD0000}"/>
    <cellStyle name="Table Total Millions 2" xfId="57945" xr:uid="{00000000-0005-0000-0000-000056CD0000}"/>
    <cellStyle name="Table Total Millions 2 2" xfId="57946" xr:uid="{00000000-0005-0000-0000-000057CD0000}"/>
    <cellStyle name="Table Total Millions_Table 5.6 sales of assets 23Feb2010" xfId="57947" xr:uid="{00000000-0005-0000-0000-000058CD0000}"/>
    <cellStyle name="Table Total Percentage" xfId="57948" xr:uid="{00000000-0005-0000-0000-000059CD0000}"/>
    <cellStyle name="Table Total Percentage 2" xfId="57949" xr:uid="{00000000-0005-0000-0000-00005ACD0000}"/>
    <cellStyle name="Table Total Percentage_Table 5.6 sales of assets 23Feb2010" xfId="57950" xr:uid="{00000000-0005-0000-0000-00005BCD0000}"/>
    <cellStyle name="Table Units" xfId="57951" xr:uid="{00000000-0005-0000-0000-00005CCD0000}"/>
    <cellStyle name="Table Units 2" xfId="57952" xr:uid="{00000000-0005-0000-0000-00005DCD0000}"/>
    <cellStyle name="Table Units 2 2" xfId="57953" xr:uid="{00000000-0005-0000-0000-00005ECD0000}"/>
    <cellStyle name="Table Units 3" xfId="57954" xr:uid="{00000000-0005-0000-0000-00005FCD0000}"/>
    <cellStyle name="Table Units_LA Capital - Bud12 PRE MEASURES-AS11 POST MEASURES" xfId="57955" xr:uid="{00000000-0005-0000-0000-000060CD0000}"/>
    <cellStyle name="TableBody" xfId="57956" xr:uid="{00000000-0005-0000-0000-000061CD0000}"/>
    <cellStyle name="TableColHeads" xfId="57957" xr:uid="{00000000-0005-0000-0000-000062CD0000}"/>
    <cellStyle name="Term" xfId="57958" xr:uid="{00000000-0005-0000-0000-000063CD0000}"/>
    <cellStyle name="Text 1" xfId="57959" xr:uid="{00000000-0005-0000-0000-000064CD0000}"/>
    <cellStyle name="Text 2" xfId="57960" xr:uid="{00000000-0005-0000-0000-000065CD0000}"/>
    <cellStyle name="Text Head 1" xfId="57961" xr:uid="{00000000-0005-0000-0000-000066CD0000}"/>
    <cellStyle name="Text Head 2" xfId="57962" xr:uid="{00000000-0005-0000-0000-000067CD0000}"/>
    <cellStyle name="Text Indent 1" xfId="57963" xr:uid="{00000000-0005-0000-0000-000068CD0000}"/>
    <cellStyle name="Text Indent 2" xfId="57964" xr:uid="{00000000-0005-0000-0000-000069CD0000}"/>
    <cellStyle name="Times New Roman" xfId="57965" xr:uid="{00000000-0005-0000-0000-00006ACD0000}"/>
    <cellStyle name="Title" xfId="11" builtinId="15" customBuiltin="1"/>
    <cellStyle name="Title 10" xfId="51690" xr:uid="{00000000-0005-0000-0000-00006CCD0000}"/>
    <cellStyle name="Title 10 2" xfId="51691" xr:uid="{00000000-0005-0000-0000-00006DCD0000}"/>
    <cellStyle name="Title 10 3" xfId="51692" xr:uid="{00000000-0005-0000-0000-00006ECD0000}"/>
    <cellStyle name="Title 11" xfId="51693" xr:uid="{00000000-0005-0000-0000-00006FCD0000}"/>
    <cellStyle name="Title 11 2" xfId="51694" xr:uid="{00000000-0005-0000-0000-000070CD0000}"/>
    <cellStyle name="Title 11 3" xfId="51695" xr:uid="{00000000-0005-0000-0000-000071CD0000}"/>
    <cellStyle name="Title 12" xfId="51696" xr:uid="{00000000-0005-0000-0000-000072CD0000}"/>
    <cellStyle name="Title 12 10" xfId="51697" xr:uid="{00000000-0005-0000-0000-000073CD0000}"/>
    <cellStyle name="Title 12 10 2" xfId="51698" xr:uid="{00000000-0005-0000-0000-000074CD0000}"/>
    <cellStyle name="Title 12 11" xfId="51699" xr:uid="{00000000-0005-0000-0000-000075CD0000}"/>
    <cellStyle name="Title 12 11 2" xfId="51700" xr:uid="{00000000-0005-0000-0000-000076CD0000}"/>
    <cellStyle name="Title 12 12" xfId="51701" xr:uid="{00000000-0005-0000-0000-000077CD0000}"/>
    <cellStyle name="Title 12 12 2" xfId="51702" xr:uid="{00000000-0005-0000-0000-000078CD0000}"/>
    <cellStyle name="Title 12 13" xfId="51703" xr:uid="{00000000-0005-0000-0000-000079CD0000}"/>
    <cellStyle name="Title 12 13 2" xfId="51704" xr:uid="{00000000-0005-0000-0000-00007ACD0000}"/>
    <cellStyle name="Title 12 14" xfId="51705" xr:uid="{00000000-0005-0000-0000-00007BCD0000}"/>
    <cellStyle name="Title 12 14 2" xfId="51706" xr:uid="{00000000-0005-0000-0000-00007CCD0000}"/>
    <cellStyle name="Title 12 15" xfId="51707" xr:uid="{00000000-0005-0000-0000-00007DCD0000}"/>
    <cellStyle name="Title 12 15 2" xfId="51708" xr:uid="{00000000-0005-0000-0000-00007ECD0000}"/>
    <cellStyle name="Title 12 16" xfId="51709" xr:uid="{00000000-0005-0000-0000-00007FCD0000}"/>
    <cellStyle name="Title 12 16 2" xfId="51710" xr:uid="{00000000-0005-0000-0000-000080CD0000}"/>
    <cellStyle name="Title 12 17" xfId="51711" xr:uid="{00000000-0005-0000-0000-000081CD0000}"/>
    <cellStyle name="Title 12 17 2" xfId="51712" xr:uid="{00000000-0005-0000-0000-000082CD0000}"/>
    <cellStyle name="Title 12 18" xfId="51713" xr:uid="{00000000-0005-0000-0000-000083CD0000}"/>
    <cellStyle name="Title 12 18 2" xfId="51714" xr:uid="{00000000-0005-0000-0000-000084CD0000}"/>
    <cellStyle name="Title 12 19" xfId="51715" xr:uid="{00000000-0005-0000-0000-000085CD0000}"/>
    <cellStyle name="Title 12 19 2" xfId="51716" xr:uid="{00000000-0005-0000-0000-000086CD0000}"/>
    <cellStyle name="Title 12 2" xfId="51717" xr:uid="{00000000-0005-0000-0000-000087CD0000}"/>
    <cellStyle name="Title 12 2 2" xfId="51718" xr:uid="{00000000-0005-0000-0000-000088CD0000}"/>
    <cellStyle name="Title 12 20" xfId="51719" xr:uid="{00000000-0005-0000-0000-000089CD0000}"/>
    <cellStyle name="Title 12 20 2" xfId="51720" xr:uid="{00000000-0005-0000-0000-00008ACD0000}"/>
    <cellStyle name="Title 12 21" xfId="51721" xr:uid="{00000000-0005-0000-0000-00008BCD0000}"/>
    <cellStyle name="Title 12 21 2" xfId="51722" xr:uid="{00000000-0005-0000-0000-00008CCD0000}"/>
    <cellStyle name="Title 12 22" xfId="51723" xr:uid="{00000000-0005-0000-0000-00008DCD0000}"/>
    <cellStyle name="Title 12 22 2" xfId="51724" xr:uid="{00000000-0005-0000-0000-00008ECD0000}"/>
    <cellStyle name="Title 12 23" xfId="51725" xr:uid="{00000000-0005-0000-0000-00008FCD0000}"/>
    <cellStyle name="Title 12 23 2" xfId="51726" xr:uid="{00000000-0005-0000-0000-000090CD0000}"/>
    <cellStyle name="Title 12 24" xfId="51727" xr:uid="{00000000-0005-0000-0000-000091CD0000}"/>
    <cellStyle name="Title 12 24 2" xfId="51728" xr:uid="{00000000-0005-0000-0000-000092CD0000}"/>
    <cellStyle name="Title 12 25" xfId="51729" xr:uid="{00000000-0005-0000-0000-000093CD0000}"/>
    <cellStyle name="Title 12 25 2" xfId="51730" xr:uid="{00000000-0005-0000-0000-000094CD0000}"/>
    <cellStyle name="Title 12 26" xfId="51731" xr:uid="{00000000-0005-0000-0000-000095CD0000}"/>
    <cellStyle name="Title 12 26 2" xfId="51732" xr:uid="{00000000-0005-0000-0000-000096CD0000}"/>
    <cellStyle name="Title 12 27" xfId="51733" xr:uid="{00000000-0005-0000-0000-000097CD0000}"/>
    <cellStyle name="Title 12 27 2" xfId="51734" xr:uid="{00000000-0005-0000-0000-000098CD0000}"/>
    <cellStyle name="Title 12 28" xfId="51735" xr:uid="{00000000-0005-0000-0000-000099CD0000}"/>
    <cellStyle name="Title 12 28 2" xfId="51736" xr:uid="{00000000-0005-0000-0000-00009ACD0000}"/>
    <cellStyle name="Title 12 29" xfId="51737" xr:uid="{00000000-0005-0000-0000-00009BCD0000}"/>
    <cellStyle name="Title 12 29 2" xfId="51738" xr:uid="{00000000-0005-0000-0000-00009CCD0000}"/>
    <cellStyle name="Title 12 3" xfId="51739" xr:uid="{00000000-0005-0000-0000-00009DCD0000}"/>
    <cellStyle name="Title 12 3 2" xfId="51740" xr:uid="{00000000-0005-0000-0000-00009ECD0000}"/>
    <cellStyle name="Title 12 30" xfId="51741" xr:uid="{00000000-0005-0000-0000-00009FCD0000}"/>
    <cellStyle name="Title 12 30 2" xfId="51742" xr:uid="{00000000-0005-0000-0000-0000A0CD0000}"/>
    <cellStyle name="Title 12 31" xfId="51743" xr:uid="{00000000-0005-0000-0000-0000A1CD0000}"/>
    <cellStyle name="Title 12 4" xfId="51744" xr:uid="{00000000-0005-0000-0000-0000A2CD0000}"/>
    <cellStyle name="Title 12 4 2" xfId="51745" xr:uid="{00000000-0005-0000-0000-0000A3CD0000}"/>
    <cellStyle name="Title 12 5" xfId="51746" xr:uid="{00000000-0005-0000-0000-0000A4CD0000}"/>
    <cellStyle name="Title 12 5 2" xfId="51747" xr:uid="{00000000-0005-0000-0000-0000A5CD0000}"/>
    <cellStyle name="Title 12 6" xfId="51748" xr:uid="{00000000-0005-0000-0000-0000A6CD0000}"/>
    <cellStyle name="Title 12 6 2" xfId="51749" xr:uid="{00000000-0005-0000-0000-0000A7CD0000}"/>
    <cellStyle name="Title 12 7" xfId="51750" xr:uid="{00000000-0005-0000-0000-0000A8CD0000}"/>
    <cellStyle name="Title 12 7 2" xfId="51751" xr:uid="{00000000-0005-0000-0000-0000A9CD0000}"/>
    <cellStyle name="Title 12 8" xfId="51752" xr:uid="{00000000-0005-0000-0000-0000AACD0000}"/>
    <cellStyle name="Title 12 8 2" xfId="51753" xr:uid="{00000000-0005-0000-0000-0000ABCD0000}"/>
    <cellStyle name="Title 12 9" xfId="51754" xr:uid="{00000000-0005-0000-0000-0000ACCD0000}"/>
    <cellStyle name="Title 12 9 2" xfId="51755" xr:uid="{00000000-0005-0000-0000-0000ADCD0000}"/>
    <cellStyle name="Title 13" xfId="51756" xr:uid="{00000000-0005-0000-0000-0000AECD0000}"/>
    <cellStyle name="Title 13 2" xfId="51757" xr:uid="{00000000-0005-0000-0000-0000AFCD0000}"/>
    <cellStyle name="Title 14" xfId="51758" xr:uid="{00000000-0005-0000-0000-0000B0CD0000}"/>
    <cellStyle name="Title 14 2" xfId="51759" xr:uid="{00000000-0005-0000-0000-0000B1CD0000}"/>
    <cellStyle name="Title 15" xfId="51760" xr:uid="{00000000-0005-0000-0000-0000B2CD0000}"/>
    <cellStyle name="Title 15 2" xfId="51761" xr:uid="{00000000-0005-0000-0000-0000B3CD0000}"/>
    <cellStyle name="Title 16" xfId="51762" xr:uid="{00000000-0005-0000-0000-0000B4CD0000}"/>
    <cellStyle name="Title 17" xfId="51763" xr:uid="{00000000-0005-0000-0000-0000B5CD0000}"/>
    <cellStyle name="Title 18" xfId="51764" xr:uid="{00000000-0005-0000-0000-0000B6CD0000}"/>
    <cellStyle name="Title 2" xfId="1906" xr:uid="{00000000-0005-0000-0000-0000B7CD0000}"/>
    <cellStyle name="Title 2 10" xfId="51766" xr:uid="{00000000-0005-0000-0000-0000B8CD0000}"/>
    <cellStyle name="Title 2 10 2" xfId="51767" xr:uid="{00000000-0005-0000-0000-0000B9CD0000}"/>
    <cellStyle name="Title 2 11" xfId="51768" xr:uid="{00000000-0005-0000-0000-0000BACD0000}"/>
    <cellStyle name="Title 2 11 2" xfId="51769" xr:uid="{00000000-0005-0000-0000-0000BBCD0000}"/>
    <cellStyle name="Title 2 12" xfId="51770" xr:uid="{00000000-0005-0000-0000-0000BCCD0000}"/>
    <cellStyle name="Title 2 13" xfId="51765" xr:uid="{00000000-0005-0000-0000-0000BDCD0000}"/>
    <cellStyle name="Title 2 2" xfId="1907" xr:uid="{00000000-0005-0000-0000-0000BECD0000}"/>
    <cellStyle name="Title 2 2 2" xfId="51772" xr:uid="{00000000-0005-0000-0000-0000BFCD0000}"/>
    <cellStyle name="Title 2 2 3" xfId="51773" xr:uid="{00000000-0005-0000-0000-0000C0CD0000}"/>
    <cellStyle name="Title 2 2 4" xfId="51771" xr:uid="{00000000-0005-0000-0000-0000C1CD0000}"/>
    <cellStyle name="Title 2 3" xfId="51774" xr:uid="{00000000-0005-0000-0000-0000C2CD0000}"/>
    <cellStyle name="Title 2 3 2" xfId="51775" xr:uid="{00000000-0005-0000-0000-0000C3CD0000}"/>
    <cellStyle name="Title 2 3 3" xfId="51776" xr:uid="{00000000-0005-0000-0000-0000C4CD0000}"/>
    <cellStyle name="Title 2 4" xfId="51777" xr:uid="{00000000-0005-0000-0000-0000C5CD0000}"/>
    <cellStyle name="Title 2 4 2" xfId="51778" xr:uid="{00000000-0005-0000-0000-0000C6CD0000}"/>
    <cellStyle name="Title 2 4 3" xfId="51779" xr:uid="{00000000-0005-0000-0000-0000C7CD0000}"/>
    <cellStyle name="Title 2 5" xfId="51780" xr:uid="{00000000-0005-0000-0000-0000C8CD0000}"/>
    <cellStyle name="Title 2 5 2" xfId="51781" xr:uid="{00000000-0005-0000-0000-0000C9CD0000}"/>
    <cellStyle name="Title 2 5 3" xfId="51782" xr:uid="{00000000-0005-0000-0000-0000CACD0000}"/>
    <cellStyle name="Title 2 6" xfId="51783" xr:uid="{00000000-0005-0000-0000-0000CBCD0000}"/>
    <cellStyle name="Title 2 6 2" xfId="51784" xr:uid="{00000000-0005-0000-0000-0000CCCD0000}"/>
    <cellStyle name="Title 2 6 3" xfId="51785" xr:uid="{00000000-0005-0000-0000-0000CDCD0000}"/>
    <cellStyle name="Title 2 7" xfId="51786" xr:uid="{00000000-0005-0000-0000-0000CECD0000}"/>
    <cellStyle name="Title 2 7 2" xfId="51787" xr:uid="{00000000-0005-0000-0000-0000CFCD0000}"/>
    <cellStyle name="Title 2 7 3" xfId="51788" xr:uid="{00000000-0005-0000-0000-0000D0CD0000}"/>
    <cellStyle name="Title 2 8" xfId="51789" xr:uid="{00000000-0005-0000-0000-0000D1CD0000}"/>
    <cellStyle name="Title 2 8 2" xfId="51790" xr:uid="{00000000-0005-0000-0000-0000D2CD0000}"/>
    <cellStyle name="Title 2 8 3" xfId="51791" xr:uid="{00000000-0005-0000-0000-0000D3CD0000}"/>
    <cellStyle name="Title 2 9" xfId="51792" xr:uid="{00000000-0005-0000-0000-0000D4CD0000}"/>
    <cellStyle name="Title 3" xfId="1908" xr:uid="{00000000-0005-0000-0000-0000D5CD0000}"/>
    <cellStyle name="Title 3 2" xfId="51794" xr:uid="{00000000-0005-0000-0000-0000D6CD0000}"/>
    <cellStyle name="Title 3 2 2" xfId="51795" xr:uid="{00000000-0005-0000-0000-0000D7CD0000}"/>
    <cellStyle name="Title 3 3" xfId="51796" xr:uid="{00000000-0005-0000-0000-0000D8CD0000}"/>
    <cellStyle name="Title 3 4" xfId="51797" xr:uid="{00000000-0005-0000-0000-0000D9CD0000}"/>
    <cellStyle name="Title 3 5" xfId="57966" xr:uid="{00000000-0005-0000-0000-0000DACD0000}"/>
    <cellStyle name="Title 3 6" xfId="51793" xr:uid="{00000000-0005-0000-0000-0000DBCD0000}"/>
    <cellStyle name="Title 4" xfId="1909" xr:uid="{00000000-0005-0000-0000-0000DCCD0000}"/>
    <cellStyle name="Title 4 2" xfId="51799" xr:uid="{00000000-0005-0000-0000-0000DDCD0000}"/>
    <cellStyle name="Title 4 2 2" xfId="51800" xr:uid="{00000000-0005-0000-0000-0000DECD0000}"/>
    <cellStyle name="Title 4 3" xfId="51801" xr:uid="{00000000-0005-0000-0000-0000DFCD0000}"/>
    <cellStyle name="Title 4 4" xfId="51802" xr:uid="{00000000-0005-0000-0000-0000E0CD0000}"/>
    <cellStyle name="Title 4 5" xfId="57967" xr:uid="{00000000-0005-0000-0000-0000E1CD0000}"/>
    <cellStyle name="Title 4 6" xfId="51798" xr:uid="{00000000-0005-0000-0000-0000E2CD0000}"/>
    <cellStyle name="Title 5" xfId="51803" xr:uid="{00000000-0005-0000-0000-0000E3CD0000}"/>
    <cellStyle name="Title 5 2" xfId="51804" xr:uid="{00000000-0005-0000-0000-0000E4CD0000}"/>
    <cellStyle name="Title 5 2 2" xfId="51805" xr:uid="{00000000-0005-0000-0000-0000E5CD0000}"/>
    <cellStyle name="Title 5 3" xfId="51806" xr:uid="{00000000-0005-0000-0000-0000E6CD0000}"/>
    <cellStyle name="Title 5 4" xfId="51807" xr:uid="{00000000-0005-0000-0000-0000E7CD0000}"/>
    <cellStyle name="Title 5 5" xfId="58102" xr:uid="{00000000-0005-0000-0000-0000E8CD0000}"/>
    <cellStyle name="Title 6" xfId="51808" xr:uid="{00000000-0005-0000-0000-0000E9CD0000}"/>
    <cellStyle name="Title 6 2" xfId="51809" xr:uid="{00000000-0005-0000-0000-0000EACD0000}"/>
    <cellStyle name="Title 6 2 2" xfId="51810" xr:uid="{00000000-0005-0000-0000-0000EBCD0000}"/>
    <cellStyle name="Title 6 3" xfId="51811" xr:uid="{00000000-0005-0000-0000-0000ECCD0000}"/>
    <cellStyle name="Title 6 4" xfId="51812" xr:uid="{00000000-0005-0000-0000-0000EDCD0000}"/>
    <cellStyle name="Title 6 5" xfId="58103" xr:uid="{00000000-0005-0000-0000-0000EECD0000}"/>
    <cellStyle name="Title 7" xfId="51813" xr:uid="{00000000-0005-0000-0000-0000EFCD0000}"/>
    <cellStyle name="Title 7 10" xfId="51814" xr:uid="{00000000-0005-0000-0000-0000F0CD0000}"/>
    <cellStyle name="Title 7 10 2" xfId="51815" xr:uid="{00000000-0005-0000-0000-0000F1CD0000}"/>
    <cellStyle name="Title 7 11" xfId="51816" xr:uid="{00000000-0005-0000-0000-0000F2CD0000}"/>
    <cellStyle name="Title 7 11 2" xfId="51817" xr:uid="{00000000-0005-0000-0000-0000F3CD0000}"/>
    <cellStyle name="Title 7 12" xfId="51818" xr:uid="{00000000-0005-0000-0000-0000F4CD0000}"/>
    <cellStyle name="Title 7 13" xfId="51819" xr:uid="{00000000-0005-0000-0000-0000F5CD0000}"/>
    <cellStyle name="Title 7 2" xfId="51820" xr:uid="{00000000-0005-0000-0000-0000F6CD0000}"/>
    <cellStyle name="Title 7 2 2" xfId="51821" xr:uid="{00000000-0005-0000-0000-0000F7CD0000}"/>
    <cellStyle name="Title 7 3" xfId="51822" xr:uid="{00000000-0005-0000-0000-0000F8CD0000}"/>
    <cellStyle name="Title 7 3 2" xfId="51823" xr:uid="{00000000-0005-0000-0000-0000F9CD0000}"/>
    <cellStyle name="Title 7 4" xfId="51824" xr:uid="{00000000-0005-0000-0000-0000FACD0000}"/>
    <cellStyle name="Title 7 4 2" xfId="51825" xr:uid="{00000000-0005-0000-0000-0000FBCD0000}"/>
    <cellStyle name="Title 7 5" xfId="51826" xr:uid="{00000000-0005-0000-0000-0000FCCD0000}"/>
    <cellStyle name="Title 7 5 2" xfId="51827" xr:uid="{00000000-0005-0000-0000-0000FDCD0000}"/>
    <cellStyle name="Title 7 6" xfId="51828" xr:uid="{00000000-0005-0000-0000-0000FECD0000}"/>
    <cellStyle name="Title 7 6 2" xfId="51829" xr:uid="{00000000-0005-0000-0000-0000FFCD0000}"/>
    <cellStyle name="Title 7 7" xfId="51830" xr:uid="{00000000-0005-0000-0000-000000CE0000}"/>
    <cellStyle name="Title 7 7 2" xfId="51831" xr:uid="{00000000-0005-0000-0000-000001CE0000}"/>
    <cellStyle name="Title 7 8" xfId="51832" xr:uid="{00000000-0005-0000-0000-000002CE0000}"/>
    <cellStyle name="Title 7 8 2" xfId="51833" xr:uid="{00000000-0005-0000-0000-000003CE0000}"/>
    <cellStyle name="Title 7 9" xfId="51834" xr:uid="{00000000-0005-0000-0000-000004CE0000}"/>
    <cellStyle name="Title 7 9 2" xfId="51835" xr:uid="{00000000-0005-0000-0000-000005CE0000}"/>
    <cellStyle name="Title 8" xfId="51836" xr:uid="{00000000-0005-0000-0000-000006CE0000}"/>
    <cellStyle name="Title 8 2" xfId="51837" xr:uid="{00000000-0005-0000-0000-000007CE0000}"/>
    <cellStyle name="Title 8 3" xfId="51838" xr:uid="{00000000-0005-0000-0000-000008CE0000}"/>
    <cellStyle name="Title 9" xfId="51839" xr:uid="{00000000-0005-0000-0000-000009CE0000}"/>
    <cellStyle name="Title 9 2" xfId="51840" xr:uid="{00000000-0005-0000-0000-00000ACE0000}"/>
    <cellStyle name="Title 9 3" xfId="51841" xr:uid="{00000000-0005-0000-0000-00000BCE0000}"/>
    <cellStyle name="TOC 1" xfId="57968" xr:uid="{00000000-0005-0000-0000-00000CCE0000}"/>
    <cellStyle name="TOC 2" xfId="57969" xr:uid="{00000000-0005-0000-0000-00000DCE0000}"/>
    <cellStyle name="Total" xfId="23" builtinId="25" customBuiltin="1"/>
    <cellStyle name="Total 1" xfId="1910" xr:uid="{00000000-0005-0000-0000-00000FCE0000}"/>
    <cellStyle name="Total 1 2" xfId="58211" xr:uid="{00000000-0005-0000-0000-000010CE0000}"/>
    <cellStyle name="Total 10" xfId="51842" xr:uid="{00000000-0005-0000-0000-000011CE0000}"/>
    <cellStyle name="Total 10 10" xfId="51843" xr:uid="{00000000-0005-0000-0000-000012CE0000}"/>
    <cellStyle name="Total 10 10 2" xfId="51844" xr:uid="{00000000-0005-0000-0000-000013CE0000}"/>
    <cellStyle name="Total 10 10 3" xfId="51845" xr:uid="{00000000-0005-0000-0000-000014CE0000}"/>
    <cellStyle name="Total 10 10 4" xfId="51846" xr:uid="{00000000-0005-0000-0000-000015CE0000}"/>
    <cellStyle name="Total 10 11" xfId="51847" xr:uid="{00000000-0005-0000-0000-000016CE0000}"/>
    <cellStyle name="Total 10 11 2" xfId="51848" xr:uid="{00000000-0005-0000-0000-000017CE0000}"/>
    <cellStyle name="Total 10 11 3" xfId="51849" xr:uid="{00000000-0005-0000-0000-000018CE0000}"/>
    <cellStyle name="Total 10 11 4" xfId="51850" xr:uid="{00000000-0005-0000-0000-000019CE0000}"/>
    <cellStyle name="Total 10 12" xfId="51851" xr:uid="{00000000-0005-0000-0000-00001ACE0000}"/>
    <cellStyle name="Total 10 12 2" xfId="51852" xr:uid="{00000000-0005-0000-0000-00001BCE0000}"/>
    <cellStyle name="Total 10 12 3" xfId="51853" xr:uid="{00000000-0005-0000-0000-00001CCE0000}"/>
    <cellStyle name="Total 10 12 4" xfId="51854" xr:uid="{00000000-0005-0000-0000-00001DCE0000}"/>
    <cellStyle name="Total 10 13" xfId="51855" xr:uid="{00000000-0005-0000-0000-00001ECE0000}"/>
    <cellStyle name="Total 10 13 2" xfId="51856" xr:uid="{00000000-0005-0000-0000-00001FCE0000}"/>
    <cellStyle name="Total 10 13 3" xfId="51857" xr:uid="{00000000-0005-0000-0000-000020CE0000}"/>
    <cellStyle name="Total 10 13 4" xfId="51858" xr:uid="{00000000-0005-0000-0000-000021CE0000}"/>
    <cellStyle name="Total 10 14" xfId="51859" xr:uid="{00000000-0005-0000-0000-000022CE0000}"/>
    <cellStyle name="Total 10 14 2" xfId="51860" xr:uid="{00000000-0005-0000-0000-000023CE0000}"/>
    <cellStyle name="Total 10 14 3" xfId="51861" xr:uid="{00000000-0005-0000-0000-000024CE0000}"/>
    <cellStyle name="Total 10 14 4" xfId="51862" xr:uid="{00000000-0005-0000-0000-000025CE0000}"/>
    <cellStyle name="Total 10 15" xfId="51863" xr:uid="{00000000-0005-0000-0000-000026CE0000}"/>
    <cellStyle name="Total 10 15 2" xfId="51864" xr:uid="{00000000-0005-0000-0000-000027CE0000}"/>
    <cellStyle name="Total 10 15 3" xfId="51865" xr:uid="{00000000-0005-0000-0000-000028CE0000}"/>
    <cellStyle name="Total 10 15 4" xfId="51866" xr:uid="{00000000-0005-0000-0000-000029CE0000}"/>
    <cellStyle name="Total 10 16" xfId="51867" xr:uid="{00000000-0005-0000-0000-00002ACE0000}"/>
    <cellStyle name="Total 10 16 2" xfId="51868" xr:uid="{00000000-0005-0000-0000-00002BCE0000}"/>
    <cellStyle name="Total 10 16 3" xfId="51869" xr:uid="{00000000-0005-0000-0000-00002CCE0000}"/>
    <cellStyle name="Total 10 16 4" xfId="51870" xr:uid="{00000000-0005-0000-0000-00002DCE0000}"/>
    <cellStyle name="Total 10 17" xfId="51871" xr:uid="{00000000-0005-0000-0000-00002ECE0000}"/>
    <cellStyle name="Total 10 17 2" xfId="51872" xr:uid="{00000000-0005-0000-0000-00002FCE0000}"/>
    <cellStyle name="Total 10 17 3" xfId="51873" xr:uid="{00000000-0005-0000-0000-000030CE0000}"/>
    <cellStyle name="Total 10 17 4" xfId="51874" xr:uid="{00000000-0005-0000-0000-000031CE0000}"/>
    <cellStyle name="Total 10 18" xfId="51875" xr:uid="{00000000-0005-0000-0000-000032CE0000}"/>
    <cellStyle name="Total 10 18 2" xfId="51876" xr:uid="{00000000-0005-0000-0000-000033CE0000}"/>
    <cellStyle name="Total 10 18 3" xfId="51877" xr:uid="{00000000-0005-0000-0000-000034CE0000}"/>
    <cellStyle name="Total 10 18 4" xfId="51878" xr:uid="{00000000-0005-0000-0000-000035CE0000}"/>
    <cellStyle name="Total 10 19" xfId="51879" xr:uid="{00000000-0005-0000-0000-000036CE0000}"/>
    <cellStyle name="Total 10 19 2" xfId="51880" xr:uid="{00000000-0005-0000-0000-000037CE0000}"/>
    <cellStyle name="Total 10 19 3" xfId="51881" xr:uid="{00000000-0005-0000-0000-000038CE0000}"/>
    <cellStyle name="Total 10 19 4" xfId="51882" xr:uid="{00000000-0005-0000-0000-000039CE0000}"/>
    <cellStyle name="Total 10 2" xfId="51883" xr:uid="{00000000-0005-0000-0000-00003ACE0000}"/>
    <cellStyle name="Total 10 2 2" xfId="51884" xr:uid="{00000000-0005-0000-0000-00003BCE0000}"/>
    <cellStyle name="Total 10 2 3" xfId="51885" xr:uid="{00000000-0005-0000-0000-00003CCE0000}"/>
    <cellStyle name="Total 10 2 4" xfId="51886" xr:uid="{00000000-0005-0000-0000-00003DCE0000}"/>
    <cellStyle name="Total 10 20" xfId="51887" xr:uid="{00000000-0005-0000-0000-00003ECE0000}"/>
    <cellStyle name="Total 10 20 2" xfId="51888" xr:uid="{00000000-0005-0000-0000-00003FCE0000}"/>
    <cellStyle name="Total 10 20 3" xfId="51889" xr:uid="{00000000-0005-0000-0000-000040CE0000}"/>
    <cellStyle name="Total 10 20 4" xfId="51890" xr:uid="{00000000-0005-0000-0000-000041CE0000}"/>
    <cellStyle name="Total 10 21" xfId="51891" xr:uid="{00000000-0005-0000-0000-000042CE0000}"/>
    <cellStyle name="Total 10 22" xfId="51892" xr:uid="{00000000-0005-0000-0000-000043CE0000}"/>
    <cellStyle name="Total 10 23" xfId="51893" xr:uid="{00000000-0005-0000-0000-000044CE0000}"/>
    <cellStyle name="Total 10 3" xfId="51894" xr:uid="{00000000-0005-0000-0000-000045CE0000}"/>
    <cellStyle name="Total 10 3 2" xfId="51895" xr:uid="{00000000-0005-0000-0000-000046CE0000}"/>
    <cellStyle name="Total 10 3 3" xfId="51896" xr:uid="{00000000-0005-0000-0000-000047CE0000}"/>
    <cellStyle name="Total 10 3 4" xfId="51897" xr:uid="{00000000-0005-0000-0000-000048CE0000}"/>
    <cellStyle name="Total 10 4" xfId="51898" xr:uid="{00000000-0005-0000-0000-000049CE0000}"/>
    <cellStyle name="Total 10 4 2" xfId="51899" xr:uid="{00000000-0005-0000-0000-00004ACE0000}"/>
    <cellStyle name="Total 10 4 3" xfId="51900" xr:uid="{00000000-0005-0000-0000-00004BCE0000}"/>
    <cellStyle name="Total 10 4 4" xfId="51901" xr:uid="{00000000-0005-0000-0000-00004CCE0000}"/>
    <cellStyle name="Total 10 5" xfId="51902" xr:uid="{00000000-0005-0000-0000-00004DCE0000}"/>
    <cellStyle name="Total 10 5 2" xfId="51903" xr:uid="{00000000-0005-0000-0000-00004ECE0000}"/>
    <cellStyle name="Total 10 5 3" xfId="51904" xr:uid="{00000000-0005-0000-0000-00004FCE0000}"/>
    <cellStyle name="Total 10 5 4" xfId="51905" xr:uid="{00000000-0005-0000-0000-000050CE0000}"/>
    <cellStyle name="Total 10 6" xfId="51906" xr:uid="{00000000-0005-0000-0000-000051CE0000}"/>
    <cellStyle name="Total 10 6 2" xfId="51907" xr:uid="{00000000-0005-0000-0000-000052CE0000}"/>
    <cellStyle name="Total 10 6 3" xfId="51908" xr:uid="{00000000-0005-0000-0000-000053CE0000}"/>
    <cellStyle name="Total 10 6 4" xfId="51909" xr:uid="{00000000-0005-0000-0000-000054CE0000}"/>
    <cellStyle name="Total 10 7" xfId="51910" xr:uid="{00000000-0005-0000-0000-000055CE0000}"/>
    <cellStyle name="Total 10 7 2" xfId="51911" xr:uid="{00000000-0005-0000-0000-000056CE0000}"/>
    <cellStyle name="Total 10 7 3" xfId="51912" xr:uid="{00000000-0005-0000-0000-000057CE0000}"/>
    <cellStyle name="Total 10 7 4" xfId="51913" xr:uid="{00000000-0005-0000-0000-000058CE0000}"/>
    <cellStyle name="Total 10 8" xfId="51914" xr:uid="{00000000-0005-0000-0000-000059CE0000}"/>
    <cellStyle name="Total 10 8 2" xfId="51915" xr:uid="{00000000-0005-0000-0000-00005ACE0000}"/>
    <cellStyle name="Total 10 8 3" xfId="51916" xr:uid="{00000000-0005-0000-0000-00005BCE0000}"/>
    <cellStyle name="Total 10 8 4" xfId="51917" xr:uid="{00000000-0005-0000-0000-00005CCE0000}"/>
    <cellStyle name="Total 10 9" xfId="51918" xr:uid="{00000000-0005-0000-0000-00005DCE0000}"/>
    <cellStyle name="Total 10 9 2" xfId="51919" xr:uid="{00000000-0005-0000-0000-00005ECE0000}"/>
    <cellStyle name="Total 10 9 3" xfId="51920" xr:uid="{00000000-0005-0000-0000-00005FCE0000}"/>
    <cellStyle name="Total 10 9 4" xfId="51921" xr:uid="{00000000-0005-0000-0000-000060CE0000}"/>
    <cellStyle name="Total 11" xfId="51922" xr:uid="{00000000-0005-0000-0000-000061CE0000}"/>
    <cellStyle name="Total 11 10" xfId="51923" xr:uid="{00000000-0005-0000-0000-000062CE0000}"/>
    <cellStyle name="Total 11 10 2" xfId="51924" xr:uid="{00000000-0005-0000-0000-000063CE0000}"/>
    <cellStyle name="Total 11 10 3" xfId="51925" xr:uid="{00000000-0005-0000-0000-000064CE0000}"/>
    <cellStyle name="Total 11 10 4" xfId="51926" xr:uid="{00000000-0005-0000-0000-000065CE0000}"/>
    <cellStyle name="Total 11 11" xfId="51927" xr:uid="{00000000-0005-0000-0000-000066CE0000}"/>
    <cellStyle name="Total 11 11 2" xfId="51928" xr:uid="{00000000-0005-0000-0000-000067CE0000}"/>
    <cellStyle name="Total 11 11 3" xfId="51929" xr:uid="{00000000-0005-0000-0000-000068CE0000}"/>
    <cellStyle name="Total 11 11 4" xfId="51930" xr:uid="{00000000-0005-0000-0000-000069CE0000}"/>
    <cellStyle name="Total 11 12" xfId="51931" xr:uid="{00000000-0005-0000-0000-00006ACE0000}"/>
    <cellStyle name="Total 11 12 2" xfId="51932" xr:uid="{00000000-0005-0000-0000-00006BCE0000}"/>
    <cellStyle name="Total 11 12 3" xfId="51933" xr:uid="{00000000-0005-0000-0000-00006CCE0000}"/>
    <cellStyle name="Total 11 12 4" xfId="51934" xr:uid="{00000000-0005-0000-0000-00006DCE0000}"/>
    <cellStyle name="Total 11 13" xfId="51935" xr:uid="{00000000-0005-0000-0000-00006ECE0000}"/>
    <cellStyle name="Total 11 13 2" xfId="51936" xr:uid="{00000000-0005-0000-0000-00006FCE0000}"/>
    <cellStyle name="Total 11 13 3" xfId="51937" xr:uid="{00000000-0005-0000-0000-000070CE0000}"/>
    <cellStyle name="Total 11 13 4" xfId="51938" xr:uid="{00000000-0005-0000-0000-000071CE0000}"/>
    <cellStyle name="Total 11 14" xfId="51939" xr:uid="{00000000-0005-0000-0000-000072CE0000}"/>
    <cellStyle name="Total 11 14 2" xfId="51940" xr:uid="{00000000-0005-0000-0000-000073CE0000}"/>
    <cellStyle name="Total 11 14 3" xfId="51941" xr:uid="{00000000-0005-0000-0000-000074CE0000}"/>
    <cellStyle name="Total 11 14 4" xfId="51942" xr:uid="{00000000-0005-0000-0000-000075CE0000}"/>
    <cellStyle name="Total 11 15" xfId="51943" xr:uid="{00000000-0005-0000-0000-000076CE0000}"/>
    <cellStyle name="Total 11 15 2" xfId="51944" xr:uid="{00000000-0005-0000-0000-000077CE0000}"/>
    <cellStyle name="Total 11 15 3" xfId="51945" xr:uid="{00000000-0005-0000-0000-000078CE0000}"/>
    <cellStyle name="Total 11 15 4" xfId="51946" xr:uid="{00000000-0005-0000-0000-000079CE0000}"/>
    <cellStyle name="Total 11 16" xfId="51947" xr:uid="{00000000-0005-0000-0000-00007ACE0000}"/>
    <cellStyle name="Total 11 16 2" xfId="51948" xr:uid="{00000000-0005-0000-0000-00007BCE0000}"/>
    <cellStyle name="Total 11 16 3" xfId="51949" xr:uid="{00000000-0005-0000-0000-00007CCE0000}"/>
    <cellStyle name="Total 11 16 4" xfId="51950" xr:uid="{00000000-0005-0000-0000-00007DCE0000}"/>
    <cellStyle name="Total 11 17" xfId="51951" xr:uid="{00000000-0005-0000-0000-00007ECE0000}"/>
    <cellStyle name="Total 11 17 2" xfId="51952" xr:uid="{00000000-0005-0000-0000-00007FCE0000}"/>
    <cellStyle name="Total 11 17 3" xfId="51953" xr:uid="{00000000-0005-0000-0000-000080CE0000}"/>
    <cellStyle name="Total 11 17 4" xfId="51954" xr:uid="{00000000-0005-0000-0000-000081CE0000}"/>
    <cellStyle name="Total 11 18" xfId="51955" xr:uid="{00000000-0005-0000-0000-000082CE0000}"/>
    <cellStyle name="Total 11 18 2" xfId="51956" xr:uid="{00000000-0005-0000-0000-000083CE0000}"/>
    <cellStyle name="Total 11 18 3" xfId="51957" xr:uid="{00000000-0005-0000-0000-000084CE0000}"/>
    <cellStyle name="Total 11 18 4" xfId="51958" xr:uid="{00000000-0005-0000-0000-000085CE0000}"/>
    <cellStyle name="Total 11 19" xfId="51959" xr:uid="{00000000-0005-0000-0000-000086CE0000}"/>
    <cellStyle name="Total 11 19 2" xfId="51960" xr:uid="{00000000-0005-0000-0000-000087CE0000}"/>
    <cellStyle name="Total 11 19 3" xfId="51961" xr:uid="{00000000-0005-0000-0000-000088CE0000}"/>
    <cellStyle name="Total 11 19 4" xfId="51962" xr:uid="{00000000-0005-0000-0000-000089CE0000}"/>
    <cellStyle name="Total 11 2" xfId="51963" xr:uid="{00000000-0005-0000-0000-00008ACE0000}"/>
    <cellStyle name="Total 11 2 2" xfId="51964" xr:uid="{00000000-0005-0000-0000-00008BCE0000}"/>
    <cellStyle name="Total 11 2 3" xfId="51965" xr:uid="{00000000-0005-0000-0000-00008CCE0000}"/>
    <cellStyle name="Total 11 2 4" xfId="51966" xr:uid="{00000000-0005-0000-0000-00008DCE0000}"/>
    <cellStyle name="Total 11 20" xfId="51967" xr:uid="{00000000-0005-0000-0000-00008ECE0000}"/>
    <cellStyle name="Total 11 20 2" xfId="51968" xr:uid="{00000000-0005-0000-0000-00008FCE0000}"/>
    <cellStyle name="Total 11 20 3" xfId="51969" xr:uid="{00000000-0005-0000-0000-000090CE0000}"/>
    <cellStyle name="Total 11 20 4" xfId="51970" xr:uid="{00000000-0005-0000-0000-000091CE0000}"/>
    <cellStyle name="Total 11 21" xfId="51971" xr:uid="{00000000-0005-0000-0000-000092CE0000}"/>
    <cellStyle name="Total 11 22" xfId="51972" xr:uid="{00000000-0005-0000-0000-000093CE0000}"/>
    <cellStyle name="Total 11 23" xfId="51973" xr:uid="{00000000-0005-0000-0000-000094CE0000}"/>
    <cellStyle name="Total 11 3" xfId="51974" xr:uid="{00000000-0005-0000-0000-000095CE0000}"/>
    <cellStyle name="Total 11 3 2" xfId="51975" xr:uid="{00000000-0005-0000-0000-000096CE0000}"/>
    <cellStyle name="Total 11 3 3" xfId="51976" xr:uid="{00000000-0005-0000-0000-000097CE0000}"/>
    <cellStyle name="Total 11 3 4" xfId="51977" xr:uid="{00000000-0005-0000-0000-000098CE0000}"/>
    <cellStyle name="Total 11 4" xfId="51978" xr:uid="{00000000-0005-0000-0000-000099CE0000}"/>
    <cellStyle name="Total 11 4 2" xfId="51979" xr:uid="{00000000-0005-0000-0000-00009ACE0000}"/>
    <cellStyle name="Total 11 4 3" xfId="51980" xr:uid="{00000000-0005-0000-0000-00009BCE0000}"/>
    <cellStyle name="Total 11 4 4" xfId="51981" xr:uid="{00000000-0005-0000-0000-00009CCE0000}"/>
    <cellStyle name="Total 11 5" xfId="51982" xr:uid="{00000000-0005-0000-0000-00009DCE0000}"/>
    <cellStyle name="Total 11 5 2" xfId="51983" xr:uid="{00000000-0005-0000-0000-00009ECE0000}"/>
    <cellStyle name="Total 11 5 3" xfId="51984" xr:uid="{00000000-0005-0000-0000-00009FCE0000}"/>
    <cellStyle name="Total 11 5 4" xfId="51985" xr:uid="{00000000-0005-0000-0000-0000A0CE0000}"/>
    <cellStyle name="Total 11 6" xfId="51986" xr:uid="{00000000-0005-0000-0000-0000A1CE0000}"/>
    <cellStyle name="Total 11 6 2" xfId="51987" xr:uid="{00000000-0005-0000-0000-0000A2CE0000}"/>
    <cellStyle name="Total 11 6 3" xfId="51988" xr:uid="{00000000-0005-0000-0000-0000A3CE0000}"/>
    <cellStyle name="Total 11 6 4" xfId="51989" xr:uid="{00000000-0005-0000-0000-0000A4CE0000}"/>
    <cellStyle name="Total 11 7" xfId="51990" xr:uid="{00000000-0005-0000-0000-0000A5CE0000}"/>
    <cellStyle name="Total 11 7 2" xfId="51991" xr:uid="{00000000-0005-0000-0000-0000A6CE0000}"/>
    <cellStyle name="Total 11 7 3" xfId="51992" xr:uid="{00000000-0005-0000-0000-0000A7CE0000}"/>
    <cellStyle name="Total 11 7 4" xfId="51993" xr:uid="{00000000-0005-0000-0000-0000A8CE0000}"/>
    <cellStyle name="Total 11 8" xfId="51994" xr:uid="{00000000-0005-0000-0000-0000A9CE0000}"/>
    <cellStyle name="Total 11 8 2" xfId="51995" xr:uid="{00000000-0005-0000-0000-0000AACE0000}"/>
    <cellStyle name="Total 11 8 3" xfId="51996" xr:uid="{00000000-0005-0000-0000-0000ABCE0000}"/>
    <cellStyle name="Total 11 8 4" xfId="51997" xr:uid="{00000000-0005-0000-0000-0000ACCE0000}"/>
    <cellStyle name="Total 11 9" xfId="51998" xr:uid="{00000000-0005-0000-0000-0000ADCE0000}"/>
    <cellStyle name="Total 11 9 2" xfId="51999" xr:uid="{00000000-0005-0000-0000-0000AECE0000}"/>
    <cellStyle name="Total 11 9 3" xfId="52000" xr:uid="{00000000-0005-0000-0000-0000AFCE0000}"/>
    <cellStyle name="Total 11 9 4" xfId="52001" xr:uid="{00000000-0005-0000-0000-0000B0CE0000}"/>
    <cellStyle name="Total 12" xfId="52002" xr:uid="{00000000-0005-0000-0000-0000B1CE0000}"/>
    <cellStyle name="Total 12 10" xfId="52003" xr:uid="{00000000-0005-0000-0000-0000B2CE0000}"/>
    <cellStyle name="Total 12 10 10" xfId="52004" xr:uid="{00000000-0005-0000-0000-0000B3CE0000}"/>
    <cellStyle name="Total 12 10 10 2" xfId="52005" xr:uid="{00000000-0005-0000-0000-0000B4CE0000}"/>
    <cellStyle name="Total 12 10 10 3" xfId="52006" xr:uid="{00000000-0005-0000-0000-0000B5CE0000}"/>
    <cellStyle name="Total 12 10 10 4" xfId="52007" xr:uid="{00000000-0005-0000-0000-0000B6CE0000}"/>
    <cellStyle name="Total 12 10 11" xfId="52008" xr:uid="{00000000-0005-0000-0000-0000B7CE0000}"/>
    <cellStyle name="Total 12 10 11 2" xfId="52009" xr:uid="{00000000-0005-0000-0000-0000B8CE0000}"/>
    <cellStyle name="Total 12 10 11 3" xfId="52010" xr:uid="{00000000-0005-0000-0000-0000B9CE0000}"/>
    <cellStyle name="Total 12 10 11 4" xfId="52011" xr:uid="{00000000-0005-0000-0000-0000BACE0000}"/>
    <cellStyle name="Total 12 10 12" xfId="52012" xr:uid="{00000000-0005-0000-0000-0000BBCE0000}"/>
    <cellStyle name="Total 12 10 12 2" xfId="52013" xr:uid="{00000000-0005-0000-0000-0000BCCE0000}"/>
    <cellStyle name="Total 12 10 12 3" xfId="52014" xr:uid="{00000000-0005-0000-0000-0000BDCE0000}"/>
    <cellStyle name="Total 12 10 12 4" xfId="52015" xr:uid="{00000000-0005-0000-0000-0000BECE0000}"/>
    <cellStyle name="Total 12 10 13" xfId="52016" xr:uid="{00000000-0005-0000-0000-0000BFCE0000}"/>
    <cellStyle name="Total 12 10 13 2" xfId="52017" xr:uid="{00000000-0005-0000-0000-0000C0CE0000}"/>
    <cellStyle name="Total 12 10 13 3" xfId="52018" xr:uid="{00000000-0005-0000-0000-0000C1CE0000}"/>
    <cellStyle name="Total 12 10 13 4" xfId="52019" xr:uid="{00000000-0005-0000-0000-0000C2CE0000}"/>
    <cellStyle name="Total 12 10 14" xfId="52020" xr:uid="{00000000-0005-0000-0000-0000C3CE0000}"/>
    <cellStyle name="Total 12 10 14 2" xfId="52021" xr:uid="{00000000-0005-0000-0000-0000C4CE0000}"/>
    <cellStyle name="Total 12 10 14 3" xfId="52022" xr:uid="{00000000-0005-0000-0000-0000C5CE0000}"/>
    <cellStyle name="Total 12 10 14 4" xfId="52023" xr:uid="{00000000-0005-0000-0000-0000C6CE0000}"/>
    <cellStyle name="Total 12 10 15" xfId="52024" xr:uid="{00000000-0005-0000-0000-0000C7CE0000}"/>
    <cellStyle name="Total 12 10 15 2" xfId="52025" xr:uid="{00000000-0005-0000-0000-0000C8CE0000}"/>
    <cellStyle name="Total 12 10 15 3" xfId="52026" xr:uid="{00000000-0005-0000-0000-0000C9CE0000}"/>
    <cellStyle name="Total 12 10 15 4" xfId="52027" xr:uid="{00000000-0005-0000-0000-0000CACE0000}"/>
    <cellStyle name="Total 12 10 16" xfId="52028" xr:uid="{00000000-0005-0000-0000-0000CBCE0000}"/>
    <cellStyle name="Total 12 10 16 2" xfId="52029" xr:uid="{00000000-0005-0000-0000-0000CCCE0000}"/>
    <cellStyle name="Total 12 10 16 3" xfId="52030" xr:uid="{00000000-0005-0000-0000-0000CDCE0000}"/>
    <cellStyle name="Total 12 10 16 4" xfId="52031" xr:uid="{00000000-0005-0000-0000-0000CECE0000}"/>
    <cellStyle name="Total 12 10 17" xfId="52032" xr:uid="{00000000-0005-0000-0000-0000CFCE0000}"/>
    <cellStyle name="Total 12 10 17 2" xfId="52033" xr:uid="{00000000-0005-0000-0000-0000D0CE0000}"/>
    <cellStyle name="Total 12 10 17 3" xfId="52034" xr:uid="{00000000-0005-0000-0000-0000D1CE0000}"/>
    <cellStyle name="Total 12 10 17 4" xfId="52035" xr:uid="{00000000-0005-0000-0000-0000D2CE0000}"/>
    <cellStyle name="Total 12 10 18" xfId="52036" xr:uid="{00000000-0005-0000-0000-0000D3CE0000}"/>
    <cellStyle name="Total 12 10 18 2" xfId="52037" xr:uid="{00000000-0005-0000-0000-0000D4CE0000}"/>
    <cellStyle name="Total 12 10 18 3" xfId="52038" xr:uid="{00000000-0005-0000-0000-0000D5CE0000}"/>
    <cellStyle name="Total 12 10 18 4" xfId="52039" xr:uid="{00000000-0005-0000-0000-0000D6CE0000}"/>
    <cellStyle name="Total 12 10 19" xfId="52040" xr:uid="{00000000-0005-0000-0000-0000D7CE0000}"/>
    <cellStyle name="Total 12 10 19 2" xfId="52041" xr:uid="{00000000-0005-0000-0000-0000D8CE0000}"/>
    <cellStyle name="Total 12 10 19 3" xfId="52042" xr:uid="{00000000-0005-0000-0000-0000D9CE0000}"/>
    <cellStyle name="Total 12 10 19 4" xfId="52043" xr:uid="{00000000-0005-0000-0000-0000DACE0000}"/>
    <cellStyle name="Total 12 10 2" xfId="52044" xr:uid="{00000000-0005-0000-0000-0000DBCE0000}"/>
    <cellStyle name="Total 12 10 2 2" xfId="52045" xr:uid="{00000000-0005-0000-0000-0000DCCE0000}"/>
    <cellStyle name="Total 12 10 2 3" xfId="52046" xr:uid="{00000000-0005-0000-0000-0000DDCE0000}"/>
    <cellStyle name="Total 12 10 2 4" xfId="52047" xr:uid="{00000000-0005-0000-0000-0000DECE0000}"/>
    <cellStyle name="Total 12 10 20" xfId="52048" xr:uid="{00000000-0005-0000-0000-0000DFCE0000}"/>
    <cellStyle name="Total 12 10 20 2" xfId="52049" xr:uid="{00000000-0005-0000-0000-0000E0CE0000}"/>
    <cellStyle name="Total 12 10 20 3" xfId="52050" xr:uid="{00000000-0005-0000-0000-0000E1CE0000}"/>
    <cellStyle name="Total 12 10 20 4" xfId="52051" xr:uid="{00000000-0005-0000-0000-0000E2CE0000}"/>
    <cellStyle name="Total 12 10 21" xfId="52052" xr:uid="{00000000-0005-0000-0000-0000E3CE0000}"/>
    <cellStyle name="Total 12 10 22" xfId="52053" xr:uid="{00000000-0005-0000-0000-0000E4CE0000}"/>
    <cellStyle name="Total 12 10 3" xfId="52054" xr:uid="{00000000-0005-0000-0000-0000E5CE0000}"/>
    <cellStyle name="Total 12 10 3 2" xfId="52055" xr:uid="{00000000-0005-0000-0000-0000E6CE0000}"/>
    <cellStyle name="Total 12 10 3 3" xfId="52056" xr:uid="{00000000-0005-0000-0000-0000E7CE0000}"/>
    <cellStyle name="Total 12 10 3 4" xfId="52057" xr:uid="{00000000-0005-0000-0000-0000E8CE0000}"/>
    <cellStyle name="Total 12 10 4" xfId="52058" xr:uid="{00000000-0005-0000-0000-0000E9CE0000}"/>
    <cellStyle name="Total 12 10 4 2" xfId="52059" xr:uid="{00000000-0005-0000-0000-0000EACE0000}"/>
    <cellStyle name="Total 12 10 4 3" xfId="52060" xr:uid="{00000000-0005-0000-0000-0000EBCE0000}"/>
    <cellStyle name="Total 12 10 4 4" xfId="52061" xr:uid="{00000000-0005-0000-0000-0000ECCE0000}"/>
    <cellStyle name="Total 12 10 5" xfId="52062" xr:uid="{00000000-0005-0000-0000-0000EDCE0000}"/>
    <cellStyle name="Total 12 10 5 2" xfId="52063" xr:uid="{00000000-0005-0000-0000-0000EECE0000}"/>
    <cellStyle name="Total 12 10 5 3" xfId="52064" xr:uid="{00000000-0005-0000-0000-0000EFCE0000}"/>
    <cellStyle name="Total 12 10 5 4" xfId="52065" xr:uid="{00000000-0005-0000-0000-0000F0CE0000}"/>
    <cellStyle name="Total 12 10 6" xfId="52066" xr:uid="{00000000-0005-0000-0000-0000F1CE0000}"/>
    <cellStyle name="Total 12 10 6 2" xfId="52067" xr:uid="{00000000-0005-0000-0000-0000F2CE0000}"/>
    <cellStyle name="Total 12 10 6 3" xfId="52068" xr:uid="{00000000-0005-0000-0000-0000F3CE0000}"/>
    <cellStyle name="Total 12 10 6 4" xfId="52069" xr:uid="{00000000-0005-0000-0000-0000F4CE0000}"/>
    <cellStyle name="Total 12 10 7" xfId="52070" xr:uid="{00000000-0005-0000-0000-0000F5CE0000}"/>
    <cellStyle name="Total 12 10 7 2" xfId="52071" xr:uid="{00000000-0005-0000-0000-0000F6CE0000}"/>
    <cellStyle name="Total 12 10 7 3" xfId="52072" xr:uid="{00000000-0005-0000-0000-0000F7CE0000}"/>
    <cellStyle name="Total 12 10 7 4" xfId="52073" xr:uid="{00000000-0005-0000-0000-0000F8CE0000}"/>
    <cellStyle name="Total 12 10 8" xfId="52074" xr:uid="{00000000-0005-0000-0000-0000F9CE0000}"/>
    <cellStyle name="Total 12 10 8 2" xfId="52075" xr:uid="{00000000-0005-0000-0000-0000FACE0000}"/>
    <cellStyle name="Total 12 10 8 3" xfId="52076" xr:uid="{00000000-0005-0000-0000-0000FBCE0000}"/>
    <cellStyle name="Total 12 10 8 4" xfId="52077" xr:uid="{00000000-0005-0000-0000-0000FCCE0000}"/>
    <cellStyle name="Total 12 10 9" xfId="52078" xr:uid="{00000000-0005-0000-0000-0000FDCE0000}"/>
    <cellStyle name="Total 12 10 9 2" xfId="52079" xr:uid="{00000000-0005-0000-0000-0000FECE0000}"/>
    <cellStyle name="Total 12 10 9 3" xfId="52080" xr:uid="{00000000-0005-0000-0000-0000FFCE0000}"/>
    <cellStyle name="Total 12 10 9 4" xfId="52081" xr:uid="{00000000-0005-0000-0000-000000CF0000}"/>
    <cellStyle name="Total 12 11" xfId="52082" xr:uid="{00000000-0005-0000-0000-000001CF0000}"/>
    <cellStyle name="Total 12 11 10" xfId="52083" xr:uid="{00000000-0005-0000-0000-000002CF0000}"/>
    <cellStyle name="Total 12 11 10 2" xfId="52084" xr:uid="{00000000-0005-0000-0000-000003CF0000}"/>
    <cellStyle name="Total 12 11 10 3" xfId="52085" xr:uid="{00000000-0005-0000-0000-000004CF0000}"/>
    <cellStyle name="Total 12 11 10 4" xfId="52086" xr:uid="{00000000-0005-0000-0000-000005CF0000}"/>
    <cellStyle name="Total 12 11 11" xfId="52087" xr:uid="{00000000-0005-0000-0000-000006CF0000}"/>
    <cellStyle name="Total 12 11 11 2" xfId="52088" xr:uid="{00000000-0005-0000-0000-000007CF0000}"/>
    <cellStyle name="Total 12 11 11 3" xfId="52089" xr:uid="{00000000-0005-0000-0000-000008CF0000}"/>
    <cellStyle name="Total 12 11 11 4" xfId="52090" xr:uid="{00000000-0005-0000-0000-000009CF0000}"/>
    <cellStyle name="Total 12 11 12" xfId="52091" xr:uid="{00000000-0005-0000-0000-00000ACF0000}"/>
    <cellStyle name="Total 12 11 12 2" xfId="52092" xr:uid="{00000000-0005-0000-0000-00000BCF0000}"/>
    <cellStyle name="Total 12 11 12 3" xfId="52093" xr:uid="{00000000-0005-0000-0000-00000CCF0000}"/>
    <cellStyle name="Total 12 11 12 4" xfId="52094" xr:uid="{00000000-0005-0000-0000-00000DCF0000}"/>
    <cellStyle name="Total 12 11 13" xfId="52095" xr:uid="{00000000-0005-0000-0000-00000ECF0000}"/>
    <cellStyle name="Total 12 11 13 2" xfId="52096" xr:uid="{00000000-0005-0000-0000-00000FCF0000}"/>
    <cellStyle name="Total 12 11 13 3" xfId="52097" xr:uid="{00000000-0005-0000-0000-000010CF0000}"/>
    <cellStyle name="Total 12 11 13 4" xfId="52098" xr:uid="{00000000-0005-0000-0000-000011CF0000}"/>
    <cellStyle name="Total 12 11 14" xfId="52099" xr:uid="{00000000-0005-0000-0000-000012CF0000}"/>
    <cellStyle name="Total 12 11 14 2" xfId="52100" xr:uid="{00000000-0005-0000-0000-000013CF0000}"/>
    <cellStyle name="Total 12 11 14 3" xfId="52101" xr:uid="{00000000-0005-0000-0000-000014CF0000}"/>
    <cellStyle name="Total 12 11 14 4" xfId="52102" xr:uid="{00000000-0005-0000-0000-000015CF0000}"/>
    <cellStyle name="Total 12 11 15" xfId="52103" xr:uid="{00000000-0005-0000-0000-000016CF0000}"/>
    <cellStyle name="Total 12 11 15 2" xfId="52104" xr:uid="{00000000-0005-0000-0000-000017CF0000}"/>
    <cellStyle name="Total 12 11 15 3" xfId="52105" xr:uid="{00000000-0005-0000-0000-000018CF0000}"/>
    <cellStyle name="Total 12 11 15 4" xfId="52106" xr:uid="{00000000-0005-0000-0000-000019CF0000}"/>
    <cellStyle name="Total 12 11 16" xfId="52107" xr:uid="{00000000-0005-0000-0000-00001ACF0000}"/>
    <cellStyle name="Total 12 11 16 2" xfId="52108" xr:uid="{00000000-0005-0000-0000-00001BCF0000}"/>
    <cellStyle name="Total 12 11 16 3" xfId="52109" xr:uid="{00000000-0005-0000-0000-00001CCF0000}"/>
    <cellStyle name="Total 12 11 16 4" xfId="52110" xr:uid="{00000000-0005-0000-0000-00001DCF0000}"/>
    <cellStyle name="Total 12 11 17" xfId="52111" xr:uid="{00000000-0005-0000-0000-00001ECF0000}"/>
    <cellStyle name="Total 12 11 17 2" xfId="52112" xr:uid="{00000000-0005-0000-0000-00001FCF0000}"/>
    <cellStyle name="Total 12 11 17 3" xfId="52113" xr:uid="{00000000-0005-0000-0000-000020CF0000}"/>
    <cellStyle name="Total 12 11 17 4" xfId="52114" xr:uid="{00000000-0005-0000-0000-000021CF0000}"/>
    <cellStyle name="Total 12 11 18" xfId="52115" xr:uid="{00000000-0005-0000-0000-000022CF0000}"/>
    <cellStyle name="Total 12 11 18 2" xfId="52116" xr:uid="{00000000-0005-0000-0000-000023CF0000}"/>
    <cellStyle name="Total 12 11 18 3" xfId="52117" xr:uid="{00000000-0005-0000-0000-000024CF0000}"/>
    <cellStyle name="Total 12 11 18 4" xfId="52118" xr:uid="{00000000-0005-0000-0000-000025CF0000}"/>
    <cellStyle name="Total 12 11 19" xfId="52119" xr:uid="{00000000-0005-0000-0000-000026CF0000}"/>
    <cellStyle name="Total 12 11 19 2" xfId="52120" xr:uid="{00000000-0005-0000-0000-000027CF0000}"/>
    <cellStyle name="Total 12 11 19 3" xfId="52121" xr:uid="{00000000-0005-0000-0000-000028CF0000}"/>
    <cellStyle name="Total 12 11 19 4" xfId="52122" xr:uid="{00000000-0005-0000-0000-000029CF0000}"/>
    <cellStyle name="Total 12 11 2" xfId="52123" xr:uid="{00000000-0005-0000-0000-00002ACF0000}"/>
    <cellStyle name="Total 12 11 2 2" xfId="52124" xr:uid="{00000000-0005-0000-0000-00002BCF0000}"/>
    <cellStyle name="Total 12 11 2 3" xfId="52125" xr:uid="{00000000-0005-0000-0000-00002CCF0000}"/>
    <cellStyle name="Total 12 11 2 4" xfId="52126" xr:uid="{00000000-0005-0000-0000-00002DCF0000}"/>
    <cellStyle name="Total 12 11 20" xfId="52127" xr:uid="{00000000-0005-0000-0000-00002ECF0000}"/>
    <cellStyle name="Total 12 11 20 2" xfId="52128" xr:uid="{00000000-0005-0000-0000-00002FCF0000}"/>
    <cellStyle name="Total 12 11 20 3" xfId="52129" xr:uid="{00000000-0005-0000-0000-000030CF0000}"/>
    <cellStyle name="Total 12 11 20 4" xfId="52130" xr:uid="{00000000-0005-0000-0000-000031CF0000}"/>
    <cellStyle name="Total 12 11 21" xfId="52131" xr:uid="{00000000-0005-0000-0000-000032CF0000}"/>
    <cellStyle name="Total 12 11 22" xfId="52132" xr:uid="{00000000-0005-0000-0000-000033CF0000}"/>
    <cellStyle name="Total 12 11 3" xfId="52133" xr:uid="{00000000-0005-0000-0000-000034CF0000}"/>
    <cellStyle name="Total 12 11 3 2" xfId="52134" xr:uid="{00000000-0005-0000-0000-000035CF0000}"/>
    <cellStyle name="Total 12 11 3 3" xfId="52135" xr:uid="{00000000-0005-0000-0000-000036CF0000}"/>
    <cellStyle name="Total 12 11 3 4" xfId="52136" xr:uid="{00000000-0005-0000-0000-000037CF0000}"/>
    <cellStyle name="Total 12 11 4" xfId="52137" xr:uid="{00000000-0005-0000-0000-000038CF0000}"/>
    <cellStyle name="Total 12 11 4 2" xfId="52138" xr:uid="{00000000-0005-0000-0000-000039CF0000}"/>
    <cellStyle name="Total 12 11 4 3" xfId="52139" xr:uid="{00000000-0005-0000-0000-00003ACF0000}"/>
    <cellStyle name="Total 12 11 4 4" xfId="52140" xr:uid="{00000000-0005-0000-0000-00003BCF0000}"/>
    <cellStyle name="Total 12 11 5" xfId="52141" xr:uid="{00000000-0005-0000-0000-00003CCF0000}"/>
    <cellStyle name="Total 12 11 5 2" xfId="52142" xr:uid="{00000000-0005-0000-0000-00003DCF0000}"/>
    <cellStyle name="Total 12 11 5 3" xfId="52143" xr:uid="{00000000-0005-0000-0000-00003ECF0000}"/>
    <cellStyle name="Total 12 11 5 4" xfId="52144" xr:uid="{00000000-0005-0000-0000-00003FCF0000}"/>
    <cellStyle name="Total 12 11 6" xfId="52145" xr:uid="{00000000-0005-0000-0000-000040CF0000}"/>
    <cellStyle name="Total 12 11 6 2" xfId="52146" xr:uid="{00000000-0005-0000-0000-000041CF0000}"/>
    <cellStyle name="Total 12 11 6 3" xfId="52147" xr:uid="{00000000-0005-0000-0000-000042CF0000}"/>
    <cellStyle name="Total 12 11 6 4" xfId="52148" xr:uid="{00000000-0005-0000-0000-000043CF0000}"/>
    <cellStyle name="Total 12 11 7" xfId="52149" xr:uid="{00000000-0005-0000-0000-000044CF0000}"/>
    <cellStyle name="Total 12 11 7 2" xfId="52150" xr:uid="{00000000-0005-0000-0000-000045CF0000}"/>
    <cellStyle name="Total 12 11 7 3" xfId="52151" xr:uid="{00000000-0005-0000-0000-000046CF0000}"/>
    <cellStyle name="Total 12 11 7 4" xfId="52152" xr:uid="{00000000-0005-0000-0000-000047CF0000}"/>
    <cellStyle name="Total 12 11 8" xfId="52153" xr:uid="{00000000-0005-0000-0000-000048CF0000}"/>
    <cellStyle name="Total 12 11 8 2" xfId="52154" xr:uid="{00000000-0005-0000-0000-000049CF0000}"/>
    <cellStyle name="Total 12 11 8 3" xfId="52155" xr:uid="{00000000-0005-0000-0000-00004ACF0000}"/>
    <cellStyle name="Total 12 11 8 4" xfId="52156" xr:uid="{00000000-0005-0000-0000-00004BCF0000}"/>
    <cellStyle name="Total 12 11 9" xfId="52157" xr:uid="{00000000-0005-0000-0000-00004CCF0000}"/>
    <cellStyle name="Total 12 11 9 2" xfId="52158" xr:uid="{00000000-0005-0000-0000-00004DCF0000}"/>
    <cellStyle name="Total 12 11 9 3" xfId="52159" xr:uid="{00000000-0005-0000-0000-00004ECF0000}"/>
    <cellStyle name="Total 12 11 9 4" xfId="52160" xr:uid="{00000000-0005-0000-0000-00004FCF0000}"/>
    <cellStyle name="Total 12 12" xfId="52161" xr:uid="{00000000-0005-0000-0000-000050CF0000}"/>
    <cellStyle name="Total 12 12 10" xfId="52162" xr:uid="{00000000-0005-0000-0000-000051CF0000}"/>
    <cellStyle name="Total 12 12 10 2" xfId="52163" xr:uid="{00000000-0005-0000-0000-000052CF0000}"/>
    <cellStyle name="Total 12 12 10 3" xfId="52164" xr:uid="{00000000-0005-0000-0000-000053CF0000}"/>
    <cellStyle name="Total 12 12 10 4" xfId="52165" xr:uid="{00000000-0005-0000-0000-000054CF0000}"/>
    <cellStyle name="Total 12 12 11" xfId="52166" xr:uid="{00000000-0005-0000-0000-000055CF0000}"/>
    <cellStyle name="Total 12 12 11 2" xfId="52167" xr:uid="{00000000-0005-0000-0000-000056CF0000}"/>
    <cellStyle name="Total 12 12 11 3" xfId="52168" xr:uid="{00000000-0005-0000-0000-000057CF0000}"/>
    <cellStyle name="Total 12 12 11 4" xfId="52169" xr:uid="{00000000-0005-0000-0000-000058CF0000}"/>
    <cellStyle name="Total 12 12 12" xfId="52170" xr:uid="{00000000-0005-0000-0000-000059CF0000}"/>
    <cellStyle name="Total 12 12 12 2" xfId="52171" xr:uid="{00000000-0005-0000-0000-00005ACF0000}"/>
    <cellStyle name="Total 12 12 12 3" xfId="52172" xr:uid="{00000000-0005-0000-0000-00005BCF0000}"/>
    <cellStyle name="Total 12 12 12 4" xfId="52173" xr:uid="{00000000-0005-0000-0000-00005CCF0000}"/>
    <cellStyle name="Total 12 12 13" xfId="52174" xr:uid="{00000000-0005-0000-0000-00005DCF0000}"/>
    <cellStyle name="Total 12 12 13 2" xfId="52175" xr:uid="{00000000-0005-0000-0000-00005ECF0000}"/>
    <cellStyle name="Total 12 12 13 3" xfId="52176" xr:uid="{00000000-0005-0000-0000-00005FCF0000}"/>
    <cellStyle name="Total 12 12 13 4" xfId="52177" xr:uid="{00000000-0005-0000-0000-000060CF0000}"/>
    <cellStyle name="Total 12 12 14" xfId="52178" xr:uid="{00000000-0005-0000-0000-000061CF0000}"/>
    <cellStyle name="Total 12 12 14 2" xfId="52179" xr:uid="{00000000-0005-0000-0000-000062CF0000}"/>
    <cellStyle name="Total 12 12 14 3" xfId="52180" xr:uid="{00000000-0005-0000-0000-000063CF0000}"/>
    <cellStyle name="Total 12 12 14 4" xfId="52181" xr:uid="{00000000-0005-0000-0000-000064CF0000}"/>
    <cellStyle name="Total 12 12 15" xfId="52182" xr:uid="{00000000-0005-0000-0000-000065CF0000}"/>
    <cellStyle name="Total 12 12 15 2" xfId="52183" xr:uid="{00000000-0005-0000-0000-000066CF0000}"/>
    <cellStyle name="Total 12 12 15 3" xfId="52184" xr:uid="{00000000-0005-0000-0000-000067CF0000}"/>
    <cellStyle name="Total 12 12 15 4" xfId="52185" xr:uid="{00000000-0005-0000-0000-000068CF0000}"/>
    <cellStyle name="Total 12 12 16" xfId="52186" xr:uid="{00000000-0005-0000-0000-000069CF0000}"/>
    <cellStyle name="Total 12 12 16 2" xfId="52187" xr:uid="{00000000-0005-0000-0000-00006ACF0000}"/>
    <cellStyle name="Total 12 12 16 3" xfId="52188" xr:uid="{00000000-0005-0000-0000-00006BCF0000}"/>
    <cellStyle name="Total 12 12 16 4" xfId="52189" xr:uid="{00000000-0005-0000-0000-00006CCF0000}"/>
    <cellStyle name="Total 12 12 17" xfId="52190" xr:uid="{00000000-0005-0000-0000-00006DCF0000}"/>
    <cellStyle name="Total 12 12 17 2" xfId="52191" xr:uid="{00000000-0005-0000-0000-00006ECF0000}"/>
    <cellStyle name="Total 12 12 17 3" xfId="52192" xr:uid="{00000000-0005-0000-0000-00006FCF0000}"/>
    <cellStyle name="Total 12 12 17 4" xfId="52193" xr:uid="{00000000-0005-0000-0000-000070CF0000}"/>
    <cellStyle name="Total 12 12 18" xfId="52194" xr:uid="{00000000-0005-0000-0000-000071CF0000}"/>
    <cellStyle name="Total 12 12 18 2" xfId="52195" xr:uid="{00000000-0005-0000-0000-000072CF0000}"/>
    <cellStyle name="Total 12 12 18 3" xfId="52196" xr:uid="{00000000-0005-0000-0000-000073CF0000}"/>
    <cellStyle name="Total 12 12 18 4" xfId="52197" xr:uid="{00000000-0005-0000-0000-000074CF0000}"/>
    <cellStyle name="Total 12 12 19" xfId="52198" xr:uid="{00000000-0005-0000-0000-000075CF0000}"/>
    <cellStyle name="Total 12 12 19 2" xfId="52199" xr:uid="{00000000-0005-0000-0000-000076CF0000}"/>
    <cellStyle name="Total 12 12 19 3" xfId="52200" xr:uid="{00000000-0005-0000-0000-000077CF0000}"/>
    <cellStyle name="Total 12 12 19 4" xfId="52201" xr:uid="{00000000-0005-0000-0000-000078CF0000}"/>
    <cellStyle name="Total 12 12 2" xfId="52202" xr:uid="{00000000-0005-0000-0000-000079CF0000}"/>
    <cellStyle name="Total 12 12 2 2" xfId="52203" xr:uid="{00000000-0005-0000-0000-00007ACF0000}"/>
    <cellStyle name="Total 12 12 2 3" xfId="52204" xr:uid="{00000000-0005-0000-0000-00007BCF0000}"/>
    <cellStyle name="Total 12 12 2 4" xfId="52205" xr:uid="{00000000-0005-0000-0000-00007CCF0000}"/>
    <cellStyle name="Total 12 12 20" xfId="52206" xr:uid="{00000000-0005-0000-0000-00007DCF0000}"/>
    <cellStyle name="Total 12 12 20 2" xfId="52207" xr:uid="{00000000-0005-0000-0000-00007ECF0000}"/>
    <cellStyle name="Total 12 12 20 3" xfId="52208" xr:uid="{00000000-0005-0000-0000-00007FCF0000}"/>
    <cellStyle name="Total 12 12 20 4" xfId="52209" xr:uid="{00000000-0005-0000-0000-000080CF0000}"/>
    <cellStyle name="Total 12 12 21" xfId="52210" xr:uid="{00000000-0005-0000-0000-000081CF0000}"/>
    <cellStyle name="Total 12 12 22" xfId="52211" xr:uid="{00000000-0005-0000-0000-000082CF0000}"/>
    <cellStyle name="Total 12 12 3" xfId="52212" xr:uid="{00000000-0005-0000-0000-000083CF0000}"/>
    <cellStyle name="Total 12 12 3 2" xfId="52213" xr:uid="{00000000-0005-0000-0000-000084CF0000}"/>
    <cellStyle name="Total 12 12 3 3" xfId="52214" xr:uid="{00000000-0005-0000-0000-000085CF0000}"/>
    <cellStyle name="Total 12 12 3 4" xfId="52215" xr:uid="{00000000-0005-0000-0000-000086CF0000}"/>
    <cellStyle name="Total 12 12 4" xfId="52216" xr:uid="{00000000-0005-0000-0000-000087CF0000}"/>
    <cellStyle name="Total 12 12 4 2" xfId="52217" xr:uid="{00000000-0005-0000-0000-000088CF0000}"/>
    <cellStyle name="Total 12 12 4 3" xfId="52218" xr:uid="{00000000-0005-0000-0000-000089CF0000}"/>
    <cellStyle name="Total 12 12 4 4" xfId="52219" xr:uid="{00000000-0005-0000-0000-00008ACF0000}"/>
    <cellStyle name="Total 12 12 5" xfId="52220" xr:uid="{00000000-0005-0000-0000-00008BCF0000}"/>
    <cellStyle name="Total 12 12 5 2" xfId="52221" xr:uid="{00000000-0005-0000-0000-00008CCF0000}"/>
    <cellStyle name="Total 12 12 5 3" xfId="52222" xr:uid="{00000000-0005-0000-0000-00008DCF0000}"/>
    <cellStyle name="Total 12 12 5 4" xfId="52223" xr:uid="{00000000-0005-0000-0000-00008ECF0000}"/>
    <cellStyle name="Total 12 12 6" xfId="52224" xr:uid="{00000000-0005-0000-0000-00008FCF0000}"/>
    <cellStyle name="Total 12 12 6 2" xfId="52225" xr:uid="{00000000-0005-0000-0000-000090CF0000}"/>
    <cellStyle name="Total 12 12 6 3" xfId="52226" xr:uid="{00000000-0005-0000-0000-000091CF0000}"/>
    <cellStyle name="Total 12 12 6 4" xfId="52227" xr:uid="{00000000-0005-0000-0000-000092CF0000}"/>
    <cellStyle name="Total 12 12 7" xfId="52228" xr:uid="{00000000-0005-0000-0000-000093CF0000}"/>
    <cellStyle name="Total 12 12 7 2" xfId="52229" xr:uid="{00000000-0005-0000-0000-000094CF0000}"/>
    <cellStyle name="Total 12 12 7 3" xfId="52230" xr:uid="{00000000-0005-0000-0000-000095CF0000}"/>
    <cellStyle name="Total 12 12 7 4" xfId="52231" xr:uid="{00000000-0005-0000-0000-000096CF0000}"/>
    <cellStyle name="Total 12 12 8" xfId="52232" xr:uid="{00000000-0005-0000-0000-000097CF0000}"/>
    <cellStyle name="Total 12 12 8 2" xfId="52233" xr:uid="{00000000-0005-0000-0000-000098CF0000}"/>
    <cellStyle name="Total 12 12 8 3" xfId="52234" xr:uid="{00000000-0005-0000-0000-000099CF0000}"/>
    <cellStyle name="Total 12 12 8 4" xfId="52235" xr:uid="{00000000-0005-0000-0000-00009ACF0000}"/>
    <cellStyle name="Total 12 12 9" xfId="52236" xr:uid="{00000000-0005-0000-0000-00009BCF0000}"/>
    <cellStyle name="Total 12 12 9 2" xfId="52237" xr:uid="{00000000-0005-0000-0000-00009CCF0000}"/>
    <cellStyle name="Total 12 12 9 3" xfId="52238" xr:uid="{00000000-0005-0000-0000-00009DCF0000}"/>
    <cellStyle name="Total 12 12 9 4" xfId="52239" xr:uid="{00000000-0005-0000-0000-00009ECF0000}"/>
    <cellStyle name="Total 12 13" xfId="52240" xr:uid="{00000000-0005-0000-0000-00009FCF0000}"/>
    <cellStyle name="Total 12 13 10" xfId="52241" xr:uid="{00000000-0005-0000-0000-0000A0CF0000}"/>
    <cellStyle name="Total 12 13 10 2" xfId="52242" xr:uid="{00000000-0005-0000-0000-0000A1CF0000}"/>
    <cellStyle name="Total 12 13 10 3" xfId="52243" xr:uid="{00000000-0005-0000-0000-0000A2CF0000}"/>
    <cellStyle name="Total 12 13 10 4" xfId="52244" xr:uid="{00000000-0005-0000-0000-0000A3CF0000}"/>
    <cellStyle name="Total 12 13 11" xfId="52245" xr:uid="{00000000-0005-0000-0000-0000A4CF0000}"/>
    <cellStyle name="Total 12 13 11 2" xfId="52246" xr:uid="{00000000-0005-0000-0000-0000A5CF0000}"/>
    <cellStyle name="Total 12 13 11 3" xfId="52247" xr:uid="{00000000-0005-0000-0000-0000A6CF0000}"/>
    <cellStyle name="Total 12 13 11 4" xfId="52248" xr:uid="{00000000-0005-0000-0000-0000A7CF0000}"/>
    <cellStyle name="Total 12 13 12" xfId="52249" xr:uid="{00000000-0005-0000-0000-0000A8CF0000}"/>
    <cellStyle name="Total 12 13 12 2" xfId="52250" xr:uid="{00000000-0005-0000-0000-0000A9CF0000}"/>
    <cellStyle name="Total 12 13 12 3" xfId="52251" xr:uid="{00000000-0005-0000-0000-0000AACF0000}"/>
    <cellStyle name="Total 12 13 12 4" xfId="52252" xr:uid="{00000000-0005-0000-0000-0000ABCF0000}"/>
    <cellStyle name="Total 12 13 13" xfId="52253" xr:uid="{00000000-0005-0000-0000-0000ACCF0000}"/>
    <cellStyle name="Total 12 13 13 2" xfId="52254" xr:uid="{00000000-0005-0000-0000-0000ADCF0000}"/>
    <cellStyle name="Total 12 13 13 3" xfId="52255" xr:uid="{00000000-0005-0000-0000-0000AECF0000}"/>
    <cellStyle name="Total 12 13 13 4" xfId="52256" xr:uid="{00000000-0005-0000-0000-0000AFCF0000}"/>
    <cellStyle name="Total 12 13 14" xfId="52257" xr:uid="{00000000-0005-0000-0000-0000B0CF0000}"/>
    <cellStyle name="Total 12 13 14 2" xfId="52258" xr:uid="{00000000-0005-0000-0000-0000B1CF0000}"/>
    <cellStyle name="Total 12 13 14 3" xfId="52259" xr:uid="{00000000-0005-0000-0000-0000B2CF0000}"/>
    <cellStyle name="Total 12 13 14 4" xfId="52260" xr:uid="{00000000-0005-0000-0000-0000B3CF0000}"/>
    <cellStyle name="Total 12 13 15" xfId="52261" xr:uid="{00000000-0005-0000-0000-0000B4CF0000}"/>
    <cellStyle name="Total 12 13 15 2" xfId="52262" xr:uid="{00000000-0005-0000-0000-0000B5CF0000}"/>
    <cellStyle name="Total 12 13 15 3" xfId="52263" xr:uid="{00000000-0005-0000-0000-0000B6CF0000}"/>
    <cellStyle name="Total 12 13 15 4" xfId="52264" xr:uid="{00000000-0005-0000-0000-0000B7CF0000}"/>
    <cellStyle name="Total 12 13 16" xfId="52265" xr:uid="{00000000-0005-0000-0000-0000B8CF0000}"/>
    <cellStyle name="Total 12 13 16 2" xfId="52266" xr:uid="{00000000-0005-0000-0000-0000B9CF0000}"/>
    <cellStyle name="Total 12 13 16 3" xfId="52267" xr:uid="{00000000-0005-0000-0000-0000BACF0000}"/>
    <cellStyle name="Total 12 13 16 4" xfId="52268" xr:uid="{00000000-0005-0000-0000-0000BBCF0000}"/>
    <cellStyle name="Total 12 13 17" xfId="52269" xr:uid="{00000000-0005-0000-0000-0000BCCF0000}"/>
    <cellStyle name="Total 12 13 17 2" xfId="52270" xr:uid="{00000000-0005-0000-0000-0000BDCF0000}"/>
    <cellStyle name="Total 12 13 17 3" xfId="52271" xr:uid="{00000000-0005-0000-0000-0000BECF0000}"/>
    <cellStyle name="Total 12 13 17 4" xfId="52272" xr:uid="{00000000-0005-0000-0000-0000BFCF0000}"/>
    <cellStyle name="Total 12 13 18" xfId="52273" xr:uid="{00000000-0005-0000-0000-0000C0CF0000}"/>
    <cellStyle name="Total 12 13 18 2" xfId="52274" xr:uid="{00000000-0005-0000-0000-0000C1CF0000}"/>
    <cellStyle name="Total 12 13 18 3" xfId="52275" xr:uid="{00000000-0005-0000-0000-0000C2CF0000}"/>
    <cellStyle name="Total 12 13 18 4" xfId="52276" xr:uid="{00000000-0005-0000-0000-0000C3CF0000}"/>
    <cellStyle name="Total 12 13 19" xfId="52277" xr:uid="{00000000-0005-0000-0000-0000C4CF0000}"/>
    <cellStyle name="Total 12 13 19 2" xfId="52278" xr:uid="{00000000-0005-0000-0000-0000C5CF0000}"/>
    <cellStyle name="Total 12 13 19 3" xfId="52279" xr:uid="{00000000-0005-0000-0000-0000C6CF0000}"/>
    <cellStyle name="Total 12 13 19 4" xfId="52280" xr:uid="{00000000-0005-0000-0000-0000C7CF0000}"/>
    <cellStyle name="Total 12 13 2" xfId="52281" xr:uid="{00000000-0005-0000-0000-0000C8CF0000}"/>
    <cellStyle name="Total 12 13 2 2" xfId="52282" xr:uid="{00000000-0005-0000-0000-0000C9CF0000}"/>
    <cellStyle name="Total 12 13 2 3" xfId="52283" xr:uid="{00000000-0005-0000-0000-0000CACF0000}"/>
    <cellStyle name="Total 12 13 2 4" xfId="52284" xr:uid="{00000000-0005-0000-0000-0000CBCF0000}"/>
    <cellStyle name="Total 12 13 20" xfId="52285" xr:uid="{00000000-0005-0000-0000-0000CCCF0000}"/>
    <cellStyle name="Total 12 13 20 2" xfId="52286" xr:uid="{00000000-0005-0000-0000-0000CDCF0000}"/>
    <cellStyle name="Total 12 13 20 3" xfId="52287" xr:uid="{00000000-0005-0000-0000-0000CECF0000}"/>
    <cellStyle name="Total 12 13 20 4" xfId="52288" xr:uid="{00000000-0005-0000-0000-0000CFCF0000}"/>
    <cellStyle name="Total 12 13 21" xfId="52289" xr:uid="{00000000-0005-0000-0000-0000D0CF0000}"/>
    <cellStyle name="Total 12 13 22" xfId="52290" xr:uid="{00000000-0005-0000-0000-0000D1CF0000}"/>
    <cellStyle name="Total 12 13 3" xfId="52291" xr:uid="{00000000-0005-0000-0000-0000D2CF0000}"/>
    <cellStyle name="Total 12 13 3 2" xfId="52292" xr:uid="{00000000-0005-0000-0000-0000D3CF0000}"/>
    <cellStyle name="Total 12 13 3 3" xfId="52293" xr:uid="{00000000-0005-0000-0000-0000D4CF0000}"/>
    <cellStyle name="Total 12 13 3 4" xfId="52294" xr:uid="{00000000-0005-0000-0000-0000D5CF0000}"/>
    <cellStyle name="Total 12 13 4" xfId="52295" xr:uid="{00000000-0005-0000-0000-0000D6CF0000}"/>
    <cellStyle name="Total 12 13 4 2" xfId="52296" xr:uid="{00000000-0005-0000-0000-0000D7CF0000}"/>
    <cellStyle name="Total 12 13 4 3" xfId="52297" xr:uid="{00000000-0005-0000-0000-0000D8CF0000}"/>
    <cellStyle name="Total 12 13 4 4" xfId="52298" xr:uid="{00000000-0005-0000-0000-0000D9CF0000}"/>
    <cellStyle name="Total 12 13 5" xfId="52299" xr:uid="{00000000-0005-0000-0000-0000DACF0000}"/>
    <cellStyle name="Total 12 13 5 2" xfId="52300" xr:uid="{00000000-0005-0000-0000-0000DBCF0000}"/>
    <cellStyle name="Total 12 13 5 3" xfId="52301" xr:uid="{00000000-0005-0000-0000-0000DCCF0000}"/>
    <cellStyle name="Total 12 13 5 4" xfId="52302" xr:uid="{00000000-0005-0000-0000-0000DDCF0000}"/>
    <cellStyle name="Total 12 13 6" xfId="52303" xr:uid="{00000000-0005-0000-0000-0000DECF0000}"/>
    <cellStyle name="Total 12 13 6 2" xfId="52304" xr:uid="{00000000-0005-0000-0000-0000DFCF0000}"/>
    <cellStyle name="Total 12 13 6 3" xfId="52305" xr:uid="{00000000-0005-0000-0000-0000E0CF0000}"/>
    <cellStyle name="Total 12 13 6 4" xfId="52306" xr:uid="{00000000-0005-0000-0000-0000E1CF0000}"/>
    <cellStyle name="Total 12 13 7" xfId="52307" xr:uid="{00000000-0005-0000-0000-0000E2CF0000}"/>
    <cellStyle name="Total 12 13 7 2" xfId="52308" xr:uid="{00000000-0005-0000-0000-0000E3CF0000}"/>
    <cellStyle name="Total 12 13 7 3" xfId="52309" xr:uid="{00000000-0005-0000-0000-0000E4CF0000}"/>
    <cellStyle name="Total 12 13 7 4" xfId="52310" xr:uid="{00000000-0005-0000-0000-0000E5CF0000}"/>
    <cellStyle name="Total 12 13 8" xfId="52311" xr:uid="{00000000-0005-0000-0000-0000E6CF0000}"/>
    <cellStyle name="Total 12 13 8 2" xfId="52312" xr:uid="{00000000-0005-0000-0000-0000E7CF0000}"/>
    <cellStyle name="Total 12 13 8 3" xfId="52313" xr:uid="{00000000-0005-0000-0000-0000E8CF0000}"/>
    <cellStyle name="Total 12 13 8 4" xfId="52314" xr:uid="{00000000-0005-0000-0000-0000E9CF0000}"/>
    <cellStyle name="Total 12 13 9" xfId="52315" xr:uid="{00000000-0005-0000-0000-0000EACF0000}"/>
    <cellStyle name="Total 12 13 9 2" xfId="52316" xr:uid="{00000000-0005-0000-0000-0000EBCF0000}"/>
    <cellStyle name="Total 12 13 9 3" xfId="52317" xr:uid="{00000000-0005-0000-0000-0000ECCF0000}"/>
    <cellStyle name="Total 12 13 9 4" xfId="52318" xr:uid="{00000000-0005-0000-0000-0000EDCF0000}"/>
    <cellStyle name="Total 12 14" xfId="52319" xr:uid="{00000000-0005-0000-0000-0000EECF0000}"/>
    <cellStyle name="Total 12 14 10" xfId="52320" xr:uid="{00000000-0005-0000-0000-0000EFCF0000}"/>
    <cellStyle name="Total 12 14 10 2" xfId="52321" xr:uid="{00000000-0005-0000-0000-0000F0CF0000}"/>
    <cellStyle name="Total 12 14 10 3" xfId="52322" xr:uid="{00000000-0005-0000-0000-0000F1CF0000}"/>
    <cellStyle name="Total 12 14 10 4" xfId="52323" xr:uid="{00000000-0005-0000-0000-0000F2CF0000}"/>
    <cellStyle name="Total 12 14 11" xfId="52324" xr:uid="{00000000-0005-0000-0000-0000F3CF0000}"/>
    <cellStyle name="Total 12 14 11 2" xfId="52325" xr:uid="{00000000-0005-0000-0000-0000F4CF0000}"/>
    <cellStyle name="Total 12 14 11 3" xfId="52326" xr:uid="{00000000-0005-0000-0000-0000F5CF0000}"/>
    <cellStyle name="Total 12 14 11 4" xfId="52327" xr:uid="{00000000-0005-0000-0000-0000F6CF0000}"/>
    <cellStyle name="Total 12 14 12" xfId="52328" xr:uid="{00000000-0005-0000-0000-0000F7CF0000}"/>
    <cellStyle name="Total 12 14 12 2" xfId="52329" xr:uid="{00000000-0005-0000-0000-0000F8CF0000}"/>
    <cellStyle name="Total 12 14 12 3" xfId="52330" xr:uid="{00000000-0005-0000-0000-0000F9CF0000}"/>
    <cellStyle name="Total 12 14 12 4" xfId="52331" xr:uid="{00000000-0005-0000-0000-0000FACF0000}"/>
    <cellStyle name="Total 12 14 13" xfId="52332" xr:uid="{00000000-0005-0000-0000-0000FBCF0000}"/>
    <cellStyle name="Total 12 14 13 2" xfId="52333" xr:uid="{00000000-0005-0000-0000-0000FCCF0000}"/>
    <cellStyle name="Total 12 14 13 3" xfId="52334" xr:uid="{00000000-0005-0000-0000-0000FDCF0000}"/>
    <cellStyle name="Total 12 14 13 4" xfId="52335" xr:uid="{00000000-0005-0000-0000-0000FECF0000}"/>
    <cellStyle name="Total 12 14 14" xfId="52336" xr:uid="{00000000-0005-0000-0000-0000FFCF0000}"/>
    <cellStyle name="Total 12 14 14 2" xfId="52337" xr:uid="{00000000-0005-0000-0000-000000D00000}"/>
    <cellStyle name="Total 12 14 14 3" xfId="52338" xr:uid="{00000000-0005-0000-0000-000001D00000}"/>
    <cellStyle name="Total 12 14 14 4" xfId="52339" xr:uid="{00000000-0005-0000-0000-000002D00000}"/>
    <cellStyle name="Total 12 14 15" xfId="52340" xr:uid="{00000000-0005-0000-0000-000003D00000}"/>
    <cellStyle name="Total 12 14 15 2" xfId="52341" xr:uid="{00000000-0005-0000-0000-000004D00000}"/>
    <cellStyle name="Total 12 14 15 3" xfId="52342" xr:uid="{00000000-0005-0000-0000-000005D00000}"/>
    <cellStyle name="Total 12 14 15 4" xfId="52343" xr:uid="{00000000-0005-0000-0000-000006D00000}"/>
    <cellStyle name="Total 12 14 16" xfId="52344" xr:uid="{00000000-0005-0000-0000-000007D00000}"/>
    <cellStyle name="Total 12 14 16 2" xfId="52345" xr:uid="{00000000-0005-0000-0000-000008D00000}"/>
    <cellStyle name="Total 12 14 16 3" xfId="52346" xr:uid="{00000000-0005-0000-0000-000009D00000}"/>
    <cellStyle name="Total 12 14 16 4" xfId="52347" xr:uid="{00000000-0005-0000-0000-00000AD00000}"/>
    <cellStyle name="Total 12 14 17" xfId="52348" xr:uid="{00000000-0005-0000-0000-00000BD00000}"/>
    <cellStyle name="Total 12 14 17 2" xfId="52349" xr:uid="{00000000-0005-0000-0000-00000CD00000}"/>
    <cellStyle name="Total 12 14 17 3" xfId="52350" xr:uid="{00000000-0005-0000-0000-00000DD00000}"/>
    <cellStyle name="Total 12 14 17 4" xfId="52351" xr:uid="{00000000-0005-0000-0000-00000ED00000}"/>
    <cellStyle name="Total 12 14 18" xfId="52352" xr:uid="{00000000-0005-0000-0000-00000FD00000}"/>
    <cellStyle name="Total 12 14 18 2" xfId="52353" xr:uid="{00000000-0005-0000-0000-000010D00000}"/>
    <cellStyle name="Total 12 14 18 3" xfId="52354" xr:uid="{00000000-0005-0000-0000-000011D00000}"/>
    <cellStyle name="Total 12 14 18 4" xfId="52355" xr:uid="{00000000-0005-0000-0000-000012D00000}"/>
    <cellStyle name="Total 12 14 19" xfId="52356" xr:uid="{00000000-0005-0000-0000-000013D00000}"/>
    <cellStyle name="Total 12 14 19 2" xfId="52357" xr:uid="{00000000-0005-0000-0000-000014D00000}"/>
    <cellStyle name="Total 12 14 19 3" xfId="52358" xr:uid="{00000000-0005-0000-0000-000015D00000}"/>
    <cellStyle name="Total 12 14 19 4" xfId="52359" xr:uid="{00000000-0005-0000-0000-000016D00000}"/>
    <cellStyle name="Total 12 14 2" xfId="52360" xr:uid="{00000000-0005-0000-0000-000017D00000}"/>
    <cellStyle name="Total 12 14 2 2" xfId="52361" xr:uid="{00000000-0005-0000-0000-000018D00000}"/>
    <cellStyle name="Total 12 14 2 3" xfId="52362" xr:uid="{00000000-0005-0000-0000-000019D00000}"/>
    <cellStyle name="Total 12 14 2 4" xfId="52363" xr:uid="{00000000-0005-0000-0000-00001AD00000}"/>
    <cellStyle name="Total 12 14 20" xfId="52364" xr:uid="{00000000-0005-0000-0000-00001BD00000}"/>
    <cellStyle name="Total 12 14 20 2" xfId="52365" xr:uid="{00000000-0005-0000-0000-00001CD00000}"/>
    <cellStyle name="Total 12 14 20 3" xfId="52366" xr:uid="{00000000-0005-0000-0000-00001DD00000}"/>
    <cellStyle name="Total 12 14 20 4" xfId="52367" xr:uid="{00000000-0005-0000-0000-00001ED00000}"/>
    <cellStyle name="Total 12 14 21" xfId="52368" xr:uid="{00000000-0005-0000-0000-00001FD00000}"/>
    <cellStyle name="Total 12 14 22" xfId="52369" xr:uid="{00000000-0005-0000-0000-000020D00000}"/>
    <cellStyle name="Total 12 14 3" xfId="52370" xr:uid="{00000000-0005-0000-0000-000021D00000}"/>
    <cellStyle name="Total 12 14 3 2" xfId="52371" xr:uid="{00000000-0005-0000-0000-000022D00000}"/>
    <cellStyle name="Total 12 14 3 3" xfId="52372" xr:uid="{00000000-0005-0000-0000-000023D00000}"/>
    <cellStyle name="Total 12 14 3 4" xfId="52373" xr:uid="{00000000-0005-0000-0000-000024D00000}"/>
    <cellStyle name="Total 12 14 4" xfId="52374" xr:uid="{00000000-0005-0000-0000-000025D00000}"/>
    <cellStyle name="Total 12 14 4 2" xfId="52375" xr:uid="{00000000-0005-0000-0000-000026D00000}"/>
    <cellStyle name="Total 12 14 4 3" xfId="52376" xr:uid="{00000000-0005-0000-0000-000027D00000}"/>
    <cellStyle name="Total 12 14 4 4" xfId="52377" xr:uid="{00000000-0005-0000-0000-000028D00000}"/>
    <cellStyle name="Total 12 14 5" xfId="52378" xr:uid="{00000000-0005-0000-0000-000029D00000}"/>
    <cellStyle name="Total 12 14 5 2" xfId="52379" xr:uid="{00000000-0005-0000-0000-00002AD00000}"/>
    <cellStyle name="Total 12 14 5 3" xfId="52380" xr:uid="{00000000-0005-0000-0000-00002BD00000}"/>
    <cellStyle name="Total 12 14 5 4" xfId="52381" xr:uid="{00000000-0005-0000-0000-00002CD00000}"/>
    <cellStyle name="Total 12 14 6" xfId="52382" xr:uid="{00000000-0005-0000-0000-00002DD00000}"/>
    <cellStyle name="Total 12 14 6 2" xfId="52383" xr:uid="{00000000-0005-0000-0000-00002ED00000}"/>
    <cellStyle name="Total 12 14 6 3" xfId="52384" xr:uid="{00000000-0005-0000-0000-00002FD00000}"/>
    <cellStyle name="Total 12 14 6 4" xfId="52385" xr:uid="{00000000-0005-0000-0000-000030D00000}"/>
    <cellStyle name="Total 12 14 7" xfId="52386" xr:uid="{00000000-0005-0000-0000-000031D00000}"/>
    <cellStyle name="Total 12 14 7 2" xfId="52387" xr:uid="{00000000-0005-0000-0000-000032D00000}"/>
    <cellStyle name="Total 12 14 7 3" xfId="52388" xr:uid="{00000000-0005-0000-0000-000033D00000}"/>
    <cellStyle name="Total 12 14 7 4" xfId="52389" xr:uid="{00000000-0005-0000-0000-000034D00000}"/>
    <cellStyle name="Total 12 14 8" xfId="52390" xr:uid="{00000000-0005-0000-0000-000035D00000}"/>
    <cellStyle name="Total 12 14 8 2" xfId="52391" xr:uid="{00000000-0005-0000-0000-000036D00000}"/>
    <cellStyle name="Total 12 14 8 3" xfId="52392" xr:uid="{00000000-0005-0000-0000-000037D00000}"/>
    <cellStyle name="Total 12 14 8 4" xfId="52393" xr:uid="{00000000-0005-0000-0000-000038D00000}"/>
    <cellStyle name="Total 12 14 9" xfId="52394" xr:uid="{00000000-0005-0000-0000-000039D00000}"/>
    <cellStyle name="Total 12 14 9 2" xfId="52395" xr:uid="{00000000-0005-0000-0000-00003AD00000}"/>
    <cellStyle name="Total 12 14 9 3" xfId="52396" xr:uid="{00000000-0005-0000-0000-00003BD00000}"/>
    <cellStyle name="Total 12 14 9 4" xfId="52397" xr:uid="{00000000-0005-0000-0000-00003CD00000}"/>
    <cellStyle name="Total 12 15" xfId="52398" xr:uid="{00000000-0005-0000-0000-00003DD00000}"/>
    <cellStyle name="Total 12 15 10" xfId="52399" xr:uid="{00000000-0005-0000-0000-00003ED00000}"/>
    <cellStyle name="Total 12 15 10 2" xfId="52400" xr:uid="{00000000-0005-0000-0000-00003FD00000}"/>
    <cellStyle name="Total 12 15 10 3" xfId="52401" xr:uid="{00000000-0005-0000-0000-000040D00000}"/>
    <cellStyle name="Total 12 15 10 4" xfId="52402" xr:uid="{00000000-0005-0000-0000-000041D00000}"/>
    <cellStyle name="Total 12 15 11" xfId="52403" xr:uid="{00000000-0005-0000-0000-000042D00000}"/>
    <cellStyle name="Total 12 15 11 2" xfId="52404" xr:uid="{00000000-0005-0000-0000-000043D00000}"/>
    <cellStyle name="Total 12 15 11 3" xfId="52405" xr:uid="{00000000-0005-0000-0000-000044D00000}"/>
    <cellStyle name="Total 12 15 11 4" xfId="52406" xr:uid="{00000000-0005-0000-0000-000045D00000}"/>
    <cellStyle name="Total 12 15 12" xfId="52407" xr:uid="{00000000-0005-0000-0000-000046D00000}"/>
    <cellStyle name="Total 12 15 12 2" xfId="52408" xr:uid="{00000000-0005-0000-0000-000047D00000}"/>
    <cellStyle name="Total 12 15 12 3" xfId="52409" xr:uid="{00000000-0005-0000-0000-000048D00000}"/>
    <cellStyle name="Total 12 15 12 4" xfId="52410" xr:uid="{00000000-0005-0000-0000-000049D00000}"/>
    <cellStyle name="Total 12 15 13" xfId="52411" xr:uid="{00000000-0005-0000-0000-00004AD00000}"/>
    <cellStyle name="Total 12 15 13 2" xfId="52412" xr:uid="{00000000-0005-0000-0000-00004BD00000}"/>
    <cellStyle name="Total 12 15 13 3" xfId="52413" xr:uid="{00000000-0005-0000-0000-00004CD00000}"/>
    <cellStyle name="Total 12 15 13 4" xfId="52414" xr:uid="{00000000-0005-0000-0000-00004DD00000}"/>
    <cellStyle name="Total 12 15 14" xfId="52415" xr:uid="{00000000-0005-0000-0000-00004ED00000}"/>
    <cellStyle name="Total 12 15 14 2" xfId="52416" xr:uid="{00000000-0005-0000-0000-00004FD00000}"/>
    <cellStyle name="Total 12 15 14 3" xfId="52417" xr:uid="{00000000-0005-0000-0000-000050D00000}"/>
    <cellStyle name="Total 12 15 14 4" xfId="52418" xr:uid="{00000000-0005-0000-0000-000051D00000}"/>
    <cellStyle name="Total 12 15 15" xfId="52419" xr:uid="{00000000-0005-0000-0000-000052D00000}"/>
    <cellStyle name="Total 12 15 15 2" xfId="52420" xr:uid="{00000000-0005-0000-0000-000053D00000}"/>
    <cellStyle name="Total 12 15 15 3" xfId="52421" xr:uid="{00000000-0005-0000-0000-000054D00000}"/>
    <cellStyle name="Total 12 15 15 4" xfId="52422" xr:uid="{00000000-0005-0000-0000-000055D00000}"/>
    <cellStyle name="Total 12 15 16" xfId="52423" xr:uid="{00000000-0005-0000-0000-000056D00000}"/>
    <cellStyle name="Total 12 15 16 2" xfId="52424" xr:uid="{00000000-0005-0000-0000-000057D00000}"/>
    <cellStyle name="Total 12 15 16 3" xfId="52425" xr:uid="{00000000-0005-0000-0000-000058D00000}"/>
    <cellStyle name="Total 12 15 16 4" xfId="52426" xr:uid="{00000000-0005-0000-0000-000059D00000}"/>
    <cellStyle name="Total 12 15 17" xfId="52427" xr:uid="{00000000-0005-0000-0000-00005AD00000}"/>
    <cellStyle name="Total 12 15 17 2" xfId="52428" xr:uid="{00000000-0005-0000-0000-00005BD00000}"/>
    <cellStyle name="Total 12 15 17 3" xfId="52429" xr:uid="{00000000-0005-0000-0000-00005CD00000}"/>
    <cellStyle name="Total 12 15 17 4" xfId="52430" xr:uid="{00000000-0005-0000-0000-00005DD00000}"/>
    <cellStyle name="Total 12 15 18" xfId="52431" xr:uid="{00000000-0005-0000-0000-00005ED00000}"/>
    <cellStyle name="Total 12 15 18 2" xfId="52432" xr:uid="{00000000-0005-0000-0000-00005FD00000}"/>
    <cellStyle name="Total 12 15 18 3" xfId="52433" xr:uid="{00000000-0005-0000-0000-000060D00000}"/>
    <cellStyle name="Total 12 15 18 4" xfId="52434" xr:uid="{00000000-0005-0000-0000-000061D00000}"/>
    <cellStyle name="Total 12 15 19" xfId="52435" xr:uid="{00000000-0005-0000-0000-000062D00000}"/>
    <cellStyle name="Total 12 15 19 2" xfId="52436" xr:uid="{00000000-0005-0000-0000-000063D00000}"/>
    <cellStyle name="Total 12 15 19 3" xfId="52437" xr:uid="{00000000-0005-0000-0000-000064D00000}"/>
    <cellStyle name="Total 12 15 19 4" xfId="52438" xr:uid="{00000000-0005-0000-0000-000065D00000}"/>
    <cellStyle name="Total 12 15 2" xfId="52439" xr:uid="{00000000-0005-0000-0000-000066D00000}"/>
    <cellStyle name="Total 12 15 2 2" xfId="52440" xr:uid="{00000000-0005-0000-0000-000067D00000}"/>
    <cellStyle name="Total 12 15 2 3" xfId="52441" xr:uid="{00000000-0005-0000-0000-000068D00000}"/>
    <cellStyle name="Total 12 15 2 4" xfId="52442" xr:uid="{00000000-0005-0000-0000-000069D00000}"/>
    <cellStyle name="Total 12 15 20" xfId="52443" xr:uid="{00000000-0005-0000-0000-00006AD00000}"/>
    <cellStyle name="Total 12 15 20 2" xfId="52444" xr:uid="{00000000-0005-0000-0000-00006BD00000}"/>
    <cellStyle name="Total 12 15 20 3" xfId="52445" xr:uid="{00000000-0005-0000-0000-00006CD00000}"/>
    <cellStyle name="Total 12 15 20 4" xfId="52446" xr:uid="{00000000-0005-0000-0000-00006DD00000}"/>
    <cellStyle name="Total 12 15 21" xfId="52447" xr:uid="{00000000-0005-0000-0000-00006ED00000}"/>
    <cellStyle name="Total 12 15 22" xfId="52448" xr:uid="{00000000-0005-0000-0000-00006FD00000}"/>
    <cellStyle name="Total 12 15 3" xfId="52449" xr:uid="{00000000-0005-0000-0000-000070D00000}"/>
    <cellStyle name="Total 12 15 3 2" xfId="52450" xr:uid="{00000000-0005-0000-0000-000071D00000}"/>
    <cellStyle name="Total 12 15 3 3" xfId="52451" xr:uid="{00000000-0005-0000-0000-000072D00000}"/>
    <cellStyle name="Total 12 15 3 4" xfId="52452" xr:uid="{00000000-0005-0000-0000-000073D00000}"/>
    <cellStyle name="Total 12 15 4" xfId="52453" xr:uid="{00000000-0005-0000-0000-000074D00000}"/>
    <cellStyle name="Total 12 15 4 2" xfId="52454" xr:uid="{00000000-0005-0000-0000-000075D00000}"/>
    <cellStyle name="Total 12 15 4 3" xfId="52455" xr:uid="{00000000-0005-0000-0000-000076D00000}"/>
    <cellStyle name="Total 12 15 4 4" xfId="52456" xr:uid="{00000000-0005-0000-0000-000077D00000}"/>
    <cellStyle name="Total 12 15 5" xfId="52457" xr:uid="{00000000-0005-0000-0000-000078D00000}"/>
    <cellStyle name="Total 12 15 5 2" xfId="52458" xr:uid="{00000000-0005-0000-0000-000079D00000}"/>
    <cellStyle name="Total 12 15 5 3" xfId="52459" xr:uid="{00000000-0005-0000-0000-00007AD00000}"/>
    <cellStyle name="Total 12 15 5 4" xfId="52460" xr:uid="{00000000-0005-0000-0000-00007BD00000}"/>
    <cellStyle name="Total 12 15 6" xfId="52461" xr:uid="{00000000-0005-0000-0000-00007CD00000}"/>
    <cellStyle name="Total 12 15 6 2" xfId="52462" xr:uid="{00000000-0005-0000-0000-00007DD00000}"/>
    <cellStyle name="Total 12 15 6 3" xfId="52463" xr:uid="{00000000-0005-0000-0000-00007ED00000}"/>
    <cellStyle name="Total 12 15 6 4" xfId="52464" xr:uid="{00000000-0005-0000-0000-00007FD00000}"/>
    <cellStyle name="Total 12 15 7" xfId="52465" xr:uid="{00000000-0005-0000-0000-000080D00000}"/>
    <cellStyle name="Total 12 15 7 2" xfId="52466" xr:uid="{00000000-0005-0000-0000-000081D00000}"/>
    <cellStyle name="Total 12 15 7 3" xfId="52467" xr:uid="{00000000-0005-0000-0000-000082D00000}"/>
    <cellStyle name="Total 12 15 7 4" xfId="52468" xr:uid="{00000000-0005-0000-0000-000083D00000}"/>
    <cellStyle name="Total 12 15 8" xfId="52469" xr:uid="{00000000-0005-0000-0000-000084D00000}"/>
    <cellStyle name="Total 12 15 8 2" xfId="52470" xr:uid="{00000000-0005-0000-0000-000085D00000}"/>
    <cellStyle name="Total 12 15 8 3" xfId="52471" xr:uid="{00000000-0005-0000-0000-000086D00000}"/>
    <cellStyle name="Total 12 15 8 4" xfId="52472" xr:uid="{00000000-0005-0000-0000-000087D00000}"/>
    <cellStyle name="Total 12 15 9" xfId="52473" xr:uid="{00000000-0005-0000-0000-000088D00000}"/>
    <cellStyle name="Total 12 15 9 2" xfId="52474" xr:uid="{00000000-0005-0000-0000-000089D00000}"/>
    <cellStyle name="Total 12 15 9 3" xfId="52475" xr:uid="{00000000-0005-0000-0000-00008AD00000}"/>
    <cellStyle name="Total 12 15 9 4" xfId="52476" xr:uid="{00000000-0005-0000-0000-00008BD00000}"/>
    <cellStyle name="Total 12 16" xfId="52477" xr:uid="{00000000-0005-0000-0000-00008CD00000}"/>
    <cellStyle name="Total 12 16 10" xfId="52478" xr:uid="{00000000-0005-0000-0000-00008DD00000}"/>
    <cellStyle name="Total 12 16 10 2" xfId="52479" xr:uid="{00000000-0005-0000-0000-00008ED00000}"/>
    <cellStyle name="Total 12 16 10 3" xfId="52480" xr:uid="{00000000-0005-0000-0000-00008FD00000}"/>
    <cellStyle name="Total 12 16 10 4" xfId="52481" xr:uid="{00000000-0005-0000-0000-000090D00000}"/>
    <cellStyle name="Total 12 16 11" xfId="52482" xr:uid="{00000000-0005-0000-0000-000091D00000}"/>
    <cellStyle name="Total 12 16 11 2" xfId="52483" xr:uid="{00000000-0005-0000-0000-000092D00000}"/>
    <cellStyle name="Total 12 16 11 3" xfId="52484" xr:uid="{00000000-0005-0000-0000-000093D00000}"/>
    <cellStyle name="Total 12 16 11 4" xfId="52485" xr:uid="{00000000-0005-0000-0000-000094D00000}"/>
    <cellStyle name="Total 12 16 12" xfId="52486" xr:uid="{00000000-0005-0000-0000-000095D00000}"/>
    <cellStyle name="Total 12 16 12 2" xfId="52487" xr:uid="{00000000-0005-0000-0000-000096D00000}"/>
    <cellStyle name="Total 12 16 12 3" xfId="52488" xr:uid="{00000000-0005-0000-0000-000097D00000}"/>
    <cellStyle name="Total 12 16 12 4" xfId="52489" xr:uid="{00000000-0005-0000-0000-000098D00000}"/>
    <cellStyle name="Total 12 16 13" xfId="52490" xr:uid="{00000000-0005-0000-0000-000099D00000}"/>
    <cellStyle name="Total 12 16 13 2" xfId="52491" xr:uid="{00000000-0005-0000-0000-00009AD00000}"/>
    <cellStyle name="Total 12 16 13 3" xfId="52492" xr:uid="{00000000-0005-0000-0000-00009BD00000}"/>
    <cellStyle name="Total 12 16 13 4" xfId="52493" xr:uid="{00000000-0005-0000-0000-00009CD00000}"/>
    <cellStyle name="Total 12 16 14" xfId="52494" xr:uid="{00000000-0005-0000-0000-00009DD00000}"/>
    <cellStyle name="Total 12 16 14 2" xfId="52495" xr:uid="{00000000-0005-0000-0000-00009ED00000}"/>
    <cellStyle name="Total 12 16 14 3" xfId="52496" xr:uid="{00000000-0005-0000-0000-00009FD00000}"/>
    <cellStyle name="Total 12 16 14 4" xfId="52497" xr:uid="{00000000-0005-0000-0000-0000A0D00000}"/>
    <cellStyle name="Total 12 16 15" xfId="52498" xr:uid="{00000000-0005-0000-0000-0000A1D00000}"/>
    <cellStyle name="Total 12 16 15 2" xfId="52499" xr:uid="{00000000-0005-0000-0000-0000A2D00000}"/>
    <cellStyle name="Total 12 16 15 3" xfId="52500" xr:uid="{00000000-0005-0000-0000-0000A3D00000}"/>
    <cellStyle name="Total 12 16 15 4" xfId="52501" xr:uid="{00000000-0005-0000-0000-0000A4D00000}"/>
    <cellStyle name="Total 12 16 16" xfId="52502" xr:uid="{00000000-0005-0000-0000-0000A5D00000}"/>
    <cellStyle name="Total 12 16 16 2" xfId="52503" xr:uid="{00000000-0005-0000-0000-0000A6D00000}"/>
    <cellStyle name="Total 12 16 16 3" xfId="52504" xr:uid="{00000000-0005-0000-0000-0000A7D00000}"/>
    <cellStyle name="Total 12 16 16 4" xfId="52505" xr:uid="{00000000-0005-0000-0000-0000A8D00000}"/>
    <cellStyle name="Total 12 16 17" xfId="52506" xr:uid="{00000000-0005-0000-0000-0000A9D00000}"/>
    <cellStyle name="Total 12 16 17 2" xfId="52507" xr:uid="{00000000-0005-0000-0000-0000AAD00000}"/>
    <cellStyle name="Total 12 16 17 3" xfId="52508" xr:uid="{00000000-0005-0000-0000-0000ABD00000}"/>
    <cellStyle name="Total 12 16 17 4" xfId="52509" xr:uid="{00000000-0005-0000-0000-0000ACD00000}"/>
    <cellStyle name="Total 12 16 18" xfId="52510" xr:uid="{00000000-0005-0000-0000-0000ADD00000}"/>
    <cellStyle name="Total 12 16 18 2" xfId="52511" xr:uid="{00000000-0005-0000-0000-0000AED00000}"/>
    <cellStyle name="Total 12 16 18 3" xfId="52512" xr:uid="{00000000-0005-0000-0000-0000AFD00000}"/>
    <cellStyle name="Total 12 16 18 4" xfId="52513" xr:uid="{00000000-0005-0000-0000-0000B0D00000}"/>
    <cellStyle name="Total 12 16 19" xfId="52514" xr:uid="{00000000-0005-0000-0000-0000B1D00000}"/>
    <cellStyle name="Total 12 16 19 2" xfId="52515" xr:uid="{00000000-0005-0000-0000-0000B2D00000}"/>
    <cellStyle name="Total 12 16 19 3" xfId="52516" xr:uid="{00000000-0005-0000-0000-0000B3D00000}"/>
    <cellStyle name="Total 12 16 19 4" xfId="52517" xr:uid="{00000000-0005-0000-0000-0000B4D00000}"/>
    <cellStyle name="Total 12 16 2" xfId="52518" xr:uid="{00000000-0005-0000-0000-0000B5D00000}"/>
    <cellStyle name="Total 12 16 2 2" xfId="52519" xr:uid="{00000000-0005-0000-0000-0000B6D00000}"/>
    <cellStyle name="Total 12 16 2 3" xfId="52520" xr:uid="{00000000-0005-0000-0000-0000B7D00000}"/>
    <cellStyle name="Total 12 16 2 4" xfId="52521" xr:uid="{00000000-0005-0000-0000-0000B8D00000}"/>
    <cellStyle name="Total 12 16 20" xfId="52522" xr:uid="{00000000-0005-0000-0000-0000B9D00000}"/>
    <cellStyle name="Total 12 16 20 2" xfId="52523" xr:uid="{00000000-0005-0000-0000-0000BAD00000}"/>
    <cellStyle name="Total 12 16 20 3" xfId="52524" xr:uid="{00000000-0005-0000-0000-0000BBD00000}"/>
    <cellStyle name="Total 12 16 20 4" xfId="52525" xr:uid="{00000000-0005-0000-0000-0000BCD00000}"/>
    <cellStyle name="Total 12 16 21" xfId="52526" xr:uid="{00000000-0005-0000-0000-0000BDD00000}"/>
    <cellStyle name="Total 12 16 22" xfId="52527" xr:uid="{00000000-0005-0000-0000-0000BED00000}"/>
    <cellStyle name="Total 12 16 3" xfId="52528" xr:uid="{00000000-0005-0000-0000-0000BFD00000}"/>
    <cellStyle name="Total 12 16 3 2" xfId="52529" xr:uid="{00000000-0005-0000-0000-0000C0D00000}"/>
    <cellStyle name="Total 12 16 3 3" xfId="52530" xr:uid="{00000000-0005-0000-0000-0000C1D00000}"/>
    <cellStyle name="Total 12 16 3 4" xfId="52531" xr:uid="{00000000-0005-0000-0000-0000C2D00000}"/>
    <cellStyle name="Total 12 16 4" xfId="52532" xr:uid="{00000000-0005-0000-0000-0000C3D00000}"/>
    <cellStyle name="Total 12 16 4 2" xfId="52533" xr:uid="{00000000-0005-0000-0000-0000C4D00000}"/>
    <cellStyle name="Total 12 16 4 3" xfId="52534" xr:uid="{00000000-0005-0000-0000-0000C5D00000}"/>
    <cellStyle name="Total 12 16 4 4" xfId="52535" xr:uid="{00000000-0005-0000-0000-0000C6D00000}"/>
    <cellStyle name="Total 12 16 5" xfId="52536" xr:uid="{00000000-0005-0000-0000-0000C7D00000}"/>
    <cellStyle name="Total 12 16 5 2" xfId="52537" xr:uid="{00000000-0005-0000-0000-0000C8D00000}"/>
    <cellStyle name="Total 12 16 5 3" xfId="52538" xr:uid="{00000000-0005-0000-0000-0000C9D00000}"/>
    <cellStyle name="Total 12 16 5 4" xfId="52539" xr:uid="{00000000-0005-0000-0000-0000CAD00000}"/>
    <cellStyle name="Total 12 16 6" xfId="52540" xr:uid="{00000000-0005-0000-0000-0000CBD00000}"/>
    <cellStyle name="Total 12 16 6 2" xfId="52541" xr:uid="{00000000-0005-0000-0000-0000CCD00000}"/>
    <cellStyle name="Total 12 16 6 3" xfId="52542" xr:uid="{00000000-0005-0000-0000-0000CDD00000}"/>
    <cellStyle name="Total 12 16 6 4" xfId="52543" xr:uid="{00000000-0005-0000-0000-0000CED00000}"/>
    <cellStyle name="Total 12 16 7" xfId="52544" xr:uid="{00000000-0005-0000-0000-0000CFD00000}"/>
    <cellStyle name="Total 12 16 7 2" xfId="52545" xr:uid="{00000000-0005-0000-0000-0000D0D00000}"/>
    <cellStyle name="Total 12 16 7 3" xfId="52546" xr:uid="{00000000-0005-0000-0000-0000D1D00000}"/>
    <cellStyle name="Total 12 16 7 4" xfId="52547" xr:uid="{00000000-0005-0000-0000-0000D2D00000}"/>
    <cellStyle name="Total 12 16 8" xfId="52548" xr:uid="{00000000-0005-0000-0000-0000D3D00000}"/>
    <cellStyle name="Total 12 16 8 2" xfId="52549" xr:uid="{00000000-0005-0000-0000-0000D4D00000}"/>
    <cellStyle name="Total 12 16 8 3" xfId="52550" xr:uid="{00000000-0005-0000-0000-0000D5D00000}"/>
    <cellStyle name="Total 12 16 8 4" xfId="52551" xr:uid="{00000000-0005-0000-0000-0000D6D00000}"/>
    <cellStyle name="Total 12 16 9" xfId="52552" xr:uid="{00000000-0005-0000-0000-0000D7D00000}"/>
    <cellStyle name="Total 12 16 9 2" xfId="52553" xr:uid="{00000000-0005-0000-0000-0000D8D00000}"/>
    <cellStyle name="Total 12 16 9 3" xfId="52554" xr:uid="{00000000-0005-0000-0000-0000D9D00000}"/>
    <cellStyle name="Total 12 16 9 4" xfId="52555" xr:uid="{00000000-0005-0000-0000-0000DAD00000}"/>
    <cellStyle name="Total 12 17" xfId="52556" xr:uid="{00000000-0005-0000-0000-0000DBD00000}"/>
    <cellStyle name="Total 12 17 10" xfId="52557" xr:uid="{00000000-0005-0000-0000-0000DCD00000}"/>
    <cellStyle name="Total 12 17 10 2" xfId="52558" xr:uid="{00000000-0005-0000-0000-0000DDD00000}"/>
    <cellStyle name="Total 12 17 10 3" xfId="52559" xr:uid="{00000000-0005-0000-0000-0000DED00000}"/>
    <cellStyle name="Total 12 17 10 4" xfId="52560" xr:uid="{00000000-0005-0000-0000-0000DFD00000}"/>
    <cellStyle name="Total 12 17 11" xfId="52561" xr:uid="{00000000-0005-0000-0000-0000E0D00000}"/>
    <cellStyle name="Total 12 17 11 2" xfId="52562" xr:uid="{00000000-0005-0000-0000-0000E1D00000}"/>
    <cellStyle name="Total 12 17 11 3" xfId="52563" xr:uid="{00000000-0005-0000-0000-0000E2D00000}"/>
    <cellStyle name="Total 12 17 11 4" xfId="52564" xr:uid="{00000000-0005-0000-0000-0000E3D00000}"/>
    <cellStyle name="Total 12 17 12" xfId="52565" xr:uid="{00000000-0005-0000-0000-0000E4D00000}"/>
    <cellStyle name="Total 12 17 12 2" xfId="52566" xr:uid="{00000000-0005-0000-0000-0000E5D00000}"/>
    <cellStyle name="Total 12 17 12 3" xfId="52567" xr:uid="{00000000-0005-0000-0000-0000E6D00000}"/>
    <cellStyle name="Total 12 17 12 4" xfId="52568" xr:uid="{00000000-0005-0000-0000-0000E7D00000}"/>
    <cellStyle name="Total 12 17 13" xfId="52569" xr:uid="{00000000-0005-0000-0000-0000E8D00000}"/>
    <cellStyle name="Total 12 17 13 2" xfId="52570" xr:uid="{00000000-0005-0000-0000-0000E9D00000}"/>
    <cellStyle name="Total 12 17 13 3" xfId="52571" xr:uid="{00000000-0005-0000-0000-0000EAD00000}"/>
    <cellStyle name="Total 12 17 13 4" xfId="52572" xr:uid="{00000000-0005-0000-0000-0000EBD00000}"/>
    <cellStyle name="Total 12 17 14" xfId="52573" xr:uid="{00000000-0005-0000-0000-0000ECD00000}"/>
    <cellStyle name="Total 12 17 14 2" xfId="52574" xr:uid="{00000000-0005-0000-0000-0000EDD00000}"/>
    <cellStyle name="Total 12 17 14 3" xfId="52575" xr:uid="{00000000-0005-0000-0000-0000EED00000}"/>
    <cellStyle name="Total 12 17 14 4" xfId="52576" xr:uid="{00000000-0005-0000-0000-0000EFD00000}"/>
    <cellStyle name="Total 12 17 15" xfId="52577" xr:uid="{00000000-0005-0000-0000-0000F0D00000}"/>
    <cellStyle name="Total 12 17 15 2" xfId="52578" xr:uid="{00000000-0005-0000-0000-0000F1D00000}"/>
    <cellStyle name="Total 12 17 15 3" xfId="52579" xr:uid="{00000000-0005-0000-0000-0000F2D00000}"/>
    <cellStyle name="Total 12 17 15 4" xfId="52580" xr:uid="{00000000-0005-0000-0000-0000F3D00000}"/>
    <cellStyle name="Total 12 17 16" xfId="52581" xr:uid="{00000000-0005-0000-0000-0000F4D00000}"/>
    <cellStyle name="Total 12 17 16 2" xfId="52582" xr:uid="{00000000-0005-0000-0000-0000F5D00000}"/>
    <cellStyle name="Total 12 17 16 3" xfId="52583" xr:uid="{00000000-0005-0000-0000-0000F6D00000}"/>
    <cellStyle name="Total 12 17 16 4" xfId="52584" xr:uid="{00000000-0005-0000-0000-0000F7D00000}"/>
    <cellStyle name="Total 12 17 17" xfId="52585" xr:uid="{00000000-0005-0000-0000-0000F8D00000}"/>
    <cellStyle name="Total 12 17 17 2" xfId="52586" xr:uid="{00000000-0005-0000-0000-0000F9D00000}"/>
    <cellStyle name="Total 12 17 17 3" xfId="52587" xr:uid="{00000000-0005-0000-0000-0000FAD00000}"/>
    <cellStyle name="Total 12 17 17 4" xfId="52588" xr:uid="{00000000-0005-0000-0000-0000FBD00000}"/>
    <cellStyle name="Total 12 17 18" xfId="52589" xr:uid="{00000000-0005-0000-0000-0000FCD00000}"/>
    <cellStyle name="Total 12 17 18 2" xfId="52590" xr:uid="{00000000-0005-0000-0000-0000FDD00000}"/>
    <cellStyle name="Total 12 17 18 3" xfId="52591" xr:uid="{00000000-0005-0000-0000-0000FED00000}"/>
    <cellStyle name="Total 12 17 18 4" xfId="52592" xr:uid="{00000000-0005-0000-0000-0000FFD00000}"/>
    <cellStyle name="Total 12 17 19" xfId="52593" xr:uid="{00000000-0005-0000-0000-000000D10000}"/>
    <cellStyle name="Total 12 17 19 2" xfId="52594" xr:uid="{00000000-0005-0000-0000-000001D10000}"/>
    <cellStyle name="Total 12 17 19 3" xfId="52595" xr:uid="{00000000-0005-0000-0000-000002D10000}"/>
    <cellStyle name="Total 12 17 19 4" xfId="52596" xr:uid="{00000000-0005-0000-0000-000003D10000}"/>
    <cellStyle name="Total 12 17 2" xfId="52597" xr:uid="{00000000-0005-0000-0000-000004D10000}"/>
    <cellStyle name="Total 12 17 2 2" xfId="52598" xr:uid="{00000000-0005-0000-0000-000005D10000}"/>
    <cellStyle name="Total 12 17 2 3" xfId="52599" xr:uid="{00000000-0005-0000-0000-000006D10000}"/>
    <cellStyle name="Total 12 17 2 4" xfId="52600" xr:uid="{00000000-0005-0000-0000-000007D10000}"/>
    <cellStyle name="Total 12 17 20" xfId="52601" xr:uid="{00000000-0005-0000-0000-000008D10000}"/>
    <cellStyle name="Total 12 17 20 2" xfId="52602" xr:uid="{00000000-0005-0000-0000-000009D10000}"/>
    <cellStyle name="Total 12 17 20 3" xfId="52603" xr:uid="{00000000-0005-0000-0000-00000AD10000}"/>
    <cellStyle name="Total 12 17 20 4" xfId="52604" xr:uid="{00000000-0005-0000-0000-00000BD10000}"/>
    <cellStyle name="Total 12 17 21" xfId="52605" xr:uid="{00000000-0005-0000-0000-00000CD10000}"/>
    <cellStyle name="Total 12 17 22" xfId="52606" xr:uid="{00000000-0005-0000-0000-00000DD10000}"/>
    <cellStyle name="Total 12 17 3" xfId="52607" xr:uid="{00000000-0005-0000-0000-00000ED10000}"/>
    <cellStyle name="Total 12 17 3 2" xfId="52608" xr:uid="{00000000-0005-0000-0000-00000FD10000}"/>
    <cellStyle name="Total 12 17 3 3" xfId="52609" xr:uid="{00000000-0005-0000-0000-000010D10000}"/>
    <cellStyle name="Total 12 17 3 4" xfId="52610" xr:uid="{00000000-0005-0000-0000-000011D10000}"/>
    <cellStyle name="Total 12 17 4" xfId="52611" xr:uid="{00000000-0005-0000-0000-000012D10000}"/>
    <cellStyle name="Total 12 17 4 2" xfId="52612" xr:uid="{00000000-0005-0000-0000-000013D10000}"/>
    <cellStyle name="Total 12 17 4 3" xfId="52613" xr:uid="{00000000-0005-0000-0000-000014D10000}"/>
    <cellStyle name="Total 12 17 4 4" xfId="52614" xr:uid="{00000000-0005-0000-0000-000015D10000}"/>
    <cellStyle name="Total 12 17 5" xfId="52615" xr:uid="{00000000-0005-0000-0000-000016D10000}"/>
    <cellStyle name="Total 12 17 5 2" xfId="52616" xr:uid="{00000000-0005-0000-0000-000017D10000}"/>
    <cellStyle name="Total 12 17 5 3" xfId="52617" xr:uid="{00000000-0005-0000-0000-000018D10000}"/>
    <cellStyle name="Total 12 17 5 4" xfId="52618" xr:uid="{00000000-0005-0000-0000-000019D10000}"/>
    <cellStyle name="Total 12 17 6" xfId="52619" xr:uid="{00000000-0005-0000-0000-00001AD10000}"/>
    <cellStyle name="Total 12 17 6 2" xfId="52620" xr:uid="{00000000-0005-0000-0000-00001BD10000}"/>
    <cellStyle name="Total 12 17 6 3" xfId="52621" xr:uid="{00000000-0005-0000-0000-00001CD10000}"/>
    <cellStyle name="Total 12 17 6 4" xfId="52622" xr:uid="{00000000-0005-0000-0000-00001DD10000}"/>
    <cellStyle name="Total 12 17 7" xfId="52623" xr:uid="{00000000-0005-0000-0000-00001ED10000}"/>
    <cellStyle name="Total 12 17 7 2" xfId="52624" xr:uid="{00000000-0005-0000-0000-00001FD10000}"/>
    <cellStyle name="Total 12 17 7 3" xfId="52625" xr:uid="{00000000-0005-0000-0000-000020D10000}"/>
    <cellStyle name="Total 12 17 7 4" xfId="52626" xr:uid="{00000000-0005-0000-0000-000021D10000}"/>
    <cellStyle name="Total 12 17 8" xfId="52627" xr:uid="{00000000-0005-0000-0000-000022D10000}"/>
    <cellStyle name="Total 12 17 8 2" xfId="52628" xr:uid="{00000000-0005-0000-0000-000023D10000}"/>
    <cellStyle name="Total 12 17 8 3" xfId="52629" xr:uid="{00000000-0005-0000-0000-000024D10000}"/>
    <cellStyle name="Total 12 17 8 4" xfId="52630" xr:uid="{00000000-0005-0000-0000-000025D10000}"/>
    <cellStyle name="Total 12 17 9" xfId="52631" xr:uid="{00000000-0005-0000-0000-000026D10000}"/>
    <cellStyle name="Total 12 17 9 2" xfId="52632" xr:uid="{00000000-0005-0000-0000-000027D10000}"/>
    <cellStyle name="Total 12 17 9 3" xfId="52633" xr:uid="{00000000-0005-0000-0000-000028D10000}"/>
    <cellStyle name="Total 12 17 9 4" xfId="52634" xr:uid="{00000000-0005-0000-0000-000029D10000}"/>
    <cellStyle name="Total 12 18" xfId="52635" xr:uid="{00000000-0005-0000-0000-00002AD10000}"/>
    <cellStyle name="Total 12 18 10" xfId="52636" xr:uid="{00000000-0005-0000-0000-00002BD10000}"/>
    <cellStyle name="Total 12 18 10 2" xfId="52637" xr:uid="{00000000-0005-0000-0000-00002CD10000}"/>
    <cellStyle name="Total 12 18 10 3" xfId="52638" xr:uid="{00000000-0005-0000-0000-00002DD10000}"/>
    <cellStyle name="Total 12 18 10 4" xfId="52639" xr:uid="{00000000-0005-0000-0000-00002ED10000}"/>
    <cellStyle name="Total 12 18 11" xfId="52640" xr:uid="{00000000-0005-0000-0000-00002FD10000}"/>
    <cellStyle name="Total 12 18 11 2" xfId="52641" xr:uid="{00000000-0005-0000-0000-000030D10000}"/>
    <cellStyle name="Total 12 18 11 3" xfId="52642" xr:uid="{00000000-0005-0000-0000-000031D10000}"/>
    <cellStyle name="Total 12 18 11 4" xfId="52643" xr:uid="{00000000-0005-0000-0000-000032D10000}"/>
    <cellStyle name="Total 12 18 12" xfId="52644" xr:uid="{00000000-0005-0000-0000-000033D10000}"/>
    <cellStyle name="Total 12 18 12 2" xfId="52645" xr:uid="{00000000-0005-0000-0000-000034D10000}"/>
    <cellStyle name="Total 12 18 12 3" xfId="52646" xr:uid="{00000000-0005-0000-0000-000035D10000}"/>
    <cellStyle name="Total 12 18 12 4" xfId="52647" xr:uid="{00000000-0005-0000-0000-000036D10000}"/>
    <cellStyle name="Total 12 18 13" xfId="52648" xr:uid="{00000000-0005-0000-0000-000037D10000}"/>
    <cellStyle name="Total 12 18 13 2" xfId="52649" xr:uid="{00000000-0005-0000-0000-000038D10000}"/>
    <cellStyle name="Total 12 18 13 3" xfId="52650" xr:uid="{00000000-0005-0000-0000-000039D10000}"/>
    <cellStyle name="Total 12 18 13 4" xfId="52651" xr:uid="{00000000-0005-0000-0000-00003AD10000}"/>
    <cellStyle name="Total 12 18 14" xfId="52652" xr:uid="{00000000-0005-0000-0000-00003BD10000}"/>
    <cellStyle name="Total 12 18 14 2" xfId="52653" xr:uid="{00000000-0005-0000-0000-00003CD10000}"/>
    <cellStyle name="Total 12 18 14 3" xfId="52654" xr:uid="{00000000-0005-0000-0000-00003DD10000}"/>
    <cellStyle name="Total 12 18 14 4" xfId="52655" xr:uid="{00000000-0005-0000-0000-00003ED10000}"/>
    <cellStyle name="Total 12 18 15" xfId="52656" xr:uid="{00000000-0005-0000-0000-00003FD10000}"/>
    <cellStyle name="Total 12 18 15 2" xfId="52657" xr:uid="{00000000-0005-0000-0000-000040D10000}"/>
    <cellStyle name="Total 12 18 15 3" xfId="52658" xr:uid="{00000000-0005-0000-0000-000041D10000}"/>
    <cellStyle name="Total 12 18 15 4" xfId="52659" xr:uid="{00000000-0005-0000-0000-000042D10000}"/>
    <cellStyle name="Total 12 18 16" xfId="52660" xr:uid="{00000000-0005-0000-0000-000043D10000}"/>
    <cellStyle name="Total 12 18 16 2" xfId="52661" xr:uid="{00000000-0005-0000-0000-000044D10000}"/>
    <cellStyle name="Total 12 18 16 3" xfId="52662" xr:uid="{00000000-0005-0000-0000-000045D10000}"/>
    <cellStyle name="Total 12 18 16 4" xfId="52663" xr:uid="{00000000-0005-0000-0000-000046D10000}"/>
    <cellStyle name="Total 12 18 17" xfId="52664" xr:uid="{00000000-0005-0000-0000-000047D10000}"/>
    <cellStyle name="Total 12 18 17 2" xfId="52665" xr:uid="{00000000-0005-0000-0000-000048D10000}"/>
    <cellStyle name="Total 12 18 17 3" xfId="52666" xr:uid="{00000000-0005-0000-0000-000049D10000}"/>
    <cellStyle name="Total 12 18 17 4" xfId="52667" xr:uid="{00000000-0005-0000-0000-00004AD10000}"/>
    <cellStyle name="Total 12 18 18" xfId="52668" xr:uid="{00000000-0005-0000-0000-00004BD10000}"/>
    <cellStyle name="Total 12 18 18 2" xfId="52669" xr:uid="{00000000-0005-0000-0000-00004CD10000}"/>
    <cellStyle name="Total 12 18 18 3" xfId="52670" xr:uid="{00000000-0005-0000-0000-00004DD10000}"/>
    <cellStyle name="Total 12 18 18 4" xfId="52671" xr:uid="{00000000-0005-0000-0000-00004ED10000}"/>
    <cellStyle name="Total 12 18 19" xfId="52672" xr:uid="{00000000-0005-0000-0000-00004FD10000}"/>
    <cellStyle name="Total 12 18 19 2" xfId="52673" xr:uid="{00000000-0005-0000-0000-000050D10000}"/>
    <cellStyle name="Total 12 18 19 3" xfId="52674" xr:uid="{00000000-0005-0000-0000-000051D10000}"/>
    <cellStyle name="Total 12 18 19 4" xfId="52675" xr:uid="{00000000-0005-0000-0000-000052D10000}"/>
    <cellStyle name="Total 12 18 2" xfId="52676" xr:uid="{00000000-0005-0000-0000-000053D10000}"/>
    <cellStyle name="Total 12 18 2 2" xfId="52677" xr:uid="{00000000-0005-0000-0000-000054D10000}"/>
    <cellStyle name="Total 12 18 2 3" xfId="52678" xr:uid="{00000000-0005-0000-0000-000055D10000}"/>
    <cellStyle name="Total 12 18 2 4" xfId="52679" xr:uid="{00000000-0005-0000-0000-000056D10000}"/>
    <cellStyle name="Total 12 18 20" xfId="52680" xr:uid="{00000000-0005-0000-0000-000057D10000}"/>
    <cellStyle name="Total 12 18 20 2" xfId="52681" xr:uid="{00000000-0005-0000-0000-000058D10000}"/>
    <cellStyle name="Total 12 18 20 3" xfId="52682" xr:uid="{00000000-0005-0000-0000-000059D10000}"/>
    <cellStyle name="Total 12 18 20 4" xfId="52683" xr:uid="{00000000-0005-0000-0000-00005AD10000}"/>
    <cellStyle name="Total 12 18 21" xfId="52684" xr:uid="{00000000-0005-0000-0000-00005BD10000}"/>
    <cellStyle name="Total 12 18 22" xfId="52685" xr:uid="{00000000-0005-0000-0000-00005CD10000}"/>
    <cellStyle name="Total 12 18 3" xfId="52686" xr:uid="{00000000-0005-0000-0000-00005DD10000}"/>
    <cellStyle name="Total 12 18 3 2" xfId="52687" xr:uid="{00000000-0005-0000-0000-00005ED10000}"/>
    <cellStyle name="Total 12 18 3 3" xfId="52688" xr:uid="{00000000-0005-0000-0000-00005FD10000}"/>
    <cellStyle name="Total 12 18 3 4" xfId="52689" xr:uid="{00000000-0005-0000-0000-000060D10000}"/>
    <cellStyle name="Total 12 18 4" xfId="52690" xr:uid="{00000000-0005-0000-0000-000061D10000}"/>
    <cellStyle name="Total 12 18 4 2" xfId="52691" xr:uid="{00000000-0005-0000-0000-000062D10000}"/>
    <cellStyle name="Total 12 18 4 3" xfId="52692" xr:uid="{00000000-0005-0000-0000-000063D10000}"/>
    <cellStyle name="Total 12 18 4 4" xfId="52693" xr:uid="{00000000-0005-0000-0000-000064D10000}"/>
    <cellStyle name="Total 12 18 5" xfId="52694" xr:uid="{00000000-0005-0000-0000-000065D10000}"/>
    <cellStyle name="Total 12 18 5 2" xfId="52695" xr:uid="{00000000-0005-0000-0000-000066D10000}"/>
    <cellStyle name="Total 12 18 5 3" xfId="52696" xr:uid="{00000000-0005-0000-0000-000067D10000}"/>
    <cellStyle name="Total 12 18 5 4" xfId="52697" xr:uid="{00000000-0005-0000-0000-000068D10000}"/>
    <cellStyle name="Total 12 18 6" xfId="52698" xr:uid="{00000000-0005-0000-0000-000069D10000}"/>
    <cellStyle name="Total 12 18 6 2" xfId="52699" xr:uid="{00000000-0005-0000-0000-00006AD10000}"/>
    <cellStyle name="Total 12 18 6 3" xfId="52700" xr:uid="{00000000-0005-0000-0000-00006BD10000}"/>
    <cellStyle name="Total 12 18 6 4" xfId="52701" xr:uid="{00000000-0005-0000-0000-00006CD10000}"/>
    <cellStyle name="Total 12 18 7" xfId="52702" xr:uid="{00000000-0005-0000-0000-00006DD10000}"/>
    <cellStyle name="Total 12 18 7 2" xfId="52703" xr:uid="{00000000-0005-0000-0000-00006ED10000}"/>
    <cellStyle name="Total 12 18 7 3" xfId="52704" xr:uid="{00000000-0005-0000-0000-00006FD10000}"/>
    <cellStyle name="Total 12 18 7 4" xfId="52705" xr:uid="{00000000-0005-0000-0000-000070D10000}"/>
    <cellStyle name="Total 12 18 8" xfId="52706" xr:uid="{00000000-0005-0000-0000-000071D10000}"/>
    <cellStyle name="Total 12 18 8 2" xfId="52707" xr:uid="{00000000-0005-0000-0000-000072D10000}"/>
    <cellStyle name="Total 12 18 8 3" xfId="52708" xr:uid="{00000000-0005-0000-0000-000073D10000}"/>
    <cellStyle name="Total 12 18 8 4" xfId="52709" xr:uid="{00000000-0005-0000-0000-000074D10000}"/>
    <cellStyle name="Total 12 18 9" xfId="52710" xr:uid="{00000000-0005-0000-0000-000075D10000}"/>
    <cellStyle name="Total 12 18 9 2" xfId="52711" xr:uid="{00000000-0005-0000-0000-000076D10000}"/>
    <cellStyle name="Total 12 18 9 3" xfId="52712" xr:uid="{00000000-0005-0000-0000-000077D10000}"/>
    <cellStyle name="Total 12 18 9 4" xfId="52713" xr:uid="{00000000-0005-0000-0000-000078D10000}"/>
    <cellStyle name="Total 12 19" xfId="52714" xr:uid="{00000000-0005-0000-0000-000079D10000}"/>
    <cellStyle name="Total 12 19 10" xfId="52715" xr:uid="{00000000-0005-0000-0000-00007AD10000}"/>
    <cellStyle name="Total 12 19 10 2" xfId="52716" xr:uid="{00000000-0005-0000-0000-00007BD10000}"/>
    <cellStyle name="Total 12 19 10 3" xfId="52717" xr:uid="{00000000-0005-0000-0000-00007CD10000}"/>
    <cellStyle name="Total 12 19 10 4" xfId="52718" xr:uid="{00000000-0005-0000-0000-00007DD10000}"/>
    <cellStyle name="Total 12 19 11" xfId="52719" xr:uid="{00000000-0005-0000-0000-00007ED10000}"/>
    <cellStyle name="Total 12 19 11 2" xfId="52720" xr:uid="{00000000-0005-0000-0000-00007FD10000}"/>
    <cellStyle name="Total 12 19 11 3" xfId="52721" xr:uid="{00000000-0005-0000-0000-000080D10000}"/>
    <cellStyle name="Total 12 19 11 4" xfId="52722" xr:uid="{00000000-0005-0000-0000-000081D10000}"/>
    <cellStyle name="Total 12 19 12" xfId="52723" xr:uid="{00000000-0005-0000-0000-000082D10000}"/>
    <cellStyle name="Total 12 19 12 2" xfId="52724" xr:uid="{00000000-0005-0000-0000-000083D10000}"/>
    <cellStyle name="Total 12 19 12 3" xfId="52725" xr:uid="{00000000-0005-0000-0000-000084D10000}"/>
    <cellStyle name="Total 12 19 12 4" xfId="52726" xr:uid="{00000000-0005-0000-0000-000085D10000}"/>
    <cellStyle name="Total 12 19 13" xfId="52727" xr:uid="{00000000-0005-0000-0000-000086D10000}"/>
    <cellStyle name="Total 12 19 13 2" xfId="52728" xr:uid="{00000000-0005-0000-0000-000087D10000}"/>
    <cellStyle name="Total 12 19 13 3" xfId="52729" xr:uid="{00000000-0005-0000-0000-000088D10000}"/>
    <cellStyle name="Total 12 19 13 4" xfId="52730" xr:uid="{00000000-0005-0000-0000-000089D10000}"/>
    <cellStyle name="Total 12 19 14" xfId="52731" xr:uid="{00000000-0005-0000-0000-00008AD10000}"/>
    <cellStyle name="Total 12 19 14 2" xfId="52732" xr:uid="{00000000-0005-0000-0000-00008BD10000}"/>
    <cellStyle name="Total 12 19 14 3" xfId="52733" xr:uid="{00000000-0005-0000-0000-00008CD10000}"/>
    <cellStyle name="Total 12 19 14 4" xfId="52734" xr:uid="{00000000-0005-0000-0000-00008DD10000}"/>
    <cellStyle name="Total 12 19 15" xfId="52735" xr:uid="{00000000-0005-0000-0000-00008ED10000}"/>
    <cellStyle name="Total 12 19 15 2" xfId="52736" xr:uid="{00000000-0005-0000-0000-00008FD10000}"/>
    <cellStyle name="Total 12 19 15 3" xfId="52737" xr:uid="{00000000-0005-0000-0000-000090D10000}"/>
    <cellStyle name="Total 12 19 15 4" xfId="52738" xr:uid="{00000000-0005-0000-0000-000091D10000}"/>
    <cellStyle name="Total 12 19 16" xfId="52739" xr:uid="{00000000-0005-0000-0000-000092D10000}"/>
    <cellStyle name="Total 12 19 16 2" xfId="52740" xr:uid="{00000000-0005-0000-0000-000093D10000}"/>
    <cellStyle name="Total 12 19 16 3" xfId="52741" xr:uid="{00000000-0005-0000-0000-000094D10000}"/>
    <cellStyle name="Total 12 19 16 4" xfId="52742" xr:uid="{00000000-0005-0000-0000-000095D10000}"/>
    <cellStyle name="Total 12 19 17" xfId="52743" xr:uid="{00000000-0005-0000-0000-000096D10000}"/>
    <cellStyle name="Total 12 19 17 2" xfId="52744" xr:uid="{00000000-0005-0000-0000-000097D10000}"/>
    <cellStyle name="Total 12 19 17 3" xfId="52745" xr:uid="{00000000-0005-0000-0000-000098D10000}"/>
    <cellStyle name="Total 12 19 17 4" xfId="52746" xr:uid="{00000000-0005-0000-0000-000099D10000}"/>
    <cellStyle name="Total 12 19 18" xfId="52747" xr:uid="{00000000-0005-0000-0000-00009AD10000}"/>
    <cellStyle name="Total 12 19 18 2" xfId="52748" xr:uid="{00000000-0005-0000-0000-00009BD10000}"/>
    <cellStyle name="Total 12 19 18 3" xfId="52749" xr:uid="{00000000-0005-0000-0000-00009CD10000}"/>
    <cellStyle name="Total 12 19 18 4" xfId="52750" xr:uid="{00000000-0005-0000-0000-00009DD10000}"/>
    <cellStyle name="Total 12 19 19" xfId="52751" xr:uid="{00000000-0005-0000-0000-00009ED10000}"/>
    <cellStyle name="Total 12 19 19 2" xfId="52752" xr:uid="{00000000-0005-0000-0000-00009FD10000}"/>
    <cellStyle name="Total 12 19 19 3" xfId="52753" xr:uid="{00000000-0005-0000-0000-0000A0D10000}"/>
    <cellStyle name="Total 12 19 19 4" xfId="52754" xr:uid="{00000000-0005-0000-0000-0000A1D10000}"/>
    <cellStyle name="Total 12 19 2" xfId="52755" xr:uid="{00000000-0005-0000-0000-0000A2D10000}"/>
    <cellStyle name="Total 12 19 2 2" xfId="52756" xr:uid="{00000000-0005-0000-0000-0000A3D10000}"/>
    <cellStyle name="Total 12 19 2 3" xfId="52757" xr:uid="{00000000-0005-0000-0000-0000A4D10000}"/>
    <cellStyle name="Total 12 19 2 4" xfId="52758" xr:uid="{00000000-0005-0000-0000-0000A5D10000}"/>
    <cellStyle name="Total 12 19 20" xfId="52759" xr:uid="{00000000-0005-0000-0000-0000A6D10000}"/>
    <cellStyle name="Total 12 19 20 2" xfId="52760" xr:uid="{00000000-0005-0000-0000-0000A7D10000}"/>
    <cellStyle name="Total 12 19 20 3" xfId="52761" xr:uid="{00000000-0005-0000-0000-0000A8D10000}"/>
    <cellStyle name="Total 12 19 20 4" xfId="52762" xr:uid="{00000000-0005-0000-0000-0000A9D10000}"/>
    <cellStyle name="Total 12 19 21" xfId="52763" xr:uid="{00000000-0005-0000-0000-0000AAD10000}"/>
    <cellStyle name="Total 12 19 22" xfId="52764" xr:uid="{00000000-0005-0000-0000-0000ABD10000}"/>
    <cellStyle name="Total 12 19 3" xfId="52765" xr:uid="{00000000-0005-0000-0000-0000ACD10000}"/>
    <cellStyle name="Total 12 19 3 2" xfId="52766" xr:uid="{00000000-0005-0000-0000-0000ADD10000}"/>
    <cellStyle name="Total 12 19 3 3" xfId="52767" xr:uid="{00000000-0005-0000-0000-0000AED10000}"/>
    <cellStyle name="Total 12 19 3 4" xfId="52768" xr:uid="{00000000-0005-0000-0000-0000AFD10000}"/>
    <cellStyle name="Total 12 19 4" xfId="52769" xr:uid="{00000000-0005-0000-0000-0000B0D10000}"/>
    <cellStyle name="Total 12 19 4 2" xfId="52770" xr:uid="{00000000-0005-0000-0000-0000B1D10000}"/>
    <cellStyle name="Total 12 19 4 3" xfId="52771" xr:uid="{00000000-0005-0000-0000-0000B2D10000}"/>
    <cellStyle name="Total 12 19 4 4" xfId="52772" xr:uid="{00000000-0005-0000-0000-0000B3D10000}"/>
    <cellStyle name="Total 12 19 5" xfId="52773" xr:uid="{00000000-0005-0000-0000-0000B4D10000}"/>
    <cellStyle name="Total 12 19 5 2" xfId="52774" xr:uid="{00000000-0005-0000-0000-0000B5D10000}"/>
    <cellStyle name="Total 12 19 5 3" xfId="52775" xr:uid="{00000000-0005-0000-0000-0000B6D10000}"/>
    <cellStyle name="Total 12 19 5 4" xfId="52776" xr:uid="{00000000-0005-0000-0000-0000B7D10000}"/>
    <cellStyle name="Total 12 19 6" xfId="52777" xr:uid="{00000000-0005-0000-0000-0000B8D10000}"/>
    <cellStyle name="Total 12 19 6 2" xfId="52778" xr:uid="{00000000-0005-0000-0000-0000B9D10000}"/>
    <cellStyle name="Total 12 19 6 3" xfId="52779" xr:uid="{00000000-0005-0000-0000-0000BAD10000}"/>
    <cellStyle name="Total 12 19 6 4" xfId="52780" xr:uid="{00000000-0005-0000-0000-0000BBD10000}"/>
    <cellStyle name="Total 12 19 7" xfId="52781" xr:uid="{00000000-0005-0000-0000-0000BCD10000}"/>
    <cellStyle name="Total 12 19 7 2" xfId="52782" xr:uid="{00000000-0005-0000-0000-0000BDD10000}"/>
    <cellStyle name="Total 12 19 7 3" xfId="52783" xr:uid="{00000000-0005-0000-0000-0000BED10000}"/>
    <cellStyle name="Total 12 19 7 4" xfId="52784" xr:uid="{00000000-0005-0000-0000-0000BFD10000}"/>
    <cellStyle name="Total 12 19 8" xfId="52785" xr:uid="{00000000-0005-0000-0000-0000C0D10000}"/>
    <cellStyle name="Total 12 19 8 2" xfId="52786" xr:uid="{00000000-0005-0000-0000-0000C1D10000}"/>
    <cellStyle name="Total 12 19 8 3" xfId="52787" xr:uid="{00000000-0005-0000-0000-0000C2D10000}"/>
    <cellStyle name="Total 12 19 8 4" xfId="52788" xr:uid="{00000000-0005-0000-0000-0000C3D10000}"/>
    <cellStyle name="Total 12 19 9" xfId="52789" xr:uid="{00000000-0005-0000-0000-0000C4D10000}"/>
    <cellStyle name="Total 12 19 9 2" xfId="52790" xr:uid="{00000000-0005-0000-0000-0000C5D10000}"/>
    <cellStyle name="Total 12 19 9 3" xfId="52791" xr:uid="{00000000-0005-0000-0000-0000C6D10000}"/>
    <cellStyle name="Total 12 19 9 4" xfId="52792" xr:uid="{00000000-0005-0000-0000-0000C7D10000}"/>
    <cellStyle name="Total 12 2" xfId="52793" xr:uid="{00000000-0005-0000-0000-0000C8D10000}"/>
    <cellStyle name="Total 12 2 10" xfId="52794" xr:uid="{00000000-0005-0000-0000-0000C9D10000}"/>
    <cellStyle name="Total 12 2 10 2" xfId="52795" xr:uid="{00000000-0005-0000-0000-0000CAD10000}"/>
    <cellStyle name="Total 12 2 10 3" xfId="52796" xr:uid="{00000000-0005-0000-0000-0000CBD10000}"/>
    <cellStyle name="Total 12 2 10 4" xfId="52797" xr:uid="{00000000-0005-0000-0000-0000CCD10000}"/>
    <cellStyle name="Total 12 2 11" xfId="52798" xr:uid="{00000000-0005-0000-0000-0000CDD10000}"/>
    <cellStyle name="Total 12 2 11 2" xfId="52799" xr:uid="{00000000-0005-0000-0000-0000CED10000}"/>
    <cellStyle name="Total 12 2 11 3" xfId="52800" xr:uid="{00000000-0005-0000-0000-0000CFD10000}"/>
    <cellStyle name="Total 12 2 11 4" xfId="52801" xr:uid="{00000000-0005-0000-0000-0000D0D10000}"/>
    <cellStyle name="Total 12 2 12" xfId="52802" xr:uid="{00000000-0005-0000-0000-0000D1D10000}"/>
    <cellStyle name="Total 12 2 12 2" xfId="52803" xr:uid="{00000000-0005-0000-0000-0000D2D10000}"/>
    <cellStyle name="Total 12 2 12 3" xfId="52804" xr:uid="{00000000-0005-0000-0000-0000D3D10000}"/>
    <cellStyle name="Total 12 2 12 4" xfId="52805" xr:uid="{00000000-0005-0000-0000-0000D4D10000}"/>
    <cellStyle name="Total 12 2 13" xfId="52806" xr:uid="{00000000-0005-0000-0000-0000D5D10000}"/>
    <cellStyle name="Total 12 2 13 2" xfId="52807" xr:uid="{00000000-0005-0000-0000-0000D6D10000}"/>
    <cellStyle name="Total 12 2 13 3" xfId="52808" xr:uid="{00000000-0005-0000-0000-0000D7D10000}"/>
    <cellStyle name="Total 12 2 13 4" xfId="52809" xr:uid="{00000000-0005-0000-0000-0000D8D10000}"/>
    <cellStyle name="Total 12 2 14" xfId="52810" xr:uid="{00000000-0005-0000-0000-0000D9D10000}"/>
    <cellStyle name="Total 12 2 14 2" xfId="52811" xr:uid="{00000000-0005-0000-0000-0000DAD10000}"/>
    <cellStyle name="Total 12 2 14 3" xfId="52812" xr:uid="{00000000-0005-0000-0000-0000DBD10000}"/>
    <cellStyle name="Total 12 2 14 4" xfId="52813" xr:uid="{00000000-0005-0000-0000-0000DCD10000}"/>
    <cellStyle name="Total 12 2 15" xfId="52814" xr:uid="{00000000-0005-0000-0000-0000DDD10000}"/>
    <cellStyle name="Total 12 2 15 2" xfId="52815" xr:uid="{00000000-0005-0000-0000-0000DED10000}"/>
    <cellStyle name="Total 12 2 15 3" xfId="52816" xr:uid="{00000000-0005-0000-0000-0000DFD10000}"/>
    <cellStyle name="Total 12 2 15 4" xfId="52817" xr:uid="{00000000-0005-0000-0000-0000E0D10000}"/>
    <cellStyle name="Total 12 2 16" xfId="52818" xr:uid="{00000000-0005-0000-0000-0000E1D10000}"/>
    <cellStyle name="Total 12 2 16 2" xfId="52819" xr:uid="{00000000-0005-0000-0000-0000E2D10000}"/>
    <cellStyle name="Total 12 2 16 3" xfId="52820" xr:uid="{00000000-0005-0000-0000-0000E3D10000}"/>
    <cellStyle name="Total 12 2 16 4" xfId="52821" xr:uid="{00000000-0005-0000-0000-0000E4D10000}"/>
    <cellStyle name="Total 12 2 17" xfId="52822" xr:uid="{00000000-0005-0000-0000-0000E5D10000}"/>
    <cellStyle name="Total 12 2 17 2" xfId="52823" xr:uid="{00000000-0005-0000-0000-0000E6D10000}"/>
    <cellStyle name="Total 12 2 17 3" xfId="52824" xr:uid="{00000000-0005-0000-0000-0000E7D10000}"/>
    <cellStyle name="Total 12 2 17 4" xfId="52825" xr:uid="{00000000-0005-0000-0000-0000E8D10000}"/>
    <cellStyle name="Total 12 2 18" xfId="52826" xr:uid="{00000000-0005-0000-0000-0000E9D10000}"/>
    <cellStyle name="Total 12 2 18 2" xfId="52827" xr:uid="{00000000-0005-0000-0000-0000EAD10000}"/>
    <cellStyle name="Total 12 2 18 3" xfId="52828" xr:uid="{00000000-0005-0000-0000-0000EBD10000}"/>
    <cellStyle name="Total 12 2 18 4" xfId="52829" xr:uid="{00000000-0005-0000-0000-0000ECD10000}"/>
    <cellStyle name="Total 12 2 19" xfId="52830" xr:uid="{00000000-0005-0000-0000-0000EDD10000}"/>
    <cellStyle name="Total 12 2 19 2" xfId="52831" xr:uid="{00000000-0005-0000-0000-0000EED10000}"/>
    <cellStyle name="Total 12 2 19 3" xfId="52832" xr:uid="{00000000-0005-0000-0000-0000EFD10000}"/>
    <cellStyle name="Total 12 2 19 4" xfId="52833" xr:uid="{00000000-0005-0000-0000-0000F0D10000}"/>
    <cellStyle name="Total 12 2 2" xfId="52834" xr:uid="{00000000-0005-0000-0000-0000F1D10000}"/>
    <cellStyle name="Total 12 2 2 2" xfId="52835" xr:uid="{00000000-0005-0000-0000-0000F2D10000}"/>
    <cellStyle name="Total 12 2 2 3" xfId="52836" xr:uid="{00000000-0005-0000-0000-0000F3D10000}"/>
    <cellStyle name="Total 12 2 2 4" xfId="52837" xr:uid="{00000000-0005-0000-0000-0000F4D10000}"/>
    <cellStyle name="Total 12 2 20" xfId="52838" xr:uid="{00000000-0005-0000-0000-0000F5D10000}"/>
    <cellStyle name="Total 12 2 20 2" xfId="52839" xr:uid="{00000000-0005-0000-0000-0000F6D10000}"/>
    <cellStyle name="Total 12 2 20 3" xfId="52840" xr:uid="{00000000-0005-0000-0000-0000F7D10000}"/>
    <cellStyle name="Total 12 2 20 4" xfId="52841" xr:uid="{00000000-0005-0000-0000-0000F8D10000}"/>
    <cellStyle name="Total 12 2 21" xfId="52842" xr:uid="{00000000-0005-0000-0000-0000F9D10000}"/>
    <cellStyle name="Total 12 2 22" xfId="52843" xr:uid="{00000000-0005-0000-0000-0000FAD10000}"/>
    <cellStyle name="Total 12 2 3" xfId="52844" xr:uid="{00000000-0005-0000-0000-0000FBD10000}"/>
    <cellStyle name="Total 12 2 3 2" xfId="52845" xr:uid="{00000000-0005-0000-0000-0000FCD10000}"/>
    <cellStyle name="Total 12 2 3 3" xfId="52846" xr:uid="{00000000-0005-0000-0000-0000FDD10000}"/>
    <cellStyle name="Total 12 2 3 4" xfId="52847" xr:uid="{00000000-0005-0000-0000-0000FED10000}"/>
    <cellStyle name="Total 12 2 4" xfId="52848" xr:uid="{00000000-0005-0000-0000-0000FFD10000}"/>
    <cellStyle name="Total 12 2 4 2" xfId="52849" xr:uid="{00000000-0005-0000-0000-000000D20000}"/>
    <cellStyle name="Total 12 2 4 3" xfId="52850" xr:uid="{00000000-0005-0000-0000-000001D20000}"/>
    <cellStyle name="Total 12 2 4 4" xfId="52851" xr:uid="{00000000-0005-0000-0000-000002D20000}"/>
    <cellStyle name="Total 12 2 5" xfId="52852" xr:uid="{00000000-0005-0000-0000-000003D20000}"/>
    <cellStyle name="Total 12 2 5 2" xfId="52853" xr:uid="{00000000-0005-0000-0000-000004D20000}"/>
    <cellStyle name="Total 12 2 5 3" xfId="52854" xr:uid="{00000000-0005-0000-0000-000005D20000}"/>
    <cellStyle name="Total 12 2 5 4" xfId="52855" xr:uid="{00000000-0005-0000-0000-000006D20000}"/>
    <cellStyle name="Total 12 2 6" xfId="52856" xr:uid="{00000000-0005-0000-0000-000007D20000}"/>
    <cellStyle name="Total 12 2 6 2" xfId="52857" xr:uid="{00000000-0005-0000-0000-000008D20000}"/>
    <cellStyle name="Total 12 2 6 3" xfId="52858" xr:uid="{00000000-0005-0000-0000-000009D20000}"/>
    <cellStyle name="Total 12 2 6 4" xfId="52859" xr:uid="{00000000-0005-0000-0000-00000AD20000}"/>
    <cellStyle name="Total 12 2 7" xfId="52860" xr:uid="{00000000-0005-0000-0000-00000BD20000}"/>
    <cellStyle name="Total 12 2 7 2" xfId="52861" xr:uid="{00000000-0005-0000-0000-00000CD20000}"/>
    <cellStyle name="Total 12 2 7 3" xfId="52862" xr:uid="{00000000-0005-0000-0000-00000DD20000}"/>
    <cellStyle name="Total 12 2 7 4" xfId="52863" xr:uid="{00000000-0005-0000-0000-00000ED20000}"/>
    <cellStyle name="Total 12 2 8" xfId="52864" xr:uid="{00000000-0005-0000-0000-00000FD20000}"/>
    <cellStyle name="Total 12 2 8 2" xfId="52865" xr:uid="{00000000-0005-0000-0000-000010D20000}"/>
    <cellStyle name="Total 12 2 8 3" xfId="52866" xr:uid="{00000000-0005-0000-0000-000011D20000}"/>
    <cellStyle name="Total 12 2 8 4" xfId="52867" xr:uid="{00000000-0005-0000-0000-000012D20000}"/>
    <cellStyle name="Total 12 2 9" xfId="52868" xr:uid="{00000000-0005-0000-0000-000013D20000}"/>
    <cellStyle name="Total 12 2 9 2" xfId="52869" xr:uid="{00000000-0005-0000-0000-000014D20000}"/>
    <cellStyle name="Total 12 2 9 3" xfId="52870" xr:uid="{00000000-0005-0000-0000-000015D20000}"/>
    <cellStyle name="Total 12 2 9 4" xfId="52871" xr:uid="{00000000-0005-0000-0000-000016D20000}"/>
    <cellStyle name="Total 12 20" xfId="52872" xr:uid="{00000000-0005-0000-0000-000017D20000}"/>
    <cellStyle name="Total 12 20 10" xfId="52873" xr:uid="{00000000-0005-0000-0000-000018D20000}"/>
    <cellStyle name="Total 12 20 10 2" xfId="52874" xr:uid="{00000000-0005-0000-0000-000019D20000}"/>
    <cellStyle name="Total 12 20 10 3" xfId="52875" xr:uid="{00000000-0005-0000-0000-00001AD20000}"/>
    <cellStyle name="Total 12 20 10 4" xfId="52876" xr:uid="{00000000-0005-0000-0000-00001BD20000}"/>
    <cellStyle name="Total 12 20 11" xfId="52877" xr:uid="{00000000-0005-0000-0000-00001CD20000}"/>
    <cellStyle name="Total 12 20 11 2" xfId="52878" xr:uid="{00000000-0005-0000-0000-00001DD20000}"/>
    <cellStyle name="Total 12 20 11 3" xfId="52879" xr:uid="{00000000-0005-0000-0000-00001ED20000}"/>
    <cellStyle name="Total 12 20 11 4" xfId="52880" xr:uid="{00000000-0005-0000-0000-00001FD20000}"/>
    <cellStyle name="Total 12 20 12" xfId="52881" xr:uid="{00000000-0005-0000-0000-000020D20000}"/>
    <cellStyle name="Total 12 20 12 2" xfId="52882" xr:uid="{00000000-0005-0000-0000-000021D20000}"/>
    <cellStyle name="Total 12 20 12 3" xfId="52883" xr:uid="{00000000-0005-0000-0000-000022D20000}"/>
    <cellStyle name="Total 12 20 12 4" xfId="52884" xr:uid="{00000000-0005-0000-0000-000023D20000}"/>
    <cellStyle name="Total 12 20 13" xfId="52885" xr:uid="{00000000-0005-0000-0000-000024D20000}"/>
    <cellStyle name="Total 12 20 13 2" xfId="52886" xr:uid="{00000000-0005-0000-0000-000025D20000}"/>
    <cellStyle name="Total 12 20 13 3" xfId="52887" xr:uid="{00000000-0005-0000-0000-000026D20000}"/>
    <cellStyle name="Total 12 20 13 4" xfId="52888" xr:uid="{00000000-0005-0000-0000-000027D20000}"/>
    <cellStyle name="Total 12 20 14" xfId="52889" xr:uid="{00000000-0005-0000-0000-000028D20000}"/>
    <cellStyle name="Total 12 20 14 2" xfId="52890" xr:uid="{00000000-0005-0000-0000-000029D20000}"/>
    <cellStyle name="Total 12 20 14 3" xfId="52891" xr:uid="{00000000-0005-0000-0000-00002AD20000}"/>
    <cellStyle name="Total 12 20 14 4" xfId="52892" xr:uid="{00000000-0005-0000-0000-00002BD20000}"/>
    <cellStyle name="Total 12 20 15" xfId="52893" xr:uid="{00000000-0005-0000-0000-00002CD20000}"/>
    <cellStyle name="Total 12 20 15 2" xfId="52894" xr:uid="{00000000-0005-0000-0000-00002DD20000}"/>
    <cellStyle name="Total 12 20 15 3" xfId="52895" xr:uid="{00000000-0005-0000-0000-00002ED20000}"/>
    <cellStyle name="Total 12 20 15 4" xfId="52896" xr:uid="{00000000-0005-0000-0000-00002FD20000}"/>
    <cellStyle name="Total 12 20 16" xfId="52897" xr:uid="{00000000-0005-0000-0000-000030D20000}"/>
    <cellStyle name="Total 12 20 16 2" xfId="52898" xr:uid="{00000000-0005-0000-0000-000031D20000}"/>
    <cellStyle name="Total 12 20 16 3" xfId="52899" xr:uid="{00000000-0005-0000-0000-000032D20000}"/>
    <cellStyle name="Total 12 20 16 4" xfId="52900" xr:uid="{00000000-0005-0000-0000-000033D20000}"/>
    <cellStyle name="Total 12 20 17" xfId="52901" xr:uid="{00000000-0005-0000-0000-000034D20000}"/>
    <cellStyle name="Total 12 20 17 2" xfId="52902" xr:uid="{00000000-0005-0000-0000-000035D20000}"/>
    <cellStyle name="Total 12 20 17 3" xfId="52903" xr:uid="{00000000-0005-0000-0000-000036D20000}"/>
    <cellStyle name="Total 12 20 17 4" xfId="52904" xr:uid="{00000000-0005-0000-0000-000037D20000}"/>
    <cellStyle name="Total 12 20 18" xfId="52905" xr:uid="{00000000-0005-0000-0000-000038D20000}"/>
    <cellStyle name="Total 12 20 18 2" xfId="52906" xr:uid="{00000000-0005-0000-0000-000039D20000}"/>
    <cellStyle name="Total 12 20 18 3" xfId="52907" xr:uid="{00000000-0005-0000-0000-00003AD20000}"/>
    <cellStyle name="Total 12 20 18 4" xfId="52908" xr:uid="{00000000-0005-0000-0000-00003BD20000}"/>
    <cellStyle name="Total 12 20 19" xfId="52909" xr:uid="{00000000-0005-0000-0000-00003CD20000}"/>
    <cellStyle name="Total 12 20 19 2" xfId="52910" xr:uid="{00000000-0005-0000-0000-00003DD20000}"/>
    <cellStyle name="Total 12 20 19 3" xfId="52911" xr:uid="{00000000-0005-0000-0000-00003ED20000}"/>
    <cellStyle name="Total 12 20 19 4" xfId="52912" xr:uid="{00000000-0005-0000-0000-00003FD20000}"/>
    <cellStyle name="Total 12 20 2" xfId="52913" xr:uid="{00000000-0005-0000-0000-000040D20000}"/>
    <cellStyle name="Total 12 20 2 2" xfId="52914" xr:uid="{00000000-0005-0000-0000-000041D20000}"/>
    <cellStyle name="Total 12 20 2 3" xfId="52915" xr:uid="{00000000-0005-0000-0000-000042D20000}"/>
    <cellStyle name="Total 12 20 2 4" xfId="52916" xr:uid="{00000000-0005-0000-0000-000043D20000}"/>
    <cellStyle name="Total 12 20 20" xfId="52917" xr:uid="{00000000-0005-0000-0000-000044D20000}"/>
    <cellStyle name="Total 12 20 20 2" xfId="52918" xr:uid="{00000000-0005-0000-0000-000045D20000}"/>
    <cellStyle name="Total 12 20 20 3" xfId="52919" xr:uid="{00000000-0005-0000-0000-000046D20000}"/>
    <cellStyle name="Total 12 20 20 4" xfId="52920" xr:uid="{00000000-0005-0000-0000-000047D20000}"/>
    <cellStyle name="Total 12 20 21" xfId="52921" xr:uid="{00000000-0005-0000-0000-000048D20000}"/>
    <cellStyle name="Total 12 20 22" xfId="52922" xr:uid="{00000000-0005-0000-0000-000049D20000}"/>
    <cellStyle name="Total 12 20 3" xfId="52923" xr:uid="{00000000-0005-0000-0000-00004AD20000}"/>
    <cellStyle name="Total 12 20 3 2" xfId="52924" xr:uid="{00000000-0005-0000-0000-00004BD20000}"/>
    <cellStyle name="Total 12 20 3 3" xfId="52925" xr:uid="{00000000-0005-0000-0000-00004CD20000}"/>
    <cellStyle name="Total 12 20 3 4" xfId="52926" xr:uid="{00000000-0005-0000-0000-00004DD20000}"/>
    <cellStyle name="Total 12 20 4" xfId="52927" xr:uid="{00000000-0005-0000-0000-00004ED20000}"/>
    <cellStyle name="Total 12 20 4 2" xfId="52928" xr:uid="{00000000-0005-0000-0000-00004FD20000}"/>
    <cellStyle name="Total 12 20 4 3" xfId="52929" xr:uid="{00000000-0005-0000-0000-000050D20000}"/>
    <cellStyle name="Total 12 20 4 4" xfId="52930" xr:uid="{00000000-0005-0000-0000-000051D20000}"/>
    <cellStyle name="Total 12 20 5" xfId="52931" xr:uid="{00000000-0005-0000-0000-000052D20000}"/>
    <cellStyle name="Total 12 20 5 2" xfId="52932" xr:uid="{00000000-0005-0000-0000-000053D20000}"/>
    <cellStyle name="Total 12 20 5 3" xfId="52933" xr:uid="{00000000-0005-0000-0000-000054D20000}"/>
    <cellStyle name="Total 12 20 5 4" xfId="52934" xr:uid="{00000000-0005-0000-0000-000055D20000}"/>
    <cellStyle name="Total 12 20 6" xfId="52935" xr:uid="{00000000-0005-0000-0000-000056D20000}"/>
    <cellStyle name="Total 12 20 6 2" xfId="52936" xr:uid="{00000000-0005-0000-0000-000057D20000}"/>
    <cellStyle name="Total 12 20 6 3" xfId="52937" xr:uid="{00000000-0005-0000-0000-000058D20000}"/>
    <cellStyle name="Total 12 20 6 4" xfId="52938" xr:uid="{00000000-0005-0000-0000-000059D20000}"/>
    <cellStyle name="Total 12 20 7" xfId="52939" xr:uid="{00000000-0005-0000-0000-00005AD20000}"/>
    <cellStyle name="Total 12 20 7 2" xfId="52940" xr:uid="{00000000-0005-0000-0000-00005BD20000}"/>
    <cellStyle name="Total 12 20 7 3" xfId="52941" xr:uid="{00000000-0005-0000-0000-00005CD20000}"/>
    <cellStyle name="Total 12 20 7 4" xfId="52942" xr:uid="{00000000-0005-0000-0000-00005DD20000}"/>
    <cellStyle name="Total 12 20 8" xfId="52943" xr:uid="{00000000-0005-0000-0000-00005ED20000}"/>
    <cellStyle name="Total 12 20 8 2" xfId="52944" xr:uid="{00000000-0005-0000-0000-00005FD20000}"/>
    <cellStyle name="Total 12 20 8 3" xfId="52945" xr:uid="{00000000-0005-0000-0000-000060D20000}"/>
    <cellStyle name="Total 12 20 8 4" xfId="52946" xr:uid="{00000000-0005-0000-0000-000061D20000}"/>
    <cellStyle name="Total 12 20 9" xfId="52947" xr:uid="{00000000-0005-0000-0000-000062D20000}"/>
    <cellStyle name="Total 12 20 9 2" xfId="52948" xr:uid="{00000000-0005-0000-0000-000063D20000}"/>
    <cellStyle name="Total 12 20 9 3" xfId="52949" xr:uid="{00000000-0005-0000-0000-000064D20000}"/>
    <cellStyle name="Total 12 20 9 4" xfId="52950" xr:uid="{00000000-0005-0000-0000-000065D20000}"/>
    <cellStyle name="Total 12 21" xfId="52951" xr:uid="{00000000-0005-0000-0000-000066D20000}"/>
    <cellStyle name="Total 12 21 10" xfId="52952" xr:uid="{00000000-0005-0000-0000-000067D20000}"/>
    <cellStyle name="Total 12 21 10 2" xfId="52953" xr:uid="{00000000-0005-0000-0000-000068D20000}"/>
    <cellStyle name="Total 12 21 10 3" xfId="52954" xr:uid="{00000000-0005-0000-0000-000069D20000}"/>
    <cellStyle name="Total 12 21 10 4" xfId="52955" xr:uid="{00000000-0005-0000-0000-00006AD20000}"/>
    <cellStyle name="Total 12 21 11" xfId="52956" xr:uid="{00000000-0005-0000-0000-00006BD20000}"/>
    <cellStyle name="Total 12 21 11 2" xfId="52957" xr:uid="{00000000-0005-0000-0000-00006CD20000}"/>
    <cellStyle name="Total 12 21 11 3" xfId="52958" xr:uid="{00000000-0005-0000-0000-00006DD20000}"/>
    <cellStyle name="Total 12 21 11 4" xfId="52959" xr:uid="{00000000-0005-0000-0000-00006ED20000}"/>
    <cellStyle name="Total 12 21 12" xfId="52960" xr:uid="{00000000-0005-0000-0000-00006FD20000}"/>
    <cellStyle name="Total 12 21 12 2" xfId="52961" xr:uid="{00000000-0005-0000-0000-000070D20000}"/>
    <cellStyle name="Total 12 21 12 3" xfId="52962" xr:uid="{00000000-0005-0000-0000-000071D20000}"/>
    <cellStyle name="Total 12 21 12 4" xfId="52963" xr:uid="{00000000-0005-0000-0000-000072D20000}"/>
    <cellStyle name="Total 12 21 13" xfId="52964" xr:uid="{00000000-0005-0000-0000-000073D20000}"/>
    <cellStyle name="Total 12 21 13 2" xfId="52965" xr:uid="{00000000-0005-0000-0000-000074D20000}"/>
    <cellStyle name="Total 12 21 13 3" xfId="52966" xr:uid="{00000000-0005-0000-0000-000075D20000}"/>
    <cellStyle name="Total 12 21 13 4" xfId="52967" xr:uid="{00000000-0005-0000-0000-000076D20000}"/>
    <cellStyle name="Total 12 21 14" xfId="52968" xr:uid="{00000000-0005-0000-0000-000077D20000}"/>
    <cellStyle name="Total 12 21 14 2" xfId="52969" xr:uid="{00000000-0005-0000-0000-000078D20000}"/>
    <cellStyle name="Total 12 21 14 3" xfId="52970" xr:uid="{00000000-0005-0000-0000-000079D20000}"/>
    <cellStyle name="Total 12 21 14 4" xfId="52971" xr:uid="{00000000-0005-0000-0000-00007AD20000}"/>
    <cellStyle name="Total 12 21 15" xfId="52972" xr:uid="{00000000-0005-0000-0000-00007BD20000}"/>
    <cellStyle name="Total 12 21 15 2" xfId="52973" xr:uid="{00000000-0005-0000-0000-00007CD20000}"/>
    <cellStyle name="Total 12 21 15 3" xfId="52974" xr:uid="{00000000-0005-0000-0000-00007DD20000}"/>
    <cellStyle name="Total 12 21 15 4" xfId="52975" xr:uid="{00000000-0005-0000-0000-00007ED20000}"/>
    <cellStyle name="Total 12 21 16" xfId="52976" xr:uid="{00000000-0005-0000-0000-00007FD20000}"/>
    <cellStyle name="Total 12 21 16 2" xfId="52977" xr:uid="{00000000-0005-0000-0000-000080D20000}"/>
    <cellStyle name="Total 12 21 16 3" xfId="52978" xr:uid="{00000000-0005-0000-0000-000081D20000}"/>
    <cellStyle name="Total 12 21 16 4" xfId="52979" xr:uid="{00000000-0005-0000-0000-000082D20000}"/>
    <cellStyle name="Total 12 21 17" xfId="52980" xr:uid="{00000000-0005-0000-0000-000083D20000}"/>
    <cellStyle name="Total 12 21 17 2" xfId="52981" xr:uid="{00000000-0005-0000-0000-000084D20000}"/>
    <cellStyle name="Total 12 21 17 3" xfId="52982" xr:uid="{00000000-0005-0000-0000-000085D20000}"/>
    <cellStyle name="Total 12 21 17 4" xfId="52983" xr:uid="{00000000-0005-0000-0000-000086D20000}"/>
    <cellStyle name="Total 12 21 18" xfId="52984" xr:uid="{00000000-0005-0000-0000-000087D20000}"/>
    <cellStyle name="Total 12 21 18 2" xfId="52985" xr:uid="{00000000-0005-0000-0000-000088D20000}"/>
    <cellStyle name="Total 12 21 18 3" xfId="52986" xr:uid="{00000000-0005-0000-0000-000089D20000}"/>
    <cellStyle name="Total 12 21 18 4" xfId="52987" xr:uid="{00000000-0005-0000-0000-00008AD20000}"/>
    <cellStyle name="Total 12 21 19" xfId="52988" xr:uid="{00000000-0005-0000-0000-00008BD20000}"/>
    <cellStyle name="Total 12 21 19 2" xfId="52989" xr:uid="{00000000-0005-0000-0000-00008CD20000}"/>
    <cellStyle name="Total 12 21 19 3" xfId="52990" xr:uid="{00000000-0005-0000-0000-00008DD20000}"/>
    <cellStyle name="Total 12 21 19 4" xfId="52991" xr:uid="{00000000-0005-0000-0000-00008ED20000}"/>
    <cellStyle name="Total 12 21 2" xfId="52992" xr:uid="{00000000-0005-0000-0000-00008FD20000}"/>
    <cellStyle name="Total 12 21 2 2" xfId="52993" xr:uid="{00000000-0005-0000-0000-000090D20000}"/>
    <cellStyle name="Total 12 21 2 3" xfId="52994" xr:uid="{00000000-0005-0000-0000-000091D20000}"/>
    <cellStyle name="Total 12 21 2 4" xfId="52995" xr:uid="{00000000-0005-0000-0000-000092D20000}"/>
    <cellStyle name="Total 12 21 20" xfId="52996" xr:uid="{00000000-0005-0000-0000-000093D20000}"/>
    <cellStyle name="Total 12 21 20 2" xfId="52997" xr:uid="{00000000-0005-0000-0000-000094D20000}"/>
    <cellStyle name="Total 12 21 20 3" xfId="52998" xr:uid="{00000000-0005-0000-0000-000095D20000}"/>
    <cellStyle name="Total 12 21 20 4" xfId="52999" xr:uid="{00000000-0005-0000-0000-000096D20000}"/>
    <cellStyle name="Total 12 21 21" xfId="53000" xr:uid="{00000000-0005-0000-0000-000097D20000}"/>
    <cellStyle name="Total 12 21 22" xfId="53001" xr:uid="{00000000-0005-0000-0000-000098D20000}"/>
    <cellStyle name="Total 12 21 3" xfId="53002" xr:uid="{00000000-0005-0000-0000-000099D20000}"/>
    <cellStyle name="Total 12 21 3 2" xfId="53003" xr:uid="{00000000-0005-0000-0000-00009AD20000}"/>
    <cellStyle name="Total 12 21 3 3" xfId="53004" xr:uid="{00000000-0005-0000-0000-00009BD20000}"/>
    <cellStyle name="Total 12 21 3 4" xfId="53005" xr:uid="{00000000-0005-0000-0000-00009CD20000}"/>
    <cellStyle name="Total 12 21 4" xfId="53006" xr:uid="{00000000-0005-0000-0000-00009DD20000}"/>
    <cellStyle name="Total 12 21 4 2" xfId="53007" xr:uid="{00000000-0005-0000-0000-00009ED20000}"/>
    <cellStyle name="Total 12 21 4 3" xfId="53008" xr:uid="{00000000-0005-0000-0000-00009FD20000}"/>
    <cellStyle name="Total 12 21 4 4" xfId="53009" xr:uid="{00000000-0005-0000-0000-0000A0D20000}"/>
    <cellStyle name="Total 12 21 5" xfId="53010" xr:uid="{00000000-0005-0000-0000-0000A1D20000}"/>
    <cellStyle name="Total 12 21 5 2" xfId="53011" xr:uid="{00000000-0005-0000-0000-0000A2D20000}"/>
    <cellStyle name="Total 12 21 5 3" xfId="53012" xr:uid="{00000000-0005-0000-0000-0000A3D20000}"/>
    <cellStyle name="Total 12 21 5 4" xfId="53013" xr:uid="{00000000-0005-0000-0000-0000A4D20000}"/>
    <cellStyle name="Total 12 21 6" xfId="53014" xr:uid="{00000000-0005-0000-0000-0000A5D20000}"/>
    <cellStyle name="Total 12 21 6 2" xfId="53015" xr:uid="{00000000-0005-0000-0000-0000A6D20000}"/>
    <cellStyle name="Total 12 21 6 3" xfId="53016" xr:uid="{00000000-0005-0000-0000-0000A7D20000}"/>
    <cellStyle name="Total 12 21 6 4" xfId="53017" xr:uid="{00000000-0005-0000-0000-0000A8D20000}"/>
    <cellStyle name="Total 12 21 7" xfId="53018" xr:uid="{00000000-0005-0000-0000-0000A9D20000}"/>
    <cellStyle name="Total 12 21 7 2" xfId="53019" xr:uid="{00000000-0005-0000-0000-0000AAD20000}"/>
    <cellStyle name="Total 12 21 7 3" xfId="53020" xr:uid="{00000000-0005-0000-0000-0000ABD20000}"/>
    <cellStyle name="Total 12 21 7 4" xfId="53021" xr:uid="{00000000-0005-0000-0000-0000ACD20000}"/>
    <cellStyle name="Total 12 21 8" xfId="53022" xr:uid="{00000000-0005-0000-0000-0000ADD20000}"/>
    <cellStyle name="Total 12 21 8 2" xfId="53023" xr:uid="{00000000-0005-0000-0000-0000AED20000}"/>
    <cellStyle name="Total 12 21 8 3" xfId="53024" xr:uid="{00000000-0005-0000-0000-0000AFD20000}"/>
    <cellStyle name="Total 12 21 8 4" xfId="53025" xr:uid="{00000000-0005-0000-0000-0000B0D20000}"/>
    <cellStyle name="Total 12 21 9" xfId="53026" xr:uid="{00000000-0005-0000-0000-0000B1D20000}"/>
    <cellStyle name="Total 12 21 9 2" xfId="53027" xr:uid="{00000000-0005-0000-0000-0000B2D20000}"/>
    <cellStyle name="Total 12 21 9 3" xfId="53028" xr:uid="{00000000-0005-0000-0000-0000B3D20000}"/>
    <cellStyle name="Total 12 21 9 4" xfId="53029" xr:uid="{00000000-0005-0000-0000-0000B4D20000}"/>
    <cellStyle name="Total 12 22" xfId="53030" xr:uid="{00000000-0005-0000-0000-0000B5D20000}"/>
    <cellStyle name="Total 12 22 10" xfId="53031" xr:uid="{00000000-0005-0000-0000-0000B6D20000}"/>
    <cellStyle name="Total 12 22 10 2" xfId="53032" xr:uid="{00000000-0005-0000-0000-0000B7D20000}"/>
    <cellStyle name="Total 12 22 10 3" xfId="53033" xr:uid="{00000000-0005-0000-0000-0000B8D20000}"/>
    <cellStyle name="Total 12 22 10 4" xfId="53034" xr:uid="{00000000-0005-0000-0000-0000B9D20000}"/>
    <cellStyle name="Total 12 22 11" xfId="53035" xr:uid="{00000000-0005-0000-0000-0000BAD20000}"/>
    <cellStyle name="Total 12 22 11 2" xfId="53036" xr:uid="{00000000-0005-0000-0000-0000BBD20000}"/>
    <cellStyle name="Total 12 22 11 3" xfId="53037" xr:uid="{00000000-0005-0000-0000-0000BCD20000}"/>
    <cellStyle name="Total 12 22 11 4" xfId="53038" xr:uid="{00000000-0005-0000-0000-0000BDD20000}"/>
    <cellStyle name="Total 12 22 12" xfId="53039" xr:uid="{00000000-0005-0000-0000-0000BED20000}"/>
    <cellStyle name="Total 12 22 12 2" xfId="53040" xr:uid="{00000000-0005-0000-0000-0000BFD20000}"/>
    <cellStyle name="Total 12 22 12 3" xfId="53041" xr:uid="{00000000-0005-0000-0000-0000C0D20000}"/>
    <cellStyle name="Total 12 22 12 4" xfId="53042" xr:uid="{00000000-0005-0000-0000-0000C1D20000}"/>
    <cellStyle name="Total 12 22 13" xfId="53043" xr:uid="{00000000-0005-0000-0000-0000C2D20000}"/>
    <cellStyle name="Total 12 22 13 2" xfId="53044" xr:uid="{00000000-0005-0000-0000-0000C3D20000}"/>
    <cellStyle name="Total 12 22 13 3" xfId="53045" xr:uid="{00000000-0005-0000-0000-0000C4D20000}"/>
    <cellStyle name="Total 12 22 13 4" xfId="53046" xr:uid="{00000000-0005-0000-0000-0000C5D20000}"/>
    <cellStyle name="Total 12 22 14" xfId="53047" xr:uid="{00000000-0005-0000-0000-0000C6D20000}"/>
    <cellStyle name="Total 12 22 14 2" xfId="53048" xr:uid="{00000000-0005-0000-0000-0000C7D20000}"/>
    <cellStyle name="Total 12 22 14 3" xfId="53049" xr:uid="{00000000-0005-0000-0000-0000C8D20000}"/>
    <cellStyle name="Total 12 22 14 4" xfId="53050" xr:uid="{00000000-0005-0000-0000-0000C9D20000}"/>
    <cellStyle name="Total 12 22 15" xfId="53051" xr:uid="{00000000-0005-0000-0000-0000CAD20000}"/>
    <cellStyle name="Total 12 22 15 2" xfId="53052" xr:uid="{00000000-0005-0000-0000-0000CBD20000}"/>
    <cellStyle name="Total 12 22 15 3" xfId="53053" xr:uid="{00000000-0005-0000-0000-0000CCD20000}"/>
    <cellStyle name="Total 12 22 15 4" xfId="53054" xr:uid="{00000000-0005-0000-0000-0000CDD20000}"/>
    <cellStyle name="Total 12 22 16" xfId="53055" xr:uid="{00000000-0005-0000-0000-0000CED20000}"/>
    <cellStyle name="Total 12 22 16 2" xfId="53056" xr:uid="{00000000-0005-0000-0000-0000CFD20000}"/>
    <cellStyle name="Total 12 22 16 3" xfId="53057" xr:uid="{00000000-0005-0000-0000-0000D0D20000}"/>
    <cellStyle name="Total 12 22 16 4" xfId="53058" xr:uid="{00000000-0005-0000-0000-0000D1D20000}"/>
    <cellStyle name="Total 12 22 17" xfId="53059" xr:uid="{00000000-0005-0000-0000-0000D2D20000}"/>
    <cellStyle name="Total 12 22 17 2" xfId="53060" xr:uid="{00000000-0005-0000-0000-0000D3D20000}"/>
    <cellStyle name="Total 12 22 17 3" xfId="53061" xr:uid="{00000000-0005-0000-0000-0000D4D20000}"/>
    <cellStyle name="Total 12 22 17 4" xfId="53062" xr:uid="{00000000-0005-0000-0000-0000D5D20000}"/>
    <cellStyle name="Total 12 22 18" xfId="53063" xr:uid="{00000000-0005-0000-0000-0000D6D20000}"/>
    <cellStyle name="Total 12 22 18 2" xfId="53064" xr:uid="{00000000-0005-0000-0000-0000D7D20000}"/>
    <cellStyle name="Total 12 22 18 3" xfId="53065" xr:uid="{00000000-0005-0000-0000-0000D8D20000}"/>
    <cellStyle name="Total 12 22 18 4" xfId="53066" xr:uid="{00000000-0005-0000-0000-0000D9D20000}"/>
    <cellStyle name="Total 12 22 19" xfId="53067" xr:uid="{00000000-0005-0000-0000-0000DAD20000}"/>
    <cellStyle name="Total 12 22 19 2" xfId="53068" xr:uid="{00000000-0005-0000-0000-0000DBD20000}"/>
    <cellStyle name="Total 12 22 19 3" xfId="53069" xr:uid="{00000000-0005-0000-0000-0000DCD20000}"/>
    <cellStyle name="Total 12 22 19 4" xfId="53070" xr:uid="{00000000-0005-0000-0000-0000DDD20000}"/>
    <cellStyle name="Total 12 22 2" xfId="53071" xr:uid="{00000000-0005-0000-0000-0000DED20000}"/>
    <cellStyle name="Total 12 22 2 2" xfId="53072" xr:uid="{00000000-0005-0000-0000-0000DFD20000}"/>
    <cellStyle name="Total 12 22 2 3" xfId="53073" xr:uid="{00000000-0005-0000-0000-0000E0D20000}"/>
    <cellStyle name="Total 12 22 2 4" xfId="53074" xr:uid="{00000000-0005-0000-0000-0000E1D20000}"/>
    <cellStyle name="Total 12 22 20" xfId="53075" xr:uid="{00000000-0005-0000-0000-0000E2D20000}"/>
    <cellStyle name="Total 12 22 20 2" xfId="53076" xr:uid="{00000000-0005-0000-0000-0000E3D20000}"/>
    <cellStyle name="Total 12 22 20 3" xfId="53077" xr:uid="{00000000-0005-0000-0000-0000E4D20000}"/>
    <cellStyle name="Total 12 22 20 4" xfId="53078" xr:uid="{00000000-0005-0000-0000-0000E5D20000}"/>
    <cellStyle name="Total 12 22 21" xfId="53079" xr:uid="{00000000-0005-0000-0000-0000E6D20000}"/>
    <cellStyle name="Total 12 22 22" xfId="53080" xr:uid="{00000000-0005-0000-0000-0000E7D20000}"/>
    <cellStyle name="Total 12 22 3" xfId="53081" xr:uid="{00000000-0005-0000-0000-0000E8D20000}"/>
    <cellStyle name="Total 12 22 3 2" xfId="53082" xr:uid="{00000000-0005-0000-0000-0000E9D20000}"/>
    <cellStyle name="Total 12 22 3 3" xfId="53083" xr:uid="{00000000-0005-0000-0000-0000EAD20000}"/>
    <cellStyle name="Total 12 22 3 4" xfId="53084" xr:uid="{00000000-0005-0000-0000-0000EBD20000}"/>
    <cellStyle name="Total 12 22 4" xfId="53085" xr:uid="{00000000-0005-0000-0000-0000ECD20000}"/>
    <cellStyle name="Total 12 22 4 2" xfId="53086" xr:uid="{00000000-0005-0000-0000-0000EDD20000}"/>
    <cellStyle name="Total 12 22 4 3" xfId="53087" xr:uid="{00000000-0005-0000-0000-0000EED20000}"/>
    <cellStyle name="Total 12 22 4 4" xfId="53088" xr:uid="{00000000-0005-0000-0000-0000EFD20000}"/>
    <cellStyle name="Total 12 22 5" xfId="53089" xr:uid="{00000000-0005-0000-0000-0000F0D20000}"/>
    <cellStyle name="Total 12 22 5 2" xfId="53090" xr:uid="{00000000-0005-0000-0000-0000F1D20000}"/>
    <cellStyle name="Total 12 22 5 3" xfId="53091" xr:uid="{00000000-0005-0000-0000-0000F2D20000}"/>
    <cellStyle name="Total 12 22 5 4" xfId="53092" xr:uid="{00000000-0005-0000-0000-0000F3D20000}"/>
    <cellStyle name="Total 12 22 6" xfId="53093" xr:uid="{00000000-0005-0000-0000-0000F4D20000}"/>
    <cellStyle name="Total 12 22 6 2" xfId="53094" xr:uid="{00000000-0005-0000-0000-0000F5D20000}"/>
    <cellStyle name="Total 12 22 6 3" xfId="53095" xr:uid="{00000000-0005-0000-0000-0000F6D20000}"/>
    <cellStyle name="Total 12 22 6 4" xfId="53096" xr:uid="{00000000-0005-0000-0000-0000F7D20000}"/>
    <cellStyle name="Total 12 22 7" xfId="53097" xr:uid="{00000000-0005-0000-0000-0000F8D20000}"/>
    <cellStyle name="Total 12 22 7 2" xfId="53098" xr:uid="{00000000-0005-0000-0000-0000F9D20000}"/>
    <cellStyle name="Total 12 22 7 3" xfId="53099" xr:uid="{00000000-0005-0000-0000-0000FAD20000}"/>
    <cellStyle name="Total 12 22 7 4" xfId="53100" xr:uid="{00000000-0005-0000-0000-0000FBD20000}"/>
    <cellStyle name="Total 12 22 8" xfId="53101" xr:uid="{00000000-0005-0000-0000-0000FCD20000}"/>
    <cellStyle name="Total 12 22 8 2" xfId="53102" xr:uid="{00000000-0005-0000-0000-0000FDD20000}"/>
    <cellStyle name="Total 12 22 8 3" xfId="53103" xr:uid="{00000000-0005-0000-0000-0000FED20000}"/>
    <cellStyle name="Total 12 22 8 4" xfId="53104" xr:uid="{00000000-0005-0000-0000-0000FFD20000}"/>
    <cellStyle name="Total 12 22 9" xfId="53105" xr:uid="{00000000-0005-0000-0000-000000D30000}"/>
    <cellStyle name="Total 12 22 9 2" xfId="53106" xr:uid="{00000000-0005-0000-0000-000001D30000}"/>
    <cellStyle name="Total 12 22 9 3" xfId="53107" xr:uid="{00000000-0005-0000-0000-000002D30000}"/>
    <cellStyle name="Total 12 22 9 4" xfId="53108" xr:uid="{00000000-0005-0000-0000-000003D30000}"/>
    <cellStyle name="Total 12 23" xfId="53109" xr:uid="{00000000-0005-0000-0000-000004D30000}"/>
    <cellStyle name="Total 12 23 10" xfId="53110" xr:uid="{00000000-0005-0000-0000-000005D30000}"/>
    <cellStyle name="Total 12 23 10 2" xfId="53111" xr:uid="{00000000-0005-0000-0000-000006D30000}"/>
    <cellStyle name="Total 12 23 10 3" xfId="53112" xr:uid="{00000000-0005-0000-0000-000007D30000}"/>
    <cellStyle name="Total 12 23 10 4" xfId="53113" xr:uid="{00000000-0005-0000-0000-000008D30000}"/>
    <cellStyle name="Total 12 23 11" xfId="53114" xr:uid="{00000000-0005-0000-0000-000009D30000}"/>
    <cellStyle name="Total 12 23 11 2" xfId="53115" xr:uid="{00000000-0005-0000-0000-00000AD30000}"/>
    <cellStyle name="Total 12 23 11 3" xfId="53116" xr:uid="{00000000-0005-0000-0000-00000BD30000}"/>
    <cellStyle name="Total 12 23 11 4" xfId="53117" xr:uid="{00000000-0005-0000-0000-00000CD30000}"/>
    <cellStyle name="Total 12 23 12" xfId="53118" xr:uid="{00000000-0005-0000-0000-00000DD30000}"/>
    <cellStyle name="Total 12 23 12 2" xfId="53119" xr:uid="{00000000-0005-0000-0000-00000ED30000}"/>
    <cellStyle name="Total 12 23 12 3" xfId="53120" xr:uid="{00000000-0005-0000-0000-00000FD30000}"/>
    <cellStyle name="Total 12 23 12 4" xfId="53121" xr:uid="{00000000-0005-0000-0000-000010D30000}"/>
    <cellStyle name="Total 12 23 13" xfId="53122" xr:uid="{00000000-0005-0000-0000-000011D30000}"/>
    <cellStyle name="Total 12 23 13 2" xfId="53123" xr:uid="{00000000-0005-0000-0000-000012D30000}"/>
    <cellStyle name="Total 12 23 13 3" xfId="53124" xr:uid="{00000000-0005-0000-0000-000013D30000}"/>
    <cellStyle name="Total 12 23 13 4" xfId="53125" xr:uid="{00000000-0005-0000-0000-000014D30000}"/>
    <cellStyle name="Total 12 23 14" xfId="53126" xr:uid="{00000000-0005-0000-0000-000015D30000}"/>
    <cellStyle name="Total 12 23 14 2" xfId="53127" xr:uid="{00000000-0005-0000-0000-000016D30000}"/>
    <cellStyle name="Total 12 23 14 3" xfId="53128" xr:uid="{00000000-0005-0000-0000-000017D30000}"/>
    <cellStyle name="Total 12 23 14 4" xfId="53129" xr:uid="{00000000-0005-0000-0000-000018D30000}"/>
    <cellStyle name="Total 12 23 15" xfId="53130" xr:uid="{00000000-0005-0000-0000-000019D30000}"/>
    <cellStyle name="Total 12 23 15 2" xfId="53131" xr:uid="{00000000-0005-0000-0000-00001AD30000}"/>
    <cellStyle name="Total 12 23 15 3" xfId="53132" xr:uid="{00000000-0005-0000-0000-00001BD30000}"/>
    <cellStyle name="Total 12 23 15 4" xfId="53133" xr:uid="{00000000-0005-0000-0000-00001CD30000}"/>
    <cellStyle name="Total 12 23 16" xfId="53134" xr:uid="{00000000-0005-0000-0000-00001DD30000}"/>
    <cellStyle name="Total 12 23 16 2" xfId="53135" xr:uid="{00000000-0005-0000-0000-00001ED30000}"/>
    <cellStyle name="Total 12 23 16 3" xfId="53136" xr:uid="{00000000-0005-0000-0000-00001FD30000}"/>
    <cellStyle name="Total 12 23 16 4" xfId="53137" xr:uid="{00000000-0005-0000-0000-000020D30000}"/>
    <cellStyle name="Total 12 23 17" xfId="53138" xr:uid="{00000000-0005-0000-0000-000021D30000}"/>
    <cellStyle name="Total 12 23 17 2" xfId="53139" xr:uid="{00000000-0005-0000-0000-000022D30000}"/>
    <cellStyle name="Total 12 23 17 3" xfId="53140" xr:uid="{00000000-0005-0000-0000-000023D30000}"/>
    <cellStyle name="Total 12 23 17 4" xfId="53141" xr:uid="{00000000-0005-0000-0000-000024D30000}"/>
    <cellStyle name="Total 12 23 18" xfId="53142" xr:uid="{00000000-0005-0000-0000-000025D30000}"/>
    <cellStyle name="Total 12 23 18 2" xfId="53143" xr:uid="{00000000-0005-0000-0000-000026D30000}"/>
    <cellStyle name="Total 12 23 18 3" xfId="53144" xr:uid="{00000000-0005-0000-0000-000027D30000}"/>
    <cellStyle name="Total 12 23 18 4" xfId="53145" xr:uid="{00000000-0005-0000-0000-000028D30000}"/>
    <cellStyle name="Total 12 23 19" xfId="53146" xr:uid="{00000000-0005-0000-0000-000029D30000}"/>
    <cellStyle name="Total 12 23 19 2" xfId="53147" xr:uid="{00000000-0005-0000-0000-00002AD30000}"/>
    <cellStyle name="Total 12 23 19 3" xfId="53148" xr:uid="{00000000-0005-0000-0000-00002BD30000}"/>
    <cellStyle name="Total 12 23 19 4" xfId="53149" xr:uid="{00000000-0005-0000-0000-00002CD30000}"/>
    <cellStyle name="Total 12 23 2" xfId="53150" xr:uid="{00000000-0005-0000-0000-00002DD30000}"/>
    <cellStyle name="Total 12 23 2 2" xfId="53151" xr:uid="{00000000-0005-0000-0000-00002ED30000}"/>
    <cellStyle name="Total 12 23 2 3" xfId="53152" xr:uid="{00000000-0005-0000-0000-00002FD30000}"/>
    <cellStyle name="Total 12 23 2 4" xfId="53153" xr:uid="{00000000-0005-0000-0000-000030D30000}"/>
    <cellStyle name="Total 12 23 20" xfId="53154" xr:uid="{00000000-0005-0000-0000-000031D30000}"/>
    <cellStyle name="Total 12 23 20 2" xfId="53155" xr:uid="{00000000-0005-0000-0000-000032D30000}"/>
    <cellStyle name="Total 12 23 20 3" xfId="53156" xr:uid="{00000000-0005-0000-0000-000033D30000}"/>
    <cellStyle name="Total 12 23 20 4" xfId="53157" xr:uid="{00000000-0005-0000-0000-000034D30000}"/>
    <cellStyle name="Total 12 23 21" xfId="53158" xr:uid="{00000000-0005-0000-0000-000035D30000}"/>
    <cellStyle name="Total 12 23 22" xfId="53159" xr:uid="{00000000-0005-0000-0000-000036D30000}"/>
    <cellStyle name="Total 12 23 3" xfId="53160" xr:uid="{00000000-0005-0000-0000-000037D30000}"/>
    <cellStyle name="Total 12 23 3 2" xfId="53161" xr:uid="{00000000-0005-0000-0000-000038D30000}"/>
    <cellStyle name="Total 12 23 3 3" xfId="53162" xr:uid="{00000000-0005-0000-0000-000039D30000}"/>
    <cellStyle name="Total 12 23 3 4" xfId="53163" xr:uid="{00000000-0005-0000-0000-00003AD30000}"/>
    <cellStyle name="Total 12 23 4" xfId="53164" xr:uid="{00000000-0005-0000-0000-00003BD30000}"/>
    <cellStyle name="Total 12 23 4 2" xfId="53165" xr:uid="{00000000-0005-0000-0000-00003CD30000}"/>
    <cellStyle name="Total 12 23 4 3" xfId="53166" xr:uid="{00000000-0005-0000-0000-00003DD30000}"/>
    <cellStyle name="Total 12 23 4 4" xfId="53167" xr:uid="{00000000-0005-0000-0000-00003ED30000}"/>
    <cellStyle name="Total 12 23 5" xfId="53168" xr:uid="{00000000-0005-0000-0000-00003FD30000}"/>
    <cellStyle name="Total 12 23 5 2" xfId="53169" xr:uid="{00000000-0005-0000-0000-000040D30000}"/>
    <cellStyle name="Total 12 23 5 3" xfId="53170" xr:uid="{00000000-0005-0000-0000-000041D30000}"/>
    <cellStyle name="Total 12 23 5 4" xfId="53171" xr:uid="{00000000-0005-0000-0000-000042D30000}"/>
    <cellStyle name="Total 12 23 6" xfId="53172" xr:uid="{00000000-0005-0000-0000-000043D30000}"/>
    <cellStyle name="Total 12 23 6 2" xfId="53173" xr:uid="{00000000-0005-0000-0000-000044D30000}"/>
    <cellStyle name="Total 12 23 6 3" xfId="53174" xr:uid="{00000000-0005-0000-0000-000045D30000}"/>
    <cellStyle name="Total 12 23 6 4" xfId="53175" xr:uid="{00000000-0005-0000-0000-000046D30000}"/>
    <cellStyle name="Total 12 23 7" xfId="53176" xr:uid="{00000000-0005-0000-0000-000047D30000}"/>
    <cellStyle name="Total 12 23 7 2" xfId="53177" xr:uid="{00000000-0005-0000-0000-000048D30000}"/>
    <cellStyle name="Total 12 23 7 3" xfId="53178" xr:uid="{00000000-0005-0000-0000-000049D30000}"/>
    <cellStyle name="Total 12 23 7 4" xfId="53179" xr:uid="{00000000-0005-0000-0000-00004AD30000}"/>
    <cellStyle name="Total 12 23 8" xfId="53180" xr:uid="{00000000-0005-0000-0000-00004BD30000}"/>
    <cellStyle name="Total 12 23 8 2" xfId="53181" xr:uid="{00000000-0005-0000-0000-00004CD30000}"/>
    <cellStyle name="Total 12 23 8 3" xfId="53182" xr:uid="{00000000-0005-0000-0000-00004DD30000}"/>
    <cellStyle name="Total 12 23 8 4" xfId="53183" xr:uid="{00000000-0005-0000-0000-00004ED30000}"/>
    <cellStyle name="Total 12 23 9" xfId="53184" xr:uid="{00000000-0005-0000-0000-00004FD30000}"/>
    <cellStyle name="Total 12 23 9 2" xfId="53185" xr:uid="{00000000-0005-0000-0000-000050D30000}"/>
    <cellStyle name="Total 12 23 9 3" xfId="53186" xr:uid="{00000000-0005-0000-0000-000051D30000}"/>
    <cellStyle name="Total 12 23 9 4" xfId="53187" xr:uid="{00000000-0005-0000-0000-000052D30000}"/>
    <cellStyle name="Total 12 24" xfId="53188" xr:uid="{00000000-0005-0000-0000-000053D30000}"/>
    <cellStyle name="Total 12 24 10" xfId="53189" xr:uid="{00000000-0005-0000-0000-000054D30000}"/>
    <cellStyle name="Total 12 24 10 2" xfId="53190" xr:uid="{00000000-0005-0000-0000-000055D30000}"/>
    <cellStyle name="Total 12 24 10 3" xfId="53191" xr:uid="{00000000-0005-0000-0000-000056D30000}"/>
    <cellStyle name="Total 12 24 10 4" xfId="53192" xr:uid="{00000000-0005-0000-0000-000057D30000}"/>
    <cellStyle name="Total 12 24 11" xfId="53193" xr:uid="{00000000-0005-0000-0000-000058D30000}"/>
    <cellStyle name="Total 12 24 11 2" xfId="53194" xr:uid="{00000000-0005-0000-0000-000059D30000}"/>
    <cellStyle name="Total 12 24 11 3" xfId="53195" xr:uid="{00000000-0005-0000-0000-00005AD30000}"/>
    <cellStyle name="Total 12 24 11 4" xfId="53196" xr:uid="{00000000-0005-0000-0000-00005BD30000}"/>
    <cellStyle name="Total 12 24 12" xfId="53197" xr:uid="{00000000-0005-0000-0000-00005CD30000}"/>
    <cellStyle name="Total 12 24 12 2" xfId="53198" xr:uid="{00000000-0005-0000-0000-00005DD30000}"/>
    <cellStyle name="Total 12 24 12 3" xfId="53199" xr:uid="{00000000-0005-0000-0000-00005ED30000}"/>
    <cellStyle name="Total 12 24 12 4" xfId="53200" xr:uid="{00000000-0005-0000-0000-00005FD30000}"/>
    <cellStyle name="Total 12 24 13" xfId="53201" xr:uid="{00000000-0005-0000-0000-000060D30000}"/>
    <cellStyle name="Total 12 24 13 2" xfId="53202" xr:uid="{00000000-0005-0000-0000-000061D30000}"/>
    <cellStyle name="Total 12 24 13 3" xfId="53203" xr:uid="{00000000-0005-0000-0000-000062D30000}"/>
    <cellStyle name="Total 12 24 13 4" xfId="53204" xr:uid="{00000000-0005-0000-0000-000063D30000}"/>
    <cellStyle name="Total 12 24 14" xfId="53205" xr:uid="{00000000-0005-0000-0000-000064D30000}"/>
    <cellStyle name="Total 12 24 14 2" xfId="53206" xr:uid="{00000000-0005-0000-0000-000065D30000}"/>
    <cellStyle name="Total 12 24 14 3" xfId="53207" xr:uid="{00000000-0005-0000-0000-000066D30000}"/>
    <cellStyle name="Total 12 24 14 4" xfId="53208" xr:uid="{00000000-0005-0000-0000-000067D30000}"/>
    <cellStyle name="Total 12 24 15" xfId="53209" xr:uid="{00000000-0005-0000-0000-000068D30000}"/>
    <cellStyle name="Total 12 24 15 2" xfId="53210" xr:uid="{00000000-0005-0000-0000-000069D30000}"/>
    <cellStyle name="Total 12 24 15 3" xfId="53211" xr:uid="{00000000-0005-0000-0000-00006AD30000}"/>
    <cellStyle name="Total 12 24 15 4" xfId="53212" xr:uid="{00000000-0005-0000-0000-00006BD30000}"/>
    <cellStyle name="Total 12 24 16" xfId="53213" xr:uid="{00000000-0005-0000-0000-00006CD30000}"/>
    <cellStyle name="Total 12 24 16 2" xfId="53214" xr:uid="{00000000-0005-0000-0000-00006DD30000}"/>
    <cellStyle name="Total 12 24 16 3" xfId="53215" xr:uid="{00000000-0005-0000-0000-00006ED30000}"/>
    <cellStyle name="Total 12 24 16 4" xfId="53216" xr:uid="{00000000-0005-0000-0000-00006FD30000}"/>
    <cellStyle name="Total 12 24 17" xfId="53217" xr:uid="{00000000-0005-0000-0000-000070D30000}"/>
    <cellStyle name="Total 12 24 17 2" xfId="53218" xr:uid="{00000000-0005-0000-0000-000071D30000}"/>
    <cellStyle name="Total 12 24 17 3" xfId="53219" xr:uid="{00000000-0005-0000-0000-000072D30000}"/>
    <cellStyle name="Total 12 24 17 4" xfId="53220" xr:uid="{00000000-0005-0000-0000-000073D30000}"/>
    <cellStyle name="Total 12 24 18" xfId="53221" xr:uid="{00000000-0005-0000-0000-000074D30000}"/>
    <cellStyle name="Total 12 24 18 2" xfId="53222" xr:uid="{00000000-0005-0000-0000-000075D30000}"/>
    <cellStyle name="Total 12 24 18 3" xfId="53223" xr:uid="{00000000-0005-0000-0000-000076D30000}"/>
    <cellStyle name="Total 12 24 18 4" xfId="53224" xr:uid="{00000000-0005-0000-0000-000077D30000}"/>
    <cellStyle name="Total 12 24 19" xfId="53225" xr:uid="{00000000-0005-0000-0000-000078D30000}"/>
    <cellStyle name="Total 12 24 19 2" xfId="53226" xr:uid="{00000000-0005-0000-0000-000079D30000}"/>
    <cellStyle name="Total 12 24 19 3" xfId="53227" xr:uid="{00000000-0005-0000-0000-00007AD30000}"/>
    <cellStyle name="Total 12 24 19 4" xfId="53228" xr:uid="{00000000-0005-0000-0000-00007BD30000}"/>
    <cellStyle name="Total 12 24 2" xfId="53229" xr:uid="{00000000-0005-0000-0000-00007CD30000}"/>
    <cellStyle name="Total 12 24 2 2" xfId="53230" xr:uid="{00000000-0005-0000-0000-00007DD30000}"/>
    <cellStyle name="Total 12 24 2 3" xfId="53231" xr:uid="{00000000-0005-0000-0000-00007ED30000}"/>
    <cellStyle name="Total 12 24 2 4" xfId="53232" xr:uid="{00000000-0005-0000-0000-00007FD30000}"/>
    <cellStyle name="Total 12 24 20" xfId="53233" xr:uid="{00000000-0005-0000-0000-000080D30000}"/>
    <cellStyle name="Total 12 24 20 2" xfId="53234" xr:uid="{00000000-0005-0000-0000-000081D30000}"/>
    <cellStyle name="Total 12 24 20 3" xfId="53235" xr:uid="{00000000-0005-0000-0000-000082D30000}"/>
    <cellStyle name="Total 12 24 20 4" xfId="53236" xr:uid="{00000000-0005-0000-0000-000083D30000}"/>
    <cellStyle name="Total 12 24 21" xfId="53237" xr:uid="{00000000-0005-0000-0000-000084D30000}"/>
    <cellStyle name="Total 12 24 22" xfId="53238" xr:uid="{00000000-0005-0000-0000-000085D30000}"/>
    <cellStyle name="Total 12 24 3" xfId="53239" xr:uid="{00000000-0005-0000-0000-000086D30000}"/>
    <cellStyle name="Total 12 24 3 2" xfId="53240" xr:uid="{00000000-0005-0000-0000-000087D30000}"/>
    <cellStyle name="Total 12 24 3 3" xfId="53241" xr:uid="{00000000-0005-0000-0000-000088D30000}"/>
    <cellStyle name="Total 12 24 3 4" xfId="53242" xr:uid="{00000000-0005-0000-0000-000089D30000}"/>
    <cellStyle name="Total 12 24 4" xfId="53243" xr:uid="{00000000-0005-0000-0000-00008AD30000}"/>
    <cellStyle name="Total 12 24 4 2" xfId="53244" xr:uid="{00000000-0005-0000-0000-00008BD30000}"/>
    <cellStyle name="Total 12 24 4 3" xfId="53245" xr:uid="{00000000-0005-0000-0000-00008CD30000}"/>
    <cellStyle name="Total 12 24 4 4" xfId="53246" xr:uid="{00000000-0005-0000-0000-00008DD30000}"/>
    <cellStyle name="Total 12 24 5" xfId="53247" xr:uid="{00000000-0005-0000-0000-00008ED30000}"/>
    <cellStyle name="Total 12 24 5 2" xfId="53248" xr:uid="{00000000-0005-0000-0000-00008FD30000}"/>
    <cellStyle name="Total 12 24 5 3" xfId="53249" xr:uid="{00000000-0005-0000-0000-000090D30000}"/>
    <cellStyle name="Total 12 24 5 4" xfId="53250" xr:uid="{00000000-0005-0000-0000-000091D30000}"/>
    <cellStyle name="Total 12 24 6" xfId="53251" xr:uid="{00000000-0005-0000-0000-000092D30000}"/>
    <cellStyle name="Total 12 24 6 2" xfId="53252" xr:uid="{00000000-0005-0000-0000-000093D30000}"/>
    <cellStyle name="Total 12 24 6 3" xfId="53253" xr:uid="{00000000-0005-0000-0000-000094D30000}"/>
    <cellStyle name="Total 12 24 6 4" xfId="53254" xr:uid="{00000000-0005-0000-0000-000095D30000}"/>
    <cellStyle name="Total 12 24 7" xfId="53255" xr:uid="{00000000-0005-0000-0000-000096D30000}"/>
    <cellStyle name="Total 12 24 7 2" xfId="53256" xr:uid="{00000000-0005-0000-0000-000097D30000}"/>
    <cellStyle name="Total 12 24 7 3" xfId="53257" xr:uid="{00000000-0005-0000-0000-000098D30000}"/>
    <cellStyle name="Total 12 24 7 4" xfId="53258" xr:uid="{00000000-0005-0000-0000-000099D30000}"/>
    <cellStyle name="Total 12 24 8" xfId="53259" xr:uid="{00000000-0005-0000-0000-00009AD30000}"/>
    <cellStyle name="Total 12 24 8 2" xfId="53260" xr:uid="{00000000-0005-0000-0000-00009BD30000}"/>
    <cellStyle name="Total 12 24 8 3" xfId="53261" xr:uid="{00000000-0005-0000-0000-00009CD30000}"/>
    <cellStyle name="Total 12 24 8 4" xfId="53262" xr:uid="{00000000-0005-0000-0000-00009DD30000}"/>
    <cellStyle name="Total 12 24 9" xfId="53263" xr:uid="{00000000-0005-0000-0000-00009ED30000}"/>
    <cellStyle name="Total 12 24 9 2" xfId="53264" xr:uid="{00000000-0005-0000-0000-00009FD30000}"/>
    <cellStyle name="Total 12 24 9 3" xfId="53265" xr:uid="{00000000-0005-0000-0000-0000A0D30000}"/>
    <cellStyle name="Total 12 24 9 4" xfId="53266" xr:uid="{00000000-0005-0000-0000-0000A1D30000}"/>
    <cellStyle name="Total 12 25" xfId="53267" xr:uid="{00000000-0005-0000-0000-0000A2D30000}"/>
    <cellStyle name="Total 12 25 10" xfId="53268" xr:uid="{00000000-0005-0000-0000-0000A3D30000}"/>
    <cellStyle name="Total 12 25 10 2" xfId="53269" xr:uid="{00000000-0005-0000-0000-0000A4D30000}"/>
    <cellStyle name="Total 12 25 10 3" xfId="53270" xr:uid="{00000000-0005-0000-0000-0000A5D30000}"/>
    <cellStyle name="Total 12 25 10 4" xfId="53271" xr:uid="{00000000-0005-0000-0000-0000A6D30000}"/>
    <cellStyle name="Total 12 25 11" xfId="53272" xr:uid="{00000000-0005-0000-0000-0000A7D30000}"/>
    <cellStyle name="Total 12 25 11 2" xfId="53273" xr:uid="{00000000-0005-0000-0000-0000A8D30000}"/>
    <cellStyle name="Total 12 25 11 3" xfId="53274" xr:uid="{00000000-0005-0000-0000-0000A9D30000}"/>
    <cellStyle name="Total 12 25 11 4" xfId="53275" xr:uid="{00000000-0005-0000-0000-0000AAD30000}"/>
    <cellStyle name="Total 12 25 12" xfId="53276" xr:uid="{00000000-0005-0000-0000-0000ABD30000}"/>
    <cellStyle name="Total 12 25 12 2" xfId="53277" xr:uid="{00000000-0005-0000-0000-0000ACD30000}"/>
    <cellStyle name="Total 12 25 12 3" xfId="53278" xr:uid="{00000000-0005-0000-0000-0000ADD30000}"/>
    <cellStyle name="Total 12 25 12 4" xfId="53279" xr:uid="{00000000-0005-0000-0000-0000AED30000}"/>
    <cellStyle name="Total 12 25 13" xfId="53280" xr:uid="{00000000-0005-0000-0000-0000AFD30000}"/>
    <cellStyle name="Total 12 25 13 2" xfId="53281" xr:uid="{00000000-0005-0000-0000-0000B0D30000}"/>
    <cellStyle name="Total 12 25 13 3" xfId="53282" xr:uid="{00000000-0005-0000-0000-0000B1D30000}"/>
    <cellStyle name="Total 12 25 13 4" xfId="53283" xr:uid="{00000000-0005-0000-0000-0000B2D30000}"/>
    <cellStyle name="Total 12 25 14" xfId="53284" xr:uid="{00000000-0005-0000-0000-0000B3D30000}"/>
    <cellStyle name="Total 12 25 14 2" xfId="53285" xr:uid="{00000000-0005-0000-0000-0000B4D30000}"/>
    <cellStyle name="Total 12 25 14 3" xfId="53286" xr:uid="{00000000-0005-0000-0000-0000B5D30000}"/>
    <cellStyle name="Total 12 25 14 4" xfId="53287" xr:uid="{00000000-0005-0000-0000-0000B6D30000}"/>
    <cellStyle name="Total 12 25 15" xfId="53288" xr:uid="{00000000-0005-0000-0000-0000B7D30000}"/>
    <cellStyle name="Total 12 25 15 2" xfId="53289" xr:uid="{00000000-0005-0000-0000-0000B8D30000}"/>
    <cellStyle name="Total 12 25 15 3" xfId="53290" xr:uid="{00000000-0005-0000-0000-0000B9D30000}"/>
    <cellStyle name="Total 12 25 15 4" xfId="53291" xr:uid="{00000000-0005-0000-0000-0000BAD30000}"/>
    <cellStyle name="Total 12 25 16" xfId="53292" xr:uid="{00000000-0005-0000-0000-0000BBD30000}"/>
    <cellStyle name="Total 12 25 16 2" xfId="53293" xr:uid="{00000000-0005-0000-0000-0000BCD30000}"/>
    <cellStyle name="Total 12 25 16 3" xfId="53294" xr:uid="{00000000-0005-0000-0000-0000BDD30000}"/>
    <cellStyle name="Total 12 25 16 4" xfId="53295" xr:uid="{00000000-0005-0000-0000-0000BED30000}"/>
    <cellStyle name="Total 12 25 17" xfId="53296" xr:uid="{00000000-0005-0000-0000-0000BFD30000}"/>
    <cellStyle name="Total 12 25 17 2" xfId="53297" xr:uid="{00000000-0005-0000-0000-0000C0D30000}"/>
    <cellStyle name="Total 12 25 17 3" xfId="53298" xr:uid="{00000000-0005-0000-0000-0000C1D30000}"/>
    <cellStyle name="Total 12 25 17 4" xfId="53299" xr:uid="{00000000-0005-0000-0000-0000C2D30000}"/>
    <cellStyle name="Total 12 25 18" xfId="53300" xr:uid="{00000000-0005-0000-0000-0000C3D30000}"/>
    <cellStyle name="Total 12 25 18 2" xfId="53301" xr:uid="{00000000-0005-0000-0000-0000C4D30000}"/>
    <cellStyle name="Total 12 25 18 3" xfId="53302" xr:uid="{00000000-0005-0000-0000-0000C5D30000}"/>
    <cellStyle name="Total 12 25 18 4" xfId="53303" xr:uid="{00000000-0005-0000-0000-0000C6D30000}"/>
    <cellStyle name="Total 12 25 19" xfId="53304" xr:uid="{00000000-0005-0000-0000-0000C7D30000}"/>
    <cellStyle name="Total 12 25 19 2" xfId="53305" xr:uid="{00000000-0005-0000-0000-0000C8D30000}"/>
    <cellStyle name="Total 12 25 19 3" xfId="53306" xr:uid="{00000000-0005-0000-0000-0000C9D30000}"/>
    <cellStyle name="Total 12 25 19 4" xfId="53307" xr:uid="{00000000-0005-0000-0000-0000CAD30000}"/>
    <cellStyle name="Total 12 25 2" xfId="53308" xr:uid="{00000000-0005-0000-0000-0000CBD30000}"/>
    <cellStyle name="Total 12 25 2 2" xfId="53309" xr:uid="{00000000-0005-0000-0000-0000CCD30000}"/>
    <cellStyle name="Total 12 25 2 3" xfId="53310" xr:uid="{00000000-0005-0000-0000-0000CDD30000}"/>
    <cellStyle name="Total 12 25 2 4" xfId="53311" xr:uid="{00000000-0005-0000-0000-0000CED30000}"/>
    <cellStyle name="Total 12 25 20" xfId="53312" xr:uid="{00000000-0005-0000-0000-0000CFD30000}"/>
    <cellStyle name="Total 12 25 20 2" xfId="53313" xr:uid="{00000000-0005-0000-0000-0000D0D30000}"/>
    <cellStyle name="Total 12 25 20 3" xfId="53314" xr:uid="{00000000-0005-0000-0000-0000D1D30000}"/>
    <cellStyle name="Total 12 25 20 4" xfId="53315" xr:uid="{00000000-0005-0000-0000-0000D2D30000}"/>
    <cellStyle name="Total 12 25 21" xfId="53316" xr:uid="{00000000-0005-0000-0000-0000D3D30000}"/>
    <cellStyle name="Total 12 25 22" xfId="53317" xr:uid="{00000000-0005-0000-0000-0000D4D30000}"/>
    <cellStyle name="Total 12 25 3" xfId="53318" xr:uid="{00000000-0005-0000-0000-0000D5D30000}"/>
    <cellStyle name="Total 12 25 3 2" xfId="53319" xr:uid="{00000000-0005-0000-0000-0000D6D30000}"/>
    <cellStyle name="Total 12 25 3 3" xfId="53320" xr:uid="{00000000-0005-0000-0000-0000D7D30000}"/>
    <cellStyle name="Total 12 25 3 4" xfId="53321" xr:uid="{00000000-0005-0000-0000-0000D8D30000}"/>
    <cellStyle name="Total 12 25 4" xfId="53322" xr:uid="{00000000-0005-0000-0000-0000D9D30000}"/>
    <cellStyle name="Total 12 25 4 2" xfId="53323" xr:uid="{00000000-0005-0000-0000-0000DAD30000}"/>
    <cellStyle name="Total 12 25 4 3" xfId="53324" xr:uid="{00000000-0005-0000-0000-0000DBD30000}"/>
    <cellStyle name="Total 12 25 4 4" xfId="53325" xr:uid="{00000000-0005-0000-0000-0000DCD30000}"/>
    <cellStyle name="Total 12 25 5" xfId="53326" xr:uid="{00000000-0005-0000-0000-0000DDD30000}"/>
    <cellStyle name="Total 12 25 5 2" xfId="53327" xr:uid="{00000000-0005-0000-0000-0000DED30000}"/>
    <cellStyle name="Total 12 25 5 3" xfId="53328" xr:uid="{00000000-0005-0000-0000-0000DFD30000}"/>
    <cellStyle name="Total 12 25 5 4" xfId="53329" xr:uid="{00000000-0005-0000-0000-0000E0D30000}"/>
    <cellStyle name="Total 12 25 6" xfId="53330" xr:uid="{00000000-0005-0000-0000-0000E1D30000}"/>
    <cellStyle name="Total 12 25 6 2" xfId="53331" xr:uid="{00000000-0005-0000-0000-0000E2D30000}"/>
    <cellStyle name="Total 12 25 6 3" xfId="53332" xr:uid="{00000000-0005-0000-0000-0000E3D30000}"/>
    <cellStyle name="Total 12 25 6 4" xfId="53333" xr:uid="{00000000-0005-0000-0000-0000E4D30000}"/>
    <cellStyle name="Total 12 25 7" xfId="53334" xr:uid="{00000000-0005-0000-0000-0000E5D30000}"/>
    <cellStyle name="Total 12 25 7 2" xfId="53335" xr:uid="{00000000-0005-0000-0000-0000E6D30000}"/>
    <cellStyle name="Total 12 25 7 3" xfId="53336" xr:uid="{00000000-0005-0000-0000-0000E7D30000}"/>
    <cellStyle name="Total 12 25 7 4" xfId="53337" xr:uid="{00000000-0005-0000-0000-0000E8D30000}"/>
    <cellStyle name="Total 12 25 8" xfId="53338" xr:uid="{00000000-0005-0000-0000-0000E9D30000}"/>
    <cellStyle name="Total 12 25 8 2" xfId="53339" xr:uid="{00000000-0005-0000-0000-0000EAD30000}"/>
    <cellStyle name="Total 12 25 8 3" xfId="53340" xr:uid="{00000000-0005-0000-0000-0000EBD30000}"/>
    <cellStyle name="Total 12 25 8 4" xfId="53341" xr:uid="{00000000-0005-0000-0000-0000ECD30000}"/>
    <cellStyle name="Total 12 25 9" xfId="53342" xr:uid="{00000000-0005-0000-0000-0000EDD30000}"/>
    <cellStyle name="Total 12 25 9 2" xfId="53343" xr:uid="{00000000-0005-0000-0000-0000EED30000}"/>
    <cellStyle name="Total 12 25 9 3" xfId="53344" xr:uid="{00000000-0005-0000-0000-0000EFD30000}"/>
    <cellStyle name="Total 12 25 9 4" xfId="53345" xr:uid="{00000000-0005-0000-0000-0000F0D30000}"/>
    <cellStyle name="Total 12 26" xfId="53346" xr:uid="{00000000-0005-0000-0000-0000F1D30000}"/>
    <cellStyle name="Total 12 26 10" xfId="53347" xr:uid="{00000000-0005-0000-0000-0000F2D30000}"/>
    <cellStyle name="Total 12 26 10 2" xfId="53348" xr:uid="{00000000-0005-0000-0000-0000F3D30000}"/>
    <cellStyle name="Total 12 26 10 3" xfId="53349" xr:uid="{00000000-0005-0000-0000-0000F4D30000}"/>
    <cellStyle name="Total 12 26 10 4" xfId="53350" xr:uid="{00000000-0005-0000-0000-0000F5D30000}"/>
    <cellStyle name="Total 12 26 11" xfId="53351" xr:uid="{00000000-0005-0000-0000-0000F6D30000}"/>
    <cellStyle name="Total 12 26 11 2" xfId="53352" xr:uid="{00000000-0005-0000-0000-0000F7D30000}"/>
    <cellStyle name="Total 12 26 11 3" xfId="53353" xr:uid="{00000000-0005-0000-0000-0000F8D30000}"/>
    <cellStyle name="Total 12 26 11 4" xfId="53354" xr:uid="{00000000-0005-0000-0000-0000F9D30000}"/>
    <cellStyle name="Total 12 26 12" xfId="53355" xr:uid="{00000000-0005-0000-0000-0000FAD30000}"/>
    <cellStyle name="Total 12 26 12 2" xfId="53356" xr:uid="{00000000-0005-0000-0000-0000FBD30000}"/>
    <cellStyle name="Total 12 26 12 3" xfId="53357" xr:uid="{00000000-0005-0000-0000-0000FCD30000}"/>
    <cellStyle name="Total 12 26 12 4" xfId="53358" xr:uid="{00000000-0005-0000-0000-0000FDD30000}"/>
    <cellStyle name="Total 12 26 13" xfId="53359" xr:uid="{00000000-0005-0000-0000-0000FED30000}"/>
    <cellStyle name="Total 12 26 13 2" xfId="53360" xr:uid="{00000000-0005-0000-0000-0000FFD30000}"/>
    <cellStyle name="Total 12 26 13 3" xfId="53361" xr:uid="{00000000-0005-0000-0000-000000D40000}"/>
    <cellStyle name="Total 12 26 13 4" xfId="53362" xr:uid="{00000000-0005-0000-0000-000001D40000}"/>
    <cellStyle name="Total 12 26 14" xfId="53363" xr:uid="{00000000-0005-0000-0000-000002D40000}"/>
    <cellStyle name="Total 12 26 14 2" xfId="53364" xr:uid="{00000000-0005-0000-0000-000003D40000}"/>
    <cellStyle name="Total 12 26 14 3" xfId="53365" xr:uid="{00000000-0005-0000-0000-000004D40000}"/>
    <cellStyle name="Total 12 26 14 4" xfId="53366" xr:uid="{00000000-0005-0000-0000-000005D40000}"/>
    <cellStyle name="Total 12 26 15" xfId="53367" xr:uid="{00000000-0005-0000-0000-000006D40000}"/>
    <cellStyle name="Total 12 26 15 2" xfId="53368" xr:uid="{00000000-0005-0000-0000-000007D40000}"/>
    <cellStyle name="Total 12 26 15 3" xfId="53369" xr:uid="{00000000-0005-0000-0000-000008D40000}"/>
    <cellStyle name="Total 12 26 15 4" xfId="53370" xr:uid="{00000000-0005-0000-0000-000009D40000}"/>
    <cellStyle name="Total 12 26 16" xfId="53371" xr:uid="{00000000-0005-0000-0000-00000AD40000}"/>
    <cellStyle name="Total 12 26 16 2" xfId="53372" xr:uid="{00000000-0005-0000-0000-00000BD40000}"/>
    <cellStyle name="Total 12 26 16 3" xfId="53373" xr:uid="{00000000-0005-0000-0000-00000CD40000}"/>
    <cellStyle name="Total 12 26 16 4" xfId="53374" xr:uid="{00000000-0005-0000-0000-00000DD40000}"/>
    <cellStyle name="Total 12 26 17" xfId="53375" xr:uid="{00000000-0005-0000-0000-00000ED40000}"/>
    <cellStyle name="Total 12 26 17 2" xfId="53376" xr:uid="{00000000-0005-0000-0000-00000FD40000}"/>
    <cellStyle name="Total 12 26 17 3" xfId="53377" xr:uid="{00000000-0005-0000-0000-000010D40000}"/>
    <cellStyle name="Total 12 26 17 4" xfId="53378" xr:uid="{00000000-0005-0000-0000-000011D40000}"/>
    <cellStyle name="Total 12 26 18" xfId="53379" xr:uid="{00000000-0005-0000-0000-000012D40000}"/>
    <cellStyle name="Total 12 26 18 2" xfId="53380" xr:uid="{00000000-0005-0000-0000-000013D40000}"/>
    <cellStyle name="Total 12 26 18 3" xfId="53381" xr:uid="{00000000-0005-0000-0000-000014D40000}"/>
    <cellStyle name="Total 12 26 18 4" xfId="53382" xr:uid="{00000000-0005-0000-0000-000015D40000}"/>
    <cellStyle name="Total 12 26 19" xfId="53383" xr:uid="{00000000-0005-0000-0000-000016D40000}"/>
    <cellStyle name="Total 12 26 19 2" xfId="53384" xr:uid="{00000000-0005-0000-0000-000017D40000}"/>
    <cellStyle name="Total 12 26 19 3" xfId="53385" xr:uid="{00000000-0005-0000-0000-000018D40000}"/>
    <cellStyle name="Total 12 26 19 4" xfId="53386" xr:uid="{00000000-0005-0000-0000-000019D40000}"/>
    <cellStyle name="Total 12 26 2" xfId="53387" xr:uid="{00000000-0005-0000-0000-00001AD40000}"/>
    <cellStyle name="Total 12 26 2 2" xfId="53388" xr:uid="{00000000-0005-0000-0000-00001BD40000}"/>
    <cellStyle name="Total 12 26 2 3" xfId="53389" xr:uid="{00000000-0005-0000-0000-00001CD40000}"/>
    <cellStyle name="Total 12 26 2 4" xfId="53390" xr:uid="{00000000-0005-0000-0000-00001DD40000}"/>
    <cellStyle name="Total 12 26 20" xfId="53391" xr:uid="{00000000-0005-0000-0000-00001ED40000}"/>
    <cellStyle name="Total 12 26 20 2" xfId="53392" xr:uid="{00000000-0005-0000-0000-00001FD40000}"/>
    <cellStyle name="Total 12 26 20 3" xfId="53393" xr:uid="{00000000-0005-0000-0000-000020D40000}"/>
    <cellStyle name="Total 12 26 20 4" xfId="53394" xr:uid="{00000000-0005-0000-0000-000021D40000}"/>
    <cellStyle name="Total 12 26 21" xfId="53395" xr:uid="{00000000-0005-0000-0000-000022D40000}"/>
    <cellStyle name="Total 12 26 22" xfId="53396" xr:uid="{00000000-0005-0000-0000-000023D40000}"/>
    <cellStyle name="Total 12 26 3" xfId="53397" xr:uid="{00000000-0005-0000-0000-000024D40000}"/>
    <cellStyle name="Total 12 26 3 2" xfId="53398" xr:uid="{00000000-0005-0000-0000-000025D40000}"/>
    <cellStyle name="Total 12 26 3 3" xfId="53399" xr:uid="{00000000-0005-0000-0000-000026D40000}"/>
    <cellStyle name="Total 12 26 3 4" xfId="53400" xr:uid="{00000000-0005-0000-0000-000027D40000}"/>
    <cellStyle name="Total 12 26 4" xfId="53401" xr:uid="{00000000-0005-0000-0000-000028D40000}"/>
    <cellStyle name="Total 12 26 4 2" xfId="53402" xr:uid="{00000000-0005-0000-0000-000029D40000}"/>
    <cellStyle name="Total 12 26 4 3" xfId="53403" xr:uid="{00000000-0005-0000-0000-00002AD40000}"/>
    <cellStyle name="Total 12 26 4 4" xfId="53404" xr:uid="{00000000-0005-0000-0000-00002BD40000}"/>
    <cellStyle name="Total 12 26 5" xfId="53405" xr:uid="{00000000-0005-0000-0000-00002CD40000}"/>
    <cellStyle name="Total 12 26 5 2" xfId="53406" xr:uid="{00000000-0005-0000-0000-00002DD40000}"/>
    <cellStyle name="Total 12 26 5 3" xfId="53407" xr:uid="{00000000-0005-0000-0000-00002ED40000}"/>
    <cellStyle name="Total 12 26 5 4" xfId="53408" xr:uid="{00000000-0005-0000-0000-00002FD40000}"/>
    <cellStyle name="Total 12 26 6" xfId="53409" xr:uid="{00000000-0005-0000-0000-000030D40000}"/>
    <cellStyle name="Total 12 26 6 2" xfId="53410" xr:uid="{00000000-0005-0000-0000-000031D40000}"/>
    <cellStyle name="Total 12 26 6 3" xfId="53411" xr:uid="{00000000-0005-0000-0000-000032D40000}"/>
    <cellStyle name="Total 12 26 6 4" xfId="53412" xr:uid="{00000000-0005-0000-0000-000033D40000}"/>
    <cellStyle name="Total 12 26 7" xfId="53413" xr:uid="{00000000-0005-0000-0000-000034D40000}"/>
    <cellStyle name="Total 12 26 7 2" xfId="53414" xr:uid="{00000000-0005-0000-0000-000035D40000}"/>
    <cellStyle name="Total 12 26 7 3" xfId="53415" xr:uid="{00000000-0005-0000-0000-000036D40000}"/>
    <cellStyle name="Total 12 26 7 4" xfId="53416" xr:uid="{00000000-0005-0000-0000-000037D40000}"/>
    <cellStyle name="Total 12 26 8" xfId="53417" xr:uid="{00000000-0005-0000-0000-000038D40000}"/>
    <cellStyle name="Total 12 26 8 2" xfId="53418" xr:uid="{00000000-0005-0000-0000-000039D40000}"/>
    <cellStyle name="Total 12 26 8 3" xfId="53419" xr:uid="{00000000-0005-0000-0000-00003AD40000}"/>
    <cellStyle name="Total 12 26 8 4" xfId="53420" xr:uid="{00000000-0005-0000-0000-00003BD40000}"/>
    <cellStyle name="Total 12 26 9" xfId="53421" xr:uid="{00000000-0005-0000-0000-00003CD40000}"/>
    <cellStyle name="Total 12 26 9 2" xfId="53422" xr:uid="{00000000-0005-0000-0000-00003DD40000}"/>
    <cellStyle name="Total 12 26 9 3" xfId="53423" xr:uid="{00000000-0005-0000-0000-00003ED40000}"/>
    <cellStyle name="Total 12 26 9 4" xfId="53424" xr:uid="{00000000-0005-0000-0000-00003FD40000}"/>
    <cellStyle name="Total 12 27" xfId="53425" xr:uid="{00000000-0005-0000-0000-000040D40000}"/>
    <cellStyle name="Total 12 27 10" xfId="53426" xr:uid="{00000000-0005-0000-0000-000041D40000}"/>
    <cellStyle name="Total 12 27 10 2" xfId="53427" xr:uid="{00000000-0005-0000-0000-000042D40000}"/>
    <cellStyle name="Total 12 27 10 3" xfId="53428" xr:uid="{00000000-0005-0000-0000-000043D40000}"/>
    <cellStyle name="Total 12 27 10 4" xfId="53429" xr:uid="{00000000-0005-0000-0000-000044D40000}"/>
    <cellStyle name="Total 12 27 11" xfId="53430" xr:uid="{00000000-0005-0000-0000-000045D40000}"/>
    <cellStyle name="Total 12 27 11 2" xfId="53431" xr:uid="{00000000-0005-0000-0000-000046D40000}"/>
    <cellStyle name="Total 12 27 11 3" xfId="53432" xr:uid="{00000000-0005-0000-0000-000047D40000}"/>
    <cellStyle name="Total 12 27 11 4" xfId="53433" xr:uid="{00000000-0005-0000-0000-000048D40000}"/>
    <cellStyle name="Total 12 27 12" xfId="53434" xr:uid="{00000000-0005-0000-0000-000049D40000}"/>
    <cellStyle name="Total 12 27 12 2" xfId="53435" xr:uid="{00000000-0005-0000-0000-00004AD40000}"/>
    <cellStyle name="Total 12 27 12 3" xfId="53436" xr:uid="{00000000-0005-0000-0000-00004BD40000}"/>
    <cellStyle name="Total 12 27 12 4" xfId="53437" xr:uid="{00000000-0005-0000-0000-00004CD40000}"/>
    <cellStyle name="Total 12 27 13" xfId="53438" xr:uid="{00000000-0005-0000-0000-00004DD40000}"/>
    <cellStyle name="Total 12 27 13 2" xfId="53439" xr:uid="{00000000-0005-0000-0000-00004ED40000}"/>
    <cellStyle name="Total 12 27 13 3" xfId="53440" xr:uid="{00000000-0005-0000-0000-00004FD40000}"/>
    <cellStyle name="Total 12 27 13 4" xfId="53441" xr:uid="{00000000-0005-0000-0000-000050D40000}"/>
    <cellStyle name="Total 12 27 14" xfId="53442" xr:uid="{00000000-0005-0000-0000-000051D40000}"/>
    <cellStyle name="Total 12 27 14 2" xfId="53443" xr:uid="{00000000-0005-0000-0000-000052D40000}"/>
    <cellStyle name="Total 12 27 14 3" xfId="53444" xr:uid="{00000000-0005-0000-0000-000053D40000}"/>
    <cellStyle name="Total 12 27 14 4" xfId="53445" xr:uid="{00000000-0005-0000-0000-000054D40000}"/>
    <cellStyle name="Total 12 27 15" xfId="53446" xr:uid="{00000000-0005-0000-0000-000055D40000}"/>
    <cellStyle name="Total 12 27 15 2" xfId="53447" xr:uid="{00000000-0005-0000-0000-000056D40000}"/>
    <cellStyle name="Total 12 27 15 3" xfId="53448" xr:uid="{00000000-0005-0000-0000-000057D40000}"/>
    <cellStyle name="Total 12 27 15 4" xfId="53449" xr:uid="{00000000-0005-0000-0000-000058D40000}"/>
    <cellStyle name="Total 12 27 16" xfId="53450" xr:uid="{00000000-0005-0000-0000-000059D40000}"/>
    <cellStyle name="Total 12 27 16 2" xfId="53451" xr:uid="{00000000-0005-0000-0000-00005AD40000}"/>
    <cellStyle name="Total 12 27 16 3" xfId="53452" xr:uid="{00000000-0005-0000-0000-00005BD40000}"/>
    <cellStyle name="Total 12 27 16 4" xfId="53453" xr:uid="{00000000-0005-0000-0000-00005CD40000}"/>
    <cellStyle name="Total 12 27 17" xfId="53454" xr:uid="{00000000-0005-0000-0000-00005DD40000}"/>
    <cellStyle name="Total 12 27 17 2" xfId="53455" xr:uid="{00000000-0005-0000-0000-00005ED40000}"/>
    <cellStyle name="Total 12 27 17 3" xfId="53456" xr:uid="{00000000-0005-0000-0000-00005FD40000}"/>
    <cellStyle name="Total 12 27 17 4" xfId="53457" xr:uid="{00000000-0005-0000-0000-000060D40000}"/>
    <cellStyle name="Total 12 27 18" xfId="53458" xr:uid="{00000000-0005-0000-0000-000061D40000}"/>
    <cellStyle name="Total 12 27 18 2" xfId="53459" xr:uid="{00000000-0005-0000-0000-000062D40000}"/>
    <cellStyle name="Total 12 27 18 3" xfId="53460" xr:uid="{00000000-0005-0000-0000-000063D40000}"/>
    <cellStyle name="Total 12 27 18 4" xfId="53461" xr:uid="{00000000-0005-0000-0000-000064D40000}"/>
    <cellStyle name="Total 12 27 19" xfId="53462" xr:uid="{00000000-0005-0000-0000-000065D40000}"/>
    <cellStyle name="Total 12 27 19 2" xfId="53463" xr:uid="{00000000-0005-0000-0000-000066D40000}"/>
    <cellStyle name="Total 12 27 19 3" xfId="53464" xr:uid="{00000000-0005-0000-0000-000067D40000}"/>
    <cellStyle name="Total 12 27 19 4" xfId="53465" xr:uid="{00000000-0005-0000-0000-000068D40000}"/>
    <cellStyle name="Total 12 27 2" xfId="53466" xr:uid="{00000000-0005-0000-0000-000069D40000}"/>
    <cellStyle name="Total 12 27 2 2" xfId="53467" xr:uid="{00000000-0005-0000-0000-00006AD40000}"/>
    <cellStyle name="Total 12 27 2 3" xfId="53468" xr:uid="{00000000-0005-0000-0000-00006BD40000}"/>
    <cellStyle name="Total 12 27 2 4" xfId="53469" xr:uid="{00000000-0005-0000-0000-00006CD40000}"/>
    <cellStyle name="Total 12 27 20" xfId="53470" xr:uid="{00000000-0005-0000-0000-00006DD40000}"/>
    <cellStyle name="Total 12 27 20 2" xfId="53471" xr:uid="{00000000-0005-0000-0000-00006ED40000}"/>
    <cellStyle name="Total 12 27 20 3" xfId="53472" xr:uid="{00000000-0005-0000-0000-00006FD40000}"/>
    <cellStyle name="Total 12 27 20 4" xfId="53473" xr:uid="{00000000-0005-0000-0000-000070D40000}"/>
    <cellStyle name="Total 12 27 21" xfId="53474" xr:uid="{00000000-0005-0000-0000-000071D40000}"/>
    <cellStyle name="Total 12 27 22" xfId="53475" xr:uid="{00000000-0005-0000-0000-000072D40000}"/>
    <cellStyle name="Total 12 27 3" xfId="53476" xr:uid="{00000000-0005-0000-0000-000073D40000}"/>
    <cellStyle name="Total 12 27 3 2" xfId="53477" xr:uid="{00000000-0005-0000-0000-000074D40000}"/>
    <cellStyle name="Total 12 27 3 3" xfId="53478" xr:uid="{00000000-0005-0000-0000-000075D40000}"/>
    <cellStyle name="Total 12 27 3 4" xfId="53479" xr:uid="{00000000-0005-0000-0000-000076D40000}"/>
    <cellStyle name="Total 12 27 4" xfId="53480" xr:uid="{00000000-0005-0000-0000-000077D40000}"/>
    <cellStyle name="Total 12 27 4 2" xfId="53481" xr:uid="{00000000-0005-0000-0000-000078D40000}"/>
    <cellStyle name="Total 12 27 4 3" xfId="53482" xr:uid="{00000000-0005-0000-0000-000079D40000}"/>
    <cellStyle name="Total 12 27 4 4" xfId="53483" xr:uid="{00000000-0005-0000-0000-00007AD40000}"/>
    <cellStyle name="Total 12 27 5" xfId="53484" xr:uid="{00000000-0005-0000-0000-00007BD40000}"/>
    <cellStyle name="Total 12 27 5 2" xfId="53485" xr:uid="{00000000-0005-0000-0000-00007CD40000}"/>
    <cellStyle name="Total 12 27 5 3" xfId="53486" xr:uid="{00000000-0005-0000-0000-00007DD40000}"/>
    <cellStyle name="Total 12 27 5 4" xfId="53487" xr:uid="{00000000-0005-0000-0000-00007ED40000}"/>
    <cellStyle name="Total 12 27 6" xfId="53488" xr:uid="{00000000-0005-0000-0000-00007FD40000}"/>
    <cellStyle name="Total 12 27 6 2" xfId="53489" xr:uid="{00000000-0005-0000-0000-000080D40000}"/>
    <cellStyle name="Total 12 27 6 3" xfId="53490" xr:uid="{00000000-0005-0000-0000-000081D40000}"/>
    <cellStyle name="Total 12 27 6 4" xfId="53491" xr:uid="{00000000-0005-0000-0000-000082D40000}"/>
    <cellStyle name="Total 12 27 7" xfId="53492" xr:uid="{00000000-0005-0000-0000-000083D40000}"/>
    <cellStyle name="Total 12 27 7 2" xfId="53493" xr:uid="{00000000-0005-0000-0000-000084D40000}"/>
    <cellStyle name="Total 12 27 7 3" xfId="53494" xr:uid="{00000000-0005-0000-0000-000085D40000}"/>
    <cellStyle name="Total 12 27 7 4" xfId="53495" xr:uid="{00000000-0005-0000-0000-000086D40000}"/>
    <cellStyle name="Total 12 27 8" xfId="53496" xr:uid="{00000000-0005-0000-0000-000087D40000}"/>
    <cellStyle name="Total 12 27 8 2" xfId="53497" xr:uid="{00000000-0005-0000-0000-000088D40000}"/>
    <cellStyle name="Total 12 27 8 3" xfId="53498" xr:uid="{00000000-0005-0000-0000-000089D40000}"/>
    <cellStyle name="Total 12 27 8 4" xfId="53499" xr:uid="{00000000-0005-0000-0000-00008AD40000}"/>
    <cellStyle name="Total 12 27 9" xfId="53500" xr:uid="{00000000-0005-0000-0000-00008BD40000}"/>
    <cellStyle name="Total 12 27 9 2" xfId="53501" xr:uid="{00000000-0005-0000-0000-00008CD40000}"/>
    <cellStyle name="Total 12 27 9 3" xfId="53502" xr:uid="{00000000-0005-0000-0000-00008DD40000}"/>
    <cellStyle name="Total 12 27 9 4" xfId="53503" xr:uid="{00000000-0005-0000-0000-00008ED40000}"/>
    <cellStyle name="Total 12 28" xfId="53504" xr:uid="{00000000-0005-0000-0000-00008FD40000}"/>
    <cellStyle name="Total 12 28 10" xfId="53505" xr:uid="{00000000-0005-0000-0000-000090D40000}"/>
    <cellStyle name="Total 12 28 10 2" xfId="53506" xr:uid="{00000000-0005-0000-0000-000091D40000}"/>
    <cellStyle name="Total 12 28 10 3" xfId="53507" xr:uid="{00000000-0005-0000-0000-000092D40000}"/>
    <cellStyle name="Total 12 28 10 4" xfId="53508" xr:uid="{00000000-0005-0000-0000-000093D40000}"/>
    <cellStyle name="Total 12 28 11" xfId="53509" xr:uid="{00000000-0005-0000-0000-000094D40000}"/>
    <cellStyle name="Total 12 28 11 2" xfId="53510" xr:uid="{00000000-0005-0000-0000-000095D40000}"/>
    <cellStyle name="Total 12 28 11 3" xfId="53511" xr:uid="{00000000-0005-0000-0000-000096D40000}"/>
    <cellStyle name="Total 12 28 11 4" xfId="53512" xr:uid="{00000000-0005-0000-0000-000097D40000}"/>
    <cellStyle name="Total 12 28 12" xfId="53513" xr:uid="{00000000-0005-0000-0000-000098D40000}"/>
    <cellStyle name="Total 12 28 12 2" xfId="53514" xr:uid="{00000000-0005-0000-0000-000099D40000}"/>
    <cellStyle name="Total 12 28 12 3" xfId="53515" xr:uid="{00000000-0005-0000-0000-00009AD40000}"/>
    <cellStyle name="Total 12 28 12 4" xfId="53516" xr:uid="{00000000-0005-0000-0000-00009BD40000}"/>
    <cellStyle name="Total 12 28 13" xfId="53517" xr:uid="{00000000-0005-0000-0000-00009CD40000}"/>
    <cellStyle name="Total 12 28 13 2" xfId="53518" xr:uid="{00000000-0005-0000-0000-00009DD40000}"/>
    <cellStyle name="Total 12 28 13 3" xfId="53519" xr:uid="{00000000-0005-0000-0000-00009ED40000}"/>
    <cellStyle name="Total 12 28 13 4" xfId="53520" xr:uid="{00000000-0005-0000-0000-00009FD40000}"/>
    <cellStyle name="Total 12 28 14" xfId="53521" xr:uid="{00000000-0005-0000-0000-0000A0D40000}"/>
    <cellStyle name="Total 12 28 14 2" xfId="53522" xr:uid="{00000000-0005-0000-0000-0000A1D40000}"/>
    <cellStyle name="Total 12 28 14 3" xfId="53523" xr:uid="{00000000-0005-0000-0000-0000A2D40000}"/>
    <cellStyle name="Total 12 28 14 4" xfId="53524" xr:uid="{00000000-0005-0000-0000-0000A3D40000}"/>
    <cellStyle name="Total 12 28 15" xfId="53525" xr:uid="{00000000-0005-0000-0000-0000A4D40000}"/>
    <cellStyle name="Total 12 28 15 2" xfId="53526" xr:uid="{00000000-0005-0000-0000-0000A5D40000}"/>
    <cellStyle name="Total 12 28 15 3" xfId="53527" xr:uid="{00000000-0005-0000-0000-0000A6D40000}"/>
    <cellStyle name="Total 12 28 15 4" xfId="53528" xr:uid="{00000000-0005-0000-0000-0000A7D40000}"/>
    <cellStyle name="Total 12 28 16" xfId="53529" xr:uid="{00000000-0005-0000-0000-0000A8D40000}"/>
    <cellStyle name="Total 12 28 16 2" xfId="53530" xr:uid="{00000000-0005-0000-0000-0000A9D40000}"/>
    <cellStyle name="Total 12 28 16 3" xfId="53531" xr:uid="{00000000-0005-0000-0000-0000AAD40000}"/>
    <cellStyle name="Total 12 28 16 4" xfId="53532" xr:uid="{00000000-0005-0000-0000-0000ABD40000}"/>
    <cellStyle name="Total 12 28 17" xfId="53533" xr:uid="{00000000-0005-0000-0000-0000ACD40000}"/>
    <cellStyle name="Total 12 28 17 2" xfId="53534" xr:uid="{00000000-0005-0000-0000-0000ADD40000}"/>
    <cellStyle name="Total 12 28 17 3" xfId="53535" xr:uid="{00000000-0005-0000-0000-0000AED40000}"/>
    <cellStyle name="Total 12 28 17 4" xfId="53536" xr:uid="{00000000-0005-0000-0000-0000AFD40000}"/>
    <cellStyle name="Total 12 28 18" xfId="53537" xr:uid="{00000000-0005-0000-0000-0000B0D40000}"/>
    <cellStyle name="Total 12 28 18 2" xfId="53538" xr:uid="{00000000-0005-0000-0000-0000B1D40000}"/>
    <cellStyle name="Total 12 28 18 3" xfId="53539" xr:uid="{00000000-0005-0000-0000-0000B2D40000}"/>
    <cellStyle name="Total 12 28 18 4" xfId="53540" xr:uid="{00000000-0005-0000-0000-0000B3D40000}"/>
    <cellStyle name="Total 12 28 19" xfId="53541" xr:uid="{00000000-0005-0000-0000-0000B4D40000}"/>
    <cellStyle name="Total 12 28 19 2" xfId="53542" xr:uid="{00000000-0005-0000-0000-0000B5D40000}"/>
    <cellStyle name="Total 12 28 19 3" xfId="53543" xr:uid="{00000000-0005-0000-0000-0000B6D40000}"/>
    <cellStyle name="Total 12 28 19 4" xfId="53544" xr:uid="{00000000-0005-0000-0000-0000B7D40000}"/>
    <cellStyle name="Total 12 28 2" xfId="53545" xr:uid="{00000000-0005-0000-0000-0000B8D40000}"/>
    <cellStyle name="Total 12 28 2 2" xfId="53546" xr:uid="{00000000-0005-0000-0000-0000B9D40000}"/>
    <cellStyle name="Total 12 28 2 3" xfId="53547" xr:uid="{00000000-0005-0000-0000-0000BAD40000}"/>
    <cellStyle name="Total 12 28 2 4" xfId="53548" xr:uid="{00000000-0005-0000-0000-0000BBD40000}"/>
    <cellStyle name="Total 12 28 20" xfId="53549" xr:uid="{00000000-0005-0000-0000-0000BCD40000}"/>
    <cellStyle name="Total 12 28 20 2" xfId="53550" xr:uid="{00000000-0005-0000-0000-0000BDD40000}"/>
    <cellStyle name="Total 12 28 20 3" xfId="53551" xr:uid="{00000000-0005-0000-0000-0000BED40000}"/>
    <cellStyle name="Total 12 28 20 4" xfId="53552" xr:uid="{00000000-0005-0000-0000-0000BFD40000}"/>
    <cellStyle name="Total 12 28 21" xfId="53553" xr:uid="{00000000-0005-0000-0000-0000C0D40000}"/>
    <cellStyle name="Total 12 28 22" xfId="53554" xr:uid="{00000000-0005-0000-0000-0000C1D40000}"/>
    <cellStyle name="Total 12 28 3" xfId="53555" xr:uid="{00000000-0005-0000-0000-0000C2D40000}"/>
    <cellStyle name="Total 12 28 3 2" xfId="53556" xr:uid="{00000000-0005-0000-0000-0000C3D40000}"/>
    <cellStyle name="Total 12 28 3 3" xfId="53557" xr:uid="{00000000-0005-0000-0000-0000C4D40000}"/>
    <cellStyle name="Total 12 28 3 4" xfId="53558" xr:uid="{00000000-0005-0000-0000-0000C5D40000}"/>
    <cellStyle name="Total 12 28 4" xfId="53559" xr:uid="{00000000-0005-0000-0000-0000C6D40000}"/>
    <cellStyle name="Total 12 28 4 2" xfId="53560" xr:uid="{00000000-0005-0000-0000-0000C7D40000}"/>
    <cellStyle name="Total 12 28 4 3" xfId="53561" xr:uid="{00000000-0005-0000-0000-0000C8D40000}"/>
    <cellStyle name="Total 12 28 4 4" xfId="53562" xr:uid="{00000000-0005-0000-0000-0000C9D40000}"/>
    <cellStyle name="Total 12 28 5" xfId="53563" xr:uid="{00000000-0005-0000-0000-0000CAD40000}"/>
    <cellStyle name="Total 12 28 5 2" xfId="53564" xr:uid="{00000000-0005-0000-0000-0000CBD40000}"/>
    <cellStyle name="Total 12 28 5 3" xfId="53565" xr:uid="{00000000-0005-0000-0000-0000CCD40000}"/>
    <cellStyle name="Total 12 28 5 4" xfId="53566" xr:uid="{00000000-0005-0000-0000-0000CDD40000}"/>
    <cellStyle name="Total 12 28 6" xfId="53567" xr:uid="{00000000-0005-0000-0000-0000CED40000}"/>
    <cellStyle name="Total 12 28 6 2" xfId="53568" xr:uid="{00000000-0005-0000-0000-0000CFD40000}"/>
    <cellStyle name="Total 12 28 6 3" xfId="53569" xr:uid="{00000000-0005-0000-0000-0000D0D40000}"/>
    <cellStyle name="Total 12 28 6 4" xfId="53570" xr:uid="{00000000-0005-0000-0000-0000D1D40000}"/>
    <cellStyle name="Total 12 28 7" xfId="53571" xr:uid="{00000000-0005-0000-0000-0000D2D40000}"/>
    <cellStyle name="Total 12 28 7 2" xfId="53572" xr:uid="{00000000-0005-0000-0000-0000D3D40000}"/>
    <cellStyle name="Total 12 28 7 3" xfId="53573" xr:uid="{00000000-0005-0000-0000-0000D4D40000}"/>
    <cellStyle name="Total 12 28 7 4" xfId="53574" xr:uid="{00000000-0005-0000-0000-0000D5D40000}"/>
    <cellStyle name="Total 12 28 8" xfId="53575" xr:uid="{00000000-0005-0000-0000-0000D6D40000}"/>
    <cellStyle name="Total 12 28 8 2" xfId="53576" xr:uid="{00000000-0005-0000-0000-0000D7D40000}"/>
    <cellStyle name="Total 12 28 8 3" xfId="53577" xr:uid="{00000000-0005-0000-0000-0000D8D40000}"/>
    <cellStyle name="Total 12 28 8 4" xfId="53578" xr:uid="{00000000-0005-0000-0000-0000D9D40000}"/>
    <cellStyle name="Total 12 28 9" xfId="53579" xr:uid="{00000000-0005-0000-0000-0000DAD40000}"/>
    <cellStyle name="Total 12 28 9 2" xfId="53580" xr:uid="{00000000-0005-0000-0000-0000DBD40000}"/>
    <cellStyle name="Total 12 28 9 3" xfId="53581" xr:uid="{00000000-0005-0000-0000-0000DCD40000}"/>
    <cellStyle name="Total 12 28 9 4" xfId="53582" xr:uid="{00000000-0005-0000-0000-0000DDD40000}"/>
    <cellStyle name="Total 12 29" xfId="53583" xr:uid="{00000000-0005-0000-0000-0000DED40000}"/>
    <cellStyle name="Total 12 29 10" xfId="53584" xr:uid="{00000000-0005-0000-0000-0000DFD40000}"/>
    <cellStyle name="Total 12 29 10 2" xfId="53585" xr:uid="{00000000-0005-0000-0000-0000E0D40000}"/>
    <cellStyle name="Total 12 29 10 3" xfId="53586" xr:uid="{00000000-0005-0000-0000-0000E1D40000}"/>
    <cellStyle name="Total 12 29 10 4" xfId="53587" xr:uid="{00000000-0005-0000-0000-0000E2D40000}"/>
    <cellStyle name="Total 12 29 11" xfId="53588" xr:uid="{00000000-0005-0000-0000-0000E3D40000}"/>
    <cellStyle name="Total 12 29 11 2" xfId="53589" xr:uid="{00000000-0005-0000-0000-0000E4D40000}"/>
    <cellStyle name="Total 12 29 11 3" xfId="53590" xr:uid="{00000000-0005-0000-0000-0000E5D40000}"/>
    <cellStyle name="Total 12 29 11 4" xfId="53591" xr:uid="{00000000-0005-0000-0000-0000E6D40000}"/>
    <cellStyle name="Total 12 29 12" xfId="53592" xr:uid="{00000000-0005-0000-0000-0000E7D40000}"/>
    <cellStyle name="Total 12 29 12 2" xfId="53593" xr:uid="{00000000-0005-0000-0000-0000E8D40000}"/>
    <cellStyle name="Total 12 29 12 3" xfId="53594" xr:uid="{00000000-0005-0000-0000-0000E9D40000}"/>
    <cellStyle name="Total 12 29 12 4" xfId="53595" xr:uid="{00000000-0005-0000-0000-0000EAD40000}"/>
    <cellStyle name="Total 12 29 13" xfId="53596" xr:uid="{00000000-0005-0000-0000-0000EBD40000}"/>
    <cellStyle name="Total 12 29 13 2" xfId="53597" xr:uid="{00000000-0005-0000-0000-0000ECD40000}"/>
    <cellStyle name="Total 12 29 13 3" xfId="53598" xr:uid="{00000000-0005-0000-0000-0000EDD40000}"/>
    <cellStyle name="Total 12 29 13 4" xfId="53599" xr:uid="{00000000-0005-0000-0000-0000EED40000}"/>
    <cellStyle name="Total 12 29 14" xfId="53600" xr:uid="{00000000-0005-0000-0000-0000EFD40000}"/>
    <cellStyle name="Total 12 29 14 2" xfId="53601" xr:uid="{00000000-0005-0000-0000-0000F0D40000}"/>
    <cellStyle name="Total 12 29 14 3" xfId="53602" xr:uid="{00000000-0005-0000-0000-0000F1D40000}"/>
    <cellStyle name="Total 12 29 14 4" xfId="53603" xr:uid="{00000000-0005-0000-0000-0000F2D40000}"/>
    <cellStyle name="Total 12 29 15" xfId="53604" xr:uid="{00000000-0005-0000-0000-0000F3D40000}"/>
    <cellStyle name="Total 12 29 15 2" xfId="53605" xr:uid="{00000000-0005-0000-0000-0000F4D40000}"/>
    <cellStyle name="Total 12 29 15 3" xfId="53606" xr:uid="{00000000-0005-0000-0000-0000F5D40000}"/>
    <cellStyle name="Total 12 29 15 4" xfId="53607" xr:uid="{00000000-0005-0000-0000-0000F6D40000}"/>
    <cellStyle name="Total 12 29 16" xfId="53608" xr:uid="{00000000-0005-0000-0000-0000F7D40000}"/>
    <cellStyle name="Total 12 29 16 2" xfId="53609" xr:uid="{00000000-0005-0000-0000-0000F8D40000}"/>
    <cellStyle name="Total 12 29 16 3" xfId="53610" xr:uid="{00000000-0005-0000-0000-0000F9D40000}"/>
    <cellStyle name="Total 12 29 16 4" xfId="53611" xr:uid="{00000000-0005-0000-0000-0000FAD40000}"/>
    <cellStyle name="Total 12 29 17" xfId="53612" xr:uid="{00000000-0005-0000-0000-0000FBD40000}"/>
    <cellStyle name="Total 12 29 17 2" xfId="53613" xr:uid="{00000000-0005-0000-0000-0000FCD40000}"/>
    <cellStyle name="Total 12 29 17 3" xfId="53614" xr:uid="{00000000-0005-0000-0000-0000FDD40000}"/>
    <cellStyle name="Total 12 29 17 4" xfId="53615" xr:uid="{00000000-0005-0000-0000-0000FED40000}"/>
    <cellStyle name="Total 12 29 18" xfId="53616" xr:uid="{00000000-0005-0000-0000-0000FFD40000}"/>
    <cellStyle name="Total 12 29 18 2" xfId="53617" xr:uid="{00000000-0005-0000-0000-000000D50000}"/>
    <cellStyle name="Total 12 29 18 3" xfId="53618" xr:uid="{00000000-0005-0000-0000-000001D50000}"/>
    <cellStyle name="Total 12 29 18 4" xfId="53619" xr:uid="{00000000-0005-0000-0000-000002D50000}"/>
    <cellStyle name="Total 12 29 19" xfId="53620" xr:uid="{00000000-0005-0000-0000-000003D50000}"/>
    <cellStyle name="Total 12 29 19 2" xfId="53621" xr:uid="{00000000-0005-0000-0000-000004D50000}"/>
    <cellStyle name="Total 12 29 19 3" xfId="53622" xr:uid="{00000000-0005-0000-0000-000005D50000}"/>
    <cellStyle name="Total 12 29 19 4" xfId="53623" xr:uid="{00000000-0005-0000-0000-000006D50000}"/>
    <cellStyle name="Total 12 29 2" xfId="53624" xr:uid="{00000000-0005-0000-0000-000007D50000}"/>
    <cellStyle name="Total 12 29 2 2" xfId="53625" xr:uid="{00000000-0005-0000-0000-000008D50000}"/>
    <cellStyle name="Total 12 29 2 3" xfId="53626" xr:uid="{00000000-0005-0000-0000-000009D50000}"/>
    <cellStyle name="Total 12 29 2 4" xfId="53627" xr:uid="{00000000-0005-0000-0000-00000AD50000}"/>
    <cellStyle name="Total 12 29 20" xfId="53628" xr:uid="{00000000-0005-0000-0000-00000BD50000}"/>
    <cellStyle name="Total 12 29 20 2" xfId="53629" xr:uid="{00000000-0005-0000-0000-00000CD50000}"/>
    <cellStyle name="Total 12 29 20 3" xfId="53630" xr:uid="{00000000-0005-0000-0000-00000DD50000}"/>
    <cellStyle name="Total 12 29 20 4" xfId="53631" xr:uid="{00000000-0005-0000-0000-00000ED50000}"/>
    <cellStyle name="Total 12 29 21" xfId="53632" xr:uid="{00000000-0005-0000-0000-00000FD50000}"/>
    <cellStyle name="Total 12 29 22" xfId="53633" xr:uid="{00000000-0005-0000-0000-000010D50000}"/>
    <cellStyle name="Total 12 29 3" xfId="53634" xr:uid="{00000000-0005-0000-0000-000011D50000}"/>
    <cellStyle name="Total 12 29 3 2" xfId="53635" xr:uid="{00000000-0005-0000-0000-000012D50000}"/>
    <cellStyle name="Total 12 29 3 3" xfId="53636" xr:uid="{00000000-0005-0000-0000-000013D50000}"/>
    <cellStyle name="Total 12 29 3 4" xfId="53637" xr:uid="{00000000-0005-0000-0000-000014D50000}"/>
    <cellStyle name="Total 12 29 4" xfId="53638" xr:uid="{00000000-0005-0000-0000-000015D50000}"/>
    <cellStyle name="Total 12 29 4 2" xfId="53639" xr:uid="{00000000-0005-0000-0000-000016D50000}"/>
    <cellStyle name="Total 12 29 4 3" xfId="53640" xr:uid="{00000000-0005-0000-0000-000017D50000}"/>
    <cellStyle name="Total 12 29 4 4" xfId="53641" xr:uid="{00000000-0005-0000-0000-000018D50000}"/>
    <cellStyle name="Total 12 29 5" xfId="53642" xr:uid="{00000000-0005-0000-0000-000019D50000}"/>
    <cellStyle name="Total 12 29 5 2" xfId="53643" xr:uid="{00000000-0005-0000-0000-00001AD50000}"/>
    <cellStyle name="Total 12 29 5 3" xfId="53644" xr:uid="{00000000-0005-0000-0000-00001BD50000}"/>
    <cellStyle name="Total 12 29 5 4" xfId="53645" xr:uid="{00000000-0005-0000-0000-00001CD50000}"/>
    <cellStyle name="Total 12 29 6" xfId="53646" xr:uid="{00000000-0005-0000-0000-00001DD50000}"/>
    <cellStyle name="Total 12 29 6 2" xfId="53647" xr:uid="{00000000-0005-0000-0000-00001ED50000}"/>
    <cellStyle name="Total 12 29 6 3" xfId="53648" xr:uid="{00000000-0005-0000-0000-00001FD50000}"/>
    <cellStyle name="Total 12 29 6 4" xfId="53649" xr:uid="{00000000-0005-0000-0000-000020D50000}"/>
    <cellStyle name="Total 12 29 7" xfId="53650" xr:uid="{00000000-0005-0000-0000-000021D50000}"/>
    <cellStyle name="Total 12 29 7 2" xfId="53651" xr:uid="{00000000-0005-0000-0000-000022D50000}"/>
    <cellStyle name="Total 12 29 7 3" xfId="53652" xr:uid="{00000000-0005-0000-0000-000023D50000}"/>
    <cellStyle name="Total 12 29 7 4" xfId="53653" xr:uid="{00000000-0005-0000-0000-000024D50000}"/>
    <cellStyle name="Total 12 29 8" xfId="53654" xr:uid="{00000000-0005-0000-0000-000025D50000}"/>
    <cellStyle name="Total 12 29 8 2" xfId="53655" xr:uid="{00000000-0005-0000-0000-000026D50000}"/>
    <cellStyle name="Total 12 29 8 3" xfId="53656" xr:uid="{00000000-0005-0000-0000-000027D50000}"/>
    <cellStyle name="Total 12 29 8 4" xfId="53657" xr:uid="{00000000-0005-0000-0000-000028D50000}"/>
    <cellStyle name="Total 12 29 9" xfId="53658" xr:uid="{00000000-0005-0000-0000-000029D50000}"/>
    <cellStyle name="Total 12 29 9 2" xfId="53659" xr:uid="{00000000-0005-0000-0000-00002AD50000}"/>
    <cellStyle name="Total 12 29 9 3" xfId="53660" xr:uid="{00000000-0005-0000-0000-00002BD50000}"/>
    <cellStyle name="Total 12 29 9 4" xfId="53661" xr:uid="{00000000-0005-0000-0000-00002CD50000}"/>
    <cellStyle name="Total 12 3" xfId="53662" xr:uid="{00000000-0005-0000-0000-00002DD50000}"/>
    <cellStyle name="Total 12 3 10" xfId="53663" xr:uid="{00000000-0005-0000-0000-00002ED50000}"/>
    <cellStyle name="Total 12 3 10 2" xfId="53664" xr:uid="{00000000-0005-0000-0000-00002FD50000}"/>
    <cellStyle name="Total 12 3 10 3" xfId="53665" xr:uid="{00000000-0005-0000-0000-000030D50000}"/>
    <cellStyle name="Total 12 3 10 4" xfId="53666" xr:uid="{00000000-0005-0000-0000-000031D50000}"/>
    <cellStyle name="Total 12 3 11" xfId="53667" xr:uid="{00000000-0005-0000-0000-000032D50000}"/>
    <cellStyle name="Total 12 3 11 2" xfId="53668" xr:uid="{00000000-0005-0000-0000-000033D50000}"/>
    <cellStyle name="Total 12 3 11 3" xfId="53669" xr:uid="{00000000-0005-0000-0000-000034D50000}"/>
    <cellStyle name="Total 12 3 11 4" xfId="53670" xr:uid="{00000000-0005-0000-0000-000035D50000}"/>
    <cellStyle name="Total 12 3 12" xfId="53671" xr:uid="{00000000-0005-0000-0000-000036D50000}"/>
    <cellStyle name="Total 12 3 12 2" xfId="53672" xr:uid="{00000000-0005-0000-0000-000037D50000}"/>
    <cellStyle name="Total 12 3 12 3" xfId="53673" xr:uid="{00000000-0005-0000-0000-000038D50000}"/>
    <cellStyle name="Total 12 3 12 4" xfId="53674" xr:uid="{00000000-0005-0000-0000-000039D50000}"/>
    <cellStyle name="Total 12 3 13" xfId="53675" xr:uid="{00000000-0005-0000-0000-00003AD50000}"/>
    <cellStyle name="Total 12 3 13 2" xfId="53676" xr:uid="{00000000-0005-0000-0000-00003BD50000}"/>
    <cellStyle name="Total 12 3 13 3" xfId="53677" xr:uid="{00000000-0005-0000-0000-00003CD50000}"/>
    <cellStyle name="Total 12 3 13 4" xfId="53678" xr:uid="{00000000-0005-0000-0000-00003DD50000}"/>
    <cellStyle name="Total 12 3 14" xfId="53679" xr:uid="{00000000-0005-0000-0000-00003ED50000}"/>
    <cellStyle name="Total 12 3 14 2" xfId="53680" xr:uid="{00000000-0005-0000-0000-00003FD50000}"/>
    <cellStyle name="Total 12 3 14 3" xfId="53681" xr:uid="{00000000-0005-0000-0000-000040D50000}"/>
    <cellStyle name="Total 12 3 14 4" xfId="53682" xr:uid="{00000000-0005-0000-0000-000041D50000}"/>
    <cellStyle name="Total 12 3 15" xfId="53683" xr:uid="{00000000-0005-0000-0000-000042D50000}"/>
    <cellStyle name="Total 12 3 15 2" xfId="53684" xr:uid="{00000000-0005-0000-0000-000043D50000}"/>
    <cellStyle name="Total 12 3 15 3" xfId="53685" xr:uid="{00000000-0005-0000-0000-000044D50000}"/>
    <cellStyle name="Total 12 3 15 4" xfId="53686" xr:uid="{00000000-0005-0000-0000-000045D50000}"/>
    <cellStyle name="Total 12 3 16" xfId="53687" xr:uid="{00000000-0005-0000-0000-000046D50000}"/>
    <cellStyle name="Total 12 3 16 2" xfId="53688" xr:uid="{00000000-0005-0000-0000-000047D50000}"/>
    <cellStyle name="Total 12 3 16 3" xfId="53689" xr:uid="{00000000-0005-0000-0000-000048D50000}"/>
    <cellStyle name="Total 12 3 16 4" xfId="53690" xr:uid="{00000000-0005-0000-0000-000049D50000}"/>
    <cellStyle name="Total 12 3 17" xfId="53691" xr:uid="{00000000-0005-0000-0000-00004AD50000}"/>
    <cellStyle name="Total 12 3 17 2" xfId="53692" xr:uid="{00000000-0005-0000-0000-00004BD50000}"/>
    <cellStyle name="Total 12 3 17 3" xfId="53693" xr:uid="{00000000-0005-0000-0000-00004CD50000}"/>
    <cellStyle name="Total 12 3 17 4" xfId="53694" xr:uid="{00000000-0005-0000-0000-00004DD50000}"/>
    <cellStyle name="Total 12 3 18" xfId="53695" xr:uid="{00000000-0005-0000-0000-00004ED50000}"/>
    <cellStyle name="Total 12 3 18 2" xfId="53696" xr:uid="{00000000-0005-0000-0000-00004FD50000}"/>
    <cellStyle name="Total 12 3 18 3" xfId="53697" xr:uid="{00000000-0005-0000-0000-000050D50000}"/>
    <cellStyle name="Total 12 3 18 4" xfId="53698" xr:uid="{00000000-0005-0000-0000-000051D50000}"/>
    <cellStyle name="Total 12 3 19" xfId="53699" xr:uid="{00000000-0005-0000-0000-000052D50000}"/>
    <cellStyle name="Total 12 3 19 2" xfId="53700" xr:uid="{00000000-0005-0000-0000-000053D50000}"/>
    <cellStyle name="Total 12 3 19 3" xfId="53701" xr:uid="{00000000-0005-0000-0000-000054D50000}"/>
    <cellStyle name="Total 12 3 19 4" xfId="53702" xr:uid="{00000000-0005-0000-0000-000055D50000}"/>
    <cellStyle name="Total 12 3 2" xfId="53703" xr:uid="{00000000-0005-0000-0000-000056D50000}"/>
    <cellStyle name="Total 12 3 2 2" xfId="53704" xr:uid="{00000000-0005-0000-0000-000057D50000}"/>
    <cellStyle name="Total 12 3 2 3" xfId="53705" xr:uid="{00000000-0005-0000-0000-000058D50000}"/>
    <cellStyle name="Total 12 3 2 4" xfId="53706" xr:uid="{00000000-0005-0000-0000-000059D50000}"/>
    <cellStyle name="Total 12 3 20" xfId="53707" xr:uid="{00000000-0005-0000-0000-00005AD50000}"/>
    <cellStyle name="Total 12 3 20 2" xfId="53708" xr:uid="{00000000-0005-0000-0000-00005BD50000}"/>
    <cellStyle name="Total 12 3 20 3" xfId="53709" xr:uid="{00000000-0005-0000-0000-00005CD50000}"/>
    <cellStyle name="Total 12 3 20 4" xfId="53710" xr:uid="{00000000-0005-0000-0000-00005DD50000}"/>
    <cellStyle name="Total 12 3 21" xfId="53711" xr:uid="{00000000-0005-0000-0000-00005ED50000}"/>
    <cellStyle name="Total 12 3 22" xfId="53712" xr:uid="{00000000-0005-0000-0000-00005FD50000}"/>
    <cellStyle name="Total 12 3 3" xfId="53713" xr:uid="{00000000-0005-0000-0000-000060D50000}"/>
    <cellStyle name="Total 12 3 3 2" xfId="53714" xr:uid="{00000000-0005-0000-0000-000061D50000}"/>
    <cellStyle name="Total 12 3 3 3" xfId="53715" xr:uid="{00000000-0005-0000-0000-000062D50000}"/>
    <cellStyle name="Total 12 3 3 4" xfId="53716" xr:uid="{00000000-0005-0000-0000-000063D50000}"/>
    <cellStyle name="Total 12 3 4" xfId="53717" xr:uid="{00000000-0005-0000-0000-000064D50000}"/>
    <cellStyle name="Total 12 3 4 2" xfId="53718" xr:uid="{00000000-0005-0000-0000-000065D50000}"/>
    <cellStyle name="Total 12 3 4 3" xfId="53719" xr:uid="{00000000-0005-0000-0000-000066D50000}"/>
    <cellStyle name="Total 12 3 4 4" xfId="53720" xr:uid="{00000000-0005-0000-0000-000067D50000}"/>
    <cellStyle name="Total 12 3 5" xfId="53721" xr:uid="{00000000-0005-0000-0000-000068D50000}"/>
    <cellStyle name="Total 12 3 5 2" xfId="53722" xr:uid="{00000000-0005-0000-0000-000069D50000}"/>
    <cellStyle name="Total 12 3 5 3" xfId="53723" xr:uid="{00000000-0005-0000-0000-00006AD50000}"/>
    <cellStyle name="Total 12 3 5 4" xfId="53724" xr:uid="{00000000-0005-0000-0000-00006BD50000}"/>
    <cellStyle name="Total 12 3 6" xfId="53725" xr:uid="{00000000-0005-0000-0000-00006CD50000}"/>
    <cellStyle name="Total 12 3 6 2" xfId="53726" xr:uid="{00000000-0005-0000-0000-00006DD50000}"/>
    <cellStyle name="Total 12 3 6 3" xfId="53727" xr:uid="{00000000-0005-0000-0000-00006ED50000}"/>
    <cellStyle name="Total 12 3 6 4" xfId="53728" xr:uid="{00000000-0005-0000-0000-00006FD50000}"/>
    <cellStyle name="Total 12 3 7" xfId="53729" xr:uid="{00000000-0005-0000-0000-000070D50000}"/>
    <cellStyle name="Total 12 3 7 2" xfId="53730" xr:uid="{00000000-0005-0000-0000-000071D50000}"/>
    <cellStyle name="Total 12 3 7 3" xfId="53731" xr:uid="{00000000-0005-0000-0000-000072D50000}"/>
    <cellStyle name="Total 12 3 7 4" xfId="53732" xr:uid="{00000000-0005-0000-0000-000073D50000}"/>
    <cellStyle name="Total 12 3 8" xfId="53733" xr:uid="{00000000-0005-0000-0000-000074D50000}"/>
    <cellStyle name="Total 12 3 8 2" xfId="53734" xr:uid="{00000000-0005-0000-0000-000075D50000}"/>
    <cellStyle name="Total 12 3 8 3" xfId="53735" xr:uid="{00000000-0005-0000-0000-000076D50000}"/>
    <cellStyle name="Total 12 3 8 4" xfId="53736" xr:uid="{00000000-0005-0000-0000-000077D50000}"/>
    <cellStyle name="Total 12 3 9" xfId="53737" xr:uid="{00000000-0005-0000-0000-000078D50000}"/>
    <cellStyle name="Total 12 3 9 2" xfId="53738" xr:uid="{00000000-0005-0000-0000-000079D50000}"/>
    <cellStyle name="Total 12 3 9 3" xfId="53739" xr:uid="{00000000-0005-0000-0000-00007AD50000}"/>
    <cellStyle name="Total 12 3 9 4" xfId="53740" xr:uid="{00000000-0005-0000-0000-00007BD50000}"/>
    <cellStyle name="Total 12 30" xfId="53741" xr:uid="{00000000-0005-0000-0000-00007CD50000}"/>
    <cellStyle name="Total 12 30 10" xfId="53742" xr:uid="{00000000-0005-0000-0000-00007DD50000}"/>
    <cellStyle name="Total 12 30 10 2" xfId="53743" xr:uid="{00000000-0005-0000-0000-00007ED50000}"/>
    <cellStyle name="Total 12 30 10 3" xfId="53744" xr:uid="{00000000-0005-0000-0000-00007FD50000}"/>
    <cellStyle name="Total 12 30 10 4" xfId="53745" xr:uid="{00000000-0005-0000-0000-000080D50000}"/>
    <cellStyle name="Total 12 30 11" xfId="53746" xr:uid="{00000000-0005-0000-0000-000081D50000}"/>
    <cellStyle name="Total 12 30 11 2" xfId="53747" xr:uid="{00000000-0005-0000-0000-000082D50000}"/>
    <cellStyle name="Total 12 30 11 3" xfId="53748" xr:uid="{00000000-0005-0000-0000-000083D50000}"/>
    <cellStyle name="Total 12 30 11 4" xfId="53749" xr:uid="{00000000-0005-0000-0000-000084D50000}"/>
    <cellStyle name="Total 12 30 12" xfId="53750" xr:uid="{00000000-0005-0000-0000-000085D50000}"/>
    <cellStyle name="Total 12 30 12 2" xfId="53751" xr:uid="{00000000-0005-0000-0000-000086D50000}"/>
    <cellStyle name="Total 12 30 12 3" xfId="53752" xr:uid="{00000000-0005-0000-0000-000087D50000}"/>
    <cellStyle name="Total 12 30 12 4" xfId="53753" xr:uid="{00000000-0005-0000-0000-000088D50000}"/>
    <cellStyle name="Total 12 30 13" xfId="53754" xr:uid="{00000000-0005-0000-0000-000089D50000}"/>
    <cellStyle name="Total 12 30 13 2" xfId="53755" xr:uid="{00000000-0005-0000-0000-00008AD50000}"/>
    <cellStyle name="Total 12 30 13 3" xfId="53756" xr:uid="{00000000-0005-0000-0000-00008BD50000}"/>
    <cellStyle name="Total 12 30 13 4" xfId="53757" xr:uid="{00000000-0005-0000-0000-00008CD50000}"/>
    <cellStyle name="Total 12 30 14" xfId="53758" xr:uid="{00000000-0005-0000-0000-00008DD50000}"/>
    <cellStyle name="Total 12 30 14 2" xfId="53759" xr:uid="{00000000-0005-0000-0000-00008ED50000}"/>
    <cellStyle name="Total 12 30 14 3" xfId="53760" xr:uid="{00000000-0005-0000-0000-00008FD50000}"/>
    <cellStyle name="Total 12 30 14 4" xfId="53761" xr:uid="{00000000-0005-0000-0000-000090D50000}"/>
    <cellStyle name="Total 12 30 15" xfId="53762" xr:uid="{00000000-0005-0000-0000-000091D50000}"/>
    <cellStyle name="Total 12 30 15 2" xfId="53763" xr:uid="{00000000-0005-0000-0000-000092D50000}"/>
    <cellStyle name="Total 12 30 15 3" xfId="53764" xr:uid="{00000000-0005-0000-0000-000093D50000}"/>
    <cellStyle name="Total 12 30 15 4" xfId="53765" xr:uid="{00000000-0005-0000-0000-000094D50000}"/>
    <cellStyle name="Total 12 30 16" xfId="53766" xr:uid="{00000000-0005-0000-0000-000095D50000}"/>
    <cellStyle name="Total 12 30 16 2" xfId="53767" xr:uid="{00000000-0005-0000-0000-000096D50000}"/>
    <cellStyle name="Total 12 30 16 3" xfId="53768" xr:uid="{00000000-0005-0000-0000-000097D50000}"/>
    <cellStyle name="Total 12 30 16 4" xfId="53769" xr:uid="{00000000-0005-0000-0000-000098D50000}"/>
    <cellStyle name="Total 12 30 17" xfId="53770" xr:uid="{00000000-0005-0000-0000-000099D50000}"/>
    <cellStyle name="Total 12 30 17 2" xfId="53771" xr:uid="{00000000-0005-0000-0000-00009AD50000}"/>
    <cellStyle name="Total 12 30 17 3" xfId="53772" xr:uid="{00000000-0005-0000-0000-00009BD50000}"/>
    <cellStyle name="Total 12 30 17 4" xfId="53773" xr:uid="{00000000-0005-0000-0000-00009CD50000}"/>
    <cellStyle name="Total 12 30 18" xfId="53774" xr:uid="{00000000-0005-0000-0000-00009DD50000}"/>
    <cellStyle name="Total 12 30 18 2" xfId="53775" xr:uid="{00000000-0005-0000-0000-00009ED50000}"/>
    <cellStyle name="Total 12 30 18 3" xfId="53776" xr:uid="{00000000-0005-0000-0000-00009FD50000}"/>
    <cellStyle name="Total 12 30 18 4" xfId="53777" xr:uid="{00000000-0005-0000-0000-0000A0D50000}"/>
    <cellStyle name="Total 12 30 19" xfId="53778" xr:uid="{00000000-0005-0000-0000-0000A1D50000}"/>
    <cellStyle name="Total 12 30 19 2" xfId="53779" xr:uid="{00000000-0005-0000-0000-0000A2D50000}"/>
    <cellStyle name="Total 12 30 19 3" xfId="53780" xr:uid="{00000000-0005-0000-0000-0000A3D50000}"/>
    <cellStyle name="Total 12 30 19 4" xfId="53781" xr:uid="{00000000-0005-0000-0000-0000A4D50000}"/>
    <cellStyle name="Total 12 30 2" xfId="53782" xr:uid="{00000000-0005-0000-0000-0000A5D50000}"/>
    <cellStyle name="Total 12 30 2 2" xfId="53783" xr:uid="{00000000-0005-0000-0000-0000A6D50000}"/>
    <cellStyle name="Total 12 30 2 3" xfId="53784" xr:uid="{00000000-0005-0000-0000-0000A7D50000}"/>
    <cellStyle name="Total 12 30 2 4" xfId="53785" xr:uid="{00000000-0005-0000-0000-0000A8D50000}"/>
    <cellStyle name="Total 12 30 20" xfId="53786" xr:uid="{00000000-0005-0000-0000-0000A9D50000}"/>
    <cellStyle name="Total 12 30 20 2" xfId="53787" xr:uid="{00000000-0005-0000-0000-0000AAD50000}"/>
    <cellStyle name="Total 12 30 20 3" xfId="53788" xr:uid="{00000000-0005-0000-0000-0000ABD50000}"/>
    <cellStyle name="Total 12 30 20 4" xfId="53789" xr:uid="{00000000-0005-0000-0000-0000ACD50000}"/>
    <cellStyle name="Total 12 30 21" xfId="53790" xr:uid="{00000000-0005-0000-0000-0000ADD50000}"/>
    <cellStyle name="Total 12 30 22" xfId="53791" xr:uid="{00000000-0005-0000-0000-0000AED50000}"/>
    <cellStyle name="Total 12 30 3" xfId="53792" xr:uid="{00000000-0005-0000-0000-0000AFD50000}"/>
    <cellStyle name="Total 12 30 3 2" xfId="53793" xr:uid="{00000000-0005-0000-0000-0000B0D50000}"/>
    <cellStyle name="Total 12 30 3 3" xfId="53794" xr:uid="{00000000-0005-0000-0000-0000B1D50000}"/>
    <cellStyle name="Total 12 30 3 4" xfId="53795" xr:uid="{00000000-0005-0000-0000-0000B2D50000}"/>
    <cellStyle name="Total 12 30 4" xfId="53796" xr:uid="{00000000-0005-0000-0000-0000B3D50000}"/>
    <cellStyle name="Total 12 30 4 2" xfId="53797" xr:uid="{00000000-0005-0000-0000-0000B4D50000}"/>
    <cellStyle name="Total 12 30 4 3" xfId="53798" xr:uid="{00000000-0005-0000-0000-0000B5D50000}"/>
    <cellStyle name="Total 12 30 4 4" xfId="53799" xr:uid="{00000000-0005-0000-0000-0000B6D50000}"/>
    <cellStyle name="Total 12 30 5" xfId="53800" xr:uid="{00000000-0005-0000-0000-0000B7D50000}"/>
    <cellStyle name="Total 12 30 5 2" xfId="53801" xr:uid="{00000000-0005-0000-0000-0000B8D50000}"/>
    <cellStyle name="Total 12 30 5 3" xfId="53802" xr:uid="{00000000-0005-0000-0000-0000B9D50000}"/>
    <cellStyle name="Total 12 30 5 4" xfId="53803" xr:uid="{00000000-0005-0000-0000-0000BAD50000}"/>
    <cellStyle name="Total 12 30 6" xfId="53804" xr:uid="{00000000-0005-0000-0000-0000BBD50000}"/>
    <cellStyle name="Total 12 30 6 2" xfId="53805" xr:uid="{00000000-0005-0000-0000-0000BCD50000}"/>
    <cellStyle name="Total 12 30 6 3" xfId="53806" xr:uid="{00000000-0005-0000-0000-0000BDD50000}"/>
    <cellStyle name="Total 12 30 6 4" xfId="53807" xr:uid="{00000000-0005-0000-0000-0000BED50000}"/>
    <cellStyle name="Total 12 30 7" xfId="53808" xr:uid="{00000000-0005-0000-0000-0000BFD50000}"/>
    <cellStyle name="Total 12 30 7 2" xfId="53809" xr:uid="{00000000-0005-0000-0000-0000C0D50000}"/>
    <cellStyle name="Total 12 30 7 3" xfId="53810" xr:uid="{00000000-0005-0000-0000-0000C1D50000}"/>
    <cellStyle name="Total 12 30 7 4" xfId="53811" xr:uid="{00000000-0005-0000-0000-0000C2D50000}"/>
    <cellStyle name="Total 12 30 8" xfId="53812" xr:uid="{00000000-0005-0000-0000-0000C3D50000}"/>
    <cellStyle name="Total 12 30 8 2" xfId="53813" xr:uid="{00000000-0005-0000-0000-0000C4D50000}"/>
    <cellStyle name="Total 12 30 8 3" xfId="53814" xr:uid="{00000000-0005-0000-0000-0000C5D50000}"/>
    <cellStyle name="Total 12 30 8 4" xfId="53815" xr:uid="{00000000-0005-0000-0000-0000C6D50000}"/>
    <cellStyle name="Total 12 30 9" xfId="53816" xr:uid="{00000000-0005-0000-0000-0000C7D50000}"/>
    <cellStyle name="Total 12 30 9 2" xfId="53817" xr:uid="{00000000-0005-0000-0000-0000C8D50000}"/>
    <cellStyle name="Total 12 30 9 3" xfId="53818" xr:uid="{00000000-0005-0000-0000-0000C9D50000}"/>
    <cellStyle name="Total 12 30 9 4" xfId="53819" xr:uid="{00000000-0005-0000-0000-0000CAD50000}"/>
    <cellStyle name="Total 12 31" xfId="53820" xr:uid="{00000000-0005-0000-0000-0000CBD50000}"/>
    <cellStyle name="Total 12 31 2" xfId="53821" xr:uid="{00000000-0005-0000-0000-0000CCD50000}"/>
    <cellStyle name="Total 12 31 3" xfId="53822" xr:uid="{00000000-0005-0000-0000-0000CDD50000}"/>
    <cellStyle name="Total 12 31 4" xfId="53823" xr:uid="{00000000-0005-0000-0000-0000CED50000}"/>
    <cellStyle name="Total 12 32" xfId="53824" xr:uid="{00000000-0005-0000-0000-0000CFD50000}"/>
    <cellStyle name="Total 12 32 2" xfId="53825" xr:uid="{00000000-0005-0000-0000-0000D0D50000}"/>
    <cellStyle name="Total 12 32 3" xfId="53826" xr:uid="{00000000-0005-0000-0000-0000D1D50000}"/>
    <cellStyle name="Total 12 32 4" xfId="53827" xr:uid="{00000000-0005-0000-0000-0000D2D50000}"/>
    <cellStyle name="Total 12 33" xfId="53828" xr:uid="{00000000-0005-0000-0000-0000D3D50000}"/>
    <cellStyle name="Total 12 33 2" xfId="53829" xr:uid="{00000000-0005-0000-0000-0000D4D50000}"/>
    <cellStyle name="Total 12 33 3" xfId="53830" xr:uid="{00000000-0005-0000-0000-0000D5D50000}"/>
    <cellStyle name="Total 12 33 4" xfId="53831" xr:uid="{00000000-0005-0000-0000-0000D6D50000}"/>
    <cellStyle name="Total 12 34" xfId="53832" xr:uid="{00000000-0005-0000-0000-0000D7D50000}"/>
    <cellStyle name="Total 12 34 2" xfId="53833" xr:uid="{00000000-0005-0000-0000-0000D8D50000}"/>
    <cellStyle name="Total 12 34 3" xfId="53834" xr:uid="{00000000-0005-0000-0000-0000D9D50000}"/>
    <cellStyle name="Total 12 34 4" xfId="53835" xr:uid="{00000000-0005-0000-0000-0000DAD50000}"/>
    <cellStyle name="Total 12 35" xfId="53836" xr:uid="{00000000-0005-0000-0000-0000DBD50000}"/>
    <cellStyle name="Total 12 35 2" xfId="53837" xr:uid="{00000000-0005-0000-0000-0000DCD50000}"/>
    <cellStyle name="Total 12 35 3" xfId="53838" xr:uid="{00000000-0005-0000-0000-0000DDD50000}"/>
    <cellStyle name="Total 12 35 4" xfId="53839" xr:uid="{00000000-0005-0000-0000-0000DED50000}"/>
    <cellStyle name="Total 12 36" xfId="53840" xr:uid="{00000000-0005-0000-0000-0000DFD50000}"/>
    <cellStyle name="Total 12 36 2" xfId="53841" xr:uid="{00000000-0005-0000-0000-0000E0D50000}"/>
    <cellStyle name="Total 12 36 3" xfId="53842" xr:uid="{00000000-0005-0000-0000-0000E1D50000}"/>
    <cellStyle name="Total 12 36 4" xfId="53843" xr:uid="{00000000-0005-0000-0000-0000E2D50000}"/>
    <cellStyle name="Total 12 37" xfId="53844" xr:uid="{00000000-0005-0000-0000-0000E3D50000}"/>
    <cellStyle name="Total 12 37 2" xfId="53845" xr:uid="{00000000-0005-0000-0000-0000E4D50000}"/>
    <cellStyle name="Total 12 37 3" xfId="53846" xr:uid="{00000000-0005-0000-0000-0000E5D50000}"/>
    <cellStyle name="Total 12 37 4" xfId="53847" xr:uid="{00000000-0005-0000-0000-0000E6D50000}"/>
    <cellStyle name="Total 12 38" xfId="53848" xr:uid="{00000000-0005-0000-0000-0000E7D50000}"/>
    <cellStyle name="Total 12 38 2" xfId="53849" xr:uid="{00000000-0005-0000-0000-0000E8D50000}"/>
    <cellStyle name="Total 12 38 3" xfId="53850" xr:uid="{00000000-0005-0000-0000-0000E9D50000}"/>
    <cellStyle name="Total 12 38 4" xfId="53851" xr:uid="{00000000-0005-0000-0000-0000EAD50000}"/>
    <cellStyle name="Total 12 39" xfId="53852" xr:uid="{00000000-0005-0000-0000-0000EBD50000}"/>
    <cellStyle name="Total 12 39 2" xfId="53853" xr:uid="{00000000-0005-0000-0000-0000ECD50000}"/>
    <cellStyle name="Total 12 39 3" xfId="53854" xr:uid="{00000000-0005-0000-0000-0000EDD50000}"/>
    <cellStyle name="Total 12 39 4" xfId="53855" xr:uid="{00000000-0005-0000-0000-0000EED50000}"/>
    <cellStyle name="Total 12 4" xfId="53856" xr:uid="{00000000-0005-0000-0000-0000EFD50000}"/>
    <cellStyle name="Total 12 4 10" xfId="53857" xr:uid="{00000000-0005-0000-0000-0000F0D50000}"/>
    <cellStyle name="Total 12 4 10 2" xfId="53858" xr:uid="{00000000-0005-0000-0000-0000F1D50000}"/>
    <cellStyle name="Total 12 4 10 3" xfId="53859" xr:uid="{00000000-0005-0000-0000-0000F2D50000}"/>
    <cellStyle name="Total 12 4 10 4" xfId="53860" xr:uid="{00000000-0005-0000-0000-0000F3D50000}"/>
    <cellStyle name="Total 12 4 11" xfId="53861" xr:uid="{00000000-0005-0000-0000-0000F4D50000}"/>
    <cellStyle name="Total 12 4 11 2" xfId="53862" xr:uid="{00000000-0005-0000-0000-0000F5D50000}"/>
    <cellStyle name="Total 12 4 11 3" xfId="53863" xr:uid="{00000000-0005-0000-0000-0000F6D50000}"/>
    <cellStyle name="Total 12 4 11 4" xfId="53864" xr:uid="{00000000-0005-0000-0000-0000F7D50000}"/>
    <cellStyle name="Total 12 4 12" xfId="53865" xr:uid="{00000000-0005-0000-0000-0000F8D50000}"/>
    <cellStyle name="Total 12 4 12 2" xfId="53866" xr:uid="{00000000-0005-0000-0000-0000F9D50000}"/>
    <cellStyle name="Total 12 4 12 3" xfId="53867" xr:uid="{00000000-0005-0000-0000-0000FAD50000}"/>
    <cellStyle name="Total 12 4 12 4" xfId="53868" xr:uid="{00000000-0005-0000-0000-0000FBD50000}"/>
    <cellStyle name="Total 12 4 13" xfId="53869" xr:uid="{00000000-0005-0000-0000-0000FCD50000}"/>
    <cellStyle name="Total 12 4 13 2" xfId="53870" xr:uid="{00000000-0005-0000-0000-0000FDD50000}"/>
    <cellStyle name="Total 12 4 13 3" xfId="53871" xr:uid="{00000000-0005-0000-0000-0000FED50000}"/>
    <cellStyle name="Total 12 4 13 4" xfId="53872" xr:uid="{00000000-0005-0000-0000-0000FFD50000}"/>
    <cellStyle name="Total 12 4 14" xfId="53873" xr:uid="{00000000-0005-0000-0000-000000D60000}"/>
    <cellStyle name="Total 12 4 14 2" xfId="53874" xr:uid="{00000000-0005-0000-0000-000001D60000}"/>
    <cellStyle name="Total 12 4 14 3" xfId="53875" xr:uid="{00000000-0005-0000-0000-000002D60000}"/>
    <cellStyle name="Total 12 4 14 4" xfId="53876" xr:uid="{00000000-0005-0000-0000-000003D60000}"/>
    <cellStyle name="Total 12 4 15" xfId="53877" xr:uid="{00000000-0005-0000-0000-000004D60000}"/>
    <cellStyle name="Total 12 4 15 2" xfId="53878" xr:uid="{00000000-0005-0000-0000-000005D60000}"/>
    <cellStyle name="Total 12 4 15 3" xfId="53879" xr:uid="{00000000-0005-0000-0000-000006D60000}"/>
    <cellStyle name="Total 12 4 15 4" xfId="53880" xr:uid="{00000000-0005-0000-0000-000007D60000}"/>
    <cellStyle name="Total 12 4 16" xfId="53881" xr:uid="{00000000-0005-0000-0000-000008D60000}"/>
    <cellStyle name="Total 12 4 16 2" xfId="53882" xr:uid="{00000000-0005-0000-0000-000009D60000}"/>
    <cellStyle name="Total 12 4 16 3" xfId="53883" xr:uid="{00000000-0005-0000-0000-00000AD60000}"/>
    <cellStyle name="Total 12 4 16 4" xfId="53884" xr:uid="{00000000-0005-0000-0000-00000BD60000}"/>
    <cellStyle name="Total 12 4 17" xfId="53885" xr:uid="{00000000-0005-0000-0000-00000CD60000}"/>
    <cellStyle name="Total 12 4 17 2" xfId="53886" xr:uid="{00000000-0005-0000-0000-00000DD60000}"/>
    <cellStyle name="Total 12 4 17 3" xfId="53887" xr:uid="{00000000-0005-0000-0000-00000ED60000}"/>
    <cellStyle name="Total 12 4 17 4" xfId="53888" xr:uid="{00000000-0005-0000-0000-00000FD60000}"/>
    <cellStyle name="Total 12 4 18" xfId="53889" xr:uid="{00000000-0005-0000-0000-000010D60000}"/>
    <cellStyle name="Total 12 4 18 2" xfId="53890" xr:uid="{00000000-0005-0000-0000-000011D60000}"/>
    <cellStyle name="Total 12 4 18 3" xfId="53891" xr:uid="{00000000-0005-0000-0000-000012D60000}"/>
    <cellStyle name="Total 12 4 18 4" xfId="53892" xr:uid="{00000000-0005-0000-0000-000013D60000}"/>
    <cellStyle name="Total 12 4 19" xfId="53893" xr:uid="{00000000-0005-0000-0000-000014D60000}"/>
    <cellStyle name="Total 12 4 19 2" xfId="53894" xr:uid="{00000000-0005-0000-0000-000015D60000}"/>
    <cellStyle name="Total 12 4 19 3" xfId="53895" xr:uid="{00000000-0005-0000-0000-000016D60000}"/>
    <cellStyle name="Total 12 4 19 4" xfId="53896" xr:uid="{00000000-0005-0000-0000-000017D60000}"/>
    <cellStyle name="Total 12 4 2" xfId="53897" xr:uid="{00000000-0005-0000-0000-000018D60000}"/>
    <cellStyle name="Total 12 4 2 2" xfId="53898" xr:uid="{00000000-0005-0000-0000-000019D60000}"/>
    <cellStyle name="Total 12 4 2 3" xfId="53899" xr:uid="{00000000-0005-0000-0000-00001AD60000}"/>
    <cellStyle name="Total 12 4 2 4" xfId="53900" xr:uid="{00000000-0005-0000-0000-00001BD60000}"/>
    <cellStyle name="Total 12 4 20" xfId="53901" xr:uid="{00000000-0005-0000-0000-00001CD60000}"/>
    <cellStyle name="Total 12 4 20 2" xfId="53902" xr:uid="{00000000-0005-0000-0000-00001DD60000}"/>
    <cellStyle name="Total 12 4 20 3" xfId="53903" xr:uid="{00000000-0005-0000-0000-00001ED60000}"/>
    <cellStyle name="Total 12 4 20 4" xfId="53904" xr:uid="{00000000-0005-0000-0000-00001FD60000}"/>
    <cellStyle name="Total 12 4 21" xfId="53905" xr:uid="{00000000-0005-0000-0000-000020D60000}"/>
    <cellStyle name="Total 12 4 22" xfId="53906" xr:uid="{00000000-0005-0000-0000-000021D60000}"/>
    <cellStyle name="Total 12 4 3" xfId="53907" xr:uid="{00000000-0005-0000-0000-000022D60000}"/>
    <cellStyle name="Total 12 4 3 2" xfId="53908" xr:uid="{00000000-0005-0000-0000-000023D60000}"/>
    <cellStyle name="Total 12 4 3 3" xfId="53909" xr:uid="{00000000-0005-0000-0000-000024D60000}"/>
    <cellStyle name="Total 12 4 3 4" xfId="53910" xr:uid="{00000000-0005-0000-0000-000025D60000}"/>
    <cellStyle name="Total 12 4 4" xfId="53911" xr:uid="{00000000-0005-0000-0000-000026D60000}"/>
    <cellStyle name="Total 12 4 4 2" xfId="53912" xr:uid="{00000000-0005-0000-0000-000027D60000}"/>
    <cellStyle name="Total 12 4 4 3" xfId="53913" xr:uid="{00000000-0005-0000-0000-000028D60000}"/>
    <cellStyle name="Total 12 4 4 4" xfId="53914" xr:uid="{00000000-0005-0000-0000-000029D60000}"/>
    <cellStyle name="Total 12 4 5" xfId="53915" xr:uid="{00000000-0005-0000-0000-00002AD60000}"/>
    <cellStyle name="Total 12 4 5 2" xfId="53916" xr:uid="{00000000-0005-0000-0000-00002BD60000}"/>
    <cellStyle name="Total 12 4 5 3" xfId="53917" xr:uid="{00000000-0005-0000-0000-00002CD60000}"/>
    <cellStyle name="Total 12 4 5 4" xfId="53918" xr:uid="{00000000-0005-0000-0000-00002DD60000}"/>
    <cellStyle name="Total 12 4 6" xfId="53919" xr:uid="{00000000-0005-0000-0000-00002ED60000}"/>
    <cellStyle name="Total 12 4 6 2" xfId="53920" xr:uid="{00000000-0005-0000-0000-00002FD60000}"/>
    <cellStyle name="Total 12 4 6 3" xfId="53921" xr:uid="{00000000-0005-0000-0000-000030D60000}"/>
    <cellStyle name="Total 12 4 6 4" xfId="53922" xr:uid="{00000000-0005-0000-0000-000031D60000}"/>
    <cellStyle name="Total 12 4 7" xfId="53923" xr:uid="{00000000-0005-0000-0000-000032D60000}"/>
    <cellStyle name="Total 12 4 7 2" xfId="53924" xr:uid="{00000000-0005-0000-0000-000033D60000}"/>
    <cellStyle name="Total 12 4 7 3" xfId="53925" xr:uid="{00000000-0005-0000-0000-000034D60000}"/>
    <cellStyle name="Total 12 4 7 4" xfId="53926" xr:uid="{00000000-0005-0000-0000-000035D60000}"/>
    <cellStyle name="Total 12 4 8" xfId="53927" xr:uid="{00000000-0005-0000-0000-000036D60000}"/>
    <cellStyle name="Total 12 4 8 2" xfId="53928" xr:uid="{00000000-0005-0000-0000-000037D60000}"/>
    <cellStyle name="Total 12 4 8 3" xfId="53929" xr:uid="{00000000-0005-0000-0000-000038D60000}"/>
    <cellStyle name="Total 12 4 8 4" xfId="53930" xr:uid="{00000000-0005-0000-0000-000039D60000}"/>
    <cellStyle name="Total 12 4 9" xfId="53931" xr:uid="{00000000-0005-0000-0000-00003AD60000}"/>
    <cellStyle name="Total 12 4 9 2" xfId="53932" xr:uid="{00000000-0005-0000-0000-00003BD60000}"/>
    <cellStyle name="Total 12 4 9 3" xfId="53933" xr:uid="{00000000-0005-0000-0000-00003CD60000}"/>
    <cellStyle name="Total 12 4 9 4" xfId="53934" xr:uid="{00000000-0005-0000-0000-00003DD60000}"/>
    <cellStyle name="Total 12 40" xfId="53935" xr:uid="{00000000-0005-0000-0000-00003ED60000}"/>
    <cellStyle name="Total 12 40 2" xfId="53936" xr:uid="{00000000-0005-0000-0000-00003FD60000}"/>
    <cellStyle name="Total 12 40 3" xfId="53937" xr:uid="{00000000-0005-0000-0000-000040D60000}"/>
    <cellStyle name="Total 12 40 4" xfId="53938" xr:uid="{00000000-0005-0000-0000-000041D60000}"/>
    <cellStyle name="Total 12 41" xfId="53939" xr:uid="{00000000-0005-0000-0000-000042D60000}"/>
    <cellStyle name="Total 12 41 2" xfId="53940" xr:uid="{00000000-0005-0000-0000-000043D60000}"/>
    <cellStyle name="Total 12 41 3" xfId="53941" xr:uid="{00000000-0005-0000-0000-000044D60000}"/>
    <cellStyle name="Total 12 41 4" xfId="53942" xr:uid="{00000000-0005-0000-0000-000045D60000}"/>
    <cellStyle name="Total 12 42" xfId="53943" xr:uid="{00000000-0005-0000-0000-000046D60000}"/>
    <cellStyle name="Total 12 42 2" xfId="53944" xr:uid="{00000000-0005-0000-0000-000047D60000}"/>
    <cellStyle name="Total 12 42 3" xfId="53945" xr:uid="{00000000-0005-0000-0000-000048D60000}"/>
    <cellStyle name="Total 12 42 4" xfId="53946" xr:uid="{00000000-0005-0000-0000-000049D60000}"/>
    <cellStyle name="Total 12 43" xfId="53947" xr:uid="{00000000-0005-0000-0000-00004AD60000}"/>
    <cellStyle name="Total 12 43 2" xfId="53948" xr:uid="{00000000-0005-0000-0000-00004BD60000}"/>
    <cellStyle name="Total 12 43 3" xfId="53949" xr:uid="{00000000-0005-0000-0000-00004CD60000}"/>
    <cellStyle name="Total 12 43 4" xfId="53950" xr:uid="{00000000-0005-0000-0000-00004DD60000}"/>
    <cellStyle name="Total 12 44" xfId="53951" xr:uid="{00000000-0005-0000-0000-00004ED60000}"/>
    <cellStyle name="Total 12 44 2" xfId="53952" xr:uid="{00000000-0005-0000-0000-00004FD60000}"/>
    <cellStyle name="Total 12 44 3" xfId="53953" xr:uid="{00000000-0005-0000-0000-000050D60000}"/>
    <cellStyle name="Total 12 44 4" xfId="53954" xr:uid="{00000000-0005-0000-0000-000051D60000}"/>
    <cellStyle name="Total 12 45" xfId="53955" xr:uid="{00000000-0005-0000-0000-000052D60000}"/>
    <cellStyle name="Total 12 45 2" xfId="53956" xr:uid="{00000000-0005-0000-0000-000053D60000}"/>
    <cellStyle name="Total 12 45 3" xfId="53957" xr:uid="{00000000-0005-0000-0000-000054D60000}"/>
    <cellStyle name="Total 12 45 4" xfId="53958" xr:uid="{00000000-0005-0000-0000-000055D60000}"/>
    <cellStyle name="Total 12 46" xfId="53959" xr:uid="{00000000-0005-0000-0000-000056D60000}"/>
    <cellStyle name="Total 12 46 2" xfId="53960" xr:uid="{00000000-0005-0000-0000-000057D60000}"/>
    <cellStyle name="Total 12 46 3" xfId="53961" xr:uid="{00000000-0005-0000-0000-000058D60000}"/>
    <cellStyle name="Total 12 46 4" xfId="53962" xr:uid="{00000000-0005-0000-0000-000059D60000}"/>
    <cellStyle name="Total 12 47" xfId="53963" xr:uid="{00000000-0005-0000-0000-00005AD60000}"/>
    <cellStyle name="Total 12 47 2" xfId="53964" xr:uid="{00000000-0005-0000-0000-00005BD60000}"/>
    <cellStyle name="Total 12 47 3" xfId="53965" xr:uid="{00000000-0005-0000-0000-00005CD60000}"/>
    <cellStyle name="Total 12 47 4" xfId="53966" xr:uid="{00000000-0005-0000-0000-00005DD60000}"/>
    <cellStyle name="Total 12 48" xfId="53967" xr:uid="{00000000-0005-0000-0000-00005ED60000}"/>
    <cellStyle name="Total 12 48 2" xfId="53968" xr:uid="{00000000-0005-0000-0000-00005FD60000}"/>
    <cellStyle name="Total 12 48 3" xfId="53969" xr:uid="{00000000-0005-0000-0000-000060D60000}"/>
    <cellStyle name="Total 12 48 4" xfId="53970" xr:uid="{00000000-0005-0000-0000-000061D60000}"/>
    <cellStyle name="Total 12 49" xfId="53971" xr:uid="{00000000-0005-0000-0000-000062D60000}"/>
    <cellStyle name="Total 12 49 2" xfId="53972" xr:uid="{00000000-0005-0000-0000-000063D60000}"/>
    <cellStyle name="Total 12 49 3" xfId="53973" xr:uid="{00000000-0005-0000-0000-000064D60000}"/>
    <cellStyle name="Total 12 49 4" xfId="53974" xr:uid="{00000000-0005-0000-0000-000065D60000}"/>
    <cellStyle name="Total 12 5" xfId="53975" xr:uid="{00000000-0005-0000-0000-000066D60000}"/>
    <cellStyle name="Total 12 5 10" xfId="53976" xr:uid="{00000000-0005-0000-0000-000067D60000}"/>
    <cellStyle name="Total 12 5 10 2" xfId="53977" xr:uid="{00000000-0005-0000-0000-000068D60000}"/>
    <cellStyle name="Total 12 5 10 3" xfId="53978" xr:uid="{00000000-0005-0000-0000-000069D60000}"/>
    <cellStyle name="Total 12 5 10 4" xfId="53979" xr:uid="{00000000-0005-0000-0000-00006AD60000}"/>
    <cellStyle name="Total 12 5 11" xfId="53980" xr:uid="{00000000-0005-0000-0000-00006BD60000}"/>
    <cellStyle name="Total 12 5 11 2" xfId="53981" xr:uid="{00000000-0005-0000-0000-00006CD60000}"/>
    <cellStyle name="Total 12 5 11 3" xfId="53982" xr:uid="{00000000-0005-0000-0000-00006DD60000}"/>
    <cellStyle name="Total 12 5 11 4" xfId="53983" xr:uid="{00000000-0005-0000-0000-00006ED60000}"/>
    <cellStyle name="Total 12 5 12" xfId="53984" xr:uid="{00000000-0005-0000-0000-00006FD60000}"/>
    <cellStyle name="Total 12 5 12 2" xfId="53985" xr:uid="{00000000-0005-0000-0000-000070D60000}"/>
    <cellStyle name="Total 12 5 12 3" xfId="53986" xr:uid="{00000000-0005-0000-0000-000071D60000}"/>
    <cellStyle name="Total 12 5 12 4" xfId="53987" xr:uid="{00000000-0005-0000-0000-000072D60000}"/>
    <cellStyle name="Total 12 5 13" xfId="53988" xr:uid="{00000000-0005-0000-0000-000073D60000}"/>
    <cellStyle name="Total 12 5 13 2" xfId="53989" xr:uid="{00000000-0005-0000-0000-000074D60000}"/>
    <cellStyle name="Total 12 5 13 3" xfId="53990" xr:uid="{00000000-0005-0000-0000-000075D60000}"/>
    <cellStyle name="Total 12 5 13 4" xfId="53991" xr:uid="{00000000-0005-0000-0000-000076D60000}"/>
    <cellStyle name="Total 12 5 14" xfId="53992" xr:uid="{00000000-0005-0000-0000-000077D60000}"/>
    <cellStyle name="Total 12 5 14 2" xfId="53993" xr:uid="{00000000-0005-0000-0000-000078D60000}"/>
    <cellStyle name="Total 12 5 14 3" xfId="53994" xr:uid="{00000000-0005-0000-0000-000079D60000}"/>
    <cellStyle name="Total 12 5 14 4" xfId="53995" xr:uid="{00000000-0005-0000-0000-00007AD60000}"/>
    <cellStyle name="Total 12 5 15" xfId="53996" xr:uid="{00000000-0005-0000-0000-00007BD60000}"/>
    <cellStyle name="Total 12 5 15 2" xfId="53997" xr:uid="{00000000-0005-0000-0000-00007CD60000}"/>
    <cellStyle name="Total 12 5 15 3" xfId="53998" xr:uid="{00000000-0005-0000-0000-00007DD60000}"/>
    <cellStyle name="Total 12 5 15 4" xfId="53999" xr:uid="{00000000-0005-0000-0000-00007ED60000}"/>
    <cellStyle name="Total 12 5 16" xfId="54000" xr:uid="{00000000-0005-0000-0000-00007FD60000}"/>
    <cellStyle name="Total 12 5 16 2" xfId="54001" xr:uid="{00000000-0005-0000-0000-000080D60000}"/>
    <cellStyle name="Total 12 5 16 3" xfId="54002" xr:uid="{00000000-0005-0000-0000-000081D60000}"/>
    <cellStyle name="Total 12 5 16 4" xfId="54003" xr:uid="{00000000-0005-0000-0000-000082D60000}"/>
    <cellStyle name="Total 12 5 17" xfId="54004" xr:uid="{00000000-0005-0000-0000-000083D60000}"/>
    <cellStyle name="Total 12 5 17 2" xfId="54005" xr:uid="{00000000-0005-0000-0000-000084D60000}"/>
    <cellStyle name="Total 12 5 17 3" xfId="54006" xr:uid="{00000000-0005-0000-0000-000085D60000}"/>
    <cellStyle name="Total 12 5 17 4" xfId="54007" xr:uid="{00000000-0005-0000-0000-000086D60000}"/>
    <cellStyle name="Total 12 5 18" xfId="54008" xr:uid="{00000000-0005-0000-0000-000087D60000}"/>
    <cellStyle name="Total 12 5 18 2" xfId="54009" xr:uid="{00000000-0005-0000-0000-000088D60000}"/>
    <cellStyle name="Total 12 5 18 3" xfId="54010" xr:uid="{00000000-0005-0000-0000-000089D60000}"/>
    <cellStyle name="Total 12 5 18 4" xfId="54011" xr:uid="{00000000-0005-0000-0000-00008AD60000}"/>
    <cellStyle name="Total 12 5 19" xfId="54012" xr:uid="{00000000-0005-0000-0000-00008BD60000}"/>
    <cellStyle name="Total 12 5 19 2" xfId="54013" xr:uid="{00000000-0005-0000-0000-00008CD60000}"/>
    <cellStyle name="Total 12 5 19 3" xfId="54014" xr:uid="{00000000-0005-0000-0000-00008DD60000}"/>
    <cellStyle name="Total 12 5 19 4" xfId="54015" xr:uid="{00000000-0005-0000-0000-00008ED60000}"/>
    <cellStyle name="Total 12 5 2" xfId="54016" xr:uid="{00000000-0005-0000-0000-00008FD60000}"/>
    <cellStyle name="Total 12 5 2 2" xfId="54017" xr:uid="{00000000-0005-0000-0000-000090D60000}"/>
    <cellStyle name="Total 12 5 2 3" xfId="54018" xr:uid="{00000000-0005-0000-0000-000091D60000}"/>
    <cellStyle name="Total 12 5 2 4" xfId="54019" xr:uid="{00000000-0005-0000-0000-000092D60000}"/>
    <cellStyle name="Total 12 5 20" xfId="54020" xr:uid="{00000000-0005-0000-0000-000093D60000}"/>
    <cellStyle name="Total 12 5 20 2" xfId="54021" xr:uid="{00000000-0005-0000-0000-000094D60000}"/>
    <cellStyle name="Total 12 5 20 3" xfId="54022" xr:uid="{00000000-0005-0000-0000-000095D60000}"/>
    <cellStyle name="Total 12 5 20 4" xfId="54023" xr:uid="{00000000-0005-0000-0000-000096D60000}"/>
    <cellStyle name="Total 12 5 21" xfId="54024" xr:uid="{00000000-0005-0000-0000-000097D60000}"/>
    <cellStyle name="Total 12 5 22" xfId="54025" xr:uid="{00000000-0005-0000-0000-000098D60000}"/>
    <cellStyle name="Total 12 5 3" xfId="54026" xr:uid="{00000000-0005-0000-0000-000099D60000}"/>
    <cellStyle name="Total 12 5 3 2" xfId="54027" xr:uid="{00000000-0005-0000-0000-00009AD60000}"/>
    <cellStyle name="Total 12 5 3 3" xfId="54028" xr:uid="{00000000-0005-0000-0000-00009BD60000}"/>
    <cellStyle name="Total 12 5 3 4" xfId="54029" xr:uid="{00000000-0005-0000-0000-00009CD60000}"/>
    <cellStyle name="Total 12 5 4" xfId="54030" xr:uid="{00000000-0005-0000-0000-00009DD60000}"/>
    <cellStyle name="Total 12 5 4 2" xfId="54031" xr:uid="{00000000-0005-0000-0000-00009ED60000}"/>
    <cellStyle name="Total 12 5 4 3" xfId="54032" xr:uid="{00000000-0005-0000-0000-00009FD60000}"/>
    <cellStyle name="Total 12 5 4 4" xfId="54033" xr:uid="{00000000-0005-0000-0000-0000A0D60000}"/>
    <cellStyle name="Total 12 5 5" xfId="54034" xr:uid="{00000000-0005-0000-0000-0000A1D60000}"/>
    <cellStyle name="Total 12 5 5 2" xfId="54035" xr:uid="{00000000-0005-0000-0000-0000A2D60000}"/>
    <cellStyle name="Total 12 5 5 3" xfId="54036" xr:uid="{00000000-0005-0000-0000-0000A3D60000}"/>
    <cellStyle name="Total 12 5 5 4" xfId="54037" xr:uid="{00000000-0005-0000-0000-0000A4D60000}"/>
    <cellStyle name="Total 12 5 6" xfId="54038" xr:uid="{00000000-0005-0000-0000-0000A5D60000}"/>
    <cellStyle name="Total 12 5 6 2" xfId="54039" xr:uid="{00000000-0005-0000-0000-0000A6D60000}"/>
    <cellStyle name="Total 12 5 6 3" xfId="54040" xr:uid="{00000000-0005-0000-0000-0000A7D60000}"/>
    <cellStyle name="Total 12 5 6 4" xfId="54041" xr:uid="{00000000-0005-0000-0000-0000A8D60000}"/>
    <cellStyle name="Total 12 5 7" xfId="54042" xr:uid="{00000000-0005-0000-0000-0000A9D60000}"/>
    <cellStyle name="Total 12 5 7 2" xfId="54043" xr:uid="{00000000-0005-0000-0000-0000AAD60000}"/>
    <cellStyle name="Total 12 5 7 3" xfId="54044" xr:uid="{00000000-0005-0000-0000-0000ABD60000}"/>
    <cellStyle name="Total 12 5 7 4" xfId="54045" xr:uid="{00000000-0005-0000-0000-0000ACD60000}"/>
    <cellStyle name="Total 12 5 8" xfId="54046" xr:uid="{00000000-0005-0000-0000-0000ADD60000}"/>
    <cellStyle name="Total 12 5 8 2" xfId="54047" xr:uid="{00000000-0005-0000-0000-0000AED60000}"/>
    <cellStyle name="Total 12 5 8 3" xfId="54048" xr:uid="{00000000-0005-0000-0000-0000AFD60000}"/>
    <cellStyle name="Total 12 5 8 4" xfId="54049" xr:uid="{00000000-0005-0000-0000-0000B0D60000}"/>
    <cellStyle name="Total 12 5 9" xfId="54050" xr:uid="{00000000-0005-0000-0000-0000B1D60000}"/>
    <cellStyle name="Total 12 5 9 2" xfId="54051" xr:uid="{00000000-0005-0000-0000-0000B2D60000}"/>
    <cellStyle name="Total 12 5 9 3" xfId="54052" xr:uid="{00000000-0005-0000-0000-0000B3D60000}"/>
    <cellStyle name="Total 12 5 9 4" xfId="54053" xr:uid="{00000000-0005-0000-0000-0000B4D60000}"/>
    <cellStyle name="Total 12 50" xfId="54054" xr:uid="{00000000-0005-0000-0000-0000B5D60000}"/>
    <cellStyle name="Total 12 51" xfId="54055" xr:uid="{00000000-0005-0000-0000-0000B6D60000}"/>
    <cellStyle name="Total 12 52" xfId="54056" xr:uid="{00000000-0005-0000-0000-0000B7D60000}"/>
    <cellStyle name="Total 12 6" xfId="54057" xr:uid="{00000000-0005-0000-0000-0000B8D60000}"/>
    <cellStyle name="Total 12 6 10" xfId="54058" xr:uid="{00000000-0005-0000-0000-0000B9D60000}"/>
    <cellStyle name="Total 12 6 10 2" xfId="54059" xr:uid="{00000000-0005-0000-0000-0000BAD60000}"/>
    <cellStyle name="Total 12 6 10 3" xfId="54060" xr:uid="{00000000-0005-0000-0000-0000BBD60000}"/>
    <cellStyle name="Total 12 6 10 4" xfId="54061" xr:uid="{00000000-0005-0000-0000-0000BCD60000}"/>
    <cellStyle name="Total 12 6 11" xfId="54062" xr:uid="{00000000-0005-0000-0000-0000BDD60000}"/>
    <cellStyle name="Total 12 6 11 2" xfId="54063" xr:uid="{00000000-0005-0000-0000-0000BED60000}"/>
    <cellStyle name="Total 12 6 11 3" xfId="54064" xr:uid="{00000000-0005-0000-0000-0000BFD60000}"/>
    <cellStyle name="Total 12 6 11 4" xfId="54065" xr:uid="{00000000-0005-0000-0000-0000C0D60000}"/>
    <cellStyle name="Total 12 6 12" xfId="54066" xr:uid="{00000000-0005-0000-0000-0000C1D60000}"/>
    <cellStyle name="Total 12 6 12 2" xfId="54067" xr:uid="{00000000-0005-0000-0000-0000C2D60000}"/>
    <cellStyle name="Total 12 6 12 3" xfId="54068" xr:uid="{00000000-0005-0000-0000-0000C3D60000}"/>
    <cellStyle name="Total 12 6 12 4" xfId="54069" xr:uid="{00000000-0005-0000-0000-0000C4D60000}"/>
    <cellStyle name="Total 12 6 13" xfId="54070" xr:uid="{00000000-0005-0000-0000-0000C5D60000}"/>
    <cellStyle name="Total 12 6 13 2" xfId="54071" xr:uid="{00000000-0005-0000-0000-0000C6D60000}"/>
    <cellStyle name="Total 12 6 13 3" xfId="54072" xr:uid="{00000000-0005-0000-0000-0000C7D60000}"/>
    <cellStyle name="Total 12 6 13 4" xfId="54073" xr:uid="{00000000-0005-0000-0000-0000C8D60000}"/>
    <cellStyle name="Total 12 6 14" xfId="54074" xr:uid="{00000000-0005-0000-0000-0000C9D60000}"/>
    <cellStyle name="Total 12 6 14 2" xfId="54075" xr:uid="{00000000-0005-0000-0000-0000CAD60000}"/>
    <cellStyle name="Total 12 6 14 3" xfId="54076" xr:uid="{00000000-0005-0000-0000-0000CBD60000}"/>
    <cellStyle name="Total 12 6 14 4" xfId="54077" xr:uid="{00000000-0005-0000-0000-0000CCD60000}"/>
    <cellStyle name="Total 12 6 15" xfId="54078" xr:uid="{00000000-0005-0000-0000-0000CDD60000}"/>
    <cellStyle name="Total 12 6 15 2" xfId="54079" xr:uid="{00000000-0005-0000-0000-0000CED60000}"/>
    <cellStyle name="Total 12 6 15 3" xfId="54080" xr:uid="{00000000-0005-0000-0000-0000CFD60000}"/>
    <cellStyle name="Total 12 6 15 4" xfId="54081" xr:uid="{00000000-0005-0000-0000-0000D0D60000}"/>
    <cellStyle name="Total 12 6 16" xfId="54082" xr:uid="{00000000-0005-0000-0000-0000D1D60000}"/>
    <cellStyle name="Total 12 6 16 2" xfId="54083" xr:uid="{00000000-0005-0000-0000-0000D2D60000}"/>
    <cellStyle name="Total 12 6 16 3" xfId="54084" xr:uid="{00000000-0005-0000-0000-0000D3D60000}"/>
    <cellStyle name="Total 12 6 16 4" xfId="54085" xr:uid="{00000000-0005-0000-0000-0000D4D60000}"/>
    <cellStyle name="Total 12 6 17" xfId="54086" xr:uid="{00000000-0005-0000-0000-0000D5D60000}"/>
    <cellStyle name="Total 12 6 17 2" xfId="54087" xr:uid="{00000000-0005-0000-0000-0000D6D60000}"/>
    <cellStyle name="Total 12 6 17 3" xfId="54088" xr:uid="{00000000-0005-0000-0000-0000D7D60000}"/>
    <cellStyle name="Total 12 6 17 4" xfId="54089" xr:uid="{00000000-0005-0000-0000-0000D8D60000}"/>
    <cellStyle name="Total 12 6 18" xfId="54090" xr:uid="{00000000-0005-0000-0000-0000D9D60000}"/>
    <cellStyle name="Total 12 6 18 2" xfId="54091" xr:uid="{00000000-0005-0000-0000-0000DAD60000}"/>
    <cellStyle name="Total 12 6 18 3" xfId="54092" xr:uid="{00000000-0005-0000-0000-0000DBD60000}"/>
    <cellStyle name="Total 12 6 18 4" xfId="54093" xr:uid="{00000000-0005-0000-0000-0000DCD60000}"/>
    <cellStyle name="Total 12 6 19" xfId="54094" xr:uid="{00000000-0005-0000-0000-0000DDD60000}"/>
    <cellStyle name="Total 12 6 19 2" xfId="54095" xr:uid="{00000000-0005-0000-0000-0000DED60000}"/>
    <cellStyle name="Total 12 6 19 3" xfId="54096" xr:uid="{00000000-0005-0000-0000-0000DFD60000}"/>
    <cellStyle name="Total 12 6 19 4" xfId="54097" xr:uid="{00000000-0005-0000-0000-0000E0D60000}"/>
    <cellStyle name="Total 12 6 2" xfId="54098" xr:uid="{00000000-0005-0000-0000-0000E1D60000}"/>
    <cellStyle name="Total 12 6 2 2" xfId="54099" xr:uid="{00000000-0005-0000-0000-0000E2D60000}"/>
    <cellStyle name="Total 12 6 2 3" xfId="54100" xr:uid="{00000000-0005-0000-0000-0000E3D60000}"/>
    <cellStyle name="Total 12 6 2 4" xfId="54101" xr:uid="{00000000-0005-0000-0000-0000E4D60000}"/>
    <cellStyle name="Total 12 6 20" xfId="54102" xr:uid="{00000000-0005-0000-0000-0000E5D60000}"/>
    <cellStyle name="Total 12 6 20 2" xfId="54103" xr:uid="{00000000-0005-0000-0000-0000E6D60000}"/>
    <cellStyle name="Total 12 6 20 3" xfId="54104" xr:uid="{00000000-0005-0000-0000-0000E7D60000}"/>
    <cellStyle name="Total 12 6 20 4" xfId="54105" xr:uid="{00000000-0005-0000-0000-0000E8D60000}"/>
    <cellStyle name="Total 12 6 21" xfId="54106" xr:uid="{00000000-0005-0000-0000-0000E9D60000}"/>
    <cellStyle name="Total 12 6 22" xfId="54107" xr:uid="{00000000-0005-0000-0000-0000EAD60000}"/>
    <cellStyle name="Total 12 6 3" xfId="54108" xr:uid="{00000000-0005-0000-0000-0000EBD60000}"/>
    <cellStyle name="Total 12 6 3 2" xfId="54109" xr:uid="{00000000-0005-0000-0000-0000ECD60000}"/>
    <cellStyle name="Total 12 6 3 3" xfId="54110" xr:uid="{00000000-0005-0000-0000-0000EDD60000}"/>
    <cellStyle name="Total 12 6 3 4" xfId="54111" xr:uid="{00000000-0005-0000-0000-0000EED60000}"/>
    <cellStyle name="Total 12 6 4" xfId="54112" xr:uid="{00000000-0005-0000-0000-0000EFD60000}"/>
    <cellStyle name="Total 12 6 4 2" xfId="54113" xr:uid="{00000000-0005-0000-0000-0000F0D60000}"/>
    <cellStyle name="Total 12 6 4 3" xfId="54114" xr:uid="{00000000-0005-0000-0000-0000F1D60000}"/>
    <cellStyle name="Total 12 6 4 4" xfId="54115" xr:uid="{00000000-0005-0000-0000-0000F2D60000}"/>
    <cellStyle name="Total 12 6 5" xfId="54116" xr:uid="{00000000-0005-0000-0000-0000F3D60000}"/>
    <cellStyle name="Total 12 6 5 2" xfId="54117" xr:uid="{00000000-0005-0000-0000-0000F4D60000}"/>
    <cellStyle name="Total 12 6 5 3" xfId="54118" xr:uid="{00000000-0005-0000-0000-0000F5D60000}"/>
    <cellStyle name="Total 12 6 5 4" xfId="54119" xr:uid="{00000000-0005-0000-0000-0000F6D60000}"/>
    <cellStyle name="Total 12 6 6" xfId="54120" xr:uid="{00000000-0005-0000-0000-0000F7D60000}"/>
    <cellStyle name="Total 12 6 6 2" xfId="54121" xr:uid="{00000000-0005-0000-0000-0000F8D60000}"/>
    <cellStyle name="Total 12 6 6 3" xfId="54122" xr:uid="{00000000-0005-0000-0000-0000F9D60000}"/>
    <cellStyle name="Total 12 6 6 4" xfId="54123" xr:uid="{00000000-0005-0000-0000-0000FAD60000}"/>
    <cellStyle name="Total 12 6 7" xfId="54124" xr:uid="{00000000-0005-0000-0000-0000FBD60000}"/>
    <cellStyle name="Total 12 6 7 2" xfId="54125" xr:uid="{00000000-0005-0000-0000-0000FCD60000}"/>
    <cellStyle name="Total 12 6 7 3" xfId="54126" xr:uid="{00000000-0005-0000-0000-0000FDD60000}"/>
    <cellStyle name="Total 12 6 7 4" xfId="54127" xr:uid="{00000000-0005-0000-0000-0000FED60000}"/>
    <cellStyle name="Total 12 6 8" xfId="54128" xr:uid="{00000000-0005-0000-0000-0000FFD60000}"/>
    <cellStyle name="Total 12 6 8 2" xfId="54129" xr:uid="{00000000-0005-0000-0000-000000D70000}"/>
    <cellStyle name="Total 12 6 8 3" xfId="54130" xr:uid="{00000000-0005-0000-0000-000001D70000}"/>
    <cellStyle name="Total 12 6 8 4" xfId="54131" xr:uid="{00000000-0005-0000-0000-000002D70000}"/>
    <cellStyle name="Total 12 6 9" xfId="54132" xr:uid="{00000000-0005-0000-0000-000003D70000}"/>
    <cellStyle name="Total 12 6 9 2" xfId="54133" xr:uid="{00000000-0005-0000-0000-000004D70000}"/>
    <cellStyle name="Total 12 6 9 3" xfId="54134" xr:uid="{00000000-0005-0000-0000-000005D70000}"/>
    <cellStyle name="Total 12 6 9 4" xfId="54135" xr:uid="{00000000-0005-0000-0000-000006D70000}"/>
    <cellStyle name="Total 12 7" xfId="54136" xr:uid="{00000000-0005-0000-0000-000007D70000}"/>
    <cellStyle name="Total 12 7 10" xfId="54137" xr:uid="{00000000-0005-0000-0000-000008D70000}"/>
    <cellStyle name="Total 12 7 10 2" xfId="54138" xr:uid="{00000000-0005-0000-0000-000009D70000}"/>
    <cellStyle name="Total 12 7 10 3" xfId="54139" xr:uid="{00000000-0005-0000-0000-00000AD70000}"/>
    <cellStyle name="Total 12 7 10 4" xfId="54140" xr:uid="{00000000-0005-0000-0000-00000BD70000}"/>
    <cellStyle name="Total 12 7 11" xfId="54141" xr:uid="{00000000-0005-0000-0000-00000CD70000}"/>
    <cellStyle name="Total 12 7 11 2" xfId="54142" xr:uid="{00000000-0005-0000-0000-00000DD70000}"/>
    <cellStyle name="Total 12 7 11 3" xfId="54143" xr:uid="{00000000-0005-0000-0000-00000ED70000}"/>
    <cellStyle name="Total 12 7 11 4" xfId="54144" xr:uid="{00000000-0005-0000-0000-00000FD70000}"/>
    <cellStyle name="Total 12 7 12" xfId="54145" xr:uid="{00000000-0005-0000-0000-000010D70000}"/>
    <cellStyle name="Total 12 7 12 2" xfId="54146" xr:uid="{00000000-0005-0000-0000-000011D70000}"/>
    <cellStyle name="Total 12 7 12 3" xfId="54147" xr:uid="{00000000-0005-0000-0000-000012D70000}"/>
    <cellStyle name="Total 12 7 12 4" xfId="54148" xr:uid="{00000000-0005-0000-0000-000013D70000}"/>
    <cellStyle name="Total 12 7 13" xfId="54149" xr:uid="{00000000-0005-0000-0000-000014D70000}"/>
    <cellStyle name="Total 12 7 13 2" xfId="54150" xr:uid="{00000000-0005-0000-0000-000015D70000}"/>
    <cellStyle name="Total 12 7 13 3" xfId="54151" xr:uid="{00000000-0005-0000-0000-000016D70000}"/>
    <cellStyle name="Total 12 7 13 4" xfId="54152" xr:uid="{00000000-0005-0000-0000-000017D70000}"/>
    <cellStyle name="Total 12 7 14" xfId="54153" xr:uid="{00000000-0005-0000-0000-000018D70000}"/>
    <cellStyle name="Total 12 7 14 2" xfId="54154" xr:uid="{00000000-0005-0000-0000-000019D70000}"/>
    <cellStyle name="Total 12 7 14 3" xfId="54155" xr:uid="{00000000-0005-0000-0000-00001AD70000}"/>
    <cellStyle name="Total 12 7 14 4" xfId="54156" xr:uid="{00000000-0005-0000-0000-00001BD70000}"/>
    <cellStyle name="Total 12 7 15" xfId="54157" xr:uid="{00000000-0005-0000-0000-00001CD70000}"/>
    <cellStyle name="Total 12 7 15 2" xfId="54158" xr:uid="{00000000-0005-0000-0000-00001DD70000}"/>
    <cellStyle name="Total 12 7 15 3" xfId="54159" xr:uid="{00000000-0005-0000-0000-00001ED70000}"/>
    <cellStyle name="Total 12 7 15 4" xfId="54160" xr:uid="{00000000-0005-0000-0000-00001FD70000}"/>
    <cellStyle name="Total 12 7 16" xfId="54161" xr:uid="{00000000-0005-0000-0000-000020D70000}"/>
    <cellStyle name="Total 12 7 16 2" xfId="54162" xr:uid="{00000000-0005-0000-0000-000021D70000}"/>
    <cellStyle name="Total 12 7 16 3" xfId="54163" xr:uid="{00000000-0005-0000-0000-000022D70000}"/>
    <cellStyle name="Total 12 7 16 4" xfId="54164" xr:uid="{00000000-0005-0000-0000-000023D70000}"/>
    <cellStyle name="Total 12 7 17" xfId="54165" xr:uid="{00000000-0005-0000-0000-000024D70000}"/>
    <cellStyle name="Total 12 7 17 2" xfId="54166" xr:uid="{00000000-0005-0000-0000-000025D70000}"/>
    <cellStyle name="Total 12 7 17 3" xfId="54167" xr:uid="{00000000-0005-0000-0000-000026D70000}"/>
    <cellStyle name="Total 12 7 17 4" xfId="54168" xr:uid="{00000000-0005-0000-0000-000027D70000}"/>
    <cellStyle name="Total 12 7 18" xfId="54169" xr:uid="{00000000-0005-0000-0000-000028D70000}"/>
    <cellStyle name="Total 12 7 18 2" xfId="54170" xr:uid="{00000000-0005-0000-0000-000029D70000}"/>
    <cellStyle name="Total 12 7 18 3" xfId="54171" xr:uid="{00000000-0005-0000-0000-00002AD70000}"/>
    <cellStyle name="Total 12 7 18 4" xfId="54172" xr:uid="{00000000-0005-0000-0000-00002BD70000}"/>
    <cellStyle name="Total 12 7 19" xfId="54173" xr:uid="{00000000-0005-0000-0000-00002CD70000}"/>
    <cellStyle name="Total 12 7 19 2" xfId="54174" xr:uid="{00000000-0005-0000-0000-00002DD70000}"/>
    <cellStyle name="Total 12 7 19 3" xfId="54175" xr:uid="{00000000-0005-0000-0000-00002ED70000}"/>
    <cellStyle name="Total 12 7 19 4" xfId="54176" xr:uid="{00000000-0005-0000-0000-00002FD70000}"/>
    <cellStyle name="Total 12 7 2" xfId="54177" xr:uid="{00000000-0005-0000-0000-000030D70000}"/>
    <cellStyle name="Total 12 7 2 2" xfId="54178" xr:uid="{00000000-0005-0000-0000-000031D70000}"/>
    <cellStyle name="Total 12 7 2 3" xfId="54179" xr:uid="{00000000-0005-0000-0000-000032D70000}"/>
    <cellStyle name="Total 12 7 2 4" xfId="54180" xr:uid="{00000000-0005-0000-0000-000033D70000}"/>
    <cellStyle name="Total 12 7 20" xfId="54181" xr:uid="{00000000-0005-0000-0000-000034D70000}"/>
    <cellStyle name="Total 12 7 20 2" xfId="54182" xr:uid="{00000000-0005-0000-0000-000035D70000}"/>
    <cellStyle name="Total 12 7 20 3" xfId="54183" xr:uid="{00000000-0005-0000-0000-000036D70000}"/>
    <cellStyle name="Total 12 7 20 4" xfId="54184" xr:uid="{00000000-0005-0000-0000-000037D70000}"/>
    <cellStyle name="Total 12 7 21" xfId="54185" xr:uid="{00000000-0005-0000-0000-000038D70000}"/>
    <cellStyle name="Total 12 7 22" xfId="54186" xr:uid="{00000000-0005-0000-0000-000039D70000}"/>
    <cellStyle name="Total 12 7 3" xfId="54187" xr:uid="{00000000-0005-0000-0000-00003AD70000}"/>
    <cellStyle name="Total 12 7 3 2" xfId="54188" xr:uid="{00000000-0005-0000-0000-00003BD70000}"/>
    <cellStyle name="Total 12 7 3 3" xfId="54189" xr:uid="{00000000-0005-0000-0000-00003CD70000}"/>
    <cellStyle name="Total 12 7 3 4" xfId="54190" xr:uid="{00000000-0005-0000-0000-00003DD70000}"/>
    <cellStyle name="Total 12 7 4" xfId="54191" xr:uid="{00000000-0005-0000-0000-00003ED70000}"/>
    <cellStyle name="Total 12 7 4 2" xfId="54192" xr:uid="{00000000-0005-0000-0000-00003FD70000}"/>
    <cellStyle name="Total 12 7 4 3" xfId="54193" xr:uid="{00000000-0005-0000-0000-000040D70000}"/>
    <cellStyle name="Total 12 7 4 4" xfId="54194" xr:uid="{00000000-0005-0000-0000-000041D70000}"/>
    <cellStyle name="Total 12 7 5" xfId="54195" xr:uid="{00000000-0005-0000-0000-000042D70000}"/>
    <cellStyle name="Total 12 7 5 2" xfId="54196" xr:uid="{00000000-0005-0000-0000-000043D70000}"/>
    <cellStyle name="Total 12 7 5 3" xfId="54197" xr:uid="{00000000-0005-0000-0000-000044D70000}"/>
    <cellStyle name="Total 12 7 5 4" xfId="54198" xr:uid="{00000000-0005-0000-0000-000045D70000}"/>
    <cellStyle name="Total 12 7 6" xfId="54199" xr:uid="{00000000-0005-0000-0000-000046D70000}"/>
    <cellStyle name="Total 12 7 6 2" xfId="54200" xr:uid="{00000000-0005-0000-0000-000047D70000}"/>
    <cellStyle name="Total 12 7 6 3" xfId="54201" xr:uid="{00000000-0005-0000-0000-000048D70000}"/>
    <cellStyle name="Total 12 7 6 4" xfId="54202" xr:uid="{00000000-0005-0000-0000-000049D70000}"/>
    <cellStyle name="Total 12 7 7" xfId="54203" xr:uid="{00000000-0005-0000-0000-00004AD70000}"/>
    <cellStyle name="Total 12 7 7 2" xfId="54204" xr:uid="{00000000-0005-0000-0000-00004BD70000}"/>
    <cellStyle name="Total 12 7 7 3" xfId="54205" xr:uid="{00000000-0005-0000-0000-00004CD70000}"/>
    <cellStyle name="Total 12 7 7 4" xfId="54206" xr:uid="{00000000-0005-0000-0000-00004DD70000}"/>
    <cellStyle name="Total 12 7 8" xfId="54207" xr:uid="{00000000-0005-0000-0000-00004ED70000}"/>
    <cellStyle name="Total 12 7 8 2" xfId="54208" xr:uid="{00000000-0005-0000-0000-00004FD70000}"/>
    <cellStyle name="Total 12 7 8 3" xfId="54209" xr:uid="{00000000-0005-0000-0000-000050D70000}"/>
    <cellStyle name="Total 12 7 8 4" xfId="54210" xr:uid="{00000000-0005-0000-0000-000051D70000}"/>
    <cellStyle name="Total 12 7 9" xfId="54211" xr:uid="{00000000-0005-0000-0000-000052D70000}"/>
    <cellStyle name="Total 12 7 9 2" xfId="54212" xr:uid="{00000000-0005-0000-0000-000053D70000}"/>
    <cellStyle name="Total 12 7 9 3" xfId="54213" xr:uid="{00000000-0005-0000-0000-000054D70000}"/>
    <cellStyle name="Total 12 7 9 4" xfId="54214" xr:uid="{00000000-0005-0000-0000-000055D70000}"/>
    <cellStyle name="Total 12 8" xfId="54215" xr:uid="{00000000-0005-0000-0000-000056D70000}"/>
    <cellStyle name="Total 12 8 10" xfId="54216" xr:uid="{00000000-0005-0000-0000-000057D70000}"/>
    <cellStyle name="Total 12 8 10 2" xfId="54217" xr:uid="{00000000-0005-0000-0000-000058D70000}"/>
    <cellStyle name="Total 12 8 10 3" xfId="54218" xr:uid="{00000000-0005-0000-0000-000059D70000}"/>
    <cellStyle name="Total 12 8 10 4" xfId="54219" xr:uid="{00000000-0005-0000-0000-00005AD70000}"/>
    <cellStyle name="Total 12 8 11" xfId="54220" xr:uid="{00000000-0005-0000-0000-00005BD70000}"/>
    <cellStyle name="Total 12 8 11 2" xfId="54221" xr:uid="{00000000-0005-0000-0000-00005CD70000}"/>
    <cellStyle name="Total 12 8 11 3" xfId="54222" xr:uid="{00000000-0005-0000-0000-00005DD70000}"/>
    <cellStyle name="Total 12 8 11 4" xfId="54223" xr:uid="{00000000-0005-0000-0000-00005ED70000}"/>
    <cellStyle name="Total 12 8 12" xfId="54224" xr:uid="{00000000-0005-0000-0000-00005FD70000}"/>
    <cellStyle name="Total 12 8 12 2" xfId="54225" xr:uid="{00000000-0005-0000-0000-000060D70000}"/>
    <cellStyle name="Total 12 8 12 3" xfId="54226" xr:uid="{00000000-0005-0000-0000-000061D70000}"/>
    <cellStyle name="Total 12 8 12 4" xfId="54227" xr:uid="{00000000-0005-0000-0000-000062D70000}"/>
    <cellStyle name="Total 12 8 13" xfId="54228" xr:uid="{00000000-0005-0000-0000-000063D70000}"/>
    <cellStyle name="Total 12 8 13 2" xfId="54229" xr:uid="{00000000-0005-0000-0000-000064D70000}"/>
    <cellStyle name="Total 12 8 13 3" xfId="54230" xr:uid="{00000000-0005-0000-0000-000065D70000}"/>
    <cellStyle name="Total 12 8 13 4" xfId="54231" xr:uid="{00000000-0005-0000-0000-000066D70000}"/>
    <cellStyle name="Total 12 8 14" xfId="54232" xr:uid="{00000000-0005-0000-0000-000067D70000}"/>
    <cellStyle name="Total 12 8 14 2" xfId="54233" xr:uid="{00000000-0005-0000-0000-000068D70000}"/>
    <cellStyle name="Total 12 8 14 3" xfId="54234" xr:uid="{00000000-0005-0000-0000-000069D70000}"/>
    <cellStyle name="Total 12 8 14 4" xfId="54235" xr:uid="{00000000-0005-0000-0000-00006AD70000}"/>
    <cellStyle name="Total 12 8 15" xfId="54236" xr:uid="{00000000-0005-0000-0000-00006BD70000}"/>
    <cellStyle name="Total 12 8 15 2" xfId="54237" xr:uid="{00000000-0005-0000-0000-00006CD70000}"/>
    <cellStyle name="Total 12 8 15 3" xfId="54238" xr:uid="{00000000-0005-0000-0000-00006DD70000}"/>
    <cellStyle name="Total 12 8 15 4" xfId="54239" xr:uid="{00000000-0005-0000-0000-00006ED70000}"/>
    <cellStyle name="Total 12 8 16" xfId="54240" xr:uid="{00000000-0005-0000-0000-00006FD70000}"/>
    <cellStyle name="Total 12 8 16 2" xfId="54241" xr:uid="{00000000-0005-0000-0000-000070D70000}"/>
    <cellStyle name="Total 12 8 16 3" xfId="54242" xr:uid="{00000000-0005-0000-0000-000071D70000}"/>
    <cellStyle name="Total 12 8 16 4" xfId="54243" xr:uid="{00000000-0005-0000-0000-000072D70000}"/>
    <cellStyle name="Total 12 8 17" xfId="54244" xr:uid="{00000000-0005-0000-0000-000073D70000}"/>
    <cellStyle name="Total 12 8 17 2" xfId="54245" xr:uid="{00000000-0005-0000-0000-000074D70000}"/>
    <cellStyle name="Total 12 8 17 3" xfId="54246" xr:uid="{00000000-0005-0000-0000-000075D70000}"/>
    <cellStyle name="Total 12 8 17 4" xfId="54247" xr:uid="{00000000-0005-0000-0000-000076D70000}"/>
    <cellStyle name="Total 12 8 18" xfId="54248" xr:uid="{00000000-0005-0000-0000-000077D70000}"/>
    <cellStyle name="Total 12 8 18 2" xfId="54249" xr:uid="{00000000-0005-0000-0000-000078D70000}"/>
    <cellStyle name="Total 12 8 18 3" xfId="54250" xr:uid="{00000000-0005-0000-0000-000079D70000}"/>
    <cellStyle name="Total 12 8 18 4" xfId="54251" xr:uid="{00000000-0005-0000-0000-00007AD70000}"/>
    <cellStyle name="Total 12 8 19" xfId="54252" xr:uid="{00000000-0005-0000-0000-00007BD70000}"/>
    <cellStyle name="Total 12 8 19 2" xfId="54253" xr:uid="{00000000-0005-0000-0000-00007CD70000}"/>
    <cellStyle name="Total 12 8 19 3" xfId="54254" xr:uid="{00000000-0005-0000-0000-00007DD70000}"/>
    <cellStyle name="Total 12 8 19 4" xfId="54255" xr:uid="{00000000-0005-0000-0000-00007ED70000}"/>
    <cellStyle name="Total 12 8 2" xfId="54256" xr:uid="{00000000-0005-0000-0000-00007FD70000}"/>
    <cellStyle name="Total 12 8 2 2" xfId="54257" xr:uid="{00000000-0005-0000-0000-000080D70000}"/>
    <cellStyle name="Total 12 8 2 3" xfId="54258" xr:uid="{00000000-0005-0000-0000-000081D70000}"/>
    <cellStyle name="Total 12 8 2 4" xfId="54259" xr:uid="{00000000-0005-0000-0000-000082D70000}"/>
    <cellStyle name="Total 12 8 20" xfId="54260" xr:uid="{00000000-0005-0000-0000-000083D70000}"/>
    <cellStyle name="Total 12 8 20 2" xfId="54261" xr:uid="{00000000-0005-0000-0000-000084D70000}"/>
    <cellStyle name="Total 12 8 20 3" xfId="54262" xr:uid="{00000000-0005-0000-0000-000085D70000}"/>
    <cellStyle name="Total 12 8 20 4" xfId="54263" xr:uid="{00000000-0005-0000-0000-000086D70000}"/>
    <cellStyle name="Total 12 8 21" xfId="54264" xr:uid="{00000000-0005-0000-0000-000087D70000}"/>
    <cellStyle name="Total 12 8 22" xfId="54265" xr:uid="{00000000-0005-0000-0000-000088D70000}"/>
    <cellStyle name="Total 12 8 3" xfId="54266" xr:uid="{00000000-0005-0000-0000-000089D70000}"/>
    <cellStyle name="Total 12 8 3 2" xfId="54267" xr:uid="{00000000-0005-0000-0000-00008AD70000}"/>
    <cellStyle name="Total 12 8 3 3" xfId="54268" xr:uid="{00000000-0005-0000-0000-00008BD70000}"/>
    <cellStyle name="Total 12 8 3 4" xfId="54269" xr:uid="{00000000-0005-0000-0000-00008CD70000}"/>
    <cellStyle name="Total 12 8 4" xfId="54270" xr:uid="{00000000-0005-0000-0000-00008DD70000}"/>
    <cellStyle name="Total 12 8 4 2" xfId="54271" xr:uid="{00000000-0005-0000-0000-00008ED70000}"/>
    <cellStyle name="Total 12 8 4 3" xfId="54272" xr:uid="{00000000-0005-0000-0000-00008FD70000}"/>
    <cellStyle name="Total 12 8 4 4" xfId="54273" xr:uid="{00000000-0005-0000-0000-000090D70000}"/>
    <cellStyle name="Total 12 8 5" xfId="54274" xr:uid="{00000000-0005-0000-0000-000091D70000}"/>
    <cellStyle name="Total 12 8 5 2" xfId="54275" xr:uid="{00000000-0005-0000-0000-000092D70000}"/>
    <cellStyle name="Total 12 8 5 3" xfId="54276" xr:uid="{00000000-0005-0000-0000-000093D70000}"/>
    <cellStyle name="Total 12 8 5 4" xfId="54277" xr:uid="{00000000-0005-0000-0000-000094D70000}"/>
    <cellStyle name="Total 12 8 6" xfId="54278" xr:uid="{00000000-0005-0000-0000-000095D70000}"/>
    <cellStyle name="Total 12 8 6 2" xfId="54279" xr:uid="{00000000-0005-0000-0000-000096D70000}"/>
    <cellStyle name="Total 12 8 6 3" xfId="54280" xr:uid="{00000000-0005-0000-0000-000097D70000}"/>
    <cellStyle name="Total 12 8 6 4" xfId="54281" xr:uid="{00000000-0005-0000-0000-000098D70000}"/>
    <cellStyle name="Total 12 8 7" xfId="54282" xr:uid="{00000000-0005-0000-0000-000099D70000}"/>
    <cellStyle name="Total 12 8 7 2" xfId="54283" xr:uid="{00000000-0005-0000-0000-00009AD70000}"/>
    <cellStyle name="Total 12 8 7 3" xfId="54284" xr:uid="{00000000-0005-0000-0000-00009BD70000}"/>
    <cellStyle name="Total 12 8 7 4" xfId="54285" xr:uid="{00000000-0005-0000-0000-00009CD70000}"/>
    <cellStyle name="Total 12 8 8" xfId="54286" xr:uid="{00000000-0005-0000-0000-00009DD70000}"/>
    <cellStyle name="Total 12 8 8 2" xfId="54287" xr:uid="{00000000-0005-0000-0000-00009ED70000}"/>
    <cellStyle name="Total 12 8 8 3" xfId="54288" xr:uid="{00000000-0005-0000-0000-00009FD70000}"/>
    <cellStyle name="Total 12 8 8 4" xfId="54289" xr:uid="{00000000-0005-0000-0000-0000A0D70000}"/>
    <cellStyle name="Total 12 8 9" xfId="54290" xr:uid="{00000000-0005-0000-0000-0000A1D70000}"/>
    <cellStyle name="Total 12 8 9 2" xfId="54291" xr:uid="{00000000-0005-0000-0000-0000A2D70000}"/>
    <cellStyle name="Total 12 8 9 3" xfId="54292" xr:uid="{00000000-0005-0000-0000-0000A3D70000}"/>
    <cellStyle name="Total 12 8 9 4" xfId="54293" xr:uid="{00000000-0005-0000-0000-0000A4D70000}"/>
    <cellStyle name="Total 12 9" xfId="54294" xr:uid="{00000000-0005-0000-0000-0000A5D70000}"/>
    <cellStyle name="Total 12 9 10" xfId="54295" xr:uid="{00000000-0005-0000-0000-0000A6D70000}"/>
    <cellStyle name="Total 12 9 10 2" xfId="54296" xr:uid="{00000000-0005-0000-0000-0000A7D70000}"/>
    <cellStyle name="Total 12 9 10 3" xfId="54297" xr:uid="{00000000-0005-0000-0000-0000A8D70000}"/>
    <cellStyle name="Total 12 9 10 4" xfId="54298" xr:uid="{00000000-0005-0000-0000-0000A9D70000}"/>
    <cellStyle name="Total 12 9 11" xfId="54299" xr:uid="{00000000-0005-0000-0000-0000AAD70000}"/>
    <cellStyle name="Total 12 9 11 2" xfId="54300" xr:uid="{00000000-0005-0000-0000-0000ABD70000}"/>
    <cellStyle name="Total 12 9 11 3" xfId="54301" xr:uid="{00000000-0005-0000-0000-0000ACD70000}"/>
    <cellStyle name="Total 12 9 11 4" xfId="54302" xr:uid="{00000000-0005-0000-0000-0000ADD70000}"/>
    <cellStyle name="Total 12 9 12" xfId="54303" xr:uid="{00000000-0005-0000-0000-0000AED70000}"/>
    <cellStyle name="Total 12 9 12 2" xfId="54304" xr:uid="{00000000-0005-0000-0000-0000AFD70000}"/>
    <cellStyle name="Total 12 9 12 3" xfId="54305" xr:uid="{00000000-0005-0000-0000-0000B0D70000}"/>
    <cellStyle name="Total 12 9 12 4" xfId="54306" xr:uid="{00000000-0005-0000-0000-0000B1D70000}"/>
    <cellStyle name="Total 12 9 13" xfId="54307" xr:uid="{00000000-0005-0000-0000-0000B2D70000}"/>
    <cellStyle name="Total 12 9 13 2" xfId="54308" xr:uid="{00000000-0005-0000-0000-0000B3D70000}"/>
    <cellStyle name="Total 12 9 13 3" xfId="54309" xr:uid="{00000000-0005-0000-0000-0000B4D70000}"/>
    <cellStyle name="Total 12 9 13 4" xfId="54310" xr:uid="{00000000-0005-0000-0000-0000B5D70000}"/>
    <cellStyle name="Total 12 9 14" xfId="54311" xr:uid="{00000000-0005-0000-0000-0000B6D70000}"/>
    <cellStyle name="Total 12 9 14 2" xfId="54312" xr:uid="{00000000-0005-0000-0000-0000B7D70000}"/>
    <cellStyle name="Total 12 9 14 3" xfId="54313" xr:uid="{00000000-0005-0000-0000-0000B8D70000}"/>
    <cellStyle name="Total 12 9 14 4" xfId="54314" xr:uid="{00000000-0005-0000-0000-0000B9D70000}"/>
    <cellStyle name="Total 12 9 15" xfId="54315" xr:uid="{00000000-0005-0000-0000-0000BAD70000}"/>
    <cellStyle name="Total 12 9 15 2" xfId="54316" xr:uid="{00000000-0005-0000-0000-0000BBD70000}"/>
    <cellStyle name="Total 12 9 15 3" xfId="54317" xr:uid="{00000000-0005-0000-0000-0000BCD70000}"/>
    <cellStyle name="Total 12 9 15 4" xfId="54318" xr:uid="{00000000-0005-0000-0000-0000BDD70000}"/>
    <cellStyle name="Total 12 9 16" xfId="54319" xr:uid="{00000000-0005-0000-0000-0000BED70000}"/>
    <cellStyle name="Total 12 9 16 2" xfId="54320" xr:uid="{00000000-0005-0000-0000-0000BFD70000}"/>
    <cellStyle name="Total 12 9 16 3" xfId="54321" xr:uid="{00000000-0005-0000-0000-0000C0D70000}"/>
    <cellStyle name="Total 12 9 16 4" xfId="54322" xr:uid="{00000000-0005-0000-0000-0000C1D70000}"/>
    <cellStyle name="Total 12 9 17" xfId="54323" xr:uid="{00000000-0005-0000-0000-0000C2D70000}"/>
    <cellStyle name="Total 12 9 17 2" xfId="54324" xr:uid="{00000000-0005-0000-0000-0000C3D70000}"/>
    <cellStyle name="Total 12 9 17 3" xfId="54325" xr:uid="{00000000-0005-0000-0000-0000C4D70000}"/>
    <cellStyle name="Total 12 9 17 4" xfId="54326" xr:uid="{00000000-0005-0000-0000-0000C5D70000}"/>
    <cellStyle name="Total 12 9 18" xfId="54327" xr:uid="{00000000-0005-0000-0000-0000C6D70000}"/>
    <cellStyle name="Total 12 9 18 2" xfId="54328" xr:uid="{00000000-0005-0000-0000-0000C7D70000}"/>
    <cellStyle name="Total 12 9 18 3" xfId="54329" xr:uid="{00000000-0005-0000-0000-0000C8D70000}"/>
    <cellStyle name="Total 12 9 18 4" xfId="54330" xr:uid="{00000000-0005-0000-0000-0000C9D70000}"/>
    <cellStyle name="Total 12 9 19" xfId="54331" xr:uid="{00000000-0005-0000-0000-0000CAD70000}"/>
    <cellStyle name="Total 12 9 19 2" xfId="54332" xr:uid="{00000000-0005-0000-0000-0000CBD70000}"/>
    <cellStyle name="Total 12 9 19 3" xfId="54333" xr:uid="{00000000-0005-0000-0000-0000CCD70000}"/>
    <cellStyle name="Total 12 9 19 4" xfId="54334" xr:uid="{00000000-0005-0000-0000-0000CDD70000}"/>
    <cellStyle name="Total 12 9 2" xfId="54335" xr:uid="{00000000-0005-0000-0000-0000CED70000}"/>
    <cellStyle name="Total 12 9 2 2" xfId="54336" xr:uid="{00000000-0005-0000-0000-0000CFD70000}"/>
    <cellStyle name="Total 12 9 2 3" xfId="54337" xr:uid="{00000000-0005-0000-0000-0000D0D70000}"/>
    <cellStyle name="Total 12 9 2 4" xfId="54338" xr:uid="{00000000-0005-0000-0000-0000D1D70000}"/>
    <cellStyle name="Total 12 9 20" xfId="54339" xr:uid="{00000000-0005-0000-0000-0000D2D70000}"/>
    <cellStyle name="Total 12 9 20 2" xfId="54340" xr:uid="{00000000-0005-0000-0000-0000D3D70000}"/>
    <cellStyle name="Total 12 9 20 3" xfId="54341" xr:uid="{00000000-0005-0000-0000-0000D4D70000}"/>
    <cellStyle name="Total 12 9 20 4" xfId="54342" xr:uid="{00000000-0005-0000-0000-0000D5D70000}"/>
    <cellStyle name="Total 12 9 21" xfId="54343" xr:uid="{00000000-0005-0000-0000-0000D6D70000}"/>
    <cellStyle name="Total 12 9 22" xfId="54344" xr:uid="{00000000-0005-0000-0000-0000D7D70000}"/>
    <cellStyle name="Total 12 9 3" xfId="54345" xr:uid="{00000000-0005-0000-0000-0000D8D70000}"/>
    <cellStyle name="Total 12 9 3 2" xfId="54346" xr:uid="{00000000-0005-0000-0000-0000D9D70000}"/>
    <cellStyle name="Total 12 9 3 3" xfId="54347" xr:uid="{00000000-0005-0000-0000-0000DAD70000}"/>
    <cellStyle name="Total 12 9 3 4" xfId="54348" xr:uid="{00000000-0005-0000-0000-0000DBD70000}"/>
    <cellStyle name="Total 12 9 4" xfId="54349" xr:uid="{00000000-0005-0000-0000-0000DCD70000}"/>
    <cellStyle name="Total 12 9 4 2" xfId="54350" xr:uid="{00000000-0005-0000-0000-0000DDD70000}"/>
    <cellStyle name="Total 12 9 4 3" xfId="54351" xr:uid="{00000000-0005-0000-0000-0000DED70000}"/>
    <cellStyle name="Total 12 9 4 4" xfId="54352" xr:uid="{00000000-0005-0000-0000-0000DFD70000}"/>
    <cellStyle name="Total 12 9 5" xfId="54353" xr:uid="{00000000-0005-0000-0000-0000E0D70000}"/>
    <cellStyle name="Total 12 9 5 2" xfId="54354" xr:uid="{00000000-0005-0000-0000-0000E1D70000}"/>
    <cellStyle name="Total 12 9 5 3" xfId="54355" xr:uid="{00000000-0005-0000-0000-0000E2D70000}"/>
    <cellStyle name="Total 12 9 5 4" xfId="54356" xr:uid="{00000000-0005-0000-0000-0000E3D70000}"/>
    <cellStyle name="Total 12 9 6" xfId="54357" xr:uid="{00000000-0005-0000-0000-0000E4D70000}"/>
    <cellStyle name="Total 12 9 6 2" xfId="54358" xr:uid="{00000000-0005-0000-0000-0000E5D70000}"/>
    <cellStyle name="Total 12 9 6 3" xfId="54359" xr:uid="{00000000-0005-0000-0000-0000E6D70000}"/>
    <cellStyle name="Total 12 9 6 4" xfId="54360" xr:uid="{00000000-0005-0000-0000-0000E7D70000}"/>
    <cellStyle name="Total 12 9 7" xfId="54361" xr:uid="{00000000-0005-0000-0000-0000E8D70000}"/>
    <cellStyle name="Total 12 9 7 2" xfId="54362" xr:uid="{00000000-0005-0000-0000-0000E9D70000}"/>
    <cellStyle name="Total 12 9 7 3" xfId="54363" xr:uid="{00000000-0005-0000-0000-0000EAD70000}"/>
    <cellStyle name="Total 12 9 7 4" xfId="54364" xr:uid="{00000000-0005-0000-0000-0000EBD70000}"/>
    <cellStyle name="Total 12 9 8" xfId="54365" xr:uid="{00000000-0005-0000-0000-0000ECD70000}"/>
    <cellStyle name="Total 12 9 8 2" xfId="54366" xr:uid="{00000000-0005-0000-0000-0000EDD70000}"/>
    <cellStyle name="Total 12 9 8 3" xfId="54367" xr:uid="{00000000-0005-0000-0000-0000EED70000}"/>
    <cellStyle name="Total 12 9 8 4" xfId="54368" xr:uid="{00000000-0005-0000-0000-0000EFD70000}"/>
    <cellStyle name="Total 12 9 9" xfId="54369" xr:uid="{00000000-0005-0000-0000-0000F0D70000}"/>
    <cellStyle name="Total 12 9 9 2" xfId="54370" xr:uid="{00000000-0005-0000-0000-0000F1D70000}"/>
    <cellStyle name="Total 12 9 9 3" xfId="54371" xr:uid="{00000000-0005-0000-0000-0000F2D70000}"/>
    <cellStyle name="Total 12 9 9 4" xfId="54372" xr:uid="{00000000-0005-0000-0000-0000F3D70000}"/>
    <cellStyle name="Total 13" xfId="54373" xr:uid="{00000000-0005-0000-0000-0000F4D70000}"/>
    <cellStyle name="Total 13 10" xfId="54374" xr:uid="{00000000-0005-0000-0000-0000F5D70000}"/>
    <cellStyle name="Total 13 10 2" xfId="54375" xr:uid="{00000000-0005-0000-0000-0000F6D70000}"/>
    <cellStyle name="Total 13 10 3" xfId="54376" xr:uid="{00000000-0005-0000-0000-0000F7D70000}"/>
    <cellStyle name="Total 13 10 4" xfId="54377" xr:uid="{00000000-0005-0000-0000-0000F8D70000}"/>
    <cellStyle name="Total 13 11" xfId="54378" xr:uid="{00000000-0005-0000-0000-0000F9D70000}"/>
    <cellStyle name="Total 13 11 2" xfId="54379" xr:uid="{00000000-0005-0000-0000-0000FAD70000}"/>
    <cellStyle name="Total 13 11 3" xfId="54380" xr:uid="{00000000-0005-0000-0000-0000FBD70000}"/>
    <cellStyle name="Total 13 11 4" xfId="54381" xr:uid="{00000000-0005-0000-0000-0000FCD70000}"/>
    <cellStyle name="Total 13 12" xfId="54382" xr:uid="{00000000-0005-0000-0000-0000FDD70000}"/>
    <cellStyle name="Total 13 12 2" xfId="54383" xr:uid="{00000000-0005-0000-0000-0000FED70000}"/>
    <cellStyle name="Total 13 12 3" xfId="54384" xr:uid="{00000000-0005-0000-0000-0000FFD70000}"/>
    <cellStyle name="Total 13 12 4" xfId="54385" xr:uid="{00000000-0005-0000-0000-000000D80000}"/>
    <cellStyle name="Total 13 13" xfId="54386" xr:uid="{00000000-0005-0000-0000-000001D80000}"/>
    <cellStyle name="Total 13 13 2" xfId="54387" xr:uid="{00000000-0005-0000-0000-000002D80000}"/>
    <cellStyle name="Total 13 13 3" xfId="54388" xr:uid="{00000000-0005-0000-0000-000003D80000}"/>
    <cellStyle name="Total 13 13 4" xfId="54389" xr:uid="{00000000-0005-0000-0000-000004D80000}"/>
    <cellStyle name="Total 13 14" xfId="54390" xr:uid="{00000000-0005-0000-0000-000005D80000}"/>
    <cellStyle name="Total 13 14 2" xfId="54391" xr:uid="{00000000-0005-0000-0000-000006D80000}"/>
    <cellStyle name="Total 13 14 3" xfId="54392" xr:uid="{00000000-0005-0000-0000-000007D80000}"/>
    <cellStyle name="Total 13 14 4" xfId="54393" xr:uid="{00000000-0005-0000-0000-000008D80000}"/>
    <cellStyle name="Total 13 15" xfId="54394" xr:uid="{00000000-0005-0000-0000-000009D80000}"/>
    <cellStyle name="Total 13 15 2" xfId="54395" xr:uid="{00000000-0005-0000-0000-00000AD80000}"/>
    <cellStyle name="Total 13 15 3" xfId="54396" xr:uid="{00000000-0005-0000-0000-00000BD80000}"/>
    <cellStyle name="Total 13 15 4" xfId="54397" xr:uid="{00000000-0005-0000-0000-00000CD80000}"/>
    <cellStyle name="Total 13 16" xfId="54398" xr:uid="{00000000-0005-0000-0000-00000DD80000}"/>
    <cellStyle name="Total 13 16 2" xfId="54399" xr:uid="{00000000-0005-0000-0000-00000ED80000}"/>
    <cellStyle name="Total 13 16 3" xfId="54400" xr:uid="{00000000-0005-0000-0000-00000FD80000}"/>
    <cellStyle name="Total 13 16 4" xfId="54401" xr:uid="{00000000-0005-0000-0000-000010D80000}"/>
    <cellStyle name="Total 13 17" xfId="54402" xr:uid="{00000000-0005-0000-0000-000011D80000}"/>
    <cellStyle name="Total 13 17 2" xfId="54403" xr:uid="{00000000-0005-0000-0000-000012D80000}"/>
    <cellStyle name="Total 13 17 3" xfId="54404" xr:uid="{00000000-0005-0000-0000-000013D80000}"/>
    <cellStyle name="Total 13 17 4" xfId="54405" xr:uid="{00000000-0005-0000-0000-000014D80000}"/>
    <cellStyle name="Total 13 18" xfId="54406" xr:uid="{00000000-0005-0000-0000-000015D80000}"/>
    <cellStyle name="Total 13 18 2" xfId="54407" xr:uid="{00000000-0005-0000-0000-000016D80000}"/>
    <cellStyle name="Total 13 18 3" xfId="54408" xr:uid="{00000000-0005-0000-0000-000017D80000}"/>
    <cellStyle name="Total 13 18 4" xfId="54409" xr:uid="{00000000-0005-0000-0000-000018D80000}"/>
    <cellStyle name="Total 13 19" xfId="54410" xr:uid="{00000000-0005-0000-0000-000019D80000}"/>
    <cellStyle name="Total 13 19 2" xfId="54411" xr:uid="{00000000-0005-0000-0000-00001AD80000}"/>
    <cellStyle name="Total 13 19 3" xfId="54412" xr:uid="{00000000-0005-0000-0000-00001BD80000}"/>
    <cellStyle name="Total 13 19 4" xfId="54413" xr:uid="{00000000-0005-0000-0000-00001CD80000}"/>
    <cellStyle name="Total 13 2" xfId="54414" xr:uid="{00000000-0005-0000-0000-00001DD80000}"/>
    <cellStyle name="Total 13 2 2" xfId="54415" xr:uid="{00000000-0005-0000-0000-00001ED80000}"/>
    <cellStyle name="Total 13 2 3" xfId="54416" xr:uid="{00000000-0005-0000-0000-00001FD80000}"/>
    <cellStyle name="Total 13 2 4" xfId="54417" xr:uid="{00000000-0005-0000-0000-000020D80000}"/>
    <cellStyle name="Total 13 20" xfId="54418" xr:uid="{00000000-0005-0000-0000-000021D80000}"/>
    <cellStyle name="Total 13 20 2" xfId="54419" xr:uid="{00000000-0005-0000-0000-000022D80000}"/>
    <cellStyle name="Total 13 20 3" xfId="54420" xr:uid="{00000000-0005-0000-0000-000023D80000}"/>
    <cellStyle name="Total 13 20 4" xfId="54421" xr:uid="{00000000-0005-0000-0000-000024D80000}"/>
    <cellStyle name="Total 13 21" xfId="54422" xr:uid="{00000000-0005-0000-0000-000025D80000}"/>
    <cellStyle name="Total 13 22" xfId="54423" xr:uid="{00000000-0005-0000-0000-000026D80000}"/>
    <cellStyle name="Total 13 3" xfId="54424" xr:uid="{00000000-0005-0000-0000-000027D80000}"/>
    <cellStyle name="Total 13 3 2" xfId="54425" xr:uid="{00000000-0005-0000-0000-000028D80000}"/>
    <cellStyle name="Total 13 3 3" xfId="54426" xr:uid="{00000000-0005-0000-0000-000029D80000}"/>
    <cellStyle name="Total 13 3 4" xfId="54427" xr:uid="{00000000-0005-0000-0000-00002AD80000}"/>
    <cellStyle name="Total 13 4" xfId="54428" xr:uid="{00000000-0005-0000-0000-00002BD80000}"/>
    <cellStyle name="Total 13 4 2" xfId="54429" xr:uid="{00000000-0005-0000-0000-00002CD80000}"/>
    <cellStyle name="Total 13 4 3" xfId="54430" xr:uid="{00000000-0005-0000-0000-00002DD80000}"/>
    <cellStyle name="Total 13 4 4" xfId="54431" xr:uid="{00000000-0005-0000-0000-00002ED80000}"/>
    <cellStyle name="Total 13 5" xfId="54432" xr:uid="{00000000-0005-0000-0000-00002FD80000}"/>
    <cellStyle name="Total 13 5 2" xfId="54433" xr:uid="{00000000-0005-0000-0000-000030D80000}"/>
    <cellStyle name="Total 13 5 3" xfId="54434" xr:uid="{00000000-0005-0000-0000-000031D80000}"/>
    <cellStyle name="Total 13 5 4" xfId="54435" xr:uid="{00000000-0005-0000-0000-000032D80000}"/>
    <cellStyle name="Total 13 6" xfId="54436" xr:uid="{00000000-0005-0000-0000-000033D80000}"/>
    <cellStyle name="Total 13 6 2" xfId="54437" xr:uid="{00000000-0005-0000-0000-000034D80000}"/>
    <cellStyle name="Total 13 6 3" xfId="54438" xr:uid="{00000000-0005-0000-0000-000035D80000}"/>
    <cellStyle name="Total 13 6 4" xfId="54439" xr:uid="{00000000-0005-0000-0000-000036D80000}"/>
    <cellStyle name="Total 13 7" xfId="54440" xr:uid="{00000000-0005-0000-0000-000037D80000}"/>
    <cellStyle name="Total 13 7 2" xfId="54441" xr:uid="{00000000-0005-0000-0000-000038D80000}"/>
    <cellStyle name="Total 13 7 3" xfId="54442" xr:uid="{00000000-0005-0000-0000-000039D80000}"/>
    <cellStyle name="Total 13 7 4" xfId="54443" xr:uid="{00000000-0005-0000-0000-00003AD80000}"/>
    <cellStyle name="Total 13 8" xfId="54444" xr:uid="{00000000-0005-0000-0000-00003BD80000}"/>
    <cellStyle name="Total 13 8 2" xfId="54445" xr:uid="{00000000-0005-0000-0000-00003CD80000}"/>
    <cellStyle name="Total 13 8 3" xfId="54446" xr:uid="{00000000-0005-0000-0000-00003DD80000}"/>
    <cellStyle name="Total 13 8 4" xfId="54447" xr:uid="{00000000-0005-0000-0000-00003ED80000}"/>
    <cellStyle name="Total 13 9" xfId="54448" xr:uid="{00000000-0005-0000-0000-00003FD80000}"/>
    <cellStyle name="Total 13 9 2" xfId="54449" xr:uid="{00000000-0005-0000-0000-000040D80000}"/>
    <cellStyle name="Total 13 9 3" xfId="54450" xr:uid="{00000000-0005-0000-0000-000041D80000}"/>
    <cellStyle name="Total 13 9 4" xfId="54451" xr:uid="{00000000-0005-0000-0000-000042D80000}"/>
    <cellStyle name="Total 14" xfId="54452" xr:uid="{00000000-0005-0000-0000-000043D80000}"/>
    <cellStyle name="Total 14 10" xfId="54453" xr:uid="{00000000-0005-0000-0000-000044D80000}"/>
    <cellStyle name="Total 14 10 2" xfId="54454" xr:uid="{00000000-0005-0000-0000-000045D80000}"/>
    <cellStyle name="Total 14 10 3" xfId="54455" xr:uid="{00000000-0005-0000-0000-000046D80000}"/>
    <cellStyle name="Total 14 10 4" xfId="54456" xr:uid="{00000000-0005-0000-0000-000047D80000}"/>
    <cellStyle name="Total 14 11" xfId="54457" xr:uid="{00000000-0005-0000-0000-000048D80000}"/>
    <cellStyle name="Total 14 11 2" xfId="54458" xr:uid="{00000000-0005-0000-0000-000049D80000}"/>
    <cellStyle name="Total 14 11 3" xfId="54459" xr:uid="{00000000-0005-0000-0000-00004AD80000}"/>
    <cellStyle name="Total 14 11 4" xfId="54460" xr:uid="{00000000-0005-0000-0000-00004BD80000}"/>
    <cellStyle name="Total 14 12" xfId="54461" xr:uid="{00000000-0005-0000-0000-00004CD80000}"/>
    <cellStyle name="Total 14 12 2" xfId="54462" xr:uid="{00000000-0005-0000-0000-00004DD80000}"/>
    <cellStyle name="Total 14 12 3" xfId="54463" xr:uid="{00000000-0005-0000-0000-00004ED80000}"/>
    <cellStyle name="Total 14 12 4" xfId="54464" xr:uid="{00000000-0005-0000-0000-00004FD80000}"/>
    <cellStyle name="Total 14 13" xfId="54465" xr:uid="{00000000-0005-0000-0000-000050D80000}"/>
    <cellStyle name="Total 14 13 2" xfId="54466" xr:uid="{00000000-0005-0000-0000-000051D80000}"/>
    <cellStyle name="Total 14 13 3" xfId="54467" xr:uid="{00000000-0005-0000-0000-000052D80000}"/>
    <cellStyle name="Total 14 13 4" xfId="54468" xr:uid="{00000000-0005-0000-0000-000053D80000}"/>
    <cellStyle name="Total 14 14" xfId="54469" xr:uid="{00000000-0005-0000-0000-000054D80000}"/>
    <cellStyle name="Total 14 14 2" xfId="54470" xr:uid="{00000000-0005-0000-0000-000055D80000}"/>
    <cellStyle name="Total 14 14 3" xfId="54471" xr:uid="{00000000-0005-0000-0000-000056D80000}"/>
    <cellStyle name="Total 14 14 4" xfId="54472" xr:uid="{00000000-0005-0000-0000-000057D80000}"/>
    <cellStyle name="Total 14 15" xfId="54473" xr:uid="{00000000-0005-0000-0000-000058D80000}"/>
    <cellStyle name="Total 14 15 2" xfId="54474" xr:uid="{00000000-0005-0000-0000-000059D80000}"/>
    <cellStyle name="Total 14 15 3" xfId="54475" xr:uid="{00000000-0005-0000-0000-00005AD80000}"/>
    <cellStyle name="Total 14 15 4" xfId="54476" xr:uid="{00000000-0005-0000-0000-00005BD80000}"/>
    <cellStyle name="Total 14 16" xfId="54477" xr:uid="{00000000-0005-0000-0000-00005CD80000}"/>
    <cellStyle name="Total 14 16 2" xfId="54478" xr:uid="{00000000-0005-0000-0000-00005DD80000}"/>
    <cellStyle name="Total 14 16 3" xfId="54479" xr:uid="{00000000-0005-0000-0000-00005ED80000}"/>
    <cellStyle name="Total 14 16 4" xfId="54480" xr:uid="{00000000-0005-0000-0000-00005FD80000}"/>
    <cellStyle name="Total 14 17" xfId="54481" xr:uid="{00000000-0005-0000-0000-000060D80000}"/>
    <cellStyle name="Total 14 17 2" xfId="54482" xr:uid="{00000000-0005-0000-0000-000061D80000}"/>
    <cellStyle name="Total 14 17 3" xfId="54483" xr:uid="{00000000-0005-0000-0000-000062D80000}"/>
    <cellStyle name="Total 14 17 4" xfId="54484" xr:uid="{00000000-0005-0000-0000-000063D80000}"/>
    <cellStyle name="Total 14 18" xfId="54485" xr:uid="{00000000-0005-0000-0000-000064D80000}"/>
    <cellStyle name="Total 14 18 2" xfId="54486" xr:uid="{00000000-0005-0000-0000-000065D80000}"/>
    <cellStyle name="Total 14 18 3" xfId="54487" xr:uid="{00000000-0005-0000-0000-000066D80000}"/>
    <cellStyle name="Total 14 18 4" xfId="54488" xr:uid="{00000000-0005-0000-0000-000067D80000}"/>
    <cellStyle name="Total 14 19" xfId="54489" xr:uid="{00000000-0005-0000-0000-000068D80000}"/>
    <cellStyle name="Total 14 19 2" xfId="54490" xr:uid="{00000000-0005-0000-0000-000069D80000}"/>
    <cellStyle name="Total 14 19 3" xfId="54491" xr:uid="{00000000-0005-0000-0000-00006AD80000}"/>
    <cellStyle name="Total 14 19 4" xfId="54492" xr:uid="{00000000-0005-0000-0000-00006BD80000}"/>
    <cellStyle name="Total 14 2" xfId="54493" xr:uid="{00000000-0005-0000-0000-00006CD80000}"/>
    <cellStyle name="Total 14 2 2" xfId="54494" xr:uid="{00000000-0005-0000-0000-00006DD80000}"/>
    <cellStyle name="Total 14 2 3" xfId="54495" xr:uid="{00000000-0005-0000-0000-00006ED80000}"/>
    <cellStyle name="Total 14 2 4" xfId="54496" xr:uid="{00000000-0005-0000-0000-00006FD80000}"/>
    <cellStyle name="Total 14 20" xfId="54497" xr:uid="{00000000-0005-0000-0000-000070D80000}"/>
    <cellStyle name="Total 14 20 2" xfId="54498" xr:uid="{00000000-0005-0000-0000-000071D80000}"/>
    <cellStyle name="Total 14 20 3" xfId="54499" xr:uid="{00000000-0005-0000-0000-000072D80000}"/>
    <cellStyle name="Total 14 20 4" xfId="54500" xr:uid="{00000000-0005-0000-0000-000073D80000}"/>
    <cellStyle name="Total 14 21" xfId="54501" xr:uid="{00000000-0005-0000-0000-000074D80000}"/>
    <cellStyle name="Total 14 22" xfId="54502" xr:uid="{00000000-0005-0000-0000-000075D80000}"/>
    <cellStyle name="Total 14 3" xfId="54503" xr:uid="{00000000-0005-0000-0000-000076D80000}"/>
    <cellStyle name="Total 14 3 2" xfId="54504" xr:uid="{00000000-0005-0000-0000-000077D80000}"/>
    <cellStyle name="Total 14 3 3" xfId="54505" xr:uid="{00000000-0005-0000-0000-000078D80000}"/>
    <cellStyle name="Total 14 3 4" xfId="54506" xr:uid="{00000000-0005-0000-0000-000079D80000}"/>
    <cellStyle name="Total 14 4" xfId="54507" xr:uid="{00000000-0005-0000-0000-00007AD80000}"/>
    <cellStyle name="Total 14 4 2" xfId="54508" xr:uid="{00000000-0005-0000-0000-00007BD80000}"/>
    <cellStyle name="Total 14 4 3" xfId="54509" xr:uid="{00000000-0005-0000-0000-00007CD80000}"/>
    <cellStyle name="Total 14 4 4" xfId="54510" xr:uid="{00000000-0005-0000-0000-00007DD80000}"/>
    <cellStyle name="Total 14 5" xfId="54511" xr:uid="{00000000-0005-0000-0000-00007ED80000}"/>
    <cellStyle name="Total 14 5 2" xfId="54512" xr:uid="{00000000-0005-0000-0000-00007FD80000}"/>
    <cellStyle name="Total 14 5 3" xfId="54513" xr:uid="{00000000-0005-0000-0000-000080D80000}"/>
    <cellStyle name="Total 14 5 4" xfId="54514" xr:uid="{00000000-0005-0000-0000-000081D80000}"/>
    <cellStyle name="Total 14 6" xfId="54515" xr:uid="{00000000-0005-0000-0000-000082D80000}"/>
    <cellStyle name="Total 14 6 2" xfId="54516" xr:uid="{00000000-0005-0000-0000-000083D80000}"/>
    <cellStyle name="Total 14 6 3" xfId="54517" xr:uid="{00000000-0005-0000-0000-000084D80000}"/>
    <cellStyle name="Total 14 6 4" xfId="54518" xr:uid="{00000000-0005-0000-0000-000085D80000}"/>
    <cellStyle name="Total 14 7" xfId="54519" xr:uid="{00000000-0005-0000-0000-000086D80000}"/>
    <cellStyle name="Total 14 7 2" xfId="54520" xr:uid="{00000000-0005-0000-0000-000087D80000}"/>
    <cellStyle name="Total 14 7 3" xfId="54521" xr:uid="{00000000-0005-0000-0000-000088D80000}"/>
    <cellStyle name="Total 14 7 4" xfId="54522" xr:uid="{00000000-0005-0000-0000-000089D80000}"/>
    <cellStyle name="Total 14 8" xfId="54523" xr:uid="{00000000-0005-0000-0000-00008AD80000}"/>
    <cellStyle name="Total 14 8 2" xfId="54524" xr:uid="{00000000-0005-0000-0000-00008BD80000}"/>
    <cellStyle name="Total 14 8 3" xfId="54525" xr:uid="{00000000-0005-0000-0000-00008CD80000}"/>
    <cellStyle name="Total 14 8 4" xfId="54526" xr:uid="{00000000-0005-0000-0000-00008DD80000}"/>
    <cellStyle name="Total 14 9" xfId="54527" xr:uid="{00000000-0005-0000-0000-00008ED80000}"/>
    <cellStyle name="Total 14 9 2" xfId="54528" xr:uid="{00000000-0005-0000-0000-00008FD80000}"/>
    <cellStyle name="Total 14 9 3" xfId="54529" xr:uid="{00000000-0005-0000-0000-000090D80000}"/>
    <cellStyle name="Total 14 9 4" xfId="54530" xr:uid="{00000000-0005-0000-0000-000091D80000}"/>
    <cellStyle name="Total 15" xfId="54531" xr:uid="{00000000-0005-0000-0000-000092D80000}"/>
    <cellStyle name="Total 15 10" xfId="54532" xr:uid="{00000000-0005-0000-0000-000093D80000}"/>
    <cellStyle name="Total 15 10 2" xfId="54533" xr:uid="{00000000-0005-0000-0000-000094D80000}"/>
    <cellStyle name="Total 15 10 3" xfId="54534" xr:uid="{00000000-0005-0000-0000-000095D80000}"/>
    <cellStyle name="Total 15 10 4" xfId="54535" xr:uid="{00000000-0005-0000-0000-000096D80000}"/>
    <cellStyle name="Total 15 11" xfId="54536" xr:uid="{00000000-0005-0000-0000-000097D80000}"/>
    <cellStyle name="Total 15 11 2" xfId="54537" xr:uid="{00000000-0005-0000-0000-000098D80000}"/>
    <cellStyle name="Total 15 11 3" xfId="54538" xr:uid="{00000000-0005-0000-0000-000099D80000}"/>
    <cellStyle name="Total 15 11 4" xfId="54539" xr:uid="{00000000-0005-0000-0000-00009AD80000}"/>
    <cellStyle name="Total 15 12" xfId="54540" xr:uid="{00000000-0005-0000-0000-00009BD80000}"/>
    <cellStyle name="Total 15 12 2" xfId="54541" xr:uid="{00000000-0005-0000-0000-00009CD80000}"/>
    <cellStyle name="Total 15 12 3" xfId="54542" xr:uid="{00000000-0005-0000-0000-00009DD80000}"/>
    <cellStyle name="Total 15 12 4" xfId="54543" xr:uid="{00000000-0005-0000-0000-00009ED80000}"/>
    <cellStyle name="Total 15 13" xfId="54544" xr:uid="{00000000-0005-0000-0000-00009FD80000}"/>
    <cellStyle name="Total 15 13 2" xfId="54545" xr:uid="{00000000-0005-0000-0000-0000A0D80000}"/>
    <cellStyle name="Total 15 13 3" xfId="54546" xr:uid="{00000000-0005-0000-0000-0000A1D80000}"/>
    <cellStyle name="Total 15 13 4" xfId="54547" xr:uid="{00000000-0005-0000-0000-0000A2D80000}"/>
    <cellStyle name="Total 15 14" xfId="54548" xr:uid="{00000000-0005-0000-0000-0000A3D80000}"/>
    <cellStyle name="Total 15 14 2" xfId="54549" xr:uid="{00000000-0005-0000-0000-0000A4D80000}"/>
    <cellStyle name="Total 15 14 3" xfId="54550" xr:uid="{00000000-0005-0000-0000-0000A5D80000}"/>
    <cellStyle name="Total 15 14 4" xfId="54551" xr:uid="{00000000-0005-0000-0000-0000A6D80000}"/>
    <cellStyle name="Total 15 15" xfId="54552" xr:uid="{00000000-0005-0000-0000-0000A7D80000}"/>
    <cellStyle name="Total 15 15 2" xfId="54553" xr:uid="{00000000-0005-0000-0000-0000A8D80000}"/>
    <cellStyle name="Total 15 15 3" xfId="54554" xr:uid="{00000000-0005-0000-0000-0000A9D80000}"/>
    <cellStyle name="Total 15 15 4" xfId="54555" xr:uid="{00000000-0005-0000-0000-0000AAD80000}"/>
    <cellStyle name="Total 15 16" xfId="54556" xr:uid="{00000000-0005-0000-0000-0000ABD80000}"/>
    <cellStyle name="Total 15 16 2" xfId="54557" xr:uid="{00000000-0005-0000-0000-0000ACD80000}"/>
    <cellStyle name="Total 15 16 3" xfId="54558" xr:uid="{00000000-0005-0000-0000-0000ADD80000}"/>
    <cellStyle name="Total 15 16 4" xfId="54559" xr:uid="{00000000-0005-0000-0000-0000AED80000}"/>
    <cellStyle name="Total 15 17" xfId="54560" xr:uid="{00000000-0005-0000-0000-0000AFD80000}"/>
    <cellStyle name="Total 15 17 2" xfId="54561" xr:uid="{00000000-0005-0000-0000-0000B0D80000}"/>
    <cellStyle name="Total 15 17 3" xfId="54562" xr:uid="{00000000-0005-0000-0000-0000B1D80000}"/>
    <cellStyle name="Total 15 17 4" xfId="54563" xr:uid="{00000000-0005-0000-0000-0000B2D80000}"/>
    <cellStyle name="Total 15 18" xfId="54564" xr:uid="{00000000-0005-0000-0000-0000B3D80000}"/>
    <cellStyle name="Total 15 18 2" xfId="54565" xr:uid="{00000000-0005-0000-0000-0000B4D80000}"/>
    <cellStyle name="Total 15 18 3" xfId="54566" xr:uid="{00000000-0005-0000-0000-0000B5D80000}"/>
    <cellStyle name="Total 15 18 4" xfId="54567" xr:uid="{00000000-0005-0000-0000-0000B6D80000}"/>
    <cellStyle name="Total 15 19" xfId="54568" xr:uid="{00000000-0005-0000-0000-0000B7D80000}"/>
    <cellStyle name="Total 15 19 2" xfId="54569" xr:uid="{00000000-0005-0000-0000-0000B8D80000}"/>
    <cellStyle name="Total 15 19 3" xfId="54570" xr:uid="{00000000-0005-0000-0000-0000B9D80000}"/>
    <cellStyle name="Total 15 19 4" xfId="54571" xr:uid="{00000000-0005-0000-0000-0000BAD80000}"/>
    <cellStyle name="Total 15 2" xfId="54572" xr:uid="{00000000-0005-0000-0000-0000BBD80000}"/>
    <cellStyle name="Total 15 2 2" xfId="54573" xr:uid="{00000000-0005-0000-0000-0000BCD80000}"/>
    <cellStyle name="Total 15 2 3" xfId="54574" xr:uid="{00000000-0005-0000-0000-0000BDD80000}"/>
    <cellStyle name="Total 15 2 4" xfId="54575" xr:uid="{00000000-0005-0000-0000-0000BED80000}"/>
    <cellStyle name="Total 15 20" xfId="54576" xr:uid="{00000000-0005-0000-0000-0000BFD80000}"/>
    <cellStyle name="Total 15 20 2" xfId="54577" xr:uid="{00000000-0005-0000-0000-0000C0D80000}"/>
    <cellStyle name="Total 15 20 3" xfId="54578" xr:uid="{00000000-0005-0000-0000-0000C1D80000}"/>
    <cellStyle name="Total 15 20 4" xfId="54579" xr:uid="{00000000-0005-0000-0000-0000C2D80000}"/>
    <cellStyle name="Total 15 21" xfId="54580" xr:uid="{00000000-0005-0000-0000-0000C3D80000}"/>
    <cellStyle name="Total 15 22" xfId="54581" xr:uid="{00000000-0005-0000-0000-0000C4D80000}"/>
    <cellStyle name="Total 15 3" xfId="54582" xr:uid="{00000000-0005-0000-0000-0000C5D80000}"/>
    <cellStyle name="Total 15 3 2" xfId="54583" xr:uid="{00000000-0005-0000-0000-0000C6D80000}"/>
    <cellStyle name="Total 15 3 3" xfId="54584" xr:uid="{00000000-0005-0000-0000-0000C7D80000}"/>
    <cellStyle name="Total 15 3 4" xfId="54585" xr:uid="{00000000-0005-0000-0000-0000C8D80000}"/>
    <cellStyle name="Total 15 4" xfId="54586" xr:uid="{00000000-0005-0000-0000-0000C9D80000}"/>
    <cellStyle name="Total 15 4 2" xfId="54587" xr:uid="{00000000-0005-0000-0000-0000CAD80000}"/>
    <cellStyle name="Total 15 4 3" xfId="54588" xr:uid="{00000000-0005-0000-0000-0000CBD80000}"/>
    <cellStyle name="Total 15 4 4" xfId="54589" xr:uid="{00000000-0005-0000-0000-0000CCD80000}"/>
    <cellStyle name="Total 15 5" xfId="54590" xr:uid="{00000000-0005-0000-0000-0000CDD80000}"/>
    <cellStyle name="Total 15 5 2" xfId="54591" xr:uid="{00000000-0005-0000-0000-0000CED80000}"/>
    <cellStyle name="Total 15 5 3" xfId="54592" xr:uid="{00000000-0005-0000-0000-0000CFD80000}"/>
    <cellStyle name="Total 15 5 4" xfId="54593" xr:uid="{00000000-0005-0000-0000-0000D0D80000}"/>
    <cellStyle name="Total 15 6" xfId="54594" xr:uid="{00000000-0005-0000-0000-0000D1D80000}"/>
    <cellStyle name="Total 15 6 2" xfId="54595" xr:uid="{00000000-0005-0000-0000-0000D2D80000}"/>
    <cellStyle name="Total 15 6 3" xfId="54596" xr:uid="{00000000-0005-0000-0000-0000D3D80000}"/>
    <cellStyle name="Total 15 6 4" xfId="54597" xr:uid="{00000000-0005-0000-0000-0000D4D80000}"/>
    <cellStyle name="Total 15 7" xfId="54598" xr:uid="{00000000-0005-0000-0000-0000D5D80000}"/>
    <cellStyle name="Total 15 7 2" xfId="54599" xr:uid="{00000000-0005-0000-0000-0000D6D80000}"/>
    <cellStyle name="Total 15 7 3" xfId="54600" xr:uid="{00000000-0005-0000-0000-0000D7D80000}"/>
    <cellStyle name="Total 15 7 4" xfId="54601" xr:uid="{00000000-0005-0000-0000-0000D8D80000}"/>
    <cellStyle name="Total 15 8" xfId="54602" xr:uid="{00000000-0005-0000-0000-0000D9D80000}"/>
    <cellStyle name="Total 15 8 2" xfId="54603" xr:uid="{00000000-0005-0000-0000-0000DAD80000}"/>
    <cellStyle name="Total 15 8 3" xfId="54604" xr:uid="{00000000-0005-0000-0000-0000DBD80000}"/>
    <cellStyle name="Total 15 8 4" xfId="54605" xr:uid="{00000000-0005-0000-0000-0000DCD80000}"/>
    <cellStyle name="Total 15 9" xfId="54606" xr:uid="{00000000-0005-0000-0000-0000DDD80000}"/>
    <cellStyle name="Total 15 9 2" xfId="54607" xr:uid="{00000000-0005-0000-0000-0000DED80000}"/>
    <cellStyle name="Total 15 9 3" xfId="54608" xr:uid="{00000000-0005-0000-0000-0000DFD80000}"/>
    <cellStyle name="Total 15 9 4" xfId="54609" xr:uid="{00000000-0005-0000-0000-0000E0D80000}"/>
    <cellStyle name="Total 16" xfId="54610" xr:uid="{00000000-0005-0000-0000-0000E1D80000}"/>
    <cellStyle name="Total 16 2" xfId="54611" xr:uid="{00000000-0005-0000-0000-0000E2D80000}"/>
    <cellStyle name="Total 16 3" xfId="54612" xr:uid="{00000000-0005-0000-0000-0000E3D80000}"/>
    <cellStyle name="Total 17" xfId="54613" xr:uid="{00000000-0005-0000-0000-0000E4D80000}"/>
    <cellStyle name="Total 17 2" xfId="54614" xr:uid="{00000000-0005-0000-0000-0000E5D80000}"/>
    <cellStyle name="Total 17 3" xfId="54615" xr:uid="{00000000-0005-0000-0000-0000E6D80000}"/>
    <cellStyle name="Total 17 4" xfId="54616" xr:uid="{00000000-0005-0000-0000-0000E7D80000}"/>
    <cellStyle name="Total 18" xfId="54617" xr:uid="{00000000-0005-0000-0000-0000E8D80000}"/>
    <cellStyle name="Total 18 2" xfId="54618" xr:uid="{00000000-0005-0000-0000-0000E9D80000}"/>
    <cellStyle name="Total 18 3" xfId="54619" xr:uid="{00000000-0005-0000-0000-0000EAD80000}"/>
    <cellStyle name="Total 18 4" xfId="54620" xr:uid="{00000000-0005-0000-0000-0000EBD80000}"/>
    <cellStyle name="Total 19" xfId="54621" xr:uid="{00000000-0005-0000-0000-0000ECD80000}"/>
    <cellStyle name="Total 19 2" xfId="54622" xr:uid="{00000000-0005-0000-0000-0000EDD80000}"/>
    <cellStyle name="Total 19 3" xfId="54623" xr:uid="{00000000-0005-0000-0000-0000EED80000}"/>
    <cellStyle name="Total 19 4" xfId="54624" xr:uid="{00000000-0005-0000-0000-0000EFD80000}"/>
    <cellStyle name="Total 2" xfId="1911" xr:uid="{00000000-0005-0000-0000-0000F0D80000}"/>
    <cellStyle name="Total 2 10" xfId="54626" xr:uid="{00000000-0005-0000-0000-0000F1D80000}"/>
    <cellStyle name="Total 2 10 2" xfId="54627" xr:uid="{00000000-0005-0000-0000-0000F2D80000}"/>
    <cellStyle name="Total 2 10 3" xfId="54628" xr:uid="{00000000-0005-0000-0000-0000F3D80000}"/>
    <cellStyle name="Total 2 10 4" xfId="54629" xr:uid="{00000000-0005-0000-0000-0000F4D80000}"/>
    <cellStyle name="Total 2 10 5" xfId="54630" xr:uid="{00000000-0005-0000-0000-0000F5D80000}"/>
    <cellStyle name="Total 2 11" xfId="54631" xr:uid="{00000000-0005-0000-0000-0000F6D80000}"/>
    <cellStyle name="Total 2 11 2" xfId="54632" xr:uid="{00000000-0005-0000-0000-0000F7D80000}"/>
    <cellStyle name="Total 2 11 3" xfId="54633" xr:uid="{00000000-0005-0000-0000-0000F8D80000}"/>
    <cellStyle name="Total 2 11 4" xfId="54634" xr:uid="{00000000-0005-0000-0000-0000F9D80000}"/>
    <cellStyle name="Total 2 11 5" xfId="54635" xr:uid="{00000000-0005-0000-0000-0000FAD80000}"/>
    <cellStyle name="Total 2 12" xfId="54636" xr:uid="{00000000-0005-0000-0000-0000FBD80000}"/>
    <cellStyle name="Total 2 12 2" xfId="54637" xr:uid="{00000000-0005-0000-0000-0000FCD80000}"/>
    <cellStyle name="Total 2 12 3" xfId="54638" xr:uid="{00000000-0005-0000-0000-0000FDD80000}"/>
    <cellStyle name="Total 2 12 4" xfId="54639" xr:uid="{00000000-0005-0000-0000-0000FED80000}"/>
    <cellStyle name="Total 2 12 5" xfId="54640" xr:uid="{00000000-0005-0000-0000-0000FFD80000}"/>
    <cellStyle name="Total 2 13" xfId="54641" xr:uid="{00000000-0005-0000-0000-000000D90000}"/>
    <cellStyle name="Total 2 13 2" xfId="54642" xr:uid="{00000000-0005-0000-0000-000001D90000}"/>
    <cellStyle name="Total 2 13 3" xfId="54643" xr:uid="{00000000-0005-0000-0000-000002D90000}"/>
    <cellStyle name="Total 2 13 4" xfId="54644" xr:uid="{00000000-0005-0000-0000-000003D90000}"/>
    <cellStyle name="Total 2 14" xfId="54645" xr:uid="{00000000-0005-0000-0000-000004D90000}"/>
    <cellStyle name="Total 2 14 2" xfId="54646" xr:uid="{00000000-0005-0000-0000-000005D90000}"/>
    <cellStyle name="Total 2 14 3" xfId="54647" xr:uid="{00000000-0005-0000-0000-000006D90000}"/>
    <cellStyle name="Total 2 14 4" xfId="54648" xr:uid="{00000000-0005-0000-0000-000007D90000}"/>
    <cellStyle name="Total 2 15" xfId="54649" xr:uid="{00000000-0005-0000-0000-000008D90000}"/>
    <cellStyle name="Total 2 15 2" xfId="54650" xr:uid="{00000000-0005-0000-0000-000009D90000}"/>
    <cellStyle name="Total 2 15 3" xfId="54651" xr:uid="{00000000-0005-0000-0000-00000AD90000}"/>
    <cellStyle name="Total 2 15 4" xfId="54652" xr:uid="{00000000-0005-0000-0000-00000BD90000}"/>
    <cellStyle name="Total 2 16" xfId="54653" xr:uid="{00000000-0005-0000-0000-00000CD90000}"/>
    <cellStyle name="Total 2 16 2" xfId="54654" xr:uid="{00000000-0005-0000-0000-00000DD90000}"/>
    <cellStyle name="Total 2 16 3" xfId="54655" xr:uid="{00000000-0005-0000-0000-00000ED90000}"/>
    <cellStyle name="Total 2 16 4" xfId="54656" xr:uid="{00000000-0005-0000-0000-00000FD90000}"/>
    <cellStyle name="Total 2 17" xfId="54657" xr:uid="{00000000-0005-0000-0000-000010D90000}"/>
    <cellStyle name="Total 2 17 2" xfId="54658" xr:uid="{00000000-0005-0000-0000-000011D90000}"/>
    <cellStyle name="Total 2 17 3" xfId="54659" xr:uid="{00000000-0005-0000-0000-000012D90000}"/>
    <cellStyle name="Total 2 17 4" xfId="54660" xr:uid="{00000000-0005-0000-0000-000013D90000}"/>
    <cellStyle name="Total 2 18" xfId="54661" xr:uid="{00000000-0005-0000-0000-000014D90000}"/>
    <cellStyle name="Total 2 18 2" xfId="54662" xr:uid="{00000000-0005-0000-0000-000015D90000}"/>
    <cellStyle name="Total 2 18 3" xfId="54663" xr:uid="{00000000-0005-0000-0000-000016D90000}"/>
    <cellStyle name="Total 2 18 4" xfId="54664" xr:uid="{00000000-0005-0000-0000-000017D90000}"/>
    <cellStyle name="Total 2 19" xfId="54665" xr:uid="{00000000-0005-0000-0000-000018D90000}"/>
    <cellStyle name="Total 2 19 2" xfId="54666" xr:uid="{00000000-0005-0000-0000-000019D90000}"/>
    <cellStyle name="Total 2 19 3" xfId="54667" xr:uid="{00000000-0005-0000-0000-00001AD90000}"/>
    <cellStyle name="Total 2 19 4" xfId="54668" xr:uid="{00000000-0005-0000-0000-00001BD90000}"/>
    <cellStyle name="Total 2 2" xfId="1912" xr:uid="{00000000-0005-0000-0000-00001CD90000}"/>
    <cellStyle name="Total 2 2 10" xfId="54670" xr:uid="{00000000-0005-0000-0000-00001DD90000}"/>
    <cellStyle name="Total 2 2 10 2" xfId="54671" xr:uid="{00000000-0005-0000-0000-00001ED90000}"/>
    <cellStyle name="Total 2 2 10 3" xfId="54672" xr:uid="{00000000-0005-0000-0000-00001FD90000}"/>
    <cellStyle name="Total 2 2 10 4" xfId="54673" xr:uid="{00000000-0005-0000-0000-000020D90000}"/>
    <cellStyle name="Total 2 2 11" xfId="54674" xr:uid="{00000000-0005-0000-0000-000021D90000}"/>
    <cellStyle name="Total 2 2 11 2" xfId="54675" xr:uid="{00000000-0005-0000-0000-000022D90000}"/>
    <cellStyle name="Total 2 2 11 3" xfId="54676" xr:uid="{00000000-0005-0000-0000-000023D90000}"/>
    <cellStyle name="Total 2 2 11 4" xfId="54677" xr:uid="{00000000-0005-0000-0000-000024D90000}"/>
    <cellStyle name="Total 2 2 12" xfId="54678" xr:uid="{00000000-0005-0000-0000-000025D90000}"/>
    <cellStyle name="Total 2 2 12 2" xfId="54679" xr:uid="{00000000-0005-0000-0000-000026D90000}"/>
    <cellStyle name="Total 2 2 12 3" xfId="54680" xr:uid="{00000000-0005-0000-0000-000027D90000}"/>
    <cellStyle name="Total 2 2 12 4" xfId="54681" xr:uid="{00000000-0005-0000-0000-000028D90000}"/>
    <cellStyle name="Total 2 2 13" xfId="54682" xr:uid="{00000000-0005-0000-0000-000029D90000}"/>
    <cellStyle name="Total 2 2 13 2" xfId="54683" xr:uid="{00000000-0005-0000-0000-00002AD90000}"/>
    <cellStyle name="Total 2 2 13 3" xfId="54684" xr:uid="{00000000-0005-0000-0000-00002BD90000}"/>
    <cellStyle name="Total 2 2 13 4" xfId="54685" xr:uid="{00000000-0005-0000-0000-00002CD90000}"/>
    <cellStyle name="Total 2 2 14" xfId="54686" xr:uid="{00000000-0005-0000-0000-00002DD90000}"/>
    <cellStyle name="Total 2 2 14 2" xfId="54687" xr:uid="{00000000-0005-0000-0000-00002ED90000}"/>
    <cellStyle name="Total 2 2 14 3" xfId="54688" xr:uid="{00000000-0005-0000-0000-00002FD90000}"/>
    <cellStyle name="Total 2 2 14 4" xfId="54689" xr:uid="{00000000-0005-0000-0000-000030D90000}"/>
    <cellStyle name="Total 2 2 15" xfId="54690" xr:uid="{00000000-0005-0000-0000-000031D90000}"/>
    <cellStyle name="Total 2 2 15 2" xfId="54691" xr:uid="{00000000-0005-0000-0000-000032D90000}"/>
    <cellStyle name="Total 2 2 15 3" xfId="54692" xr:uid="{00000000-0005-0000-0000-000033D90000}"/>
    <cellStyle name="Total 2 2 15 4" xfId="54693" xr:uid="{00000000-0005-0000-0000-000034D90000}"/>
    <cellStyle name="Total 2 2 16" xfId="54694" xr:uid="{00000000-0005-0000-0000-000035D90000}"/>
    <cellStyle name="Total 2 2 16 2" xfId="54695" xr:uid="{00000000-0005-0000-0000-000036D90000}"/>
    <cellStyle name="Total 2 2 16 3" xfId="54696" xr:uid="{00000000-0005-0000-0000-000037D90000}"/>
    <cellStyle name="Total 2 2 16 4" xfId="54697" xr:uid="{00000000-0005-0000-0000-000038D90000}"/>
    <cellStyle name="Total 2 2 17" xfId="54698" xr:uid="{00000000-0005-0000-0000-000039D90000}"/>
    <cellStyle name="Total 2 2 17 2" xfId="54699" xr:uid="{00000000-0005-0000-0000-00003AD90000}"/>
    <cellStyle name="Total 2 2 17 3" xfId="54700" xr:uid="{00000000-0005-0000-0000-00003BD90000}"/>
    <cellStyle name="Total 2 2 17 4" xfId="54701" xr:uid="{00000000-0005-0000-0000-00003CD90000}"/>
    <cellStyle name="Total 2 2 18" xfId="54702" xr:uid="{00000000-0005-0000-0000-00003DD90000}"/>
    <cellStyle name="Total 2 2 18 2" xfId="54703" xr:uid="{00000000-0005-0000-0000-00003ED90000}"/>
    <cellStyle name="Total 2 2 18 3" xfId="54704" xr:uid="{00000000-0005-0000-0000-00003FD90000}"/>
    <cellStyle name="Total 2 2 18 4" xfId="54705" xr:uid="{00000000-0005-0000-0000-000040D90000}"/>
    <cellStyle name="Total 2 2 19" xfId="54706" xr:uid="{00000000-0005-0000-0000-000041D90000}"/>
    <cellStyle name="Total 2 2 19 2" xfId="54707" xr:uid="{00000000-0005-0000-0000-000042D90000}"/>
    <cellStyle name="Total 2 2 19 3" xfId="54708" xr:uid="{00000000-0005-0000-0000-000043D90000}"/>
    <cellStyle name="Total 2 2 19 4" xfId="54709" xr:uid="{00000000-0005-0000-0000-000044D90000}"/>
    <cellStyle name="Total 2 2 2" xfId="54710" xr:uid="{00000000-0005-0000-0000-000045D90000}"/>
    <cellStyle name="Total 2 2 2 2" xfId="54711" xr:uid="{00000000-0005-0000-0000-000046D90000}"/>
    <cellStyle name="Total 2 2 2 3" xfId="54712" xr:uid="{00000000-0005-0000-0000-000047D90000}"/>
    <cellStyle name="Total 2 2 2 4" xfId="54713" xr:uid="{00000000-0005-0000-0000-000048D90000}"/>
    <cellStyle name="Total 2 2 20" xfId="54714" xr:uid="{00000000-0005-0000-0000-000049D90000}"/>
    <cellStyle name="Total 2 2 20 2" xfId="54715" xr:uid="{00000000-0005-0000-0000-00004AD90000}"/>
    <cellStyle name="Total 2 2 20 3" xfId="54716" xr:uid="{00000000-0005-0000-0000-00004BD90000}"/>
    <cellStyle name="Total 2 2 20 4" xfId="54717" xr:uid="{00000000-0005-0000-0000-00004CD90000}"/>
    <cellStyle name="Total 2 2 21" xfId="54718" xr:uid="{00000000-0005-0000-0000-00004DD90000}"/>
    <cellStyle name="Total 2 2 22" xfId="54719" xr:uid="{00000000-0005-0000-0000-00004ED90000}"/>
    <cellStyle name="Total 2 2 23" xfId="54720" xr:uid="{00000000-0005-0000-0000-00004FD90000}"/>
    <cellStyle name="Total 2 2 24" xfId="54669" xr:uid="{00000000-0005-0000-0000-000050D90000}"/>
    <cellStyle name="Total 2 2 3" xfId="54721" xr:uid="{00000000-0005-0000-0000-000051D90000}"/>
    <cellStyle name="Total 2 2 3 2" xfId="54722" xr:uid="{00000000-0005-0000-0000-000052D90000}"/>
    <cellStyle name="Total 2 2 3 3" xfId="54723" xr:uid="{00000000-0005-0000-0000-000053D90000}"/>
    <cellStyle name="Total 2 2 3 4" xfId="54724" xr:uid="{00000000-0005-0000-0000-000054D90000}"/>
    <cellStyle name="Total 2 2 4" xfId="54725" xr:uid="{00000000-0005-0000-0000-000055D90000}"/>
    <cellStyle name="Total 2 2 4 2" xfId="54726" xr:uid="{00000000-0005-0000-0000-000056D90000}"/>
    <cellStyle name="Total 2 2 4 3" xfId="54727" xr:uid="{00000000-0005-0000-0000-000057D90000}"/>
    <cellStyle name="Total 2 2 4 4" xfId="54728" xr:uid="{00000000-0005-0000-0000-000058D90000}"/>
    <cellStyle name="Total 2 2 5" xfId="54729" xr:uid="{00000000-0005-0000-0000-000059D90000}"/>
    <cellStyle name="Total 2 2 5 2" xfId="54730" xr:uid="{00000000-0005-0000-0000-00005AD90000}"/>
    <cellStyle name="Total 2 2 5 3" xfId="54731" xr:uid="{00000000-0005-0000-0000-00005BD90000}"/>
    <cellStyle name="Total 2 2 5 4" xfId="54732" xr:uid="{00000000-0005-0000-0000-00005CD90000}"/>
    <cellStyle name="Total 2 2 6" xfId="54733" xr:uid="{00000000-0005-0000-0000-00005DD90000}"/>
    <cellStyle name="Total 2 2 6 2" xfId="54734" xr:uid="{00000000-0005-0000-0000-00005ED90000}"/>
    <cellStyle name="Total 2 2 6 3" xfId="54735" xr:uid="{00000000-0005-0000-0000-00005FD90000}"/>
    <cellStyle name="Total 2 2 6 4" xfId="54736" xr:uid="{00000000-0005-0000-0000-000060D90000}"/>
    <cellStyle name="Total 2 2 7" xfId="54737" xr:uid="{00000000-0005-0000-0000-000061D90000}"/>
    <cellStyle name="Total 2 2 7 2" xfId="54738" xr:uid="{00000000-0005-0000-0000-000062D90000}"/>
    <cellStyle name="Total 2 2 7 3" xfId="54739" xr:uid="{00000000-0005-0000-0000-000063D90000}"/>
    <cellStyle name="Total 2 2 7 4" xfId="54740" xr:uid="{00000000-0005-0000-0000-000064D90000}"/>
    <cellStyle name="Total 2 2 8" xfId="54741" xr:uid="{00000000-0005-0000-0000-000065D90000}"/>
    <cellStyle name="Total 2 2 8 2" xfId="54742" xr:uid="{00000000-0005-0000-0000-000066D90000}"/>
    <cellStyle name="Total 2 2 8 3" xfId="54743" xr:uid="{00000000-0005-0000-0000-000067D90000}"/>
    <cellStyle name="Total 2 2 8 4" xfId="54744" xr:uid="{00000000-0005-0000-0000-000068D90000}"/>
    <cellStyle name="Total 2 2 9" xfId="54745" xr:uid="{00000000-0005-0000-0000-000069D90000}"/>
    <cellStyle name="Total 2 2 9 2" xfId="54746" xr:uid="{00000000-0005-0000-0000-00006AD90000}"/>
    <cellStyle name="Total 2 2 9 3" xfId="54747" xr:uid="{00000000-0005-0000-0000-00006BD90000}"/>
    <cellStyle name="Total 2 2 9 4" xfId="54748" xr:uid="{00000000-0005-0000-0000-00006CD90000}"/>
    <cellStyle name="Total 2 20" xfId="54749" xr:uid="{00000000-0005-0000-0000-00006DD90000}"/>
    <cellStyle name="Total 2 20 2" xfId="54750" xr:uid="{00000000-0005-0000-0000-00006ED90000}"/>
    <cellStyle name="Total 2 20 3" xfId="54751" xr:uid="{00000000-0005-0000-0000-00006FD90000}"/>
    <cellStyle name="Total 2 20 4" xfId="54752" xr:uid="{00000000-0005-0000-0000-000070D90000}"/>
    <cellStyle name="Total 2 21" xfId="54753" xr:uid="{00000000-0005-0000-0000-000071D90000}"/>
    <cellStyle name="Total 2 21 2" xfId="54754" xr:uid="{00000000-0005-0000-0000-000072D90000}"/>
    <cellStyle name="Total 2 21 3" xfId="54755" xr:uid="{00000000-0005-0000-0000-000073D90000}"/>
    <cellStyle name="Total 2 21 4" xfId="54756" xr:uid="{00000000-0005-0000-0000-000074D90000}"/>
    <cellStyle name="Total 2 22" xfId="54757" xr:uid="{00000000-0005-0000-0000-000075D90000}"/>
    <cellStyle name="Total 2 22 2" xfId="54758" xr:uid="{00000000-0005-0000-0000-000076D90000}"/>
    <cellStyle name="Total 2 22 3" xfId="54759" xr:uid="{00000000-0005-0000-0000-000077D90000}"/>
    <cellStyle name="Total 2 22 4" xfId="54760" xr:uid="{00000000-0005-0000-0000-000078D90000}"/>
    <cellStyle name="Total 2 23" xfId="54761" xr:uid="{00000000-0005-0000-0000-000079D90000}"/>
    <cellStyle name="Total 2 23 2" xfId="54762" xr:uid="{00000000-0005-0000-0000-00007AD90000}"/>
    <cellStyle name="Total 2 23 3" xfId="54763" xr:uid="{00000000-0005-0000-0000-00007BD90000}"/>
    <cellStyle name="Total 2 23 4" xfId="54764" xr:uid="{00000000-0005-0000-0000-00007CD90000}"/>
    <cellStyle name="Total 2 24" xfId="54765" xr:uid="{00000000-0005-0000-0000-00007DD90000}"/>
    <cellStyle name="Total 2 24 2" xfId="54766" xr:uid="{00000000-0005-0000-0000-00007ED90000}"/>
    <cellStyle name="Total 2 24 3" xfId="54767" xr:uid="{00000000-0005-0000-0000-00007FD90000}"/>
    <cellStyle name="Total 2 24 4" xfId="54768" xr:uid="{00000000-0005-0000-0000-000080D90000}"/>
    <cellStyle name="Total 2 25" xfId="54769" xr:uid="{00000000-0005-0000-0000-000081D90000}"/>
    <cellStyle name="Total 2 25 2" xfId="54770" xr:uid="{00000000-0005-0000-0000-000082D90000}"/>
    <cellStyle name="Total 2 25 3" xfId="54771" xr:uid="{00000000-0005-0000-0000-000083D90000}"/>
    <cellStyle name="Total 2 25 4" xfId="54772" xr:uid="{00000000-0005-0000-0000-000084D90000}"/>
    <cellStyle name="Total 2 26" xfId="54773" xr:uid="{00000000-0005-0000-0000-000085D90000}"/>
    <cellStyle name="Total 2 26 2" xfId="54774" xr:uid="{00000000-0005-0000-0000-000086D90000}"/>
    <cellStyle name="Total 2 26 3" xfId="54775" xr:uid="{00000000-0005-0000-0000-000087D90000}"/>
    <cellStyle name="Total 2 26 4" xfId="54776" xr:uid="{00000000-0005-0000-0000-000088D90000}"/>
    <cellStyle name="Total 2 27" xfId="54777" xr:uid="{00000000-0005-0000-0000-000089D90000}"/>
    <cellStyle name="Total 2 27 2" xfId="54778" xr:uid="{00000000-0005-0000-0000-00008AD90000}"/>
    <cellStyle name="Total 2 27 3" xfId="54779" xr:uid="{00000000-0005-0000-0000-00008BD90000}"/>
    <cellStyle name="Total 2 27 4" xfId="54780" xr:uid="{00000000-0005-0000-0000-00008CD90000}"/>
    <cellStyle name="Total 2 28" xfId="54781" xr:uid="{00000000-0005-0000-0000-00008DD90000}"/>
    <cellStyle name="Total 2 29" xfId="54782" xr:uid="{00000000-0005-0000-0000-00008ED90000}"/>
    <cellStyle name="Total 2 3" xfId="54783" xr:uid="{00000000-0005-0000-0000-00008FD90000}"/>
    <cellStyle name="Total 2 3 10" xfId="54784" xr:uid="{00000000-0005-0000-0000-000090D90000}"/>
    <cellStyle name="Total 2 3 10 2" xfId="54785" xr:uid="{00000000-0005-0000-0000-000091D90000}"/>
    <cellStyle name="Total 2 3 10 3" xfId="54786" xr:uid="{00000000-0005-0000-0000-000092D90000}"/>
    <cellStyle name="Total 2 3 10 4" xfId="54787" xr:uid="{00000000-0005-0000-0000-000093D90000}"/>
    <cellStyle name="Total 2 3 11" xfId="54788" xr:uid="{00000000-0005-0000-0000-000094D90000}"/>
    <cellStyle name="Total 2 3 11 2" xfId="54789" xr:uid="{00000000-0005-0000-0000-000095D90000}"/>
    <cellStyle name="Total 2 3 11 3" xfId="54790" xr:uid="{00000000-0005-0000-0000-000096D90000}"/>
    <cellStyle name="Total 2 3 11 4" xfId="54791" xr:uid="{00000000-0005-0000-0000-000097D90000}"/>
    <cellStyle name="Total 2 3 12" xfId="54792" xr:uid="{00000000-0005-0000-0000-000098D90000}"/>
    <cellStyle name="Total 2 3 12 2" xfId="54793" xr:uid="{00000000-0005-0000-0000-000099D90000}"/>
    <cellStyle name="Total 2 3 12 3" xfId="54794" xr:uid="{00000000-0005-0000-0000-00009AD90000}"/>
    <cellStyle name="Total 2 3 12 4" xfId="54795" xr:uid="{00000000-0005-0000-0000-00009BD90000}"/>
    <cellStyle name="Total 2 3 13" xfId="54796" xr:uid="{00000000-0005-0000-0000-00009CD90000}"/>
    <cellStyle name="Total 2 3 13 2" xfId="54797" xr:uid="{00000000-0005-0000-0000-00009DD90000}"/>
    <cellStyle name="Total 2 3 13 3" xfId="54798" xr:uid="{00000000-0005-0000-0000-00009ED90000}"/>
    <cellStyle name="Total 2 3 13 4" xfId="54799" xr:uid="{00000000-0005-0000-0000-00009FD90000}"/>
    <cellStyle name="Total 2 3 14" xfId="54800" xr:uid="{00000000-0005-0000-0000-0000A0D90000}"/>
    <cellStyle name="Total 2 3 14 2" xfId="54801" xr:uid="{00000000-0005-0000-0000-0000A1D90000}"/>
    <cellStyle name="Total 2 3 14 3" xfId="54802" xr:uid="{00000000-0005-0000-0000-0000A2D90000}"/>
    <cellStyle name="Total 2 3 14 4" xfId="54803" xr:uid="{00000000-0005-0000-0000-0000A3D90000}"/>
    <cellStyle name="Total 2 3 15" xfId="54804" xr:uid="{00000000-0005-0000-0000-0000A4D90000}"/>
    <cellStyle name="Total 2 3 15 2" xfId="54805" xr:uid="{00000000-0005-0000-0000-0000A5D90000}"/>
    <cellStyle name="Total 2 3 15 3" xfId="54806" xr:uid="{00000000-0005-0000-0000-0000A6D90000}"/>
    <cellStyle name="Total 2 3 15 4" xfId="54807" xr:uid="{00000000-0005-0000-0000-0000A7D90000}"/>
    <cellStyle name="Total 2 3 16" xfId="54808" xr:uid="{00000000-0005-0000-0000-0000A8D90000}"/>
    <cellStyle name="Total 2 3 16 2" xfId="54809" xr:uid="{00000000-0005-0000-0000-0000A9D90000}"/>
    <cellStyle name="Total 2 3 16 3" xfId="54810" xr:uid="{00000000-0005-0000-0000-0000AAD90000}"/>
    <cellStyle name="Total 2 3 16 4" xfId="54811" xr:uid="{00000000-0005-0000-0000-0000ABD90000}"/>
    <cellStyle name="Total 2 3 17" xfId="54812" xr:uid="{00000000-0005-0000-0000-0000ACD90000}"/>
    <cellStyle name="Total 2 3 17 2" xfId="54813" xr:uid="{00000000-0005-0000-0000-0000ADD90000}"/>
    <cellStyle name="Total 2 3 17 3" xfId="54814" xr:uid="{00000000-0005-0000-0000-0000AED90000}"/>
    <cellStyle name="Total 2 3 17 4" xfId="54815" xr:uid="{00000000-0005-0000-0000-0000AFD90000}"/>
    <cellStyle name="Total 2 3 18" xfId="54816" xr:uid="{00000000-0005-0000-0000-0000B0D90000}"/>
    <cellStyle name="Total 2 3 18 2" xfId="54817" xr:uid="{00000000-0005-0000-0000-0000B1D90000}"/>
    <cellStyle name="Total 2 3 18 3" xfId="54818" xr:uid="{00000000-0005-0000-0000-0000B2D90000}"/>
    <cellStyle name="Total 2 3 18 4" xfId="54819" xr:uid="{00000000-0005-0000-0000-0000B3D90000}"/>
    <cellStyle name="Total 2 3 19" xfId="54820" xr:uid="{00000000-0005-0000-0000-0000B4D90000}"/>
    <cellStyle name="Total 2 3 19 2" xfId="54821" xr:uid="{00000000-0005-0000-0000-0000B5D90000}"/>
    <cellStyle name="Total 2 3 19 3" xfId="54822" xr:uid="{00000000-0005-0000-0000-0000B6D90000}"/>
    <cellStyle name="Total 2 3 19 4" xfId="54823" xr:uid="{00000000-0005-0000-0000-0000B7D90000}"/>
    <cellStyle name="Total 2 3 2" xfId="54824" xr:uid="{00000000-0005-0000-0000-0000B8D90000}"/>
    <cellStyle name="Total 2 3 2 2" xfId="54825" xr:uid="{00000000-0005-0000-0000-0000B9D90000}"/>
    <cellStyle name="Total 2 3 2 3" xfId="54826" xr:uid="{00000000-0005-0000-0000-0000BAD90000}"/>
    <cellStyle name="Total 2 3 2 4" xfId="54827" xr:uid="{00000000-0005-0000-0000-0000BBD90000}"/>
    <cellStyle name="Total 2 3 20" xfId="54828" xr:uid="{00000000-0005-0000-0000-0000BCD90000}"/>
    <cellStyle name="Total 2 3 20 2" xfId="54829" xr:uid="{00000000-0005-0000-0000-0000BDD90000}"/>
    <cellStyle name="Total 2 3 20 3" xfId="54830" xr:uid="{00000000-0005-0000-0000-0000BED90000}"/>
    <cellStyle name="Total 2 3 20 4" xfId="54831" xr:uid="{00000000-0005-0000-0000-0000BFD90000}"/>
    <cellStyle name="Total 2 3 21" xfId="54832" xr:uid="{00000000-0005-0000-0000-0000C0D90000}"/>
    <cellStyle name="Total 2 3 22" xfId="54833" xr:uid="{00000000-0005-0000-0000-0000C1D90000}"/>
    <cellStyle name="Total 2 3 23" xfId="54834" xr:uid="{00000000-0005-0000-0000-0000C2D90000}"/>
    <cellStyle name="Total 2 3 3" xfId="54835" xr:uid="{00000000-0005-0000-0000-0000C3D90000}"/>
    <cellStyle name="Total 2 3 3 2" xfId="54836" xr:uid="{00000000-0005-0000-0000-0000C4D90000}"/>
    <cellStyle name="Total 2 3 3 3" xfId="54837" xr:uid="{00000000-0005-0000-0000-0000C5D90000}"/>
    <cellStyle name="Total 2 3 3 4" xfId="54838" xr:uid="{00000000-0005-0000-0000-0000C6D90000}"/>
    <cellStyle name="Total 2 3 4" xfId="54839" xr:uid="{00000000-0005-0000-0000-0000C7D90000}"/>
    <cellStyle name="Total 2 3 4 2" xfId="54840" xr:uid="{00000000-0005-0000-0000-0000C8D90000}"/>
    <cellStyle name="Total 2 3 4 3" xfId="54841" xr:uid="{00000000-0005-0000-0000-0000C9D90000}"/>
    <cellStyle name="Total 2 3 4 4" xfId="54842" xr:uid="{00000000-0005-0000-0000-0000CAD90000}"/>
    <cellStyle name="Total 2 3 5" xfId="54843" xr:uid="{00000000-0005-0000-0000-0000CBD90000}"/>
    <cellStyle name="Total 2 3 5 2" xfId="54844" xr:uid="{00000000-0005-0000-0000-0000CCD90000}"/>
    <cellStyle name="Total 2 3 5 3" xfId="54845" xr:uid="{00000000-0005-0000-0000-0000CDD90000}"/>
    <cellStyle name="Total 2 3 5 4" xfId="54846" xr:uid="{00000000-0005-0000-0000-0000CED90000}"/>
    <cellStyle name="Total 2 3 6" xfId="54847" xr:uid="{00000000-0005-0000-0000-0000CFD90000}"/>
    <cellStyle name="Total 2 3 6 2" xfId="54848" xr:uid="{00000000-0005-0000-0000-0000D0D90000}"/>
    <cellStyle name="Total 2 3 6 3" xfId="54849" xr:uid="{00000000-0005-0000-0000-0000D1D90000}"/>
    <cellStyle name="Total 2 3 6 4" xfId="54850" xr:uid="{00000000-0005-0000-0000-0000D2D90000}"/>
    <cellStyle name="Total 2 3 7" xfId="54851" xr:uid="{00000000-0005-0000-0000-0000D3D90000}"/>
    <cellStyle name="Total 2 3 7 2" xfId="54852" xr:uid="{00000000-0005-0000-0000-0000D4D90000}"/>
    <cellStyle name="Total 2 3 7 3" xfId="54853" xr:uid="{00000000-0005-0000-0000-0000D5D90000}"/>
    <cellStyle name="Total 2 3 7 4" xfId="54854" xr:uid="{00000000-0005-0000-0000-0000D6D90000}"/>
    <cellStyle name="Total 2 3 8" xfId="54855" xr:uid="{00000000-0005-0000-0000-0000D7D90000}"/>
    <cellStyle name="Total 2 3 8 2" xfId="54856" xr:uid="{00000000-0005-0000-0000-0000D8D90000}"/>
    <cellStyle name="Total 2 3 8 3" xfId="54857" xr:uid="{00000000-0005-0000-0000-0000D9D90000}"/>
    <cellStyle name="Total 2 3 8 4" xfId="54858" xr:uid="{00000000-0005-0000-0000-0000DAD90000}"/>
    <cellStyle name="Total 2 3 9" xfId="54859" xr:uid="{00000000-0005-0000-0000-0000DBD90000}"/>
    <cellStyle name="Total 2 3 9 2" xfId="54860" xr:uid="{00000000-0005-0000-0000-0000DCD90000}"/>
    <cellStyle name="Total 2 3 9 3" xfId="54861" xr:uid="{00000000-0005-0000-0000-0000DDD90000}"/>
    <cellStyle name="Total 2 3 9 4" xfId="54862" xr:uid="{00000000-0005-0000-0000-0000DED90000}"/>
    <cellStyle name="Total 2 30" xfId="54863" xr:uid="{00000000-0005-0000-0000-0000DFD90000}"/>
    <cellStyle name="Total 2 31" xfId="54864" xr:uid="{00000000-0005-0000-0000-0000E0D90000}"/>
    <cellStyle name="Total 2 32" xfId="54865" xr:uid="{00000000-0005-0000-0000-0000E1D90000}"/>
    <cellStyle name="Total 2 33" xfId="57524" xr:uid="{00000000-0005-0000-0000-0000E2D90000}"/>
    <cellStyle name="Total 2 34" xfId="57971" xr:uid="{00000000-0005-0000-0000-0000E3D90000}"/>
    <cellStyle name="Total 2 35" xfId="54625" xr:uid="{00000000-0005-0000-0000-0000E4D90000}"/>
    <cellStyle name="Total 2 4" xfId="54866" xr:uid="{00000000-0005-0000-0000-0000E5D90000}"/>
    <cellStyle name="Total 2 4 10" xfId="54867" xr:uid="{00000000-0005-0000-0000-0000E6D90000}"/>
    <cellStyle name="Total 2 4 10 2" xfId="54868" xr:uid="{00000000-0005-0000-0000-0000E7D90000}"/>
    <cellStyle name="Total 2 4 10 3" xfId="54869" xr:uid="{00000000-0005-0000-0000-0000E8D90000}"/>
    <cellStyle name="Total 2 4 10 4" xfId="54870" xr:uid="{00000000-0005-0000-0000-0000E9D90000}"/>
    <cellStyle name="Total 2 4 11" xfId="54871" xr:uid="{00000000-0005-0000-0000-0000EAD90000}"/>
    <cellStyle name="Total 2 4 11 2" xfId="54872" xr:uid="{00000000-0005-0000-0000-0000EBD90000}"/>
    <cellStyle name="Total 2 4 11 3" xfId="54873" xr:uid="{00000000-0005-0000-0000-0000ECD90000}"/>
    <cellStyle name="Total 2 4 11 4" xfId="54874" xr:uid="{00000000-0005-0000-0000-0000EDD90000}"/>
    <cellStyle name="Total 2 4 12" xfId="54875" xr:uid="{00000000-0005-0000-0000-0000EED90000}"/>
    <cellStyle name="Total 2 4 12 2" xfId="54876" xr:uid="{00000000-0005-0000-0000-0000EFD90000}"/>
    <cellStyle name="Total 2 4 12 3" xfId="54877" xr:uid="{00000000-0005-0000-0000-0000F0D90000}"/>
    <cellStyle name="Total 2 4 12 4" xfId="54878" xr:uid="{00000000-0005-0000-0000-0000F1D90000}"/>
    <cellStyle name="Total 2 4 13" xfId="54879" xr:uid="{00000000-0005-0000-0000-0000F2D90000}"/>
    <cellStyle name="Total 2 4 13 2" xfId="54880" xr:uid="{00000000-0005-0000-0000-0000F3D90000}"/>
    <cellStyle name="Total 2 4 13 3" xfId="54881" xr:uid="{00000000-0005-0000-0000-0000F4D90000}"/>
    <cellStyle name="Total 2 4 13 4" xfId="54882" xr:uid="{00000000-0005-0000-0000-0000F5D90000}"/>
    <cellStyle name="Total 2 4 14" xfId="54883" xr:uid="{00000000-0005-0000-0000-0000F6D90000}"/>
    <cellStyle name="Total 2 4 14 2" xfId="54884" xr:uid="{00000000-0005-0000-0000-0000F7D90000}"/>
    <cellStyle name="Total 2 4 14 3" xfId="54885" xr:uid="{00000000-0005-0000-0000-0000F8D90000}"/>
    <cellStyle name="Total 2 4 14 4" xfId="54886" xr:uid="{00000000-0005-0000-0000-0000F9D90000}"/>
    <cellStyle name="Total 2 4 15" xfId="54887" xr:uid="{00000000-0005-0000-0000-0000FAD90000}"/>
    <cellStyle name="Total 2 4 15 2" xfId="54888" xr:uid="{00000000-0005-0000-0000-0000FBD90000}"/>
    <cellStyle name="Total 2 4 15 3" xfId="54889" xr:uid="{00000000-0005-0000-0000-0000FCD90000}"/>
    <cellStyle name="Total 2 4 15 4" xfId="54890" xr:uid="{00000000-0005-0000-0000-0000FDD90000}"/>
    <cellStyle name="Total 2 4 16" xfId="54891" xr:uid="{00000000-0005-0000-0000-0000FED90000}"/>
    <cellStyle name="Total 2 4 16 2" xfId="54892" xr:uid="{00000000-0005-0000-0000-0000FFD90000}"/>
    <cellStyle name="Total 2 4 16 3" xfId="54893" xr:uid="{00000000-0005-0000-0000-000000DA0000}"/>
    <cellStyle name="Total 2 4 16 4" xfId="54894" xr:uid="{00000000-0005-0000-0000-000001DA0000}"/>
    <cellStyle name="Total 2 4 17" xfId="54895" xr:uid="{00000000-0005-0000-0000-000002DA0000}"/>
    <cellStyle name="Total 2 4 17 2" xfId="54896" xr:uid="{00000000-0005-0000-0000-000003DA0000}"/>
    <cellStyle name="Total 2 4 17 3" xfId="54897" xr:uid="{00000000-0005-0000-0000-000004DA0000}"/>
    <cellStyle name="Total 2 4 17 4" xfId="54898" xr:uid="{00000000-0005-0000-0000-000005DA0000}"/>
    <cellStyle name="Total 2 4 18" xfId="54899" xr:uid="{00000000-0005-0000-0000-000006DA0000}"/>
    <cellStyle name="Total 2 4 18 2" xfId="54900" xr:uid="{00000000-0005-0000-0000-000007DA0000}"/>
    <cellStyle name="Total 2 4 18 3" xfId="54901" xr:uid="{00000000-0005-0000-0000-000008DA0000}"/>
    <cellStyle name="Total 2 4 18 4" xfId="54902" xr:uid="{00000000-0005-0000-0000-000009DA0000}"/>
    <cellStyle name="Total 2 4 19" xfId="54903" xr:uid="{00000000-0005-0000-0000-00000ADA0000}"/>
    <cellStyle name="Total 2 4 19 2" xfId="54904" xr:uid="{00000000-0005-0000-0000-00000BDA0000}"/>
    <cellStyle name="Total 2 4 19 3" xfId="54905" xr:uid="{00000000-0005-0000-0000-00000CDA0000}"/>
    <cellStyle name="Total 2 4 19 4" xfId="54906" xr:uid="{00000000-0005-0000-0000-00000DDA0000}"/>
    <cellStyle name="Total 2 4 2" xfId="54907" xr:uid="{00000000-0005-0000-0000-00000EDA0000}"/>
    <cellStyle name="Total 2 4 2 2" xfId="54908" xr:uid="{00000000-0005-0000-0000-00000FDA0000}"/>
    <cellStyle name="Total 2 4 2 3" xfId="54909" xr:uid="{00000000-0005-0000-0000-000010DA0000}"/>
    <cellStyle name="Total 2 4 2 4" xfId="54910" xr:uid="{00000000-0005-0000-0000-000011DA0000}"/>
    <cellStyle name="Total 2 4 20" xfId="54911" xr:uid="{00000000-0005-0000-0000-000012DA0000}"/>
    <cellStyle name="Total 2 4 20 2" xfId="54912" xr:uid="{00000000-0005-0000-0000-000013DA0000}"/>
    <cellStyle name="Total 2 4 20 3" xfId="54913" xr:uid="{00000000-0005-0000-0000-000014DA0000}"/>
    <cellStyle name="Total 2 4 20 4" xfId="54914" xr:uid="{00000000-0005-0000-0000-000015DA0000}"/>
    <cellStyle name="Total 2 4 21" xfId="54915" xr:uid="{00000000-0005-0000-0000-000016DA0000}"/>
    <cellStyle name="Total 2 4 22" xfId="54916" xr:uid="{00000000-0005-0000-0000-000017DA0000}"/>
    <cellStyle name="Total 2 4 23" xfId="54917" xr:uid="{00000000-0005-0000-0000-000018DA0000}"/>
    <cellStyle name="Total 2 4 3" xfId="54918" xr:uid="{00000000-0005-0000-0000-000019DA0000}"/>
    <cellStyle name="Total 2 4 3 2" xfId="54919" xr:uid="{00000000-0005-0000-0000-00001ADA0000}"/>
    <cellStyle name="Total 2 4 3 3" xfId="54920" xr:uid="{00000000-0005-0000-0000-00001BDA0000}"/>
    <cellStyle name="Total 2 4 3 4" xfId="54921" xr:uid="{00000000-0005-0000-0000-00001CDA0000}"/>
    <cellStyle name="Total 2 4 4" xfId="54922" xr:uid="{00000000-0005-0000-0000-00001DDA0000}"/>
    <cellStyle name="Total 2 4 4 2" xfId="54923" xr:uid="{00000000-0005-0000-0000-00001EDA0000}"/>
    <cellStyle name="Total 2 4 4 3" xfId="54924" xr:uid="{00000000-0005-0000-0000-00001FDA0000}"/>
    <cellStyle name="Total 2 4 4 4" xfId="54925" xr:uid="{00000000-0005-0000-0000-000020DA0000}"/>
    <cellStyle name="Total 2 4 5" xfId="54926" xr:uid="{00000000-0005-0000-0000-000021DA0000}"/>
    <cellStyle name="Total 2 4 5 2" xfId="54927" xr:uid="{00000000-0005-0000-0000-000022DA0000}"/>
    <cellStyle name="Total 2 4 5 3" xfId="54928" xr:uid="{00000000-0005-0000-0000-000023DA0000}"/>
    <cellStyle name="Total 2 4 5 4" xfId="54929" xr:uid="{00000000-0005-0000-0000-000024DA0000}"/>
    <cellStyle name="Total 2 4 6" xfId="54930" xr:uid="{00000000-0005-0000-0000-000025DA0000}"/>
    <cellStyle name="Total 2 4 6 2" xfId="54931" xr:uid="{00000000-0005-0000-0000-000026DA0000}"/>
    <cellStyle name="Total 2 4 6 3" xfId="54932" xr:uid="{00000000-0005-0000-0000-000027DA0000}"/>
    <cellStyle name="Total 2 4 6 4" xfId="54933" xr:uid="{00000000-0005-0000-0000-000028DA0000}"/>
    <cellStyle name="Total 2 4 7" xfId="54934" xr:uid="{00000000-0005-0000-0000-000029DA0000}"/>
    <cellStyle name="Total 2 4 7 2" xfId="54935" xr:uid="{00000000-0005-0000-0000-00002ADA0000}"/>
    <cellStyle name="Total 2 4 7 3" xfId="54936" xr:uid="{00000000-0005-0000-0000-00002BDA0000}"/>
    <cellStyle name="Total 2 4 7 4" xfId="54937" xr:uid="{00000000-0005-0000-0000-00002CDA0000}"/>
    <cellStyle name="Total 2 4 8" xfId="54938" xr:uid="{00000000-0005-0000-0000-00002DDA0000}"/>
    <cellStyle name="Total 2 4 8 2" xfId="54939" xr:uid="{00000000-0005-0000-0000-00002EDA0000}"/>
    <cellStyle name="Total 2 4 8 3" xfId="54940" xr:uid="{00000000-0005-0000-0000-00002FDA0000}"/>
    <cellStyle name="Total 2 4 8 4" xfId="54941" xr:uid="{00000000-0005-0000-0000-000030DA0000}"/>
    <cellStyle name="Total 2 4 9" xfId="54942" xr:uid="{00000000-0005-0000-0000-000031DA0000}"/>
    <cellStyle name="Total 2 4 9 2" xfId="54943" xr:uid="{00000000-0005-0000-0000-000032DA0000}"/>
    <cellStyle name="Total 2 4 9 3" xfId="54944" xr:uid="{00000000-0005-0000-0000-000033DA0000}"/>
    <cellStyle name="Total 2 4 9 4" xfId="54945" xr:uid="{00000000-0005-0000-0000-000034DA0000}"/>
    <cellStyle name="Total 2 5" xfId="54946" xr:uid="{00000000-0005-0000-0000-000035DA0000}"/>
    <cellStyle name="Total 2 5 10" xfId="54947" xr:uid="{00000000-0005-0000-0000-000036DA0000}"/>
    <cellStyle name="Total 2 5 10 2" xfId="54948" xr:uid="{00000000-0005-0000-0000-000037DA0000}"/>
    <cellStyle name="Total 2 5 10 3" xfId="54949" xr:uid="{00000000-0005-0000-0000-000038DA0000}"/>
    <cellStyle name="Total 2 5 10 4" xfId="54950" xr:uid="{00000000-0005-0000-0000-000039DA0000}"/>
    <cellStyle name="Total 2 5 11" xfId="54951" xr:uid="{00000000-0005-0000-0000-00003ADA0000}"/>
    <cellStyle name="Total 2 5 11 2" xfId="54952" xr:uid="{00000000-0005-0000-0000-00003BDA0000}"/>
    <cellStyle name="Total 2 5 11 3" xfId="54953" xr:uid="{00000000-0005-0000-0000-00003CDA0000}"/>
    <cellStyle name="Total 2 5 11 4" xfId="54954" xr:uid="{00000000-0005-0000-0000-00003DDA0000}"/>
    <cellStyle name="Total 2 5 12" xfId="54955" xr:uid="{00000000-0005-0000-0000-00003EDA0000}"/>
    <cellStyle name="Total 2 5 12 2" xfId="54956" xr:uid="{00000000-0005-0000-0000-00003FDA0000}"/>
    <cellStyle name="Total 2 5 12 3" xfId="54957" xr:uid="{00000000-0005-0000-0000-000040DA0000}"/>
    <cellStyle name="Total 2 5 12 4" xfId="54958" xr:uid="{00000000-0005-0000-0000-000041DA0000}"/>
    <cellStyle name="Total 2 5 13" xfId="54959" xr:uid="{00000000-0005-0000-0000-000042DA0000}"/>
    <cellStyle name="Total 2 5 13 2" xfId="54960" xr:uid="{00000000-0005-0000-0000-000043DA0000}"/>
    <cellStyle name="Total 2 5 13 3" xfId="54961" xr:uid="{00000000-0005-0000-0000-000044DA0000}"/>
    <cellStyle name="Total 2 5 13 4" xfId="54962" xr:uid="{00000000-0005-0000-0000-000045DA0000}"/>
    <cellStyle name="Total 2 5 14" xfId="54963" xr:uid="{00000000-0005-0000-0000-000046DA0000}"/>
    <cellStyle name="Total 2 5 14 2" xfId="54964" xr:uid="{00000000-0005-0000-0000-000047DA0000}"/>
    <cellStyle name="Total 2 5 14 3" xfId="54965" xr:uid="{00000000-0005-0000-0000-000048DA0000}"/>
    <cellStyle name="Total 2 5 14 4" xfId="54966" xr:uid="{00000000-0005-0000-0000-000049DA0000}"/>
    <cellStyle name="Total 2 5 15" xfId="54967" xr:uid="{00000000-0005-0000-0000-00004ADA0000}"/>
    <cellStyle name="Total 2 5 15 2" xfId="54968" xr:uid="{00000000-0005-0000-0000-00004BDA0000}"/>
    <cellStyle name="Total 2 5 15 3" xfId="54969" xr:uid="{00000000-0005-0000-0000-00004CDA0000}"/>
    <cellStyle name="Total 2 5 15 4" xfId="54970" xr:uid="{00000000-0005-0000-0000-00004DDA0000}"/>
    <cellStyle name="Total 2 5 16" xfId="54971" xr:uid="{00000000-0005-0000-0000-00004EDA0000}"/>
    <cellStyle name="Total 2 5 16 2" xfId="54972" xr:uid="{00000000-0005-0000-0000-00004FDA0000}"/>
    <cellStyle name="Total 2 5 16 3" xfId="54973" xr:uid="{00000000-0005-0000-0000-000050DA0000}"/>
    <cellStyle name="Total 2 5 16 4" xfId="54974" xr:uid="{00000000-0005-0000-0000-000051DA0000}"/>
    <cellStyle name="Total 2 5 17" xfId="54975" xr:uid="{00000000-0005-0000-0000-000052DA0000}"/>
    <cellStyle name="Total 2 5 17 2" xfId="54976" xr:uid="{00000000-0005-0000-0000-000053DA0000}"/>
    <cellStyle name="Total 2 5 17 3" xfId="54977" xr:uid="{00000000-0005-0000-0000-000054DA0000}"/>
    <cellStyle name="Total 2 5 17 4" xfId="54978" xr:uid="{00000000-0005-0000-0000-000055DA0000}"/>
    <cellStyle name="Total 2 5 18" xfId="54979" xr:uid="{00000000-0005-0000-0000-000056DA0000}"/>
    <cellStyle name="Total 2 5 18 2" xfId="54980" xr:uid="{00000000-0005-0000-0000-000057DA0000}"/>
    <cellStyle name="Total 2 5 18 3" xfId="54981" xr:uid="{00000000-0005-0000-0000-000058DA0000}"/>
    <cellStyle name="Total 2 5 18 4" xfId="54982" xr:uid="{00000000-0005-0000-0000-000059DA0000}"/>
    <cellStyle name="Total 2 5 19" xfId="54983" xr:uid="{00000000-0005-0000-0000-00005ADA0000}"/>
    <cellStyle name="Total 2 5 19 2" xfId="54984" xr:uid="{00000000-0005-0000-0000-00005BDA0000}"/>
    <cellStyle name="Total 2 5 19 3" xfId="54985" xr:uid="{00000000-0005-0000-0000-00005CDA0000}"/>
    <cellStyle name="Total 2 5 19 4" xfId="54986" xr:uid="{00000000-0005-0000-0000-00005DDA0000}"/>
    <cellStyle name="Total 2 5 2" xfId="54987" xr:uid="{00000000-0005-0000-0000-00005EDA0000}"/>
    <cellStyle name="Total 2 5 2 2" xfId="54988" xr:uid="{00000000-0005-0000-0000-00005FDA0000}"/>
    <cellStyle name="Total 2 5 2 3" xfId="54989" xr:uid="{00000000-0005-0000-0000-000060DA0000}"/>
    <cellStyle name="Total 2 5 2 4" xfId="54990" xr:uid="{00000000-0005-0000-0000-000061DA0000}"/>
    <cellStyle name="Total 2 5 20" xfId="54991" xr:uid="{00000000-0005-0000-0000-000062DA0000}"/>
    <cellStyle name="Total 2 5 20 2" xfId="54992" xr:uid="{00000000-0005-0000-0000-000063DA0000}"/>
    <cellStyle name="Total 2 5 20 3" xfId="54993" xr:uid="{00000000-0005-0000-0000-000064DA0000}"/>
    <cellStyle name="Total 2 5 20 4" xfId="54994" xr:uid="{00000000-0005-0000-0000-000065DA0000}"/>
    <cellStyle name="Total 2 5 21" xfId="54995" xr:uid="{00000000-0005-0000-0000-000066DA0000}"/>
    <cellStyle name="Total 2 5 22" xfId="54996" xr:uid="{00000000-0005-0000-0000-000067DA0000}"/>
    <cellStyle name="Total 2 5 23" xfId="54997" xr:uid="{00000000-0005-0000-0000-000068DA0000}"/>
    <cellStyle name="Total 2 5 3" xfId="54998" xr:uid="{00000000-0005-0000-0000-000069DA0000}"/>
    <cellStyle name="Total 2 5 3 2" xfId="54999" xr:uid="{00000000-0005-0000-0000-00006ADA0000}"/>
    <cellStyle name="Total 2 5 3 3" xfId="55000" xr:uid="{00000000-0005-0000-0000-00006BDA0000}"/>
    <cellStyle name="Total 2 5 3 4" xfId="55001" xr:uid="{00000000-0005-0000-0000-00006CDA0000}"/>
    <cellStyle name="Total 2 5 4" xfId="55002" xr:uid="{00000000-0005-0000-0000-00006DDA0000}"/>
    <cellStyle name="Total 2 5 4 2" xfId="55003" xr:uid="{00000000-0005-0000-0000-00006EDA0000}"/>
    <cellStyle name="Total 2 5 4 3" xfId="55004" xr:uid="{00000000-0005-0000-0000-00006FDA0000}"/>
    <cellStyle name="Total 2 5 4 4" xfId="55005" xr:uid="{00000000-0005-0000-0000-000070DA0000}"/>
    <cellStyle name="Total 2 5 5" xfId="55006" xr:uid="{00000000-0005-0000-0000-000071DA0000}"/>
    <cellStyle name="Total 2 5 5 2" xfId="55007" xr:uid="{00000000-0005-0000-0000-000072DA0000}"/>
    <cellStyle name="Total 2 5 5 3" xfId="55008" xr:uid="{00000000-0005-0000-0000-000073DA0000}"/>
    <cellStyle name="Total 2 5 5 4" xfId="55009" xr:uid="{00000000-0005-0000-0000-000074DA0000}"/>
    <cellStyle name="Total 2 5 6" xfId="55010" xr:uid="{00000000-0005-0000-0000-000075DA0000}"/>
    <cellStyle name="Total 2 5 6 2" xfId="55011" xr:uid="{00000000-0005-0000-0000-000076DA0000}"/>
    <cellStyle name="Total 2 5 6 3" xfId="55012" xr:uid="{00000000-0005-0000-0000-000077DA0000}"/>
    <cellStyle name="Total 2 5 6 4" xfId="55013" xr:uid="{00000000-0005-0000-0000-000078DA0000}"/>
    <cellStyle name="Total 2 5 7" xfId="55014" xr:uid="{00000000-0005-0000-0000-000079DA0000}"/>
    <cellStyle name="Total 2 5 7 2" xfId="55015" xr:uid="{00000000-0005-0000-0000-00007ADA0000}"/>
    <cellStyle name="Total 2 5 7 3" xfId="55016" xr:uid="{00000000-0005-0000-0000-00007BDA0000}"/>
    <cellStyle name="Total 2 5 7 4" xfId="55017" xr:uid="{00000000-0005-0000-0000-00007CDA0000}"/>
    <cellStyle name="Total 2 5 8" xfId="55018" xr:uid="{00000000-0005-0000-0000-00007DDA0000}"/>
    <cellStyle name="Total 2 5 8 2" xfId="55019" xr:uid="{00000000-0005-0000-0000-00007EDA0000}"/>
    <cellStyle name="Total 2 5 8 3" xfId="55020" xr:uid="{00000000-0005-0000-0000-00007FDA0000}"/>
    <cellStyle name="Total 2 5 8 4" xfId="55021" xr:uid="{00000000-0005-0000-0000-000080DA0000}"/>
    <cellStyle name="Total 2 5 9" xfId="55022" xr:uid="{00000000-0005-0000-0000-000081DA0000}"/>
    <cellStyle name="Total 2 5 9 2" xfId="55023" xr:uid="{00000000-0005-0000-0000-000082DA0000}"/>
    <cellStyle name="Total 2 5 9 3" xfId="55024" xr:uid="{00000000-0005-0000-0000-000083DA0000}"/>
    <cellStyle name="Total 2 5 9 4" xfId="55025" xr:uid="{00000000-0005-0000-0000-000084DA0000}"/>
    <cellStyle name="Total 2 6" xfId="55026" xr:uid="{00000000-0005-0000-0000-000085DA0000}"/>
    <cellStyle name="Total 2 6 10" xfId="55027" xr:uid="{00000000-0005-0000-0000-000086DA0000}"/>
    <cellStyle name="Total 2 6 10 2" xfId="55028" xr:uid="{00000000-0005-0000-0000-000087DA0000}"/>
    <cellStyle name="Total 2 6 10 3" xfId="55029" xr:uid="{00000000-0005-0000-0000-000088DA0000}"/>
    <cellStyle name="Total 2 6 10 4" xfId="55030" xr:uid="{00000000-0005-0000-0000-000089DA0000}"/>
    <cellStyle name="Total 2 6 11" xfId="55031" xr:uid="{00000000-0005-0000-0000-00008ADA0000}"/>
    <cellStyle name="Total 2 6 11 2" xfId="55032" xr:uid="{00000000-0005-0000-0000-00008BDA0000}"/>
    <cellStyle name="Total 2 6 11 3" xfId="55033" xr:uid="{00000000-0005-0000-0000-00008CDA0000}"/>
    <cellStyle name="Total 2 6 11 4" xfId="55034" xr:uid="{00000000-0005-0000-0000-00008DDA0000}"/>
    <cellStyle name="Total 2 6 12" xfId="55035" xr:uid="{00000000-0005-0000-0000-00008EDA0000}"/>
    <cellStyle name="Total 2 6 12 2" xfId="55036" xr:uid="{00000000-0005-0000-0000-00008FDA0000}"/>
    <cellStyle name="Total 2 6 12 3" xfId="55037" xr:uid="{00000000-0005-0000-0000-000090DA0000}"/>
    <cellStyle name="Total 2 6 12 4" xfId="55038" xr:uid="{00000000-0005-0000-0000-000091DA0000}"/>
    <cellStyle name="Total 2 6 13" xfId="55039" xr:uid="{00000000-0005-0000-0000-000092DA0000}"/>
    <cellStyle name="Total 2 6 13 2" xfId="55040" xr:uid="{00000000-0005-0000-0000-000093DA0000}"/>
    <cellStyle name="Total 2 6 13 3" xfId="55041" xr:uid="{00000000-0005-0000-0000-000094DA0000}"/>
    <cellStyle name="Total 2 6 13 4" xfId="55042" xr:uid="{00000000-0005-0000-0000-000095DA0000}"/>
    <cellStyle name="Total 2 6 14" xfId="55043" xr:uid="{00000000-0005-0000-0000-000096DA0000}"/>
    <cellStyle name="Total 2 6 14 2" xfId="55044" xr:uid="{00000000-0005-0000-0000-000097DA0000}"/>
    <cellStyle name="Total 2 6 14 3" xfId="55045" xr:uid="{00000000-0005-0000-0000-000098DA0000}"/>
    <cellStyle name="Total 2 6 14 4" xfId="55046" xr:uid="{00000000-0005-0000-0000-000099DA0000}"/>
    <cellStyle name="Total 2 6 15" xfId="55047" xr:uid="{00000000-0005-0000-0000-00009ADA0000}"/>
    <cellStyle name="Total 2 6 15 2" xfId="55048" xr:uid="{00000000-0005-0000-0000-00009BDA0000}"/>
    <cellStyle name="Total 2 6 15 3" xfId="55049" xr:uid="{00000000-0005-0000-0000-00009CDA0000}"/>
    <cellStyle name="Total 2 6 15 4" xfId="55050" xr:uid="{00000000-0005-0000-0000-00009DDA0000}"/>
    <cellStyle name="Total 2 6 16" xfId="55051" xr:uid="{00000000-0005-0000-0000-00009EDA0000}"/>
    <cellStyle name="Total 2 6 16 2" xfId="55052" xr:uid="{00000000-0005-0000-0000-00009FDA0000}"/>
    <cellStyle name="Total 2 6 16 3" xfId="55053" xr:uid="{00000000-0005-0000-0000-0000A0DA0000}"/>
    <cellStyle name="Total 2 6 16 4" xfId="55054" xr:uid="{00000000-0005-0000-0000-0000A1DA0000}"/>
    <cellStyle name="Total 2 6 17" xfId="55055" xr:uid="{00000000-0005-0000-0000-0000A2DA0000}"/>
    <cellStyle name="Total 2 6 17 2" xfId="55056" xr:uid="{00000000-0005-0000-0000-0000A3DA0000}"/>
    <cellStyle name="Total 2 6 17 3" xfId="55057" xr:uid="{00000000-0005-0000-0000-0000A4DA0000}"/>
    <cellStyle name="Total 2 6 17 4" xfId="55058" xr:uid="{00000000-0005-0000-0000-0000A5DA0000}"/>
    <cellStyle name="Total 2 6 18" xfId="55059" xr:uid="{00000000-0005-0000-0000-0000A6DA0000}"/>
    <cellStyle name="Total 2 6 18 2" xfId="55060" xr:uid="{00000000-0005-0000-0000-0000A7DA0000}"/>
    <cellStyle name="Total 2 6 18 3" xfId="55061" xr:uid="{00000000-0005-0000-0000-0000A8DA0000}"/>
    <cellStyle name="Total 2 6 18 4" xfId="55062" xr:uid="{00000000-0005-0000-0000-0000A9DA0000}"/>
    <cellStyle name="Total 2 6 19" xfId="55063" xr:uid="{00000000-0005-0000-0000-0000AADA0000}"/>
    <cellStyle name="Total 2 6 19 2" xfId="55064" xr:uid="{00000000-0005-0000-0000-0000ABDA0000}"/>
    <cellStyle name="Total 2 6 19 3" xfId="55065" xr:uid="{00000000-0005-0000-0000-0000ACDA0000}"/>
    <cellStyle name="Total 2 6 19 4" xfId="55066" xr:uid="{00000000-0005-0000-0000-0000ADDA0000}"/>
    <cellStyle name="Total 2 6 2" xfId="55067" xr:uid="{00000000-0005-0000-0000-0000AEDA0000}"/>
    <cellStyle name="Total 2 6 2 2" xfId="55068" xr:uid="{00000000-0005-0000-0000-0000AFDA0000}"/>
    <cellStyle name="Total 2 6 2 3" xfId="55069" xr:uid="{00000000-0005-0000-0000-0000B0DA0000}"/>
    <cellStyle name="Total 2 6 2 4" xfId="55070" xr:uid="{00000000-0005-0000-0000-0000B1DA0000}"/>
    <cellStyle name="Total 2 6 20" xfId="55071" xr:uid="{00000000-0005-0000-0000-0000B2DA0000}"/>
    <cellStyle name="Total 2 6 20 2" xfId="55072" xr:uid="{00000000-0005-0000-0000-0000B3DA0000}"/>
    <cellStyle name="Total 2 6 20 3" xfId="55073" xr:uid="{00000000-0005-0000-0000-0000B4DA0000}"/>
    <cellStyle name="Total 2 6 20 4" xfId="55074" xr:uid="{00000000-0005-0000-0000-0000B5DA0000}"/>
    <cellStyle name="Total 2 6 21" xfId="55075" xr:uid="{00000000-0005-0000-0000-0000B6DA0000}"/>
    <cellStyle name="Total 2 6 22" xfId="55076" xr:uid="{00000000-0005-0000-0000-0000B7DA0000}"/>
    <cellStyle name="Total 2 6 23" xfId="55077" xr:uid="{00000000-0005-0000-0000-0000B8DA0000}"/>
    <cellStyle name="Total 2 6 3" xfId="55078" xr:uid="{00000000-0005-0000-0000-0000B9DA0000}"/>
    <cellStyle name="Total 2 6 3 2" xfId="55079" xr:uid="{00000000-0005-0000-0000-0000BADA0000}"/>
    <cellStyle name="Total 2 6 3 3" xfId="55080" xr:uid="{00000000-0005-0000-0000-0000BBDA0000}"/>
    <cellStyle name="Total 2 6 3 4" xfId="55081" xr:uid="{00000000-0005-0000-0000-0000BCDA0000}"/>
    <cellStyle name="Total 2 6 4" xfId="55082" xr:uid="{00000000-0005-0000-0000-0000BDDA0000}"/>
    <cellStyle name="Total 2 6 4 2" xfId="55083" xr:uid="{00000000-0005-0000-0000-0000BEDA0000}"/>
    <cellStyle name="Total 2 6 4 3" xfId="55084" xr:uid="{00000000-0005-0000-0000-0000BFDA0000}"/>
    <cellStyle name="Total 2 6 4 4" xfId="55085" xr:uid="{00000000-0005-0000-0000-0000C0DA0000}"/>
    <cellStyle name="Total 2 6 5" xfId="55086" xr:uid="{00000000-0005-0000-0000-0000C1DA0000}"/>
    <cellStyle name="Total 2 6 5 2" xfId="55087" xr:uid="{00000000-0005-0000-0000-0000C2DA0000}"/>
    <cellStyle name="Total 2 6 5 3" xfId="55088" xr:uid="{00000000-0005-0000-0000-0000C3DA0000}"/>
    <cellStyle name="Total 2 6 5 4" xfId="55089" xr:uid="{00000000-0005-0000-0000-0000C4DA0000}"/>
    <cellStyle name="Total 2 6 6" xfId="55090" xr:uid="{00000000-0005-0000-0000-0000C5DA0000}"/>
    <cellStyle name="Total 2 6 6 2" xfId="55091" xr:uid="{00000000-0005-0000-0000-0000C6DA0000}"/>
    <cellStyle name="Total 2 6 6 3" xfId="55092" xr:uid="{00000000-0005-0000-0000-0000C7DA0000}"/>
    <cellStyle name="Total 2 6 6 4" xfId="55093" xr:uid="{00000000-0005-0000-0000-0000C8DA0000}"/>
    <cellStyle name="Total 2 6 7" xfId="55094" xr:uid="{00000000-0005-0000-0000-0000C9DA0000}"/>
    <cellStyle name="Total 2 6 7 2" xfId="55095" xr:uid="{00000000-0005-0000-0000-0000CADA0000}"/>
    <cellStyle name="Total 2 6 7 3" xfId="55096" xr:uid="{00000000-0005-0000-0000-0000CBDA0000}"/>
    <cellStyle name="Total 2 6 7 4" xfId="55097" xr:uid="{00000000-0005-0000-0000-0000CCDA0000}"/>
    <cellStyle name="Total 2 6 8" xfId="55098" xr:uid="{00000000-0005-0000-0000-0000CDDA0000}"/>
    <cellStyle name="Total 2 6 8 2" xfId="55099" xr:uid="{00000000-0005-0000-0000-0000CEDA0000}"/>
    <cellStyle name="Total 2 6 8 3" xfId="55100" xr:uid="{00000000-0005-0000-0000-0000CFDA0000}"/>
    <cellStyle name="Total 2 6 8 4" xfId="55101" xr:uid="{00000000-0005-0000-0000-0000D0DA0000}"/>
    <cellStyle name="Total 2 6 9" xfId="55102" xr:uid="{00000000-0005-0000-0000-0000D1DA0000}"/>
    <cellStyle name="Total 2 6 9 2" xfId="55103" xr:uid="{00000000-0005-0000-0000-0000D2DA0000}"/>
    <cellStyle name="Total 2 6 9 3" xfId="55104" xr:uid="{00000000-0005-0000-0000-0000D3DA0000}"/>
    <cellStyle name="Total 2 6 9 4" xfId="55105" xr:uid="{00000000-0005-0000-0000-0000D4DA0000}"/>
    <cellStyle name="Total 2 7" xfId="55106" xr:uid="{00000000-0005-0000-0000-0000D5DA0000}"/>
    <cellStyle name="Total 2 7 10" xfId="55107" xr:uid="{00000000-0005-0000-0000-0000D6DA0000}"/>
    <cellStyle name="Total 2 7 10 2" xfId="55108" xr:uid="{00000000-0005-0000-0000-0000D7DA0000}"/>
    <cellStyle name="Total 2 7 10 3" xfId="55109" xr:uid="{00000000-0005-0000-0000-0000D8DA0000}"/>
    <cellStyle name="Total 2 7 10 4" xfId="55110" xr:uid="{00000000-0005-0000-0000-0000D9DA0000}"/>
    <cellStyle name="Total 2 7 11" xfId="55111" xr:uid="{00000000-0005-0000-0000-0000DADA0000}"/>
    <cellStyle name="Total 2 7 11 2" xfId="55112" xr:uid="{00000000-0005-0000-0000-0000DBDA0000}"/>
    <cellStyle name="Total 2 7 11 3" xfId="55113" xr:uid="{00000000-0005-0000-0000-0000DCDA0000}"/>
    <cellStyle name="Total 2 7 11 4" xfId="55114" xr:uid="{00000000-0005-0000-0000-0000DDDA0000}"/>
    <cellStyle name="Total 2 7 12" xfId="55115" xr:uid="{00000000-0005-0000-0000-0000DEDA0000}"/>
    <cellStyle name="Total 2 7 12 2" xfId="55116" xr:uid="{00000000-0005-0000-0000-0000DFDA0000}"/>
    <cellStyle name="Total 2 7 12 3" xfId="55117" xr:uid="{00000000-0005-0000-0000-0000E0DA0000}"/>
    <cellStyle name="Total 2 7 12 4" xfId="55118" xr:uid="{00000000-0005-0000-0000-0000E1DA0000}"/>
    <cellStyle name="Total 2 7 13" xfId="55119" xr:uid="{00000000-0005-0000-0000-0000E2DA0000}"/>
    <cellStyle name="Total 2 7 13 2" xfId="55120" xr:uid="{00000000-0005-0000-0000-0000E3DA0000}"/>
    <cellStyle name="Total 2 7 13 3" xfId="55121" xr:uid="{00000000-0005-0000-0000-0000E4DA0000}"/>
    <cellStyle name="Total 2 7 13 4" xfId="55122" xr:uid="{00000000-0005-0000-0000-0000E5DA0000}"/>
    <cellStyle name="Total 2 7 14" xfId="55123" xr:uid="{00000000-0005-0000-0000-0000E6DA0000}"/>
    <cellStyle name="Total 2 7 14 2" xfId="55124" xr:uid="{00000000-0005-0000-0000-0000E7DA0000}"/>
    <cellStyle name="Total 2 7 14 3" xfId="55125" xr:uid="{00000000-0005-0000-0000-0000E8DA0000}"/>
    <cellStyle name="Total 2 7 14 4" xfId="55126" xr:uid="{00000000-0005-0000-0000-0000E9DA0000}"/>
    <cellStyle name="Total 2 7 15" xfId="55127" xr:uid="{00000000-0005-0000-0000-0000EADA0000}"/>
    <cellStyle name="Total 2 7 15 2" xfId="55128" xr:uid="{00000000-0005-0000-0000-0000EBDA0000}"/>
    <cellStyle name="Total 2 7 15 3" xfId="55129" xr:uid="{00000000-0005-0000-0000-0000ECDA0000}"/>
    <cellStyle name="Total 2 7 15 4" xfId="55130" xr:uid="{00000000-0005-0000-0000-0000EDDA0000}"/>
    <cellStyle name="Total 2 7 16" xfId="55131" xr:uid="{00000000-0005-0000-0000-0000EEDA0000}"/>
    <cellStyle name="Total 2 7 16 2" xfId="55132" xr:uid="{00000000-0005-0000-0000-0000EFDA0000}"/>
    <cellStyle name="Total 2 7 16 3" xfId="55133" xr:uid="{00000000-0005-0000-0000-0000F0DA0000}"/>
    <cellStyle name="Total 2 7 16 4" xfId="55134" xr:uid="{00000000-0005-0000-0000-0000F1DA0000}"/>
    <cellStyle name="Total 2 7 17" xfId="55135" xr:uid="{00000000-0005-0000-0000-0000F2DA0000}"/>
    <cellStyle name="Total 2 7 17 2" xfId="55136" xr:uid="{00000000-0005-0000-0000-0000F3DA0000}"/>
    <cellStyle name="Total 2 7 17 3" xfId="55137" xr:uid="{00000000-0005-0000-0000-0000F4DA0000}"/>
    <cellStyle name="Total 2 7 17 4" xfId="55138" xr:uid="{00000000-0005-0000-0000-0000F5DA0000}"/>
    <cellStyle name="Total 2 7 18" xfId="55139" xr:uid="{00000000-0005-0000-0000-0000F6DA0000}"/>
    <cellStyle name="Total 2 7 18 2" xfId="55140" xr:uid="{00000000-0005-0000-0000-0000F7DA0000}"/>
    <cellStyle name="Total 2 7 18 3" xfId="55141" xr:uid="{00000000-0005-0000-0000-0000F8DA0000}"/>
    <cellStyle name="Total 2 7 18 4" xfId="55142" xr:uid="{00000000-0005-0000-0000-0000F9DA0000}"/>
    <cellStyle name="Total 2 7 19" xfId="55143" xr:uid="{00000000-0005-0000-0000-0000FADA0000}"/>
    <cellStyle name="Total 2 7 19 2" xfId="55144" xr:uid="{00000000-0005-0000-0000-0000FBDA0000}"/>
    <cellStyle name="Total 2 7 19 3" xfId="55145" xr:uid="{00000000-0005-0000-0000-0000FCDA0000}"/>
    <cellStyle name="Total 2 7 19 4" xfId="55146" xr:uid="{00000000-0005-0000-0000-0000FDDA0000}"/>
    <cellStyle name="Total 2 7 2" xfId="55147" xr:uid="{00000000-0005-0000-0000-0000FEDA0000}"/>
    <cellStyle name="Total 2 7 2 2" xfId="55148" xr:uid="{00000000-0005-0000-0000-0000FFDA0000}"/>
    <cellStyle name="Total 2 7 2 3" xfId="55149" xr:uid="{00000000-0005-0000-0000-000000DB0000}"/>
    <cellStyle name="Total 2 7 2 4" xfId="55150" xr:uid="{00000000-0005-0000-0000-000001DB0000}"/>
    <cellStyle name="Total 2 7 20" xfId="55151" xr:uid="{00000000-0005-0000-0000-000002DB0000}"/>
    <cellStyle name="Total 2 7 20 2" xfId="55152" xr:uid="{00000000-0005-0000-0000-000003DB0000}"/>
    <cellStyle name="Total 2 7 20 3" xfId="55153" xr:uid="{00000000-0005-0000-0000-000004DB0000}"/>
    <cellStyle name="Total 2 7 20 4" xfId="55154" xr:uid="{00000000-0005-0000-0000-000005DB0000}"/>
    <cellStyle name="Total 2 7 21" xfId="55155" xr:uid="{00000000-0005-0000-0000-000006DB0000}"/>
    <cellStyle name="Total 2 7 22" xfId="55156" xr:uid="{00000000-0005-0000-0000-000007DB0000}"/>
    <cellStyle name="Total 2 7 23" xfId="55157" xr:uid="{00000000-0005-0000-0000-000008DB0000}"/>
    <cellStyle name="Total 2 7 3" xfId="55158" xr:uid="{00000000-0005-0000-0000-000009DB0000}"/>
    <cellStyle name="Total 2 7 3 2" xfId="55159" xr:uid="{00000000-0005-0000-0000-00000ADB0000}"/>
    <cellStyle name="Total 2 7 3 3" xfId="55160" xr:uid="{00000000-0005-0000-0000-00000BDB0000}"/>
    <cellStyle name="Total 2 7 3 4" xfId="55161" xr:uid="{00000000-0005-0000-0000-00000CDB0000}"/>
    <cellStyle name="Total 2 7 4" xfId="55162" xr:uid="{00000000-0005-0000-0000-00000DDB0000}"/>
    <cellStyle name="Total 2 7 4 2" xfId="55163" xr:uid="{00000000-0005-0000-0000-00000EDB0000}"/>
    <cellStyle name="Total 2 7 4 3" xfId="55164" xr:uid="{00000000-0005-0000-0000-00000FDB0000}"/>
    <cellStyle name="Total 2 7 4 4" xfId="55165" xr:uid="{00000000-0005-0000-0000-000010DB0000}"/>
    <cellStyle name="Total 2 7 5" xfId="55166" xr:uid="{00000000-0005-0000-0000-000011DB0000}"/>
    <cellStyle name="Total 2 7 5 2" xfId="55167" xr:uid="{00000000-0005-0000-0000-000012DB0000}"/>
    <cellStyle name="Total 2 7 5 3" xfId="55168" xr:uid="{00000000-0005-0000-0000-000013DB0000}"/>
    <cellStyle name="Total 2 7 5 4" xfId="55169" xr:uid="{00000000-0005-0000-0000-000014DB0000}"/>
    <cellStyle name="Total 2 7 6" xfId="55170" xr:uid="{00000000-0005-0000-0000-000015DB0000}"/>
    <cellStyle name="Total 2 7 6 2" xfId="55171" xr:uid="{00000000-0005-0000-0000-000016DB0000}"/>
    <cellStyle name="Total 2 7 6 3" xfId="55172" xr:uid="{00000000-0005-0000-0000-000017DB0000}"/>
    <cellStyle name="Total 2 7 6 4" xfId="55173" xr:uid="{00000000-0005-0000-0000-000018DB0000}"/>
    <cellStyle name="Total 2 7 7" xfId="55174" xr:uid="{00000000-0005-0000-0000-000019DB0000}"/>
    <cellStyle name="Total 2 7 7 2" xfId="55175" xr:uid="{00000000-0005-0000-0000-00001ADB0000}"/>
    <cellStyle name="Total 2 7 7 3" xfId="55176" xr:uid="{00000000-0005-0000-0000-00001BDB0000}"/>
    <cellStyle name="Total 2 7 7 4" xfId="55177" xr:uid="{00000000-0005-0000-0000-00001CDB0000}"/>
    <cellStyle name="Total 2 7 8" xfId="55178" xr:uid="{00000000-0005-0000-0000-00001DDB0000}"/>
    <cellStyle name="Total 2 7 8 2" xfId="55179" xr:uid="{00000000-0005-0000-0000-00001EDB0000}"/>
    <cellStyle name="Total 2 7 8 3" xfId="55180" xr:uid="{00000000-0005-0000-0000-00001FDB0000}"/>
    <cellStyle name="Total 2 7 8 4" xfId="55181" xr:uid="{00000000-0005-0000-0000-000020DB0000}"/>
    <cellStyle name="Total 2 7 9" xfId="55182" xr:uid="{00000000-0005-0000-0000-000021DB0000}"/>
    <cellStyle name="Total 2 7 9 2" xfId="55183" xr:uid="{00000000-0005-0000-0000-000022DB0000}"/>
    <cellStyle name="Total 2 7 9 3" xfId="55184" xr:uid="{00000000-0005-0000-0000-000023DB0000}"/>
    <cellStyle name="Total 2 7 9 4" xfId="55185" xr:uid="{00000000-0005-0000-0000-000024DB0000}"/>
    <cellStyle name="Total 2 8" xfId="55186" xr:uid="{00000000-0005-0000-0000-000025DB0000}"/>
    <cellStyle name="Total 2 8 10" xfId="55187" xr:uid="{00000000-0005-0000-0000-000026DB0000}"/>
    <cellStyle name="Total 2 8 10 2" xfId="55188" xr:uid="{00000000-0005-0000-0000-000027DB0000}"/>
    <cellStyle name="Total 2 8 10 3" xfId="55189" xr:uid="{00000000-0005-0000-0000-000028DB0000}"/>
    <cellStyle name="Total 2 8 10 4" xfId="55190" xr:uid="{00000000-0005-0000-0000-000029DB0000}"/>
    <cellStyle name="Total 2 8 11" xfId="55191" xr:uid="{00000000-0005-0000-0000-00002ADB0000}"/>
    <cellStyle name="Total 2 8 11 2" xfId="55192" xr:uid="{00000000-0005-0000-0000-00002BDB0000}"/>
    <cellStyle name="Total 2 8 11 3" xfId="55193" xr:uid="{00000000-0005-0000-0000-00002CDB0000}"/>
    <cellStyle name="Total 2 8 11 4" xfId="55194" xr:uid="{00000000-0005-0000-0000-00002DDB0000}"/>
    <cellStyle name="Total 2 8 12" xfId="55195" xr:uid="{00000000-0005-0000-0000-00002EDB0000}"/>
    <cellStyle name="Total 2 8 12 2" xfId="55196" xr:uid="{00000000-0005-0000-0000-00002FDB0000}"/>
    <cellStyle name="Total 2 8 12 3" xfId="55197" xr:uid="{00000000-0005-0000-0000-000030DB0000}"/>
    <cellStyle name="Total 2 8 12 4" xfId="55198" xr:uid="{00000000-0005-0000-0000-000031DB0000}"/>
    <cellStyle name="Total 2 8 13" xfId="55199" xr:uid="{00000000-0005-0000-0000-000032DB0000}"/>
    <cellStyle name="Total 2 8 13 2" xfId="55200" xr:uid="{00000000-0005-0000-0000-000033DB0000}"/>
    <cellStyle name="Total 2 8 13 3" xfId="55201" xr:uid="{00000000-0005-0000-0000-000034DB0000}"/>
    <cellStyle name="Total 2 8 13 4" xfId="55202" xr:uid="{00000000-0005-0000-0000-000035DB0000}"/>
    <cellStyle name="Total 2 8 14" xfId="55203" xr:uid="{00000000-0005-0000-0000-000036DB0000}"/>
    <cellStyle name="Total 2 8 14 2" xfId="55204" xr:uid="{00000000-0005-0000-0000-000037DB0000}"/>
    <cellStyle name="Total 2 8 14 3" xfId="55205" xr:uid="{00000000-0005-0000-0000-000038DB0000}"/>
    <cellStyle name="Total 2 8 14 4" xfId="55206" xr:uid="{00000000-0005-0000-0000-000039DB0000}"/>
    <cellStyle name="Total 2 8 15" xfId="55207" xr:uid="{00000000-0005-0000-0000-00003ADB0000}"/>
    <cellStyle name="Total 2 8 15 2" xfId="55208" xr:uid="{00000000-0005-0000-0000-00003BDB0000}"/>
    <cellStyle name="Total 2 8 15 3" xfId="55209" xr:uid="{00000000-0005-0000-0000-00003CDB0000}"/>
    <cellStyle name="Total 2 8 15 4" xfId="55210" xr:uid="{00000000-0005-0000-0000-00003DDB0000}"/>
    <cellStyle name="Total 2 8 16" xfId="55211" xr:uid="{00000000-0005-0000-0000-00003EDB0000}"/>
    <cellStyle name="Total 2 8 16 2" xfId="55212" xr:uid="{00000000-0005-0000-0000-00003FDB0000}"/>
    <cellStyle name="Total 2 8 16 3" xfId="55213" xr:uid="{00000000-0005-0000-0000-000040DB0000}"/>
    <cellStyle name="Total 2 8 16 4" xfId="55214" xr:uid="{00000000-0005-0000-0000-000041DB0000}"/>
    <cellStyle name="Total 2 8 17" xfId="55215" xr:uid="{00000000-0005-0000-0000-000042DB0000}"/>
    <cellStyle name="Total 2 8 17 2" xfId="55216" xr:uid="{00000000-0005-0000-0000-000043DB0000}"/>
    <cellStyle name="Total 2 8 17 3" xfId="55217" xr:uid="{00000000-0005-0000-0000-000044DB0000}"/>
    <cellStyle name="Total 2 8 17 4" xfId="55218" xr:uid="{00000000-0005-0000-0000-000045DB0000}"/>
    <cellStyle name="Total 2 8 18" xfId="55219" xr:uid="{00000000-0005-0000-0000-000046DB0000}"/>
    <cellStyle name="Total 2 8 18 2" xfId="55220" xr:uid="{00000000-0005-0000-0000-000047DB0000}"/>
    <cellStyle name="Total 2 8 18 3" xfId="55221" xr:uid="{00000000-0005-0000-0000-000048DB0000}"/>
    <cellStyle name="Total 2 8 18 4" xfId="55222" xr:uid="{00000000-0005-0000-0000-000049DB0000}"/>
    <cellStyle name="Total 2 8 19" xfId="55223" xr:uid="{00000000-0005-0000-0000-00004ADB0000}"/>
    <cellStyle name="Total 2 8 19 2" xfId="55224" xr:uid="{00000000-0005-0000-0000-00004BDB0000}"/>
    <cellStyle name="Total 2 8 19 3" xfId="55225" xr:uid="{00000000-0005-0000-0000-00004CDB0000}"/>
    <cellStyle name="Total 2 8 19 4" xfId="55226" xr:uid="{00000000-0005-0000-0000-00004DDB0000}"/>
    <cellStyle name="Total 2 8 2" xfId="55227" xr:uid="{00000000-0005-0000-0000-00004EDB0000}"/>
    <cellStyle name="Total 2 8 2 2" xfId="55228" xr:uid="{00000000-0005-0000-0000-00004FDB0000}"/>
    <cellStyle name="Total 2 8 2 3" xfId="55229" xr:uid="{00000000-0005-0000-0000-000050DB0000}"/>
    <cellStyle name="Total 2 8 2 4" xfId="55230" xr:uid="{00000000-0005-0000-0000-000051DB0000}"/>
    <cellStyle name="Total 2 8 20" xfId="55231" xr:uid="{00000000-0005-0000-0000-000052DB0000}"/>
    <cellStyle name="Total 2 8 20 2" xfId="55232" xr:uid="{00000000-0005-0000-0000-000053DB0000}"/>
    <cellStyle name="Total 2 8 20 3" xfId="55233" xr:uid="{00000000-0005-0000-0000-000054DB0000}"/>
    <cellStyle name="Total 2 8 20 4" xfId="55234" xr:uid="{00000000-0005-0000-0000-000055DB0000}"/>
    <cellStyle name="Total 2 8 21" xfId="55235" xr:uid="{00000000-0005-0000-0000-000056DB0000}"/>
    <cellStyle name="Total 2 8 22" xfId="55236" xr:uid="{00000000-0005-0000-0000-000057DB0000}"/>
    <cellStyle name="Total 2 8 23" xfId="55237" xr:uid="{00000000-0005-0000-0000-000058DB0000}"/>
    <cellStyle name="Total 2 8 3" xfId="55238" xr:uid="{00000000-0005-0000-0000-000059DB0000}"/>
    <cellStyle name="Total 2 8 3 2" xfId="55239" xr:uid="{00000000-0005-0000-0000-00005ADB0000}"/>
    <cellStyle name="Total 2 8 3 3" xfId="55240" xr:uid="{00000000-0005-0000-0000-00005BDB0000}"/>
    <cellStyle name="Total 2 8 3 4" xfId="55241" xr:uid="{00000000-0005-0000-0000-00005CDB0000}"/>
    <cellStyle name="Total 2 8 4" xfId="55242" xr:uid="{00000000-0005-0000-0000-00005DDB0000}"/>
    <cellStyle name="Total 2 8 4 2" xfId="55243" xr:uid="{00000000-0005-0000-0000-00005EDB0000}"/>
    <cellStyle name="Total 2 8 4 3" xfId="55244" xr:uid="{00000000-0005-0000-0000-00005FDB0000}"/>
    <cellStyle name="Total 2 8 4 4" xfId="55245" xr:uid="{00000000-0005-0000-0000-000060DB0000}"/>
    <cellStyle name="Total 2 8 5" xfId="55246" xr:uid="{00000000-0005-0000-0000-000061DB0000}"/>
    <cellStyle name="Total 2 8 5 2" xfId="55247" xr:uid="{00000000-0005-0000-0000-000062DB0000}"/>
    <cellStyle name="Total 2 8 5 3" xfId="55248" xr:uid="{00000000-0005-0000-0000-000063DB0000}"/>
    <cellStyle name="Total 2 8 5 4" xfId="55249" xr:uid="{00000000-0005-0000-0000-000064DB0000}"/>
    <cellStyle name="Total 2 8 6" xfId="55250" xr:uid="{00000000-0005-0000-0000-000065DB0000}"/>
    <cellStyle name="Total 2 8 6 2" xfId="55251" xr:uid="{00000000-0005-0000-0000-000066DB0000}"/>
    <cellStyle name="Total 2 8 6 3" xfId="55252" xr:uid="{00000000-0005-0000-0000-000067DB0000}"/>
    <cellStyle name="Total 2 8 6 4" xfId="55253" xr:uid="{00000000-0005-0000-0000-000068DB0000}"/>
    <cellStyle name="Total 2 8 7" xfId="55254" xr:uid="{00000000-0005-0000-0000-000069DB0000}"/>
    <cellStyle name="Total 2 8 7 2" xfId="55255" xr:uid="{00000000-0005-0000-0000-00006ADB0000}"/>
    <cellStyle name="Total 2 8 7 3" xfId="55256" xr:uid="{00000000-0005-0000-0000-00006BDB0000}"/>
    <cellStyle name="Total 2 8 7 4" xfId="55257" xr:uid="{00000000-0005-0000-0000-00006CDB0000}"/>
    <cellStyle name="Total 2 8 8" xfId="55258" xr:uid="{00000000-0005-0000-0000-00006DDB0000}"/>
    <cellStyle name="Total 2 8 8 2" xfId="55259" xr:uid="{00000000-0005-0000-0000-00006EDB0000}"/>
    <cellStyle name="Total 2 8 8 3" xfId="55260" xr:uid="{00000000-0005-0000-0000-00006FDB0000}"/>
    <cellStyle name="Total 2 8 8 4" xfId="55261" xr:uid="{00000000-0005-0000-0000-000070DB0000}"/>
    <cellStyle name="Total 2 8 9" xfId="55262" xr:uid="{00000000-0005-0000-0000-000071DB0000}"/>
    <cellStyle name="Total 2 8 9 2" xfId="55263" xr:uid="{00000000-0005-0000-0000-000072DB0000}"/>
    <cellStyle name="Total 2 8 9 3" xfId="55264" xr:uid="{00000000-0005-0000-0000-000073DB0000}"/>
    <cellStyle name="Total 2 8 9 4" xfId="55265" xr:uid="{00000000-0005-0000-0000-000074DB0000}"/>
    <cellStyle name="Total 2 9" xfId="55266" xr:uid="{00000000-0005-0000-0000-000075DB0000}"/>
    <cellStyle name="Total 2 9 2" xfId="55267" xr:uid="{00000000-0005-0000-0000-000076DB0000}"/>
    <cellStyle name="Total 2 9 3" xfId="55268" xr:uid="{00000000-0005-0000-0000-000077DB0000}"/>
    <cellStyle name="Total 2 9 4" xfId="55269" xr:uid="{00000000-0005-0000-0000-000078DB0000}"/>
    <cellStyle name="Total 20" xfId="55270" xr:uid="{00000000-0005-0000-0000-000079DB0000}"/>
    <cellStyle name="Total 20 2" xfId="55271" xr:uid="{00000000-0005-0000-0000-00007ADB0000}"/>
    <cellStyle name="Total 20 3" xfId="55272" xr:uid="{00000000-0005-0000-0000-00007BDB0000}"/>
    <cellStyle name="Total 20 4" xfId="55273" xr:uid="{00000000-0005-0000-0000-00007CDB0000}"/>
    <cellStyle name="Total 21" xfId="55274" xr:uid="{00000000-0005-0000-0000-00007DDB0000}"/>
    <cellStyle name="Total 21 2" xfId="55275" xr:uid="{00000000-0005-0000-0000-00007EDB0000}"/>
    <cellStyle name="Total 21 3" xfId="55276" xr:uid="{00000000-0005-0000-0000-00007FDB0000}"/>
    <cellStyle name="Total 21 4" xfId="55277" xr:uid="{00000000-0005-0000-0000-000080DB0000}"/>
    <cellStyle name="Total 22" xfId="55278" xr:uid="{00000000-0005-0000-0000-000081DB0000}"/>
    <cellStyle name="Total 22 2" xfId="55279" xr:uid="{00000000-0005-0000-0000-000082DB0000}"/>
    <cellStyle name="Total 22 3" xfId="55280" xr:uid="{00000000-0005-0000-0000-000083DB0000}"/>
    <cellStyle name="Total 22 4" xfId="55281" xr:uid="{00000000-0005-0000-0000-000084DB0000}"/>
    <cellStyle name="Total 23" xfId="55282" xr:uid="{00000000-0005-0000-0000-000085DB0000}"/>
    <cellStyle name="Total 23 2" xfId="55283" xr:uid="{00000000-0005-0000-0000-000086DB0000}"/>
    <cellStyle name="Total 23 3" xfId="55284" xr:uid="{00000000-0005-0000-0000-000087DB0000}"/>
    <cellStyle name="Total 23 4" xfId="55285" xr:uid="{00000000-0005-0000-0000-000088DB0000}"/>
    <cellStyle name="Total 24" xfId="55286" xr:uid="{00000000-0005-0000-0000-000089DB0000}"/>
    <cellStyle name="Total 24 2" xfId="55287" xr:uid="{00000000-0005-0000-0000-00008ADB0000}"/>
    <cellStyle name="Total 24 3" xfId="55288" xr:uid="{00000000-0005-0000-0000-00008BDB0000}"/>
    <cellStyle name="Total 24 4" xfId="55289" xr:uid="{00000000-0005-0000-0000-00008CDB0000}"/>
    <cellStyle name="Total 25" xfId="55290" xr:uid="{00000000-0005-0000-0000-00008DDB0000}"/>
    <cellStyle name="Total 25 2" xfId="55291" xr:uid="{00000000-0005-0000-0000-00008EDB0000}"/>
    <cellStyle name="Total 25 3" xfId="55292" xr:uid="{00000000-0005-0000-0000-00008FDB0000}"/>
    <cellStyle name="Total 25 4" xfId="55293" xr:uid="{00000000-0005-0000-0000-000090DB0000}"/>
    <cellStyle name="Total 26" xfId="55294" xr:uid="{00000000-0005-0000-0000-000091DB0000}"/>
    <cellStyle name="Total 26 2" xfId="55295" xr:uid="{00000000-0005-0000-0000-000092DB0000}"/>
    <cellStyle name="Total 26 3" xfId="55296" xr:uid="{00000000-0005-0000-0000-000093DB0000}"/>
    <cellStyle name="Total 26 4" xfId="55297" xr:uid="{00000000-0005-0000-0000-000094DB0000}"/>
    <cellStyle name="Total 27" xfId="55298" xr:uid="{00000000-0005-0000-0000-000095DB0000}"/>
    <cellStyle name="Total 27 2" xfId="55299" xr:uid="{00000000-0005-0000-0000-000096DB0000}"/>
    <cellStyle name="Total 27 3" xfId="55300" xr:uid="{00000000-0005-0000-0000-000097DB0000}"/>
    <cellStyle name="Total 27 4" xfId="55301" xr:uid="{00000000-0005-0000-0000-000098DB0000}"/>
    <cellStyle name="Total 28" xfId="55302" xr:uid="{00000000-0005-0000-0000-000099DB0000}"/>
    <cellStyle name="Total 28 2" xfId="55303" xr:uid="{00000000-0005-0000-0000-00009ADB0000}"/>
    <cellStyle name="Total 28 3" xfId="55304" xr:uid="{00000000-0005-0000-0000-00009BDB0000}"/>
    <cellStyle name="Total 28 4" xfId="55305" xr:uid="{00000000-0005-0000-0000-00009CDB0000}"/>
    <cellStyle name="Total 29" xfId="55306" xr:uid="{00000000-0005-0000-0000-00009DDB0000}"/>
    <cellStyle name="Total 29 2" xfId="55307" xr:uid="{00000000-0005-0000-0000-00009EDB0000}"/>
    <cellStyle name="Total 29 3" xfId="55308" xr:uid="{00000000-0005-0000-0000-00009FDB0000}"/>
    <cellStyle name="Total 29 4" xfId="55309" xr:uid="{00000000-0005-0000-0000-0000A0DB0000}"/>
    <cellStyle name="Total 3" xfId="1913" xr:uid="{00000000-0005-0000-0000-0000A1DB0000}"/>
    <cellStyle name="Total 3 10" xfId="55311" xr:uid="{00000000-0005-0000-0000-0000A2DB0000}"/>
    <cellStyle name="Total 3 10 2" xfId="55312" xr:uid="{00000000-0005-0000-0000-0000A3DB0000}"/>
    <cellStyle name="Total 3 10 3" xfId="55313" xr:uid="{00000000-0005-0000-0000-0000A4DB0000}"/>
    <cellStyle name="Total 3 10 4" xfId="55314" xr:uid="{00000000-0005-0000-0000-0000A5DB0000}"/>
    <cellStyle name="Total 3 11" xfId="55315" xr:uid="{00000000-0005-0000-0000-0000A6DB0000}"/>
    <cellStyle name="Total 3 11 2" xfId="55316" xr:uid="{00000000-0005-0000-0000-0000A7DB0000}"/>
    <cellStyle name="Total 3 11 3" xfId="55317" xr:uid="{00000000-0005-0000-0000-0000A8DB0000}"/>
    <cellStyle name="Total 3 11 4" xfId="55318" xr:uid="{00000000-0005-0000-0000-0000A9DB0000}"/>
    <cellStyle name="Total 3 12" xfId="55319" xr:uid="{00000000-0005-0000-0000-0000AADB0000}"/>
    <cellStyle name="Total 3 12 2" xfId="55320" xr:uid="{00000000-0005-0000-0000-0000ABDB0000}"/>
    <cellStyle name="Total 3 12 3" xfId="55321" xr:uid="{00000000-0005-0000-0000-0000ACDB0000}"/>
    <cellStyle name="Total 3 12 4" xfId="55322" xr:uid="{00000000-0005-0000-0000-0000ADDB0000}"/>
    <cellStyle name="Total 3 13" xfId="55323" xr:uid="{00000000-0005-0000-0000-0000AEDB0000}"/>
    <cellStyle name="Total 3 13 2" xfId="55324" xr:uid="{00000000-0005-0000-0000-0000AFDB0000}"/>
    <cellStyle name="Total 3 13 3" xfId="55325" xr:uid="{00000000-0005-0000-0000-0000B0DB0000}"/>
    <cellStyle name="Total 3 13 4" xfId="55326" xr:uid="{00000000-0005-0000-0000-0000B1DB0000}"/>
    <cellStyle name="Total 3 14" xfId="55327" xr:uid="{00000000-0005-0000-0000-0000B2DB0000}"/>
    <cellStyle name="Total 3 14 2" xfId="55328" xr:uid="{00000000-0005-0000-0000-0000B3DB0000}"/>
    <cellStyle name="Total 3 14 3" xfId="55329" xr:uid="{00000000-0005-0000-0000-0000B4DB0000}"/>
    <cellStyle name="Total 3 14 4" xfId="55330" xr:uid="{00000000-0005-0000-0000-0000B5DB0000}"/>
    <cellStyle name="Total 3 15" xfId="55331" xr:uid="{00000000-0005-0000-0000-0000B6DB0000}"/>
    <cellStyle name="Total 3 15 2" xfId="55332" xr:uid="{00000000-0005-0000-0000-0000B7DB0000}"/>
    <cellStyle name="Total 3 15 3" xfId="55333" xr:uid="{00000000-0005-0000-0000-0000B8DB0000}"/>
    <cellStyle name="Total 3 15 4" xfId="55334" xr:uid="{00000000-0005-0000-0000-0000B9DB0000}"/>
    <cellStyle name="Total 3 16" xfId="55335" xr:uid="{00000000-0005-0000-0000-0000BADB0000}"/>
    <cellStyle name="Total 3 16 2" xfId="55336" xr:uid="{00000000-0005-0000-0000-0000BBDB0000}"/>
    <cellStyle name="Total 3 16 3" xfId="55337" xr:uid="{00000000-0005-0000-0000-0000BCDB0000}"/>
    <cellStyle name="Total 3 16 4" xfId="55338" xr:uid="{00000000-0005-0000-0000-0000BDDB0000}"/>
    <cellStyle name="Total 3 17" xfId="55339" xr:uid="{00000000-0005-0000-0000-0000BEDB0000}"/>
    <cellStyle name="Total 3 17 2" xfId="55340" xr:uid="{00000000-0005-0000-0000-0000BFDB0000}"/>
    <cellStyle name="Total 3 17 3" xfId="55341" xr:uid="{00000000-0005-0000-0000-0000C0DB0000}"/>
    <cellStyle name="Total 3 17 4" xfId="55342" xr:uid="{00000000-0005-0000-0000-0000C1DB0000}"/>
    <cellStyle name="Total 3 18" xfId="55343" xr:uid="{00000000-0005-0000-0000-0000C2DB0000}"/>
    <cellStyle name="Total 3 18 2" xfId="55344" xr:uid="{00000000-0005-0000-0000-0000C3DB0000}"/>
    <cellStyle name="Total 3 18 3" xfId="55345" xr:uid="{00000000-0005-0000-0000-0000C4DB0000}"/>
    <cellStyle name="Total 3 18 4" xfId="55346" xr:uid="{00000000-0005-0000-0000-0000C5DB0000}"/>
    <cellStyle name="Total 3 19" xfId="55347" xr:uid="{00000000-0005-0000-0000-0000C6DB0000}"/>
    <cellStyle name="Total 3 19 2" xfId="55348" xr:uid="{00000000-0005-0000-0000-0000C7DB0000}"/>
    <cellStyle name="Total 3 19 3" xfId="55349" xr:uid="{00000000-0005-0000-0000-0000C8DB0000}"/>
    <cellStyle name="Total 3 19 4" xfId="55350" xr:uid="{00000000-0005-0000-0000-0000C9DB0000}"/>
    <cellStyle name="Total 3 2" xfId="55351" xr:uid="{00000000-0005-0000-0000-0000CADB0000}"/>
    <cellStyle name="Total 3 2 10" xfId="55352" xr:uid="{00000000-0005-0000-0000-0000CBDB0000}"/>
    <cellStyle name="Total 3 2 10 2" xfId="55353" xr:uid="{00000000-0005-0000-0000-0000CCDB0000}"/>
    <cellStyle name="Total 3 2 10 3" xfId="55354" xr:uid="{00000000-0005-0000-0000-0000CDDB0000}"/>
    <cellStyle name="Total 3 2 10 4" xfId="55355" xr:uid="{00000000-0005-0000-0000-0000CEDB0000}"/>
    <cellStyle name="Total 3 2 11" xfId="55356" xr:uid="{00000000-0005-0000-0000-0000CFDB0000}"/>
    <cellStyle name="Total 3 2 11 2" xfId="55357" xr:uid="{00000000-0005-0000-0000-0000D0DB0000}"/>
    <cellStyle name="Total 3 2 11 3" xfId="55358" xr:uid="{00000000-0005-0000-0000-0000D1DB0000}"/>
    <cellStyle name="Total 3 2 11 4" xfId="55359" xr:uid="{00000000-0005-0000-0000-0000D2DB0000}"/>
    <cellStyle name="Total 3 2 12" xfId="55360" xr:uid="{00000000-0005-0000-0000-0000D3DB0000}"/>
    <cellStyle name="Total 3 2 12 2" xfId="55361" xr:uid="{00000000-0005-0000-0000-0000D4DB0000}"/>
    <cellStyle name="Total 3 2 12 3" xfId="55362" xr:uid="{00000000-0005-0000-0000-0000D5DB0000}"/>
    <cellStyle name="Total 3 2 12 4" xfId="55363" xr:uid="{00000000-0005-0000-0000-0000D6DB0000}"/>
    <cellStyle name="Total 3 2 13" xfId="55364" xr:uid="{00000000-0005-0000-0000-0000D7DB0000}"/>
    <cellStyle name="Total 3 2 13 2" xfId="55365" xr:uid="{00000000-0005-0000-0000-0000D8DB0000}"/>
    <cellStyle name="Total 3 2 13 3" xfId="55366" xr:uid="{00000000-0005-0000-0000-0000D9DB0000}"/>
    <cellStyle name="Total 3 2 13 4" xfId="55367" xr:uid="{00000000-0005-0000-0000-0000DADB0000}"/>
    <cellStyle name="Total 3 2 14" xfId="55368" xr:uid="{00000000-0005-0000-0000-0000DBDB0000}"/>
    <cellStyle name="Total 3 2 14 2" xfId="55369" xr:uid="{00000000-0005-0000-0000-0000DCDB0000}"/>
    <cellStyle name="Total 3 2 14 3" xfId="55370" xr:uid="{00000000-0005-0000-0000-0000DDDB0000}"/>
    <cellStyle name="Total 3 2 14 4" xfId="55371" xr:uid="{00000000-0005-0000-0000-0000DEDB0000}"/>
    <cellStyle name="Total 3 2 15" xfId="55372" xr:uid="{00000000-0005-0000-0000-0000DFDB0000}"/>
    <cellStyle name="Total 3 2 15 2" xfId="55373" xr:uid="{00000000-0005-0000-0000-0000E0DB0000}"/>
    <cellStyle name="Total 3 2 15 3" xfId="55374" xr:uid="{00000000-0005-0000-0000-0000E1DB0000}"/>
    <cellStyle name="Total 3 2 15 4" xfId="55375" xr:uid="{00000000-0005-0000-0000-0000E2DB0000}"/>
    <cellStyle name="Total 3 2 16" xfId="55376" xr:uid="{00000000-0005-0000-0000-0000E3DB0000}"/>
    <cellStyle name="Total 3 2 16 2" xfId="55377" xr:uid="{00000000-0005-0000-0000-0000E4DB0000}"/>
    <cellStyle name="Total 3 2 16 3" xfId="55378" xr:uid="{00000000-0005-0000-0000-0000E5DB0000}"/>
    <cellStyle name="Total 3 2 16 4" xfId="55379" xr:uid="{00000000-0005-0000-0000-0000E6DB0000}"/>
    <cellStyle name="Total 3 2 17" xfId="55380" xr:uid="{00000000-0005-0000-0000-0000E7DB0000}"/>
    <cellStyle name="Total 3 2 17 2" xfId="55381" xr:uid="{00000000-0005-0000-0000-0000E8DB0000}"/>
    <cellStyle name="Total 3 2 17 3" xfId="55382" xr:uid="{00000000-0005-0000-0000-0000E9DB0000}"/>
    <cellStyle name="Total 3 2 17 4" xfId="55383" xr:uid="{00000000-0005-0000-0000-0000EADB0000}"/>
    <cellStyle name="Total 3 2 18" xfId="55384" xr:uid="{00000000-0005-0000-0000-0000EBDB0000}"/>
    <cellStyle name="Total 3 2 18 2" xfId="55385" xr:uid="{00000000-0005-0000-0000-0000ECDB0000}"/>
    <cellStyle name="Total 3 2 18 3" xfId="55386" xr:uid="{00000000-0005-0000-0000-0000EDDB0000}"/>
    <cellStyle name="Total 3 2 18 4" xfId="55387" xr:uid="{00000000-0005-0000-0000-0000EEDB0000}"/>
    <cellStyle name="Total 3 2 19" xfId="55388" xr:uid="{00000000-0005-0000-0000-0000EFDB0000}"/>
    <cellStyle name="Total 3 2 19 2" xfId="55389" xr:uid="{00000000-0005-0000-0000-0000F0DB0000}"/>
    <cellStyle name="Total 3 2 19 3" xfId="55390" xr:uid="{00000000-0005-0000-0000-0000F1DB0000}"/>
    <cellStyle name="Total 3 2 19 4" xfId="55391" xr:uid="{00000000-0005-0000-0000-0000F2DB0000}"/>
    <cellStyle name="Total 3 2 2" xfId="55392" xr:uid="{00000000-0005-0000-0000-0000F3DB0000}"/>
    <cellStyle name="Total 3 2 2 2" xfId="55393" xr:uid="{00000000-0005-0000-0000-0000F4DB0000}"/>
    <cellStyle name="Total 3 2 2 3" xfId="55394" xr:uid="{00000000-0005-0000-0000-0000F5DB0000}"/>
    <cellStyle name="Total 3 2 2 4" xfId="55395" xr:uid="{00000000-0005-0000-0000-0000F6DB0000}"/>
    <cellStyle name="Total 3 2 20" xfId="55396" xr:uid="{00000000-0005-0000-0000-0000F7DB0000}"/>
    <cellStyle name="Total 3 2 20 2" xfId="55397" xr:uid="{00000000-0005-0000-0000-0000F8DB0000}"/>
    <cellStyle name="Total 3 2 20 3" xfId="55398" xr:uid="{00000000-0005-0000-0000-0000F9DB0000}"/>
    <cellStyle name="Total 3 2 20 4" xfId="55399" xr:uid="{00000000-0005-0000-0000-0000FADB0000}"/>
    <cellStyle name="Total 3 2 21" xfId="55400" xr:uid="{00000000-0005-0000-0000-0000FBDB0000}"/>
    <cellStyle name="Total 3 2 22" xfId="55401" xr:uid="{00000000-0005-0000-0000-0000FCDB0000}"/>
    <cellStyle name="Total 3 2 3" xfId="55402" xr:uid="{00000000-0005-0000-0000-0000FDDB0000}"/>
    <cellStyle name="Total 3 2 3 2" xfId="55403" xr:uid="{00000000-0005-0000-0000-0000FEDB0000}"/>
    <cellStyle name="Total 3 2 3 3" xfId="55404" xr:uid="{00000000-0005-0000-0000-0000FFDB0000}"/>
    <cellStyle name="Total 3 2 3 4" xfId="55405" xr:uid="{00000000-0005-0000-0000-000000DC0000}"/>
    <cellStyle name="Total 3 2 4" xfId="55406" xr:uid="{00000000-0005-0000-0000-000001DC0000}"/>
    <cellStyle name="Total 3 2 4 2" xfId="55407" xr:uid="{00000000-0005-0000-0000-000002DC0000}"/>
    <cellStyle name="Total 3 2 4 3" xfId="55408" xr:uid="{00000000-0005-0000-0000-000003DC0000}"/>
    <cellStyle name="Total 3 2 4 4" xfId="55409" xr:uid="{00000000-0005-0000-0000-000004DC0000}"/>
    <cellStyle name="Total 3 2 5" xfId="55410" xr:uid="{00000000-0005-0000-0000-000005DC0000}"/>
    <cellStyle name="Total 3 2 5 2" xfId="55411" xr:uid="{00000000-0005-0000-0000-000006DC0000}"/>
    <cellStyle name="Total 3 2 5 3" xfId="55412" xr:uid="{00000000-0005-0000-0000-000007DC0000}"/>
    <cellStyle name="Total 3 2 5 4" xfId="55413" xr:uid="{00000000-0005-0000-0000-000008DC0000}"/>
    <cellStyle name="Total 3 2 6" xfId="55414" xr:uid="{00000000-0005-0000-0000-000009DC0000}"/>
    <cellStyle name="Total 3 2 6 2" xfId="55415" xr:uid="{00000000-0005-0000-0000-00000ADC0000}"/>
    <cellStyle name="Total 3 2 6 3" xfId="55416" xr:uid="{00000000-0005-0000-0000-00000BDC0000}"/>
    <cellStyle name="Total 3 2 6 4" xfId="55417" xr:uid="{00000000-0005-0000-0000-00000CDC0000}"/>
    <cellStyle name="Total 3 2 7" xfId="55418" xr:uid="{00000000-0005-0000-0000-00000DDC0000}"/>
    <cellStyle name="Total 3 2 7 2" xfId="55419" xr:uid="{00000000-0005-0000-0000-00000EDC0000}"/>
    <cellStyle name="Total 3 2 7 3" xfId="55420" xr:uid="{00000000-0005-0000-0000-00000FDC0000}"/>
    <cellStyle name="Total 3 2 7 4" xfId="55421" xr:uid="{00000000-0005-0000-0000-000010DC0000}"/>
    <cellStyle name="Total 3 2 8" xfId="55422" xr:uid="{00000000-0005-0000-0000-000011DC0000}"/>
    <cellStyle name="Total 3 2 8 2" xfId="55423" xr:uid="{00000000-0005-0000-0000-000012DC0000}"/>
    <cellStyle name="Total 3 2 8 3" xfId="55424" xr:uid="{00000000-0005-0000-0000-000013DC0000}"/>
    <cellStyle name="Total 3 2 8 4" xfId="55425" xr:uid="{00000000-0005-0000-0000-000014DC0000}"/>
    <cellStyle name="Total 3 2 9" xfId="55426" xr:uid="{00000000-0005-0000-0000-000015DC0000}"/>
    <cellStyle name="Total 3 2 9 2" xfId="55427" xr:uid="{00000000-0005-0000-0000-000016DC0000}"/>
    <cellStyle name="Total 3 2 9 3" xfId="55428" xr:uid="{00000000-0005-0000-0000-000017DC0000}"/>
    <cellStyle name="Total 3 2 9 4" xfId="55429" xr:uid="{00000000-0005-0000-0000-000018DC0000}"/>
    <cellStyle name="Total 3 20" xfId="55430" xr:uid="{00000000-0005-0000-0000-000019DC0000}"/>
    <cellStyle name="Total 3 20 2" xfId="55431" xr:uid="{00000000-0005-0000-0000-00001ADC0000}"/>
    <cellStyle name="Total 3 20 3" xfId="55432" xr:uid="{00000000-0005-0000-0000-00001BDC0000}"/>
    <cellStyle name="Total 3 20 4" xfId="55433" xr:uid="{00000000-0005-0000-0000-00001CDC0000}"/>
    <cellStyle name="Total 3 21" xfId="55434" xr:uid="{00000000-0005-0000-0000-00001DDC0000}"/>
    <cellStyle name="Total 3 21 2" xfId="55435" xr:uid="{00000000-0005-0000-0000-00001EDC0000}"/>
    <cellStyle name="Total 3 21 3" xfId="55436" xr:uid="{00000000-0005-0000-0000-00001FDC0000}"/>
    <cellStyle name="Total 3 21 4" xfId="55437" xr:uid="{00000000-0005-0000-0000-000020DC0000}"/>
    <cellStyle name="Total 3 22" xfId="55438" xr:uid="{00000000-0005-0000-0000-000021DC0000}"/>
    <cellStyle name="Total 3 22 2" xfId="55439" xr:uid="{00000000-0005-0000-0000-000022DC0000}"/>
    <cellStyle name="Total 3 22 3" xfId="55440" xr:uid="{00000000-0005-0000-0000-000023DC0000}"/>
    <cellStyle name="Total 3 22 4" xfId="55441" xr:uid="{00000000-0005-0000-0000-000024DC0000}"/>
    <cellStyle name="Total 3 23" xfId="55442" xr:uid="{00000000-0005-0000-0000-000025DC0000}"/>
    <cellStyle name="Total 3 24" xfId="55443" xr:uid="{00000000-0005-0000-0000-000026DC0000}"/>
    <cellStyle name="Total 3 25" xfId="55444" xr:uid="{00000000-0005-0000-0000-000027DC0000}"/>
    <cellStyle name="Total 3 26" xfId="58104" xr:uid="{00000000-0005-0000-0000-000028DC0000}"/>
    <cellStyle name="Total 3 27" xfId="55310" xr:uid="{00000000-0005-0000-0000-000029DC0000}"/>
    <cellStyle name="Total 3 28" xfId="58212" xr:uid="{00000000-0005-0000-0000-00002ADC0000}"/>
    <cellStyle name="Total 3 3" xfId="55445" xr:uid="{00000000-0005-0000-0000-00002BDC0000}"/>
    <cellStyle name="Total 3 3 10" xfId="55446" xr:uid="{00000000-0005-0000-0000-00002CDC0000}"/>
    <cellStyle name="Total 3 3 10 2" xfId="55447" xr:uid="{00000000-0005-0000-0000-00002DDC0000}"/>
    <cellStyle name="Total 3 3 10 3" xfId="55448" xr:uid="{00000000-0005-0000-0000-00002EDC0000}"/>
    <cellStyle name="Total 3 3 10 4" xfId="55449" xr:uid="{00000000-0005-0000-0000-00002FDC0000}"/>
    <cellStyle name="Total 3 3 11" xfId="55450" xr:uid="{00000000-0005-0000-0000-000030DC0000}"/>
    <cellStyle name="Total 3 3 11 2" xfId="55451" xr:uid="{00000000-0005-0000-0000-000031DC0000}"/>
    <cellStyle name="Total 3 3 11 3" xfId="55452" xr:uid="{00000000-0005-0000-0000-000032DC0000}"/>
    <cellStyle name="Total 3 3 11 4" xfId="55453" xr:uid="{00000000-0005-0000-0000-000033DC0000}"/>
    <cellStyle name="Total 3 3 12" xfId="55454" xr:uid="{00000000-0005-0000-0000-000034DC0000}"/>
    <cellStyle name="Total 3 3 12 2" xfId="55455" xr:uid="{00000000-0005-0000-0000-000035DC0000}"/>
    <cellStyle name="Total 3 3 12 3" xfId="55456" xr:uid="{00000000-0005-0000-0000-000036DC0000}"/>
    <cellStyle name="Total 3 3 12 4" xfId="55457" xr:uid="{00000000-0005-0000-0000-000037DC0000}"/>
    <cellStyle name="Total 3 3 13" xfId="55458" xr:uid="{00000000-0005-0000-0000-000038DC0000}"/>
    <cellStyle name="Total 3 3 13 2" xfId="55459" xr:uid="{00000000-0005-0000-0000-000039DC0000}"/>
    <cellStyle name="Total 3 3 13 3" xfId="55460" xr:uid="{00000000-0005-0000-0000-00003ADC0000}"/>
    <cellStyle name="Total 3 3 13 4" xfId="55461" xr:uid="{00000000-0005-0000-0000-00003BDC0000}"/>
    <cellStyle name="Total 3 3 14" xfId="55462" xr:uid="{00000000-0005-0000-0000-00003CDC0000}"/>
    <cellStyle name="Total 3 3 14 2" xfId="55463" xr:uid="{00000000-0005-0000-0000-00003DDC0000}"/>
    <cellStyle name="Total 3 3 14 3" xfId="55464" xr:uid="{00000000-0005-0000-0000-00003EDC0000}"/>
    <cellStyle name="Total 3 3 14 4" xfId="55465" xr:uid="{00000000-0005-0000-0000-00003FDC0000}"/>
    <cellStyle name="Total 3 3 15" xfId="55466" xr:uid="{00000000-0005-0000-0000-000040DC0000}"/>
    <cellStyle name="Total 3 3 15 2" xfId="55467" xr:uid="{00000000-0005-0000-0000-000041DC0000}"/>
    <cellStyle name="Total 3 3 15 3" xfId="55468" xr:uid="{00000000-0005-0000-0000-000042DC0000}"/>
    <cellStyle name="Total 3 3 15 4" xfId="55469" xr:uid="{00000000-0005-0000-0000-000043DC0000}"/>
    <cellStyle name="Total 3 3 16" xfId="55470" xr:uid="{00000000-0005-0000-0000-000044DC0000}"/>
    <cellStyle name="Total 3 3 16 2" xfId="55471" xr:uid="{00000000-0005-0000-0000-000045DC0000}"/>
    <cellStyle name="Total 3 3 16 3" xfId="55472" xr:uid="{00000000-0005-0000-0000-000046DC0000}"/>
    <cellStyle name="Total 3 3 16 4" xfId="55473" xr:uid="{00000000-0005-0000-0000-000047DC0000}"/>
    <cellStyle name="Total 3 3 17" xfId="55474" xr:uid="{00000000-0005-0000-0000-000048DC0000}"/>
    <cellStyle name="Total 3 3 17 2" xfId="55475" xr:uid="{00000000-0005-0000-0000-000049DC0000}"/>
    <cellStyle name="Total 3 3 17 3" xfId="55476" xr:uid="{00000000-0005-0000-0000-00004ADC0000}"/>
    <cellStyle name="Total 3 3 17 4" xfId="55477" xr:uid="{00000000-0005-0000-0000-00004BDC0000}"/>
    <cellStyle name="Total 3 3 18" xfId="55478" xr:uid="{00000000-0005-0000-0000-00004CDC0000}"/>
    <cellStyle name="Total 3 3 18 2" xfId="55479" xr:uid="{00000000-0005-0000-0000-00004DDC0000}"/>
    <cellStyle name="Total 3 3 18 3" xfId="55480" xr:uid="{00000000-0005-0000-0000-00004EDC0000}"/>
    <cellStyle name="Total 3 3 18 4" xfId="55481" xr:uid="{00000000-0005-0000-0000-00004FDC0000}"/>
    <cellStyle name="Total 3 3 19" xfId="55482" xr:uid="{00000000-0005-0000-0000-000050DC0000}"/>
    <cellStyle name="Total 3 3 19 2" xfId="55483" xr:uid="{00000000-0005-0000-0000-000051DC0000}"/>
    <cellStyle name="Total 3 3 19 3" xfId="55484" xr:uid="{00000000-0005-0000-0000-000052DC0000}"/>
    <cellStyle name="Total 3 3 19 4" xfId="55485" xr:uid="{00000000-0005-0000-0000-000053DC0000}"/>
    <cellStyle name="Total 3 3 2" xfId="55486" xr:uid="{00000000-0005-0000-0000-000054DC0000}"/>
    <cellStyle name="Total 3 3 2 2" xfId="55487" xr:uid="{00000000-0005-0000-0000-000055DC0000}"/>
    <cellStyle name="Total 3 3 2 3" xfId="55488" xr:uid="{00000000-0005-0000-0000-000056DC0000}"/>
    <cellStyle name="Total 3 3 2 4" xfId="55489" xr:uid="{00000000-0005-0000-0000-000057DC0000}"/>
    <cellStyle name="Total 3 3 20" xfId="55490" xr:uid="{00000000-0005-0000-0000-000058DC0000}"/>
    <cellStyle name="Total 3 3 20 2" xfId="55491" xr:uid="{00000000-0005-0000-0000-000059DC0000}"/>
    <cellStyle name="Total 3 3 20 3" xfId="55492" xr:uid="{00000000-0005-0000-0000-00005ADC0000}"/>
    <cellStyle name="Total 3 3 20 4" xfId="55493" xr:uid="{00000000-0005-0000-0000-00005BDC0000}"/>
    <cellStyle name="Total 3 3 21" xfId="55494" xr:uid="{00000000-0005-0000-0000-00005CDC0000}"/>
    <cellStyle name="Total 3 3 22" xfId="55495" xr:uid="{00000000-0005-0000-0000-00005DDC0000}"/>
    <cellStyle name="Total 3 3 3" xfId="55496" xr:uid="{00000000-0005-0000-0000-00005EDC0000}"/>
    <cellStyle name="Total 3 3 3 2" xfId="55497" xr:uid="{00000000-0005-0000-0000-00005FDC0000}"/>
    <cellStyle name="Total 3 3 3 3" xfId="55498" xr:uid="{00000000-0005-0000-0000-000060DC0000}"/>
    <cellStyle name="Total 3 3 3 4" xfId="55499" xr:uid="{00000000-0005-0000-0000-000061DC0000}"/>
    <cellStyle name="Total 3 3 4" xfId="55500" xr:uid="{00000000-0005-0000-0000-000062DC0000}"/>
    <cellStyle name="Total 3 3 4 2" xfId="55501" xr:uid="{00000000-0005-0000-0000-000063DC0000}"/>
    <cellStyle name="Total 3 3 4 3" xfId="55502" xr:uid="{00000000-0005-0000-0000-000064DC0000}"/>
    <cellStyle name="Total 3 3 4 4" xfId="55503" xr:uid="{00000000-0005-0000-0000-000065DC0000}"/>
    <cellStyle name="Total 3 3 5" xfId="55504" xr:uid="{00000000-0005-0000-0000-000066DC0000}"/>
    <cellStyle name="Total 3 3 5 2" xfId="55505" xr:uid="{00000000-0005-0000-0000-000067DC0000}"/>
    <cellStyle name="Total 3 3 5 3" xfId="55506" xr:uid="{00000000-0005-0000-0000-000068DC0000}"/>
    <cellStyle name="Total 3 3 5 4" xfId="55507" xr:uid="{00000000-0005-0000-0000-000069DC0000}"/>
    <cellStyle name="Total 3 3 6" xfId="55508" xr:uid="{00000000-0005-0000-0000-00006ADC0000}"/>
    <cellStyle name="Total 3 3 6 2" xfId="55509" xr:uid="{00000000-0005-0000-0000-00006BDC0000}"/>
    <cellStyle name="Total 3 3 6 3" xfId="55510" xr:uid="{00000000-0005-0000-0000-00006CDC0000}"/>
    <cellStyle name="Total 3 3 6 4" xfId="55511" xr:uid="{00000000-0005-0000-0000-00006DDC0000}"/>
    <cellStyle name="Total 3 3 7" xfId="55512" xr:uid="{00000000-0005-0000-0000-00006EDC0000}"/>
    <cellStyle name="Total 3 3 7 2" xfId="55513" xr:uid="{00000000-0005-0000-0000-00006FDC0000}"/>
    <cellStyle name="Total 3 3 7 3" xfId="55514" xr:uid="{00000000-0005-0000-0000-000070DC0000}"/>
    <cellStyle name="Total 3 3 7 4" xfId="55515" xr:uid="{00000000-0005-0000-0000-000071DC0000}"/>
    <cellStyle name="Total 3 3 8" xfId="55516" xr:uid="{00000000-0005-0000-0000-000072DC0000}"/>
    <cellStyle name="Total 3 3 8 2" xfId="55517" xr:uid="{00000000-0005-0000-0000-000073DC0000}"/>
    <cellStyle name="Total 3 3 8 3" xfId="55518" xr:uid="{00000000-0005-0000-0000-000074DC0000}"/>
    <cellStyle name="Total 3 3 8 4" xfId="55519" xr:uid="{00000000-0005-0000-0000-000075DC0000}"/>
    <cellStyle name="Total 3 3 9" xfId="55520" xr:uid="{00000000-0005-0000-0000-000076DC0000}"/>
    <cellStyle name="Total 3 3 9 2" xfId="55521" xr:uid="{00000000-0005-0000-0000-000077DC0000}"/>
    <cellStyle name="Total 3 3 9 3" xfId="55522" xr:uid="{00000000-0005-0000-0000-000078DC0000}"/>
    <cellStyle name="Total 3 3 9 4" xfId="55523" xr:uid="{00000000-0005-0000-0000-000079DC0000}"/>
    <cellStyle name="Total 3 4" xfId="55524" xr:uid="{00000000-0005-0000-0000-00007ADC0000}"/>
    <cellStyle name="Total 3 4 2" xfId="55525" xr:uid="{00000000-0005-0000-0000-00007BDC0000}"/>
    <cellStyle name="Total 3 4 3" xfId="55526" xr:uid="{00000000-0005-0000-0000-00007CDC0000}"/>
    <cellStyle name="Total 3 5" xfId="55527" xr:uid="{00000000-0005-0000-0000-00007DDC0000}"/>
    <cellStyle name="Total 3 5 2" xfId="55528" xr:uid="{00000000-0005-0000-0000-00007EDC0000}"/>
    <cellStyle name="Total 3 5 3" xfId="55529" xr:uid="{00000000-0005-0000-0000-00007FDC0000}"/>
    <cellStyle name="Total 3 5 4" xfId="55530" xr:uid="{00000000-0005-0000-0000-000080DC0000}"/>
    <cellStyle name="Total 3 6" xfId="55531" xr:uid="{00000000-0005-0000-0000-000081DC0000}"/>
    <cellStyle name="Total 3 6 2" xfId="55532" xr:uid="{00000000-0005-0000-0000-000082DC0000}"/>
    <cellStyle name="Total 3 6 3" xfId="55533" xr:uid="{00000000-0005-0000-0000-000083DC0000}"/>
    <cellStyle name="Total 3 6 4" xfId="55534" xr:uid="{00000000-0005-0000-0000-000084DC0000}"/>
    <cellStyle name="Total 3 7" xfId="55535" xr:uid="{00000000-0005-0000-0000-000085DC0000}"/>
    <cellStyle name="Total 3 7 2" xfId="55536" xr:uid="{00000000-0005-0000-0000-000086DC0000}"/>
    <cellStyle name="Total 3 7 3" xfId="55537" xr:uid="{00000000-0005-0000-0000-000087DC0000}"/>
    <cellStyle name="Total 3 7 4" xfId="55538" xr:uid="{00000000-0005-0000-0000-000088DC0000}"/>
    <cellStyle name="Total 3 8" xfId="55539" xr:uid="{00000000-0005-0000-0000-000089DC0000}"/>
    <cellStyle name="Total 3 8 2" xfId="55540" xr:uid="{00000000-0005-0000-0000-00008ADC0000}"/>
    <cellStyle name="Total 3 8 3" xfId="55541" xr:uid="{00000000-0005-0000-0000-00008BDC0000}"/>
    <cellStyle name="Total 3 8 4" xfId="55542" xr:uid="{00000000-0005-0000-0000-00008CDC0000}"/>
    <cellStyle name="Total 3 9" xfId="55543" xr:uid="{00000000-0005-0000-0000-00008DDC0000}"/>
    <cellStyle name="Total 3 9 2" xfId="55544" xr:uid="{00000000-0005-0000-0000-00008EDC0000}"/>
    <cellStyle name="Total 3 9 3" xfId="55545" xr:uid="{00000000-0005-0000-0000-00008FDC0000}"/>
    <cellStyle name="Total 3 9 4" xfId="55546" xr:uid="{00000000-0005-0000-0000-000090DC0000}"/>
    <cellStyle name="Total 30" xfId="55547" xr:uid="{00000000-0005-0000-0000-000091DC0000}"/>
    <cellStyle name="Total 30 2" xfId="55548" xr:uid="{00000000-0005-0000-0000-000092DC0000}"/>
    <cellStyle name="Total 30 3" xfId="55549" xr:uid="{00000000-0005-0000-0000-000093DC0000}"/>
    <cellStyle name="Total 30 4" xfId="55550" xr:uid="{00000000-0005-0000-0000-000094DC0000}"/>
    <cellStyle name="Total 31" xfId="55551" xr:uid="{00000000-0005-0000-0000-000095DC0000}"/>
    <cellStyle name="Total 31 2" xfId="55552" xr:uid="{00000000-0005-0000-0000-000096DC0000}"/>
    <cellStyle name="Total 31 3" xfId="55553" xr:uid="{00000000-0005-0000-0000-000097DC0000}"/>
    <cellStyle name="Total 31 4" xfId="55554" xr:uid="{00000000-0005-0000-0000-000098DC0000}"/>
    <cellStyle name="Total 32" xfId="55555" xr:uid="{00000000-0005-0000-0000-000099DC0000}"/>
    <cellStyle name="Total 32 2" xfId="55556" xr:uid="{00000000-0005-0000-0000-00009ADC0000}"/>
    <cellStyle name="Total 32 3" xfId="55557" xr:uid="{00000000-0005-0000-0000-00009BDC0000}"/>
    <cellStyle name="Total 32 4" xfId="55558" xr:uid="{00000000-0005-0000-0000-00009CDC0000}"/>
    <cellStyle name="Total 33" xfId="55559" xr:uid="{00000000-0005-0000-0000-00009DDC0000}"/>
    <cellStyle name="Total 33 2" xfId="55560" xr:uid="{00000000-0005-0000-0000-00009EDC0000}"/>
    <cellStyle name="Total 33 3" xfId="55561" xr:uid="{00000000-0005-0000-0000-00009FDC0000}"/>
    <cellStyle name="Total 33 4" xfId="55562" xr:uid="{00000000-0005-0000-0000-0000A0DC0000}"/>
    <cellStyle name="Total 34" xfId="55563" xr:uid="{00000000-0005-0000-0000-0000A1DC0000}"/>
    <cellStyle name="Total 34 2" xfId="55564" xr:uid="{00000000-0005-0000-0000-0000A2DC0000}"/>
    <cellStyle name="Total 34 3" xfId="55565" xr:uid="{00000000-0005-0000-0000-0000A3DC0000}"/>
    <cellStyle name="Total 34 4" xfId="55566" xr:uid="{00000000-0005-0000-0000-0000A4DC0000}"/>
    <cellStyle name="Total 35" xfId="55567" xr:uid="{00000000-0005-0000-0000-0000A5DC0000}"/>
    <cellStyle name="Total 35 2" xfId="55568" xr:uid="{00000000-0005-0000-0000-0000A6DC0000}"/>
    <cellStyle name="Total 36" xfId="55569" xr:uid="{00000000-0005-0000-0000-0000A7DC0000}"/>
    <cellStyle name="Total 36 2" xfId="55570" xr:uid="{00000000-0005-0000-0000-0000A8DC0000}"/>
    <cellStyle name="Total 37" xfId="55571" xr:uid="{00000000-0005-0000-0000-0000A9DC0000}"/>
    <cellStyle name="Total 38" xfId="55572" xr:uid="{00000000-0005-0000-0000-0000AADC0000}"/>
    <cellStyle name="Total 39" xfId="55573" xr:uid="{00000000-0005-0000-0000-0000ABDC0000}"/>
    <cellStyle name="Total 4" xfId="1914" xr:uid="{00000000-0005-0000-0000-0000ACDC0000}"/>
    <cellStyle name="Total 4 10" xfId="55575" xr:uid="{00000000-0005-0000-0000-0000ADDC0000}"/>
    <cellStyle name="Total 4 10 2" xfId="55576" xr:uid="{00000000-0005-0000-0000-0000AEDC0000}"/>
    <cellStyle name="Total 4 10 3" xfId="55577" xr:uid="{00000000-0005-0000-0000-0000AFDC0000}"/>
    <cellStyle name="Total 4 10 4" xfId="55578" xr:uid="{00000000-0005-0000-0000-0000B0DC0000}"/>
    <cellStyle name="Total 4 11" xfId="55579" xr:uid="{00000000-0005-0000-0000-0000B1DC0000}"/>
    <cellStyle name="Total 4 11 2" xfId="55580" xr:uid="{00000000-0005-0000-0000-0000B2DC0000}"/>
    <cellStyle name="Total 4 11 3" xfId="55581" xr:uid="{00000000-0005-0000-0000-0000B3DC0000}"/>
    <cellStyle name="Total 4 11 4" xfId="55582" xr:uid="{00000000-0005-0000-0000-0000B4DC0000}"/>
    <cellStyle name="Total 4 12" xfId="55583" xr:uid="{00000000-0005-0000-0000-0000B5DC0000}"/>
    <cellStyle name="Total 4 12 2" xfId="55584" xr:uid="{00000000-0005-0000-0000-0000B6DC0000}"/>
    <cellStyle name="Total 4 12 3" xfId="55585" xr:uid="{00000000-0005-0000-0000-0000B7DC0000}"/>
    <cellStyle name="Total 4 12 4" xfId="55586" xr:uid="{00000000-0005-0000-0000-0000B8DC0000}"/>
    <cellStyle name="Total 4 13" xfId="55587" xr:uid="{00000000-0005-0000-0000-0000B9DC0000}"/>
    <cellStyle name="Total 4 13 2" xfId="55588" xr:uid="{00000000-0005-0000-0000-0000BADC0000}"/>
    <cellStyle name="Total 4 13 3" xfId="55589" xr:uid="{00000000-0005-0000-0000-0000BBDC0000}"/>
    <cellStyle name="Total 4 13 4" xfId="55590" xr:uid="{00000000-0005-0000-0000-0000BCDC0000}"/>
    <cellStyle name="Total 4 14" xfId="55591" xr:uid="{00000000-0005-0000-0000-0000BDDC0000}"/>
    <cellStyle name="Total 4 14 2" xfId="55592" xr:uid="{00000000-0005-0000-0000-0000BEDC0000}"/>
    <cellStyle name="Total 4 14 3" xfId="55593" xr:uid="{00000000-0005-0000-0000-0000BFDC0000}"/>
    <cellStyle name="Total 4 14 4" xfId="55594" xr:uid="{00000000-0005-0000-0000-0000C0DC0000}"/>
    <cellStyle name="Total 4 15" xfId="55595" xr:uid="{00000000-0005-0000-0000-0000C1DC0000}"/>
    <cellStyle name="Total 4 15 2" xfId="55596" xr:uid="{00000000-0005-0000-0000-0000C2DC0000}"/>
    <cellStyle name="Total 4 15 3" xfId="55597" xr:uid="{00000000-0005-0000-0000-0000C3DC0000}"/>
    <cellStyle name="Total 4 15 4" xfId="55598" xr:uid="{00000000-0005-0000-0000-0000C4DC0000}"/>
    <cellStyle name="Total 4 16" xfId="55599" xr:uid="{00000000-0005-0000-0000-0000C5DC0000}"/>
    <cellStyle name="Total 4 16 2" xfId="55600" xr:uid="{00000000-0005-0000-0000-0000C6DC0000}"/>
    <cellStyle name="Total 4 16 3" xfId="55601" xr:uid="{00000000-0005-0000-0000-0000C7DC0000}"/>
    <cellStyle name="Total 4 16 4" xfId="55602" xr:uid="{00000000-0005-0000-0000-0000C8DC0000}"/>
    <cellStyle name="Total 4 17" xfId="55603" xr:uid="{00000000-0005-0000-0000-0000C9DC0000}"/>
    <cellStyle name="Total 4 17 2" xfId="55604" xr:uid="{00000000-0005-0000-0000-0000CADC0000}"/>
    <cellStyle name="Total 4 17 3" xfId="55605" xr:uid="{00000000-0005-0000-0000-0000CBDC0000}"/>
    <cellStyle name="Total 4 17 4" xfId="55606" xr:uid="{00000000-0005-0000-0000-0000CCDC0000}"/>
    <cellStyle name="Total 4 18" xfId="55607" xr:uid="{00000000-0005-0000-0000-0000CDDC0000}"/>
    <cellStyle name="Total 4 18 2" xfId="55608" xr:uid="{00000000-0005-0000-0000-0000CEDC0000}"/>
    <cellStyle name="Total 4 18 3" xfId="55609" xr:uid="{00000000-0005-0000-0000-0000CFDC0000}"/>
    <cellStyle name="Total 4 18 4" xfId="55610" xr:uid="{00000000-0005-0000-0000-0000D0DC0000}"/>
    <cellStyle name="Total 4 19" xfId="55611" xr:uid="{00000000-0005-0000-0000-0000D1DC0000}"/>
    <cellStyle name="Total 4 19 2" xfId="55612" xr:uid="{00000000-0005-0000-0000-0000D2DC0000}"/>
    <cellStyle name="Total 4 19 3" xfId="55613" xr:uid="{00000000-0005-0000-0000-0000D3DC0000}"/>
    <cellStyle name="Total 4 19 4" xfId="55614" xr:uid="{00000000-0005-0000-0000-0000D4DC0000}"/>
    <cellStyle name="Total 4 2" xfId="55615" xr:uid="{00000000-0005-0000-0000-0000D5DC0000}"/>
    <cellStyle name="Total 4 2 10" xfId="55616" xr:uid="{00000000-0005-0000-0000-0000D6DC0000}"/>
    <cellStyle name="Total 4 2 10 2" xfId="55617" xr:uid="{00000000-0005-0000-0000-0000D7DC0000}"/>
    <cellStyle name="Total 4 2 10 3" xfId="55618" xr:uid="{00000000-0005-0000-0000-0000D8DC0000}"/>
    <cellStyle name="Total 4 2 10 4" xfId="55619" xr:uid="{00000000-0005-0000-0000-0000D9DC0000}"/>
    <cellStyle name="Total 4 2 11" xfId="55620" xr:uid="{00000000-0005-0000-0000-0000DADC0000}"/>
    <cellStyle name="Total 4 2 11 2" xfId="55621" xr:uid="{00000000-0005-0000-0000-0000DBDC0000}"/>
    <cellStyle name="Total 4 2 11 3" xfId="55622" xr:uid="{00000000-0005-0000-0000-0000DCDC0000}"/>
    <cellStyle name="Total 4 2 11 4" xfId="55623" xr:uid="{00000000-0005-0000-0000-0000DDDC0000}"/>
    <cellStyle name="Total 4 2 12" xfId="55624" xr:uid="{00000000-0005-0000-0000-0000DEDC0000}"/>
    <cellStyle name="Total 4 2 12 2" xfId="55625" xr:uid="{00000000-0005-0000-0000-0000DFDC0000}"/>
    <cellStyle name="Total 4 2 12 3" xfId="55626" xr:uid="{00000000-0005-0000-0000-0000E0DC0000}"/>
    <cellStyle name="Total 4 2 12 4" xfId="55627" xr:uid="{00000000-0005-0000-0000-0000E1DC0000}"/>
    <cellStyle name="Total 4 2 13" xfId="55628" xr:uid="{00000000-0005-0000-0000-0000E2DC0000}"/>
    <cellStyle name="Total 4 2 13 2" xfId="55629" xr:uid="{00000000-0005-0000-0000-0000E3DC0000}"/>
    <cellStyle name="Total 4 2 13 3" xfId="55630" xr:uid="{00000000-0005-0000-0000-0000E4DC0000}"/>
    <cellStyle name="Total 4 2 13 4" xfId="55631" xr:uid="{00000000-0005-0000-0000-0000E5DC0000}"/>
    <cellStyle name="Total 4 2 14" xfId="55632" xr:uid="{00000000-0005-0000-0000-0000E6DC0000}"/>
    <cellStyle name="Total 4 2 14 2" xfId="55633" xr:uid="{00000000-0005-0000-0000-0000E7DC0000}"/>
    <cellStyle name="Total 4 2 14 3" xfId="55634" xr:uid="{00000000-0005-0000-0000-0000E8DC0000}"/>
    <cellStyle name="Total 4 2 14 4" xfId="55635" xr:uid="{00000000-0005-0000-0000-0000E9DC0000}"/>
    <cellStyle name="Total 4 2 15" xfId="55636" xr:uid="{00000000-0005-0000-0000-0000EADC0000}"/>
    <cellStyle name="Total 4 2 15 2" xfId="55637" xr:uid="{00000000-0005-0000-0000-0000EBDC0000}"/>
    <cellStyle name="Total 4 2 15 3" xfId="55638" xr:uid="{00000000-0005-0000-0000-0000ECDC0000}"/>
    <cellStyle name="Total 4 2 15 4" xfId="55639" xr:uid="{00000000-0005-0000-0000-0000EDDC0000}"/>
    <cellStyle name="Total 4 2 16" xfId="55640" xr:uid="{00000000-0005-0000-0000-0000EEDC0000}"/>
    <cellStyle name="Total 4 2 16 2" xfId="55641" xr:uid="{00000000-0005-0000-0000-0000EFDC0000}"/>
    <cellStyle name="Total 4 2 16 3" xfId="55642" xr:uid="{00000000-0005-0000-0000-0000F0DC0000}"/>
    <cellStyle name="Total 4 2 16 4" xfId="55643" xr:uid="{00000000-0005-0000-0000-0000F1DC0000}"/>
    <cellStyle name="Total 4 2 17" xfId="55644" xr:uid="{00000000-0005-0000-0000-0000F2DC0000}"/>
    <cellStyle name="Total 4 2 17 2" xfId="55645" xr:uid="{00000000-0005-0000-0000-0000F3DC0000}"/>
    <cellStyle name="Total 4 2 17 3" xfId="55646" xr:uid="{00000000-0005-0000-0000-0000F4DC0000}"/>
    <cellStyle name="Total 4 2 17 4" xfId="55647" xr:uid="{00000000-0005-0000-0000-0000F5DC0000}"/>
    <cellStyle name="Total 4 2 18" xfId="55648" xr:uid="{00000000-0005-0000-0000-0000F6DC0000}"/>
    <cellStyle name="Total 4 2 18 2" xfId="55649" xr:uid="{00000000-0005-0000-0000-0000F7DC0000}"/>
    <cellStyle name="Total 4 2 18 3" xfId="55650" xr:uid="{00000000-0005-0000-0000-0000F8DC0000}"/>
    <cellStyle name="Total 4 2 18 4" xfId="55651" xr:uid="{00000000-0005-0000-0000-0000F9DC0000}"/>
    <cellStyle name="Total 4 2 19" xfId="55652" xr:uid="{00000000-0005-0000-0000-0000FADC0000}"/>
    <cellStyle name="Total 4 2 19 2" xfId="55653" xr:uid="{00000000-0005-0000-0000-0000FBDC0000}"/>
    <cellStyle name="Total 4 2 19 3" xfId="55654" xr:uid="{00000000-0005-0000-0000-0000FCDC0000}"/>
    <cellStyle name="Total 4 2 19 4" xfId="55655" xr:uid="{00000000-0005-0000-0000-0000FDDC0000}"/>
    <cellStyle name="Total 4 2 2" xfId="55656" xr:uid="{00000000-0005-0000-0000-0000FEDC0000}"/>
    <cellStyle name="Total 4 2 2 2" xfId="55657" xr:uid="{00000000-0005-0000-0000-0000FFDC0000}"/>
    <cellStyle name="Total 4 2 2 3" xfId="55658" xr:uid="{00000000-0005-0000-0000-000000DD0000}"/>
    <cellStyle name="Total 4 2 2 4" xfId="55659" xr:uid="{00000000-0005-0000-0000-000001DD0000}"/>
    <cellStyle name="Total 4 2 20" xfId="55660" xr:uid="{00000000-0005-0000-0000-000002DD0000}"/>
    <cellStyle name="Total 4 2 20 2" xfId="55661" xr:uid="{00000000-0005-0000-0000-000003DD0000}"/>
    <cellStyle name="Total 4 2 20 3" xfId="55662" xr:uid="{00000000-0005-0000-0000-000004DD0000}"/>
    <cellStyle name="Total 4 2 20 4" xfId="55663" xr:uid="{00000000-0005-0000-0000-000005DD0000}"/>
    <cellStyle name="Total 4 2 21" xfId="55664" xr:uid="{00000000-0005-0000-0000-000006DD0000}"/>
    <cellStyle name="Total 4 2 22" xfId="55665" xr:uid="{00000000-0005-0000-0000-000007DD0000}"/>
    <cellStyle name="Total 4 2 3" xfId="55666" xr:uid="{00000000-0005-0000-0000-000008DD0000}"/>
    <cellStyle name="Total 4 2 3 2" xfId="55667" xr:uid="{00000000-0005-0000-0000-000009DD0000}"/>
    <cellStyle name="Total 4 2 3 3" xfId="55668" xr:uid="{00000000-0005-0000-0000-00000ADD0000}"/>
    <cellStyle name="Total 4 2 3 4" xfId="55669" xr:uid="{00000000-0005-0000-0000-00000BDD0000}"/>
    <cellStyle name="Total 4 2 4" xfId="55670" xr:uid="{00000000-0005-0000-0000-00000CDD0000}"/>
    <cellStyle name="Total 4 2 4 2" xfId="55671" xr:uid="{00000000-0005-0000-0000-00000DDD0000}"/>
    <cellStyle name="Total 4 2 4 3" xfId="55672" xr:uid="{00000000-0005-0000-0000-00000EDD0000}"/>
    <cellStyle name="Total 4 2 4 4" xfId="55673" xr:uid="{00000000-0005-0000-0000-00000FDD0000}"/>
    <cellStyle name="Total 4 2 5" xfId="55674" xr:uid="{00000000-0005-0000-0000-000010DD0000}"/>
    <cellStyle name="Total 4 2 5 2" xfId="55675" xr:uid="{00000000-0005-0000-0000-000011DD0000}"/>
    <cellStyle name="Total 4 2 5 3" xfId="55676" xr:uid="{00000000-0005-0000-0000-000012DD0000}"/>
    <cellStyle name="Total 4 2 5 4" xfId="55677" xr:uid="{00000000-0005-0000-0000-000013DD0000}"/>
    <cellStyle name="Total 4 2 6" xfId="55678" xr:uid="{00000000-0005-0000-0000-000014DD0000}"/>
    <cellStyle name="Total 4 2 6 2" xfId="55679" xr:uid="{00000000-0005-0000-0000-000015DD0000}"/>
    <cellStyle name="Total 4 2 6 3" xfId="55680" xr:uid="{00000000-0005-0000-0000-000016DD0000}"/>
    <cellStyle name="Total 4 2 6 4" xfId="55681" xr:uid="{00000000-0005-0000-0000-000017DD0000}"/>
    <cellStyle name="Total 4 2 7" xfId="55682" xr:uid="{00000000-0005-0000-0000-000018DD0000}"/>
    <cellStyle name="Total 4 2 7 2" xfId="55683" xr:uid="{00000000-0005-0000-0000-000019DD0000}"/>
    <cellStyle name="Total 4 2 7 3" xfId="55684" xr:uid="{00000000-0005-0000-0000-00001ADD0000}"/>
    <cellStyle name="Total 4 2 7 4" xfId="55685" xr:uid="{00000000-0005-0000-0000-00001BDD0000}"/>
    <cellStyle name="Total 4 2 8" xfId="55686" xr:uid="{00000000-0005-0000-0000-00001CDD0000}"/>
    <cellStyle name="Total 4 2 8 2" xfId="55687" xr:uid="{00000000-0005-0000-0000-00001DDD0000}"/>
    <cellStyle name="Total 4 2 8 3" xfId="55688" xr:uid="{00000000-0005-0000-0000-00001EDD0000}"/>
    <cellStyle name="Total 4 2 8 4" xfId="55689" xr:uid="{00000000-0005-0000-0000-00001FDD0000}"/>
    <cellStyle name="Total 4 2 9" xfId="55690" xr:uid="{00000000-0005-0000-0000-000020DD0000}"/>
    <cellStyle name="Total 4 2 9 2" xfId="55691" xr:uid="{00000000-0005-0000-0000-000021DD0000}"/>
    <cellStyle name="Total 4 2 9 3" xfId="55692" xr:uid="{00000000-0005-0000-0000-000022DD0000}"/>
    <cellStyle name="Total 4 2 9 4" xfId="55693" xr:uid="{00000000-0005-0000-0000-000023DD0000}"/>
    <cellStyle name="Total 4 20" xfId="55694" xr:uid="{00000000-0005-0000-0000-000024DD0000}"/>
    <cellStyle name="Total 4 20 2" xfId="55695" xr:uid="{00000000-0005-0000-0000-000025DD0000}"/>
    <cellStyle name="Total 4 20 3" xfId="55696" xr:uid="{00000000-0005-0000-0000-000026DD0000}"/>
    <cellStyle name="Total 4 20 4" xfId="55697" xr:uid="{00000000-0005-0000-0000-000027DD0000}"/>
    <cellStyle name="Total 4 21" xfId="55698" xr:uid="{00000000-0005-0000-0000-000028DD0000}"/>
    <cellStyle name="Total 4 21 2" xfId="55699" xr:uid="{00000000-0005-0000-0000-000029DD0000}"/>
    <cellStyle name="Total 4 21 3" xfId="55700" xr:uid="{00000000-0005-0000-0000-00002ADD0000}"/>
    <cellStyle name="Total 4 21 4" xfId="55701" xr:uid="{00000000-0005-0000-0000-00002BDD0000}"/>
    <cellStyle name="Total 4 22" xfId="55702" xr:uid="{00000000-0005-0000-0000-00002CDD0000}"/>
    <cellStyle name="Total 4 22 2" xfId="55703" xr:uid="{00000000-0005-0000-0000-00002DDD0000}"/>
    <cellStyle name="Total 4 22 3" xfId="55704" xr:uid="{00000000-0005-0000-0000-00002EDD0000}"/>
    <cellStyle name="Total 4 22 4" xfId="55705" xr:uid="{00000000-0005-0000-0000-00002FDD0000}"/>
    <cellStyle name="Total 4 23" xfId="55706" xr:uid="{00000000-0005-0000-0000-000030DD0000}"/>
    <cellStyle name="Total 4 24" xfId="55707" xr:uid="{00000000-0005-0000-0000-000031DD0000}"/>
    <cellStyle name="Total 4 25" xfId="55708" xr:uid="{00000000-0005-0000-0000-000032DD0000}"/>
    <cellStyle name="Total 4 26" xfId="55574" xr:uid="{00000000-0005-0000-0000-000033DD0000}"/>
    <cellStyle name="Total 4 27" xfId="58213" xr:uid="{00000000-0005-0000-0000-000034DD0000}"/>
    <cellStyle name="Total 4 3" xfId="55709" xr:uid="{00000000-0005-0000-0000-000035DD0000}"/>
    <cellStyle name="Total 4 3 10" xfId="55710" xr:uid="{00000000-0005-0000-0000-000036DD0000}"/>
    <cellStyle name="Total 4 3 10 2" xfId="55711" xr:uid="{00000000-0005-0000-0000-000037DD0000}"/>
    <cellStyle name="Total 4 3 10 3" xfId="55712" xr:uid="{00000000-0005-0000-0000-000038DD0000}"/>
    <cellStyle name="Total 4 3 10 4" xfId="55713" xr:uid="{00000000-0005-0000-0000-000039DD0000}"/>
    <cellStyle name="Total 4 3 11" xfId="55714" xr:uid="{00000000-0005-0000-0000-00003ADD0000}"/>
    <cellStyle name="Total 4 3 11 2" xfId="55715" xr:uid="{00000000-0005-0000-0000-00003BDD0000}"/>
    <cellStyle name="Total 4 3 11 3" xfId="55716" xr:uid="{00000000-0005-0000-0000-00003CDD0000}"/>
    <cellStyle name="Total 4 3 11 4" xfId="55717" xr:uid="{00000000-0005-0000-0000-00003DDD0000}"/>
    <cellStyle name="Total 4 3 12" xfId="55718" xr:uid="{00000000-0005-0000-0000-00003EDD0000}"/>
    <cellStyle name="Total 4 3 12 2" xfId="55719" xr:uid="{00000000-0005-0000-0000-00003FDD0000}"/>
    <cellStyle name="Total 4 3 12 3" xfId="55720" xr:uid="{00000000-0005-0000-0000-000040DD0000}"/>
    <cellStyle name="Total 4 3 12 4" xfId="55721" xr:uid="{00000000-0005-0000-0000-000041DD0000}"/>
    <cellStyle name="Total 4 3 13" xfId="55722" xr:uid="{00000000-0005-0000-0000-000042DD0000}"/>
    <cellStyle name="Total 4 3 13 2" xfId="55723" xr:uid="{00000000-0005-0000-0000-000043DD0000}"/>
    <cellStyle name="Total 4 3 13 3" xfId="55724" xr:uid="{00000000-0005-0000-0000-000044DD0000}"/>
    <cellStyle name="Total 4 3 13 4" xfId="55725" xr:uid="{00000000-0005-0000-0000-000045DD0000}"/>
    <cellStyle name="Total 4 3 14" xfId="55726" xr:uid="{00000000-0005-0000-0000-000046DD0000}"/>
    <cellStyle name="Total 4 3 14 2" xfId="55727" xr:uid="{00000000-0005-0000-0000-000047DD0000}"/>
    <cellStyle name="Total 4 3 14 3" xfId="55728" xr:uid="{00000000-0005-0000-0000-000048DD0000}"/>
    <cellStyle name="Total 4 3 14 4" xfId="55729" xr:uid="{00000000-0005-0000-0000-000049DD0000}"/>
    <cellStyle name="Total 4 3 15" xfId="55730" xr:uid="{00000000-0005-0000-0000-00004ADD0000}"/>
    <cellStyle name="Total 4 3 15 2" xfId="55731" xr:uid="{00000000-0005-0000-0000-00004BDD0000}"/>
    <cellStyle name="Total 4 3 15 3" xfId="55732" xr:uid="{00000000-0005-0000-0000-00004CDD0000}"/>
    <cellStyle name="Total 4 3 15 4" xfId="55733" xr:uid="{00000000-0005-0000-0000-00004DDD0000}"/>
    <cellStyle name="Total 4 3 16" xfId="55734" xr:uid="{00000000-0005-0000-0000-00004EDD0000}"/>
    <cellStyle name="Total 4 3 16 2" xfId="55735" xr:uid="{00000000-0005-0000-0000-00004FDD0000}"/>
    <cellStyle name="Total 4 3 16 3" xfId="55736" xr:uid="{00000000-0005-0000-0000-000050DD0000}"/>
    <cellStyle name="Total 4 3 16 4" xfId="55737" xr:uid="{00000000-0005-0000-0000-000051DD0000}"/>
    <cellStyle name="Total 4 3 17" xfId="55738" xr:uid="{00000000-0005-0000-0000-000052DD0000}"/>
    <cellStyle name="Total 4 3 17 2" xfId="55739" xr:uid="{00000000-0005-0000-0000-000053DD0000}"/>
    <cellStyle name="Total 4 3 17 3" xfId="55740" xr:uid="{00000000-0005-0000-0000-000054DD0000}"/>
    <cellStyle name="Total 4 3 17 4" xfId="55741" xr:uid="{00000000-0005-0000-0000-000055DD0000}"/>
    <cellStyle name="Total 4 3 18" xfId="55742" xr:uid="{00000000-0005-0000-0000-000056DD0000}"/>
    <cellStyle name="Total 4 3 18 2" xfId="55743" xr:uid="{00000000-0005-0000-0000-000057DD0000}"/>
    <cellStyle name="Total 4 3 18 3" xfId="55744" xr:uid="{00000000-0005-0000-0000-000058DD0000}"/>
    <cellStyle name="Total 4 3 18 4" xfId="55745" xr:uid="{00000000-0005-0000-0000-000059DD0000}"/>
    <cellStyle name="Total 4 3 19" xfId="55746" xr:uid="{00000000-0005-0000-0000-00005ADD0000}"/>
    <cellStyle name="Total 4 3 19 2" xfId="55747" xr:uid="{00000000-0005-0000-0000-00005BDD0000}"/>
    <cellStyle name="Total 4 3 19 3" xfId="55748" xr:uid="{00000000-0005-0000-0000-00005CDD0000}"/>
    <cellStyle name="Total 4 3 19 4" xfId="55749" xr:uid="{00000000-0005-0000-0000-00005DDD0000}"/>
    <cellStyle name="Total 4 3 2" xfId="55750" xr:uid="{00000000-0005-0000-0000-00005EDD0000}"/>
    <cellStyle name="Total 4 3 2 2" xfId="55751" xr:uid="{00000000-0005-0000-0000-00005FDD0000}"/>
    <cellStyle name="Total 4 3 2 3" xfId="55752" xr:uid="{00000000-0005-0000-0000-000060DD0000}"/>
    <cellStyle name="Total 4 3 2 4" xfId="55753" xr:uid="{00000000-0005-0000-0000-000061DD0000}"/>
    <cellStyle name="Total 4 3 20" xfId="55754" xr:uid="{00000000-0005-0000-0000-000062DD0000}"/>
    <cellStyle name="Total 4 3 20 2" xfId="55755" xr:uid="{00000000-0005-0000-0000-000063DD0000}"/>
    <cellStyle name="Total 4 3 20 3" xfId="55756" xr:uid="{00000000-0005-0000-0000-000064DD0000}"/>
    <cellStyle name="Total 4 3 20 4" xfId="55757" xr:uid="{00000000-0005-0000-0000-000065DD0000}"/>
    <cellStyle name="Total 4 3 21" xfId="55758" xr:uid="{00000000-0005-0000-0000-000066DD0000}"/>
    <cellStyle name="Total 4 3 22" xfId="55759" xr:uid="{00000000-0005-0000-0000-000067DD0000}"/>
    <cellStyle name="Total 4 3 3" xfId="55760" xr:uid="{00000000-0005-0000-0000-000068DD0000}"/>
    <cellStyle name="Total 4 3 3 2" xfId="55761" xr:uid="{00000000-0005-0000-0000-000069DD0000}"/>
    <cellStyle name="Total 4 3 3 3" xfId="55762" xr:uid="{00000000-0005-0000-0000-00006ADD0000}"/>
    <cellStyle name="Total 4 3 3 4" xfId="55763" xr:uid="{00000000-0005-0000-0000-00006BDD0000}"/>
    <cellStyle name="Total 4 3 4" xfId="55764" xr:uid="{00000000-0005-0000-0000-00006CDD0000}"/>
    <cellStyle name="Total 4 3 4 2" xfId="55765" xr:uid="{00000000-0005-0000-0000-00006DDD0000}"/>
    <cellStyle name="Total 4 3 4 3" xfId="55766" xr:uid="{00000000-0005-0000-0000-00006EDD0000}"/>
    <cellStyle name="Total 4 3 4 4" xfId="55767" xr:uid="{00000000-0005-0000-0000-00006FDD0000}"/>
    <cellStyle name="Total 4 3 5" xfId="55768" xr:uid="{00000000-0005-0000-0000-000070DD0000}"/>
    <cellStyle name="Total 4 3 5 2" xfId="55769" xr:uid="{00000000-0005-0000-0000-000071DD0000}"/>
    <cellStyle name="Total 4 3 5 3" xfId="55770" xr:uid="{00000000-0005-0000-0000-000072DD0000}"/>
    <cellStyle name="Total 4 3 5 4" xfId="55771" xr:uid="{00000000-0005-0000-0000-000073DD0000}"/>
    <cellStyle name="Total 4 3 6" xfId="55772" xr:uid="{00000000-0005-0000-0000-000074DD0000}"/>
    <cellStyle name="Total 4 3 6 2" xfId="55773" xr:uid="{00000000-0005-0000-0000-000075DD0000}"/>
    <cellStyle name="Total 4 3 6 3" xfId="55774" xr:uid="{00000000-0005-0000-0000-000076DD0000}"/>
    <cellStyle name="Total 4 3 6 4" xfId="55775" xr:uid="{00000000-0005-0000-0000-000077DD0000}"/>
    <cellStyle name="Total 4 3 7" xfId="55776" xr:uid="{00000000-0005-0000-0000-000078DD0000}"/>
    <cellStyle name="Total 4 3 7 2" xfId="55777" xr:uid="{00000000-0005-0000-0000-000079DD0000}"/>
    <cellStyle name="Total 4 3 7 3" xfId="55778" xr:uid="{00000000-0005-0000-0000-00007ADD0000}"/>
    <cellStyle name="Total 4 3 7 4" xfId="55779" xr:uid="{00000000-0005-0000-0000-00007BDD0000}"/>
    <cellStyle name="Total 4 3 8" xfId="55780" xr:uid="{00000000-0005-0000-0000-00007CDD0000}"/>
    <cellStyle name="Total 4 3 8 2" xfId="55781" xr:uid="{00000000-0005-0000-0000-00007DDD0000}"/>
    <cellStyle name="Total 4 3 8 3" xfId="55782" xr:uid="{00000000-0005-0000-0000-00007EDD0000}"/>
    <cellStyle name="Total 4 3 8 4" xfId="55783" xr:uid="{00000000-0005-0000-0000-00007FDD0000}"/>
    <cellStyle name="Total 4 3 9" xfId="55784" xr:uid="{00000000-0005-0000-0000-000080DD0000}"/>
    <cellStyle name="Total 4 3 9 2" xfId="55785" xr:uid="{00000000-0005-0000-0000-000081DD0000}"/>
    <cellStyle name="Total 4 3 9 3" xfId="55786" xr:uid="{00000000-0005-0000-0000-000082DD0000}"/>
    <cellStyle name="Total 4 3 9 4" xfId="55787" xr:uid="{00000000-0005-0000-0000-000083DD0000}"/>
    <cellStyle name="Total 4 4" xfId="55788" xr:uid="{00000000-0005-0000-0000-000084DD0000}"/>
    <cellStyle name="Total 4 4 2" xfId="55789" xr:uid="{00000000-0005-0000-0000-000085DD0000}"/>
    <cellStyle name="Total 4 4 3" xfId="55790" xr:uid="{00000000-0005-0000-0000-000086DD0000}"/>
    <cellStyle name="Total 4 5" xfId="55791" xr:uid="{00000000-0005-0000-0000-000087DD0000}"/>
    <cellStyle name="Total 4 5 2" xfId="55792" xr:uid="{00000000-0005-0000-0000-000088DD0000}"/>
    <cellStyle name="Total 4 5 3" xfId="55793" xr:uid="{00000000-0005-0000-0000-000089DD0000}"/>
    <cellStyle name="Total 4 5 4" xfId="55794" xr:uid="{00000000-0005-0000-0000-00008ADD0000}"/>
    <cellStyle name="Total 4 6" xfId="55795" xr:uid="{00000000-0005-0000-0000-00008BDD0000}"/>
    <cellStyle name="Total 4 6 2" xfId="55796" xr:uid="{00000000-0005-0000-0000-00008CDD0000}"/>
    <cellStyle name="Total 4 6 3" xfId="55797" xr:uid="{00000000-0005-0000-0000-00008DDD0000}"/>
    <cellStyle name="Total 4 6 4" xfId="55798" xr:uid="{00000000-0005-0000-0000-00008EDD0000}"/>
    <cellStyle name="Total 4 7" xfId="55799" xr:uid="{00000000-0005-0000-0000-00008FDD0000}"/>
    <cellStyle name="Total 4 7 2" xfId="55800" xr:uid="{00000000-0005-0000-0000-000090DD0000}"/>
    <cellStyle name="Total 4 7 3" xfId="55801" xr:uid="{00000000-0005-0000-0000-000091DD0000}"/>
    <cellStyle name="Total 4 7 4" xfId="55802" xr:uid="{00000000-0005-0000-0000-000092DD0000}"/>
    <cellStyle name="Total 4 8" xfId="55803" xr:uid="{00000000-0005-0000-0000-000093DD0000}"/>
    <cellStyle name="Total 4 8 2" xfId="55804" xr:uid="{00000000-0005-0000-0000-000094DD0000}"/>
    <cellStyle name="Total 4 8 3" xfId="55805" xr:uid="{00000000-0005-0000-0000-000095DD0000}"/>
    <cellStyle name="Total 4 8 4" xfId="55806" xr:uid="{00000000-0005-0000-0000-000096DD0000}"/>
    <cellStyle name="Total 4 9" xfId="55807" xr:uid="{00000000-0005-0000-0000-000097DD0000}"/>
    <cellStyle name="Total 4 9 2" xfId="55808" xr:uid="{00000000-0005-0000-0000-000098DD0000}"/>
    <cellStyle name="Total 4 9 3" xfId="55809" xr:uid="{00000000-0005-0000-0000-000099DD0000}"/>
    <cellStyle name="Total 4 9 4" xfId="55810" xr:uid="{00000000-0005-0000-0000-00009ADD0000}"/>
    <cellStyle name="Total 40" xfId="57970" xr:uid="{00000000-0005-0000-0000-00009BDD0000}"/>
    <cellStyle name="Total 5" xfId="55811" xr:uid="{00000000-0005-0000-0000-00009CDD0000}"/>
    <cellStyle name="Total 5 10" xfId="55812" xr:uid="{00000000-0005-0000-0000-00009DDD0000}"/>
    <cellStyle name="Total 5 10 2" xfId="55813" xr:uid="{00000000-0005-0000-0000-00009EDD0000}"/>
    <cellStyle name="Total 5 10 3" xfId="55814" xr:uid="{00000000-0005-0000-0000-00009FDD0000}"/>
    <cellStyle name="Total 5 10 4" xfId="55815" xr:uid="{00000000-0005-0000-0000-0000A0DD0000}"/>
    <cellStyle name="Total 5 11" xfId="55816" xr:uid="{00000000-0005-0000-0000-0000A1DD0000}"/>
    <cellStyle name="Total 5 11 2" xfId="55817" xr:uid="{00000000-0005-0000-0000-0000A2DD0000}"/>
    <cellStyle name="Total 5 11 3" xfId="55818" xr:uid="{00000000-0005-0000-0000-0000A3DD0000}"/>
    <cellStyle name="Total 5 11 4" xfId="55819" xr:uid="{00000000-0005-0000-0000-0000A4DD0000}"/>
    <cellStyle name="Total 5 12" xfId="55820" xr:uid="{00000000-0005-0000-0000-0000A5DD0000}"/>
    <cellStyle name="Total 5 12 2" xfId="55821" xr:uid="{00000000-0005-0000-0000-0000A6DD0000}"/>
    <cellStyle name="Total 5 12 3" xfId="55822" xr:uid="{00000000-0005-0000-0000-0000A7DD0000}"/>
    <cellStyle name="Total 5 12 4" xfId="55823" xr:uid="{00000000-0005-0000-0000-0000A8DD0000}"/>
    <cellStyle name="Total 5 13" xfId="55824" xr:uid="{00000000-0005-0000-0000-0000A9DD0000}"/>
    <cellStyle name="Total 5 13 2" xfId="55825" xr:uid="{00000000-0005-0000-0000-0000AADD0000}"/>
    <cellStyle name="Total 5 13 3" xfId="55826" xr:uid="{00000000-0005-0000-0000-0000ABDD0000}"/>
    <cellStyle name="Total 5 13 4" xfId="55827" xr:uid="{00000000-0005-0000-0000-0000ACDD0000}"/>
    <cellStyle name="Total 5 14" xfId="55828" xr:uid="{00000000-0005-0000-0000-0000ADDD0000}"/>
    <cellStyle name="Total 5 14 2" xfId="55829" xr:uid="{00000000-0005-0000-0000-0000AEDD0000}"/>
    <cellStyle name="Total 5 14 3" xfId="55830" xr:uid="{00000000-0005-0000-0000-0000AFDD0000}"/>
    <cellStyle name="Total 5 14 4" xfId="55831" xr:uid="{00000000-0005-0000-0000-0000B0DD0000}"/>
    <cellStyle name="Total 5 15" xfId="55832" xr:uid="{00000000-0005-0000-0000-0000B1DD0000}"/>
    <cellStyle name="Total 5 15 2" xfId="55833" xr:uid="{00000000-0005-0000-0000-0000B2DD0000}"/>
    <cellStyle name="Total 5 15 3" xfId="55834" xr:uid="{00000000-0005-0000-0000-0000B3DD0000}"/>
    <cellStyle name="Total 5 15 4" xfId="55835" xr:uid="{00000000-0005-0000-0000-0000B4DD0000}"/>
    <cellStyle name="Total 5 16" xfId="55836" xr:uid="{00000000-0005-0000-0000-0000B5DD0000}"/>
    <cellStyle name="Total 5 16 2" xfId="55837" xr:uid="{00000000-0005-0000-0000-0000B6DD0000}"/>
    <cellStyle name="Total 5 16 3" xfId="55838" xr:uid="{00000000-0005-0000-0000-0000B7DD0000}"/>
    <cellStyle name="Total 5 16 4" xfId="55839" xr:uid="{00000000-0005-0000-0000-0000B8DD0000}"/>
    <cellStyle name="Total 5 17" xfId="55840" xr:uid="{00000000-0005-0000-0000-0000B9DD0000}"/>
    <cellStyle name="Total 5 17 2" xfId="55841" xr:uid="{00000000-0005-0000-0000-0000BADD0000}"/>
    <cellStyle name="Total 5 17 3" xfId="55842" xr:uid="{00000000-0005-0000-0000-0000BBDD0000}"/>
    <cellStyle name="Total 5 17 4" xfId="55843" xr:uid="{00000000-0005-0000-0000-0000BCDD0000}"/>
    <cellStyle name="Total 5 18" xfId="55844" xr:uid="{00000000-0005-0000-0000-0000BDDD0000}"/>
    <cellStyle name="Total 5 18 2" xfId="55845" xr:uid="{00000000-0005-0000-0000-0000BEDD0000}"/>
    <cellStyle name="Total 5 18 3" xfId="55846" xr:uid="{00000000-0005-0000-0000-0000BFDD0000}"/>
    <cellStyle name="Total 5 18 4" xfId="55847" xr:uid="{00000000-0005-0000-0000-0000C0DD0000}"/>
    <cellStyle name="Total 5 19" xfId="55848" xr:uid="{00000000-0005-0000-0000-0000C1DD0000}"/>
    <cellStyle name="Total 5 19 2" xfId="55849" xr:uid="{00000000-0005-0000-0000-0000C2DD0000}"/>
    <cellStyle name="Total 5 19 3" xfId="55850" xr:uid="{00000000-0005-0000-0000-0000C3DD0000}"/>
    <cellStyle name="Total 5 19 4" xfId="55851" xr:uid="{00000000-0005-0000-0000-0000C4DD0000}"/>
    <cellStyle name="Total 5 2" xfId="55852" xr:uid="{00000000-0005-0000-0000-0000C5DD0000}"/>
    <cellStyle name="Total 5 2 10" xfId="55853" xr:uid="{00000000-0005-0000-0000-0000C6DD0000}"/>
    <cellStyle name="Total 5 2 10 2" xfId="55854" xr:uid="{00000000-0005-0000-0000-0000C7DD0000}"/>
    <cellStyle name="Total 5 2 10 3" xfId="55855" xr:uid="{00000000-0005-0000-0000-0000C8DD0000}"/>
    <cellStyle name="Total 5 2 10 4" xfId="55856" xr:uid="{00000000-0005-0000-0000-0000C9DD0000}"/>
    <cellStyle name="Total 5 2 11" xfId="55857" xr:uid="{00000000-0005-0000-0000-0000CADD0000}"/>
    <cellStyle name="Total 5 2 11 2" xfId="55858" xr:uid="{00000000-0005-0000-0000-0000CBDD0000}"/>
    <cellStyle name="Total 5 2 11 3" xfId="55859" xr:uid="{00000000-0005-0000-0000-0000CCDD0000}"/>
    <cellStyle name="Total 5 2 11 4" xfId="55860" xr:uid="{00000000-0005-0000-0000-0000CDDD0000}"/>
    <cellStyle name="Total 5 2 12" xfId="55861" xr:uid="{00000000-0005-0000-0000-0000CEDD0000}"/>
    <cellStyle name="Total 5 2 12 2" xfId="55862" xr:uid="{00000000-0005-0000-0000-0000CFDD0000}"/>
    <cellStyle name="Total 5 2 12 3" xfId="55863" xr:uid="{00000000-0005-0000-0000-0000D0DD0000}"/>
    <cellStyle name="Total 5 2 12 4" xfId="55864" xr:uid="{00000000-0005-0000-0000-0000D1DD0000}"/>
    <cellStyle name="Total 5 2 13" xfId="55865" xr:uid="{00000000-0005-0000-0000-0000D2DD0000}"/>
    <cellStyle name="Total 5 2 13 2" xfId="55866" xr:uid="{00000000-0005-0000-0000-0000D3DD0000}"/>
    <cellStyle name="Total 5 2 13 3" xfId="55867" xr:uid="{00000000-0005-0000-0000-0000D4DD0000}"/>
    <cellStyle name="Total 5 2 13 4" xfId="55868" xr:uid="{00000000-0005-0000-0000-0000D5DD0000}"/>
    <cellStyle name="Total 5 2 14" xfId="55869" xr:uid="{00000000-0005-0000-0000-0000D6DD0000}"/>
    <cellStyle name="Total 5 2 14 2" xfId="55870" xr:uid="{00000000-0005-0000-0000-0000D7DD0000}"/>
    <cellStyle name="Total 5 2 14 3" xfId="55871" xr:uid="{00000000-0005-0000-0000-0000D8DD0000}"/>
    <cellStyle name="Total 5 2 14 4" xfId="55872" xr:uid="{00000000-0005-0000-0000-0000D9DD0000}"/>
    <cellStyle name="Total 5 2 15" xfId="55873" xr:uid="{00000000-0005-0000-0000-0000DADD0000}"/>
    <cellStyle name="Total 5 2 15 2" xfId="55874" xr:uid="{00000000-0005-0000-0000-0000DBDD0000}"/>
    <cellStyle name="Total 5 2 15 3" xfId="55875" xr:uid="{00000000-0005-0000-0000-0000DCDD0000}"/>
    <cellStyle name="Total 5 2 15 4" xfId="55876" xr:uid="{00000000-0005-0000-0000-0000DDDD0000}"/>
    <cellStyle name="Total 5 2 16" xfId="55877" xr:uid="{00000000-0005-0000-0000-0000DEDD0000}"/>
    <cellStyle name="Total 5 2 16 2" xfId="55878" xr:uid="{00000000-0005-0000-0000-0000DFDD0000}"/>
    <cellStyle name="Total 5 2 16 3" xfId="55879" xr:uid="{00000000-0005-0000-0000-0000E0DD0000}"/>
    <cellStyle name="Total 5 2 16 4" xfId="55880" xr:uid="{00000000-0005-0000-0000-0000E1DD0000}"/>
    <cellStyle name="Total 5 2 17" xfId="55881" xr:uid="{00000000-0005-0000-0000-0000E2DD0000}"/>
    <cellStyle name="Total 5 2 17 2" xfId="55882" xr:uid="{00000000-0005-0000-0000-0000E3DD0000}"/>
    <cellStyle name="Total 5 2 17 3" xfId="55883" xr:uid="{00000000-0005-0000-0000-0000E4DD0000}"/>
    <cellStyle name="Total 5 2 17 4" xfId="55884" xr:uid="{00000000-0005-0000-0000-0000E5DD0000}"/>
    <cellStyle name="Total 5 2 18" xfId="55885" xr:uid="{00000000-0005-0000-0000-0000E6DD0000}"/>
    <cellStyle name="Total 5 2 18 2" xfId="55886" xr:uid="{00000000-0005-0000-0000-0000E7DD0000}"/>
    <cellStyle name="Total 5 2 18 3" xfId="55887" xr:uid="{00000000-0005-0000-0000-0000E8DD0000}"/>
    <cellStyle name="Total 5 2 18 4" xfId="55888" xr:uid="{00000000-0005-0000-0000-0000E9DD0000}"/>
    <cellStyle name="Total 5 2 19" xfId="55889" xr:uid="{00000000-0005-0000-0000-0000EADD0000}"/>
    <cellStyle name="Total 5 2 19 2" xfId="55890" xr:uid="{00000000-0005-0000-0000-0000EBDD0000}"/>
    <cellStyle name="Total 5 2 19 3" xfId="55891" xr:uid="{00000000-0005-0000-0000-0000ECDD0000}"/>
    <cellStyle name="Total 5 2 19 4" xfId="55892" xr:uid="{00000000-0005-0000-0000-0000EDDD0000}"/>
    <cellStyle name="Total 5 2 2" xfId="55893" xr:uid="{00000000-0005-0000-0000-0000EEDD0000}"/>
    <cellStyle name="Total 5 2 2 2" xfId="55894" xr:uid="{00000000-0005-0000-0000-0000EFDD0000}"/>
    <cellStyle name="Total 5 2 2 3" xfId="55895" xr:uid="{00000000-0005-0000-0000-0000F0DD0000}"/>
    <cellStyle name="Total 5 2 2 4" xfId="55896" xr:uid="{00000000-0005-0000-0000-0000F1DD0000}"/>
    <cellStyle name="Total 5 2 20" xfId="55897" xr:uid="{00000000-0005-0000-0000-0000F2DD0000}"/>
    <cellStyle name="Total 5 2 20 2" xfId="55898" xr:uid="{00000000-0005-0000-0000-0000F3DD0000}"/>
    <cellStyle name="Total 5 2 20 3" xfId="55899" xr:uid="{00000000-0005-0000-0000-0000F4DD0000}"/>
    <cellStyle name="Total 5 2 20 4" xfId="55900" xr:uid="{00000000-0005-0000-0000-0000F5DD0000}"/>
    <cellStyle name="Total 5 2 21" xfId="55901" xr:uid="{00000000-0005-0000-0000-0000F6DD0000}"/>
    <cellStyle name="Total 5 2 22" xfId="55902" xr:uid="{00000000-0005-0000-0000-0000F7DD0000}"/>
    <cellStyle name="Total 5 2 3" xfId="55903" xr:uid="{00000000-0005-0000-0000-0000F8DD0000}"/>
    <cellStyle name="Total 5 2 3 2" xfId="55904" xr:uid="{00000000-0005-0000-0000-0000F9DD0000}"/>
    <cellStyle name="Total 5 2 3 3" xfId="55905" xr:uid="{00000000-0005-0000-0000-0000FADD0000}"/>
    <cellStyle name="Total 5 2 3 4" xfId="55906" xr:uid="{00000000-0005-0000-0000-0000FBDD0000}"/>
    <cellStyle name="Total 5 2 4" xfId="55907" xr:uid="{00000000-0005-0000-0000-0000FCDD0000}"/>
    <cellStyle name="Total 5 2 4 2" xfId="55908" xr:uid="{00000000-0005-0000-0000-0000FDDD0000}"/>
    <cellStyle name="Total 5 2 4 3" xfId="55909" xr:uid="{00000000-0005-0000-0000-0000FEDD0000}"/>
    <cellStyle name="Total 5 2 4 4" xfId="55910" xr:uid="{00000000-0005-0000-0000-0000FFDD0000}"/>
    <cellStyle name="Total 5 2 5" xfId="55911" xr:uid="{00000000-0005-0000-0000-000000DE0000}"/>
    <cellStyle name="Total 5 2 5 2" xfId="55912" xr:uid="{00000000-0005-0000-0000-000001DE0000}"/>
    <cellStyle name="Total 5 2 5 3" xfId="55913" xr:uid="{00000000-0005-0000-0000-000002DE0000}"/>
    <cellStyle name="Total 5 2 5 4" xfId="55914" xr:uid="{00000000-0005-0000-0000-000003DE0000}"/>
    <cellStyle name="Total 5 2 6" xfId="55915" xr:uid="{00000000-0005-0000-0000-000004DE0000}"/>
    <cellStyle name="Total 5 2 6 2" xfId="55916" xr:uid="{00000000-0005-0000-0000-000005DE0000}"/>
    <cellStyle name="Total 5 2 6 3" xfId="55917" xr:uid="{00000000-0005-0000-0000-000006DE0000}"/>
    <cellStyle name="Total 5 2 6 4" xfId="55918" xr:uid="{00000000-0005-0000-0000-000007DE0000}"/>
    <cellStyle name="Total 5 2 7" xfId="55919" xr:uid="{00000000-0005-0000-0000-000008DE0000}"/>
    <cellStyle name="Total 5 2 7 2" xfId="55920" xr:uid="{00000000-0005-0000-0000-000009DE0000}"/>
    <cellStyle name="Total 5 2 7 3" xfId="55921" xr:uid="{00000000-0005-0000-0000-00000ADE0000}"/>
    <cellStyle name="Total 5 2 7 4" xfId="55922" xr:uid="{00000000-0005-0000-0000-00000BDE0000}"/>
    <cellStyle name="Total 5 2 8" xfId="55923" xr:uid="{00000000-0005-0000-0000-00000CDE0000}"/>
    <cellStyle name="Total 5 2 8 2" xfId="55924" xr:uid="{00000000-0005-0000-0000-00000DDE0000}"/>
    <cellStyle name="Total 5 2 8 3" xfId="55925" xr:uid="{00000000-0005-0000-0000-00000EDE0000}"/>
    <cellStyle name="Total 5 2 8 4" xfId="55926" xr:uid="{00000000-0005-0000-0000-00000FDE0000}"/>
    <cellStyle name="Total 5 2 9" xfId="55927" xr:uid="{00000000-0005-0000-0000-000010DE0000}"/>
    <cellStyle name="Total 5 2 9 2" xfId="55928" xr:uid="{00000000-0005-0000-0000-000011DE0000}"/>
    <cellStyle name="Total 5 2 9 3" xfId="55929" xr:uid="{00000000-0005-0000-0000-000012DE0000}"/>
    <cellStyle name="Total 5 2 9 4" xfId="55930" xr:uid="{00000000-0005-0000-0000-000013DE0000}"/>
    <cellStyle name="Total 5 20" xfId="55931" xr:uid="{00000000-0005-0000-0000-000014DE0000}"/>
    <cellStyle name="Total 5 20 2" xfId="55932" xr:uid="{00000000-0005-0000-0000-000015DE0000}"/>
    <cellStyle name="Total 5 20 3" xfId="55933" xr:uid="{00000000-0005-0000-0000-000016DE0000}"/>
    <cellStyle name="Total 5 20 4" xfId="55934" xr:uid="{00000000-0005-0000-0000-000017DE0000}"/>
    <cellStyle name="Total 5 21" xfId="55935" xr:uid="{00000000-0005-0000-0000-000018DE0000}"/>
    <cellStyle name="Total 5 21 2" xfId="55936" xr:uid="{00000000-0005-0000-0000-000019DE0000}"/>
    <cellStyle name="Total 5 21 3" xfId="55937" xr:uid="{00000000-0005-0000-0000-00001ADE0000}"/>
    <cellStyle name="Total 5 21 4" xfId="55938" xr:uid="{00000000-0005-0000-0000-00001BDE0000}"/>
    <cellStyle name="Total 5 22" xfId="55939" xr:uid="{00000000-0005-0000-0000-00001CDE0000}"/>
    <cellStyle name="Total 5 22 2" xfId="55940" xr:uid="{00000000-0005-0000-0000-00001DDE0000}"/>
    <cellStyle name="Total 5 22 3" xfId="55941" xr:uid="{00000000-0005-0000-0000-00001EDE0000}"/>
    <cellStyle name="Total 5 22 4" xfId="55942" xr:uid="{00000000-0005-0000-0000-00001FDE0000}"/>
    <cellStyle name="Total 5 23" xfId="55943" xr:uid="{00000000-0005-0000-0000-000020DE0000}"/>
    <cellStyle name="Total 5 24" xfId="55944" xr:uid="{00000000-0005-0000-0000-000021DE0000}"/>
    <cellStyle name="Total 5 25" xfId="55945" xr:uid="{00000000-0005-0000-0000-000022DE0000}"/>
    <cellStyle name="Total 5 3" xfId="55946" xr:uid="{00000000-0005-0000-0000-000023DE0000}"/>
    <cellStyle name="Total 5 3 10" xfId="55947" xr:uid="{00000000-0005-0000-0000-000024DE0000}"/>
    <cellStyle name="Total 5 3 10 2" xfId="55948" xr:uid="{00000000-0005-0000-0000-000025DE0000}"/>
    <cellStyle name="Total 5 3 10 3" xfId="55949" xr:uid="{00000000-0005-0000-0000-000026DE0000}"/>
    <cellStyle name="Total 5 3 10 4" xfId="55950" xr:uid="{00000000-0005-0000-0000-000027DE0000}"/>
    <cellStyle name="Total 5 3 11" xfId="55951" xr:uid="{00000000-0005-0000-0000-000028DE0000}"/>
    <cellStyle name="Total 5 3 11 2" xfId="55952" xr:uid="{00000000-0005-0000-0000-000029DE0000}"/>
    <cellStyle name="Total 5 3 11 3" xfId="55953" xr:uid="{00000000-0005-0000-0000-00002ADE0000}"/>
    <cellStyle name="Total 5 3 11 4" xfId="55954" xr:uid="{00000000-0005-0000-0000-00002BDE0000}"/>
    <cellStyle name="Total 5 3 12" xfId="55955" xr:uid="{00000000-0005-0000-0000-00002CDE0000}"/>
    <cellStyle name="Total 5 3 12 2" xfId="55956" xr:uid="{00000000-0005-0000-0000-00002DDE0000}"/>
    <cellStyle name="Total 5 3 12 3" xfId="55957" xr:uid="{00000000-0005-0000-0000-00002EDE0000}"/>
    <cellStyle name="Total 5 3 12 4" xfId="55958" xr:uid="{00000000-0005-0000-0000-00002FDE0000}"/>
    <cellStyle name="Total 5 3 13" xfId="55959" xr:uid="{00000000-0005-0000-0000-000030DE0000}"/>
    <cellStyle name="Total 5 3 13 2" xfId="55960" xr:uid="{00000000-0005-0000-0000-000031DE0000}"/>
    <cellStyle name="Total 5 3 13 3" xfId="55961" xr:uid="{00000000-0005-0000-0000-000032DE0000}"/>
    <cellStyle name="Total 5 3 13 4" xfId="55962" xr:uid="{00000000-0005-0000-0000-000033DE0000}"/>
    <cellStyle name="Total 5 3 14" xfId="55963" xr:uid="{00000000-0005-0000-0000-000034DE0000}"/>
    <cellStyle name="Total 5 3 14 2" xfId="55964" xr:uid="{00000000-0005-0000-0000-000035DE0000}"/>
    <cellStyle name="Total 5 3 14 3" xfId="55965" xr:uid="{00000000-0005-0000-0000-000036DE0000}"/>
    <cellStyle name="Total 5 3 14 4" xfId="55966" xr:uid="{00000000-0005-0000-0000-000037DE0000}"/>
    <cellStyle name="Total 5 3 15" xfId="55967" xr:uid="{00000000-0005-0000-0000-000038DE0000}"/>
    <cellStyle name="Total 5 3 15 2" xfId="55968" xr:uid="{00000000-0005-0000-0000-000039DE0000}"/>
    <cellStyle name="Total 5 3 15 3" xfId="55969" xr:uid="{00000000-0005-0000-0000-00003ADE0000}"/>
    <cellStyle name="Total 5 3 15 4" xfId="55970" xr:uid="{00000000-0005-0000-0000-00003BDE0000}"/>
    <cellStyle name="Total 5 3 16" xfId="55971" xr:uid="{00000000-0005-0000-0000-00003CDE0000}"/>
    <cellStyle name="Total 5 3 16 2" xfId="55972" xr:uid="{00000000-0005-0000-0000-00003DDE0000}"/>
    <cellStyle name="Total 5 3 16 3" xfId="55973" xr:uid="{00000000-0005-0000-0000-00003EDE0000}"/>
    <cellStyle name="Total 5 3 16 4" xfId="55974" xr:uid="{00000000-0005-0000-0000-00003FDE0000}"/>
    <cellStyle name="Total 5 3 17" xfId="55975" xr:uid="{00000000-0005-0000-0000-000040DE0000}"/>
    <cellStyle name="Total 5 3 17 2" xfId="55976" xr:uid="{00000000-0005-0000-0000-000041DE0000}"/>
    <cellStyle name="Total 5 3 17 3" xfId="55977" xr:uid="{00000000-0005-0000-0000-000042DE0000}"/>
    <cellStyle name="Total 5 3 17 4" xfId="55978" xr:uid="{00000000-0005-0000-0000-000043DE0000}"/>
    <cellStyle name="Total 5 3 18" xfId="55979" xr:uid="{00000000-0005-0000-0000-000044DE0000}"/>
    <cellStyle name="Total 5 3 18 2" xfId="55980" xr:uid="{00000000-0005-0000-0000-000045DE0000}"/>
    <cellStyle name="Total 5 3 18 3" xfId="55981" xr:uid="{00000000-0005-0000-0000-000046DE0000}"/>
    <cellStyle name="Total 5 3 18 4" xfId="55982" xr:uid="{00000000-0005-0000-0000-000047DE0000}"/>
    <cellStyle name="Total 5 3 19" xfId="55983" xr:uid="{00000000-0005-0000-0000-000048DE0000}"/>
    <cellStyle name="Total 5 3 19 2" xfId="55984" xr:uid="{00000000-0005-0000-0000-000049DE0000}"/>
    <cellStyle name="Total 5 3 19 3" xfId="55985" xr:uid="{00000000-0005-0000-0000-00004ADE0000}"/>
    <cellStyle name="Total 5 3 19 4" xfId="55986" xr:uid="{00000000-0005-0000-0000-00004BDE0000}"/>
    <cellStyle name="Total 5 3 2" xfId="55987" xr:uid="{00000000-0005-0000-0000-00004CDE0000}"/>
    <cellStyle name="Total 5 3 2 2" xfId="55988" xr:uid="{00000000-0005-0000-0000-00004DDE0000}"/>
    <cellStyle name="Total 5 3 2 3" xfId="55989" xr:uid="{00000000-0005-0000-0000-00004EDE0000}"/>
    <cellStyle name="Total 5 3 2 4" xfId="55990" xr:uid="{00000000-0005-0000-0000-00004FDE0000}"/>
    <cellStyle name="Total 5 3 20" xfId="55991" xr:uid="{00000000-0005-0000-0000-000050DE0000}"/>
    <cellStyle name="Total 5 3 20 2" xfId="55992" xr:uid="{00000000-0005-0000-0000-000051DE0000}"/>
    <cellStyle name="Total 5 3 20 3" xfId="55993" xr:uid="{00000000-0005-0000-0000-000052DE0000}"/>
    <cellStyle name="Total 5 3 20 4" xfId="55994" xr:uid="{00000000-0005-0000-0000-000053DE0000}"/>
    <cellStyle name="Total 5 3 21" xfId="55995" xr:uid="{00000000-0005-0000-0000-000054DE0000}"/>
    <cellStyle name="Total 5 3 22" xfId="55996" xr:uid="{00000000-0005-0000-0000-000055DE0000}"/>
    <cellStyle name="Total 5 3 3" xfId="55997" xr:uid="{00000000-0005-0000-0000-000056DE0000}"/>
    <cellStyle name="Total 5 3 3 2" xfId="55998" xr:uid="{00000000-0005-0000-0000-000057DE0000}"/>
    <cellStyle name="Total 5 3 3 3" xfId="55999" xr:uid="{00000000-0005-0000-0000-000058DE0000}"/>
    <cellStyle name="Total 5 3 3 4" xfId="56000" xr:uid="{00000000-0005-0000-0000-000059DE0000}"/>
    <cellStyle name="Total 5 3 4" xfId="56001" xr:uid="{00000000-0005-0000-0000-00005ADE0000}"/>
    <cellStyle name="Total 5 3 4 2" xfId="56002" xr:uid="{00000000-0005-0000-0000-00005BDE0000}"/>
    <cellStyle name="Total 5 3 4 3" xfId="56003" xr:uid="{00000000-0005-0000-0000-00005CDE0000}"/>
    <cellStyle name="Total 5 3 4 4" xfId="56004" xr:uid="{00000000-0005-0000-0000-00005DDE0000}"/>
    <cellStyle name="Total 5 3 5" xfId="56005" xr:uid="{00000000-0005-0000-0000-00005EDE0000}"/>
    <cellStyle name="Total 5 3 5 2" xfId="56006" xr:uid="{00000000-0005-0000-0000-00005FDE0000}"/>
    <cellStyle name="Total 5 3 5 3" xfId="56007" xr:uid="{00000000-0005-0000-0000-000060DE0000}"/>
    <cellStyle name="Total 5 3 5 4" xfId="56008" xr:uid="{00000000-0005-0000-0000-000061DE0000}"/>
    <cellStyle name="Total 5 3 6" xfId="56009" xr:uid="{00000000-0005-0000-0000-000062DE0000}"/>
    <cellStyle name="Total 5 3 6 2" xfId="56010" xr:uid="{00000000-0005-0000-0000-000063DE0000}"/>
    <cellStyle name="Total 5 3 6 3" xfId="56011" xr:uid="{00000000-0005-0000-0000-000064DE0000}"/>
    <cellStyle name="Total 5 3 6 4" xfId="56012" xr:uid="{00000000-0005-0000-0000-000065DE0000}"/>
    <cellStyle name="Total 5 3 7" xfId="56013" xr:uid="{00000000-0005-0000-0000-000066DE0000}"/>
    <cellStyle name="Total 5 3 7 2" xfId="56014" xr:uid="{00000000-0005-0000-0000-000067DE0000}"/>
    <cellStyle name="Total 5 3 7 3" xfId="56015" xr:uid="{00000000-0005-0000-0000-000068DE0000}"/>
    <cellStyle name="Total 5 3 7 4" xfId="56016" xr:uid="{00000000-0005-0000-0000-000069DE0000}"/>
    <cellStyle name="Total 5 3 8" xfId="56017" xr:uid="{00000000-0005-0000-0000-00006ADE0000}"/>
    <cellStyle name="Total 5 3 8 2" xfId="56018" xr:uid="{00000000-0005-0000-0000-00006BDE0000}"/>
    <cellStyle name="Total 5 3 8 3" xfId="56019" xr:uid="{00000000-0005-0000-0000-00006CDE0000}"/>
    <cellStyle name="Total 5 3 8 4" xfId="56020" xr:uid="{00000000-0005-0000-0000-00006DDE0000}"/>
    <cellStyle name="Total 5 3 9" xfId="56021" xr:uid="{00000000-0005-0000-0000-00006EDE0000}"/>
    <cellStyle name="Total 5 3 9 2" xfId="56022" xr:uid="{00000000-0005-0000-0000-00006FDE0000}"/>
    <cellStyle name="Total 5 3 9 3" xfId="56023" xr:uid="{00000000-0005-0000-0000-000070DE0000}"/>
    <cellStyle name="Total 5 3 9 4" xfId="56024" xr:uid="{00000000-0005-0000-0000-000071DE0000}"/>
    <cellStyle name="Total 5 4" xfId="56025" xr:uid="{00000000-0005-0000-0000-000072DE0000}"/>
    <cellStyle name="Total 5 4 2" xfId="56026" xr:uid="{00000000-0005-0000-0000-000073DE0000}"/>
    <cellStyle name="Total 5 4 3" xfId="56027" xr:uid="{00000000-0005-0000-0000-000074DE0000}"/>
    <cellStyle name="Total 5 5" xfId="56028" xr:uid="{00000000-0005-0000-0000-000075DE0000}"/>
    <cellStyle name="Total 5 5 2" xfId="56029" xr:uid="{00000000-0005-0000-0000-000076DE0000}"/>
    <cellStyle name="Total 5 5 3" xfId="56030" xr:uid="{00000000-0005-0000-0000-000077DE0000}"/>
    <cellStyle name="Total 5 5 4" xfId="56031" xr:uid="{00000000-0005-0000-0000-000078DE0000}"/>
    <cellStyle name="Total 5 6" xfId="56032" xr:uid="{00000000-0005-0000-0000-000079DE0000}"/>
    <cellStyle name="Total 5 6 2" xfId="56033" xr:uid="{00000000-0005-0000-0000-00007ADE0000}"/>
    <cellStyle name="Total 5 6 3" xfId="56034" xr:uid="{00000000-0005-0000-0000-00007BDE0000}"/>
    <cellStyle name="Total 5 6 4" xfId="56035" xr:uid="{00000000-0005-0000-0000-00007CDE0000}"/>
    <cellStyle name="Total 5 7" xfId="56036" xr:uid="{00000000-0005-0000-0000-00007DDE0000}"/>
    <cellStyle name="Total 5 7 2" xfId="56037" xr:uid="{00000000-0005-0000-0000-00007EDE0000}"/>
    <cellStyle name="Total 5 7 3" xfId="56038" xr:uid="{00000000-0005-0000-0000-00007FDE0000}"/>
    <cellStyle name="Total 5 7 4" xfId="56039" xr:uid="{00000000-0005-0000-0000-000080DE0000}"/>
    <cellStyle name="Total 5 8" xfId="56040" xr:uid="{00000000-0005-0000-0000-000081DE0000}"/>
    <cellStyle name="Total 5 8 2" xfId="56041" xr:uid="{00000000-0005-0000-0000-000082DE0000}"/>
    <cellStyle name="Total 5 8 3" xfId="56042" xr:uid="{00000000-0005-0000-0000-000083DE0000}"/>
    <cellStyle name="Total 5 8 4" xfId="56043" xr:uid="{00000000-0005-0000-0000-000084DE0000}"/>
    <cellStyle name="Total 5 9" xfId="56044" xr:uid="{00000000-0005-0000-0000-000085DE0000}"/>
    <cellStyle name="Total 5 9 2" xfId="56045" xr:uid="{00000000-0005-0000-0000-000086DE0000}"/>
    <cellStyle name="Total 5 9 3" xfId="56046" xr:uid="{00000000-0005-0000-0000-000087DE0000}"/>
    <cellStyle name="Total 5 9 4" xfId="56047" xr:uid="{00000000-0005-0000-0000-000088DE0000}"/>
    <cellStyle name="Total 6" xfId="56048" xr:uid="{00000000-0005-0000-0000-000089DE0000}"/>
    <cellStyle name="Total 6 10" xfId="56049" xr:uid="{00000000-0005-0000-0000-00008ADE0000}"/>
    <cellStyle name="Total 6 10 2" xfId="56050" xr:uid="{00000000-0005-0000-0000-00008BDE0000}"/>
    <cellStyle name="Total 6 10 3" xfId="56051" xr:uid="{00000000-0005-0000-0000-00008CDE0000}"/>
    <cellStyle name="Total 6 10 4" xfId="56052" xr:uid="{00000000-0005-0000-0000-00008DDE0000}"/>
    <cellStyle name="Total 6 11" xfId="56053" xr:uid="{00000000-0005-0000-0000-00008EDE0000}"/>
    <cellStyle name="Total 6 11 2" xfId="56054" xr:uid="{00000000-0005-0000-0000-00008FDE0000}"/>
    <cellStyle name="Total 6 11 3" xfId="56055" xr:uid="{00000000-0005-0000-0000-000090DE0000}"/>
    <cellStyle name="Total 6 11 4" xfId="56056" xr:uid="{00000000-0005-0000-0000-000091DE0000}"/>
    <cellStyle name="Total 6 12" xfId="56057" xr:uid="{00000000-0005-0000-0000-000092DE0000}"/>
    <cellStyle name="Total 6 12 2" xfId="56058" xr:uid="{00000000-0005-0000-0000-000093DE0000}"/>
    <cellStyle name="Total 6 12 3" xfId="56059" xr:uid="{00000000-0005-0000-0000-000094DE0000}"/>
    <cellStyle name="Total 6 12 4" xfId="56060" xr:uid="{00000000-0005-0000-0000-000095DE0000}"/>
    <cellStyle name="Total 6 13" xfId="56061" xr:uid="{00000000-0005-0000-0000-000096DE0000}"/>
    <cellStyle name="Total 6 13 2" xfId="56062" xr:uid="{00000000-0005-0000-0000-000097DE0000}"/>
    <cellStyle name="Total 6 13 3" xfId="56063" xr:uid="{00000000-0005-0000-0000-000098DE0000}"/>
    <cellStyle name="Total 6 13 4" xfId="56064" xr:uid="{00000000-0005-0000-0000-000099DE0000}"/>
    <cellStyle name="Total 6 14" xfId="56065" xr:uid="{00000000-0005-0000-0000-00009ADE0000}"/>
    <cellStyle name="Total 6 14 2" xfId="56066" xr:uid="{00000000-0005-0000-0000-00009BDE0000}"/>
    <cellStyle name="Total 6 14 3" xfId="56067" xr:uid="{00000000-0005-0000-0000-00009CDE0000}"/>
    <cellStyle name="Total 6 14 4" xfId="56068" xr:uid="{00000000-0005-0000-0000-00009DDE0000}"/>
    <cellStyle name="Total 6 15" xfId="56069" xr:uid="{00000000-0005-0000-0000-00009EDE0000}"/>
    <cellStyle name="Total 6 15 2" xfId="56070" xr:uid="{00000000-0005-0000-0000-00009FDE0000}"/>
    <cellStyle name="Total 6 15 3" xfId="56071" xr:uid="{00000000-0005-0000-0000-0000A0DE0000}"/>
    <cellStyle name="Total 6 15 4" xfId="56072" xr:uid="{00000000-0005-0000-0000-0000A1DE0000}"/>
    <cellStyle name="Total 6 16" xfId="56073" xr:uid="{00000000-0005-0000-0000-0000A2DE0000}"/>
    <cellStyle name="Total 6 16 2" xfId="56074" xr:uid="{00000000-0005-0000-0000-0000A3DE0000}"/>
    <cellStyle name="Total 6 16 3" xfId="56075" xr:uid="{00000000-0005-0000-0000-0000A4DE0000}"/>
    <cellStyle name="Total 6 16 4" xfId="56076" xr:uid="{00000000-0005-0000-0000-0000A5DE0000}"/>
    <cellStyle name="Total 6 17" xfId="56077" xr:uid="{00000000-0005-0000-0000-0000A6DE0000}"/>
    <cellStyle name="Total 6 17 2" xfId="56078" xr:uid="{00000000-0005-0000-0000-0000A7DE0000}"/>
    <cellStyle name="Total 6 17 3" xfId="56079" xr:uid="{00000000-0005-0000-0000-0000A8DE0000}"/>
    <cellStyle name="Total 6 17 4" xfId="56080" xr:uid="{00000000-0005-0000-0000-0000A9DE0000}"/>
    <cellStyle name="Total 6 18" xfId="56081" xr:uid="{00000000-0005-0000-0000-0000AADE0000}"/>
    <cellStyle name="Total 6 18 2" xfId="56082" xr:uid="{00000000-0005-0000-0000-0000ABDE0000}"/>
    <cellStyle name="Total 6 18 3" xfId="56083" xr:uid="{00000000-0005-0000-0000-0000ACDE0000}"/>
    <cellStyle name="Total 6 18 4" xfId="56084" xr:uid="{00000000-0005-0000-0000-0000ADDE0000}"/>
    <cellStyle name="Total 6 19" xfId="56085" xr:uid="{00000000-0005-0000-0000-0000AEDE0000}"/>
    <cellStyle name="Total 6 19 2" xfId="56086" xr:uid="{00000000-0005-0000-0000-0000AFDE0000}"/>
    <cellStyle name="Total 6 19 3" xfId="56087" xr:uid="{00000000-0005-0000-0000-0000B0DE0000}"/>
    <cellStyle name="Total 6 19 4" xfId="56088" xr:uid="{00000000-0005-0000-0000-0000B1DE0000}"/>
    <cellStyle name="Total 6 2" xfId="56089" xr:uid="{00000000-0005-0000-0000-0000B2DE0000}"/>
    <cellStyle name="Total 6 2 2" xfId="56090" xr:uid="{00000000-0005-0000-0000-0000B3DE0000}"/>
    <cellStyle name="Total 6 2 2 10" xfId="56091" xr:uid="{00000000-0005-0000-0000-0000B4DE0000}"/>
    <cellStyle name="Total 6 2 2 10 2" xfId="56092" xr:uid="{00000000-0005-0000-0000-0000B5DE0000}"/>
    <cellStyle name="Total 6 2 2 10 3" xfId="56093" xr:uid="{00000000-0005-0000-0000-0000B6DE0000}"/>
    <cellStyle name="Total 6 2 2 10 4" xfId="56094" xr:uid="{00000000-0005-0000-0000-0000B7DE0000}"/>
    <cellStyle name="Total 6 2 2 11" xfId="56095" xr:uid="{00000000-0005-0000-0000-0000B8DE0000}"/>
    <cellStyle name="Total 6 2 2 11 2" xfId="56096" xr:uid="{00000000-0005-0000-0000-0000B9DE0000}"/>
    <cellStyle name="Total 6 2 2 11 3" xfId="56097" xr:uid="{00000000-0005-0000-0000-0000BADE0000}"/>
    <cellStyle name="Total 6 2 2 11 4" xfId="56098" xr:uid="{00000000-0005-0000-0000-0000BBDE0000}"/>
    <cellStyle name="Total 6 2 2 12" xfId="56099" xr:uid="{00000000-0005-0000-0000-0000BCDE0000}"/>
    <cellStyle name="Total 6 2 2 12 2" xfId="56100" xr:uid="{00000000-0005-0000-0000-0000BDDE0000}"/>
    <cellStyle name="Total 6 2 2 12 3" xfId="56101" xr:uid="{00000000-0005-0000-0000-0000BEDE0000}"/>
    <cellStyle name="Total 6 2 2 12 4" xfId="56102" xr:uid="{00000000-0005-0000-0000-0000BFDE0000}"/>
    <cellStyle name="Total 6 2 2 13" xfId="56103" xr:uid="{00000000-0005-0000-0000-0000C0DE0000}"/>
    <cellStyle name="Total 6 2 2 13 2" xfId="56104" xr:uid="{00000000-0005-0000-0000-0000C1DE0000}"/>
    <cellStyle name="Total 6 2 2 13 3" xfId="56105" xr:uid="{00000000-0005-0000-0000-0000C2DE0000}"/>
    <cellStyle name="Total 6 2 2 13 4" xfId="56106" xr:uid="{00000000-0005-0000-0000-0000C3DE0000}"/>
    <cellStyle name="Total 6 2 2 14" xfId="56107" xr:uid="{00000000-0005-0000-0000-0000C4DE0000}"/>
    <cellStyle name="Total 6 2 2 14 2" xfId="56108" xr:uid="{00000000-0005-0000-0000-0000C5DE0000}"/>
    <cellStyle name="Total 6 2 2 14 3" xfId="56109" xr:uid="{00000000-0005-0000-0000-0000C6DE0000}"/>
    <cellStyle name="Total 6 2 2 14 4" xfId="56110" xr:uid="{00000000-0005-0000-0000-0000C7DE0000}"/>
    <cellStyle name="Total 6 2 2 15" xfId="56111" xr:uid="{00000000-0005-0000-0000-0000C8DE0000}"/>
    <cellStyle name="Total 6 2 2 15 2" xfId="56112" xr:uid="{00000000-0005-0000-0000-0000C9DE0000}"/>
    <cellStyle name="Total 6 2 2 15 3" xfId="56113" xr:uid="{00000000-0005-0000-0000-0000CADE0000}"/>
    <cellStyle name="Total 6 2 2 15 4" xfId="56114" xr:uid="{00000000-0005-0000-0000-0000CBDE0000}"/>
    <cellStyle name="Total 6 2 2 16" xfId="56115" xr:uid="{00000000-0005-0000-0000-0000CCDE0000}"/>
    <cellStyle name="Total 6 2 2 16 2" xfId="56116" xr:uid="{00000000-0005-0000-0000-0000CDDE0000}"/>
    <cellStyle name="Total 6 2 2 16 3" xfId="56117" xr:uid="{00000000-0005-0000-0000-0000CEDE0000}"/>
    <cellStyle name="Total 6 2 2 16 4" xfId="56118" xr:uid="{00000000-0005-0000-0000-0000CFDE0000}"/>
    <cellStyle name="Total 6 2 2 17" xfId="56119" xr:uid="{00000000-0005-0000-0000-0000D0DE0000}"/>
    <cellStyle name="Total 6 2 2 17 2" xfId="56120" xr:uid="{00000000-0005-0000-0000-0000D1DE0000}"/>
    <cellStyle name="Total 6 2 2 17 3" xfId="56121" xr:uid="{00000000-0005-0000-0000-0000D2DE0000}"/>
    <cellStyle name="Total 6 2 2 17 4" xfId="56122" xr:uid="{00000000-0005-0000-0000-0000D3DE0000}"/>
    <cellStyle name="Total 6 2 2 18" xfId="56123" xr:uid="{00000000-0005-0000-0000-0000D4DE0000}"/>
    <cellStyle name="Total 6 2 2 18 2" xfId="56124" xr:uid="{00000000-0005-0000-0000-0000D5DE0000}"/>
    <cellStyle name="Total 6 2 2 18 3" xfId="56125" xr:uid="{00000000-0005-0000-0000-0000D6DE0000}"/>
    <cellStyle name="Total 6 2 2 18 4" xfId="56126" xr:uid="{00000000-0005-0000-0000-0000D7DE0000}"/>
    <cellStyle name="Total 6 2 2 19" xfId="56127" xr:uid="{00000000-0005-0000-0000-0000D8DE0000}"/>
    <cellStyle name="Total 6 2 2 19 2" xfId="56128" xr:uid="{00000000-0005-0000-0000-0000D9DE0000}"/>
    <cellStyle name="Total 6 2 2 19 3" xfId="56129" xr:uid="{00000000-0005-0000-0000-0000DADE0000}"/>
    <cellStyle name="Total 6 2 2 19 4" xfId="56130" xr:uid="{00000000-0005-0000-0000-0000DBDE0000}"/>
    <cellStyle name="Total 6 2 2 2" xfId="56131" xr:uid="{00000000-0005-0000-0000-0000DCDE0000}"/>
    <cellStyle name="Total 6 2 2 2 2" xfId="56132" xr:uid="{00000000-0005-0000-0000-0000DDDE0000}"/>
    <cellStyle name="Total 6 2 2 2 3" xfId="56133" xr:uid="{00000000-0005-0000-0000-0000DEDE0000}"/>
    <cellStyle name="Total 6 2 2 2 4" xfId="56134" xr:uid="{00000000-0005-0000-0000-0000DFDE0000}"/>
    <cellStyle name="Total 6 2 2 20" xfId="56135" xr:uid="{00000000-0005-0000-0000-0000E0DE0000}"/>
    <cellStyle name="Total 6 2 2 20 2" xfId="56136" xr:uid="{00000000-0005-0000-0000-0000E1DE0000}"/>
    <cellStyle name="Total 6 2 2 20 3" xfId="56137" xr:uid="{00000000-0005-0000-0000-0000E2DE0000}"/>
    <cellStyle name="Total 6 2 2 20 4" xfId="56138" xr:uid="{00000000-0005-0000-0000-0000E3DE0000}"/>
    <cellStyle name="Total 6 2 2 21" xfId="56139" xr:uid="{00000000-0005-0000-0000-0000E4DE0000}"/>
    <cellStyle name="Total 6 2 2 22" xfId="56140" xr:uid="{00000000-0005-0000-0000-0000E5DE0000}"/>
    <cellStyle name="Total 6 2 2 3" xfId="56141" xr:uid="{00000000-0005-0000-0000-0000E6DE0000}"/>
    <cellStyle name="Total 6 2 2 3 2" xfId="56142" xr:uid="{00000000-0005-0000-0000-0000E7DE0000}"/>
    <cellStyle name="Total 6 2 2 3 3" xfId="56143" xr:uid="{00000000-0005-0000-0000-0000E8DE0000}"/>
    <cellStyle name="Total 6 2 2 3 4" xfId="56144" xr:uid="{00000000-0005-0000-0000-0000E9DE0000}"/>
    <cellStyle name="Total 6 2 2 4" xfId="56145" xr:uid="{00000000-0005-0000-0000-0000EADE0000}"/>
    <cellStyle name="Total 6 2 2 4 2" xfId="56146" xr:uid="{00000000-0005-0000-0000-0000EBDE0000}"/>
    <cellStyle name="Total 6 2 2 4 3" xfId="56147" xr:uid="{00000000-0005-0000-0000-0000ECDE0000}"/>
    <cellStyle name="Total 6 2 2 4 4" xfId="56148" xr:uid="{00000000-0005-0000-0000-0000EDDE0000}"/>
    <cellStyle name="Total 6 2 2 5" xfId="56149" xr:uid="{00000000-0005-0000-0000-0000EEDE0000}"/>
    <cellStyle name="Total 6 2 2 5 2" xfId="56150" xr:uid="{00000000-0005-0000-0000-0000EFDE0000}"/>
    <cellStyle name="Total 6 2 2 5 3" xfId="56151" xr:uid="{00000000-0005-0000-0000-0000F0DE0000}"/>
    <cellStyle name="Total 6 2 2 5 4" xfId="56152" xr:uid="{00000000-0005-0000-0000-0000F1DE0000}"/>
    <cellStyle name="Total 6 2 2 6" xfId="56153" xr:uid="{00000000-0005-0000-0000-0000F2DE0000}"/>
    <cellStyle name="Total 6 2 2 6 2" xfId="56154" xr:uid="{00000000-0005-0000-0000-0000F3DE0000}"/>
    <cellStyle name="Total 6 2 2 6 3" xfId="56155" xr:uid="{00000000-0005-0000-0000-0000F4DE0000}"/>
    <cellStyle name="Total 6 2 2 6 4" xfId="56156" xr:uid="{00000000-0005-0000-0000-0000F5DE0000}"/>
    <cellStyle name="Total 6 2 2 7" xfId="56157" xr:uid="{00000000-0005-0000-0000-0000F6DE0000}"/>
    <cellStyle name="Total 6 2 2 7 2" xfId="56158" xr:uid="{00000000-0005-0000-0000-0000F7DE0000}"/>
    <cellStyle name="Total 6 2 2 7 3" xfId="56159" xr:uid="{00000000-0005-0000-0000-0000F8DE0000}"/>
    <cellStyle name="Total 6 2 2 7 4" xfId="56160" xr:uid="{00000000-0005-0000-0000-0000F9DE0000}"/>
    <cellStyle name="Total 6 2 2 8" xfId="56161" xr:uid="{00000000-0005-0000-0000-0000FADE0000}"/>
    <cellStyle name="Total 6 2 2 8 2" xfId="56162" xr:uid="{00000000-0005-0000-0000-0000FBDE0000}"/>
    <cellStyle name="Total 6 2 2 8 3" xfId="56163" xr:uid="{00000000-0005-0000-0000-0000FCDE0000}"/>
    <cellStyle name="Total 6 2 2 8 4" xfId="56164" xr:uid="{00000000-0005-0000-0000-0000FDDE0000}"/>
    <cellStyle name="Total 6 2 2 9" xfId="56165" xr:uid="{00000000-0005-0000-0000-0000FEDE0000}"/>
    <cellStyle name="Total 6 2 2 9 2" xfId="56166" xr:uid="{00000000-0005-0000-0000-0000FFDE0000}"/>
    <cellStyle name="Total 6 2 2 9 3" xfId="56167" xr:uid="{00000000-0005-0000-0000-000000DF0000}"/>
    <cellStyle name="Total 6 2 2 9 4" xfId="56168" xr:uid="{00000000-0005-0000-0000-000001DF0000}"/>
    <cellStyle name="Total 6 2 3" xfId="56169" xr:uid="{00000000-0005-0000-0000-000002DF0000}"/>
    <cellStyle name="Total 6 20" xfId="56170" xr:uid="{00000000-0005-0000-0000-000003DF0000}"/>
    <cellStyle name="Total 6 20 2" xfId="56171" xr:uid="{00000000-0005-0000-0000-000004DF0000}"/>
    <cellStyle name="Total 6 20 3" xfId="56172" xr:uid="{00000000-0005-0000-0000-000005DF0000}"/>
    <cellStyle name="Total 6 20 4" xfId="56173" xr:uid="{00000000-0005-0000-0000-000006DF0000}"/>
    <cellStyle name="Total 6 21" xfId="56174" xr:uid="{00000000-0005-0000-0000-000007DF0000}"/>
    <cellStyle name="Total 6 21 2" xfId="56175" xr:uid="{00000000-0005-0000-0000-000008DF0000}"/>
    <cellStyle name="Total 6 21 3" xfId="56176" xr:uid="{00000000-0005-0000-0000-000009DF0000}"/>
    <cellStyle name="Total 6 21 4" xfId="56177" xr:uid="{00000000-0005-0000-0000-00000ADF0000}"/>
    <cellStyle name="Total 6 22" xfId="56178" xr:uid="{00000000-0005-0000-0000-00000BDF0000}"/>
    <cellStyle name="Total 6 22 2" xfId="56179" xr:uid="{00000000-0005-0000-0000-00000CDF0000}"/>
    <cellStyle name="Total 6 22 3" xfId="56180" xr:uid="{00000000-0005-0000-0000-00000DDF0000}"/>
    <cellStyle name="Total 6 22 4" xfId="56181" xr:uid="{00000000-0005-0000-0000-00000EDF0000}"/>
    <cellStyle name="Total 6 23" xfId="56182" xr:uid="{00000000-0005-0000-0000-00000FDF0000}"/>
    <cellStyle name="Total 6 24" xfId="56183" xr:uid="{00000000-0005-0000-0000-000010DF0000}"/>
    <cellStyle name="Total 6 25" xfId="56184" xr:uid="{00000000-0005-0000-0000-000011DF0000}"/>
    <cellStyle name="Total 6 3" xfId="56185" xr:uid="{00000000-0005-0000-0000-000012DF0000}"/>
    <cellStyle name="Total 6 3 10" xfId="56186" xr:uid="{00000000-0005-0000-0000-000013DF0000}"/>
    <cellStyle name="Total 6 3 10 2" xfId="56187" xr:uid="{00000000-0005-0000-0000-000014DF0000}"/>
    <cellStyle name="Total 6 3 10 3" xfId="56188" xr:uid="{00000000-0005-0000-0000-000015DF0000}"/>
    <cellStyle name="Total 6 3 10 4" xfId="56189" xr:uid="{00000000-0005-0000-0000-000016DF0000}"/>
    <cellStyle name="Total 6 3 11" xfId="56190" xr:uid="{00000000-0005-0000-0000-000017DF0000}"/>
    <cellStyle name="Total 6 3 11 2" xfId="56191" xr:uid="{00000000-0005-0000-0000-000018DF0000}"/>
    <cellStyle name="Total 6 3 11 3" xfId="56192" xr:uid="{00000000-0005-0000-0000-000019DF0000}"/>
    <cellStyle name="Total 6 3 11 4" xfId="56193" xr:uid="{00000000-0005-0000-0000-00001ADF0000}"/>
    <cellStyle name="Total 6 3 12" xfId="56194" xr:uid="{00000000-0005-0000-0000-00001BDF0000}"/>
    <cellStyle name="Total 6 3 12 2" xfId="56195" xr:uid="{00000000-0005-0000-0000-00001CDF0000}"/>
    <cellStyle name="Total 6 3 12 3" xfId="56196" xr:uid="{00000000-0005-0000-0000-00001DDF0000}"/>
    <cellStyle name="Total 6 3 12 4" xfId="56197" xr:uid="{00000000-0005-0000-0000-00001EDF0000}"/>
    <cellStyle name="Total 6 3 13" xfId="56198" xr:uid="{00000000-0005-0000-0000-00001FDF0000}"/>
    <cellStyle name="Total 6 3 13 2" xfId="56199" xr:uid="{00000000-0005-0000-0000-000020DF0000}"/>
    <cellStyle name="Total 6 3 13 3" xfId="56200" xr:uid="{00000000-0005-0000-0000-000021DF0000}"/>
    <cellStyle name="Total 6 3 13 4" xfId="56201" xr:uid="{00000000-0005-0000-0000-000022DF0000}"/>
    <cellStyle name="Total 6 3 14" xfId="56202" xr:uid="{00000000-0005-0000-0000-000023DF0000}"/>
    <cellStyle name="Total 6 3 14 2" xfId="56203" xr:uid="{00000000-0005-0000-0000-000024DF0000}"/>
    <cellStyle name="Total 6 3 14 3" xfId="56204" xr:uid="{00000000-0005-0000-0000-000025DF0000}"/>
    <cellStyle name="Total 6 3 14 4" xfId="56205" xr:uid="{00000000-0005-0000-0000-000026DF0000}"/>
    <cellStyle name="Total 6 3 15" xfId="56206" xr:uid="{00000000-0005-0000-0000-000027DF0000}"/>
    <cellStyle name="Total 6 3 15 2" xfId="56207" xr:uid="{00000000-0005-0000-0000-000028DF0000}"/>
    <cellStyle name="Total 6 3 15 3" xfId="56208" xr:uid="{00000000-0005-0000-0000-000029DF0000}"/>
    <cellStyle name="Total 6 3 15 4" xfId="56209" xr:uid="{00000000-0005-0000-0000-00002ADF0000}"/>
    <cellStyle name="Total 6 3 16" xfId="56210" xr:uid="{00000000-0005-0000-0000-00002BDF0000}"/>
    <cellStyle name="Total 6 3 16 2" xfId="56211" xr:uid="{00000000-0005-0000-0000-00002CDF0000}"/>
    <cellStyle name="Total 6 3 16 3" xfId="56212" xr:uid="{00000000-0005-0000-0000-00002DDF0000}"/>
    <cellStyle name="Total 6 3 16 4" xfId="56213" xr:uid="{00000000-0005-0000-0000-00002EDF0000}"/>
    <cellStyle name="Total 6 3 17" xfId="56214" xr:uid="{00000000-0005-0000-0000-00002FDF0000}"/>
    <cellStyle name="Total 6 3 17 2" xfId="56215" xr:uid="{00000000-0005-0000-0000-000030DF0000}"/>
    <cellStyle name="Total 6 3 17 3" xfId="56216" xr:uid="{00000000-0005-0000-0000-000031DF0000}"/>
    <cellStyle name="Total 6 3 17 4" xfId="56217" xr:uid="{00000000-0005-0000-0000-000032DF0000}"/>
    <cellStyle name="Total 6 3 18" xfId="56218" xr:uid="{00000000-0005-0000-0000-000033DF0000}"/>
    <cellStyle name="Total 6 3 18 2" xfId="56219" xr:uid="{00000000-0005-0000-0000-000034DF0000}"/>
    <cellStyle name="Total 6 3 18 3" xfId="56220" xr:uid="{00000000-0005-0000-0000-000035DF0000}"/>
    <cellStyle name="Total 6 3 18 4" xfId="56221" xr:uid="{00000000-0005-0000-0000-000036DF0000}"/>
    <cellStyle name="Total 6 3 19" xfId="56222" xr:uid="{00000000-0005-0000-0000-000037DF0000}"/>
    <cellStyle name="Total 6 3 19 2" xfId="56223" xr:uid="{00000000-0005-0000-0000-000038DF0000}"/>
    <cellStyle name="Total 6 3 19 3" xfId="56224" xr:uid="{00000000-0005-0000-0000-000039DF0000}"/>
    <cellStyle name="Total 6 3 19 4" xfId="56225" xr:uid="{00000000-0005-0000-0000-00003ADF0000}"/>
    <cellStyle name="Total 6 3 2" xfId="56226" xr:uid="{00000000-0005-0000-0000-00003BDF0000}"/>
    <cellStyle name="Total 6 3 2 2" xfId="56227" xr:uid="{00000000-0005-0000-0000-00003CDF0000}"/>
    <cellStyle name="Total 6 3 2 3" xfId="56228" xr:uid="{00000000-0005-0000-0000-00003DDF0000}"/>
    <cellStyle name="Total 6 3 2 4" xfId="56229" xr:uid="{00000000-0005-0000-0000-00003EDF0000}"/>
    <cellStyle name="Total 6 3 20" xfId="56230" xr:uid="{00000000-0005-0000-0000-00003FDF0000}"/>
    <cellStyle name="Total 6 3 20 2" xfId="56231" xr:uid="{00000000-0005-0000-0000-000040DF0000}"/>
    <cellStyle name="Total 6 3 20 3" xfId="56232" xr:uid="{00000000-0005-0000-0000-000041DF0000}"/>
    <cellStyle name="Total 6 3 20 4" xfId="56233" xr:uid="{00000000-0005-0000-0000-000042DF0000}"/>
    <cellStyle name="Total 6 3 21" xfId="56234" xr:uid="{00000000-0005-0000-0000-000043DF0000}"/>
    <cellStyle name="Total 6 3 22" xfId="56235" xr:uid="{00000000-0005-0000-0000-000044DF0000}"/>
    <cellStyle name="Total 6 3 3" xfId="56236" xr:uid="{00000000-0005-0000-0000-000045DF0000}"/>
    <cellStyle name="Total 6 3 3 2" xfId="56237" xr:uid="{00000000-0005-0000-0000-000046DF0000}"/>
    <cellStyle name="Total 6 3 3 3" xfId="56238" xr:uid="{00000000-0005-0000-0000-000047DF0000}"/>
    <cellStyle name="Total 6 3 3 4" xfId="56239" xr:uid="{00000000-0005-0000-0000-000048DF0000}"/>
    <cellStyle name="Total 6 3 4" xfId="56240" xr:uid="{00000000-0005-0000-0000-000049DF0000}"/>
    <cellStyle name="Total 6 3 4 2" xfId="56241" xr:uid="{00000000-0005-0000-0000-00004ADF0000}"/>
    <cellStyle name="Total 6 3 4 3" xfId="56242" xr:uid="{00000000-0005-0000-0000-00004BDF0000}"/>
    <cellStyle name="Total 6 3 4 4" xfId="56243" xr:uid="{00000000-0005-0000-0000-00004CDF0000}"/>
    <cellStyle name="Total 6 3 5" xfId="56244" xr:uid="{00000000-0005-0000-0000-00004DDF0000}"/>
    <cellStyle name="Total 6 3 5 2" xfId="56245" xr:uid="{00000000-0005-0000-0000-00004EDF0000}"/>
    <cellStyle name="Total 6 3 5 3" xfId="56246" xr:uid="{00000000-0005-0000-0000-00004FDF0000}"/>
    <cellStyle name="Total 6 3 5 4" xfId="56247" xr:uid="{00000000-0005-0000-0000-000050DF0000}"/>
    <cellStyle name="Total 6 3 6" xfId="56248" xr:uid="{00000000-0005-0000-0000-000051DF0000}"/>
    <cellStyle name="Total 6 3 6 2" xfId="56249" xr:uid="{00000000-0005-0000-0000-000052DF0000}"/>
    <cellStyle name="Total 6 3 6 3" xfId="56250" xr:uid="{00000000-0005-0000-0000-000053DF0000}"/>
    <cellStyle name="Total 6 3 6 4" xfId="56251" xr:uid="{00000000-0005-0000-0000-000054DF0000}"/>
    <cellStyle name="Total 6 3 7" xfId="56252" xr:uid="{00000000-0005-0000-0000-000055DF0000}"/>
    <cellStyle name="Total 6 3 7 2" xfId="56253" xr:uid="{00000000-0005-0000-0000-000056DF0000}"/>
    <cellStyle name="Total 6 3 7 3" xfId="56254" xr:uid="{00000000-0005-0000-0000-000057DF0000}"/>
    <cellStyle name="Total 6 3 7 4" xfId="56255" xr:uid="{00000000-0005-0000-0000-000058DF0000}"/>
    <cellStyle name="Total 6 3 8" xfId="56256" xr:uid="{00000000-0005-0000-0000-000059DF0000}"/>
    <cellStyle name="Total 6 3 8 2" xfId="56257" xr:uid="{00000000-0005-0000-0000-00005ADF0000}"/>
    <cellStyle name="Total 6 3 8 3" xfId="56258" xr:uid="{00000000-0005-0000-0000-00005BDF0000}"/>
    <cellStyle name="Total 6 3 8 4" xfId="56259" xr:uid="{00000000-0005-0000-0000-00005CDF0000}"/>
    <cellStyle name="Total 6 3 9" xfId="56260" xr:uid="{00000000-0005-0000-0000-00005DDF0000}"/>
    <cellStyle name="Total 6 3 9 2" xfId="56261" xr:uid="{00000000-0005-0000-0000-00005EDF0000}"/>
    <cellStyle name="Total 6 3 9 3" xfId="56262" xr:uid="{00000000-0005-0000-0000-00005FDF0000}"/>
    <cellStyle name="Total 6 3 9 4" xfId="56263" xr:uid="{00000000-0005-0000-0000-000060DF0000}"/>
    <cellStyle name="Total 6 4" xfId="56264" xr:uid="{00000000-0005-0000-0000-000061DF0000}"/>
    <cellStyle name="Total 6 4 2" xfId="56265" xr:uid="{00000000-0005-0000-0000-000062DF0000}"/>
    <cellStyle name="Total 6 4 3" xfId="56266" xr:uid="{00000000-0005-0000-0000-000063DF0000}"/>
    <cellStyle name="Total 6 4 4" xfId="56267" xr:uid="{00000000-0005-0000-0000-000064DF0000}"/>
    <cellStyle name="Total 6 5" xfId="56268" xr:uid="{00000000-0005-0000-0000-000065DF0000}"/>
    <cellStyle name="Total 6 5 2" xfId="56269" xr:uid="{00000000-0005-0000-0000-000066DF0000}"/>
    <cellStyle name="Total 6 5 3" xfId="56270" xr:uid="{00000000-0005-0000-0000-000067DF0000}"/>
    <cellStyle name="Total 6 5 4" xfId="56271" xr:uid="{00000000-0005-0000-0000-000068DF0000}"/>
    <cellStyle name="Total 6 6" xfId="56272" xr:uid="{00000000-0005-0000-0000-000069DF0000}"/>
    <cellStyle name="Total 6 6 2" xfId="56273" xr:uid="{00000000-0005-0000-0000-00006ADF0000}"/>
    <cellStyle name="Total 6 6 3" xfId="56274" xr:uid="{00000000-0005-0000-0000-00006BDF0000}"/>
    <cellStyle name="Total 6 6 4" xfId="56275" xr:uid="{00000000-0005-0000-0000-00006CDF0000}"/>
    <cellStyle name="Total 6 7" xfId="56276" xr:uid="{00000000-0005-0000-0000-00006DDF0000}"/>
    <cellStyle name="Total 6 7 2" xfId="56277" xr:uid="{00000000-0005-0000-0000-00006EDF0000}"/>
    <cellStyle name="Total 6 7 3" xfId="56278" xr:uid="{00000000-0005-0000-0000-00006FDF0000}"/>
    <cellStyle name="Total 6 7 4" xfId="56279" xr:uid="{00000000-0005-0000-0000-000070DF0000}"/>
    <cellStyle name="Total 6 8" xfId="56280" xr:uid="{00000000-0005-0000-0000-000071DF0000}"/>
    <cellStyle name="Total 6 8 2" xfId="56281" xr:uid="{00000000-0005-0000-0000-000072DF0000}"/>
    <cellStyle name="Total 6 8 3" xfId="56282" xr:uid="{00000000-0005-0000-0000-000073DF0000}"/>
    <cellStyle name="Total 6 8 4" xfId="56283" xr:uid="{00000000-0005-0000-0000-000074DF0000}"/>
    <cellStyle name="Total 6 9" xfId="56284" xr:uid="{00000000-0005-0000-0000-000075DF0000}"/>
    <cellStyle name="Total 6 9 2" xfId="56285" xr:uid="{00000000-0005-0000-0000-000076DF0000}"/>
    <cellStyle name="Total 6 9 3" xfId="56286" xr:uid="{00000000-0005-0000-0000-000077DF0000}"/>
    <cellStyle name="Total 6 9 4" xfId="56287" xr:uid="{00000000-0005-0000-0000-000078DF0000}"/>
    <cellStyle name="Total 7" xfId="56288" xr:uid="{00000000-0005-0000-0000-000079DF0000}"/>
    <cellStyle name="Total 7 10" xfId="56289" xr:uid="{00000000-0005-0000-0000-00007ADF0000}"/>
    <cellStyle name="Total 7 10 10" xfId="56290" xr:uid="{00000000-0005-0000-0000-00007BDF0000}"/>
    <cellStyle name="Total 7 10 10 2" xfId="56291" xr:uid="{00000000-0005-0000-0000-00007CDF0000}"/>
    <cellStyle name="Total 7 10 10 3" xfId="56292" xr:uid="{00000000-0005-0000-0000-00007DDF0000}"/>
    <cellStyle name="Total 7 10 10 4" xfId="56293" xr:uid="{00000000-0005-0000-0000-00007EDF0000}"/>
    <cellStyle name="Total 7 10 11" xfId="56294" xr:uid="{00000000-0005-0000-0000-00007FDF0000}"/>
    <cellStyle name="Total 7 10 11 2" xfId="56295" xr:uid="{00000000-0005-0000-0000-000080DF0000}"/>
    <cellStyle name="Total 7 10 11 3" xfId="56296" xr:uid="{00000000-0005-0000-0000-000081DF0000}"/>
    <cellStyle name="Total 7 10 11 4" xfId="56297" xr:uid="{00000000-0005-0000-0000-000082DF0000}"/>
    <cellStyle name="Total 7 10 12" xfId="56298" xr:uid="{00000000-0005-0000-0000-000083DF0000}"/>
    <cellStyle name="Total 7 10 12 2" xfId="56299" xr:uid="{00000000-0005-0000-0000-000084DF0000}"/>
    <cellStyle name="Total 7 10 12 3" xfId="56300" xr:uid="{00000000-0005-0000-0000-000085DF0000}"/>
    <cellStyle name="Total 7 10 12 4" xfId="56301" xr:uid="{00000000-0005-0000-0000-000086DF0000}"/>
    <cellStyle name="Total 7 10 13" xfId="56302" xr:uid="{00000000-0005-0000-0000-000087DF0000}"/>
    <cellStyle name="Total 7 10 13 2" xfId="56303" xr:uid="{00000000-0005-0000-0000-000088DF0000}"/>
    <cellStyle name="Total 7 10 13 3" xfId="56304" xr:uid="{00000000-0005-0000-0000-000089DF0000}"/>
    <cellStyle name="Total 7 10 13 4" xfId="56305" xr:uid="{00000000-0005-0000-0000-00008ADF0000}"/>
    <cellStyle name="Total 7 10 14" xfId="56306" xr:uid="{00000000-0005-0000-0000-00008BDF0000}"/>
    <cellStyle name="Total 7 10 14 2" xfId="56307" xr:uid="{00000000-0005-0000-0000-00008CDF0000}"/>
    <cellStyle name="Total 7 10 14 3" xfId="56308" xr:uid="{00000000-0005-0000-0000-00008DDF0000}"/>
    <cellStyle name="Total 7 10 14 4" xfId="56309" xr:uid="{00000000-0005-0000-0000-00008EDF0000}"/>
    <cellStyle name="Total 7 10 15" xfId="56310" xr:uid="{00000000-0005-0000-0000-00008FDF0000}"/>
    <cellStyle name="Total 7 10 15 2" xfId="56311" xr:uid="{00000000-0005-0000-0000-000090DF0000}"/>
    <cellStyle name="Total 7 10 15 3" xfId="56312" xr:uid="{00000000-0005-0000-0000-000091DF0000}"/>
    <cellStyle name="Total 7 10 15 4" xfId="56313" xr:uid="{00000000-0005-0000-0000-000092DF0000}"/>
    <cellStyle name="Total 7 10 16" xfId="56314" xr:uid="{00000000-0005-0000-0000-000093DF0000}"/>
    <cellStyle name="Total 7 10 16 2" xfId="56315" xr:uid="{00000000-0005-0000-0000-000094DF0000}"/>
    <cellStyle name="Total 7 10 16 3" xfId="56316" xr:uid="{00000000-0005-0000-0000-000095DF0000}"/>
    <cellStyle name="Total 7 10 16 4" xfId="56317" xr:uid="{00000000-0005-0000-0000-000096DF0000}"/>
    <cellStyle name="Total 7 10 17" xfId="56318" xr:uid="{00000000-0005-0000-0000-000097DF0000}"/>
    <cellStyle name="Total 7 10 17 2" xfId="56319" xr:uid="{00000000-0005-0000-0000-000098DF0000}"/>
    <cellStyle name="Total 7 10 17 3" xfId="56320" xr:uid="{00000000-0005-0000-0000-000099DF0000}"/>
    <cellStyle name="Total 7 10 17 4" xfId="56321" xr:uid="{00000000-0005-0000-0000-00009ADF0000}"/>
    <cellStyle name="Total 7 10 18" xfId="56322" xr:uid="{00000000-0005-0000-0000-00009BDF0000}"/>
    <cellStyle name="Total 7 10 18 2" xfId="56323" xr:uid="{00000000-0005-0000-0000-00009CDF0000}"/>
    <cellStyle name="Total 7 10 18 3" xfId="56324" xr:uid="{00000000-0005-0000-0000-00009DDF0000}"/>
    <cellStyle name="Total 7 10 18 4" xfId="56325" xr:uid="{00000000-0005-0000-0000-00009EDF0000}"/>
    <cellStyle name="Total 7 10 19" xfId="56326" xr:uid="{00000000-0005-0000-0000-00009FDF0000}"/>
    <cellStyle name="Total 7 10 19 2" xfId="56327" xr:uid="{00000000-0005-0000-0000-0000A0DF0000}"/>
    <cellStyle name="Total 7 10 19 3" xfId="56328" xr:uid="{00000000-0005-0000-0000-0000A1DF0000}"/>
    <cellStyle name="Total 7 10 19 4" xfId="56329" xr:uid="{00000000-0005-0000-0000-0000A2DF0000}"/>
    <cellStyle name="Total 7 10 2" xfId="56330" xr:uid="{00000000-0005-0000-0000-0000A3DF0000}"/>
    <cellStyle name="Total 7 10 2 2" xfId="56331" xr:uid="{00000000-0005-0000-0000-0000A4DF0000}"/>
    <cellStyle name="Total 7 10 2 3" xfId="56332" xr:uid="{00000000-0005-0000-0000-0000A5DF0000}"/>
    <cellStyle name="Total 7 10 2 4" xfId="56333" xr:uid="{00000000-0005-0000-0000-0000A6DF0000}"/>
    <cellStyle name="Total 7 10 20" xfId="56334" xr:uid="{00000000-0005-0000-0000-0000A7DF0000}"/>
    <cellStyle name="Total 7 10 20 2" xfId="56335" xr:uid="{00000000-0005-0000-0000-0000A8DF0000}"/>
    <cellStyle name="Total 7 10 20 3" xfId="56336" xr:uid="{00000000-0005-0000-0000-0000A9DF0000}"/>
    <cellStyle name="Total 7 10 20 4" xfId="56337" xr:uid="{00000000-0005-0000-0000-0000AADF0000}"/>
    <cellStyle name="Total 7 10 21" xfId="56338" xr:uid="{00000000-0005-0000-0000-0000ABDF0000}"/>
    <cellStyle name="Total 7 10 22" xfId="56339" xr:uid="{00000000-0005-0000-0000-0000ACDF0000}"/>
    <cellStyle name="Total 7 10 3" xfId="56340" xr:uid="{00000000-0005-0000-0000-0000ADDF0000}"/>
    <cellStyle name="Total 7 10 3 2" xfId="56341" xr:uid="{00000000-0005-0000-0000-0000AEDF0000}"/>
    <cellStyle name="Total 7 10 3 3" xfId="56342" xr:uid="{00000000-0005-0000-0000-0000AFDF0000}"/>
    <cellStyle name="Total 7 10 3 4" xfId="56343" xr:uid="{00000000-0005-0000-0000-0000B0DF0000}"/>
    <cellStyle name="Total 7 10 4" xfId="56344" xr:uid="{00000000-0005-0000-0000-0000B1DF0000}"/>
    <cellStyle name="Total 7 10 4 2" xfId="56345" xr:uid="{00000000-0005-0000-0000-0000B2DF0000}"/>
    <cellStyle name="Total 7 10 4 3" xfId="56346" xr:uid="{00000000-0005-0000-0000-0000B3DF0000}"/>
    <cellStyle name="Total 7 10 4 4" xfId="56347" xr:uid="{00000000-0005-0000-0000-0000B4DF0000}"/>
    <cellStyle name="Total 7 10 5" xfId="56348" xr:uid="{00000000-0005-0000-0000-0000B5DF0000}"/>
    <cellStyle name="Total 7 10 5 2" xfId="56349" xr:uid="{00000000-0005-0000-0000-0000B6DF0000}"/>
    <cellStyle name="Total 7 10 5 3" xfId="56350" xr:uid="{00000000-0005-0000-0000-0000B7DF0000}"/>
    <cellStyle name="Total 7 10 5 4" xfId="56351" xr:uid="{00000000-0005-0000-0000-0000B8DF0000}"/>
    <cellStyle name="Total 7 10 6" xfId="56352" xr:uid="{00000000-0005-0000-0000-0000B9DF0000}"/>
    <cellStyle name="Total 7 10 6 2" xfId="56353" xr:uid="{00000000-0005-0000-0000-0000BADF0000}"/>
    <cellStyle name="Total 7 10 6 3" xfId="56354" xr:uid="{00000000-0005-0000-0000-0000BBDF0000}"/>
    <cellStyle name="Total 7 10 6 4" xfId="56355" xr:uid="{00000000-0005-0000-0000-0000BCDF0000}"/>
    <cellStyle name="Total 7 10 7" xfId="56356" xr:uid="{00000000-0005-0000-0000-0000BDDF0000}"/>
    <cellStyle name="Total 7 10 7 2" xfId="56357" xr:uid="{00000000-0005-0000-0000-0000BEDF0000}"/>
    <cellStyle name="Total 7 10 7 3" xfId="56358" xr:uid="{00000000-0005-0000-0000-0000BFDF0000}"/>
    <cellStyle name="Total 7 10 7 4" xfId="56359" xr:uid="{00000000-0005-0000-0000-0000C0DF0000}"/>
    <cellStyle name="Total 7 10 8" xfId="56360" xr:uid="{00000000-0005-0000-0000-0000C1DF0000}"/>
    <cellStyle name="Total 7 10 8 2" xfId="56361" xr:uid="{00000000-0005-0000-0000-0000C2DF0000}"/>
    <cellStyle name="Total 7 10 8 3" xfId="56362" xr:uid="{00000000-0005-0000-0000-0000C3DF0000}"/>
    <cellStyle name="Total 7 10 8 4" xfId="56363" xr:uid="{00000000-0005-0000-0000-0000C4DF0000}"/>
    <cellStyle name="Total 7 10 9" xfId="56364" xr:uid="{00000000-0005-0000-0000-0000C5DF0000}"/>
    <cellStyle name="Total 7 10 9 2" xfId="56365" xr:uid="{00000000-0005-0000-0000-0000C6DF0000}"/>
    <cellStyle name="Total 7 10 9 3" xfId="56366" xr:uid="{00000000-0005-0000-0000-0000C7DF0000}"/>
    <cellStyle name="Total 7 10 9 4" xfId="56367" xr:uid="{00000000-0005-0000-0000-0000C8DF0000}"/>
    <cellStyle name="Total 7 11" xfId="56368" xr:uid="{00000000-0005-0000-0000-0000C9DF0000}"/>
    <cellStyle name="Total 7 11 10" xfId="56369" xr:uid="{00000000-0005-0000-0000-0000CADF0000}"/>
    <cellStyle name="Total 7 11 10 2" xfId="56370" xr:uid="{00000000-0005-0000-0000-0000CBDF0000}"/>
    <cellStyle name="Total 7 11 10 3" xfId="56371" xr:uid="{00000000-0005-0000-0000-0000CCDF0000}"/>
    <cellStyle name="Total 7 11 10 4" xfId="56372" xr:uid="{00000000-0005-0000-0000-0000CDDF0000}"/>
    <cellStyle name="Total 7 11 11" xfId="56373" xr:uid="{00000000-0005-0000-0000-0000CEDF0000}"/>
    <cellStyle name="Total 7 11 11 2" xfId="56374" xr:uid="{00000000-0005-0000-0000-0000CFDF0000}"/>
    <cellStyle name="Total 7 11 11 3" xfId="56375" xr:uid="{00000000-0005-0000-0000-0000D0DF0000}"/>
    <cellStyle name="Total 7 11 11 4" xfId="56376" xr:uid="{00000000-0005-0000-0000-0000D1DF0000}"/>
    <cellStyle name="Total 7 11 12" xfId="56377" xr:uid="{00000000-0005-0000-0000-0000D2DF0000}"/>
    <cellStyle name="Total 7 11 12 2" xfId="56378" xr:uid="{00000000-0005-0000-0000-0000D3DF0000}"/>
    <cellStyle name="Total 7 11 12 3" xfId="56379" xr:uid="{00000000-0005-0000-0000-0000D4DF0000}"/>
    <cellStyle name="Total 7 11 12 4" xfId="56380" xr:uid="{00000000-0005-0000-0000-0000D5DF0000}"/>
    <cellStyle name="Total 7 11 13" xfId="56381" xr:uid="{00000000-0005-0000-0000-0000D6DF0000}"/>
    <cellStyle name="Total 7 11 13 2" xfId="56382" xr:uid="{00000000-0005-0000-0000-0000D7DF0000}"/>
    <cellStyle name="Total 7 11 13 3" xfId="56383" xr:uid="{00000000-0005-0000-0000-0000D8DF0000}"/>
    <cellStyle name="Total 7 11 13 4" xfId="56384" xr:uid="{00000000-0005-0000-0000-0000D9DF0000}"/>
    <cellStyle name="Total 7 11 14" xfId="56385" xr:uid="{00000000-0005-0000-0000-0000DADF0000}"/>
    <cellStyle name="Total 7 11 14 2" xfId="56386" xr:uid="{00000000-0005-0000-0000-0000DBDF0000}"/>
    <cellStyle name="Total 7 11 14 3" xfId="56387" xr:uid="{00000000-0005-0000-0000-0000DCDF0000}"/>
    <cellStyle name="Total 7 11 14 4" xfId="56388" xr:uid="{00000000-0005-0000-0000-0000DDDF0000}"/>
    <cellStyle name="Total 7 11 15" xfId="56389" xr:uid="{00000000-0005-0000-0000-0000DEDF0000}"/>
    <cellStyle name="Total 7 11 15 2" xfId="56390" xr:uid="{00000000-0005-0000-0000-0000DFDF0000}"/>
    <cellStyle name="Total 7 11 15 3" xfId="56391" xr:uid="{00000000-0005-0000-0000-0000E0DF0000}"/>
    <cellStyle name="Total 7 11 15 4" xfId="56392" xr:uid="{00000000-0005-0000-0000-0000E1DF0000}"/>
    <cellStyle name="Total 7 11 16" xfId="56393" xr:uid="{00000000-0005-0000-0000-0000E2DF0000}"/>
    <cellStyle name="Total 7 11 16 2" xfId="56394" xr:uid="{00000000-0005-0000-0000-0000E3DF0000}"/>
    <cellStyle name="Total 7 11 16 3" xfId="56395" xr:uid="{00000000-0005-0000-0000-0000E4DF0000}"/>
    <cellStyle name="Total 7 11 16 4" xfId="56396" xr:uid="{00000000-0005-0000-0000-0000E5DF0000}"/>
    <cellStyle name="Total 7 11 17" xfId="56397" xr:uid="{00000000-0005-0000-0000-0000E6DF0000}"/>
    <cellStyle name="Total 7 11 17 2" xfId="56398" xr:uid="{00000000-0005-0000-0000-0000E7DF0000}"/>
    <cellStyle name="Total 7 11 17 3" xfId="56399" xr:uid="{00000000-0005-0000-0000-0000E8DF0000}"/>
    <cellStyle name="Total 7 11 17 4" xfId="56400" xr:uid="{00000000-0005-0000-0000-0000E9DF0000}"/>
    <cellStyle name="Total 7 11 18" xfId="56401" xr:uid="{00000000-0005-0000-0000-0000EADF0000}"/>
    <cellStyle name="Total 7 11 18 2" xfId="56402" xr:uid="{00000000-0005-0000-0000-0000EBDF0000}"/>
    <cellStyle name="Total 7 11 18 3" xfId="56403" xr:uid="{00000000-0005-0000-0000-0000ECDF0000}"/>
    <cellStyle name="Total 7 11 18 4" xfId="56404" xr:uid="{00000000-0005-0000-0000-0000EDDF0000}"/>
    <cellStyle name="Total 7 11 19" xfId="56405" xr:uid="{00000000-0005-0000-0000-0000EEDF0000}"/>
    <cellStyle name="Total 7 11 19 2" xfId="56406" xr:uid="{00000000-0005-0000-0000-0000EFDF0000}"/>
    <cellStyle name="Total 7 11 19 3" xfId="56407" xr:uid="{00000000-0005-0000-0000-0000F0DF0000}"/>
    <cellStyle name="Total 7 11 19 4" xfId="56408" xr:uid="{00000000-0005-0000-0000-0000F1DF0000}"/>
    <cellStyle name="Total 7 11 2" xfId="56409" xr:uid="{00000000-0005-0000-0000-0000F2DF0000}"/>
    <cellStyle name="Total 7 11 2 2" xfId="56410" xr:uid="{00000000-0005-0000-0000-0000F3DF0000}"/>
    <cellStyle name="Total 7 11 2 3" xfId="56411" xr:uid="{00000000-0005-0000-0000-0000F4DF0000}"/>
    <cellStyle name="Total 7 11 2 4" xfId="56412" xr:uid="{00000000-0005-0000-0000-0000F5DF0000}"/>
    <cellStyle name="Total 7 11 20" xfId="56413" xr:uid="{00000000-0005-0000-0000-0000F6DF0000}"/>
    <cellStyle name="Total 7 11 20 2" xfId="56414" xr:uid="{00000000-0005-0000-0000-0000F7DF0000}"/>
    <cellStyle name="Total 7 11 20 3" xfId="56415" xr:uid="{00000000-0005-0000-0000-0000F8DF0000}"/>
    <cellStyle name="Total 7 11 20 4" xfId="56416" xr:uid="{00000000-0005-0000-0000-0000F9DF0000}"/>
    <cellStyle name="Total 7 11 21" xfId="56417" xr:uid="{00000000-0005-0000-0000-0000FADF0000}"/>
    <cellStyle name="Total 7 11 22" xfId="56418" xr:uid="{00000000-0005-0000-0000-0000FBDF0000}"/>
    <cellStyle name="Total 7 11 3" xfId="56419" xr:uid="{00000000-0005-0000-0000-0000FCDF0000}"/>
    <cellStyle name="Total 7 11 3 2" xfId="56420" xr:uid="{00000000-0005-0000-0000-0000FDDF0000}"/>
    <cellStyle name="Total 7 11 3 3" xfId="56421" xr:uid="{00000000-0005-0000-0000-0000FEDF0000}"/>
    <cellStyle name="Total 7 11 3 4" xfId="56422" xr:uid="{00000000-0005-0000-0000-0000FFDF0000}"/>
    <cellStyle name="Total 7 11 4" xfId="56423" xr:uid="{00000000-0005-0000-0000-000000E00000}"/>
    <cellStyle name="Total 7 11 4 2" xfId="56424" xr:uid="{00000000-0005-0000-0000-000001E00000}"/>
    <cellStyle name="Total 7 11 4 3" xfId="56425" xr:uid="{00000000-0005-0000-0000-000002E00000}"/>
    <cellStyle name="Total 7 11 4 4" xfId="56426" xr:uid="{00000000-0005-0000-0000-000003E00000}"/>
    <cellStyle name="Total 7 11 5" xfId="56427" xr:uid="{00000000-0005-0000-0000-000004E00000}"/>
    <cellStyle name="Total 7 11 5 2" xfId="56428" xr:uid="{00000000-0005-0000-0000-000005E00000}"/>
    <cellStyle name="Total 7 11 5 3" xfId="56429" xr:uid="{00000000-0005-0000-0000-000006E00000}"/>
    <cellStyle name="Total 7 11 5 4" xfId="56430" xr:uid="{00000000-0005-0000-0000-000007E00000}"/>
    <cellStyle name="Total 7 11 6" xfId="56431" xr:uid="{00000000-0005-0000-0000-000008E00000}"/>
    <cellStyle name="Total 7 11 6 2" xfId="56432" xr:uid="{00000000-0005-0000-0000-000009E00000}"/>
    <cellStyle name="Total 7 11 6 3" xfId="56433" xr:uid="{00000000-0005-0000-0000-00000AE00000}"/>
    <cellStyle name="Total 7 11 6 4" xfId="56434" xr:uid="{00000000-0005-0000-0000-00000BE00000}"/>
    <cellStyle name="Total 7 11 7" xfId="56435" xr:uid="{00000000-0005-0000-0000-00000CE00000}"/>
    <cellStyle name="Total 7 11 7 2" xfId="56436" xr:uid="{00000000-0005-0000-0000-00000DE00000}"/>
    <cellStyle name="Total 7 11 7 3" xfId="56437" xr:uid="{00000000-0005-0000-0000-00000EE00000}"/>
    <cellStyle name="Total 7 11 7 4" xfId="56438" xr:uid="{00000000-0005-0000-0000-00000FE00000}"/>
    <cellStyle name="Total 7 11 8" xfId="56439" xr:uid="{00000000-0005-0000-0000-000010E00000}"/>
    <cellStyle name="Total 7 11 8 2" xfId="56440" xr:uid="{00000000-0005-0000-0000-000011E00000}"/>
    <cellStyle name="Total 7 11 8 3" xfId="56441" xr:uid="{00000000-0005-0000-0000-000012E00000}"/>
    <cellStyle name="Total 7 11 8 4" xfId="56442" xr:uid="{00000000-0005-0000-0000-000013E00000}"/>
    <cellStyle name="Total 7 11 9" xfId="56443" xr:uid="{00000000-0005-0000-0000-000014E00000}"/>
    <cellStyle name="Total 7 11 9 2" xfId="56444" xr:uid="{00000000-0005-0000-0000-000015E00000}"/>
    <cellStyle name="Total 7 11 9 3" xfId="56445" xr:uid="{00000000-0005-0000-0000-000016E00000}"/>
    <cellStyle name="Total 7 11 9 4" xfId="56446" xr:uid="{00000000-0005-0000-0000-000017E00000}"/>
    <cellStyle name="Total 7 12" xfId="56447" xr:uid="{00000000-0005-0000-0000-000018E00000}"/>
    <cellStyle name="Total 7 12 2" xfId="56448" xr:uid="{00000000-0005-0000-0000-000019E00000}"/>
    <cellStyle name="Total 7 12 3" xfId="56449" xr:uid="{00000000-0005-0000-0000-00001AE00000}"/>
    <cellStyle name="Total 7 12 4" xfId="56450" xr:uid="{00000000-0005-0000-0000-00001BE00000}"/>
    <cellStyle name="Total 7 13" xfId="56451" xr:uid="{00000000-0005-0000-0000-00001CE00000}"/>
    <cellStyle name="Total 7 13 2" xfId="56452" xr:uid="{00000000-0005-0000-0000-00001DE00000}"/>
    <cellStyle name="Total 7 13 3" xfId="56453" xr:uid="{00000000-0005-0000-0000-00001EE00000}"/>
    <cellStyle name="Total 7 13 4" xfId="56454" xr:uid="{00000000-0005-0000-0000-00001FE00000}"/>
    <cellStyle name="Total 7 14" xfId="56455" xr:uid="{00000000-0005-0000-0000-000020E00000}"/>
    <cellStyle name="Total 7 14 2" xfId="56456" xr:uid="{00000000-0005-0000-0000-000021E00000}"/>
    <cellStyle name="Total 7 14 3" xfId="56457" xr:uid="{00000000-0005-0000-0000-000022E00000}"/>
    <cellStyle name="Total 7 14 4" xfId="56458" xr:uid="{00000000-0005-0000-0000-000023E00000}"/>
    <cellStyle name="Total 7 15" xfId="56459" xr:uid="{00000000-0005-0000-0000-000024E00000}"/>
    <cellStyle name="Total 7 15 2" xfId="56460" xr:uid="{00000000-0005-0000-0000-000025E00000}"/>
    <cellStyle name="Total 7 15 3" xfId="56461" xr:uid="{00000000-0005-0000-0000-000026E00000}"/>
    <cellStyle name="Total 7 15 4" xfId="56462" xr:uid="{00000000-0005-0000-0000-000027E00000}"/>
    <cellStyle name="Total 7 16" xfId="56463" xr:uid="{00000000-0005-0000-0000-000028E00000}"/>
    <cellStyle name="Total 7 16 2" xfId="56464" xr:uid="{00000000-0005-0000-0000-000029E00000}"/>
    <cellStyle name="Total 7 16 3" xfId="56465" xr:uid="{00000000-0005-0000-0000-00002AE00000}"/>
    <cellStyle name="Total 7 16 4" xfId="56466" xr:uid="{00000000-0005-0000-0000-00002BE00000}"/>
    <cellStyle name="Total 7 17" xfId="56467" xr:uid="{00000000-0005-0000-0000-00002CE00000}"/>
    <cellStyle name="Total 7 17 2" xfId="56468" xr:uid="{00000000-0005-0000-0000-00002DE00000}"/>
    <cellStyle name="Total 7 17 3" xfId="56469" xr:uid="{00000000-0005-0000-0000-00002EE00000}"/>
    <cellStyle name="Total 7 17 4" xfId="56470" xr:uid="{00000000-0005-0000-0000-00002FE00000}"/>
    <cellStyle name="Total 7 18" xfId="56471" xr:uid="{00000000-0005-0000-0000-000030E00000}"/>
    <cellStyle name="Total 7 18 2" xfId="56472" xr:uid="{00000000-0005-0000-0000-000031E00000}"/>
    <cellStyle name="Total 7 18 3" xfId="56473" xr:uid="{00000000-0005-0000-0000-000032E00000}"/>
    <cellStyle name="Total 7 18 4" xfId="56474" xr:uid="{00000000-0005-0000-0000-000033E00000}"/>
    <cellStyle name="Total 7 19" xfId="56475" xr:uid="{00000000-0005-0000-0000-000034E00000}"/>
    <cellStyle name="Total 7 19 2" xfId="56476" xr:uid="{00000000-0005-0000-0000-000035E00000}"/>
    <cellStyle name="Total 7 19 3" xfId="56477" xr:uid="{00000000-0005-0000-0000-000036E00000}"/>
    <cellStyle name="Total 7 19 4" xfId="56478" xr:uid="{00000000-0005-0000-0000-000037E00000}"/>
    <cellStyle name="Total 7 2" xfId="56479" xr:uid="{00000000-0005-0000-0000-000038E00000}"/>
    <cellStyle name="Total 7 2 10" xfId="56480" xr:uid="{00000000-0005-0000-0000-000039E00000}"/>
    <cellStyle name="Total 7 2 10 2" xfId="56481" xr:uid="{00000000-0005-0000-0000-00003AE00000}"/>
    <cellStyle name="Total 7 2 10 3" xfId="56482" xr:uid="{00000000-0005-0000-0000-00003BE00000}"/>
    <cellStyle name="Total 7 2 10 4" xfId="56483" xr:uid="{00000000-0005-0000-0000-00003CE00000}"/>
    <cellStyle name="Total 7 2 11" xfId="56484" xr:uid="{00000000-0005-0000-0000-00003DE00000}"/>
    <cellStyle name="Total 7 2 11 2" xfId="56485" xr:uid="{00000000-0005-0000-0000-00003EE00000}"/>
    <cellStyle name="Total 7 2 11 3" xfId="56486" xr:uid="{00000000-0005-0000-0000-00003FE00000}"/>
    <cellStyle name="Total 7 2 11 4" xfId="56487" xr:uid="{00000000-0005-0000-0000-000040E00000}"/>
    <cellStyle name="Total 7 2 12" xfId="56488" xr:uid="{00000000-0005-0000-0000-000041E00000}"/>
    <cellStyle name="Total 7 2 12 2" xfId="56489" xr:uid="{00000000-0005-0000-0000-000042E00000}"/>
    <cellStyle name="Total 7 2 12 3" xfId="56490" xr:uid="{00000000-0005-0000-0000-000043E00000}"/>
    <cellStyle name="Total 7 2 12 4" xfId="56491" xr:uid="{00000000-0005-0000-0000-000044E00000}"/>
    <cellStyle name="Total 7 2 13" xfId="56492" xr:uid="{00000000-0005-0000-0000-000045E00000}"/>
    <cellStyle name="Total 7 2 13 2" xfId="56493" xr:uid="{00000000-0005-0000-0000-000046E00000}"/>
    <cellStyle name="Total 7 2 13 3" xfId="56494" xr:uid="{00000000-0005-0000-0000-000047E00000}"/>
    <cellStyle name="Total 7 2 13 4" xfId="56495" xr:uid="{00000000-0005-0000-0000-000048E00000}"/>
    <cellStyle name="Total 7 2 14" xfId="56496" xr:uid="{00000000-0005-0000-0000-000049E00000}"/>
    <cellStyle name="Total 7 2 14 2" xfId="56497" xr:uid="{00000000-0005-0000-0000-00004AE00000}"/>
    <cellStyle name="Total 7 2 14 3" xfId="56498" xr:uid="{00000000-0005-0000-0000-00004BE00000}"/>
    <cellStyle name="Total 7 2 14 4" xfId="56499" xr:uid="{00000000-0005-0000-0000-00004CE00000}"/>
    <cellStyle name="Total 7 2 15" xfId="56500" xr:uid="{00000000-0005-0000-0000-00004DE00000}"/>
    <cellStyle name="Total 7 2 15 2" xfId="56501" xr:uid="{00000000-0005-0000-0000-00004EE00000}"/>
    <cellStyle name="Total 7 2 15 3" xfId="56502" xr:uid="{00000000-0005-0000-0000-00004FE00000}"/>
    <cellStyle name="Total 7 2 15 4" xfId="56503" xr:uid="{00000000-0005-0000-0000-000050E00000}"/>
    <cellStyle name="Total 7 2 16" xfId="56504" xr:uid="{00000000-0005-0000-0000-000051E00000}"/>
    <cellStyle name="Total 7 2 16 2" xfId="56505" xr:uid="{00000000-0005-0000-0000-000052E00000}"/>
    <cellStyle name="Total 7 2 16 3" xfId="56506" xr:uid="{00000000-0005-0000-0000-000053E00000}"/>
    <cellStyle name="Total 7 2 16 4" xfId="56507" xr:uid="{00000000-0005-0000-0000-000054E00000}"/>
    <cellStyle name="Total 7 2 17" xfId="56508" xr:uid="{00000000-0005-0000-0000-000055E00000}"/>
    <cellStyle name="Total 7 2 17 2" xfId="56509" xr:uid="{00000000-0005-0000-0000-000056E00000}"/>
    <cellStyle name="Total 7 2 17 3" xfId="56510" xr:uid="{00000000-0005-0000-0000-000057E00000}"/>
    <cellStyle name="Total 7 2 17 4" xfId="56511" xr:uid="{00000000-0005-0000-0000-000058E00000}"/>
    <cellStyle name="Total 7 2 18" xfId="56512" xr:uid="{00000000-0005-0000-0000-000059E00000}"/>
    <cellStyle name="Total 7 2 18 2" xfId="56513" xr:uid="{00000000-0005-0000-0000-00005AE00000}"/>
    <cellStyle name="Total 7 2 18 3" xfId="56514" xr:uid="{00000000-0005-0000-0000-00005BE00000}"/>
    <cellStyle name="Total 7 2 18 4" xfId="56515" xr:uid="{00000000-0005-0000-0000-00005CE00000}"/>
    <cellStyle name="Total 7 2 19" xfId="56516" xr:uid="{00000000-0005-0000-0000-00005DE00000}"/>
    <cellStyle name="Total 7 2 19 2" xfId="56517" xr:uid="{00000000-0005-0000-0000-00005EE00000}"/>
    <cellStyle name="Total 7 2 19 3" xfId="56518" xr:uid="{00000000-0005-0000-0000-00005FE00000}"/>
    <cellStyle name="Total 7 2 19 4" xfId="56519" xr:uid="{00000000-0005-0000-0000-000060E00000}"/>
    <cellStyle name="Total 7 2 2" xfId="56520" xr:uid="{00000000-0005-0000-0000-000061E00000}"/>
    <cellStyle name="Total 7 2 2 2" xfId="56521" xr:uid="{00000000-0005-0000-0000-000062E00000}"/>
    <cellStyle name="Total 7 2 2 3" xfId="56522" xr:uid="{00000000-0005-0000-0000-000063E00000}"/>
    <cellStyle name="Total 7 2 2 4" xfId="56523" xr:uid="{00000000-0005-0000-0000-000064E00000}"/>
    <cellStyle name="Total 7 2 20" xfId="56524" xr:uid="{00000000-0005-0000-0000-000065E00000}"/>
    <cellStyle name="Total 7 2 20 2" xfId="56525" xr:uid="{00000000-0005-0000-0000-000066E00000}"/>
    <cellStyle name="Total 7 2 20 3" xfId="56526" xr:uid="{00000000-0005-0000-0000-000067E00000}"/>
    <cellStyle name="Total 7 2 20 4" xfId="56527" xr:uid="{00000000-0005-0000-0000-000068E00000}"/>
    <cellStyle name="Total 7 2 21" xfId="56528" xr:uid="{00000000-0005-0000-0000-000069E00000}"/>
    <cellStyle name="Total 7 2 22" xfId="56529" xr:uid="{00000000-0005-0000-0000-00006AE00000}"/>
    <cellStyle name="Total 7 2 3" xfId="56530" xr:uid="{00000000-0005-0000-0000-00006BE00000}"/>
    <cellStyle name="Total 7 2 3 2" xfId="56531" xr:uid="{00000000-0005-0000-0000-00006CE00000}"/>
    <cellStyle name="Total 7 2 3 3" xfId="56532" xr:uid="{00000000-0005-0000-0000-00006DE00000}"/>
    <cellStyle name="Total 7 2 3 4" xfId="56533" xr:uid="{00000000-0005-0000-0000-00006EE00000}"/>
    <cellStyle name="Total 7 2 4" xfId="56534" xr:uid="{00000000-0005-0000-0000-00006FE00000}"/>
    <cellStyle name="Total 7 2 4 2" xfId="56535" xr:uid="{00000000-0005-0000-0000-000070E00000}"/>
    <cellStyle name="Total 7 2 4 3" xfId="56536" xr:uid="{00000000-0005-0000-0000-000071E00000}"/>
    <cellStyle name="Total 7 2 4 4" xfId="56537" xr:uid="{00000000-0005-0000-0000-000072E00000}"/>
    <cellStyle name="Total 7 2 5" xfId="56538" xr:uid="{00000000-0005-0000-0000-000073E00000}"/>
    <cellStyle name="Total 7 2 5 2" xfId="56539" xr:uid="{00000000-0005-0000-0000-000074E00000}"/>
    <cellStyle name="Total 7 2 5 3" xfId="56540" xr:uid="{00000000-0005-0000-0000-000075E00000}"/>
    <cellStyle name="Total 7 2 5 4" xfId="56541" xr:uid="{00000000-0005-0000-0000-000076E00000}"/>
    <cellStyle name="Total 7 2 6" xfId="56542" xr:uid="{00000000-0005-0000-0000-000077E00000}"/>
    <cellStyle name="Total 7 2 6 2" xfId="56543" xr:uid="{00000000-0005-0000-0000-000078E00000}"/>
    <cellStyle name="Total 7 2 6 3" xfId="56544" xr:uid="{00000000-0005-0000-0000-000079E00000}"/>
    <cellStyle name="Total 7 2 6 4" xfId="56545" xr:uid="{00000000-0005-0000-0000-00007AE00000}"/>
    <cellStyle name="Total 7 2 7" xfId="56546" xr:uid="{00000000-0005-0000-0000-00007BE00000}"/>
    <cellStyle name="Total 7 2 7 2" xfId="56547" xr:uid="{00000000-0005-0000-0000-00007CE00000}"/>
    <cellStyle name="Total 7 2 7 3" xfId="56548" xr:uid="{00000000-0005-0000-0000-00007DE00000}"/>
    <cellStyle name="Total 7 2 7 4" xfId="56549" xr:uid="{00000000-0005-0000-0000-00007EE00000}"/>
    <cellStyle name="Total 7 2 8" xfId="56550" xr:uid="{00000000-0005-0000-0000-00007FE00000}"/>
    <cellStyle name="Total 7 2 8 2" xfId="56551" xr:uid="{00000000-0005-0000-0000-000080E00000}"/>
    <cellStyle name="Total 7 2 8 3" xfId="56552" xr:uid="{00000000-0005-0000-0000-000081E00000}"/>
    <cellStyle name="Total 7 2 8 4" xfId="56553" xr:uid="{00000000-0005-0000-0000-000082E00000}"/>
    <cellStyle name="Total 7 2 9" xfId="56554" xr:uid="{00000000-0005-0000-0000-000083E00000}"/>
    <cellStyle name="Total 7 2 9 2" xfId="56555" xr:uid="{00000000-0005-0000-0000-000084E00000}"/>
    <cellStyle name="Total 7 2 9 3" xfId="56556" xr:uid="{00000000-0005-0000-0000-000085E00000}"/>
    <cellStyle name="Total 7 2 9 4" xfId="56557" xr:uid="{00000000-0005-0000-0000-000086E00000}"/>
    <cellStyle name="Total 7 20" xfId="56558" xr:uid="{00000000-0005-0000-0000-000087E00000}"/>
    <cellStyle name="Total 7 20 2" xfId="56559" xr:uid="{00000000-0005-0000-0000-000088E00000}"/>
    <cellStyle name="Total 7 20 3" xfId="56560" xr:uid="{00000000-0005-0000-0000-000089E00000}"/>
    <cellStyle name="Total 7 20 4" xfId="56561" xr:uid="{00000000-0005-0000-0000-00008AE00000}"/>
    <cellStyle name="Total 7 21" xfId="56562" xr:uid="{00000000-0005-0000-0000-00008BE00000}"/>
    <cellStyle name="Total 7 21 2" xfId="56563" xr:uid="{00000000-0005-0000-0000-00008CE00000}"/>
    <cellStyle name="Total 7 21 3" xfId="56564" xr:uid="{00000000-0005-0000-0000-00008DE00000}"/>
    <cellStyle name="Total 7 21 4" xfId="56565" xr:uid="{00000000-0005-0000-0000-00008EE00000}"/>
    <cellStyle name="Total 7 22" xfId="56566" xr:uid="{00000000-0005-0000-0000-00008FE00000}"/>
    <cellStyle name="Total 7 22 2" xfId="56567" xr:uid="{00000000-0005-0000-0000-000090E00000}"/>
    <cellStyle name="Total 7 22 3" xfId="56568" xr:uid="{00000000-0005-0000-0000-000091E00000}"/>
    <cellStyle name="Total 7 22 4" xfId="56569" xr:uid="{00000000-0005-0000-0000-000092E00000}"/>
    <cellStyle name="Total 7 23" xfId="56570" xr:uid="{00000000-0005-0000-0000-000093E00000}"/>
    <cellStyle name="Total 7 23 2" xfId="56571" xr:uid="{00000000-0005-0000-0000-000094E00000}"/>
    <cellStyle name="Total 7 23 3" xfId="56572" xr:uid="{00000000-0005-0000-0000-000095E00000}"/>
    <cellStyle name="Total 7 23 4" xfId="56573" xr:uid="{00000000-0005-0000-0000-000096E00000}"/>
    <cellStyle name="Total 7 24" xfId="56574" xr:uid="{00000000-0005-0000-0000-000097E00000}"/>
    <cellStyle name="Total 7 24 2" xfId="56575" xr:uid="{00000000-0005-0000-0000-000098E00000}"/>
    <cellStyle name="Total 7 24 3" xfId="56576" xr:uid="{00000000-0005-0000-0000-000099E00000}"/>
    <cellStyle name="Total 7 24 4" xfId="56577" xr:uid="{00000000-0005-0000-0000-00009AE00000}"/>
    <cellStyle name="Total 7 25" xfId="56578" xr:uid="{00000000-0005-0000-0000-00009BE00000}"/>
    <cellStyle name="Total 7 25 2" xfId="56579" xr:uid="{00000000-0005-0000-0000-00009CE00000}"/>
    <cellStyle name="Total 7 25 3" xfId="56580" xr:uid="{00000000-0005-0000-0000-00009DE00000}"/>
    <cellStyle name="Total 7 25 4" xfId="56581" xr:uid="{00000000-0005-0000-0000-00009EE00000}"/>
    <cellStyle name="Total 7 26" xfId="56582" xr:uid="{00000000-0005-0000-0000-00009FE00000}"/>
    <cellStyle name="Total 7 26 2" xfId="56583" xr:uid="{00000000-0005-0000-0000-0000A0E00000}"/>
    <cellStyle name="Total 7 26 3" xfId="56584" xr:uid="{00000000-0005-0000-0000-0000A1E00000}"/>
    <cellStyle name="Total 7 26 4" xfId="56585" xr:uid="{00000000-0005-0000-0000-0000A2E00000}"/>
    <cellStyle name="Total 7 27" xfId="56586" xr:uid="{00000000-0005-0000-0000-0000A3E00000}"/>
    <cellStyle name="Total 7 27 2" xfId="56587" xr:uid="{00000000-0005-0000-0000-0000A4E00000}"/>
    <cellStyle name="Total 7 27 3" xfId="56588" xr:uid="{00000000-0005-0000-0000-0000A5E00000}"/>
    <cellStyle name="Total 7 27 4" xfId="56589" xr:uid="{00000000-0005-0000-0000-0000A6E00000}"/>
    <cellStyle name="Total 7 28" xfId="56590" xr:uid="{00000000-0005-0000-0000-0000A7E00000}"/>
    <cellStyle name="Total 7 28 2" xfId="56591" xr:uid="{00000000-0005-0000-0000-0000A8E00000}"/>
    <cellStyle name="Total 7 28 3" xfId="56592" xr:uid="{00000000-0005-0000-0000-0000A9E00000}"/>
    <cellStyle name="Total 7 28 4" xfId="56593" xr:uid="{00000000-0005-0000-0000-0000AAE00000}"/>
    <cellStyle name="Total 7 29" xfId="56594" xr:uid="{00000000-0005-0000-0000-0000ABE00000}"/>
    <cellStyle name="Total 7 29 2" xfId="56595" xr:uid="{00000000-0005-0000-0000-0000ACE00000}"/>
    <cellStyle name="Total 7 29 3" xfId="56596" xr:uid="{00000000-0005-0000-0000-0000ADE00000}"/>
    <cellStyle name="Total 7 29 4" xfId="56597" xr:uid="{00000000-0005-0000-0000-0000AEE00000}"/>
    <cellStyle name="Total 7 3" xfId="56598" xr:uid="{00000000-0005-0000-0000-0000AFE00000}"/>
    <cellStyle name="Total 7 3 10" xfId="56599" xr:uid="{00000000-0005-0000-0000-0000B0E00000}"/>
    <cellStyle name="Total 7 3 10 2" xfId="56600" xr:uid="{00000000-0005-0000-0000-0000B1E00000}"/>
    <cellStyle name="Total 7 3 10 3" xfId="56601" xr:uid="{00000000-0005-0000-0000-0000B2E00000}"/>
    <cellStyle name="Total 7 3 10 4" xfId="56602" xr:uid="{00000000-0005-0000-0000-0000B3E00000}"/>
    <cellStyle name="Total 7 3 11" xfId="56603" xr:uid="{00000000-0005-0000-0000-0000B4E00000}"/>
    <cellStyle name="Total 7 3 11 2" xfId="56604" xr:uid="{00000000-0005-0000-0000-0000B5E00000}"/>
    <cellStyle name="Total 7 3 11 3" xfId="56605" xr:uid="{00000000-0005-0000-0000-0000B6E00000}"/>
    <cellStyle name="Total 7 3 11 4" xfId="56606" xr:uid="{00000000-0005-0000-0000-0000B7E00000}"/>
    <cellStyle name="Total 7 3 12" xfId="56607" xr:uid="{00000000-0005-0000-0000-0000B8E00000}"/>
    <cellStyle name="Total 7 3 12 2" xfId="56608" xr:uid="{00000000-0005-0000-0000-0000B9E00000}"/>
    <cellStyle name="Total 7 3 12 3" xfId="56609" xr:uid="{00000000-0005-0000-0000-0000BAE00000}"/>
    <cellStyle name="Total 7 3 12 4" xfId="56610" xr:uid="{00000000-0005-0000-0000-0000BBE00000}"/>
    <cellStyle name="Total 7 3 13" xfId="56611" xr:uid="{00000000-0005-0000-0000-0000BCE00000}"/>
    <cellStyle name="Total 7 3 13 2" xfId="56612" xr:uid="{00000000-0005-0000-0000-0000BDE00000}"/>
    <cellStyle name="Total 7 3 13 3" xfId="56613" xr:uid="{00000000-0005-0000-0000-0000BEE00000}"/>
    <cellStyle name="Total 7 3 13 4" xfId="56614" xr:uid="{00000000-0005-0000-0000-0000BFE00000}"/>
    <cellStyle name="Total 7 3 14" xfId="56615" xr:uid="{00000000-0005-0000-0000-0000C0E00000}"/>
    <cellStyle name="Total 7 3 14 2" xfId="56616" xr:uid="{00000000-0005-0000-0000-0000C1E00000}"/>
    <cellStyle name="Total 7 3 14 3" xfId="56617" xr:uid="{00000000-0005-0000-0000-0000C2E00000}"/>
    <cellStyle name="Total 7 3 14 4" xfId="56618" xr:uid="{00000000-0005-0000-0000-0000C3E00000}"/>
    <cellStyle name="Total 7 3 15" xfId="56619" xr:uid="{00000000-0005-0000-0000-0000C4E00000}"/>
    <cellStyle name="Total 7 3 15 2" xfId="56620" xr:uid="{00000000-0005-0000-0000-0000C5E00000}"/>
    <cellStyle name="Total 7 3 15 3" xfId="56621" xr:uid="{00000000-0005-0000-0000-0000C6E00000}"/>
    <cellStyle name="Total 7 3 15 4" xfId="56622" xr:uid="{00000000-0005-0000-0000-0000C7E00000}"/>
    <cellStyle name="Total 7 3 16" xfId="56623" xr:uid="{00000000-0005-0000-0000-0000C8E00000}"/>
    <cellStyle name="Total 7 3 16 2" xfId="56624" xr:uid="{00000000-0005-0000-0000-0000C9E00000}"/>
    <cellStyle name="Total 7 3 16 3" xfId="56625" xr:uid="{00000000-0005-0000-0000-0000CAE00000}"/>
    <cellStyle name="Total 7 3 16 4" xfId="56626" xr:uid="{00000000-0005-0000-0000-0000CBE00000}"/>
    <cellStyle name="Total 7 3 17" xfId="56627" xr:uid="{00000000-0005-0000-0000-0000CCE00000}"/>
    <cellStyle name="Total 7 3 17 2" xfId="56628" xr:uid="{00000000-0005-0000-0000-0000CDE00000}"/>
    <cellStyle name="Total 7 3 17 3" xfId="56629" xr:uid="{00000000-0005-0000-0000-0000CEE00000}"/>
    <cellStyle name="Total 7 3 17 4" xfId="56630" xr:uid="{00000000-0005-0000-0000-0000CFE00000}"/>
    <cellStyle name="Total 7 3 18" xfId="56631" xr:uid="{00000000-0005-0000-0000-0000D0E00000}"/>
    <cellStyle name="Total 7 3 18 2" xfId="56632" xr:uid="{00000000-0005-0000-0000-0000D1E00000}"/>
    <cellStyle name="Total 7 3 18 3" xfId="56633" xr:uid="{00000000-0005-0000-0000-0000D2E00000}"/>
    <cellStyle name="Total 7 3 18 4" xfId="56634" xr:uid="{00000000-0005-0000-0000-0000D3E00000}"/>
    <cellStyle name="Total 7 3 19" xfId="56635" xr:uid="{00000000-0005-0000-0000-0000D4E00000}"/>
    <cellStyle name="Total 7 3 19 2" xfId="56636" xr:uid="{00000000-0005-0000-0000-0000D5E00000}"/>
    <cellStyle name="Total 7 3 19 3" xfId="56637" xr:uid="{00000000-0005-0000-0000-0000D6E00000}"/>
    <cellStyle name="Total 7 3 19 4" xfId="56638" xr:uid="{00000000-0005-0000-0000-0000D7E00000}"/>
    <cellStyle name="Total 7 3 2" xfId="56639" xr:uid="{00000000-0005-0000-0000-0000D8E00000}"/>
    <cellStyle name="Total 7 3 2 2" xfId="56640" xr:uid="{00000000-0005-0000-0000-0000D9E00000}"/>
    <cellStyle name="Total 7 3 2 3" xfId="56641" xr:uid="{00000000-0005-0000-0000-0000DAE00000}"/>
    <cellStyle name="Total 7 3 2 4" xfId="56642" xr:uid="{00000000-0005-0000-0000-0000DBE00000}"/>
    <cellStyle name="Total 7 3 20" xfId="56643" xr:uid="{00000000-0005-0000-0000-0000DCE00000}"/>
    <cellStyle name="Total 7 3 20 2" xfId="56644" xr:uid="{00000000-0005-0000-0000-0000DDE00000}"/>
    <cellStyle name="Total 7 3 20 3" xfId="56645" xr:uid="{00000000-0005-0000-0000-0000DEE00000}"/>
    <cellStyle name="Total 7 3 20 4" xfId="56646" xr:uid="{00000000-0005-0000-0000-0000DFE00000}"/>
    <cellStyle name="Total 7 3 21" xfId="56647" xr:uid="{00000000-0005-0000-0000-0000E0E00000}"/>
    <cellStyle name="Total 7 3 22" xfId="56648" xr:uid="{00000000-0005-0000-0000-0000E1E00000}"/>
    <cellStyle name="Total 7 3 3" xfId="56649" xr:uid="{00000000-0005-0000-0000-0000E2E00000}"/>
    <cellStyle name="Total 7 3 3 2" xfId="56650" xr:uid="{00000000-0005-0000-0000-0000E3E00000}"/>
    <cellStyle name="Total 7 3 3 3" xfId="56651" xr:uid="{00000000-0005-0000-0000-0000E4E00000}"/>
    <cellStyle name="Total 7 3 3 4" xfId="56652" xr:uid="{00000000-0005-0000-0000-0000E5E00000}"/>
    <cellStyle name="Total 7 3 4" xfId="56653" xr:uid="{00000000-0005-0000-0000-0000E6E00000}"/>
    <cellStyle name="Total 7 3 4 2" xfId="56654" xr:uid="{00000000-0005-0000-0000-0000E7E00000}"/>
    <cellStyle name="Total 7 3 4 3" xfId="56655" xr:uid="{00000000-0005-0000-0000-0000E8E00000}"/>
    <cellStyle name="Total 7 3 4 4" xfId="56656" xr:uid="{00000000-0005-0000-0000-0000E9E00000}"/>
    <cellStyle name="Total 7 3 5" xfId="56657" xr:uid="{00000000-0005-0000-0000-0000EAE00000}"/>
    <cellStyle name="Total 7 3 5 2" xfId="56658" xr:uid="{00000000-0005-0000-0000-0000EBE00000}"/>
    <cellStyle name="Total 7 3 5 3" xfId="56659" xr:uid="{00000000-0005-0000-0000-0000ECE00000}"/>
    <cellStyle name="Total 7 3 5 4" xfId="56660" xr:uid="{00000000-0005-0000-0000-0000EDE00000}"/>
    <cellStyle name="Total 7 3 6" xfId="56661" xr:uid="{00000000-0005-0000-0000-0000EEE00000}"/>
    <cellStyle name="Total 7 3 6 2" xfId="56662" xr:uid="{00000000-0005-0000-0000-0000EFE00000}"/>
    <cellStyle name="Total 7 3 6 3" xfId="56663" xr:uid="{00000000-0005-0000-0000-0000F0E00000}"/>
    <cellStyle name="Total 7 3 6 4" xfId="56664" xr:uid="{00000000-0005-0000-0000-0000F1E00000}"/>
    <cellStyle name="Total 7 3 7" xfId="56665" xr:uid="{00000000-0005-0000-0000-0000F2E00000}"/>
    <cellStyle name="Total 7 3 7 2" xfId="56666" xr:uid="{00000000-0005-0000-0000-0000F3E00000}"/>
    <cellStyle name="Total 7 3 7 3" xfId="56667" xr:uid="{00000000-0005-0000-0000-0000F4E00000}"/>
    <cellStyle name="Total 7 3 7 4" xfId="56668" xr:uid="{00000000-0005-0000-0000-0000F5E00000}"/>
    <cellStyle name="Total 7 3 8" xfId="56669" xr:uid="{00000000-0005-0000-0000-0000F6E00000}"/>
    <cellStyle name="Total 7 3 8 2" xfId="56670" xr:uid="{00000000-0005-0000-0000-0000F7E00000}"/>
    <cellStyle name="Total 7 3 8 3" xfId="56671" xr:uid="{00000000-0005-0000-0000-0000F8E00000}"/>
    <cellStyle name="Total 7 3 8 4" xfId="56672" xr:uid="{00000000-0005-0000-0000-0000F9E00000}"/>
    <cellStyle name="Total 7 3 9" xfId="56673" xr:uid="{00000000-0005-0000-0000-0000FAE00000}"/>
    <cellStyle name="Total 7 3 9 2" xfId="56674" xr:uid="{00000000-0005-0000-0000-0000FBE00000}"/>
    <cellStyle name="Total 7 3 9 3" xfId="56675" xr:uid="{00000000-0005-0000-0000-0000FCE00000}"/>
    <cellStyle name="Total 7 3 9 4" xfId="56676" xr:uid="{00000000-0005-0000-0000-0000FDE00000}"/>
    <cellStyle name="Total 7 30" xfId="56677" xr:uid="{00000000-0005-0000-0000-0000FEE00000}"/>
    <cellStyle name="Total 7 30 2" xfId="56678" xr:uid="{00000000-0005-0000-0000-0000FFE00000}"/>
    <cellStyle name="Total 7 30 3" xfId="56679" xr:uid="{00000000-0005-0000-0000-000000E10000}"/>
    <cellStyle name="Total 7 30 4" xfId="56680" xr:uid="{00000000-0005-0000-0000-000001E10000}"/>
    <cellStyle name="Total 7 31" xfId="56681" xr:uid="{00000000-0005-0000-0000-000002E10000}"/>
    <cellStyle name="Total 7 32" xfId="56682" xr:uid="{00000000-0005-0000-0000-000003E10000}"/>
    <cellStyle name="Total 7 33" xfId="56683" xr:uid="{00000000-0005-0000-0000-000004E10000}"/>
    <cellStyle name="Total 7 4" xfId="56684" xr:uid="{00000000-0005-0000-0000-000005E10000}"/>
    <cellStyle name="Total 7 4 10" xfId="56685" xr:uid="{00000000-0005-0000-0000-000006E10000}"/>
    <cellStyle name="Total 7 4 10 2" xfId="56686" xr:uid="{00000000-0005-0000-0000-000007E10000}"/>
    <cellStyle name="Total 7 4 10 3" xfId="56687" xr:uid="{00000000-0005-0000-0000-000008E10000}"/>
    <cellStyle name="Total 7 4 10 4" xfId="56688" xr:uid="{00000000-0005-0000-0000-000009E10000}"/>
    <cellStyle name="Total 7 4 11" xfId="56689" xr:uid="{00000000-0005-0000-0000-00000AE10000}"/>
    <cellStyle name="Total 7 4 11 2" xfId="56690" xr:uid="{00000000-0005-0000-0000-00000BE10000}"/>
    <cellStyle name="Total 7 4 11 3" xfId="56691" xr:uid="{00000000-0005-0000-0000-00000CE10000}"/>
    <cellStyle name="Total 7 4 11 4" xfId="56692" xr:uid="{00000000-0005-0000-0000-00000DE10000}"/>
    <cellStyle name="Total 7 4 12" xfId="56693" xr:uid="{00000000-0005-0000-0000-00000EE10000}"/>
    <cellStyle name="Total 7 4 12 2" xfId="56694" xr:uid="{00000000-0005-0000-0000-00000FE10000}"/>
    <cellStyle name="Total 7 4 12 3" xfId="56695" xr:uid="{00000000-0005-0000-0000-000010E10000}"/>
    <cellStyle name="Total 7 4 12 4" xfId="56696" xr:uid="{00000000-0005-0000-0000-000011E10000}"/>
    <cellStyle name="Total 7 4 13" xfId="56697" xr:uid="{00000000-0005-0000-0000-000012E10000}"/>
    <cellStyle name="Total 7 4 13 2" xfId="56698" xr:uid="{00000000-0005-0000-0000-000013E10000}"/>
    <cellStyle name="Total 7 4 13 3" xfId="56699" xr:uid="{00000000-0005-0000-0000-000014E10000}"/>
    <cellStyle name="Total 7 4 13 4" xfId="56700" xr:uid="{00000000-0005-0000-0000-000015E10000}"/>
    <cellStyle name="Total 7 4 14" xfId="56701" xr:uid="{00000000-0005-0000-0000-000016E10000}"/>
    <cellStyle name="Total 7 4 14 2" xfId="56702" xr:uid="{00000000-0005-0000-0000-000017E10000}"/>
    <cellStyle name="Total 7 4 14 3" xfId="56703" xr:uid="{00000000-0005-0000-0000-000018E10000}"/>
    <cellStyle name="Total 7 4 14 4" xfId="56704" xr:uid="{00000000-0005-0000-0000-000019E10000}"/>
    <cellStyle name="Total 7 4 15" xfId="56705" xr:uid="{00000000-0005-0000-0000-00001AE10000}"/>
    <cellStyle name="Total 7 4 15 2" xfId="56706" xr:uid="{00000000-0005-0000-0000-00001BE10000}"/>
    <cellStyle name="Total 7 4 15 3" xfId="56707" xr:uid="{00000000-0005-0000-0000-00001CE10000}"/>
    <cellStyle name="Total 7 4 15 4" xfId="56708" xr:uid="{00000000-0005-0000-0000-00001DE10000}"/>
    <cellStyle name="Total 7 4 16" xfId="56709" xr:uid="{00000000-0005-0000-0000-00001EE10000}"/>
    <cellStyle name="Total 7 4 16 2" xfId="56710" xr:uid="{00000000-0005-0000-0000-00001FE10000}"/>
    <cellStyle name="Total 7 4 16 3" xfId="56711" xr:uid="{00000000-0005-0000-0000-000020E10000}"/>
    <cellStyle name="Total 7 4 16 4" xfId="56712" xr:uid="{00000000-0005-0000-0000-000021E10000}"/>
    <cellStyle name="Total 7 4 17" xfId="56713" xr:uid="{00000000-0005-0000-0000-000022E10000}"/>
    <cellStyle name="Total 7 4 17 2" xfId="56714" xr:uid="{00000000-0005-0000-0000-000023E10000}"/>
    <cellStyle name="Total 7 4 17 3" xfId="56715" xr:uid="{00000000-0005-0000-0000-000024E10000}"/>
    <cellStyle name="Total 7 4 17 4" xfId="56716" xr:uid="{00000000-0005-0000-0000-000025E10000}"/>
    <cellStyle name="Total 7 4 18" xfId="56717" xr:uid="{00000000-0005-0000-0000-000026E10000}"/>
    <cellStyle name="Total 7 4 18 2" xfId="56718" xr:uid="{00000000-0005-0000-0000-000027E10000}"/>
    <cellStyle name="Total 7 4 18 3" xfId="56719" xr:uid="{00000000-0005-0000-0000-000028E10000}"/>
    <cellStyle name="Total 7 4 18 4" xfId="56720" xr:uid="{00000000-0005-0000-0000-000029E10000}"/>
    <cellStyle name="Total 7 4 19" xfId="56721" xr:uid="{00000000-0005-0000-0000-00002AE10000}"/>
    <cellStyle name="Total 7 4 19 2" xfId="56722" xr:uid="{00000000-0005-0000-0000-00002BE10000}"/>
    <cellStyle name="Total 7 4 19 3" xfId="56723" xr:uid="{00000000-0005-0000-0000-00002CE10000}"/>
    <cellStyle name="Total 7 4 19 4" xfId="56724" xr:uid="{00000000-0005-0000-0000-00002DE10000}"/>
    <cellStyle name="Total 7 4 2" xfId="56725" xr:uid="{00000000-0005-0000-0000-00002EE10000}"/>
    <cellStyle name="Total 7 4 2 2" xfId="56726" xr:uid="{00000000-0005-0000-0000-00002FE10000}"/>
    <cellStyle name="Total 7 4 2 3" xfId="56727" xr:uid="{00000000-0005-0000-0000-000030E10000}"/>
    <cellStyle name="Total 7 4 2 4" xfId="56728" xr:uid="{00000000-0005-0000-0000-000031E10000}"/>
    <cellStyle name="Total 7 4 20" xfId="56729" xr:uid="{00000000-0005-0000-0000-000032E10000}"/>
    <cellStyle name="Total 7 4 20 2" xfId="56730" xr:uid="{00000000-0005-0000-0000-000033E10000}"/>
    <cellStyle name="Total 7 4 20 3" xfId="56731" xr:uid="{00000000-0005-0000-0000-000034E10000}"/>
    <cellStyle name="Total 7 4 20 4" xfId="56732" xr:uid="{00000000-0005-0000-0000-000035E10000}"/>
    <cellStyle name="Total 7 4 21" xfId="56733" xr:uid="{00000000-0005-0000-0000-000036E10000}"/>
    <cellStyle name="Total 7 4 22" xfId="56734" xr:uid="{00000000-0005-0000-0000-000037E10000}"/>
    <cellStyle name="Total 7 4 3" xfId="56735" xr:uid="{00000000-0005-0000-0000-000038E10000}"/>
    <cellStyle name="Total 7 4 3 2" xfId="56736" xr:uid="{00000000-0005-0000-0000-000039E10000}"/>
    <cellStyle name="Total 7 4 3 3" xfId="56737" xr:uid="{00000000-0005-0000-0000-00003AE10000}"/>
    <cellStyle name="Total 7 4 3 4" xfId="56738" xr:uid="{00000000-0005-0000-0000-00003BE10000}"/>
    <cellStyle name="Total 7 4 4" xfId="56739" xr:uid="{00000000-0005-0000-0000-00003CE10000}"/>
    <cellStyle name="Total 7 4 4 2" xfId="56740" xr:uid="{00000000-0005-0000-0000-00003DE10000}"/>
    <cellStyle name="Total 7 4 4 3" xfId="56741" xr:uid="{00000000-0005-0000-0000-00003EE10000}"/>
    <cellStyle name="Total 7 4 4 4" xfId="56742" xr:uid="{00000000-0005-0000-0000-00003FE10000}"/>
    <cellStyle name="Total 7 4 5" xfId="56743" xr:uid="{00000000-0005-0000-0000-000040E10000}"/>
    <cellStyle name="Total 7 4 5 2" xfId="56744" xr:uid="{00000000-0005-0000-0000-000041E10000}"/>
    <cellStyle name="Total 7 4 5 3" xfId="56745" xr:uid="{00000000-0005-0000-0000-000042E10000}"/>
    <cellStyle name="Total 7 4 5 4" xfId="56746" xr:uid="{00000000-0005-0000-0000-000043E10000}"/>
    <cellStyle name="Total 7 4 6" xfId="56747" xr:uid="{00000000-0005-0000-0000-000044E10000}"/>
    <cellStyle name="Total 7 4 6 2" xfId="56748" xr:uid="{00000000-0005-0000-0000-000045E10000}"/>
    <cellStyle name="Total 7 4 6 3" xfId="56749" xr:uid="{00000000-0005-0000-0000-000046E10000}"/>
    <cellStyle name="Total 7 4 6 4" xfId="56750" xr:uid="{00000000-0005-0000-0000-000047E10000}"/>
    <cellStyle name="Total 7 4 7" xfId="56751" xr:uid="{00000000-0005-0000-0000-000048E10000}"/>
    <cellStyle name="Total 7 4 7 2" xfId="56752" xr:uid="{00000000-0005-0000-0000-000049E10000}"/>
    <cellStyle name="Total 7 4 7 3" xfId="56753" xr:uid="{00000000-0005-0000-0000-00004AE10000}"/>
    <cellStyle name="Total 7 4 7 4" xfId="56754" xr:uid="{00000000-0005-0000-0000-00004BE10000}"/>
    <cellStyle name="Total 7 4 8" xfId="56755" xr:uid="{00000000-0005-0000-0000-00004CE10000}"/>
    <cellStyle name="Total 7 4 8 2" xfId="56756" xr:uid="{00000000-0005-0000-0000-00004DE10000}"/>
    <cellStyle name="Total 7 4 8 3" xfId="56757" xr:uid="{00000000-0005-0000-0000-00004EE10000}"/>
    <cellStyle name="Total 7 4 8 4" xfId="56758" xr:uid="{00000000-0005-0000-0000-00004FE10000}"/>
    <cellStyle name="Total 7 4 9" xfId="56759" xr:uid="{00000000-0005-0000-0000-000050E10000}"/>
    <cellStyle name="Total 7 4 9 2" xfId="56760" xr:uid="{00000000-0005-0000-0000-000051E10000}"/>
    <cellStyle name="Total 7 4 9 3" xfId="56761" xr:uid="{00000000-0005-0000-0000-000052E10000}"/>
    <cellStyle name="Total 7 4 9 4" xfId="56762" xr:uid="{00000000-0005-0000-0000-000053E10000}"/>
    <cellStyle name="Total 7 5" xfId="56763" xr:uid="{00000000-0005-0000-0000-000054E10000}"/>
    <cellStyle name="Total 7 5 10" xfId="56764" xr:uid="{00000000-0005-0000-0000-000055E10000}"/>
    <cellStyle name="Total 7 5 10 2" xfId="56765" xr:uid="{00000000-0005-0000-0000-000056E10000}"/>
    <cellStyle name="Total 7 5 10 3" xfId="56766" xr:uid="{00000000-0005-0000-0000-000057E10000}"/>
    <cellStyle name="Total 7 5 10 4" xfId="56767" xr:uid="{00000000-0005-0000-0000-000058E10000}"/>
    <cellStyle name="Total 7 5 11" xfId="56768" xr:uid="{00000000-0005-0000-0000-000059E10000}"/>
    <cellStyle name="Total 7 5 11 2" xfId="56769" xr:uid="{00000000-0005-0000-0000-00005AE10000}"/>
    <cellStyle name="Total 7 5 11 3" xfId="56770" xr:uid="{00000000-0005-0000-0000-00005BE10000}"/>
    <cellStyle name="Total 7 5 11 4" xfId="56771" xr:uid="{00000000-0005-0000-0000-00005CE10000}"/>
    <cellStyle name="Total 7 5 12" xfId="56772" xr:uid="{00000000-0005-0000-0000-00005DE10000}"/>
    <cellStyle name="Total 7 5 12 2" xfId="56773" xr:uid="{00000000-0005-0000-0000-00005EE10000}"/>
    <cellStyle name="Total 7 5 12 3" xfId="56774" xr:uid="{00000000-0005-0000-0000-00005FE10000}"/>
    <cellStyle name="Total 7 5 12 4" xfId="56775" xr:uid="{00000000-0005-0000-0000-000060E10000}"/>
    <cellStyle name="Total 7 5 13" xfId="56776" xr:uid="{00000000-0005-0000-0000-000061E10000}"/>
    <cellStyle name="Total 7 5 13 2" xfId="56777" xr:uid="{00000000-0005-0000-0000-000062E10000}"/>
    <cellStyle name="Total 7 5 13 3" xfId="56778" xr:uid="{00000000-0005-0000-0000-000063E10000}"/>
    <cellStyle name="Total 7 5 13 4" xfId="56779" xr:uid="{00000000-0005-0000-0000-000064E10000}"/>
    <cellStyle name="Total 7 5 14" xfId="56780" xr:uid="{00000000-0005-0000-0000-000065E10000}"/>
    <cellStyle name="Total 7 5 14 2" xfId="56781" xr:uid="{00000000-0005-0000-0000-000066E10000}"/>
    <cellStyle name="Total 7 5 14 3" xfId="56782" xr:uid="{00000000-0005-0000-0000-000067E10000}"/>
    <cellStyle name="Total 7 5 14 4" xfId="56783" xr:uid="{00000000-0005-0000-0000-000068E10000}"/>
    <cellStyle name="Total 7 5 15" xfId="56784" xr:uid="{00000000-0005-0000-0000-000069E10000}"/>
    <cellStyle name="Total 7 5 15 2" xfId="56785" xr:uid="{00000000-0005-0000-0000-00006AE10000}"/>
    <cellStyle name="Total 7 5 15 3" xfId="56786" xr:uid="{00000000-0005-0000-0000-00006BE10000}"/>
    <cellStyle name="Total 7 5 15 4" xfId="56787" xr:uid="{00000000-0005-0000-0000-00006CE10000}"/>
    <cellStyle name="Total 7 5 16" xfId="56788" xr:uid="{00000000-0005-0000-0000-00006DE10000}"/>
    <cellStyle name="Total 7 5 16 2" xfId="56789" xr:uid="{00000000-0005-0000-0000-00006EE10000}"/>
    <cellStyle name="Total 7 5 16 3" xfId="56790" xr:uid="{00000000-0005-0000-0000-00006FE10000}"/>
    <cellStyle name="Total 7 5 16 4" xfId="56791" xr:uid="{00000000-0005-0000-0000-000070E10000}"/>
    <cellStyle name="Total 7 5 17" xfId="56792" xr:uid="{00000000-0005-0000-0000-000071E10000}"/>
    <cellStyle name="Total 7 5 17 2" xfId="56793" xr:uid="{00000000-0005-0000-0000-000072E10000}"/>
    <cellStyle name="Total 7 5 17 3" xfId="56794" xr:uid="{00000000-0005-0000-0000-000073E10000}"/>
    <cellStyle name="Total 7 5 17 4" xfId="56795" xr:uid="{00000000-0005-0000-0000-000074E10000}"/>
    <cellStyle name="Total 7 5 18" xfId="56796" xr:uid="{00000000-0005-0000-0000-000075E10000}"/>
    <cellStyle name="Total 7 5 18 2" xfId="56797" xr:uid="{00000000-0005-0000-0000-000076E10000}"/>
    <cellStyle name="Total 7 5 18 3" xfId="56798" xr:uid="{00000000-0005-0000-0000-000077E10000}"/>
    <cellStyle name="Total 7 5 18 4" xfId="56799" xr:uid="{00000000-0005-0000-0000-000078E10000}"/>
    <cellStyle name="Total 7 5 19" xfId="56800" xr:uid="{00000000-0005-0000-0000-000079E10000}"/>
    <cellStyle name="Total 7 5 19 2" xfId="56801" xr:uid="{00000000-0005-0000-0000-00007AE10000}"/>
    <cellStyle name="Total 7 5 19 3" xfId="56802" xr:uid="{00000000-0005-0000-0000-00007BE10000}"/>
    <cellStyle name="Total 7 5 19 4" xfId="56803" xr:uid="{00000000-0005-0000-0000-00007CE10000}"/>
    <cellStyle name="Total 7 5 2" xfId="56804" xr:uid="{00000000-0005-0000-0000-00007DE10000}"/>
    <cellStyle name="Total 7 5 2 2" xfId="56805" xr:uid="{00000000-0005-0000-0000-00007EE10000}"/>
    <cellStyle name="Total 7 5 2 3" xfId="56806" xr:uid="{00000000-0005-0000-0000-00007FE10000}"/>
    <cellStyle name="Total 7 5 2 4" xfId="56807" xr:uid="{00000000-0005-0000-0000-000080E10000}"/>
    <cellStyle name="Total 7 5 20" xfId="56808" xr:uid="{00000000-0005-0000-0000-000081E10000}"/>
    <cellStyle name="Total 7 5 20 2" xfId="56809" xr:uid="{00000000-0005-0000-0000-000082E10000}"/>
    <cellStyle name="Total 7 5 20 3" xfId="56810" xr:uid="{00000000-0005-0000-0000-000083E10000}"/>
    <cellStyle name="Total 7 5 20 4" xfId="56811" xr:uid="{00000000-0005-0000-0000-000084E10000}"/>
    <cellStyle name="Total 7 5 21" xfId="56812" xr:uid="{00000000-0005-0000-0000-000085E10000}"/>
    <cellStyle name="Total 7 5 22" xfId="56813" xr:uid="{00000000-0005-0000-0000-000086E10000}"/>
    <cellStyle name="Total 7 5 3" xfId="56814" xr:uid="{00000000-0005-0000-0000-000087E10000}"/>
    <cellStyle name="Total 7 5 3 2" xfId="56815" xr:uid="{00000000-0005-0000-0000-000088E10000}"/>
    <cellStyle name="Total 7 5 3 3" xfId="56816" xr:uid="{00000000-0005-0000-0000-000089E10000}"/>
    <cellStyle name="Total 7 5 3 4" xfId="56817" xr:uid="{00000000-0005-0000-0000-00008AE10000}"/>
    <cellStyle name="Total 7 5 4" xfId="56818" xr:uid="{00000000-0005-0000-0000-00008BE10000}"/>
    <cellStyle name="Total 7 5 4 2" xfId="56819" xr:uid="{00000000-0005-0000-0000-00008CE10000}"/>
    <cellStyle name="Total 7 5 4 3" xfId="56820" xr:uid="{00000000-0005-0000-0000-00008DE10000}"/>
    <cellStyle name="Total 7 5 4 4" xfId="56821" xr:uid="{00000000-0005-0000-0000-00008EE10000}"/>
    <cellStyle name="Total 7 5 5" xfId="56822" xr:uid="{00000000-0005-0000-0000-00008FE10000}"/>
    <cellStyle name="Total 7 5 5 2" xfId="56823" xr:uid="{00000000-0005-0000-0000-000090E10000}"/>
    <cellStyle name="Total 7 5 5 3" xfId="56824" xr:uid="{00000000-0005-0000-0000-000091E10000}"/>
    <cellStyle name="Total 7 5 5 4" xfId="56825" xr:uid="{00000000-0005-0000-0000-000092E10000}"/>
    <cellStyle name="Total 7 5 6" xfId="56826" xr:uid="{00000000-0005-0000-0000-000093E10000}"/>
    <cellStyle name="Total 7 5 6 2" xfId="56827" xr:uid="{00000000-0005-0000-0000-000094E10000}"/>
    <cellStyle name="Total 7 5 6 3" xfId="56828" xr:uid="{00000000-0005-0000-0000-000095E10000}"/>
    <cellStyle name="Total 7 5 6 4" xfId="56829" xr:uid="{00000000-0005-0000-0000-000096E10000}"/>
    <cellStyle name="Total 7 5 7" xfId="56830" xr:uid="{00000000-0005-0000-0000-000097E10000}"/>
    <cellStyle name="Total 7 5 7 2" xfId="56831" xr:uid="{00000000-0005-0000-0000-000098E10000}"/>
    <cellStyle name="Total 7 5 7 3" xfId="56832" xr:uid="{00000000-0005-0000-0000-000099E10000}"/>
    <cellStyle name="Total 7 5 7 4" xfId="56833" xr:uid="{00000000-0005-0000-0000-00009AE10000}"/>
    <cellStyle name="Total 7 5 8" xfId="56834" xr:uid="{00000000-0005-0000-0000-00009BE10000}"/>
    <cellStyle name="Total 7 5 8 2" xfId="56835" xr:uid="{00000000-0005-0000-0000-00009CE10000}"/>
    <cellStyle name="Total 7 5 8 3" xfId="56836" xr:uid="{00000000-0005-0000-0000-00009DE10000}"/>
    <cellStyle name="Total 7 5 8 4" xfId="56837" xr:uid="{00000000-0005-0000-0000-00009EE10000}"/>
    <cellStyle name="Total 7 5 9" xfId="56838" xr:uid="{00000000-0005-0000-0000-00009FE10000}"/>
    <cellStyle name="Total 7 5 9 2" xfId="56839" xr:uid="{00000000-0005-0000-0000-0000A0E10000}"/>
    <cellStyle name="Total 7 5 9 3" xfId="56840" xr:uid="{00000000-0005-0000-0000-0000A1E10000}"/>
    <cellStyle name="Total 7 5 9 4" xfId="56841" xr:uid="{00000000-0005-0000-0000-0000A2E10000}"/>
    <cellStyle name="Total 7 6" xfId="56842" xr:uid="{00000000-0005-0000-0000-0000A3E10000}"/>
    <cellStyle name="Total 7 6 10" xfId="56843" xr:uid="{00000000-0005-0000-0000-0000A4E10000}"/>
    <cellStyle name="Total 7 6 10 2" xfId="56844" xr:uid="{00000000-0005-0000-0000-0000A5E10000}"/>
    <cellStyle name="Total 7 6 10 3" xfId="56845" xr:uid="{00000000-0005-0000-0000-0000A6E10000}"/>
    <cellStyle name="Total 7 6 10 4" xfId="56846" xr:uid="{00000000-0005-0000-0000-0000A7E10000}"/>
    <cellStyle name="Total 7 6 11" xfId="56847" xr:uid="{00000000-0005-0000-0000-0000A8E10000}"/>
    <cellStyle name="Total 7 6 11 2" xfId="56848" xr:uid="{00000000-0005-0000-0000-0000A9E10000}"/>
    <cellStyle name="Total 7 6 11 3" xfId="56849" xr:uid="{00000000-0005-0000-0000-0000AAE10000}"/>
    <cellStyle name="Total 7 6 11 4" xfId="56850" xr:uid="{00000000-0005-0000-0000-0000ABE10000}"/>
    <cellStyle name="Total 7 6 12" xfId="56851" xr:uid="{00000000-0005-0000-0000-0000ACE10000}"/>
    <cellStyle name="Total 7 6 12 2" xfId="56852" xr:uid="{00000000-0005-0000-0000-0000ADE10000}"/>
    <cellStyle name="Total 7 6 12 3" xfId="56853" xr:uid="{00000000-0005-0000-0000-0000AEE10000}"/>
    <cellStyle name="Total 7 6 12 4" xfId="56854" xr:uid="{00000000-0005-0000-0000-0000AFE10000}"/>
    <cellStyle name="Total 7 6 13" xfId="56855" xr:uid="{00000000-0005-0000-0000-0000B0E10000}"/>
    <cellStyle name="Total 7 6 13 2" xfId="56856" xr:uid="{00000000-0005-0000-0000-0000B1E10000}"/>
    <cellStyle name="Total 7 6 13 3" xfId="56857" xr:uid="{00000000-0005-0000-0000-0000B2E10000}"/>
    <cellStyle name="Total 7 6 13 4" xfId="56858" xr:uid="{00000000-0005-0000-0000-0000B3E10000}"/>
    <cellStyle name="Total 7 6 14" xfId="56859" xr:uid="{00000000-0005-0000-0000-0000B4E10000}"/>
    <cellStyle name="Total 7 6 14 2" xfId="56860" xr:uid="{00000000-0005-0000-0000-0000B5E10000}"/>
    <cellStyle name="Total 7 6 14 3" xfId="56861" xr:uid="{00000000-0005-0000-0000-0000B6E10000}"/>
    <cellStyle name="Total 7 6 14 4" xfId="56862" xr:uid="{00000000-0005-0000-0000-0000B7E10000}"/>
    <cellStyle name="Total 7 6 15" xfId="56863" xr:uid="{00000000-0005-0000-0000-0000B8E10000}"/>
    <cellStyle name="Total 7 6 15 2" xfId="56864" xr:uid="{00000000-0005-0000-0000-0000B9E10000}"/>
    <cellStyle name="Total 7 6 15 3" xfId="56865" xr:uid="{00000000-0005-0000-0000-0000BAE10000}"/>
    <cellStyle name="Total 7 6 15 4" xfId="56866" xr:uid="{00000000-0005-0000-0000-0000BBE10000}"/>
    <cellStyle name="Total 7 6 16" xfId="56867" xr:uid="{00000000-0005-0000-0000-0000BCE10000}"/>
    <cellStyle name="Total 7 6 16 2" xfId="56868" xr:uid="{00000000-0005-0000-0000-0000BDE10000}"/>
    <cellStyle name="Total 7 6 16 3" xfId="56869" xr:uid="{00000000-0005-0000-0000-0000BEE10000}"/>
    <cellStyle name="Total 7 6 16 4" xfId="56870" xr:uid="{00000000-0005-0000-0000-0000BFE10000}"/>
    <cellStyle name="Total 7 6 17" xfId="56871" xr:uid="{00000000-0005-0000-0000-0000C0E10000}"/>
    <cellStyle name="Total 7 6 17 2" xfId="56872" xr:uid="{00000000-0005-0000-0000-0000C1E10000}"/>
    <cellStyle name="Total 7 6 17 3" xfId="56873" xr:uid="{00000000-0005-0000-0000-0000C2E10000}"/>
    <cellStyle name="Total 7 6 17 4" xfId="56874" xr:uid="{00000000-0005-0000-0000-0000C3E10000}"/>
    <cellStyle name="Total 7 6 18" xfId="56875" xr:uid="{00000000-0005-0000-0000-0000C4E10000}"/>
    <cellStyle name="Total 7 6 18 2" xfId="56876" xr:uid="{00000000-0005-0000-0000-0000C5E10000}"/>
    <cellStyle name="Total 7 6 18 3" xfId="56877" xr:uid="{00000000-0005-0000-0000-0000C6E10000}"/>
    <cellStyle name="Total 7 6 18 4" xfId="56878" xr:uid="{00000000-0005-0000-0000-0000C7E10000}"/>
    <cellStyle name="Total 7 6 19" xfId="56879" xr:uid="{00000000-0005-0000-0000-0000C8E10000}"/>
    <cellStyle name="Total 7 6 19 2" xfId="56880" xr:uid="{00000000-0005-0000-0000-0000C9E10000}"/>
    <cellStyle name="Total 7 6 19 3" xfId="56881" xr:uid="{00000000-0005-0000-0000-0000CAE10000}"/>
    <cellStyle name="Total 7 6 19 4" xfId="56882" xr:uid="{00000000-0005-0000-0000-0000CBE10000}"/>
    <cellStyle name="Total 7 6 2" xfId="56883" xr:uid="{00000000-0005-0000-0000-0000CCE10000}"/>
    <cellStyle name="Total 7 6 2 2" xfId="56884" xr:uid="{00000000-0005-0000-0000-0000CDE10000}"/>
    <cellStyle name="Total 7 6 2 3" xfId="56885" xr:uid="{00000000-0005-0000-0000-0000CEE10000}"/>
    <cellStyle name="Total 7 6 2 4" xfId="56886" xr:uid="{00000000-0005-0000-0000-0000CFE10000}"/>
    <cellStyle name="Total 7 6 20" xfId="56887" xr:uid="{00000000-0005-0000-0000-0000D0E10000}"/>
    <cellStyle name="Total 7 6 20 2" xfId="56888" xr:uid="{00000000-0005-0000-0000-0000D1E10000}"/>
    <cellStyle name="Total 7 6 20 3" xfId="56889" xr:uid="{00000000-0005-0000-0000-0000D2E10000}"/>
    <cellStyle name="Total 7 6 20 4" xfId="56890" xr:uid="{00000000-0005-0000-0000-0000D3E10000}"/>
    <cellStyle name="Total 7 6 21" xfId="56891" xr:uid="{00000000-0005-0000-0000-0000D4E10000}"/>
    <cellStyle name="Total 7 6 22" xfId="56892" xr:uid="{00000000-0005-0000-0000-0000D5E10000}"/>
    <cellStyle name="Total 7 6 3" xfId="56893" xr:uid="{00000000-0005-0000-0000-0000D6E10000}"/>
    <cellStyle name="Total 7 6 3 2" xfId="56894" xr:uid="{00000000-0005-0000-0000-0000D7E10000}"/>
    <cellStyle name="Total 7 6 3 3" xfId="56895" xr:uid="{00000000-0005-0000-0000-0000D8E10000}"/>
    <cellStyle name="Total 7 6 3 4" xfId="56896" xr:uid="{00000000-0005-0000-0000-0000D9E10000}"/>
    <cellStyle name="Total 7 6 4" xfId="56897" xr:uid="{00000000-0005-0000-0000-0000DAE10000}"/>
    <cellStyle name="Total 7 6 4 2" xfId="56898" xr:uid="{00000000-0005-0000-0000-0000DBE10000}"/>
    <cellStyle name="Total 7 6 4 3" xfId="56899" xr:uid="{00000000-0005-0000-0000-0000DCE10000}"/>
    <cellStyle name="Total 7 6 4 4" xfId="56900" xr:uid="{00000000-0005-0000-0000-0000DDE10000}"/>
    <cellStyle name="Total 7 6 5" xfId="56901" xr:uid="{00000000-0005-0000-0000-0000DEE10000}"/>
    <cellStyle name="Total 7 6 5 2" xfId="56902" xr:uid="{00000000-0005-0000-0000-0000DFE10000}"/>
    <cellStyle name="Total 7 6 5 3" xfId="56903" xr:uid="{00000000-0005-0000-0000-0000E0E10000}"/>
    <cellStyle name="Total 7 6 5 4" xfId="56904" xr:uid="{00000000-0005-0000-0000-0000E1E10000}"/>
    <cellStyle name="Total 7 6 6" xfId="56905" xr:uid="{00000000-0005-0000-0000-0000E2E10000}"/>
    <cellStyle name="Total 7 6 6 2" xfId="56906" xr:uid="{00000000-0005-0000-0000-0000E3E10000}"/>
    <cellStyle name="Total 7 6 6 3" xfId="56907" xr:uid="{00000000-0005-0000-0000-0000E4E10000}"/>
    <cellStyle name="Total 7 6 6 4" xfId="56908" xr:uid="{00000000-0005-0000-0000-0000E5E10000}"/>
    <cellStyle name="Total 7 6 7" xfId="56909" xr:uid="{00000000-0005-0000-0000-0000E6E10000}"/>
    <cellStyle name="Total 7 6 7 2" xfId="56910" xr:uid="{00000000-0005-0000-0000-0000E7E10000}"/>
    <cellStyle name="Total 7 6 7 3" xfId="56911" xr:uid="{00000000-0005-0000-0000-0000E8E10000}"/>
    <cellStyle name="Total 7 6 7 4" xfId="56912" xr:uid="{00000000-0005-0000-0000-0000E9E10000}"/>
    <cellStyle name="Total 7 6 8" xfId="56913" xr:uid="{00000000-0005-0000-0000-0000EAE10000}"/>
    <cellStyle name="Total 7 6 8 2" xfId="56914" xr:uid="{00000000-0005-0000-0000-0000EBE10000}"/>
    <cellStyle name="Total 7 6 8 3" xfId="56915" xr:uid="{00000000-0005-0000-0000-0000ECE10000}"/>
    <cellStyle name="Total 7 6 8 4" xfId="56916" xr:uid="{00000000-0005-0000-0000-0000EDE10000}"/>
    <cellStyle name="Total 7 6 9" xfId="56917" xr:uid="{00000000-0005-0000-0000-0000EEE10000}"/>
    <cellStyle name="Total 7 6 9 2" xfId="56918" xr:uid="{00000000-0005-0000-0000-0000EFE10000}"/>
    <cellStyle name="Total 7 6 9 3" xfId="56919" xr:uid="{00000000-0005-0000-0000-0000F0E10000}"/>
    <cellStyle name="Total 7 6 9 4" xfId="56920" xr:uid="{00000000-0005-0000-0000-0000F1E10000}"/>
    <cellStyle name="Total 7 7" xfId="56921" xr:uid="{00000000-0005-0000-0000-0000F2E10000}"/>
    <cellStyle name="Total 7 7 10" xfId="56922" xr:uid="{00000000-0005-0000-0000-0000F3E10000}"/>
    <cellStyle name="Total 7 7 10 2" xfId="56923" xr:uid="{00000000-0005-0000-0000-0000F4E10000}"/>
    <cellStyle name="Total 7 7 10 3" xfId="56924" xr:uid="{00000000-0005-0000-0000-0000F5E10000}"/>
    <cellStyle name="Total 7 7 10 4" xfId="56925" xr:uid="{00000000-0005-0000-0000-0000F6E10000}"/>
    <cellStyle name="Total 7 7 11" xfId="56926" xr:uid="{00000000-0005-0000-0000-0000F7E10000}"/>
    <cellStyle name="Total 7 7 11 2" xfId="56927" xr:uid="{00000000-0005-0000-0000-0000F8E10000}"/>
    <cellStyle name="Total 7 7 11 3" xfId="56928" xr:uid="{00000000-0005-0000-0000-0000F9E10000}"/>
    <cellStyle name="Total 7 7 11 4" xfId="56929" xr:uid="{00000000-0005-0000-0000-0000FAE10000}"/>
    <cellStyle name="Total 7 7 12" xfId="56930" xr:uid="{00000000-0005-0000-0000-0000FBE10000}"/>
    <cellStyle name="Total 7 7 12 2" xfId="56931" xr:uid="{00000000-0005-0000-0000-0000FCE10000}"/>
    <cellStyle name="Total 7 7 12 3" xfId="56932" xr:uid="{00000000-0005-0000-0000-0000FDE10000}"/>
    <cellStyle name="Total 7 7 12 4" xfId="56933" xr:uid="{00000000-0005-0000-0000-0000FEE10000}"/>
    <cellStyle name="Total 7 7 13" xfId="56934" xr:uid="{00000000-0005-0000-0000-0000FFE10000}"/>
    <cellStyle name="Total 7 7 13 2" xfId="56935" xr:uid="{00000000-0005-0000-0000-000000E20000}"/>
    <cellStyle name="Total 7 7 13 3" xfId="56936" xr:uid="{00000000-0005-0000-0000-000001E20000}"/>
    <cellStyle name="Total 7 7 13 4" xfId="56937" xr:uid="{00000000-0005-0000-0000-000002E20000}"/>
    <cellStyle name="Total 7 7 14" xfId="56938" xr:uid="{00000000-0005-0000-0000-000003E20000}"/>
    <cellStyle name="Total 7 7 14 2" xfId="56939" xr:uid="{00000000-0005-0000-0000-000004E20000}"/>
    <cellStyle name="Total 7 7 14 3" xfId="56940" xr:uid="{00000000-0005-0000-0000-000005E20000}"/>
    <cellStyle name="Total 7 7 14 4" xfId="56941" xr:uid="{00000000-0005-0000-0000-000006E20000}"/>
    <cellStyle name="Total 7 7 15" xfId="56942" xr:uid="{00000000-0005-0000-0000-000007E20000}"/>
    <cellStyle name="Total 7 7 15 2" xfId="56943" xr:uid="{00000000-0005-0000-0000-000008E20000}"/>
    <cellStyle name="Total 7 7 15 3" xfId="56944" xr:uid="{00000000-0005-0000-0000-000009E20000}"/>
    <cellStyle name="Total 7 7 15 4" xfId="56945" xr:uid="{00000000-0005-0000-0000-00000AE20000}"/>
    <cellStyle name="Total 7 7 16" xfId="56946" xr:uid="{00000000-0005-0000-0000-00000BE20000}"/>
    <cellStyle name="Total 7 7 16 2" xfId="56947" xr:uid="{00000000-0005-0000-0000-00000CE20000}"/>
    <cellStyle name="Total 7 7 16 3" xfId="56948" xr:uid="{00000000-0005-0000-0000-00000DE20000}"/>
    <cellStyle name="Total 7 7 16 4" xfId="56949" xr:uid="{00000000-0005-0000-0000-00000EE20000}"/>
    <cellStyle name="Total 7 7 17" xfId="56950" xr:uid="{00000000-0005-0000-0000-00000FE20000}"/>
    <cellStyle name="Total 7 7 17 2" xfId="56951" xr:uid="{00000000-0005-0000-0000-000010E20000}"/>
    <cellStyle name="Total 7 7 17 3" xfId="56952" xr:uid="{00000000-0005-0000-0000-000011E20000}"/>
    <cellStyle name="Total 7 7 17 4" xfId="56953" xr:uid="{00000000-0005-0000-0000-000012E20000}"/>
    <cellStyle name="Total 7 7 18" xfId="56954" xr:uid="{00000000-0005-0000-0000-000013E20000}"/>
    <cellStyle name="Total 7 7 18 2" xfId="56955" xr:uid="{00000000-0005-0000-0000-000014E20000}"/>
    <cellStyle name="Total 7 7 18 3" xfId="56956" xr:uid="{00000000-0005-0000-0000-000015E20000}"/>
    <cellStyle name="Total 7 7 18 4" xfId="56957" xr:uid="{00000000-0005-0000-0000-000016E20000}"/>
    <cellStyle name="Total 7 7 19" xfId="56958" xr:uid="{00000000-0005-0000-0000-000017E20000}"/>
    <cellStyle name="Total 7 7 19 2" xfId="56959" xr:uid="{00000000-0005-0000-0000-000018E20000}"/>
    <cellStyle name="Total 7 7 19 3" xfId="56960" xr:uid="{00000000-0005-0000-0000-000019E20000}"/>
    <cellStyle name="Total 7 7 19 4" xfId="56961" xr:uid="{00000000-0005-0000-0000-00001AE20000}"/>
    <cellStyle name="Total 7 7 2" xfId="56962" xr:uid="{00000000-0005-0000-0000-00001BE20000}"/>
    <cellStyle name="Total 7 7 2 2" xfId="56963" xr:uid="{00000000-0005-0000-0000-00001CE20000}"/>
    <cellStyle name="Total 7 7 2 3" xfId="56964" xr:uid="{00000000-0005-0000-0000-00001DE20000}"/>
    <cellStyle name="Total 7 7 2 4" xfId="56965" xr:uid="{00000000-0005-0000-0000-00001EE20000}"/>
    <cellStyle name="Total 7 7 20" xfId="56966" xr:uid="{00000000-0005-0000-0000-00001FE20000}"/>
    <cellStyle name="Total 7 7 20 2" xfId="56967" xr:uid="{00000000-0005-0000-0000-000020E20000}"/>
    <cellStyle name="Total 7 7 20 3" xfId="56968" xr:uid="{00000000-0005-0000-0000-000021E20000}"/>
    <cellStyle name="Total 7 7 20 4" xfId="56969" xr:uid="{00000000-0005-0000-0000-000022E20000}"/>
    <cellStyle name="Total 7 7 21" xfId="56970" xr:uid="{00000000-0005-0000-0000-000023E20000}"/>
    <cellStyle name="Total 7 7 22" xfId="56971" xr:uid="{00000000-0005-0000-0000-000024E20000}"/>
    <cellStyle name="Total 7 7 3" xfId="56972" xr:uid="{00000000-0005-0000-0000-000025E20000}"/>
    <cellStyle name="Total 7 7 3 2" xfId="56973" xr:uid="{00000000-0005-0000-0000-000026E20000}"/>
    <cellStyle name="Total 7 7 3 3" xfId="56974" xr:uid="{00000000-0005-0000-0000-000027E20000}"/>
    <cellStyle name="Total 7 7 3 4" xfId="56975" xr:uid="{00000000-0005-0000-0000-000028E20000}"/>
    <cellStyle name="Total 7 7 4" xfId="56976" xr:uid="{00000000-0005-0000-0000-000029E20000}"/>
    <cellStyle name="Total 7 7 4 2" xfId="56977" xr:uid="{00000000-0005-0000-0000-00002AE20000}"/>
    <cellStyle name="Total 7 7 4 3" xfId="56978" xr:uid="{00000000-0005-0000-0000-00002BE20000}"/>
    <cellStyle name="Total 7 7 4 4" xfId="56979" xr:uid="{00000000-0005-0000-0000-00002CE20000}"/>
    <cellStyle name="Total 7 7 5" xfId="56980" xr:uid="{00000000-0005-0000-0000-00002DE20000}"/>
    <cellStyle name="Total 7 7 5 2" xfId="56981" xr:uid="{00000000-0005-0000-0000-00002EE20000}"/>
    <cellStyle name="Total 7 7 5 3" xfId="56982" xr:uid="{00000000-0005-0000-0000-00002FE20000}"/>
    <cellStyle name="Total 7 7 5 4" xfId="56983" xr:uid="{00000000-0005-0000-0000-000030E20000}"/>
    <cellStyle name="Total 7 7 6" xfId="56984" xr:uid="{00000000-0005-0000-0000-000031E20000}"/>
    <cellStyle name="Total 7 7 6 2" xfId="56985" xr:uid="{00000000-0005-0000-0000-000032E20000}"/>
    <cellStyle name="Total 7 7 6 3" xfId="56986" xr:uid="{00000000-0005-0000-0000-000033E20000}"/>
    <cellStyle name="Total 7 7 6 4" xfId="56987" xr:uid="{00000000-0005-0000-0000-000034E20000}"/>
    <cellStyle name="Total 7 7 7" xfId="56988" xr:uid="{00000000-0005-0000-0000-000035E20000}"/>
    <cellStyle name="Total 7 7 7 2" xfId="56989" xr:uid="{00000000-0005-0000-0000-000036E20000}"/>
    <cellStyle name="Total 7 7 7 3" xfId="56990" xr:uid="{00000000-0005-0000-0000-000037E20000}"/>
    <cellStyle name="Total 7 7 7 4" xfId="56991" xr:uid="{00000000-0005-0000-0000-000038E20000}"/>
    <cellStyle name="Total 7 7 8" xfId="56992" xr:uid="{00000000-0005-0000-0000-000039E20000}"/>
    <cellStyle name="Total 7 7 8 2" xfId="56993" xr:uid="{00000000-0005-0000-0000-00003AE20000}"/>
    <cellStyle name="Total 7 7 8 3" xfId="56994" xr:uid="{00000000-0005-0000-0000-00003BE20000}"/>
    <cellStyle name="Total 7 7 8 4" xfId="56995" xr:uid="{00000000-0005-0000-0000-00003CE20000}"/>
    <cellStyle name="Total 7 7 9" xfId="56996" xr:uid="{00000000-0005-0000-0000-00003DE20000}"/>
    <cellStyle name="Total 7 7 9 2" xfId="56997" xr:uid="{00000000-0005-0000-0000-00003EE20000}"/>
    <cellStyle name="Total 7 7 9 3" xfId="56998" xr:uid="{00000000-0005-0000-0000-00003FE20000}"/>
    <cellStyle name="Total 7 7 9 4" xfId="56999" xr:uid="{00000000-0005-0000-0000-000040E20000}"/>
    <cellStyle name="Total 7 8" xfId="57000" xr:uid="{00000000-0005-0000-0000-000041E20000}"/>
    <cellStyle name="Total 7 8 10" xfId="57001" xr:uid="{00000000-0005-0000-0000-000042E20000}"/>
    <cellStyle name="Total 7 8 10 2" xfId="57002" xr:uid="{00000000-0005-0000-0000-000043E20000}"/>
    <cellStyle name="Total 7 8 10 3" xfId="57003" xr:uid="{00000000-0005-0000-0000-000044E20000}"/>
    <cellStyle name="Total 7 8 10 4" xfId="57004" xr:uid="{00000000-0005-0000-0000-000045E20000}"/>
    <cellStyle name="Total 7 8 11" xfId="57005" xr:uid="{00000000-0005-0000-0000-000046E20000}"/>
    <cellStyle name="Total 7 8 11 2" xfId="57006" xr:uid="{00000000-0005-0000-0000-000047E20000}"/>
    <cellStyle name="Total 7 8 11 3" xfId="57007" xr:uid="{00000000-0005-0000-0000-000048E20000}"/>
    <cellStyle name="Total 7 8 11 4" xfId="57008" xr:uid="{00000000-0005-0000-0000-000049E20000}"/>
    <cellStyle name="Total 7 8 12" xfId="57009" xr:uid="{00000000-0005-0000-0000-00004AE20000}"/>
    <cellStyle name="Total 7 8 12 2" xfId="57010" xr:uid="{00000000-0005-0000-0000-00004BE20000}"/>
    <cellStyle name="Total 7 8 12 3" xfId="57011" xr:uid="{00000000-0005-0000-0000-00004CE20000}"/>
    <cellStyle name="Total 7 8 12 4" xfId="57012" xr:uid="{00000000-0005-0000-0000-00004DE20000}"/>
    <cellStyle name="Total 7 8 13" xfId="57013" xr:uid="{00000000-0005-0000-0000-00004EE20000}"/>
    <cellStyle name="Total 7 8 13 2" xfId="57014" xr:uid="{00000000-0005-0000-0000-00004FE20000}"/>
    <cellStyle name="Total 7 8 13 3" xfId="57015" xr:uid="{00000000-0005-0000-0000-000050E20000}"/>
    <cellStyle name="Total 7 8 13 4" xfId="57016" xr:uid="{00000000-0005-0000-0000-000051E20000}"/>
    <cellStyle name="Total 7 8 14" xfId="57017" xr:uid="{00000000-0005-0000-0000-000052E20000}"/>
    <cellStyle name="Total 7 8 14 2" xfId="57018" xr:uid="{00000000-0005-0000-0000-000053E20000}"/>
    <cellStyle name="Total 7 8 14 3" xfId="57019" xr:uid="{00000000-0005-0000-0000-000054E20000}"/>
    <cellStyle name="Total 7 8 14 4" xfId="57020" xr:uid="{00000000-0005-0000-0000-000055E20000}"/>
    <cellStyle name="Total 7 8 15" xfId="57021" xr:uid="{00000000-0005-0000-0000-000056E20000}"/>
    <cellStyle name="Total 7 8 15 2" xfId="57022" xr:uid="{00000000-0005-0000-0000-000057E20000}"/>
    <cellStyle name="Total 7 8 15 3" xfId="57023" xr:uid="{00000000-0005-0000-0000-000058E20000}"/>
    <cellStyle name="Total 7 8 15 4" xfId="57024" xr:uid="{00000000-0005-0000-0000-000059E20000}"/>
    <cellStyle name="Total 7 8 16" xfId="57025" xr:uid="{00000000-0005-0000-0000-00005AE20000}"/>
    <cellStyle name="Total 7 8 16 2" xfId="57026" xr:uid="{00000000-0005-0000-0000-00005BE20000}"/>
    <cellStyle name="Total 7 8 16 3" xfId="57027" xr:uid="{00000000-0005-0000-0000-00005CE20000}"/>
    <cellStyle name="Total 7 8 16 4" xfId="57028" xr:uid="{00000000-0005-0000-0000-00005DE20000}"/>
    <cellStyle name="Total 7 8 17" xfId="57029" xr:uid="{00000000-0005-0000-0000-00005EE20000}"/>
    <cellStyle name="Total 7 8 17 2" xfId="57030" xr:uid="{00000000-0005-0000-0000-00005FE20000}"/>
    <cellStyle name="Total 7 8 17 3" xfId="57031" xr:uid="{00000000-0005-0000-0000-000060E20000}"/>
    <cellStyle name="Total 7 8 17 4" xfId="57032" xr:uid="{00000000-0005-0000-0000-000061E20000}"/>
    <cellStyle name="Total 7 8 18" xfId="57033" xr:uid="{00000000-0005-0000-0000-000062E20000}"/>
    <cellStyle name="Total 7 8 18 2" xfId="57034" xr:uid="{00000000-0005-0000-0000-000063E20000}"/>
    <cellStyle name="Total 7 8 18 3" xfId="57035" xr:uid="{00000000-0005-0000-0000-000064E20000}"/>
    <cellStyle name="Total 7 8 18 4" xfId="57036" xr:uid="{00000000-0005-0000-0000-000065E20000}"/>
    <cellStyle name="Total 7 8 19" xfId="57037" xr:uid="{00000000-0005-0000-0000-000066E20000}"/>
    <cellStyle name="Total 7 8 19 2" xfId="57038" xr:uid="{00000000-0005-0000-0000-000067E20000}"/>
    <cellStyle name="Total 7 8 19 3" xfId="57039" xr:uid="{00000000-0005-0000-0000-000068E20000}"/>
    <cellStyle name="Total 7 8 19 4" xfId="57040" xr:uid="{00000000-0005-0000-0000-000069E20000}"/>
    <cellStyle name="Total 7 8 2" xfId="57041" xr:uid="{00000000-0005-0000-0000-00006AE20000}"/>
    <cellStyle name="Total 7 8 2 2" xfId="57042" xr:uid="{00000000-0005-0000-0000-00006BE20000}"/>
    <cellStyle name="Total 7 8 2 3" xfId="57043" xr:uid="{00000000-0005-0000-0000-00006CE20000}"/>
    <cellStyle name="Total 7 8 2 4" xfId="57044" xr:uid="{00000000-0005-0000-0000-00006DE20000}"/>
    <cellStyle name="Total 7 8 20" xfId="57045" xr:uid="{00000000-0005-0000-0000-00006EE20000}"/>
    <cellStyle name="Total 7 8 20 2" xfId="57046" xr:uid="{00000000-0005-0000-0000-00006FE20000}"/>
    <cellStyle name="Total 7 8 20 3" xfId="57047" xr:uid="{00000000-0005-0000-0000-000070E20000}"/>
    <cellStyle name="Total 7 8 20 4" xfId="57048" xr:uid="{00000000-0005-0000-0000-000071E20000}"/>
    <cellStyle name="Total 7 8 21" xfId="57049" xr:uid="{00000000-0005-0000-0000-000072E20000}"/>
    <cellStyle name="Total 7 8 22" xfId="57050" xr:uid="{00000000-0005-0000-0000-000073E20000}"/>
    <cellStyle name="Total 7 8 3" xfId="57051" xr:uid="{00000000-0005-0000-0000-000074E20000}"/>
    <cellStyle name="Total 7 8 3 2" xfId="57052" xr:uid="{00000000-0005-0000-0000-000075E20000}"/>
    <cellStyle name="Total 7 8 3 3" xfId="57053" xr:uid="{00000000-0005-0000-0000-000076E20000}"/>
    <cellStyle name="Total 7 8 3 4" xfId="57054" xr:uid="{00000000-0005-0000-0000-000077E20000}"/>
    <cellStyle name="Total 7 8 4" xfId="57055" xr:uid="{00000000-0005-0000-0000-000078E20000}"/>
    <cellStyle name="Total 7 8 4 2" xfId="57056" xr:uid="{00000000-0005-0000-0000-000079E20000}"/>
    <cellStyle name="Total 7 8 4 3" xfId="57057" xr:uid="{00000000-0005-0000-0000-00007AE20000}"/>
    <cellStyle name="Total 7 8 4 4" xfId="57058" xr:uid="{00000000-0005-0000-0000-00007BE20000}"/>
    <cellStyle name="Total 7 8 5" xfId="57059" xr:uid="{00000000-0005-0000-0000-00007CE20000}"/>
    <cellStyle name="Total 7 8 5 2" xfId="57060" xr:uid="{00000000-0005-0000-0000-00007DE20000}"/>
    <cellStyle name="Total 7 8 5 3" xfId="57061" xr:uid="{00000000-0005-0000-0000-00007EE20000}"/>
    <cellStyle name="Total 7 8 5 4" xfId="57062" xr:uid="{00000000-0005-0000-0000-00007FE20000}"/>
    <cellStyle name="Total 7 8 6" xfId="57063" xr:uid="{00000000-0005-0000-0000-000080E20000}"/>
    <cellStyle name="Total 7 8 6 2" xfId="57064" xr:uid="{00000000-0005-0000-0000-000081E20000}"/>
    <cellStyle name="Total 7 8 6 3" xfId="57065" xr:uid="{00000000-0005-0000-0000-000082E20000}"/>
    <cellStyle name="Total 7 8 6 4" xfId="57066" xr:uid="{00000000-0005-0000-0000-000083E20000}"/>
    <cellStyle name="Total 7 8 7" xfId="57067" xr:uid="{00000000-0005-0000-0000-000084E20000}"/>
    <cellStyle name="Total 7 8 7 2" xfId="57068" xr:uid="{00000000-0005-0000-0000-000085E20000}"/>
    <cellStyle name="Total 7 8 7 3" xfId="57069" xr:uid="{00000000-0005-0000-0000-000086E20000}"/>
    <cellStyle name="Total 7 8 7 4" xfId="57070" xr:uid="{00000000-0005-0000-0000-000087E20000}"/>
    <cellStyle name="Total 7 8 8" xfId="57071" xr:uid="{00000000-0005-0000-0000-000088E20000}"/>
    <cellStyle name="Total 7 8 8 2" xfId="57072" xr:uid="{00000000-0005-0000-0000-000089E20000}"/>
    <cellStyle name="Total 7 8 8 3" xfId="57073" xr:uid="{00000000-0005-0000-0000-00008AE20000}"/>
    <cellStyle name="Total 7 8 8 4" xfId="57074" xr:uid="{00000000-0005-0000-0000-00008BE20000}"/>
    <cellStyle name="Total 7 8 9" xfId="57075" xr:uid="{00000000-0005-0000-0000-00008CE20000}"/>
    <cellStyle name="Total 7 8 9 2" xfId="57076" xr:uid="{00000000-0005-0000-0000-00008DE20000}"/>
    <cellStyle name="Total 7 8 9 3" xfId="57077" xr:uid="{00000000-0005-0000-0000-00008EE20000}"/>
    <cellStyle name="Total 7 8 9 4" xfId="57078" xr:uid="{00000000-0005-0000-0000-00008FE20000}"/>
    <cellStyle name="Total 7 9" xfId="57079" xr:uid="{00000000-0005-0000-0000-000090E20000}"/>
    <cellStyle name="Total 7 9 10" xfId="57080" xr:uid="{00000000-0005-0000-0000-000091E20000}"/>
    <cellStyle name="Total 7 9 10 2" xfId="57081" xr:uid="{00000000-0005-0000-0000-000092E20000}"/>
    <cellStyle name="Total 7 9 10 3" xfId="57082" xr:uid="{00000000-0005-0000-0000-000093E20000}"/>
    <cellStyle name="Total 7 9 10 4" xfId="57083" xr:uid="{00000000-0005-0000-0000-000094E20000}"/>
    <cellStyle name="Total 7 9 11" xfId="57084" xr:uid="{00000000-0005-0000-0000-000095E20000}"/>
    <cellStyle name="Total 7 9 11 2" xfId="57085" xr:uid="{00000000-0005-0000-0000-000096E20000}"/>
    <cellStyle name="Total 7 9 11 3" xfId="57086" xr:uid="{00000000-0005-0000-0000-000097E20000}"/>
    <cellStyle name="Total 7 9 11 4" xfId="57087" xr:uid="{00000000-0005-0000-0000-000098E20000}"/>
    <cellStyle name="Total 7 9 12" xfId="57088" xr:uid="{00000000-0005-0000-0000-000099E20000}"/>
    <cellStyle name="Total 7 9 12 2" xfId="57089" xr:uid="{00000000-0005-0000-0000-00009AE20000}"/>
    <cellStyle name="Total 7 9 12 3" xfId="57090" xr:uid="{00000000-0005-0000-0000-00009BE20000}"/>
    <cellStyle name="Total 7 9 12 4" xfId="57091" xr:uid="{00000000-0005-0000-0000-00009CE20000}"/>
    <cellStyle name="Total 7 9 13" xfId="57092" xr:uid="{00000000-0005-0000-0000-00009DE20000}"/>
    <cellStyle name="Total 7 9 13 2" xfId="57093" xr:uid="{00000000-0005-0000-0000-00009EE20000}"/>
    <cellStyle name="Total 7 9 13 3" xfId="57094" xr:uid="{00000000-0005-0000-0000-00009FE20000}"/>
    <cellStyle name="Total 7 9 13 4" xfId="57095" xr:uid="{00000000-0005-0000-0000-0000A0E20000}"/>
    <cellStyle name="Total 7 9 14" xfId="57096" xr:uid="{00000000-0005-0000-0000-0000A1E20000}"/>
    <cellStyle name="Total 7 9 14 2" xfId="57097" xr:uid="{00000000-0005-0000-0000-0000A2E20000}"/>
    <cellStyle name="Total 7 9 14 3" xfId="57098" xr:uid="{00000000-0005-0000-0000-0000A3E20000}"/>
    <cellStyle name="Total 7 9 14 4" xfId="57099" xr:uid="{00000000-0005-0000-0000-0000A4E20000}"/>
    <cellStyle name="Total 7 9 15" xfId="57100" xr:uid="{00000000-0005-0000-0000-0000A5E20000}"/>
    <cellStyle name="Total 7 9 15 2" xfId="57101" xr:uid="{00000000-0005-0000-0000-0000A6E20000}"/>
    <cellStyle name="Total 7 9 15 3" xfId="57102" xr:uid="{00000000-0005-0000-0000-0000A7E20000}"/>
    <cellStyle name="Total 7 9 15 4" xfId="57103" xr:uid="{00000000-0005-0000-0000-0000A8E20000}"/>
    <cellStyle name="Total 7 9 16" xfId="57104" xr:uid="{00000000-0005-0000-0000-0000A9E20000}"/>
    <cellStyle name="Total 7 9 16 2" xfId="57105" xr:uid="{00000000-0005-0000-0000-0000AAE20000}"/>
    <cellStyle name="Total 7 9 16 3" xfId="57106" xr:uid="{00000000-0005-0000-0000-0000ABE20000}"/>
    <cellStyle name="Total 7 9 16 4" xfId="57107" xr:uid="{00000000-0005-0000-0000-0000ACE20000}"/>
    <cellStyle name="Total 7 9 17" xfId="57108" xr:uid="{00000000-0005-0000-0000-0000ADE20000}"/>
    <cellStyle name="Total 7 9 17 2" xfId="57109" xr:uid="{00000000-0005-0000-0000-0000AEE20000}"/>
    <cellStyle name="Total 7 9 17 3" xfId="57110" xr:uid="{00000000-0005-0000-0000-0000AFE20000}"/>
    <cellStyle name="Total 7 9 17 4" xfId="57111" xr:uid="{00000000-0005-0000-0000-0000B0E20000}"/>
    <cellStyle name="Total 7 9 18" xfId="57112" xr:uid="{00000000-0005-0000-0000-0000B1E20000}"/>
    <cellStyle name="Total 7 9 18 2" xfId="57113" xr:uid="{00000000-0005-0000-0000-0000B2E20000}"/>
    <cellStyle name="Total 7 9 18 3" xfId="57114" xr:uid="{00000000-0005-0000-0000-0000B3E20000}"/>
    <cellStyle name="Total 7 9 18 4" xfId="57115" xr:uid="{00000000-0005-0000-0000-0000B4E20000}"/>
    <cellStyle name="Total 7 9 19" xfId="57116" xr:uid="{00000000-0005-0000-0000-0000B5E20000}"/>
    <cellStyle name="Total 7 9 19 2" xfId="57117" xr:uid="{00000000-0005-0000-0000-0000B6E20000}"/>
    <cellStyle name="Total 7 9 19 3" xfId="57118" xr:uid="{00000000-0005-0000-0000-0000B7E20000}"/>
    <cellStyle name="Total 7 9 19 4" xfId="57119" xr:uid="{00000000-0005-0000-0000-0000B8E20000}"/>
    <cellStyle name="Total 7 9 2" xfId="57120" xr:uid="{00000000-0005-0000-0000-0000B9E20000}"/>
    <cellStyle name="Total 7 9 2 2" xfId="57121" xr:uid="{00000000-0005-0000-0000-0000BAE20000}"/>
    <cellStyle name="Total 7 9 2 3" xfId="57122" xr:uid="{00000000-0005-0000-0000-0000BBE20000}"/>
    <cellStyle name="Total 7 9 2 4" xfId="57123" xr:uid="{00000000-0005-0000-0000-0000BCE20000}"/>
    <cellStyle name="Total 7 9 20" xfId="57124" xr:uid="{00000000-0005-0000-0000-0000BDE20000}"/>
    <cellStyle name="Total 7 9 20 2" xfId="57125" xr:uid="{00000000-0005-0000-0000-0000BEE20000}"/>
    <cellStyle name="Total 7 9 20 3" xfId="57126" xr:uid="{00000000-0005-0000-0000-0000BFE20000}"/>
    <cellStyle name="Total 7 9 20 4" xfId="57127" xr:uid="{00000000-0005-0000-0000-0000C0E20000}"/>
    <cellStyle name="Total 7 9 21" xfId="57128" xr:uid="{00000000-0005-0000-0000-0000C1E20000}"/>
    <cellStyle name="Total 7 9 22" xfId="57129" xr:uid="{00000000-0005-0000-0000-0000C2E20000}"/>
    <cellStyle name="Total 7 9 3" xfId="57130" xr:uid="{00000000-0005-0000-0000-0000C3E20000}"/>
    <cellStyle name="Total 7 9 3 2" xfId="57131" xr:uid="{00000000-0005-0000-0000-0000C4E20000}"/>
    <cellStyle name="Total 7 9 3 3" xfId="57132" xr:uid="{00000000-0005-0000-0000-0000C5E20000}"/>
    <cellStyle name="Total 7 9 3 4" xfId="57133" xr:uid="{00000000-0005-0000-0000-0000C6E20000}"/>
    <cellStyle name="Total 7 9 4" xfId="57134" xr:uid="{00000000-0005-0000-0000-0000C7E20000}"/>
    <cellStyle name="Total 7 9 4 2" xfId="57135" xr:uid="{00000000-0005-0000-0000-0000C8E20000}"/>
    <cellStyle name="Total 7 9 4 3" xfId="57136" xr:uid="{00000000-0005-0000-0000-0000C9E20000}"/>
    <cellStyle name="Total 7 9 4 4" xfId="57137" xr:uid="{00000000-0005-0000-0000-0000CAE20000}"/>
    <cellStyle name="Total 7 9 5" xfId="57138" xr:uid="{00000000-0005-0000-0000-0000CBE20000}"/>
    <cellStyle name="Total 7 9 5 2" xfId="57139" xr:uid="{00000000-0005-0000-0000-0000CCE20000}"/>
    <cellStyle name="Total 7 9 5 3" xfId="57140" xr:uid="{00000000-0005-0000-0000-0000CDE20000}"/>
    <cellStyle name="Total 7 9 5 4" xfId="57141" xr:uid="{00000000-0005-0000-0000-0000CEE20000}"/>
    <cellStyle name="Total 7 9 6" xfId="57142" xr:uid="{00000000-0005-0000-0000-0000CFE20000}"/>
    <cellStyle name="Total 7 9 6 2" xfId="57143" xr:uid="{00000000-0005-0000-0000-0000D0E20000}"/>
    <cellStyle name="Total 7 9 6 3" xfId="57144" xr:uid="{00000000-0005-0000-0000-0000D1E20000}"/>
    <cellStyle name="Total 7 9 6 4" xfId="57145" xr:uid="{00000000-0005-0000-0000-0000D2E20000}"/>
    <cellStyle name="Total 7 9 7" xfId="57146" xr:uid="{00000000-0005-0000-0000-0000D3E20000}"/>
    <cellStyle name="Total 7 9 7 2" xfId="57147" xr:uid="{00000000-0005-0000-0000-0000D4E20000}"/>
    <cellStyle name="Total 7 9 7 3" xfId="57148" xr:uid="{00000000-0005-0000-0000-0000D5E20000}"/>
    <cellStyle name="Total 7 9 7 4" xfId="57149" xr:uid="{00000000-0005-0000-0000-0000D6E20000}"/>
    <cellStyle name="Total 7 9 8" xfId="57150" xr:uid="{00000000-0005-0000-0000-0000D7E20000}"/>
    <cellStyle name="Total 7 9 8 2" xfId="57151" xr:uid="{00000000-0005-0000-0000-0000D8E20000}"/>
    <cellStyle name="Total 7 9 8 3" xfId="57152" xr:uid="{00000000-0005-0000-0000-0000D9E20000}"/>
    <cellStyle name="Total 7 9 8 4" xfId="57153" xr:uid="{00000000-0005-0000-0000-0000DAE20000}"/>
    <cellStyle name="Total 7 9 9" xfId="57154" xr:uid="{00000000-0005-0000-0000-0000DBE20000}"/>
    <cellStyle name="Total 7 9 9 2" xfId="57155" xr:uid="{00000000-0005-0000-0000-0000DCE20000}"/>
    <cellStyle name="Total 7 9 9 3" xfId="57156" xr:uid="{00000000-0005-0000-0000-0000DDE20000}"/>
    <cellStyle name="Total 7 9 9 4" xfId="57157" xr:uid="{00000000-0005-0000-0000-0000DEE20000}"/>
    <cellStyle name="Total 8" xfId="57158" xr:uid="{00000000-0005-0000-0000-0000DFE20000}"/>
    <cellStyle name="Total 8 10" xfId="57159" xr:uid="{00000000-0005-0000-0000-0000E0E20000}"/>
    <cellStyle name="Total 8 10 2" xfId="57160" xr:uid="{00000000-0005-0000-0000-0000E1E20000}"/>
    <cellStyle name="Total 8 10 3" xfId="57161" xr:uid="{00000000-0005-0000-0000-0000E2E20000}"/>
    <cellStyle name="Total 8 10 4" xfId="57162" xr:uid="{00000000-0005-0000-0000-0000E3E20000}"/>
    <cellStyle name="Total 8 11" xfId="57163" xr:uid="{00000000-0005-0000-0000-0000E4E20000}"/>
    <cellStyle name="Total 8 11 2" xfId="57164" xr:uid="{00000000-0005-0000-0000-0000E5E20000}"/>
    <cellStyle name="Total 8 11 3" xfId="57165" xr:uid="{00000000-0005-0000-0000-0000E6E20000}"/>
    <cellStyle name="Total 8 11 4" xfId="57166" xr:uid="{00000000-0005-0000-0000-0000E7E20000}"/>
    <cellStyle name="Total 8 12" xfId="57167" xr:uid="{00000000-0005-0000-0000-0000E8E20000}"/>
    <cellStyle name="Total 8 12 2" xfId="57168" xr:uid="{00000000-0005-0000-0000-0000E9E20000}"/>
    <cellStyle name="Total 8 12 3" xfId="57169" xr:uid="{00000000-0005-0000-0000-0000EAE20000}"/>
    <cellStyle name="Total 8 12 4" xfId="57170" xr:uid="{00000000-0005-0000-0000-0000EBE20000}"/>
    <cellStyle name="Total 8 13" xfId="57171" xr:uid="{00000000-0005-0000-0000-0000ECE20000}"/>
    <cellStyle name="Total 8 13 2" xfId="57172" xr:uid="{00000000-0005-0000-0000-0000EDE20000}"/>
    <cellStyle name="Total 8 13 3" xfId="57173" xr:uid="{00000000-0005-0000-0000-0000EEE20000}"/>
    <cellStyle name="Total 8 13 4" xfId="57174" xr:uid="{00000000-0005-0000-0000-0000EFE20000}"/>
    <cellStyle name="Total 8 14" xfId="57175" xr:uid="{00000000-0005-0000-0000-0000F0E20000}"/>
    <cellStyle name="Total 8 14 2" xfId="57176" xr:uid="{00000000-0005-0000-0000-0000F1E20000}"/>
    <cellStyle name="Total 8 14 3" xfId="57177" xr:uid="{00000000-0005-0000-0000-0000F2E20000}"/>
    <cellStyle name="Total 8 14 4" xfId="57178" xr:uid="{00000000-0005-0000-0000-0000F3E20000}"/>
    <cellStyle name="Total 8 15" xfId="57179" xr:uid="{00000000-0005-0000-0000-0000F4E20000}"/>
    <cellStyle name="Total 8 15 2" xfId="57180" xr:uid="{00000000-0005-0000-0000-0000F5E20000}"/>
    <cellStyle name="Total 8 15 3" xfId="57181" xr:uid="{00000000-0005-0000-0000-0000F6E20000}"/>
    <cellStyle name="Total 8 15 4" xfId="57182" xr:uid="{00000000-0005-0000-0000-0000F7E20000}"/>
    <cellStyle name="Total 8 16" xfId="57183" xr:uid="{00000000-0005-0000-0000-0000F8E20000}"/>
    <cellStyle name="Total 8 16 2" xfId="57184" xr:uid="{00000000-0005-0000-0000-0000F9E20000}"/>
    <cellStyle name="Total 8 16 3" xfId="57185" xr:uid="{00000000-0005-0000-0000-0000FAE20000}"/>
    <cellStyle name="Total 8 16 4" xfId="57186" xr:uid="{00000000-0005-0000-0000-0000FBE20000}"/>
    <cellStyle name="Total 8 17" xfId="57187" xr:uid="{00000000-0005-0000-0000-0000FCE20000}"/>
    <cellStyle name="Total 8 17 2" xfId="57188" xr:uid="{00000000-0005-0000-0000-0000FDE20000}"/>
    <cellStyle name="Total 8 17 3" xfId="57189" xr:uid="{00000000-0005-0000-0000-0000FEE20000}"/>
    <cellStyle name="Total 8 17 4" xfId="57190" xr:uid="{00000000-0005-0000-0000-0000FFE20000}"/>
    <cellStyle name="Total 8 18" xfId="57191" xr:uid="{00000000-0005-0000-0000-000000E30000}"/>
    <cellStyle name="Total 8 18 2" xfId="57192" xr:uid="{00000000-0005-0000-0000-000001E30000}"/>
    <cellStyle name="Total 8 18 3" xfId="57193" xr:uid="{00000000-0005-0000-0000-000002E30000}"/>
    <cellStyle name="Total 8 18 4" xfId="57194" xr:uid="{00000000-0005-0000-0000-000003E30000}"/>
    <cellStyle name="Total 8 19" xfId="57195" xr:uid="{00000000-0005-0000-0000-000004E30000}"/>
    <cellStyle name="Total 8 19 2" xfId="57196" xr:uid="{00000000-0005-0000-0000-000005E30000}"/>
    <cellStyle name="Total 8 19 3" xfId="57197" xr:uid="{00000000-0005-0000-0000-000006E30000}"/>
    <cellStyle name="Total 8 19 4" xfId="57198" xr:uid="{00000000-0005-0000-0000-000007E30000}"/>
    <cellStyle name="Total 8 2" xfId="57199" xr:uid="{00000000-0005-0000-0000-000008E30000}"/>
    <cellStyle name="Total 8 2 2" xfId="57200" xr:uid="{00000000-0005-0000-0000-000009E30000}"/>
    <cellStyle name="Total 8 2 3" xfId="57201" xr:uid="{00000000-0005-0000-0000-00000AE30000}"/>
    <cellStyle name="Total 8 2 4" xfId="57202" xr:uid="{00000000-0005-0000-0000-00000BE30000}"/>
    <cellStyle name="Total 8 20" xfId="57203" xr:uid="{00000000-0005-0000-0000-00000CE30000}"/>
    <cellStyle name="Total 8 20 2" xfId="57204" xr:uid="{00000000-0005-0000-0000-00000DE30000}"/>
    <cellStyle name="Total 8 20 3" xfId="57205" xr:uid="{00000000-0005-0000-0000-00000EE30000}"/>
    <cellStyle name="Total 8 20 4" xfId="57206" xr:uid="{00000000-0005-0000-0000-00000FE30000}"/>
    <cellStyle name="Total 8 21" xfId="57207" xr:uid="{00000000-0005-0000-0000-000010E30000}"/>
    <cellStyle name="Total 8 22" xfId="57208" xr:uid="{00000000-0005-0000-0000-000011E30000}"/>
    <cellStyle name="Total 8 23" xfId="57209" xr:uid="{00000000-0005-0000-0000-000012E30000}"/>
    <cellStyle name="Total 8 3" xfId="57210" xr:uid="{00000000-0005-0000-0000-000013E30000}"/>
    <cellStyle name="Total 8 3 2" xfId="57211" xr:uid="{00000000-0005-0000-0000-000014E30000}"/>
    <cellStyle name="Total 8 3 3" xfId="57212" xr:uid="{00000000-0005-0000-0000-000015E30000}"/>
    <cellStyle name="Total 8 3 4" xfId="57213" xr:uid="{00000000-0005-0000-0000-000016E30000}"/>
    <cellStyle name="Total 8 4" xfId="57214" xr:uid="{00000000-0005-0000-0000-000017E30000}"/>
    <cellStyle name="Total 8 4 2" xfId="57215" xr:uid="{00000000-0005-0000-0000-000018E30000}"/>
    <cellStyle name="Total 8 4 3" xfId="57216" xr:uid="{00000000-0005-0000-0000-000019E30000}"/>
    <cellStyle name="Total 8 4 4" xfId="57217" xr:uid="{00000000-0005-0000-0000-00001AE30000}"/>
    <cellStyle name="Total 8 5" xfId="57218" xr:uid="{00000000-0005-0000-0000-00001BE30000}"/>
    <cellStyle name="Total 8 5 2" xfId="57219" xr:uid="{00000000-0005-0000-0000-00001CE30000}"/>
    <cellStyle name="Total 8 5 3" xfId="57220" xr:uid="{00000000-0005-0000-0000-00001DE30000}"/>
    <cellStyle name="Total 8 5 4" xfId="57221" xr:uid="{00000000-0005-0000-0000-00001EE30000}"/>
    <cellStyle name="Total 8 6" xfId="57222" xr:uid="{00000000-0005-0000-0000-00001FE30000}"/>
    <cellStyle name="Total 8 6 2" xfId="57223" xr:uid="{00000000-0005-0000-0000-000020E30000}"/>
    <cellStyle name="Total 8 6 3" xfId="57224" xr:uid="{00000000-0005-0000-0000-000021E30000}"/>
    <cellStyle name="Total 8 6 4" xfId="57225" xr:uid="{00000000-0005-0000-0000-000022E30000}"/>
    <cellStyle name="Total 8 7" xfId="57226" xr:uid="{00000000-0005-0000-0000-000023E30000}"/>
    <cellStyle name="Total 8 7 2" xfId="57227" xr:uid="{00000000-0005-0000-0000-000024E30000}"/>
    <cellStyle name="Total 8 7 3" xfId="57228" xr:uid="{00000000-0005-0000-0000-000025E30000}"/>
    <cellStyle name="Total 8 7 4" xfId="57229" xr:uid="{00000000-0005-0000-0000-000026E30000}"/>
    <cellStyle name="Total 8 8" xfId="57230" xr:uid="{00000000-0005-0000-0000-000027E30000}"/>
    <cellStyle name="Total 8 8 2" xfId="57231" xr:uid="{00000000-0005-0000-0000-000028E30000}"/>
    <cellStyle name="Total 8 8 3" xfId="57232" xr:uid="{00000000-0005-0000-0000-000029E30000}"/>
    <cellStyle name="Total 8 8 4" xfId="57233" xr:uid="{00000000-0005-0000-0000-00002AE30000}"/>
    <cellStyle name="Total 8 9" xfId="57234" xr:uid="{00000000-0005-0000-0000-00002BE30000}"/>
    <cellStyle name="Total 8 9 2" xfId="57235" xr:uid="{00000000-0005-0000-0000-00002CE30000}"/>
    <cellStyle name="Total 8 9 3" xfId="57236" xr:uid="{00000000-0005-0000-0000-00002DE30000}"/>
    <cellStyle name="Total 8 9 4" xfId="57237" xr:uid="{00000000-0005-0000-0000-00002EE30000}"/>
    <cellStyle name="Total 9" xfId="57238" xr:uid="{00000000-0005-0000-0000-00002FE30000}"/>
    <cellStyle name="Total 9 10" xfId="57239" xr:uid="{00000000-0005-0000-0000-000030E30000}"/>
    <cellStyle name="Total 9 10 2" xfId="57240" xr:uid="{00000000-0005-0000-0000-000031E30000}"/>
    <cellStyle name="Total 9 10 3" xfId="57241" xr:uid="{00000000-0005-0000-0000-000032E30000}"/>
    <cellStyle name="Total 9 10 4" xfId="57242" xr:uid="{00000000-0005-0000-0000-000033E30000}"/>
    <cellStyle name="Total 9 11" xfId="57243" xr:uid="{00000000-0005-0000-0000-000034E30000}"/>
    <cellStyle name="Total 9 11 2" xfId="57244" xr:uid="{00000000-0005-0000-0000-000035E30000}"/>
    <cellStyle name="Total 9 11 3" xfId="57245" xr:uid="{00000000-0005-0000-0000-000036E30000}"/>
    <cellStyle name="Total 9 11 4" xfId="57246" xr:uid="{00000000-0005-0000-0000-000037E30000}"/>
    <cellStyle name="Total 9 12" xfId="57247" xr:uid="{00000000-0005-0000-0000-000038E30000}"/>
    <cellStyle name="Total 9 12 2" xfId="57248" xr:uid="{00000000-0005-0000-0000-000039E30000}"/>
    <cellStyle name="Total 9 12 3" xfId="57249" xr:uid="{00000000-0005-0000-0000-00003AE30000}"/>
    <cellStyle name="Total 9 12 4" xfId="57250" xr:uid="{00000000-0005-0000-0000-00003BE30000}"/>
    <cellStyle name="Total 9 13" xfId="57251" xr:uid="{00000000-0005-0000-0000-00003CE30000}"/>
    <cellStyle name="Total 9 13 2" xfId="57252" xr:uid="{00000000-0005-0000-0000-00003DE30000}"/>
    <cellStyle name="Total 9 13 3" xfId="57253" xr:uid="{00000000-0005-0000-0000-00003EE30000}"/>
    <cellStyle name="Total 9 13 4" xfId="57254" xr:uid="{00000000-0005-0000-0000-00003FE30000}"/>
    <cellStyle name="Total 9 14" xfId="57255" xr:uid="{00000000-0005-0000-0000-000040E30000}"/>
    <cellStyle name="Total 9 14 2" xfId="57256" xr:uid="{00000000-0005-0000-0000-000041E30000}"/>
    <cellStyle name="Total 9 14 3" xfId="57257" xr:uid="{00000000-0005-0000-0000-000042E30000}"/>
    <cellStyle name="Total 9 14 4" xfId="57258" xr:uid="{00000000-0005-0000-0000-000043E30000}"/>
    <cellStyle name="Total 9 15" xfId="57259" xr:uid="{00000000-0005-0000-0000-000044E30000}"/>
    <cellStyle name="Total 9 15 2" xfId="57260" xr:uid="{00000000-0005-0000-0000-000045E30000}"/>
    <cellStyle name="Total 9 15 3" xfId="57261" xr:uid="{00000000-0005-0000-0000-000046E30000}"/>
    <cellStyle name="Total 9 15 4" xfId="57262" xr:uid="{00000000-0005-0000-0000-000047E30000}"/>
    <cellStyle name="Total 9 16" xfId="57263" xr:uid="{00000000-0005-0000-0000-000048E30000}"/>
    <cellStyle name="Total 9 16 2" xfId="57264" xr:uid="{00000000-0005-0000-0000-000049E30000}"/>
    <cellStyle name="Total 9 16 3" xfId="57265" xr:uid="{00000000-0005-0000-0000-00004AE30000}"/>
    <cellStyle name="Total 9 16 4" xfId="57266" xr:uid="{00000000-0005-0000-0000-00004BE30000}"/>
    <cellStyle name="Total 9 17" xfId="57267" xr:uid="{00000000-0005-0000-0000-00004CE30000}"/>
    <cellStyle name="Total 9 17 2" xfId="57268" xr:uid="{00000000-0005-0000-0000-00004DE30000}"/>
    <cellStyle name="Total 9 17 3" xfId="57269" xr:uid="{00000000-0005-0000-0000-00004EE30000}"/>
    <cellStyle name="Total 9 17 4" xfId="57270" xr:uid="{00000000-0005-0000-0000-00004FE30000}"/>
    <cellStyle name="Total 9 18" xfId="57271" xr:uid="{00000000-0005-0000-0000-000050E30000}"/>
    <cellStyle name="Total 9 18 2" xfId="57272" xr:uid="{00000000-0005-0000-0000-000051E30000}"/>
    <cellStyle name="Total 9 18 3" xfId="57273" xr:uid="{00000000-0005-0000-0000-000052E30000}"/>
    <cellStyle name="Total 9 18 4" xfId="57274" xr:uid="{00000000-0005-0000-0000-000053E30000}"/>
    <cellStyle name="Total 9 19" xfId="57275" xr:uid="{00000000-0005-0000-0000-000054E30000}"/>
    <cellStyle name="Total 9 19 2" xfId="57276" xr:uid="{00000000-0005-0000-0000-000055E30000}"/>
    <cellStyle name="Total 9 19 3" xfId="57277" xr:uid="{00000000-0005-0000-0000-000056E30000}"/>
    <cellStyle name="Total 9 19 4" xfId="57278" xr:uid="{00000000-0005-0000-0000-000057E30000}"/>
    <cellStyle name="Total 9 2" xfId="57279" xr:uid="{00000000-0005-0000-0000-000058E30000}"/>
    <cellStyle name="Total 9 2 2" xfId="57280" xr:uid="{00000000-0005-0000-0000-000059E30000}"/>
    <cellStyle name="Total 9 2 3" xfId="57281" xr:uid="{00000000-0005-0000-0000-00005AE30000}"/>
    <cellStyle name="Total 9 2 4" xfId="57282" xr:uid="{00000000-0005-0000-0000-00005BE30000}"/>
    <cellStyle name="Total 9 20" xfId="57283" xr:uid="{00000000-0005-0000-0000-00005CE30000}"/>
    <cellStyle name="Total 9 20 2" xfId="57284" xr:uid="{00000000-0005-0000-0000-00005DE30000}"/>
    <cellStyle name="Total 9 20 3" xfId="57285" xr:uid="{00000000-0005-0000-0000-00005EE30000}"/>
    <cellStyle name="Total 9 20 4" xfId="57286" xr:uid="{00000000-0005-0000-0000-00005FE30000}"/>
    <cellStyle name="Total 9 21" xfId="57287" xr:uid="{00000000-0005-0000-0000-000060E30000}"/>
    <cellStyle name="Total 9 22" xfId="57288" xr:uid="{00000000-0005-0000-0000-000061E30000}"/>
    <cellStyle name="Total 9 23" xfId="57289" xr:uid="{00000000-0005-0000-0000-000062E30000}"/>
    <cellStyle name="Total 9 3" xfId="57290" xr:uid="{00000000-0005-0000-0000-000063E30000}"/>
    <cellStyle name="Total 9 3 2" xfId="57291" xr:uid="{00000000-0005-0000-0000-000064E30000}"/>
    <cellStyle name="Total 9 3 3" xfId="57292" xr:uid="{00000000-0005-0000-0000-000065E30000}"/>
    <cellStyle name="Total 9 3 4" xfId="57293" xr:uid="{00000000-0005-0000-0000-000066E30000}"/>
    <cellStyle name="Total 9 4" xfId="57294" xr:uid="{00000000-0005-0000-0000-000067E30000}"/>
    <cellStyle name="Total 9 4 2" xfId="57295" xr:uid="{00000000-0005-0000-0000-000068E30000}"/>
    <cellStyle name="Total 9 4 3" xfId="57296" xr:uid="{00000000-0005-0000-0000-000069E30000}"/>
    <cellStyle name="Total 9 4 4" xfId="57297" xr:uid="{00000000-0005-0000-0000-00006AE30000}"/>
    <cellStyle name="Total 9 5" xfId="57298" xr:uid="{00000000-0005-0000-0000-00006BE30000}"/>
    <cellStyle name="Total 9 5 2" xfId="57299" xr:uid="{00000000-0005-0000-0000-00006CE30000}"/>
    <cellStyle name="Total 9 5 3" xfId="57300" xr:uid="{00000000-0005-0000-0000-00006DE30000}"/>
    <cellStyle name="Total 9 5 4" xfId="57301" xr:uid="{00000000-0005-0000-0000-00006EE30000}"/>
    <cellStyle name="Total 9 6" xfId="57302" xr:uid="{00000000-0005-0000-0000-00006FE30000}"/>
    <cellStyle name="Total 9 6 2" xfId="57303" xr:uid="{00000000-0005-0000-0000-000070E30000}"/>
    <cellStyle name="Total 9 6 3" xfId="57304" xr:uid="{00000000-0005-0000-0000-000071E30000}"/>
    <cellStyle name="Total 9 6 4" xfId="57305" xr:uid="{00000000-0005-0000-0000-000072E30000}"/>
    <cellStyle name="Total 9 7" xfId="57306" xr:uid="{00000000-0005-0000-0000-000073E30000}"/>
    <cellStyle name="Total 9 7 2" xfId="57307" xr:uid="{00000000-0005-0000-0000-000074E30000}"/>
    <cellStyle name="Total 9 7 3" xfId="57308" xr:uid="{00000000-0005-0000-0000-000075E30000}"/>
    <cellStyle name="Total 9 7 4" xfId="57309" xr:uid="{00000000-0005-0000-0000-000076E30000}"/>
    <cellStyle name="Total 9 8" xfId="57310" xr:uid="{00000000-0005-0000-0000-000077E30000}"/>
    <cellStyle name="Total 9 8 2" xfId="57311" xr:uid="{00000000-0005-0000-0000-000078E30000}"/>
    <cellStyle name="Total 9 8 3" xfId="57312" xr:uid="{00000000-0005-0000-0000-000079E30000}"/>
    <cellStyle name="Total 9 8 4" xfId="57313" xr:uid="{00000000-0005-0000-0000-00007AE30000}"/>
    <cellStyle name="Total 9 9" xfId="57314" xr:uid="{00000000-0005-0000-0000-00007BE30000}"/>
    <cellStyle name="Total 9 9 2" xfId="57315" xr:uid="{00000000-0005-0000-0000-00007CE30000}"/>
    <cellStyle name="Total 9 9 3" xfId="57316" xr:uid="{00000000-0005-0000-0000-00007DE30000}"/>
    <cellStyle name="Total 9 9 4" xfId="57317" xr:uid="{00000000-0005-0000-0000-00007EE30000}"/>
    <cellStyle name="Total Currency" xfId="57972" xr:uid="{00000000-0005-0000-0000-00007FE30000}"/>
    <cellStyle name="Total Normal" xfId="57973" xr:uid="{00000000-0005-0000-0000-000080E30000}"/>
    <cellStyle name="TypeNote" xfId="57974" xr:uid="{00000000-0005-0000-0000-000081E30000}"/>
    <cellStyle name="Unit" xfId="57975" xr:uid="{00000000-0005-0000-0000-000082E30000}"/>
    <cellStyle name="UnitOfMeasure" xfId="57976" xr:uid="{00000000-0005-0000-0000-000083E30000}"/>
    <cellStyle name="Value" xfId="57977" xr:uid="{00000000-0005-0000-0000-000084E30000}"/>
    <cellStyle name="Vertical" xfId="57978" xr:uid="{00000000-0005-0000-0000-000085E30000}"/>
    <cellStyle name="Währung [0]_Compiling Utility Macros" xfId="1915" xr:uid="{00000000-0005-0000-0000-000086E30000}"/>
    <cellStyle name="Währung_Compiling Utility Macros" xfId="1916" xr:uid="{00000000-0005-0000-0000-000087E30000}"/>
    <cellStyle name="Warning Text" xfId="22" builtinId="11" customBuiltin="1"/>
    <cellStyle name="Warning Text 10" xfId="57318" xr:uid="{00000000-0005-0000-0000-000089E30000}"/>
    <cellStyle name="Warning Text 10 2" xfId="57319" xr:uid="{00000000-0005-0000-0000-00008AE30000}"/>
    <cellStyle name="Warning Text 10 3" xfId="57320" xr:uid="{00000000-0005-0000-0000-00008BE30000}"/>
    <cellStyle name="Warning Text 11" xfId="57321" xr:uid="{00000000-0005-0000-0000-00008CE30000}"/>
    <cellStyle name="Warning Text 11 2" xfId="57322" xr:uid="{00000000-0005-0000-0000-00008DE30000}"/>
    <cellStyle name="Warning Text 11 3" xfId="57323" xr:uid="{00000000-0005-0000-0000-00008EE30000}"/>
    <cellStyle name="Warning Text 12" xfId="57324" xr:uid="{00000000-0005-0000-0000-00008FE30000}"/>
    <cellStyle name="Warning Text 12 10" xfId="57325" xr:uid="{00000000-0005-0000-0000-000090E30000}"/>
    <cellStyle name="Warning Text 12 10 2" xfId="57326" xr:uid="{00000000-0005-0000-0000-000091E30000}"/>
    <cellStyle name="Warning Text 12 11" xfId="57327" xr:uid="{00000000-0005-0000-0000-000092E30000}"/>
    <cellStyle name="Warning Text 12 11 2" xfId="57328" xr:uid="{00000000-0005-0000-0000-000093E30000}"/>
    <cellStyle name="Warning Text 12 12" xfId="57329" xr:uid="{00000000-0005-0000-0000-000094E30000}"/>
    <cellStyle name="Warning Text 12 12 2" xfId="57330" xr:uid="{00000000-0005-0000-0000-000095E30000}"/>
    <cellStyle name="Warning Text 12 13" xfId="57331" xr:uid="{00000000-0005-0000-0000-000096E30000}"/>
    <cellStyle name="Warning Text 12 13 2" xfId="57332" xr:uid="{00000000-0005-0000-0000-000097E30000}"/>
    <cellStyle name="Warning Text 12 14" xfId="57333" xr:uid="{00000000-0005-0000-0000-000098E30000}"/>
    <cellStyle name="Warning Text 12 14 2" xfId="57334" xr:uid="{00000000-0005-0000-0000-000099E30000}"/>
    <cellStyle name="Warning Text 12 15" xfId="57335" xr:uid="{00000000-0005-0000-0000-00009AE30000}"/>
    <cellStyle name="Warning Text 12 15 2" xfId="57336" xr:uid="{00000000-0005-0000-0000-00009BE30000}"/>
    <cellStyle name="Warning Text 12 16" xfId="57337" xr:uid="{00000000-0005-0000-0000-00009CE30000}"/>
    <cellStyle name="Warning Text 12 16 2" xfId="57338" xr:uid="{00000000-0005-0000-0000-00009DE30000}"/>
    <cellStyle name="Warning Text 12 17" xfId="57339" xr:uid="{00000000-0005-0000-0000-00009EE30000}"/>
    <cellStyle name="Warning Text 12 17 2" xfId="57340" xr:uid="{00000000-0005-0000-0000-00009FE30000}"/>
    <cellStyle name="Warning Text 12 18" xfId="57341" xr:uid="{00000000-0005-0000-0000-0000A0E30000}"/>
    <cellStyle name="Warning Text 12 18 2" xfId="57342" xr:uid="{00000000-0005-0000-0000-0000A1E30000}"/>
    <cellStyle name="Warning Text 12 19" xfId="57343" xr:uid="{00000000-0005-0000-0000-0000A2E30000}"/>
    <cellStyle name="Warning Text 12 19 2" xfId="57344" xr:uid="{00000000-0005-0000-0000-0000A3E30000}"/>
    <cellStyle name="Warning Text 12 2" xfId="57345" xr:uid="{00000000-0005-0000-0000-0000A4E30000}"/>
    <cellStyle name="Warning Text 12 2 2" xfId="57346" xr:uid="{00000000-0005-0000-0000-0000A5E30000}"/>
    <cellStyle name="Warning Text 12 20" xfId="57347" xr:uid="{00000000-0005-0000-0000-0000A6E30000}"/>
    <cellStyle name="Warning Text 12 20 2" xfId="57348" xr:uid="{00000000-0005-0000-0000-0000A7E30000}"/>
    <cellStyle name="Warning Text 12 21" xfId="57349" xr:uid="{00000000-0005-0000-0000-0000A8E30000}"/>
    <cellStyle name="Warning Text 12 21 2" xfId="57350" xr:uid="{00000000-0005-0000-0000-0000A9E30000}"/>
    <cellStyle name="Warning Text 12 22" xfId="57351" xr:uid="{00000000-0005-0000-0000-0000AAE30000}"/>
    <cellStyle name="Warning Text 12 22 2" xfId="57352" xr:uid="{00000000-0005-0000-0000-0000ABE30000}"/>
    <cellStyle name="Warning Text 12 23" xfId="57353" xr:uid="{00000000-0005-0000-0000-0000ACE30000}"/>
    <cellStyle name="Warning Text 12 23 2" xfId="57354" xr:uid="{00000000-0005-0000-0000-0000ADE30000}"/>
    <cellStyle name="Warning Text 12 24" xfId="57355" xr:uid="{00000000-0005-0000-0000-0000AEE30000}"/>
    <cellStyle name="Warning Text 12 24 2" xfId="57356" xr:uid="{00000000-0005-0000-0000-0000AFE30000}"/>
    <cellStyle name="Warning Text 12 25" xfId="57357" xr:uid="{00000000-0005-0000-0000-0000B0E30000}"/>
    <cellStyle name="Warning Text 12 25 2" xfId="57358" xr:uid="{00000000-0005-0000-0000-0000B1E30000}"/>
    <cellStyle name="Warning Text 12 26" xfId="57359" xr:uid="{00000000-0005-0000-0000-0000B2E30000}"/>
    <cellStyle name="Warning Text 12 26 2" xfId="57360" xr:uid="{00000000-0005-0000-0000-0000B3E30000}"/>
    <cellStyle name="Warning Text 12 27" xfId="57361" xr:uid="{00000000-0005-0000-0000-0000B4E30000}"/>
    <cellStyle name="Warning Text 12 27 2" xfId="57362" xr:uid="{00000000-0005-0000-0000-0000B5E30000}"/>
    <cellStyle name="Warning Text 12 28" xfId="57363" xr:uid="{00000000-0005-0000-0000-0000B6E30000}"/>
    <cellStyle name="Warning Text 12 28 2" xfId="57364" xr:uid="{00000000-0005-0000-0000-0000B7E30000}"/>
    <cellStyle name="Warning Text 12 29" xfId="57365" xr:uid="{00000000-0005-0000-0000-0000B8E30000}"/>
    <cellStyle name="Warning Text 12 29 2" xfId="57366" xr:uid="{00000000-0005-0000-0000-0000B9E30000}"/>
    <cellStyle name="Warning Text 12 3" xfId="57367" xr:uid="{00000000-0005-0000-0000-0000BAE30000}"/>
    <cellStyle name="Warning Text 12 3 2" xfId="57368" xr:uid="{00000000-0005-0000-0000-0000BBE30000}"/>
    <cellStyle name="Warning Text 12 30" xfId="57369" xr:uid="{00000000-0005-0000-0000-0000BCE30000}"/>
    <cellStyle name="Warning Text 12 30 2" xfId="57370" xr:uid="{00000000-0005-0000-0000-0000BDE30000}"/>
    <cellStyle name="Warning Text 12 31" xfId="57371" xr:uid="{00000000-0005-0000-0000-0000BEE30000}"/>
    <cellStyle name="Warning Text 12 4" xfId="57372" xr:uid="{00000000-0005-0000-0000-0000BFE30000}"/>
    <cellStyle name="Warning Text 12 4 2" xfId="57373" xr:uid="{00000000-0005-0000-0000-0000C0E30000}"/>
    <cellStyle name="Warning Text 12 5" xfId="57374" xr:uid="{00000000-0005-0000-0000-0000C1E30000}"/>
    <cellStyle name="Warning Text 12 5 2" xfId="57375" xr:uid="{00000000-0005-0000-0000-0000C2E30000}"/>
    <cellStyle name="Warning Text 12 6" xfId="57376" xr:uid="{00000000-0005-0000-0000-0000C3E30000}"/>
    <cellStyle name="Warning Text 12 6 2" xfId="57377" xr:uid="{00000000-0005-0000-0000-0000C4E30000}"/>
    <cellStyle name="Warning Text 12 7" xfId="57378" xr:uid="{00000000-0005-0000-0000-0000C5E30000}"/>
    <cellStyle name="Warning Text 12 7 2" xfId="57379" xr:uid="{00000000-0005-0000-0000-0000C6E30000}"/>
    <cellStyle name="Warning Text 12 8" xfId="57380" xr:uid="{00000000-0005-0000-0000-0000C7E30000}"/>
    <cellStyle name="Warning Text 12 8 2" xfId="57381" xr:uid="{00000000-0005-0000-0000-0000C8E30000}"/>
    <cellStyle name="Warning Text 12 9" xfId="57382" xr:uid="{00000000-0005-0000-0000-0000C9E30000}"/>
    <cellStyle name="Warning Text 12 9 2" xfId="57383" xr:uid="{00000000-0005-0000-0000-0000CAE30000}"/>
    <cellStyle name="Warning Text 13" xfId="57384" xr:uid="{00000000-0005-0000-0000-0000CBE30000}"/>
    <cellStyle name="Warning Text 13 2" xfId="57385" xr:uid="{00000000-0005-0000-0000-0000CCE30000}"/>
    <cellStyle name="Warning Text 14" xfId="57386" xr:uid="{00000000-0005-0000-0000-0000CDE30000}"/>
    <cellStyle name="Warning Text 14 2" xfId="57387" xr:uid="{00000000-0005-0000-0000-0000CEE30000}"/>
    <cellStyle name="Warning Text 15" xfId="57388" xr:uid="{00000000-0005-0000-0000-0000CFE30000}"/>
    <cellStyle name="Warning Text 15 2" xfId="57389" xr:uid="{00000000-0005-0000-0000-0000D0E30000}"/>
    <cellStyle name="Warning Text 16" xfId="57390" xr:uid="{00000000-0005-0000-0000-0000D1E30000}"/>
    <cellStyle name="Warning Text 17" xfId="57391" xr:uid="{00000000-0005-0000-0000-0000D2E30000}"/>
    <cellStyle name="Warning Text 18" xfId="57392" xr:uid="{00000000-0005-0000-0000-0000D3E30000}"/>
    <cellStyle name="Warning Text 2" xfId="1917" xr:uid="{00000000-0005-0000-0000-0000D4E30000}"/>
    <cellStyle name="Warning Text 2 10" xfId="57393" xr:uid="{00000000-0005-0000-0000-0000D5E30000}"/>
    <cellStyle name="Warning Text 2 10 2" xfId="57394" xr:uid="{00000000-0005-0000-0000-0000D6E30000}"/>
    <cellStyle name="Warning Text 2 11" xfId="57395" xr:uid="{00000000-0005-0000-0000-0000D7E30000}"/>
    <cellStyle name="Warning Text 2 11 2" xfId="57396" xr:uid="{00000000-0005-0000-0000-0000D8E30000}"/>
    <cellStyle name="Warning Text 2 2" xfId="1918" xr:uid="{00000000-0005-0000-0000-0000D9E30000}"/>
    <cellStyle name="Warning Text 2 2 2" xfId="57398" xr:uid="{00000000-0005-0000-0000-0000DAE30000}"/>
    <cellStyle name="Warning Text 2 2 3" xfId="57399" xr:uid="{00000000-0005-0000-0000-0000DBE30000}"/>
    <cellStyle name="Warning Text 2 2 4" xfId="57397" xr:uid="{00000000-0005-0000-0000-0000DCE30000}"/>
    <cellStyle name="Warning Text 2 3" xfId="57400" xr:uid="{00000000-0005-0000-0000-0000DDE30000}"/>
    <cellStyle name="Warning Text 2 3 2" xfId="57401" xr:uid="{00000000-0005-0000-0000-0000DEE30000}"/>
    <cellStyle name="Warning Text 2 3 3" xfId="57402" xr:uid="{00000000-0005-0000-0000-0000DFE30000}"/>
    <cellStyle name="Warning Text 2 4" xfId="57403" xr:uid="{00000000-0005-0000-0000-0000E0E30000}"/>
    <cellStyle name="Warning Text 2 4 2" xfId="57404" xr:uid="{00000000-0005-0000-0000-0000E1E30000}"/>
    <cellStyle name="Warning Text 2 4 3" xfId="57405" xr:uid="{00000000-0005-0000-0000-0000E2E30000}"/>
    <cellStyle name="Warning Text 2 5" xfId="57406" xr:uid="{00000000-0005-0000-0000-0000E3E30000}"/>
    <cellStyle name="Warning Text 2 5 2" xfId="57407" xr:uid="{00000000-0005-0000-0000-0000E4E30000}"/>
    <cellStyle name="Warning Text 2 5 3" xfId="57408" xr:uid="{00000000-0005-0000-0000-0000E5E30000}"/>
    <cellStyle name="Warning Text 2 6" xfId="57409" xr:uid="{00000000-0005-0000-0000-0000E6E30000}"/>
    <cellStyle name="Warning Text 2 6 2" xfId="57410" xr:uid="{00000000-0005-0000-0000-0000E7E30000}"/>
    <cellStyle name="Warning Text 2 6 3" xfId="57411" xr:uid="{00000000-0005-0000-0000-0000E8E30000}"/>
    <cellStyle name="Warning Text 2 7" xfId="57412" xr:uid="{00000000-0005-0000-0000-0000E9E30000}"/>
    <cellStyle name="Warning Text 2 7 2" xfId="57413" xr:uid="{00000000-0005-0000-0000-0000EAE30000}"/>
    <cellStyle name="Warning Text 2 7 3" xfId="57414" xr:uid="{00000000-0005-0000-0000-0000EBE30000}"/>
    <cellStyle name="Warning Text 2 8" xfId="57415" xr:uid="{00000000-0005-0000-0000-0000ECE30000}"/>
    <cellStyle name="Warning Text 2 8 2" xfId="57416" xr:uid="{00000000-0005-0000-0000-0000EDE30000}"/>
    <cellStyle name="Warning Text 2 8 3" xfId="57417" xr:uid="{00000000-0005-0000-0000-0000EEE30000}"/>
    <cellStyle name="Warning Text 2 9" xfId="57418" xr:uid="{00000000-0005-0000-0000-0000EFE30000}"/>
    <cellStyle name="Warning Text 3" xfId="1919" xr:uid="{00000000-0005-0000-0000-0000F0E30000}"/>
    <cellStyle name="Warning Text 3 2" xfId="57420" xr:uid="{00000000-0005-0000-0000-0000F1E30000}"/>
    <cellStyle name="Warning Text 3 2 2" xfId="57421" xr:uid="{00000000-0005-0000-0000-0000F2E30000}"/>
    <cellStyle name="Warning Text 3 3" xfId="57422" xr:uid="{00000000-0005-0000-0000-0000F3E30000}"/>
    <cellStyle name="Warning Text 3 4" xfId="57423" xr:uid="{00000000-0005-0000-0000-0000F4E30000}"/>
    <cellStyle name="Warning Text 3 5" xfId="58105" xr:uid="{00000000-0005-0000-0000-0000F5E30000}"/>
    <cellStyle name="Warning Text 3 6" xfId="57419" xr:uid="{00000000-0005-0000-0000-0000F6E30000}"/>
    <cellStyle name="Warning Text 4" xfId="1920" xr:uid="{00000000-0005-0000-0000-0000F7E30000}"/>
    <cellStyle name="Warning Text 4 2" xfId="57425" xr:uid="{00000000-0005-0000-0000-0000F8E30000}"/>
    <cellStyle name="Warning Text 4 2 2" xfId="57426" xr:uid="{00000000-0005-0000-0000-0000F9E30000}"/>
    <cellStyle name="Warning Text 4 3" xfId="57427" xr:uid="{00000000-0005-0000-0000-0000FAE30000}"/>
    <cellStyle name="Warning Text 4 4" xfId="57428" xr:uid="{00000000-0005-0000-0000-0000FBE30000}"/>
    <cellStyle name="Warning Text 4 5" xfId="57424" xr:uid="{00000000-0005-0000-0000-0000FCE30000}"/>
    <cellStyle name="Warning Text 5" xfId="57429" xr:uid="{00000000-0005-0000-0000-0000FDE30000}"/>
    <cellStyle name="Warning Text 5 2" xfId="57430" xr:uid="{00000000-0005-0000-0000-0000FEE30000}"/>
    <cellStyle name="Warning Text 5 2 2" xfId="57431" xr:uid="{00000000-0005-0000-0000-0000FFE30000}"/>
    <cellStyle name="Warning Text 5 3" xfId="57432" xr:uid="{00000000-0005-0000-0000-000000E40000}"/>
    <cellStyle name="Warning Text 5 4" xfId="57433" xr:uid="{00000000-0005-0000-0000-000001E40000}"/>
    <cellStyle name="Warning Text 6" xfId="57434" xr:uid="{00000000-0005-0000-0000-000002E40000}"/>
    <cellStyle name="Warning Text 6 2" xfId="57435" xr:uid="{00000000-0005-0000-0000-000003E40000}"/>
    <cellStyle name="Warning Text 6 2 2" xfId="57436" xr:uid="{00000000-0005-0000-0000-000004E40000}"/>
    <cellStyle name="Warning Text 6 3" xfId="57437" xr:uid="{00000000-0005-0000-0000-000005E40000}"/>
    <cellStyle name="Warning Text 6 4" xfId="57438" xr:uid="{00000000-0005-0000-0000-000006E40000}"/>
    <cellStyle name="Warning Text 7" xfId="57439" xr:uid="{00000000-0005-0000-0000-000007E40000}"/>
    <cellStyle name="Warning Text 7 10" xfId="57440" xr:uid="{00000000-0005-0000-0000-000008E40000}"/>
    <cellStyle name="Warning Text 7 10 2" xfId="57441" xr:uid="{00000000-0005-0000-0000-000009E40000}"/>
    <cellStyle name="Warning Text 7 11" xfId="57442" xr:uid="{00000000-0005-0000-0000-00000AE40000}"/>
    <cellStyle name="Warning Text 7 11 2" xfId="57443" xr:uid="{00000000-0005-0000-0000-00000BE40000}"/>
    <cellStyle name="Warning Text 7 12" xfId="57444" xr:uid="{00000000-0005-0000-0000-00000CE40000}"/>
    <cellStyle name="Warning Text 7 13" xfId="57445" xr:uid="{00000000-0005-0000-0000-00000DE40000}"/>
    <cellStyle name="Warning Text 7 2" xfId="57446" xr:uid="{00000000-0005-0000-0000-00000EE40000}"/>
    <cellStyle name="Warning Text 7 2 2" xfId="57447" xr:uid="{00000000-0005-0000-0000-00000FE40000}"/>
    <cellStyle name="Warning Text 7 3" xfId="57448" xr:uid="{00000000-0005-0000-0000-000010E40000}"/>
    <cellStyle name="Warning Text 7 3 2" xfId="57449" xr:uid="{00000000-0005-0000-0000-000011E40000}"/>
    <cellStyle name="Warning Text 7 4" xfId="57450" xr:uid="{00000000-0005-0000-0000-000012E40000}"/>
    <cellStyle name="Warning Text 7 4 2" xfId="57451" xr:uid="{00000000-0005-0000-0000-000013E40000}"/>
    <cellStyle name="Warning Text 7 5" xfId="57452" xr:uid="{00000000-0005-0000-0000-000014E40000}"/>
    <cellStyle name="Warning Text 7 5 2" xfId="57453" xr:uid="{00000000-0005-0000-0000-000015E40000}"/>
    <cellStyle name="Warning Text 7 6" xfId="57454" xr:uid="{00000000-0005-0000-0000-000016E40000}"/>
    <cellStyle name="Warning Text 7 6 2" xfId="57455" xr:uid="{00000000-0005-0000-0000-000017E40000}"/>
    <cellStyle name="Warning Text 7 7" xfId="57456" xr:uid="{00000000-0005-0000-0000-000018E40000}"/>
    <cellStyle name="Warning Text 7 7 2" xfId="57457" xr:uid="{00000000-0005-0000-0000-000019E40000}"/>
    <cellStyle name="Warning Text 7 8" xfId="57458" xr:uid="{00000000-0005-0000-0000-00001AE40000}"/>
    <cellStyle name="Warning Text 7 8 2" xfId="57459" xr:uid="{00000000-0005-0000-0000-00001BE40000}"/>
    <cellStyle name="Warning Text 7 9" xfId="57460" xr:uid="{00000000-0005-0000-0000-00001CE40000}"/>
    <cellStyle name="Warning Text 7 9 2" xfId="57461" xr:uid="{00000000-0005-0000-0000-00001DE40000}"/>
    <cellStyle name="Warning Text 8" xfId="57462" xr:uid="{00000000-0005-0000-0000-00001EE40000}"/>
    <cellStyle name="Warning Text 8 2" xfId="57463" xr:uid="{00000000-0005-0000-0000-00001FE40000}"/>
    <cellStyle name="Warning Text 8 3" xfId="57464" xr:uid="{00000000-0005-0000-0000-000020E40000}"/>
    <cellStyle name="Warning Text 9" xfId="57465" xr:uid="{00000000-0005-0000-0000-000021E40000}"/>
    <cellStyle name="Warning Text 9 2" xfId="57466" xr:uid="{00000000-0005-0000-0000-000022E40000}"/>
    <cellStyle name="Warning Text 9 3" xfId="57467" xr:uid="{00000000-0005-0000-0000-000023E40000}"/>
    <cellStyle name="whole number" xfId="57979" xr:uid="{00000000-0005-0000-0000-000024E40000}"/>
    <cellStyle name="whole number 2" xfId="58106" xr:uid="{00000000-0005-0000-0000-000025E40000}"/>
  </cellStyles>
  <dxfs count="0"/>
  <tableStyles count="0" defaultTableStyle="TableStyleMedium2" defaultPivotStyle="PivotStyleLight16"/>
  <colors>
    <mruColors>
      <color rgb="FFED7D31"/>
      <color rgb="FFED9D31"/>
      <color rgb="FFFFD1C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2988594" cy="716559"/>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xdr:colOff>
      <xdr:row>28</xdr:row>
      <xdr:rowOff>25455</xdr:rowOff>
    </xdr:from>
    <xdr:to>
      <xdr:col>2</xdr:col>
      <xdr:colOff>1013652</xdr:colOff>
      <xdr:row>33</xdr:row>
      <xdr:rowOff>67235</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373436" y="5690029"/>
          <a:ext cx="3015863" cy="1274427"/>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Network cost allowance - Gas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a breakdown of the</a:t>
          </a:r>
          <a:r>
            <a:rPr lang="en-GB" sz="1000" baseline="0">
              <a:latin typeface="Verdana" panose="020B0604030504040204" pitchFamily="34" charset="0"/>
              <a:ea typeface="Verdana" panose="020B0604030504040204" pitchFamily="34" charset="0"/>
              <a:cs typeface="Verdana" panose="020B0604030504040204" pitchFamily="34" charset="0"/>
            </a:rPr>
            <a:t> Gas Network Cost Allowance by Charge Restriction Region and also the weighted average annual values broken down by transmission and distribution</a:t>
          </a:r>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569099</xdr:colOff>
      <xdr:row>20</xdr:row>
      <xdr:rowOff>134867</xdr:rowOff>
    </xdr:from>
    <xdr:to>
      <xdr:col>3</xdr:col>
      <xdr:colOff>3501439</xdr:colOff>
      <xdr:row>25</xdr:row>
      <xdr:rowOff>106456</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4535981" y="4056926"/>
          <a:ext cx="2932340" cy="102494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2a Map charges to elec regions</a:t>
          </a:r>
        </a:p>
        <a:p>
          <a:r>
            <a:rPr lang="en-GB" sz="1000">
              <a:latin typeface="Verdana" panose="020B0604030504040204" pitchFamily="34" charset="0"/>
              <a:ea typeface="Verdana" panose="020B0604030504040204" pitchFamily="34" charset="0"/>
              <a:cs typeface="Verdana" panose="020B0604030504040204" pitchFamily="34" charset="0"/>
            </a:rPr>
            <a:t>Table</a:t>
          </a:r>
          <a:r>
            <a:rPr lang="en-GB" sz="1000" baseline="0">
              <a:latin typeface="Verdana" panose="020B0604030504040204" pitchFamily="34" charset="0"/>
              <a:ea typeface="Verdana" panose="020B0604030504040204" pitchFamily="34" charset="0"/>
              <a:cs typeface="Verdana" panose="020B0604030504040204" pitchFamily="34" charset="0"/>
            </a:rPr>
            <a:t> mapping the gas distribution and transmission charges by LDZ to the Charge Restriction Regions used for purposes of setting the default tariff cap</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589510</xdr:colOff>
      <xdr:row>27</xdr:row>
      <xdr:rowOff>137513</xdr:rowOff>
    </xdr:from>
    <xdr:to>
      <xdr:col>3</xdr:col>
      <xdr:colOff>3535457</xdr:colOff>
      <xdr:row>30</xdr:row>
      <xdr:rowOff>179293</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4556392" y="5622793"/>
          <a:ext cx="2945947" cy="7253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2b Gas transmission</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 of the total gas  transmission</a:t>
          </a:r>
          <a:r>
            <a:rPr lang="en-GB" sz="1000" baseline="0">
              <a:latin typeface="Verdana" panose="020B0604030504040204" pitchFamily="34" charset="0"/>
              <a:ea typeface="Verdana" panose="020B0604030504040204" pitchFamily="34" charset="0"/>
              <a:cs typeface="Verdana" panose="020B0604030504040204" pitchFamily="34" charset="0"/>
            </a:rPr>
            <a:t> </a:t>
          </a:r>
          <a:r>
            <a:rPr lang="en-GB" sz="1000">
              <a:latin typeface="Verdana" panose="020B0604030504040204" pitchFamily="34" charset="0"/>
              <a:ea typeface="Verdana" panose="020B0604030504040204" pitchFamily="34" charset="0"/>
              <a:cs typeface="Verdana" panose="020B0604030504040204" pitchFamily="34" charset="0"/>
            </a:rPr>
            <a:t>charges</a:t>
          </a:r>
        </a:p>
      </xdr:txBody>
    </xdr:sp>
    <xdr:clientData/>
  </xdr:twoCellAnchor>
  <xdr:oneCellAnchor>
    <xdr:from>
      <xdr:col>3</xdr:col>
      <xdr:colOff>580705</xdr:colOff>
      <xdr:row>32</xdr:row>
      <xdr:rowOff>278624</xdr:rowOff>
    </xdr:from>
    <xdr:ext cx="2973160" cy="645862"/>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4547587" y="6806051"/>
          <a:ext cx="2973160" cy="645862"/>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cs typeface="Verdana" panose="020B0604030504040204" pitchFamily="34" charset="0"/>
            </a:rPr>
            <a:t>2c ECN charge by LDZ</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a:t>
          </a:r>
          <a:r>
            <a:rPr lang="en-GB" sz="1000" baseline="0">
              <a:latin typeface="Verdana" panose="020B0604030504040204" pitchFamily="34" charset="0"/>
              <a:ea typeface="Verdana" panose="020B0604030504040204" pitchFamily="34" charset="0"/>
              <a:cs typeface="Verdana" panose="020B0604030504040204" pitchFamily="34" charset="0"/>
            </a:rPr>
            <a:t> of the NTS capacity charges broken down by region</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3</xdr:col>
      <xdr:colOff>4925784</xdr:colOff>
      <xdr:row>16</xdr:row>
      <xdr:rowOff>95249</xdr:rowOff>
    </xdr:from>
    <xdr:to>
      <xdr:col>7</xdr:col>
      <xdr:colOff>431426</xdr:colOff>
      <xdr:row>20</xdr:row>
      <xdr:rowOff>39219</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8888184" y="3328987"/>
          <a:ext cx="3925742" cy="6678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3a Demand</a:t>
          </a:r>
        </a:p>
        <a:p>
          <a:r>
            <a:rPr lang="en-GB" sz="1000">
              <a:latin typeface="Verdana" panose="020B0604030504040204" pitchFamily="34" charset="0"/>
              <a:ea typeface="Verdana" panose="020B0604030504040204" pitchFamily="34" charset="0"/>
              <a:cs typeface="Verdana" panose="020B0604030504040204" pitchFamily="34" charset="0"/>
            </a:rPr>
            <a:t>Table showing typical consumption values</a:t>
          </a:r>
          <a:r>
            <a:rPr lang="en-GB" sz="1000" baseline="0">
              <a:latin typeface="Verdana" panose="020B0604030504040204" pitchFamily="34" charset="0"/>
              <a:ea typeface="Verdana" panose="020B0604030504040204" pitchFamily="34" charset="0"/>
              <a:cs typeface="Verdana" panose="020B0604030504040204" pitchFamily="34" charset="0"/>
            </a:rPr>
            <a:t> and summer-winter share</a:t>
          </a:r>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4925784</xdr:colOff>
      <xdr:row>21</xdr:row>
      <xdr:rowOff>46825</xdr:rowOff>
    </xdr:from>
    <xdr:to>
      <xdr:col>7</xdr:col>
      <xdr:colOff>420220</xdr:colOff>
      <xdr:row>25</xdr:row>
      <xdr:rowOff>16809</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8888184" y="4185438"/>
          <a:ext cx="3914536" cy="69388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3b Load factors</a:t>
          </a:r>
        </a:p>
        <a:p>
          <a:r>
            <a:rPr lang="en-GB" sz="1000">
              <a:latin typeface="Verdana" panose="020B0604030504040204" pitchFamily="34" charset="0"/>
              <a:ea typeface="Verdana" panose="020B0604030504040204" pitchFamily="34" charset="0"/>
              <a:cs typeface="Verdana" panose="020B0604030504040204" pitchFamily="34" charset="0"/>
            </a:rPr>
            <a:t>Table of load factors used to estimate peak demand, by region</a:t>
          </a:r>
        </a:p>
      </xdr:txBody>
    </xdr:sp>
    <xdr:clientData/>
  </xdr:twoCellAnchor>
  <xdr:twoCellAnchor>
    <xdr:from>
      <xdr:col>3</xdr:col>
      <xdr:colOff>4934990</xdr:colOff>
      <xdr:row>25</xdr:row>
      <xdr:rowOff>156483</xdr:rowOff>
    </xdr:from>
    <xdr:to>
      <xdr:col>7</xdr:col>
      <xdr:colOff>420220</xdr:colOff>
      <xdr:row>28</xdr:row>
      <xdr:rowOff>173692</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8897390" y="5018996"/>
          <a:ext cx="3905330" cy="5601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3c Mappings</a:t>
          </a:r>
        </a:p>
        <a:p>
          <a:r>
            <a:rPr lang="en-GB" sz="1000">
              <a:latin typeface="Verdana" panose="020B0604030504040204" pitchFamily="34" charset="0"/>
              <a:ea typeface="Verdana" panose="020B0604030504040204" pitchFamily="34" charset="0"/>
              <a:cs typeface="Verdana" panose="020B0604030504040204" pitchFamily="34" charset="0"/>
            </a:rPr>
            <a:t>Table showing</a:t>
          </a:r>
          <a:r>
            <a:rPr lang="en-GB" sz="1000" baseline="0">
              <a:latin typeface="Verdana" panose="020B0604030504040204" pitchFamily="34" charset="0"/>
              <a:ea typeface="Verdana" panose="020B0604030504040204" pitchFamily="34" charset="0"/>
              <a:cs typeface="Verdana" panose="020B0604030504040204" pitchFamily="34" charset="0"/>
            </a:rPr>
            <a:t> proportion of postcodes in each region</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4941794</xdr:colOff>
      <xdr:row>29</xdr:row>
      <xdr:rowOff>54831</xdr:rowOff>
    </xdr:from>
    <xdr:to>
      <xdr:col>7</xdr:col>
      <xdr:colOff>420220</xdr:colOff>
      <xdr:row>32</xdr:row>
      <xdr:rowOff>112059</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8908676" y="6044376"/>
          <a:ext cx="3905250" cy="59511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3d NTS capacity exit zone</a:t>
          </a:r>
        </a:p>
        <a:p>
          <a:r>
            <a:rPr lang="en-GB" sz="1000">
              <a:latin typeface="Verdana" panose="020B0604030504040204" pitchFamily="34" charset="0"/>
              <a:ea typeface="Verdana" panose="020B0604030504040204" pitchFamily="34" charset="0"/>
              <a:cs typeface="Verdana" panose="020B0604030504040204" pitchFamily="34" charset="0"/>
            </a:rPr>
            <a:t>Table showing target volume of capacity by exit zone</a:t>
          </a:r>
        </a:p>
      </xdr:txBody>
    </xdr:sp>
    <xdr:clientData/>
  </xdr:twoCellAnchor>
  <xdr:twoCellAnchor>
    <xdr:from>
      <xdr:col>3</xdr:col>
      <xdr:colOff>4941793</xdr:colOff>
      <xdr:row>33</xdr:row>
      <xdr:rowOff>55665</xdr:rowOff>
    </xdr:from>
    <xdr:to>
      <xdr:col>7</xdr:col>
      <xdr:colOff>409014</xdr:colOff>
      <xdr:row>36</xdr:row>
      <xdr:rowOff>95249</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8908675" y="6952886"/>
          <a:ext cx="3894045" cy="57746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3e ECN Charges</a:t>
          </a:r>
        </a:p>
        <a:p>
          <a:r>
            <a:rPr lang="en-GB" sz="1000">
              <a:latin typeface="Verdana" panose="020B0604030504040204" pitchFamily="34" charset="0"/>
              <a:ea typeface="Verdana" panose="020B0604030504040204" pitchFamily="34" charset="0"/>
              <a:cs typeface="Verdana" panose="020B0604030504040204" pitchFamily="34" charset="0"/>
            </a:rPr>
            <a:t>Table showing</a:t>
          </a:r>
          <a:r>
            <a:rPr lang="en-GB" sz="1000" baseline="0">
              <a:latin typeface="Verdana" panose="020B0604030504040204" pitchFamily="34" charset="0"/>
              <a:ea typeface="Verdana" panose="020B0604030504040204" pitchFamily="34" charset="0"/>
              <a:cs typeface="Verdana" panose="020B0604030504040204" pitchFamily="34" charset="0"/>
            </a:rPr>
            <a:t> National Grid charges for NTS exit capacity</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106214</xdr:colOff>
      <xdr:row>42</xdr:row>
      <xdr:rowOff>118780</xdr:rowOff>
    </xdr:from>
    <xdr:to>
      <xdr:col>11</xdr:col>
      <xdr:colOff>419100</xdr:colOff>
      <xdr:row>45</xdr:row>
      <xdr:rowOff>61631</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3460264" y="8681755"/>
          <a:ext cx="912961" cy="5143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National Grid</a:t>
          </a:r>
        </a:p>
      </xdr:txBody>
    </xdr:sp>
    <xdr:clientData/>
  </xdr:twoCellAnchor>
  <xdr:twoCellAnchor>
    <xdr:from>
      <xdr:col>9</xdr:col>
      <xdr:colOff>599276</xdr:colOff>
      <xdr:row>36</xdr:row>
      <xdr:rowOff>147275</xdr:rowOff>
    </xdr:from>
    <xdr:to>
      <xdr:col>11</xdr:col>
      <xdr:colOff>552450</xdr:colOff>
      <xdr:row>40</xdr:row>
      <xdr:rowOff>106457</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3353251" y="7567250"/>
          <a:ext cx="1153324" cy="72118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Distribution Network </a:t>
          </a:r>
        </a:p>
        <a:p>
          <a:r>
            <a:rPr lang="en-GB" sz="1000" b="1">
              <a:latin typeface="Verdana" panose="020B0604030504040204" pitchFamily="34" charset="0"/>
              <a:ea typeface="Verdana" panose="020B0604030504040204" pitchFamily="34" charset="0"/>
              <a:cs typeface="Verdana" panose="020B0604030504040204" pitchFamily="34" charset="0"/>
            </a:rPr>
            <a:t>Companies</a:t>
          </a:r>
        </a:p>
      </xdr:txBody>
    </xdr:sp>
    <xdr:clientData/>
  </xdr:twoCellAnchor>
  <xdr:twoCellAnchor>
    <xdr:from>
      <xdr:col>3</xdr:col>
      <xdr:colOff>3939267</xdr:colOff>
      <xdr:row>16</xdr:row>
      <xdr:rowOff>95252</xdr:rowOff>
    </xdr:from>
    <xdr:to>
      <xdr:col>3</xdr:col>
      <xdr:colOff>4779309</xdr:colOff>
      <xdr:row>46</xdr:row>
      <xdr:rowOff>100853</xdr:rowOff>
    </xdr:to>
    <xdr:sp macro="" textlink="">
      <xdr:nvSpPr>
        <xdr:cNvPr id="39" name="Left Brace 38">
          <a:extLst>
            <a:ext uri="{FF2B5EF4-FFF2-40B4-BE49-F238E27FC236}">
              <a16:creationId xmlns:a16="http://schemas.microsoft.com/office/drawing/2014/main" id="{00000000-0008-0000-0100-000027000000}"/>
            </a:ext>
          </a:extLst>
        </xdr:cNvPr>
        <xdr:cNvSpPr/>
      </xdr:nvSpPr>
      <xdr:spPr>
        <a:xfrm>
          <a:off x="7906149" y="3300134"/>
          <a:ext cx="840042" cy="602876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599515</xdr:colOff>
      <xdr:row>39</xdr:row>
      <xdr:rowOff>28014</xdr:rowOff>
    </xdr:from>
    <xdr:to>
      <xdr:col>9</xdr:col>
      <xdr:colOff>521077</xdr:colOff>
      <xdr:row>44</xdr:row>
      <xdr:rowOff>78441</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flipH="1">
          <a:off x="12993221" y="8001000"/>
          <a:ext cx="1210238" cy="9468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577103</xdr:colOff>
      <xdr:row>26</xdr:row>
      <xdr:rowOff>56029</xdr:rowOff>
    </xdr:from>
    <xdr:to>
      <xdr:col>10</xdr:col>
      <xdr:colOff>123264</xdr:colOff>
      <xdr:row>27</xdr:row>
      <xdr:rowOff>11205</xdr:rowOff>
    </xdr:to>
    <xdr:cxnSp macro="">
      <xdr:nvCxnSpPr>
        <xdr:cNvPr id="41" name="Straight Arrow Connector 40">
          <a:extLst>
            <a:ext uri="{FF2B5EF4-FFF2-40B4-BE49-F238E27FC236}">
              <a16:creationId xmlns:a16="http://schemas.microsoft.com/office/drawing/2014/main" id="{00000000-0008-0000-0100-000029000000}"/>
            </a:ext>
          </a:extLst>
        </xdr:cNvPr>
        <xdr:cNvCxnSpPr/>
      </xdr:nvCxnSpPr>
      <xdr:spPr>
        <a:xfrm flipH="1">
          <a:off x="12970809" y="5362015"/>
          <a:ext cx="1479176" cy="134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565897</xdr:colOff>
      <xdr:row>31</xdr:row>
      <xdr:rowOff>22411</xdr:rowOff>
    </xdr:from>
    <xdr:to>
      <xdr:col>9</xdr:col>
      <xdr:colOff>465045</xdr:colOff>
      <xdr:row>31</xdr:row>
      <xdr:rowOff>61632</xdr:rowOff>
    </xdr:to>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flipH="1" flipV="1">
          <a:off x="12959603" y="6370544"/>
          <a:ext cx="1187824" cy="392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577103</xdr:colOff>
      <xdr:row>34</xdr:row>
      <xdr:rowOff>168088</xdr:rowOff>
    </xdr:from>
    <xdr:to>
      <xdr:col>9</xdr:col>
      <xdr:colOff>476251</xdr:colOff>
      <xdr:row>38</xdr:row>
      <xdr:rowOff>39220</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flipH="1" flipV="1">
          <a:off x="12970809" y="7244603"/>
          <a:ext cx="1187824" cy="5883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1304927</xdr:colOff>
      <xdr:row>20</xdr:row>
      <xdr:rowOff>151279</xdr:rowOff>
    </xdr:from>
    <xdr:to>
      <xdr:col>3</xdr:col>
      <xdr:colOff>420221</xdr:colOff>
      <xdr:row>42</xdr:row>
      <xdr:rowOff>100853</xdr:rowOff>
    </xdr:to>
    <xdr:sp macro="" textlink="">
      <xdr:nvSpPr>
        <xdr:cNvPr id="44" name="Left Brace 43">
          <a:extLst>
            <a:ext uri="{FF2B5EF4-FFF2-40B4-BE49-F238E27FC236}">
              <a16:creationId xmlns:a16="http://schemas.microsoft.com/office/drawing/2014/main" id="{00000000-0008-0000-0100-00002C000000}"/>
            </a:ext>
          </a:extLst>
        </xdr:cNvPr>
        <xdr:cNvSpPr/>
      </xdr:nvSpPr>
      <xdr:spPr>
        <a:xfrm>
          <a:off x="3680574" y="4073338"/>
          <a:ext cx="706529" cy="453838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454241</xdr:colOff>
      <xdr:row>20</xdr:row>
      <xdr:rowOff>81241</xdr:rowOff>
    </xdr:from>
    <xdr:to>
      <xdr:col>11</xdr:col>
      <xdr:colOff>610722</xdr:colOff>
      <xdr:row>21</xdr:row>
      <xdr:rowOff>274544</xdr:rowOff>
    </xdr:to>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14136623" y="4003300"/>
          <a:ext cx="1445158" cy="37259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Ofgem/Xoserve</a:t>
          </a:r>
        </a:p>
      </xdr:txBody>
    </xdr:sp>
    <xdr:clientData/>
  </xdr:twoCellAnchor>
  <xdr:twoCellAnchor>
    <xdr:from>
      <xdr:col>7</xdr:col>
      <xdr:colOff>532280</xdr:colOff>
      <xdr:row>18</xdr:row>
      <xdr:rowOff>72839</xdr:rowOff>
    </xdr:from>
    <xdr:to>
      <xdr:col>9</xdr:col>
      <xdr:colOff>341780</xdr:colOff>
      <xdr:row>21</xdr:row>
      <xdr:rowOff>61632</xdr:rowOff>
    </xdr:to>
    <xdr:cxnSp macro="">
      <xdr:nvCxnSpPr>
        <xdr:cNvPr id="46" name="Straight Arrow Connector 45">
          <a:extLst>
            <a:ext uri="{FF2B5EF4-FFF2-40B4-BE49-F238E27FC236}">
              <a16:creationId xmlns:a16="http://schemas.microsoft.com/office/drawing/2014/main" id="{00000000-0008-0000-0100-00002E000000}"/>
            </a:ext>
          </a:extLst>
        </xdr:cNvPr>
        <xdr:cNvCxnSpPr/>
      </xdr:nvCxnSpPr>
      <xdr:spPr>
        <a:xfrm flipH="1" flipV="1">
          <a:off x="12925986" y="3636310"/>
          <a:ext cx="1098176" cy="52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610720</xdr:colOff>
      <xdr:row>39</xdr:row>
      <xdr:rowOff>89646</xdr:rowOff>
    </xdr:from>
    <xdr:to>
      <xdr:col>10</xdr:col>
      <xdr:colOff>2</xdr:colOff>
      <xdr:row>44</xdr:row>
      <xdr:rowOff>5604</xdr:rowOff>
    </xdr:to>
    <xdr:cxnSp macro="">
      <xdr:nvCxnSpPr>
        <xdr:cNvPr id="47" name="Straight Arrow Connector 46">
          <a:extLst>
            <a:ext uri="{FF2B5EF4-FFF2-40B4-BE49-F238E27FC236}">
              <a16:creationId xmlns:a16="http://schemas.microsoft.com/office/drawing/2014/main" id="{00000000-0008-0000-0100-00002F000000}"/>
            </a:ext>
          </a:extLst>
        </xdr:cNvPr>
        <xdr:cNvCxnSpPr/>
      </xdr:nvCxnSpPr>
      <xdr:spPr>
        <a:xfrm flipH="1" flipV="1">
          <a:off x="13004426" y="8062632"/>
          <a:ext cx="1322297" cy="8124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582705</xdr:colOff>
      <xdr:row>38</xdr:row>
      <xdr:rowOff>123265</xdr:rowOff>
    </xdr:from>
    <xdr:ext cx="2973160" cy="645862"/>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4549587" y="7916957"/>
          <a:ext cx="2973160" cy="645862"/>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cs typeface="Verdana" panose="020B0604030504040204" pitchFamily="34" charset="0"/>
            </a:rPr>
            <a:t>2d Gas distribution</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 of the total gas distribution charges</a:t>
          </a:r>
        </a:p>
      </xdr:txBody>
    </xdr:sp>
    <xdr:clientData/>
  </xdr:oneCellAnchor>
  <xdr:twoCellAnchor>
    <xdr:from>
      <xdr:col>3</xdr:col>
      <xdr:colOff>4947399</xdr:colOff>
      <xdr:row>38</xdr:row>
      <xdr:rowOff>22413</xdr:rowOff>
    </xdr:from>
    <xdr:to>
      <xdr:col>7</xdr:col>
      <xdr:colOff>386603</xdr:colOff>
      <xdr:row>41</xdr:row>
      <xdr:rowOff>39222</xdr:rowOff>
    </xdr:to>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8914281" y="7816105"/>
          <a:ext cx="3866028" cy="55469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3f SO and TO exit charges</a:t>
          </a:r>
        </a:p>
        <a:p>
          <a:r>
            <a:rPr lang="en-GB" sz="1000">
              <a:latin typeface="Verdana" panose="020B0604030504040204" pitchFamily="34" charset="0"/>
              <a:ea typeface="Verdana" panose="020B0604030504040204" pitchFamily="34" charset="0"/>
              <a:cs typeface="Verdana" panose="020B0604030504040204" pitchFamily="34" charset="0"/>
            </a:rPr>
            <a:t>Table showing SO and TO exit commodity charges</a:t>
          </a:r>
        </a:p>
      </xdr:txBody>
    </xdr:sp>
    <xdr:clientData/>
  </xdr:twoCellAnchor>
  <xdr:twoCellAnchor>
    <xdr:from>
      <xdr:col>3</xdr:col>
      <xdr:colOff>4952999</xdr:colOff>
      <xdr:row>42</xdr:row>
      <xdr:rowOff>168090</xdr:rowOff>
    </xdr:from>
    <xdr:to>
      <xdr:col>7</xdr:col>
      <xdr:colOff>397809</xdr:colOff>
      <xdr:row>46</xdr:row>
      <xdr:rowOff>84045</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8919881" y="8678958"/>
          <a:ext cx="3871634" cy="63313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3g Gas distribution charges</a:t>
          </a:r>
        </a:p>
        <a:p>
          <a:r>
            <a:rPr lang="en-GB" sz="1000">
              <a:latin typeface="Verdana" panose="020B0604030504040204" pitchFamily="34" charset="0"/>
              <a:ea typeface="Verdana" panose="020B0604030504040204" pitchFamily="34" charset="0"/>
              <a:cs typeface="Verdana" panose="020B0604030504040204" pitchFamily="34" charset="0"/>
            </a:rPr>
            <a:t>Table showing gas distribution commodity and capacity charges</a:t>
          </a:r>
        </a:p>
      </xdr:txBody>
    </xdr:sp>
    <xdr:clientData/>
  </xdr:twoCellAnchor>
  <xdr:twoCellAnchor>
    <xdr:from>
      <xdr:col>7</xdr:col>
      <xdr:colOff>554691</xdr:colOff>
      <xdr:row>21</xdr:row>
      <xdr:rowOff>173691</xdr:rowOff>
    </xdr:from>
    <xdr:to>
      <xdr:col>9</xdr:col>
      <xdr:colOff>341780</xdr:colOff>
      <xdr:row>23</xdr:row>
      <xdr:rowOff>16809</xdr:rowOff>
    </xdr:to>
    <xdr:cxnSp macro="">
      <xdr:nvCxnSpPr>
        <xdr:cNvPr id="51" name="Straight Arrow Connector 50">
          <a:extLst>
            <a:ext uri="{FF2B5EF4-FFF2-40B4-BE49-F238E27FC236}">
              <a16:creationId xmlns:a16="http://schemas.microsoft.com/office/drawing/2014/main" id="{00000000-0008-0000-0100-000033000000}"/>
            </a:ext>
          </a:extLst>
        </xdr:cNvPr>
        <xdr:cNvCxnSpPr/>
      </xdr:nvCxnSpPr>
      <xdr:spPr>
        <a:xfrm flipH="1">
          <a:off x="12948397" y="4275044"/>
          <a:ext cx="1075765" cy="358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212912</xdr:colOff>
      <xdr:row>25</xdr:row>
      <xdr:rowOff>145677</xdr:rowOff>
    </xdr:from>
    <xdr:to>
      <xdr:col>11</xdr:col>
      <xdr:colOff>117662</xdr:colOff>
      <xdr:row>26</xdr:row>
      <xdr:rowOff>145676</xdr:rowOff>
    </xdr:to>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14539633" y="5121089"/>
          <a:ext cx="549088" cy="33057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CMA</a:t>
          </a:r>
        </a:p>
      </xdr:txBody>
    </xdr:sp>
    <xdr:clientData/>
  </xdr:twoCellAnchor>
  <xdr:twoCellAnchor>
    <xdr:from>
      <xdr:col>9</xdr:col>
      <xdr:colOff>560295</xdr:colOff>
      <xdr:row>30</xdr:row>
      <xdr:rowOff>44823</xdr:rowOff>
    </xdr:from>
    <xdr:to>
      <xdr:col>11</xdr:col>
      <xdr:colOff>442633</xdr:colOff>
      <xdr:row>32</xdr:row>
      <xdr:rowOff>358588</xdr:rowOff>
    </xdr:to>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14242677" y="6213662"/>
          <a:ext cx="1171015" cy="67235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Gas Transporter Licence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xoserve.com/index.php/our-systems/uk-link-documentation/" TargetMode="External"/><Relationship Id="rId1" Type="http://schemas.openxmlformats.org/officeDocument/2006/relationships/hyperlink" Target="https://www.xoserve.com/index.php/our-systems/uk-link-documentation/"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http://www.gasgovernance.co.uk/dnchargingstatement" TargetMode="External"/><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https://www.nationalgrid.com/uk/gas-transmission/charging/transmission-system-charges" TargetMode="External"/><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http://www.gasgovernance.co.uk/dnchargingstatement" TargetMode="External"/><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1"/>
  <sheetViews>
    <sheetView tabSelected="1" workbookViewId="0">
      <selection sqref="A1:XFD1"/>
    </sheetView>
  </sheetViews>
  <sheetFormatPr defaultColWidth="0" defaultRowHeight="12.75" zeroHeight="1"/>
  <cols>
    <col min="1" max="1" width="15.5703125" style="129" customWidth="1"/>
    <col min="2" max="3" width="15.5703125" style="3" customWidth="1"/>
    <col min="4" max="4" width="126.140625" style="3" customWidth="1"/>
    <col min="5" max="9" width="9" style="3" customWidth="1"/>
    <col min="10" max="16384" width="9" style="3" hidden="1"/>
  </cols>
  <sheetData>
    <row r="1" spans="1:10" s="159" customFormat="1" ht="56.85" customHeight="1"/>
    <row r="2" spans="1:10" ht="15">
      <c r="A2" s="2"/>
      <c r="B2" s="2"/>
      <c r="C2" s="2"/>
      <c r="D2" s="2"/>
      <c r="E2" s="2"/>
      <c r="F2" s="2"/>
      <c r="G2" s="2"/>
      <c r="H2" s="2"/>
      <c r="I2" s="2"/>
    </row>
    <row r="3" spans="1:10" ht="18">
      <c r="A3" s="2"/>
      <c r="B3" s="128" t="s">
        <v>0</v>
      </c>
      <c r="C3" s="2"/>
      <c r="D3" s="2"/>
      <c r="E3" s="2"/>
      <c r="F3" s="2"/>
      <c r="G3" s="2"/>
      <c r="H3" s="2"/>
      <c r="I3" s="2"/>
    </row>
    <row r="4" spans="1:10" ht="15">
      <c r="B4" s="5"/>
      <c r="C4" s="2"/>
      <c r="D4" s="4"/>
      <c r="E4" s="2"/>
      <c r="F4" s="2"/>
      <c r="G4" s="2"/>
      <c r="H4" s="2"/>
      <c r="I4" s="2"/>
      <c r="J4" s="2"/>
    </row>
    <row r="5" spans="1:10" ht="22.35" customHeight="1">
      <c r="B5" s="6" t="s">
        <v>1</v>
      </c>
      <c r="C5" s="6" t="s">
        <v>2</v>
      </c>
      <c r="D5" s="6" t="s">
        <v>3</v>
      </c>
      <c r="E5" s="2"/>
      <c r="F5" s="2"/>
      <c r="G5" s="2"/>
      <c r="H5" s="2"/>
      <c r="I5" s="2"/>
      <c r="J5" s="2"/>
    </row>
    <row r="6" spans="1:10" ht="15">
      <c r="B6" s="130" t="s">
        <v>4</v>
      </c>
      <c r="C6" s="120">
        <v>43349</v>
      </c>
      <c r="D6" s="8" t="s">
        <v>5</v>
      </c>
      <c r="E6" s="2"/>
      <c r="F6" s="2"/>
      <c r="G6" s="2"/>
      <c r="H6" s="2"/>
      <c r="I6" s="2"/>
      <c r="J6" s="2"/>
    </row>
    <row r="7" spans="1:10" ht="78" customHeight="1">
      <c r="B7" s="131" t="s">
        <v>6</v>
      </c>
      <c r="C7" s="132">
        <v>43410</v>
      </c>
      <c r="D7" s="133" t="s">
        <v>7</v>
      </c>
      <c r="E7" s="2"/>
      <c r="F7" s="2"/>
      <c r="G7" s="2"/>
      <c r="H7" s="2"/>
      <c r="I7" s="2"/>
      <c r="J7" s="2"/>
    </row>
    <row r="8" spans="1:10" ht="15">
      <c r="B8" s="131" t="s">
        <v>8</v>
      </c>
      <c r="C8" s="132">
        <v>43503</v>
      </c>
      <c r="D8" s="134" t="s">
        <v>9</v>
      </c>
      <c r="E8" s="2"/>
      <c r="F8" s="2"/>
      <c r="G8" s="2"/>
      <c r="H8" s="2"/>
      <c r="I8" s="2"/>
      <c r="J8" s="2"/>
    </row>
    <row r="9" spans="1:10" ht="15">
      <c r="B9" s="135" t="s">
        <v>10</v>
      </c>
      <c r="C9" s="7">
        <v>43684</v>
      </c>
      <c r="D9" s="133" t="s">
        <v>11</v>
      </c>
      <c r="E9" s="2"/>
      <c r="F9" s="2"/>
      <c r="G9" s="2"/>
      <c r="H9" s="2"/>
      <c r="I9" s="2"/>
      <c r="J9" s="2"/>
    </row>
    <row r="10" spans="1:10" ht="15">
      <c r="B10" s="135" t="s">
        <v>12</v>
      </c>
      <c r="C10" s="7">
        <v>43868</v>
      </c>
      <c r="D10" s="134" t="s">
        <v>13</v>
      </c>
      <c r="E10" s="2"/>
      <c r="F10" s="2"/>
      <c r="G10" s="2"/>
      <c r="H10" s="2"/>
      <c r="I10" s="2"/>
      <c r="J10" s="2"/>
    </row>
    <row r="11" spans="1:10" ht="15">
      <c r="B11" s="135" t="s">
        <v>14</v>
      </c>
      <c r="C11" s="7">
        <v>44050</v>
      </c>
      <c r="D11" s="133" t="s">
        <v>15</v>
      </c>
      <c r="E11" s="2"/>
      <c r="F11" s="2"/>
      <c r="G11" s="2"/>
      <c r="H11" s="2"/>
      <c r="I11" s="2"/>
      <c r="J11" s="2"/>
    </row>
    <row r="12" spans="1:10" ht="60">
      <c r="B12" s="131" t="s">
        <v>16</v>
      </c>
      <c r="C12" s="132">
        <v>44232</v>
      </c>
      <c r="D12" s="151" t="s">
        <v>17</v>
      </c>
      <c r="E12" s="2"/>
      <c r="F12" s="2"/>
      <c r="G12" s="2"/>
      <c r="H12" s="2"/>
      <c r="I12" s="2"/>
      <c r="J12" s="2"/>
    </row>
    <row r="13" spans="1:10" ht="15">
      <c r="B13" s="131" t="s">
        <v>18</v>
      </c>
      <c r="C13" s="132">
        <v>44414</v>
      </c>
      <c r="D13" s="151" t="s">
        <v>19</v>
      </c>
      <c r="E13" s="2"/>
      <c r="F13" s="2"/>
      <c r="G13" s="2"/>
      <c r="H13" s="2"/>
      <c r="I13" s="2"/>
      <c r="J13" s="2"/>
    </row>
    <row r="14" spans="1:10" ht="15">
      <c r="B14" s="152" t="s">
        <v>424</v>
      </c>
      <c r="C14" s="153">
        <v>44596</v>
      </c>
      <c r="D14" s="154" t="s">
        <v>425</v>
      </c>
      <c r="E14" s="2"/>
      <c r="F14" s="2"/>
      <c r="G14" s="2"/>
      <c r="H14" s="2"/>
      <c r="I14" s="2"/>
      <c r="J14" s="2"/>
    </row>
    <row r="15" spans="1:10" ht="45">
      <c r="B15" s="152" t="s">
        <v>426</v>
      </c>
      <c r="C15" s="153">
        <v>44799</v>
      </c>
      <c r="D15" s="154" t="s">
        <v>427</v>
      </c>
      <c r="E15" s="2"/>
      <c r="F15" s="2"/>
      <c r="G15" s="2"/>
      <c r="H15" s="2"/>
      <c r="I15" s="2"/>
      <c r="J15" s="2"/>
    </row>
    <row r="16" spans="1:10" ht="15">
      <c r="B16" s="2"/>
      <c r="C16" s="2"/>
      <c r="D16" s="2"/>
      <c r="E16" s="2"/>
      <c r="F16" s="2"/>
      <c r="G16" s="2"/>
      <c r="H16" s="2"/>
      <c r="I16" s="2"/>
      <c r="J16" s="2"/>
    </row>
    <row r="17" spans="2:10" ht="15" hidden="1">
      <c r="B17" s="2"/>
      <c r="C17" s="2"/>
      <c r="D17" s="2"/>
      <c r="E17" s="2"/>
      <c r="F17" s="2"/>
      <c r="G17" s="2"/>
      <c r="H17" s="2"/>
      <c r="I17" s="2"/>
      <c r="J17" s="2"/>
    </row>
    <row r="18" spans="2:10" ht="15" hidden="1">
      <c r="B18" s="2"/>
      <c r="C18" s="2"/>
      <c r="D18" s="2"/>
      <c r="E18" s="2"/>
      <c r="F18" s="2"/>
      <c r="G18" s="2"/>
      <c r="H18" s="2"/>
      <c r="I18" s="2"/>
      <c r="J18" s="2"/>
    </row>
    <row r="19" spans="2:10" ht="15" hidden="1">
      <c r="B19" s="2"/>
      <c r="C19" s="2"/>
      <c r="D19" s="2"/>
      <c r="E19" s="2"/>
      <c r="F19" s="2"/>
      <c r="G19" s="2"/>
      <c r="H19" s="2"/>
      <c r="I19" s="2"/>
      <c r="J19" s="2"/>
    </row>
    <row r="20" spans="2:10" ht="15" hidden="1">
      <c r="B20" s="2"/>
      <c r="C20" s="2"/>
      <c r="D20" s="2"/>
      <c r="E20" s="2"/>
      <c r="F20" s="2"/>
      <c r="G20" s="2"/>
      <c r="H20" s="2"/>
      <c r="I20" s="2"/>
      <c r="J20" s="2"/>
    </row>
    <row r="21" spans="2:10" ht="15" hidden="1">
      <c r="E21" s="2"/>
      <c r="F21" s="2"/>
      <c r="G21" s="2"/>
      <c r="H21" s="2"/>
      <c r="I21" s="2"/>
      <c r="J21" s="2"/>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7" tint="0.79998168889431442"/>
  </sheetPr>
  <dimension ref="A1:AD17"/>
  <sheetViews>
    <sheetView zoomScaleNormal="100" workbookViewId="0"/>
  </sheetViews>
  <sheetFormatPr defaultColWidth="0" defaultRowHeight="14.25" zeroHeight="1"/>
  <cols>
    <col min="1" max="1" width="1.5703125" style="64" customWidth="1"/>
    <col min="2" max="2" width="30.5703125" style="64" customWidth="1"/>
    <col min="3" max="3" width="34.5703125" style="64" customWidth="1"/>
    <col min="4" max="4" width="26.85546875" style="64" customWidth="1"/>
    <col min="5" max="8" width="12.5703125" style="64" customWidth="1"/>
    <col min="9" max="16" width="12.5703125" style="64" hidden="1" customWidth="1"/>
    <col min="17" max="17" width="9.140625" style="64" hidden="1" customWidth="1"/>
    <col min="18" max="16384" width="9.140625" style="64" hidden="1"/>
  </cols>
  <sheetData>
    <row r="1" spans="1:30" s="61" customFormat="1" ht="12.6" customHeight="1">
      <c r="I1" s="64"/>
      <c r="J1" s="64"/>
      <c r="K1" s="64"/>
      <c r="L1" s="64"/>
      <c r="M1" s="64"/>
      <c r="N1" s="64"/>
      <c r="O1" s="64"/>
      <c r="P1" s="64"/>
      <c r="Q1" s="64"/>
    </row>
    <row r="2" spans="1:30" s="61" customFormat="1" ht="18.600000000000001" customHeight="1">
      <c r="B2" s="27" t="s">
        <v>200</v>
      </c>
      <c r="C2" s="46"/>
      <c r="D2" s="46"/>
      <c r="E2" s="46"/>
      <c r="F2" s="27"/>
      <c r="G2" s="27"/>
      <c r="H2" s="27"/>
      <c r="I2" s="64"/>
      <c r="J2" s="64"/>
      <c r="K2" s="64"/>
      <c r="L2" s="64"/>
      <c r="M2" s="64"/>
      <c r="N2" s="64"/>
      <c r="O2" s="64"/>
      <c r="P2" s="64"/>
      <c r="Q2" s="64"/>
      <c r="S2" s="27"/>
    </row>
    <row r="3" spans="1:30" s="61" customFormat="1" ht="25.5" customHeight="1">
      <c r="B3" s="188" t="s">
        <v>53</v>
      </c>
      <c r="C3" s="188"/>
      <c r="D3" s="188"/>
      <c r="E3" s="188"/>
      <c r="F3" s="62"/>
      <c r="G3" s="62"/>
      <c r="H3" s="62"/>
      <c r="I3" s="64"/>
      <c r="J3" s="64"/>
      <c r="K3" s="64"/>
      <c r="L3" s="64"/>
      <c r="M3" s="64"/>
      <c r="N3" s="64"/>
      <c r="O3" s="64"/>
      <c r="P3" s="64"/>
      <c r="Q3" s="64"/>
      <c r="R3" s="62"/>
      <c r="S3" s="62"/>
      <c r="T3" s="62"/>
      <c r="U3" s="62"/>
      <c r="V3" s="62"/>
      <c r="W3" s="62"/>
      <c r="X3" s="62"/>
      <c r="Y3" s="62"/>
      <c r="Z3" s="62"/>
      <c r="AA3" s="62"/>
      <c r="AB3" s="62"/>
      <c r="AC3" s="62"/>
      <c r="AD3" s="62"/>
    </row>
    <row r="4" spans="1:30" s="61" customFormat="1" ht="12.6" customHeight="1">
      <c r="I4" s="64"/>
      <c r="J4" s="64"/>
      <c r="K4" s="64"/>
      <c r="L4" s="64"/>
      <c r="M4" s="64"/>
      <c r="N4" s="64"/>
      <c r="O4" s="64"/>
      <c r="P4" s="64"/>
      <c r="Q4" s="64"/>
    </row>
    <row r="5" spans="1:30" s="63" customFormat="1">
      <c r="A5" s="89"/>
      <c r="E5" s="99"/>
      <c r="I5" s="64"/>
      <c r="J5" s="64"/>
      <c r="K5" s="64"/>
      <c r="L5" s="64"/>
      <c r="M5" s="64"/>
      <c r="N5" s="64"/>
      <c r="O5" s="64"/>
      <c r="P5" s="64"/>
      <c r="Q5" s="64"/>
    </row>
    <row r="6" spans="1:30" s="35" customFormat="1" ht="11.25">
      <c r="A6" s="32" t="s">
        <v>201</v>
      </c>
      <c r="B6" s="33"/>
      <c r="C6" s="33"/>
      <c r="D6" s="34"/>
    </row>
    <row r="7" spans="1:30" s="36" customFormat="1" ht="23.25" customHeight="1">
      <c r="A7" s="208" t="s">
        <v>202</v>
      </c>
      <c r="B7" s="208"/>
      <c r="C7" s="208"/>
      <c r="D7" s="208"/>
      <c r="E7" s="208"/>
    </row>
    <row r="8" spans="1:30" s="40" customFormat="1" ht="11.25">
      <c r="A8" s="37"/>
      <c r="B8" s="38"/>
      <c r="C8" s="38"/>
      <c r="D8" s="39"/>
    </row>
    <row r="9" spans="1:30" s="10" customFormat="1" ht="11.25">
      <c r="B9" s="43" t="s">
        <v>203</v>
      </c>
      <c r="C9" s="44" t="s">
        <v>204</v>
      </c>
    </row>
    <row r="10" spans="1:30" s="10" customFormat="1" ht="11.25">
      <c r="B10" s="45" t="s">
        <v>205</v>
      </c>
      <c r="C10" s="146">
        <v>12</v>
      </c>
      <c r="D10" s="41"/>
    </row>
    <row r="11" spans="1:30" s="63" customFormat="1">
      <c r="I11" s="64"/>
      <c r="J11" s="64"/>
      <c r="K11" s="64"/>
      <c r="L11" s="64"/>
      <c r="M11" s="64"/>
      <c r="N11" s="64"/>
      <c r="O11" s="64"/>
      <c r="P11" s="64"/>
      <c r="Q11" s="64"/>
    </row>
    <row r="12" spans="1:30" s="35" customFormat="1" ht="11.25">
      <c r="A12" s="32" t="s">
        <v>206</v>
      </c>
      <c r="B12" s="33"/>
      <c r="C12" s="33"/>
      <c r="D12" s="34"/>
    </row>
    <row r="13" spans="1:30" s="36" customFormat="1" ht="11.25">
      <c r="A13" s="47" t="s">
        <v>207</v>
      </c>
      <c r="B13" s="48"/>
      <c r="C13" s="48"/>
      <c r="D13" s="49"/>
    </row>
    <row r="14" spans="1:30" s="40" customFormat="1" ht="11.25">
      <c r="A14" s="37"/>
      <c r="B14" s="38"/>
      <c r="C14" s="38"/>
      <c r="D14" s="39"/>
    </row>
    <row r="15" spans="1:30" s="10" customFormat="1" ht="11.25">
      <c r="B15" s="12" t="s">
        <v>203</v>
      </c>
      <c r="C15" s="13" t="s">
        <v>208</v>
      </c>
      <c r="D15" s="13" t="s">
        <v>209</v>
      </c>
    </row>
    <row r="16" spans="1:30" s="10" customFormat="1" ht="11.25">
      <c r="A16" s="17"/>
      <c r="B16" s="15" t="s">
        <v>205</v>
      </c>
      <c r="C16" s="18">
        <v>0.24711723243957096</v>
      </c>
      <c r="D16" s="18">
        <v>0.75288276692031531</v>
      </c>
    </row>
    <row r="17" spans="1:8" s="14" customFormat="1" ht="11.25">
      <c r="A17" s="10"/>
      <c r="B17" s="10"/>
      <c r="C17" s="10"/>
      <c r="D17" s="10"/>
      <c r="E17" s="10"/>
      <c r="F17" s="10"/>
      <c r="G17" s="10"/>
      <c r="H17" s="10"/>
    </row>
  </sheetData>
  <mergeCells count="2">
    <mergeCell ref="A7:E7"/>
    <mergeCell ref="B3:E3"/>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A1:AB258"/>
  <sheetViews>
    <sheetView zoomScaleNormal="100" workbookViewId="0"/>
  </sheetViews>
  <sheetFormatPr defaultColWidth="0" defaultRowHeight="14.25" zeroHeight="1"/>
  <cols>
    <col min="1" max="1" width="7" style="64" customWidth="1"/>
    <col min="2" max="2" width="20.140625" style="64" bestFit="1" customWidth="1"/>
    <col min="3" max="3" width="18.42578125" style="64" customWidth="1"/>
    <col min="4" max="4" width="7" style="64" customWidth="1"/>
    <col min="5" max="5" width="11.42578125" style="64" customWidth="1"/>
    <col min="6" max="6" width="27.42578125" style="64" customWidth="1"/>
    <col min="7" max="7" width="2.5703125" style="64" customWidth="1"/>
    <col min="8" max="15" width="15.5703125" style="64" customWidth="1"/>
    <col min="16" max="16" width="1.85546875" style="64" customWidth="1"/>
    <col min="17" max="27" width="15.5703125" style="64" customWidth="1"/>
    <col min="28" max="28" width="12.28515625" style="64" customWidth="1"/>
    <col min="29" max="16384" width="25.42578125" style="64" hidden="1"/>
  </cols>
  <sheetData>
    <row r="1" spans="1:28" s="61" customFormat="1" ht="12.6" customHeight="1"/>
    <row r="2" spans="1:28" s="61" customFormat="1" ht="18.600000000000001" customHeight="1">
      <c r="B2" s="27" t="s">
        <v>210</v>
      </c>
      <c r="C2" s="27"/>
      <c r="D2" s="27"/>
      <c r="E2" s="27"/>
      <c r="F2" s="27"/>
    </row>
    <row r="3" spans="1:28" s="61" customFormat="1" ht="26.1" customHeight="1">
      <c r="B3" s="188" t="s">
        <v>211</v>
      </c>
      <c r="C3" s="188"/>
      <c r="D3" s="188"/>
      <c r="E3" s="188"/>
      <c r="F3" s="188"/>
      <c r="G3" s="188"/>
      <c r="H3" s="188"/>
      <c r="I3" s="188"/>
      <c r="J3" s="188"/>
      <c r="K3" s="188"/>
      <c r="L3" s="188"/>
      <c r="M3" s="188"/>
      <c r="N3" s="188"/>
      <c r="O3" s="188"/>
      <c r="P3" s="62"/>
      <c r="Q3" s="62"/>
      <c r="R3" s="62"/>
    </row>
    <row r="4" spans="1:28" s="61" customFormat="1" ht="12.6" customHeight="1"/>
    <row r="5" spans="1:28" s="63" customFormat="1">
      <c r="H5" s="10"/>
      <c r="Q5" s="10"/>
    </row>
    <row r="6" spans="1:28" s="63" customFormat="1"/>
    <row r="7" spans="1:28" s="14" customFormat="1" ht="11.25">
      <c r="A7" s="10"/>
      <c r="B7" s="202" t="s">
        <v>20</v>
      </c>
      <c r="C7" s="210" t="s">
        <v>212</v>
      </c>
      <c r="D7" s="202" t="s">
        <v>71</v>
      </c>
      <c r="E7" s="193" t="s">
        <v>149</v>
      </c>
      <c r="F7" s="195"/>
      <c r="G7" s="29"/>
      <c r="H7" s="172" t="s">
        <v>72</v>
      </c>
      <c r="I7" s="173"/>
      <c r="J7" s="173"/>
      <c r="K7" s="173"/>
      <c r="L7" s="173"/>
      <c r="M7" s="173"/>
      <c r="N7" s="173"/>
      <c r="O7" s="174"/>
      <c r="P7" s="29"/>
      <c r="Q7" s="172" t="s">
        <v>73</v>
      </c>
      <c r="R7" s="175"/>
      <c r="S7" s="175"/>
      <c r="T7" s="175"/>
      <c r="U7" s="175"/>
      <c r="V7" s="175"/>
      <c r="W7" s="175"/>
      <c r="X7" s="175"/>
      <c r="Y7" s="175"/>
      <c r="Z7" s="175"/>
      <c r="AA7" s="176"/>
    </row>
    <row r="8" spans="1:28" s="14" customFormat="1" ht="11.25">
      <c r="A8" s="10"/>
      <c r="B8" s="202"/>
      <c r="C8" s="211"/>
      <c r="D8" s="202"/>
      <c r="E8" s="193"/>
      <c r="F8" s="196"/>
      <c r="G8" s="29"/>
      <c r="H8" s="182" t="s">
        <v>151</v>
      </c>
      <c r="I8" s="183"/>
      <c r="J8" s="183"/>
      <c r="K8" s="183"/>
      <c r="L8" s="183"/>
      <c r="M8" s="183"/>
      <c r="N8" s="183"/>
      <c r="O8" s="184"/>
      <c r="P8" s="29"/>
      <c r="Q8" s="182" t="s">
        <v>75</v>
      </c>
      <c r="R8" s="183"/>
      <c r="S8" s="183"/>
      <c r="T8" s="183"/>
      <c r="U8" s="183"/>
      <c r="V8" s="183"/>
      <c r="W8" s="183"/>
      <c r="X8" s="183"/>
      <c r="Y8" s="183"/>
      <c r="Z8" s="183"/>
      <c r="AA8" s="184"/>
      <c r="AB8" s="10"/>
    </row>
    <row r="9" spans="1:28" s="14" customFormat="1" ht="25.5" customHeight="1">
      <c r="A9" s="10"/>
      <c r="B9" s="202"/>
      <c r="C9" s="211"/>
      <c r="D9" s="202"/>
      <c r="E9" s="193"/>
      <c r="F9" s="50" t="s">
        <v>76</v>
      </c>
      <c r="G9" s="29"/>
      <c r="H9" s="51" t="s">
        <v>152</v>
      </c>
      <c r="I9" s="51" t="s">
        <v>78</v>
      </c>
      <c r="J9" s="51" t="s">
        <v>153</v>
      </c>
      <c r="K9" s="51" t="s">
        <v>154</v>
      </c>
      <c r="L9" s="51" t="s">
        <v>81</v>
      </c>
      <c r="M9" s="52" t="s">
        <v>82</v>
      </c>
      <c r="N9" s="51" t="s">
        <v>83</v>
      </c>
      <c r="O9" s="51" t="s">
        <v>84</v>
      </c>
      <c r="P9" s="29"/>
      <c r="Q9" s="42" t="s">
        <v>85</v>
      </c>
      <c r="R9" s="42" t="s">
        <v>86</v>
      </c>
      <c r="S9" s="42" t="s">
        <v>87</v>
      </c>
      <c r="T9" s="53" t="s">
        <v>88</v>
      </c>
      <c r="U9" s="42" t="s">
        <v>89</v>
      </c>
      <c r="V9" s="42" t="s">
        <v>90</v>
      </c>
      <c r="W9" s="42" t="s">
        <v>91</v>
      </c>
      <c r="X9" s="42" t="s">
        <v>92</v>
      </c>
      <c r="Y9" s="42" t="s">
        <v>93</v>
      </c>
      <c r="Z9" s="42" t="s">
        <v>94</v>
      </c>
      <c r="AA9" s="42" t="s">
        <v>95</v>
      </c>
      <c r="AB9" s="10"/>
    </row>
    <row r="10" spans="1:28" s="14" customFormat="1" ht="15" customHeight="1">
      <c r="A10" s="10"/>
      <c r="B10" s="202"/>
      <c r="C10" s="211"/>
      <c r="D10" s="202"/>
      <c r="E10" s="193"/>
      <c r="F10" s="50" t="s">
        <v>96</v>
      </c>
      <c r="G10" s="29"/>
      <c r="H10" s="54" t="s">
        <v>97</v>
      </c>
      <c r="I10" s="54" t="s">
        <v>98</v>
      </c>
      <c r="J10" s="54" t="s">
        <v>99</v>
      </c>
      <c r="K10" s="54" t="s">
        <v>100</v>
      </c>
      <c r="L10" s="54" t="s">
        <v>101</v>
      </c>
      <c r="M10" s="55" t="s">
        <v>102</v>
      </c>
      <c r="N10" s="54" t="s">
        <v>103</v>
      </c>
      <c r="O10" s="54" t="s">
        <v>104</v>
      </c>
      <c r="P10" s="29"/>
      <c r="Q10" s="54" t="s">
        <v>105</v>
      </c>
      <c r="R10" s="54" t="s">
        <v>106</v>
      </c>
      <c r="S10" s="54" t="s">
        <v>107</v>
      </c>
      <c r="T10" s="56" t="s">
        <v>108</v>
      </c>
      <c r="U10" s="54" t="s">
        <v>109</v>
      </c>
      <c r="V10" s="54" t="s">
        <v>110</v>
      </c>
      <c r="W10" s="54" t="s">
        <v>111</v>
      </c>
      <c r="X10" s="54" t="s">
        <v>112</v>
      </c>
      <c r="Y10" s="54" t="s">
        <v>113</v>
      </c>
      <c r="Z10" s="54" t="s">
        <v>114</v>
      </c>
      <c r="AA10" s="54" t="s">
        <v>115</v>
      </c>
      <c r="AB10" s="10"/>
    </row>
    <row r="11" spans="1:28" s="14" customFormat="1" ht="15" customHeight="1">
      <c r="A11" s="10"/>
      <c r="B11" s="202"/>
      <c r="C11" s="212"/>
      <c r="D11" s="202"/>
      <c r="E11" s="193"/>
      <c r="F11" s="16" t="s">
        <v>116</v>
      </c>
      <c r="G11" s="29"/>
      <c r="H11" s="42" t="s">
        <v>117</v>
      </c>
      <c r="I11" s="42" t="s">
        <v>117</v>
      </c>
      <c r="J11" s="42" t="s">
        <v>118</v>
      </c>
      <c r="K11" s="42" t="s">
        <v>118</v>
      </c>
      <c r="L11" s="42" t="s">
        <v>119</v>
      </c>
      <c r="M11" s="57" t="s">
        <v>119</v>
      </c>
      <c r="N11" s="42" t="s">
        <v>120</v>
      </c>
      <c r="O11" s="42" t="s">
        <v>120</v>
      </c>
      <c r="P11" s="29"/>
      <c r="Q11" s="42" t="s">
        <v>121</v>
      </c>
      <c r="R11" s="42" t="s">
        <v>122</v>
      </c>
      <c r="S11" s="42" t="s">
        <v>122</v>
      </c>
      <c r="T11" s="53" t="s">
        <v>123</v>
      </c>
      <c r="U11" s="42" t="s">
        <v>123</v>
      </c>
      <c r="V11" s="42" t="s">
        <v>124</v>
      </c>
      <c r="W11" s="42" t="s">
        <v>124</v>
      </c>
      <c r="X11" s="42" t="s">
        <v>125</v>
      </c>
      <c r="Y11" s="42" t="s">
        <v>125</v>
      </c>
      <c r="Z11" s="42" t="s">
        <v>126</v>
      </c>
      <c r="AA11" s="42" t="s">
        <v>126</v>
      </c>
      <c r="AB11" s="10"/>
    </row>
    <row r="12" spans="1:28" s="14" customFormat="1" ht="12.6" customHeight="1">
      <c r="A12" s="10"/>
      <c r="B12" s="209" t="s">
        <v>213</v>
      </c>
      <c r="C12" s="213" t="s">
        <v>214</v>
      </c>
      <c r="D12" s="216" t="s">
        <v>215</v>
      </c>
      <c r="E12" s="74" t="s">
        <v>156</v>
      </c>
      <c r="F12" s="189"/>
      <c r="G12" s="29"/>
      <c r="H12" s="70">
        <v>0.31</v>
      </c>
      <c r="I12" s="70">
        <v>0.31</v>
      </c>
      <c r="J12" s="70">
        <v>0.314</v>
      </c>
      <c r="K12" s="70">
        <v>0.314</v>
      </c>
      <c r="L12" s="70">
        <v>0.315</v>
      </c>
      <c r="M12" s="70">
        <v>0.315</v>
      </c>
      <c r="N12" s="106">
        <v>0.314</v>
      </c>
      <c r="O12" s="107">
        <v>0.314</v>
      </c>
      <c r="P12" s="29"/>
      <c r="Q12" s="107">
        <v>0.314</v>
      </c>
      <c r="R12" s="107">
        <v>0.316</v>
      </c>
      <c r="S12" s="107">
        <v>0.316</v>
      </c>
      <c r="T12" s="107">
        <v>0.315</v>
      </c>
      <c r="U12" s="107">
        <v>0.315</v>
      </c>
      <c r="V12" s="107">
        <v>0.312</v>
      </c>
      <c r="W12" s="107">
        <v>0.312</v>
      </c>
      <c r="X12" s="107">
        <v>0.313</v>
      </c>
      <c r="Y12" s="107">
        <v>0.313</v>
      </c>
      <c r="Z12" s="58"/>
      <c r="AA12" s="58"/>
      <c r="AB12" s="10"/>
    </row>
    <row r="13" spans="1:28" s="14" customFormat="1" ht="11.45" customHeight="1">
      <c r="A13" s="10"/>
      <c r="B13" s="209"/>
      <c r="C13" s="214"/>
      <c r="D13" s="217"/>
      <c r="E13" s="74" t="s">
        <v>157</v>
      </c>
      <c r="F13" s="189"/>
      <c r="G13" s="29"/>
      <c r="H13" s="70">
        <v>0.32900000000000001</v>
      </c>
      <c r="I13" s="70">
        <v>0.32900000000000001</v>
      </c>
      <c r="J13" s="70">
        <v>0.32800000000000001</v>
      </c>
      <c r="K13" s="70">
        <v>0.32800000000000001</v>
      </c>
      <c r="L13" s="70">
        <v>0.32300000000000001</v>
      </c>
      <c r="M13" s="70">
        <v>0.32300000000000001</v>
      </c>
      <c r="N13" s="106">
        <v>0.32100000000000001</v>
      </c>
      <c r="O13" s="107">
        <v>0.32100000000000001</v>
      </c>
      <c r="P13" s="29"/>
      <c r="Q13" s="107">
        <v>0.32100000000000001</v>
      </c>
      <c r="R13" s="107">
        <v>0.32100000000000001</v>
      </c>
      <c r="S13" s="107">
        <v>0.32100000000000001</v>
      </c>
      <c r="T13" s="107">
        <v>0.32</v>
      </c>
      <c r="U13" s="107">
        <v>0.32</v>
      </c>
      <c r="V13" s="107">
        <v>0.314</v>
      </c>
      <c r="W13" s="107">
        <v>0.314</v>
      </c>
      <c r="X13" s="107">
        <v>0.308</v>
      </c>
      <c r="Y13" s="107">
        <v>0.308</v>
      </c>
      <c r="Z13" s="58"/>
      <c r="AA13" s="58"/>
      <c r="AB13" s="10"/>
    </row>
    <row r="14" spans="1:28" s="14" customFormat="1" ht="11.45" customHeight="1">
      <c r="A14" s="10"/>
      <c r="B14" s="209"/>
      <c r="C14" s="214"/>
      <c r="D14" s="217"/>
      <c r="E14" s="74" t="s">
        <v>158</v>
      </c>
      <c r="F14" s="189"/>
      <c r="G14" s="29"/>
      <c r="H14" s="70">
        <v>0.35099999999999998</v>
      </c>
      <c r="I14" s="70">
        <v>0.35099999999999998</v>
      </c>
      <c r="J14" s="70">
        <v>0.35599999999999998</v>
      </c>
      <c r="K14" s="70">
        <v>0.35599999999999998</v>
      </c>
      <c r="L14" s="70">
        <v>0.34599999999999997</v>
      </c>
      <c r="M14" s="70">
        <v>0.34599999999999997</v>
      </c>
      <c r="N14" s="106">
        <v>0.33900000000000002</v>
      </c>
      <c r="O14" s="107">
        <v>0.33900000000000002</v>
      </c>
      <c r="P14" s="29"/>
      <c r="Q14" s="107">
        <v>0.33900000000000002</v>
      </c>
      <c r="R14" s="107">
        <v>0.34</v>
      </c>
      <c r="S14" s="107">
        <v>0.34</v>
      </c>
      <c r="T14" s="107">
        <v>0.33500000000000002</v>
      </c>
      <c r="U14" s="107">
        <v>0.33500000000000002</v>
      </c>
      <c r="V14" s="107">
        <v>0.32800000000000001</v>
      </c>
      <c r="W14" s="107">
        <v>0.32800000000000001</v>
      </c>
      <c r="X14" s="107">
        <v>0.32600000000000001</v>
      </c>
      <c r="Y14" s="107">
        <v>0.32600000000000001</v>
      </c>
      <c r="Z14" s="58"/>
      <c r="AA14" s="58"/>
      <c r="AB14" s="10"/>
    </row>
    <row r="15" spans="1:28" s="14" customFormat="1" ht="11.45" customHeight="1">
      <c r="A15" s="10"/>
      <c r="B15" s="209"/>
      <c r="C15" s="214"/>
      <c r="D15" s="217"/>
      <c r="E15" s="74" t="s">
        <v>159</v>
      </c>
      <c r="F15" s="189"/>
      <c r="G15" s="29"/>
      <c r="H15" s="70">
        <v>0.314</v>
      </c>
      <c r="I15" s="70">
        <v>0.314</v>
      </c>
      <c r="J15" s="70">
        <v>0.34499999999999997</v>
      </c>
      <c r="K15" s="70">
        <v>0.34499999999999997</v>
      </c>
      <c r="L15" s="70">
        <v>0.34200000000000003</v>
      </c>
      <c r="M15" s="70">
        <v>0.34200000000000003</v>
      </c>
      <c r="N15" s="106">
        <v>0.34300000000000003</v>
      </c>
      <c r="O15" s="107">
        <v>0.34300000000000003</v>
      </c>
      <c r="P15" s="29"/>
      <c r="Q15" s="107">
        <v>0.34300000000000003</v>
      </c>
      <c r="R15" s="107">
        <v>0.34499999999999997</v>
      </c>
      <c r="S15" s="107">
        <v>0.34499999999999997</v>
      </c>
      <c r="T15" s="107">
        <v>0.34499999999999997</v>
      </c>
      <c r="U15" s="107">
        <v>0.34499999999999997</v>
      </c>
      <c r="V15" s="107">
        <v>0.34300000000000003</v>
      </c>
      <c r="W15" s="107">
        <v>0.34300000000000003</v>
      </c>
      <c r="X15" s="107">
        <v>0.34499999999999997</v>
      </c>
      <c r="Y15" s="107">
        <v>0.34499999999999997</v>
      </c>
      <c r="Z15" s="58"/>
      <c r="AA15" s="58"/>
      <c r="AB15" s="10"/>
    </row>
    <row r="16" spans="1:28" s="14" customFormat="1" ht="11.45" customHeight="1">
      <c r="A16" s="10"/>
      <c r="B16" s="209"/>
      <c r="C16" s="214"/>
      <c r="D16" s="217"/>
      <c r="E16" s="74" t="s">
        <v>160</v>
      </c>
      <c r="F16" s="189"/>
      <c r="G16" s="29"/>
      <c r="H16" s="70">
        <v>0.307</v>
      </c>
      <c r="I16" s="70">
        <v>0.307</v>
      </c>
      <c r="J16" s="70">
        <v>0.30199999999999999</v>
      </c>
      <c r="K16" s="70">
        <v>0.30199999999999999</v>
      </c>
      <c r="L16" s="70">
        <v>0.29899999999999999</v>
      </c>
      <c r="M16" s="70">
        <v>0.29899999999999999</v>
      </c>
      <c r="N16" s="106">
        <v>0.29599999999999999</v>
      </c>
      <c r="O16" s="107">
        <v>0.29599999999999999</v>
      </c>
      <c r="P16" s="29"/>
      <c r="Q16" s="107">
        <v>0.29599999999999999</v>
      </c>
      <c r="R16" s="107">
        <v>0.29799999999999999</v>
      </c>
      <c r="S16" s="107">
        <v>0.29799999999999999</v>
      </c>
      <c r="T16" s="107">
        <v>0.29699999999999999</v>
      </c>
      <c r="U16" s="107">
        <v>0.29699999999999999</v>
      </c>
      <c r="V16" s="107">
        <v>0.308</v>
      </c>
      <c r="W16" s="107">
        <v>0.308</v>
      </c>
      <c r="X16" s="107">
        <v>0.312</v>
      </c>
      <c r="Y16" s="107">
        <v>0.312</v>
      </c>
      <c r="Z16" s="58"/>
      <c r="AA16" s="58"/>
      <c r="AB16" s="10"/>
    </row>
    <row r="17" spans="1:28" s="14" customFormat="1" ht="11.45" customHeight="1">
      <c r="A17" s="10"/>
      <c r="B17" s="209"/>
      <c r="C17" s="214"/>
      <c r="D17" s="217"/>
      <c r="E17" s="74" t="s">
        <v>161</v>
      </c>
      <c r="F17" s="189"/>
      <c r="G17" s="29"/>
      <c r="H17" s="70">
        <v>0.34100000000000003</v>
      </c>
      <c r="I17" s="70">
        <v>0.34100000000000003</v>
      </c>
      <c r="J17" s="70">
        <v>0.32600000000000001</v>
      </c>
      <c r="K17" s="70">
        <v>0.32600000000000001</v>
      </c>
      <c r="L17" s="70">
        <v>0.313</v>
      </c>
      <c r="M17" s="70">
        <v>0.313</v>
      </c>
      <c r="N17" s="106">
        <v>0.313</v>
      </c>
      <c r="O17" s="107">
        <v>0.313</v>
      </c>
      <c r="P17" s="29"/>
      <c r="Q17" s="107">
        <v>0.313</v>
      </c>
      <c r="R17" s="107">
        <v>0.318</v>
      </c>
      <c r="S17" s="107">
        <v>0.318</v>
      </c>
      <c r="T17" s="107">
        <v>0.315</v>
      </c>
      <c r="U17" s="107">
        <v>0.315</v>
      </c>
      <c r="V17" s="107">
        <v>0.311</v>
      </c>
      <c r="W17" s="107">
        <v>0.311</v>
      </c>
      <c r="X17" s="107">
        <v>0.312</v>
      </c>
      <c r="Y17" s="107">
        <v>0.312</v>
      </c>
      <c r="Z17" s="58"/>
      <c r="AA17" s="58"/>
      <c r="AB17" s="10"/>
    </row>
    <row r="18" spans="1:28" s="14" customFormat="1" ht="11.45" customHeight="1">
      <c r="A18" s="10"/>
      <c r="B18" s="209"/>
      <c r="C18" s="214"/>
      <c r="D18" s="217"/>
      <c r="E18" s="74" t="s">
        <v>162</v>
      </c>
      <c r="F18" s="189"/>
      <c r="G18" s="29"/>
      <c r="H18" s="70">
        <v>0.372</v>
      </c>
      <c r="I18" s="70">
        <v>0.372</v>
      </c>
      <c r="J18" s="70">
        <v>0.34899999999999998</v>
      </c>
      <c r="K18" s="70">
        <v>0.34899999999999998</v>
      </c>
      <c r="L18" s="70">
        <v>0.33600000000000002</v>
      </c>
      <c r="M18" s="70">
        <v>0.33600000000000002</v>
      </c>
      <c r="N18" s="106">
        <v>0.33900000000000002</v>
      </c>
      <c r="O18" s="107">
        <v>0.33900000000000002</v>
      </c>
      <c r="P18" s="29"/>
      <c r="Q18" s="107">
        <v>0.33900000000000002</v>
      </c>
      <c r="R18" s="107">
        <v>0.34100000000000003</v>
      </c>
      <c r="S18" s="107">
        <v>0.34100000000000003</v>
      </c>
      <c r="T18" s="107">
        <v>0.34</v>
      </c>
      <c r="U18" s="107">
        <v>0.34</v>
      </c>
      <c r="V18" s="107">
        <v>0.34300000000000003</v>
      </c>
      <c r="W18" s="107">
        <v>0.34300000000000003</v>
      </c>
      <c r="X18" s="107">
        <v>0.34399999999999997</v>
      </c>
      <c r="Y18" s="107">
        <v>0.34399999999999997</v>
      </c>
      <c r="Z18" s="58"/>
      <c r="AA18" s="58"/>
      <c r="AB18" s="10"/>
    </row>
    <row r="19" spans="1:28" s="14" customFormat="1" ht="11.45" customHeight="1">
      <c r="A19" s="10"/>
      <c r="B19" s="209"/>
      <c r="C19" s="214"/>
      <c r="D19" s="217"/>
      <c r="E19" s="74" t="s">
        <v>163</v>
      </c>
      <c r="F19" s="189"/>
      <c r="G19" s="29"/>
      <c r="H19" s="70">
        <v>0.29499999999999998</v>
      </c>
      <c r="I19" s="70">
        <v>0.29499999999999998</v>
      </c>
      <c r="J19" s="70">
        <v>0.28399999999999997</v>
      </c>
      <c r="K19" s="70">
        <v>0.28399999999999997</v>
      </c>
      <c r="L19" s="70">
        <v>0.28499999999999998</v>
      </c>
      <c r="M19" s="70">
        <v>0.28499999999999998</v>
      </c>
      <c r="N19" s="106">
        <v>0.28199999999999997</v>
      </c>
      <c r="O19" s="107">
        <v>0.28199999999999997</v>
      </c>
      <c r="P19" s="29"/>
      <c r="Q19" s="107">
        <v>0.28199999999999997</v>
      </c>
      <c r="R19" s="107">
        <v>0.28599999999999998</v>
      </c>
      <c r="S19" s="107">
        <v>0.28599999999999998</v>
      </c>
      <c r="T19" s="107">
        <v>0.28499999999999998</v>
      </c>
      <c r="U19" s="107">
        <v>0.28499999999999998</v>
      </c>
      <c r="V19" s="107">
        <v>0.29499999999999998</v>
      </c>
      <c r="W19" s="107">
        <v>0.29499999999999998</v>
      </c>
      <c r="X19" s="107">
        <v>0.29599999999999999</v>
      </c>
      <c r="Y19" s="107">
        <v>0.29599999999999999</v>
      </c>
      <c r="Z19" s="58"/>
      <c r="AA19" s="58"/>
      <c r="AB19" s="10"/>
    </row>
    <row r="20" spans="1:28" s="14" customFormat="1" ht="11.45" customHeight="1">
      <c r="A20" s="10"/>
      <c r="B20" s="209"/>
      <c r="C20" s="214"/>
      <c r="D20" s="217"/>
      <c r="E20" s="74" t="s">
        <v>164</v>
      </c>
      <c r="F20" s="189"/>
      <c r="G20" s="29"/>
      <c r="H20" s="70">
        <v>0.27800000000000002</v>
      </c>
      <c r="I20" s="70">
        <v>0.27800000000000002</v>
      </c>
      <c r="J20" s="70">
        <v>0.28699999999999998</v>
      </c>
      <c r="K20" s="70">
        <v>0.28699999999999998</v>
      </c>
      <c r="L20" s="70">
        <v>0.28699999999999998</v>
      </c>
      <c r="M20" s="70">
        <v>0.28699999999999998</v>
      </c>
      <c r="N20" s="106">
        <v>0.28799999999999998</v>
      </c>
      <c r="O20" s="107">
        <v>0.28799999999999998</v>
      </c>
      <c r="P20" s="29"/>
      <c r="Q20" s="107">
        <v>0.28799999999999998</v>
      </c>
      <c r="R20" s="107">
        <v>0.28599999999999998</v>
      </c>
      <c r="S20" s="107">
        <v>0.28599999999999998</v>
      </c>
      <c r="T20" s="107">
        <v>0.28399999999999997</v>
      </c>
      <c r="U20" s="107">
        <v>0.28399999999999997</v>
      </c>
      <c r="V20" s="107">
        <v>0.27400000000000002</v>
      </c>
      <c r="W20" s="107">
        <v>0.27400000000000002</v>
      </c>
      <c r="X20" s="107">
        <v>0.27600000000000002</v>
      </c>
      <c r="Y20" s="107">
        <v>0.27600000000000002</v>
      </c>
      <c r="Z20" s="58"/>
      <c r="AA20" s="58"/>
      <c r="AB20" s="10"/>
    </row>
    <row r="21" spans="1:28" s="14" customFormat="1" ht="11.45" customHeight="1">
      <c r="A21" s="10"/>
      <c r="B21" s="209"/>
      <c r="C21" s="214"/>
      <c r="D21" s="217"/>
      <c r="E21" s="74" t="s">
        <v>165</v>
      </c>
      <c r="F21" s="189"/>
      <c r="G21" s="29"/>
      <c r="H21" s="70">
        <v>0.29899999999999999</v>
      </c>
      <c r="I21" s="70">
        <v>0.29899999999999999</v>
      </c>
      <c r="J21" s="70">
        <v>0.29799999999999999</v>
      </c>
      <c r="K21" s="70">
        <v>0.29799999999999999</v>
      </c>
      <c r="L21" s="70">
        <v>0.29099999999999998</v>
      </c>
      <c r="M21" s="70">
        <v>0.29099999999999998</v>
      </c>
      <c r="N21" s="106">
        <v>0.29099999999999998</v>
      </c>
      <c r="O21" s="107">
        <v>0.29099999999999998</v>
      </c>
      <c r="P21" s="29"/>
      <c r="Q21" s="107">
        <v>0.29099999999999998</v>
      </c>
      <c r="R21" s="107">
        <v>0.29199999999999998</v>
      </c>
      <c r="S21" s="107">
        <v>0.29199999999999998</v>
      </c>
      <c r="T21" s="107">
        <v>0.29299999999999998</v>
      </c>
      <c r="U21" s="107">
        <v>0.29299999999999998</v>
      </c>
      <c r="V21" s="107">
        <v>0.28899999999999998</v>
      </c>
      <c r="W21" s="107">
        <v>0.28899999999999998</v>
      </c>
      <c r="X21" s="107">
        <v>0.29499999999999998</v>
      </c>
      <c r="Y21" s="107">
        <v>0.29499999999999998</v>
      </c>
      <c r="Z21" s="58"/>
      <c r="AA21" s="58"/>
      <c r="AB21" s="10"/>
    </row>
    <row r="22" spans="1:28" s="14" customFormat="1" ht="11.45" customHeight="1">
      <c r="A22" s="10"/>
      <c r="B22" s="209"/>
      <c r="C22" s="214"/>
      <c r="D22" s="217"/>
      <c r="E22" s="74" t="s">
        <v>166</v>
      </c>
      <c r="F22" s="189"/>
      <c r="G22" s="29"/>
      <c r="H22" s="70">
        <v>0.3</v>
      </c>
      <c r="I22" s="70">
        <v>0.3</v>
      </c>
      <c r="J22" s="70">
        <v>0.30499999999999999</v>
      </c>
      <c r="K22" s="70">
        <v>0.30499999999999999</v>
      </c>
      <c r="L22" s="70">
        <v>0.30299999999999999</v>
      </c>
      <c r="M22" s="70">
        <v>0.30299999999999999</v>
      </c>
      <c r="N22" s="106">
        <v>0.30399999999999999</v>
      </c>
      <c r="O22" s="107">
        <v>0.30399999999999999</v>
      </c>
      <c r="P22" s="29"/>
      <c r="Q22" s="107">
        <v>0.30399999999999999</v>
      </c>
      <c r="R22" s="107">
        <v>0.30499999999999999</v>
      </c>
      <c r="S22" s="107">
        <v>0.30499999999999999</v>
      </c>
      <c r="T22" s="107">
        <v>0.30299999999999999</v>
      </c>
      <c r="U22" s="107">
        <v>0.30299999999999999</v>
      </c>
      <c r="V22" s="107">
        <v>0.29599999999999999</v>
      </c>
      <c r="W22" s="107">
        <v>0.29599999999999999</v>
      </c>
      <c r="X22" s="107">
        <v>0.29799999999999999</v>
      </c>
      <c r="Y22" s="107">
        <v>0.29799999999999999</v>
      </c>
      <c r="Z22" s="58"/>
      <c r="AA22" s="58"/>
      <c r="AB22" s="10"/>
    </row>
    <row r="23" spans="1:28" s="14" customFormat="1" ht="11.45" customHeight="1">
      <c r="A23" s="10"/>
      <c r="B23" s="209"/>
      <c r="C23" s="214"/>
      <c r="D23" s="217"/>
      <c r="E23" s="74" t="s">
        <v>167</v>
      </c>
      <c r="F23" s="189"/>
      <c r="G23" s="29"/>
      <c r="H23" s="70">
        <v>0.34100000000000003</v>
      </c>
      <c r="I23" s="70">
        <v>0.34100000000000003</v>
      </c>
      <c r="J23" s="70">
        <v>0.32600000000000001</v>
      </c>
      <c r="K23" s="70">
        <v>0.32600000000000001</v>
      </c>
      <c r="L23" s="70">
        <v>0.313</v>
      </c>
      <c r="M23" s="70">
        <v>0.313</v>
      </c>
      <c r="N23" s="106">
        <v>0.313</v>
      </c>
      <c r="O23" s="107">
        <v>0.313</v>
      </c>
      <c r="P23" s="29"/>
      <c r="Q23" s="107">
        <v>0.313</v>
      </c>
      <c r="R23" s="107">
        <v>0.318</v>
      </c>
      <c r="S23" s="107">
        <v>0.318</v>
      </c>
      <c r="T23" s="107">
        <v>0.311</v>
      </c>
      <c r="U23" s="107">
        <v>0.311</v>
      </c>
      <c r="V23" s="107">
        <v>0.308</v>
      </c>
      <c r="W23" s="107">
        <v>0.308</v>
      </c>
      <c r="X23" s="107">
        <v>0.30499999999999999</v>
      </c>
      <c r="Y23" s="107">
        <v>0.30499999999999999</v>
      </c>
      <c r="Z23" s="58"/>
      <c r="AA23" s="58"/>
      <c r="AB23" s="10"/>
    </row>
    <row r="24" spans="1:28" s="14" customFormat="1" ht="11.45" customHeight="1">
      <c r="A24" s="10"/>
      <c r="B24" s="209"/>
      <c r="C24" s="214"/>
      <c r="D24" s="217"/>
      <c r="E24" s="74" t="s">
        <v>168</v>
      </c>
      <c r="F24" s="189"/>
      <c r="G24" s="29"/>
      <c r="H24" s="70">
        <v>0.318</v>
      </c>
      <c r="I24" s="70">
        <v>0.318</v>
      </c>
      <c r="J24" s="70">
        <v>0.32200000000000001</v>
      </c>
      <c r="K24" s="70">
        <v>0.32200000000000001</v>
      </c>
      <c r="L24" s="70">
        <v>0.308</v>
      </c>
      <c r="M24" s="70">
        <v>0.308</v>
      </c>
      <c r="N24" s="106">
        <v>0.308</v>
      </c>
      <c r="O24" s="107">
        <v>0.308</v>
      </c>
      <c r="P24" s="29"/>
      <c r="Q24" s="107">
        <v>0.308</v>
      </c>
      <c r="R24" s="107">
        <v>0.309</v>
      </c>
      <c r="S24" s="107">
        <v>0.309</v>
      </c>
      <c r="T24" s="107">
        <v>0.307</v>
      </c>
      <c r="U24" s="107">
        <v>0.307</v>
      </c>
      <c r="V24" s="107">
        <v>0.29699999999999999</v>
      </c>
      <c r="W24" s="107">
        <v>0.29699999999999999</v>
      </c>
      <c r="X24" s="107">
        <v>0.29899999999999999</v>
      </c>
      <c r="Y24" s="107">
        <v>0.29899999999999999</v>
      </c>
      <c r="Z24" s="58"/>
      <c r="AA24" s="58"/>
      <c r="AB24" s="10"/>
    </row>
    <row r="25" spans="1:28" s="14" customFormat="1" ht="11.45" customHeight="1">
      <c r="A25" s="10"/>
      <c r="B25" s="209" t="s">
        <v>216</v>
      </c>
      <c r="C25" s="214"/>
      <c r="D25" s="217"/>
      <c r="E25" s="74" t="s">
        <v>156</v>
      </c>
      <c r="F25" s="189"/>
      <c r="G25" s="29"/>
      <c r="H25" s="70"/>
      <c r="I25" s="70"/>
      <c r="J25" s="70"/>
      <c r="K25" s="70"/>
      <c r="L25" s="70"/>
      <c r="M25" s="70"/>
      <c r="N25" s="106"/>
      <c r="O25" s="107"/>
      <c r="P25" s="29"/>
      <c r="Q25" s="107"/>
      <c r="R25" s="107"/>
      <c r="S25" s="107"/>
      <c r="T25" s="107"/>
      <c r="U25" s="107"/>
      <c r="V25" s="107"/>
      <c r="W25" s="107"/>
      <c r="X25" s="107">
        <v>0.33400000000000002</v>
      </c>
      <c r="Y25" s="107">
        <v>0.33400000000000002</v>
      </c>
      <c r="Z25" s="58"/>
      <c r="AA25" s="58"/>
      <c r="AB25" s="10"/>
    </row>
    <row r="26" spans="1:28" s="14" customFormat="1" ht="11.45" customHeight="1">
      <c r="A26" s="10"/>
      <c r="B26" s="209"/>
      <c r="C26" s="214"/>
      <c r="D26" s="217"/>
      <c r="E26" s="74" t="s">
        <v>157</v>
      </c>
      <c r="F26" s="189"/>
      <c r="G26" s="29"/>
      <c r="H26" s="70"/>
      <c r="I26" s="70"/>
      <c r="J26" s="70"/>
      <c r="K26" s="70"/>
      <c r="L26" s="70"/>
      <c r="M26" s="70"/>
      <c r="N26" s="106"/>
      <c r="O26" s="107"/>
      <c r="P26" s="29"/>
      <c r="Q26" s="107"/>
      <c r="R26" s="107"/>
      <c r="S26" s="107"/>
      <c r="T26" s="107"/>
      <c r="U26" s="107"/>
      <c r="V26" s="107"/>
      <c r="W26" s="107"/>
      <c r="X26" s="107">
        <v>0.34200000000000003</v>
      </c>
      <c r="Y26" s="107">
        <v>0.34200000000000003</v>
      </c>
      <c r="Z26" s="58"/>
      <c r="AA26" s="58"/>
      <c r="AB26" s="10"/>
    </row>
    <row r="27" spans="1:28" s="14" customFormat="1" ht="11.45" customHeight="1">
      <c r="A27" s="10"/>
      <c r="B27" s="209"/>
      <c r="C27" s="214"/>
      <c r="D27" s="217"/>
      <c r="E27" s="74" t="s">
        <v>158</v>
      </c>
      <c r="F27" s="189"/>
      <c r="G27" s="29"/>
      <c r="H27" s="70"/>
      <c r="I27" s="70"/>
      <c r="J27" s="70"/>
      <c r="K27" s="70"/>
      <c r="L27" s="70"/>
      <c r="M27" s="70"/>
      <c r="N27" s="106"/>
      <c r="O27" s="107"/>
      <c r="P27" s="29"/>
      <c r="Q27" s="107"/>
      <c r="R27" s="107"/>
      <c r="S27" s="107"/>
      <c r="T27" s="107"/>
      <c r="U27" s="107"/>
      <c r="V27" s="107"/>
      <c r="W27" s="107"/>
      <c r="X27" s="107">
        <v>0.35599999999999998</v>
      </c>
      <c r="Y27" s="107">
        <v>0.35599999999999998</v>
      </c>
      <c r="Z27" s="58"/>
      <c r="AA27" s="58"/>
      <c r="AB27" s="10"/>
    </row>
    <row r="28" spans="1:28" s="14" customFormat="1" ht="11.45" customHeight="1">
      <c r="A28" s="10"/>
      <c r="B28" s="209"/>
      <c r="C28" s="214"/>
      <c r="D28" s="217"/>
      <c r="E28" s="74" t="s">
        <v>159</v>
      </c>
      <c r="F28" s="189"/>
      <c r="G28" s="29"/>
      <c r="H28" s="70"/>
      <c r="I28" s="70"/>
      <c r="J28" s="70"/>
      <c r="K28" s="70"/>
      <c r="L28" s="70"/>
      <c r="M28" s="70"/>
      <c r="N28" s="106"/>
      <c r="O28" s="107"/>
      <c r="P28" s="29"/>
      <c r="Q28" s="107"/>
      <c r="R28" s="107"/>
      <c r="S28" s="107"/>
      <c r="T28" s="107"/>
      <c r="U28" s="107"/>
      <c r="V28" s="107"/>
      <c r="W28" s="107"/>
      <c r="X28" s="107">
        <v>0.374</v>
      </c>
      <c r="Y28" s="107">
        <v>0.374</v>
      </c>
      <c r="Z28" s="58"/>
      <c r="AA28" s="58"/>
      <c r="AB28" s="10"/>
    </row>
    <row r="29" spans="1:28" s="14" customFormat="1" ht="11.45" customHeight="1">
      <c r="A29" s="10"/>
      <c r="B29" s="209"/>
      <c r="C29" s="214"/>
      <c r="D29" s="217"/>
      <c r="E29" s="74" t="s">
        <v>160</v>
      </c>
      <c r="F29" s="189"/>
      <c r="G29" s="29"/>
      <c r="H29" s="70"/>
      <c r="I29" s="70"/>
      <c r="J29" s="70"/>
      <c r="K29" s="70"/>
      <c r="L29" s="70"/>
      <c r="M29" s="70"/>
      <c r="N29" s="106"/>
      <c r="O29" s="107"/>
      <c r="P29" s="29"/>
      <c r="Q29" s="107"/>
      <c r="R29" s="107"/>
      <c r="S29" s="107"/>
      <c r="T29" s="107"/>
      <c r="U29" s="107"/>
      <c r="V29" s="107"/>
      <c r="W29" s="107"/>
      <c r="X29" s="107">
        <v>0.34599999999999997</v>
      </c>
      <c r="Y29" s="107">
        <v>0.34599999999999997</v>
      </c>
      <c r="Z29" s="58"/>
      <c r="AA29" s="58"/>
      <c r="AB29" s="10"/>
    </row>
    <row r="30" spans="1:28" s="14" customFormat="1" ht="11.45" customHeight="1">
      <c r="A30" s="10"/>
      <c r="B30" s="209"/>
      <c r="C30" s="214"/>
      <c r="D30" s="217"/>
      <c r="E30" s="74" t="s">
        <v>161</v>
      </c>
      <c r="F30" s="189"/>
      <c r="G30" s="29"/>
      <c r="H30" s="70"/>
      <c r="I30" s="70"/>
      <c r="J30" s="70"/>
      <c r="K30" s="70"/>
      <c r="L30" s="70"/>
      <c r="M30" s="70"/>
      <c r="N30" s="106"/>
      <c r="O30" s="107"/>
      <c r="P30" s="29"/>
      <c r="Q30" s="107"/>
      <c r="R30" s="107"/>
      <c r="S30" s="107"/>
      <c r="T30" s="107"/>
      <c r="U30" s="107"/>
      <c r="V30" s="107"/>
      <c r="W30" s="107"/>
      <c r="X30" s="107">
        <v>0.35</v>
      </c>
      <c r="Y30" s="107">
        <v>0.35</v>
      </c>
      <c r="Z30" s="58"/>
      <c r="AA30" s="58"/>
      <c r="AB30" s="10"/>
    </row>
    <row r="31" spans="1:28" s="14" customFormat="1" ht="11.45" customHeight="1">
      <c r="A31" s="10"/>
      <c r="B31" s="209"/>
      <c r="C31" s="214"/>
      <c r="D31" s="217"/>
      <c r="E31" s="74" t="s">
        <v>162</v>
      </c>
      <c r="F31" s="189"/>
      <c r="G31" s="29"/>
      <c r="H31" s="70"/>
      <c r="I31" s="70"/>
      <c r="J31" s="70"/>
      <c r="K31" s="70"/>
      <c r="L31" s="70"/>
      <c r="M31" s="70"/>
      <c r="N31" s="106"/>
      <c r="O31" s="107"/>
      <c r="P31" s="29"/>
      <c r="Q31" s="107"/>
      <c r="R31" s="107"/>
      <c r="S31" s="107"/>
      <c r="T31" s="107"/>
      <c r="U31" s="107"/>
      <c r="V31" s="107"/>
      <c r="W31" s="107"/>
      <c r="X31" s="107">
        <v>0.38</v>
      </c>
      <c r="Y31" s="107">
        <v>0.38</v>
      </c>
      <c r="Z31" s="58"/>
      <c r="AA31" s="58"/>
      <c r="AB31" s="10"/>
    </row>
    <row r="32" spans="1:28" s="14" customFormat="1" ht="11.45" customHeight="1">
      <c r="A32" s="10"/>
      <c r="B32" s="209"/>
      <c r="C32" s="214"/>
      <c r="D32" s="217"/>
      <c r="E32" s="74" t="s">
        <v>163</v>
      </c>
      <c r="F32" s="189"/>
      <c r="G32" s="29"/>
      <c r="H32" s="70"/>
      <c r="I32" s="70"/>
      <c r="J32" s="70"/>
      <c r="K32" s="70"/>
      <c r="L32" s="70"/>
      <c r="M32" s="70"/>
      <c r="N32" s="106"/>
      <c r="O32" s="107"/>
      <c r="P32" s="29"/>
      <c r="Q32" s="107"/>
      <c r="R32" s="107"/>
      <c r="S32" s="107"/>
      <c r="T32" s="107"/>
      <c r="U32" s="107"/>
      <c r="V32" s="107"/>
      <c r="W32" s="107"/>
      <c r="X32" s="107">
        <v>0.33</v>
      </c>
      <c r="Y32" s="107">
        <v>0.33</v>
      </c>
      <c r="Z32" s="58"/>
      <c r="AA32" s="58"/>
      <c r="AB32" s="10"/>
    </row>
    <row r="33" spans="1:28" s="14" customFormat="1" ht="11.45" customHeight="1">
      <c r="A33" s="10"/>
      <c r="B33" s="209"/>
      <c r="C33" s="214"/>
      <c r="D33" s="217"/>
      <c r="E33" s="74" t="s">
        <v>164</v>
      </c>
      <c r="F33" s="189"/>
      <c r="G33" s="29"/>
      <c r="H33" s="70"/>
      <c r="I33" s="70"/>
      <c r="J33" s="70"/>
      <c r="K33" s="70"/>
      <c r="L33" s="70"/>
      <c r="M33" s="70"/>
      <c r="N33" s="106"/>
      <c r="O33" s="107"/>
      <c r="P33" s="29"/>
      <c r="Q33" s="107"/>
      <c r="R33" s="107"/>
      <c r="S33" s="107"/>
      <c r="T33" s="107"/>
      <c r="U33" s="107"/>
      <c r="V33" s="107"/>
      <c r="W33" s="107"/>
      <c r="X33" s="107">
        <v>0.307</v>
      </c>
      <c r="Y33" s="107">
        <v>0.307</v>
      </c>
      <c r="Z33" s="58"/>
      <c r="AA33" s="58"/>
      <c r="AB33" s="10"/>
    </row>
    <row r="34" spans="1:28" s="14" customFormat="1" ht="11.45" customHeight="1">
      <c r="A34" s="10"/>
      <c r="B34" s="209"/>
      <c r="C34" s="214"/>
      <c r="D34" s="217"/>
      <c r="E34" s="74" t="s">
        <v>165</v>
      </c>
      <c r="F34" s="189"/>
      <c r="G34" s="29"/>
      <c r="H34" s="70"/>
      <c r="I34" s="70"/>
      <c r="J34" s="70"/>
      <c r="K34" s="70"/>
      <c r="L34" s="70"/>
      <c r="M34" s="70"/>
      <c r="N34" s="106"/>
      <c r="O34" s="107"/>
      <c r="P34" s="29"/>
      <c r="Q34" s="107"/>
      <c r="R34" s="107"/>
      <c r="S34" s="107"/>
      <c r="T34" s="107"/>
      <c r="U34" s="107"/>
      <c r="V34" s="107"/>
      <c r="W34" s="107"/>
      <c r="X34" s="107">
        <v>0.32</v>
      </c>
      <c r="Y34" s="107">
        <v>0.32</v>
      </c>
      <c r="Z34" s="58"/>
      <c r="AA34" s="58"/>
      <c r="AB34" s="10"/>
    </row>
    <row r="35" spans="1:28" s="14" customFormat="1" ht="11.45" customHeight="1">
      <c r="A35" s="10"/>
      <c r="B35" s="209"/>
      <c r="C35" s="214"/>
      <c r="D35" s="217"/>
      <c r="E35" s="74" t="s">
        <v>166</v>
      </c>
      <c r="F35" s="189"/>
      <c r="G35" s="29"/>
      <c r="H35" s="70"/>
      <c r="I35" s="70"/>
      <c r="J35" s="70"/>
      <c r="K35" s="70"/>
      <c r="L35" s="70"/>
      <c r="M35" s="70"/>
      <c r="N35" s="106"/>
      <c r="O35" s="107"/>
      <c r="P35" s="29"/>
      <c r="Q35" s="107"/>
      <c r="R35" s="107"/>
      <c r="S35" s="107"/>
      <c r="T35" s="107"/>
      <c r="U35" s="107"/>
      <c r="V35" s="107"/>
      <c r="W35" s="107"/>
      <c r="X35" s="107">
        <v>0.33500000000000002</v>
      </c>
      <c r="Y35" s="107">
        <v>0.33500000000000002</v>
      </c>
      <c r="Z35" s="58"/>
      <c r="AA35" s="58"/>
      <c r="AB35" s="10"/>
    </row>
    <row r="36" spans="1:28" s="14" customFormat="1" ht="11.45" customHeight="1">
      <c r="A36" s="10"/>
      <c r="B36" s="209"/>
      <c r="C36" s="214"/>
      <c r="D36" s="217"/>
      <c r="E36" s="74" t="s">
        <v>167</v>
      </c>
      <c r="F36" s="189"/>
      <c r="G36" s="29"/>
      <c r="H36" s="70"/>
      <c r="I36" s="70"/>
      <c r="J36" s="70"/>
      <c r="K36" s="70"/>
      <c r="L36" s="70"/>
      <c r="M36" s="70"/>
      <c r="N36" s="106"/>
      <c r="O36" s="107"/>
      <c r="P36" s="29"/>
      <c r="Q36" s="107"/>
      <c r="R36" s="107"/>
      <c r="S36" s="107"/>
      <c r="T36" s="107"/>
      <c r="U36" s="107"/>
      <c r="V36" s="107"/>
      <c r="W36" s="107"/>
      <c r="X36" s="107">
        <v>0.35599999999999998</v>
      </c>
      <c r="Y36" s="107">
        <v>0.35599999999999998</v>
      </c>
      <c r="Z36" s="58"/>
      <c r="AA36" s="58"/>
      <c r="AB36" s="10"/>
    </row>
    <row r="37" spans="1:28" s="14" customFormat="1" ht="11.45" customHeight="1">
      <c r="A37" s="10"/>
      <c r="B37" s="209"/>
      <c r="C37" s="215"/>
      <c r="D37" s="218"/>
      <c r="E37" s="74" t="s">
        <v>168</v>
      </c>
      <c r="F37" s="189"/>
      <c r="G37" s="29"/>
      <c r="H37" s="70"/>
      <c r="I37" s="70"/>
      <c r="J37" s="70"/>
      <c r="K37" s="70"/>
      <c r="L37" s="70"/>
      <c r="M37" s="70"/>
      <c r="N37" s="106"/>
      <c r="O37" s="107"/>
      <c r="P37" s="29"/>
      <c r="Q37" s="107"/>
      <c r="R37" s="107"/>
      <c r="S37" s="107"/>
      <c r="T37" s="107"/>
      <c r="U37" s="107"/>
      <c r="V37" s="107"/>
      <c r="W37" s="107"/>
      <c r="X37" s="107">
        <v>0.34200000000000003</v>
      </c>
      <c r="Y37" s="107">
        <v>0.34200000000000003</v>
      </c>
      <c r="Z37" s="58"/>
      <c r="AA37" s="58"/>
      <c r="AB37" s="10"/>
    </row>
    <row r="38" spans="1:28" s="63" customFormat="1">
      <c r="D38" s="59"/>
    </row>
    <row r="39" spans="1:28" ht="14.25" hidden="1" customHeight="1"/>
    <row r="258" ht="14.25" hidden="1" customHeight="1"/>
  </sheetData>
  <mergeCells count="16">
    <mergeCell ref="B25:B37"/>
    <mergeCell ref="F25:F37"/>
    <mergeCell ref="C12:C37"/>
    <mergeCell ref="D12:D37"/>
    <mergeCell ref="B3:O3"/>
    <mergeCell ref="Q7:AA7"/>
    <mergeCell ref="H8:O8"/>
    <mergeCell ref="Q8:AA8"/>
    <mergeCell ref="B12:B24"/>
    <mergeCell ref="F12:F24"/>
    <mergeCell ref="B7:B11"/>
    <mergeCell ref="C7:C11"/>
    <mergeCell ref="D7:D11"/>
    <mergeCell ref="E7:E11"/>
    <mergeCell ref="F7:F8"/>
    <mergeCell ref="H7:O7"/>
  </mergeCells>
  <hyperlinks>
    <hyperlink ref="C12:C24" r:id="rId1" display="Xoserve UK Link documentation" xr:uid="{00000000-0004-0000-0B00-000000000000}"/>
    <hyperlink ref="C12:C37" r:id="rId2" display="Xoserve UK Link Documentation" xr:uid="{A322BB16-66BC-4964-AE95-11A2C2F63A57}"/>
  </hyperlinks>
  <pageMargins left="0.7" right="0.7" top="0.75" bottom="0.75" header="0.3" footer="0.3"/>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3">
    <tabColor theme="7" tint="0.79998168889431442"/>
  </sheetPr>
  <dimension ref="A1:O22"/>
  <sheetViews>
    <sheetView zoomScaleNormal="100" workbookViewId="0"/>
  </sheetViews>
  <sheetFormatPr defaultColWidth="9.140625" defaultRowHeight="9.9499999999999993" customHeight="1" zeroHeight="1"/>
  <cols>
    <col min="1" max="1" width="6.5703125" style="64" customWidth="1"/>
    <col min="2" max="2" width="26.42578125" style="64" customWidth="1"/>
    <col min="3" max="15" width="16.85546875" style="64" customWidth="1"/>
    <col min="16" max="16" width="7" style="64" customWidth="1"/>
    <col min="17" max="16384" width="9.140625" style="64"/>
  </cols>
  <sheetData>
    <row r="1" spans="1:15" s="61" customFormat="1" ht="9.9499999999999993" customHeight="1"/>
    <row r="2" spans="1:15" s="61" customFormat="1" ht="18" customHeight="1">
      <c r="B2" s="27" t="s">
        <v>217</v>
      </c>
      <c r="D2" s="27"/>
      <c r="E2" s="27"/>
      <c r="F2" s="27"/>
      <c r="G2" s="27"/>
    </row>
    <row r="3" spans="1:15" s="61" customFormat="1" ht="12.6" customHeight="1">
      <c r="A3" s="65"/>
      <c r="B3" s="188" t="s">
        <v>218</v>
      </c>
      <c r="C3" s="188"/>
      <c r="D3" s="188"/>
      <c r="E3" s="188"/>
      <c r="F3" s="188"/>
      <c r="G3" s="188"/>
      <c r="H3" s="188"/>
      <c r="I3" s="188"/>
      <c r="J3" s="66"/>
      <c r="K3" s="66"/>
      <c r="L3" s="66"/>
      <c r="M3" s="66"/>
    </row>
    <row r="4" spans="1:15" s="61" customFormat="1" ht="12.6" customHeight="1">
      <c r="A4" s="65"/>
      <c r="B4" s="65"/>
      <c r="C4" s="65"/>
      <c r="D4" s="65"/>
      <c r="E4" s="65"/>
      <c r="F4" s="65"/>
      <c r="G4" s="65"/>
      <c r="H4" s="65"/>
      <c r="I4" s="65"/>
      <c r="J4" s="65"/>
      <c r="K4" s="65"/>
      <c r="L4" s="65"/>
      <c r="M4" s="65"/>
      <c r="N4" s="65"/>
      <c r="O4" s="65"/>
    </row>
    <row r="5" spans="1:15" s="63" customFormat="1" ht="12.6" customHeight="1">
      <c r="A5" s="10"/>
      <c r="B5" s="10"/>
      <c r="C5" s="10"/>
      <c r="D5" s="10"/>
      <c r="E5" s="10"/>
      <c r="F5" s="10"/>
      <c r="G5" s="10"/>
      <c r="H5" s="10"/>
      <c r="I5" s="10"/>
      <c r="J5" s="10"/>
      <c r="K5" s="10"/>
      <c r="L5" s="10"/>
      <c r="M5" s="10"/>
      <c r="N5" s="10"/>
      <c r="O5" s="10"/>
    </row>
    <row r="6" spans="1:15" s="63" customFormat="1" ht="12.6" customHeight="1">
      <c r="A6" s="10"/>
      <c r="B6" s="219" t="s">
        <v>70</v>
      </c>
      <c r="C6" s="221" t="s">
        <v>149</v>
      </c>
      <c r="D6" s="222"/>
      <c r="E6" s="222"/>
      <c r="F6" s="222"/>
      <c r="G6" s="222"/>
      <c r="H6" s="222"/>
      <c r="I6" s="222"/>
      <c r="J6" s="222"/>
      <c r="K6" s="222"/>
      <c r="L6" s="222"/>
      <c r="M6" s="222"/>
      <c r="N6" s="222"/>
      <c r="O6" s="223"/>
    </row>
    <row r="7" spans="1:15" s="63" customFormat="1" ht="12.6" customHeight="1">
      <c r="A7" s="10"/>
      <c r="B7" s="220"/>
      <c r="C7" s="13" t="s">
        <v>156</v>
      </c>
      <c r="D7" s="13" t="s">
        <v>157</v>
      </c>
      <c r="E7" s="13" t="s">
        <v>158</v>
      </c>
      <c r="F7" s="13" t="s">
        <v>159</v>
      </c>
      <c r="G7" s="13" t="s">
        <v>160</v>
      </c>
      <c r="H7" s="13" t="s">
        <v>161</v>
      </c>
      <c r="I7" s="13" t="s">
        <v>162</v>
      </c>
      <c r="J7" s="13" t="s">
        <v>163</v>
      </c>
      <c r="K7" s="13" t="s">
        <v>164</v>
      </c>
      <c r="L7" s="13" t="s">
        <v>165</v>
      </c>
      <c r="M7" s="13" t="s">
        <v>166</v>
      </c>
      <c r="N7" s="13" t="s">
        <v>167</v>
      </c>
      <c r="O7" s="13" t="s">
        <v>168</v>
      </c>
    </row>
    <row r="8" spans="1:15" s="63" customFormat="1" ht="12.6" customHeight="1">
      <c r="A8" s="121"/>
      <c r="B8" s="9" t="s">
        <v>128</v>
      </c>
      <c r="C8" s="69">
        <v>0.70184440612792964</v>
      </c>
      <c r="D8" s="70">
        <v>0</v>
      </c>
      <c r="E8" s="70">
        <v>0</v>
      </c>
      <c r="F8" s="70">
        <v>0</v>
      </c>
      <c r="G8" s="69">
        <v>0.27364109039306639</v>
      </c>
      <c r="H8" s="70">
        <v>0</v>
      </c>
      <c r="I8" s="70">
        <v>0</v>
      </c>
      <c r="J8" s="70">
        <v>0</v>
      </c>
      <c r="K8" s="69">
        <v>2.4514522552490235E-2</v>
      </c>
      <c r="L8" s="70">
        <v>0</v>
      </c>
      <c r="M8" s="70">
        <v>0</v>
      </c>
      <c r="N8" s="70">
        <v>0</v>
      </c>
      <c r="O8" s="69">
        <v>0</v>
      </c>
    </row>
    <row r="9" spans="1:15" s="63" customFormat="1" ht="12.6" customHeight="1">
      <c r="A9" s="121"/>
      <c r="B9" s="9" t="s">
        <v>130</v>
      </c>
      <c r="C9" s="69">
        <v>7.4609529972076418E-3</v>
      </c>
      <c r="D9" s="69">
        <v>0.76647659301757809</v>
      </c>
      <c r="E9" s="70">
        <v>0</v>
      </c>
      <c r="F9" s="70">
        <v>0</v>
      </c>
      <c r="G9" s="70">
        <v>0</v>
      </c>
      <c r="H9" s="70">
        <v>0</v>
      </c>
      <c r="I9" s="70">
        <v>0</v>
      </c>
      <c r="J9" s="70">
        <v>0</v>
      </c>
      <c r="K9" s="69">
        <v>4.7290463447570798E-2</v>
      </c>
      <c r="L9" s="70">
        <v>0</v>
      </c>
      <c r="M9" s="69">
        <v>0.17877199172973632</v>
      </c>
      <c r="N9" s="70">
        <v>0</v>
      </c>
      <c r="O9" s="69">
        <v>0</v>
      </c>
    </row>
    <row r="10" spans="1:15" s="63" customFormat="1" ht="12.6" customHeight="1">
      <c r="A10" s="121"/>
      <c r="B10" s="9" t="s">
        <v>131</v>
      </c>
      <c r="C10" s="69">
        <v>2.684626877307892E-3</v>
      </c>
      <c r="D10" s="70">
        <v>0</v>
      </c>
      <c r="E10" s="70">
        <v>0</v>
      </c>
      <c r="F10" s="70">
        <v>0</v>
      </c>
      <c r="G10" s="69">
        <v>0.67930915832519534</v>
      </c>
      <c r="H10" s="69">
        <v>3.2623998820781709E-4</v>
      </c>
      <c r="I10" s="70">
        <v>0</v>
      </c>
      <c r="J10" s="69">
        <v>0.31767992019653318</v>
      </c>
      <c r="K10" s="70">
        <v>0</v>
      </c>
      <c r="L10" s="70">
        <v>0</v>
      </c>
      <c r="M10" s="70">
        <v>0</v>
      </c>
      <c r="N10" s="70">
        <v>0</v>
      </c>
      <c r="O10" s="69">
        <v>0</v>
      </c>
    </row>
    <row r="11" spans="1:15" s="63" customFormat="1" ht="12.6" customHeight="1">
      <c r="A11" s="121"/>
      <c r="B11" s="9" t="s">
        <v>132</v>
      </c>
      <c r="C11" s="70">
        <v>0</v>
      </c>
      <c r="D11" s="70">
        <v>0</v>
      </c>
      <c r="E11" s="70">
        <v>0</v>
      </c>
      <c r="F11" s="70">
        <v>0</v>
      </c>
      <c r="G11" s="70">
        <v>0</v>
      </c>
      <c r="H11" s="69">
        <v>0.77692420959472652</v>
      </c>
      <c r="I11" s="70">
        <v>0</v>
      </c>
      <c r="J11" s="70">
        <v>0</v>
      </c>
      <c r="K11" s="70">
        <v>0</v>
      </c>
      <c r="L11" s="70">
        <v>0</v>
      </c>
      <c r="M11" s="69">
        <v>5.4556804895401004E-3</v>
      </c>
      <c r="N11" s="69">
        <v>0.21762012481689452</v>
      </c>
      <c r="O11" s="69">
        <v>0</v>
      </c>
    </row>
    <row r="12" spans="1:15" s="63" customFormat="1" ht="12.6" customHeight="1">
      <c r="A12" s="121"/>
      <c r="B12" s="9" t="s">
        <v>133</v>
      </c>
      <c r="C12" s="70">
        <v>0</v>
      </c>
      <c r="D12" s="69">
        <v>1.0923010855913163E-3</v>
      </c>
      <c r="E12" s="70">
        <v>0</v>
      </c>
      <c r="F12" s="70">
        <v>0</v>
      </c>
      <c r="G12" s="70">
        <v>0</v>
      </c>
      <c r="H12" s="69">
        <v>1.9571000710129737E-4</v>
      </c>
      <c r="I12" s="70">
        <v>0</v>
      </c>
      <c r="J12" s="70">
        <v>0</v>
      </c>
      <c r="K12" s="69">
        <v>3.7885110825300219E-4</v>
      </c>
      <c r="L12" s="69">
        <v>0.12110016822814941</v>
      </c>
      <c r="M12" s="69">
        <v>0.8772329711914062</v>
      </c>
      <c r="N12" s="70">
        <v>0</v>
      </c>
      <c r="O12" s="69">
        <v>0</v>
      </c>
    </row>
    <row r="13" spans="1:15" s="63" customFormat="1" ht="12.6" customHeight="1">
      <c r="A13" s="121"/>
      <c r="B13" s="9" t="s">
        <v>134</v>
      </c>
      <c r="C13" s="70">
        <v>0</v>
      </c>
      <c r="D13" s="70">
        <v>0</v>
      </c>
      <c r="E13" s="69">
        <v>0.17801376342773437</v>
      </c>
      <c r="F13" s="69">
        <v>0.82198623657226566</v>
      </c>
      <c r="G13" s="70">
        <v>0</v>
      </c>
      <c r="H13" s="70">
        <v>0</v>
      </c>
      <c r="I13" s="70">
        <v>0</v>
      </c>
      <c r="J13" s="70">
        <v>0</v>
      </c>
      <c r="K13" s="70">
        <v>0</v>
      </c>
      <c r="L13" s="70">
        <v>0</v>
      </c>
      <c r="M13" s="70">
        <v>0</v>
      </c>
      <c r="N13" s="70">
        <v>0</v>
      </c>
      <c r="O13" s="69">
        <v>0</v>
      </c>
    </row>
    <row r="14" spans="1:15" s="63" customFormat="1" ht="12.6" customHeight="1">
      <c r="A14" s="121"/>
      <c r="B14" s="9" t="s">
        <v>135</v>
      </c>
      <c r="C14" s="70">
        <v>0</v>
      </c>
      <c r="D14" s="69">
        <v>2.7919793501496315E-4</v>
      </c>
      <c r="E14" s="69">
        <v>1.8544897437095642E-3</v>
      </c>
      <c r="F14" s="69">
        <v>5.9527721405029294E-2</v>
      </c>
      <c r="G14" s="70">
        <v>0</v>
      </c>
      <c r="H14" s="69">
        <v>0.93833854675292971</v>
      </c>
      <c r="I14" s="70">
        <v>0</v>
      </c>
      <c r="J14" s="70">
        <v>0</v>
      </c>
      <c r="K14" s="70">
        <v>0</v>
      </c>
      <c r="L14" s="70">
        <v>0</v>
      </c>
      <c r="M14" s="70">
        <v>0</v>
      </c>
      <c r="N14" s="70">
        <v>0</v>
      </c>
      <c r="O14" s="69">
        <v>0</v>
      </c>
    </row>
    <row r="15" spans="1:15" s="63" customFormat="1" ht="12.6" customHeight="1">
      <c r="A15" s="121"/>
      <c r="B15" s="9" t="s">
        <v>136</v>
      </c>
      <c r="C15" s="70">
        <v>0</v>
      </c>
      <c r="D15" s="70">
        <v>0</v>
      </c>
      <c r="E15" s="70">
        <v>0</v>
      </c>
      <c r="F15" s="70">
        <v>0</v>
      </c>
      <c r="G15" s="69">
        <v>0.28966888427734377</v>
      </c>
      <c r="H15" s="70">
        <v>0</v>
      </c>
      <c r="I15" s="70">
        <v>0</v>
      </c>
      <c r="J15" s="69">
        <v>1.0770046710968017E-2</v>
      </c>
      <c r="K15" s="69">
        <v>0.60224334716796879</v>
      </c>
      <c r="L15" s="69">
        <v>9.7317724227905272E-2</v>
      </c>
      <c r="M15" s="70">
        <v>0</v>
      </c>
      <c r="N15" s="70">
        <v>0</v>
      </c>
      <c r="O15" s="69">
        <v>0</v>
      </c>
    </row>
    <row r="16" spans="1:15" s="63" customFormat="1" ht="12.6" customHeight="1">
      <c r="A16" s="121"/>
      <c r="B16" s="9" t="s">
        <v>137</v>
      </c>
      <c r="C16" s="70">
        <v>0</v>
      </c>
      <c r="D16" s="70">
        <v>0</v>
      </c>
      <c r="E16" s="70">
        <v>0</v>
      </c>
      <c r="F16" s="70">
        <v>0</v>
      </c>
      <c r="G16" s="69">
        <v>3.2483115196228027E-2</v>
      </c>
      <c r="H16" s="70">
        <v>0</v>
      </c>
      <c r="I16" s="70">
        <v>0</v>
      </c>
      <c r="J16" s="69">
        <v>0.96678245544433594</v>
      </c>
      <c r="K16" s="69">
        <v>7.3443703353405E-4</v>
      </c>
      <c r="L16" s="70">
        <v>0</v>
      </c>
      <c r="M16" s="70">
        <v>0</v>
      </c>
      <c r="N16" s="70">
        <v>0</v>
      </c>
      <c r="O16" s="69">
        <v>0</v>
      </c>
    </row>
    <row r="17" spans="1:15" s="63" customFormat="1" ht="12.6" customHeight="1">
      <c r="A17" s="121"/>
      <c r="B17" s="88" t="s">
        <v>138</v>
      </c>
      <c r="C17" s="70">
        <v>0</v>
      </c>
      <c r="D17" s="70">
        <v>0</v>
      </c>
      <c r="E17" s="70">
        <v>0</v>
      </c>
      <c r="F17" s="70">
        <v>0</v>
      </c>
      <c r="G17" s="70">
        <v>0</v>
      </c>
      <c r="H17" s="70">
        <v>0</v>
      </c>
      <c r="I17" s="70">
        <v>0</v>
      </c>
      <c r="J17" s="70">
        <v>0</v>
      </c>
      <c r="K17" s="70">
        <v>0</v>
      </c>
      <c r="L17" s="70">
        <v>0</v>
      </c>
      <c r="M17" s="70">
        <v>0</v>
      </c>
      <c r="N17" s="69">
        <v>9.9255037307739262E-3</v>
      </c>
      <c r="O17" s="69">
        <v>0.99007446289062495</v>
      </c>
    </row>
    <row r="18" spans="1:15" s="63" customFormat="1" ht="12.6" customHeight="1">
      <c r="A18" s="121"/>
      <c r="B18" s="9" t="s">
        <v>139</v>
      </c>
      <c r="C18" s="70">
        <v>0</v>
      </c>
      <c r="D18" s="70">
        <v>0</v>
      </c>
      <c r="E18" s="70">
        <v>0</v>
      </c>
      <c r="F18" s="70">
        <v>0</v>
      </c>
      <c r="G18" s="70">
        <v>0</v>
      </c>
      <c r="H18" s="70">
        <v>0</v>
      </c>
      <c r="I18" s="70">
        <v>0</v>
      </c>
      <c r="J18" s="70">
        <v>0</v>
      </c>
      <c r="K18" s="69">
        <v>1.4855219125747681E-2</v>
      </c>
      <c r="L18" s="69">
        <v>0.98514472961425781</v>
      </c>
      <c r="M18" s="70">
        <v>0</v>
      </c>
      <c r="N18" s="70">
        <v>0</v>
      </c>
      <c r="O18" s="69">
        <v>0</v>
      </c>
    </row>
    <row r="19" spans="1:15" s="63" customFormat="1" ht="12.6" customHeight="1">
      <c r="A19" s="121"/>
      <c r="B19" s="9" t="s">
        <v>140</v>
      </c>
      <c r="C19" s="69">
        <v>0</v>
      </c>
      <c r="D19" s="69">
        <v>0.38795734405517579</v>
      </c>
      <c r="E19" s="69">
        <v>0.60613876342773443</v>
      </c>
      <c r="F19" s="69">
        <v>0</v>
      </c>
      <c r="G19" s="69">
        <v>0</v>
      </c>
      <c r="H19" s="69">
        <v>5.9038531780242921E-3</v>
      </c>
      <c r="I19" s="69">
        <v>0</v>
      </c>
      <c r="J19" s="69">
        <v>0</v>
      </c>
      <c r="K19" s="69">
        <v>0</v>
      </c>
      <c r="L19" s="69">
        <v>0</v>
      </c>
      <c r="M19" s="69">
        <v>0</v>
      </c>
      <c r="N19" s="69">
        <v>0</v>
      </c>
      <c r="O19" s="69">
        <v>0</v>
      </c>
    </row>
    <row r="20" spans="1:15" s="63" customFormat="1" ht="12.6" customHeight="1">
      <c r="A20" s="121"/>
      <c r="B20" s="88" t="s">
        <v>141</v>
      </c>
      <c r="C20" s="70">
        <v>0</v>
      </c>
      <c r="D20" s="70">
        <v>0</v>
      </c>
      <c r="E20" s="70">
        <v>0</v>
      </c>
      <c r="F20" s="69">
        <v>2.1276411414146421E-3</v>
      </c>
      <c r="G20" s="70">
        <v>0</v>
      </c>
      <c r="H20" s="70">
        <v>0</v>
      </c>
      <c r="I20" s="69">
        <v>0.99787239074707035</v>
      </c>
      <c r="J20" s="70">
        <v>0</v>
      </c>
      <c r="K20" s="70">
        <v>0</v>
      </c>
      <c r="L20" s="70">
        <v>0</v>
      </c>
      <c r="M20" s="70">
        <v>0</v>
      </c>
      <c r="N20" s="70">
        <v>0</v>
      </c>
      <c r="O20" s="69">
        <v>0</v>
      </c>
    </row>
    <row r="21" spans="1:15" s="63" customFormat="1" ht="12.6" customHeight="1">
      <c r="A21" s="121"/>
      <c r="B21" s="9" t="s">
        <v>142</v>
      </c>
      <c r="C21" s="70">
        <v>0</v>
      </c>
      <c r="D21" s="70">
        <v>0</v>
      </c>
      <c r="E21" s="70">
        <v>0</v>
      </c>
      <c r="F21" s="70">
        <v>0</v>
      </c>
      <c r="G21" s="70">
        <v>0</v>
      </c>
      <c r="H21" s="70">
        <v>0</v>
      </c>
      <c r="I21" s="69">
        <v>1</v>
      </c>
      <c r="J21" s="70">
        <v>0</v>
      </c>
      <c r="K21" s="70">
        <v>0</v>
      </c>
      <c r="L21" s="70">
        <v>0</v>
      </c>
      <c r="M21" s="70">
        <v>0</v>
      </c>
      <c r="N21" s="70">
        <v>0</v>
      </c>
      <c r="O21" s="69">
        <v>0</v>
      </c>
    </row>
    <row r="22" spans="1:15" s="63" customFormat="1" ht="9.9499999999999993" customHeight="1"/>
  </sheetData>
  <sortState xmlns:xlrd2="http://schemas.microsoft.com/office/spreadsheetml/2017/richdata2" ref="A8:O21">
    <sortCondition ref="A8:A21"/>
  </sortState>
  <mergeCells count="3">
    <mergeCell ref="B6:B7"/>
    <mergeCell ref="C6:O6"/>
    <mergeCell ref="B3:I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sheetPr>
  <dimension ref="A1:AD135"/>
  <sheetViews>
    <sheetView showGridLines="0" workbookViewId="0"/>
  </sheetViews>
  <sheetFormatPr defaultColWidth="0" defaultRowHeight="11.25" zeroHeight="1"/>
  <cols>
    <col min="1" max="1" width="8" style="14" customWidth="1"/>
    <col min="2" max="2" width="25.85546875" style="14" bestFit="1" customWidth="1"/>
    <col min="3" max="3" width="25.5703125" style="14" bestFit="1" customWidth="1"/>
    <col min="4" max="4" width="9.140625" style="14" customWidth="1"/>
    <col min="5" max="13" width="15.5703125" style="14" customWidth="1"/>
    <col min="14" max="14" width="9.140625" style="14" customWidth="1"/>
    <col min="15" max="16" width="0" style="14" hidden="1" customWidth="1"/>
    <col min="17" max="16384" width="9.140625" style="14" hidden="1"/>
  </cols>
  <sheetData>
    <row r="1" spans="2:30" s="61" customFormat="1" ht="12.6" customHeight="1"/>
    <row r="2" spans="2:30" s="61" customFormat="1" ht="18.600000000000001" customHeight="1">
      <c r="B2" s="27" t="s">
        <v>219</v>
      </c>
      <c r="E2" s="27"/>
      <c r="F2" s="27"/>
      <c r="G2" s="27"/>
      <c r="H2" s="27"/>
      <c r="I2" s="27"/>
      <c r="J2" s="27"/>
      <c r="K2" s="27"/>
      <c r="S2" s="27"/>
    </row>
    <row r="3" spans="2:30" s="61" customFormat="1" ht="63.95" customHeight="1">
      <c r="B3" s="188" t="s">
        <v>220</v>
      </c>
      <c r="C3" s="188"/>
      <c r="D3" s="188"/>
      <c r="E3" s="188"/>
      <c r="F3" s="188"/>
      <c r="G3" s="188"/>
      <c r="H3" s="188"/>
      <c r="I3" s="188"/>
      <c r="J3" s="188"/>
      <c r="K3" s="188"/>
      <c r="L3" s="188"/>
      <c r="M3" s="188"/>
      <c r="N3" s="62"/>
      <c r="O3" s="62"/>
      <c r="P3" s="62"/>
      <c r="Q3" s="62"/>
      <c r="R3" s="62"/>
      <c r="S3" s="62"/>
      <c r="T3" s="62"/>
      <c r="U3" s="62"/>
      <c r="V3" s="62"/>
      <c r="W3" s="62"/>
      <c r="X3" s="62"/>
      <c r="Y3" s="62"/>
      <c r="Z3" s="62"/>
      <c r="AA3" s="62"/>
      <c r="AB3" s="62"/>
      <c r="AC3" s="62"/>
      <c r="AD3" s="62"/>
    </row>
    <row r="4" spans="2:30" s="61" customFormat="1" ht="12.6" customHeight="1"/>
    <row r="5" spans="2:30" s="63" customFormat="1" ht="14.25"/>
    <row r="6" spans="2:30" s="10" customFormat="1" ht="24" customHeight="1">
      <c r="B6" s="224" t="s">
        <v>221</v>
      </c>
      <c r="C6" s="224" t="s">
        <v>222</v>
      </c>
      <c r="D6" s="224" t="s">
        <v>223</v>
      </c>
      <c r="E6" s="225" t="s">
        <v>224</v>
      </c>
      <c r="F6" s="226"/>
      <c r="G6" s="226"/>
      <c r="H6" s="226"/>
      <c r="I6" s="226"/>
      <c r="J6" s="227"/>
      <c r="K6" s="228" t="s">
        <v>225</v>
      </c>
      <c r="L6" s="229"/>
      <c r="M6" s="230"/>
    </row>
    <row r="7" spans="2:30" s="10" customFormat="1">
      <c r="B7" s="224"/>
      <c r="C7" s="224"/>
      <c r="D7" s="224"/>
      <c r="E7" s="13" t="s">
        <v>226</v>
      </c>
      <c r="F7" s="13" t="s">
        <v>227</v>
      </c>
      <c r="G7" s="13" t="s">
        <v>228</v>
      </c>
      <c r="H7" s="13" t="s">
        <v>229</v>
      </c>
      <c r="I7" s="13" t="s">
        <v>230</v>
      </c>
      <c r="J7" s="13" t="s">
        <v>231</v>
      </c>
      <c r="K7" s="13" t="s">
        <v>232</v>
      </c>
      <c r="L7" s="13" t="s">
        <v>233</v>
      </c>
      <c r="M7" s="13" t="s">
        <v>234</v>
      </c>
    </row>
    <row r="8" spans="2:30">
      <c r="B8" s="88" t="s">
        <v>235</v>
      </c>
      <c r="C8" s="88" t="s">
        <v>236</v>
      </c>
      <c r="D8" s="88" t="s">
        <v>237</v>
      </c>
      <c r="E8" s="100">
        <v>2.7</v>
      </c>
      <c r="F8" s="101">
        <v>2.7</v>
      </c>
      <c r="G8" s="101">
        <v>2.7</v>
      </c>
      <c r="H8" s="101">
        <v>2.7</v>
      </c>
      <c r="I8" s="101">
        <v>2.7</v>
      </c>
      <c r="J8" s="101">
        <v>2.7</v>
      </c>
      <c r="K8" s="101">
        <v>3.66</v>
      </c>
      <c r="L8" s="101">
        <v>3.66</v>
      </c>
      <c r="M8" s="101"/>
      <c r="N8" s="10"/>
    </row>
    <row r="9" spans="2:30">
      <c r="B9" s="88" t="s">
        <v>235</v>
      </c>
      <c r="C9" s="88" t="s">
        <v>238</v>
      </c>
      <c r="D9" s="88" t="s">
        <v>237</v>
      </c>
      <c r="E9" s="102">
        <v>2.8</v>
      </c>
      <c r="F9" s="103">
        <v>2.8</v>
      </c>
      <c r="G9" s="103">
        <v>2.8</v>
      </c>
      <c r="H9" s="103">
        <v>2.8</v>
      </c>
      <c r="I9" s="103">
        <v>2.8</v>
      </c>
      <c r="J9" s="103">
        <v>2.8</v>
      </c>
      <c r="K9" s="103">
        <v>3.11</v>
      </c>
      <c r="L9" s="103">
        <v>3.11</v>
      </c>
      <c r="M9" s="103"/>
      <c r="N9" s="10"/>
    </row>
    <row r="10" spans="2:30">
      <c r="B10" s="88" t="s">
        <v>235</v>
      </c>
      <c r="C10" s="88" t="s">
        <v>239</v>
      </c>
      <c r="D10" s="88" t="s">
        <v>237</v>
      </c>
      <c r="E10" s="102">
        <v>24.7</v>
      </c>
      <c r="F10" s="103">
        <v>24.7</v>
      </c>
      <c r="G10" s="103">
        <v>24.7</v>
      </c>
      <c r="H10" s="103">
        <v>24.7</v>
      </c>
      <c r="I10" s="103">
        <v>24.7</v>
      </c>
      <c r="J10" s="103">
        <v>24.7</v>
      </c>
      <c r="K10" s="103">
        <v>23.346826</v>
      </c>
      <c r="L10" s="103">
        <v>23.346826</v>
      </c>
      <c r="M10" s="103"/>
      <c r="N10" s="10"/>
    </row>
    <row r="11" spans="2:30">
      <c r="B11" s="88" t="s">
        <v>235</v>
      </c>
      <c r="C11" s="88" t="s">
        <v>240</v>
      </c>
      <c r="D11" s="88" t="s">
        <v>237</v>
      </c>
      <c r="E11" s="102">
        <v>12.6</v>
      </c>
      <c r="F11" s="103">
        <v>12.6</v>
      </c>
      <c r="G11" s="103">
        <v>12.6</v>
      </c>
      <c r="H11" s="103">
        <v>12.6</v>
      </c>
      <c r="I11" s="103">
        <v>12.6</v>
      </c>
      <c r="J11" s="103">
        <v>12.6</v>
      </c>
      <c r="K11" s="103">
        <v>10.08694</v>
      </c>
      <c r="L11" s="103">
        <v>10.08694</v>
      </c>
      <c r="M11" s="103"/>
      <c r="N11" s="10"/>
    </row>
    <row r="12" spans="2:30">
      <c r="B12" s="88" t="s">
        <v>235</v>
      </c>
      <c r="C12" s="88" t="s">
        <v>241</v>
      </c>
      <c r="D12" s="88" t="s">
        <v>242</v>
      </c>
      <c r="E12" s="102">
        <v>32</v>
      </c>
      <c r="F12" s="103">
        <v>32</v>
      </c>
      <c r="G12" s="103">
        <v>32</v>
      </c>
      <c r="H12" s="103">
        <v>32</v>
      </c>
      <c r="I12" s="103">
        <v>32</v>
      </c>
      <c r="J12" s="103">
        <v>32</v>
      </c>
      <c r="K12" s="103">
        <v>35.590000000000003</v>
      </c>
      <c r="L12" s="103">
        <v>35.590000000000003</v>
      </c>
      <c r="M12" s="103"/>
      <c r="N12" s="10"/>
    </row>
    <row r="13" spans="2:30">
      <c r="B13" s="88" t="s">
        <v>235</v>
      </c>
      <c r="C13" s="88" t="s">
        <v>243</v>
      </c>
      <c r="D13" s="88" t="s">
        <v>242</v>
      </c>
      <c r="E13" s="102">
        <v>26.1</v>
      </c>
      <c r="F13" s="103">
        <v>26.1</v>
      </c>
      <c r="G13" s="103">
        <v>26.1</v>
      </c>
      <c r="H13" s="103">
        <v>26.1</v>
      </c>
      <c r="I13" s="103">
        <v>26.1</v>
      </c>
      <c r="J13" s="103">
        <v>26.1</v>
      </c>
      <c r="K13" s="103">
        <v>25.472176000000001</v>
      </c>
      <c r="L13" s="103">
        <v>25.472176000000001</v>
      </c>
      <c r="M13" s="103"/>
      <c r="N13" s="10"/>
    </row>
    <row r="14" spans="2:30">
      <c r="B14" s="88" t="s">
        <v>235</v>
      </c>
      <c r="C14" s="88" t="s">
        <v>244</v>
      </c>
      <c r="D14" s="88" t="s">
        <v>245</v>
      </c>
      <c r="E14" s="102">
        <v>58.5</v>
      </c>
      <c r="F14" s="103">
        <v>58.5</v>
      </c>
      <c r="G14" s="103">
        <v>58.5</v>
      </c>
      <c r="H14" s="103">
        <v>58.5</v>
      </c>
      <c r="I14" s="103">
        <v>58.5</v>
      </c>
      <c r="J14" s="103">
        <v>58.5</v>
      </c>
      <c r="K14" s="103">
        <v>72.939222000000001</v>
      </c>
      <c r="L14" s="103">
        <v>72.939222000000001</v>
      </c>
      <c r="M14" s="103"/>
      <c r="N14" s="10"/>
    </row>
    <row r="15" spans="2:30">
      <c r="B15" s="88" t="s">
        <v>235</v>
      </c>
      <c r="C15" s="88" t="s">
        <v>246</v>
      </c>
      <c r="D15" s="88" t="s">
        <v>247</v>
      </c>
      <c r="E15" s="102">
        <v>86</v>
      </c>
      <c r="F15" s="103">
        <v>86</v>
      </c>
      <c r="G15" s="103">
        <v>86</v>
      </c>
      <c r="H15" s="103">
        <v>86</v>
      </c>
      <c r="I15" s="103">
        <v>86</v>
      </c>
      <c r="J15" s="103">
        <v>86</v>
      </c>
      <c r="K15" s="103">
        <v>92.341876999999997</v>
      </c>
      <c r="L15" s="103">
        <v>92.341876999999997</v>
      </c>
      <c r="M15" s="103"/>
      <c r="N15" s="10"/>
    </row>
    <row r="16" spans="2:30">
      <c r="B16" s="88" t="s">
        <v>235</v>
      </c>
      <c r="C16" s="88" t="s">
        <v>248</v>
      </c>
      <c r="D16" s="88" t="s">
        <v>247</v>
      </c>
      <c r="E16" s="102">
        <v>2.6</v>
      </c>
      <c r="F16" s="103">
        <v>2.6</v>
      </c>
      <c r="G16" s="103">
        <v>2.6</v>
      </c>
      <c r="H16" s="103">
        <v>2.6</v>
      </c>
      <c r="I16" s="103">
        <v>2.6</v>
      </c>
      <c r="J16" s="103">
        <v>2.6</v>
      </c>
      <c r="K16" s="103">
        <v>2.7</v>
      </c>
      <c r="L16" s="103">
        <v>2.7</v>
      </c>
      <c r="M16" s="103"/>
      <c r="N16" s="10"/>
    </row>
    <row r="17" spans="2:14">
      <c r="B17" s="88" t="s">
        <v>235</v>
      </c>
      <c r="C17" s="88" t="s">
        <v>249</v>
      </c>
      <c r="D17" s="88" t="s">
        <v>247</v>
      </c>
      <c r="E17" s="102">
        <v>130.4</v>
      </c>
      <c r="F17" s="103">
        <v>130.4</v>
      </c>
      <c r="G17" s="103">
        <v>130.4</v>
      </c>
      <c r="H17" s="103">
        <v>130.4</v>
      </c>
      <c r="I17" s="103">
        <v>130.4</v>
      </c>
      <c r="J17" s="103">
        <v>130.4</v>
      </c>
      <c r="K17" s="103">
        <v>161.87</v>
      </c>
      <c r="L17" s="103">
        <v>161.87</v>
      </c>
      <c r="M17" s="103"/>
      <c r="N17" s="10"/>
    </row>
    <row r="18" spans="2:14">
      <c r="B18" s="88" t="s">
        <v>235</v>
      </c>
      <c r="C18" s="88" t="s">
        <v>250</v>
      </c>
      <c r="D18" s="88" t="s">
        <v>247</v>
      </c>
      <c r="E18" s="102">
        <v>0</v>
      </c>
      <c r="F18" s="102">
        <v>0</v>
      </c>
      <c r="G18" s="102">
        <v>0</v>
      </c>
      <c r="H18" s="102">
        <v>0</v>
      </c>
      <c r="I18" s="102">
        <v>0</v>
      </c>
      <c r="J18" s="102">
        <v>0</v>
      </c>
      <c r="K18" s="103">
        <v>0</v>
      </c>
      <c r="L18" s="103">
        <v>0</v>
      </c>
      <c r="M18" s="103"/>
      <c r="N18" s="10"/>
    </row>
    <row r="19" spans="2:14">
      <c r="B19" s="88" t="s">
        <v>235</v>
      </c>
      <c r="C19" s="88" t="s">
        <v>251</v>
      </c>
      <c r="D19" s="88" t="s">
        <v>252</v>
      </c>
      <c r="E19" s="102">
        <v>106.7</v>
      </c>
      <c r="F19" s="103">
        <v>106.7</v>
      </c>
      <c r="G19" s="103">
        <v>106.7</v>
      </c>
      <c r="H19" s="103">
        <v>106.7</v>
      </c>
      <c r="I19" s="103">
        <v>106.7</v>
      </c>
      <c r="J19" s="103">
        <v>106.7</v>
      </c>
      <c r="K19" s="103">
        <v>118.190411</v>
      </c>
      <c r="L19" s="103">
        <v>118.190411</v>
      </c>
      <c r="M19" s="103"/>
      <c r="N19" s="10"/>
    </row>
    <row r="20" spans="2:14">
      <c r="B20" s="88" t="s">
        <v>235</v>
      </c>
      <c r="C20" s="88" t="s">
        <v>253</v>
      </c>
      <c r="D20" s="88" t="s">
        <v>252</v>
      </c>
      <c r="E20" s="102">
        <v>0.8</v>
      </c>
      <c r="F20" s="103">
        <v>0.8</v>
      </c>
      <c r="G20" s="103">
        <v>0.8</v>
      </c>
      <c r="H20" s="103">
        <v>0.8</v>
      </c>
      <c r="I20" s="103">
        <v>0.8</v>
      </c>
      <c r="J20" s="103">
        <v>0.8</v>
      </c>
      <c r="K20" s="103">
        <v>0.97</v>
      </c>
      <c r="L20" s="103">
        <v>0.97</v>
      </c>
      <c r="M20" s="103"/>
      <c r="N20" s="10"/>
    </row>
    <row r="21" spans="2:14">
      <c r="B21" s="88" t="s">
        <v>235</v>
      </c>
      <c r="C21" s="88" t="s">
        <v>254</v>
      </c>
      <c r="D21" s="88" t="s">
        <v>255</v>
      </c>
      <c r="E21" s="102">
        <v>74.400000000000006</v>
      </c>
      <c r="F21" s="103">
        <v>74.400000000000006</v>
      </c>
      <c r="G21" s="103">
        <v>74.400000000000006</v>
      </c>
      <c r="H21" s="103">
        <v>74.400000000000006</v>
      </c>
      <c r="I21" s="103">
        <v>74.400000000000006</v>
      </c>
      <c r="J21" s="103">
        <v>74.400000000000006</v>
      </c>
      <c r="K21" s="103">
        <v>79.33</v>
      </c>
      <c r="L21" s="103">
        <v>79.33</v>
      </c>
      <c r="M21" s="103"/>
      <c r="N21" s="10"/>
    </row>
    <row r="22" spans="2:14">
      <c r="B22" s="88" t="s">
        <v>235</v>
      </c>
      <c r="C22" s="88" t="s">
        <v>256</v>
      </c>
      <c r="D22" s="88" t="s">
        <v>255</v>
      </c>
      <c r="E22" s="102">
        <v>14.5</v>
      </c>
      <c r="F22" s="103">
        <v>14.5</v>
      </c>
      <c r="G22" s="103">
        <v>14.5</v>
      </c>
      <c r="H22" s="103">
        <v>14.5</v>
      </c>
      <c r="I22" s="103">
        <v>14.5</v>
      </c>
      <c r="J22" s="103">
        <v>14.5</v>
      </c>
      <c r="K22" s="103">
        <v>15.23</v>
      </c>
      <c r="L22" s="103">
        <v>15.23</v>
      </c>
      <c r="M22" s="103"/>
      <c r="N22" s="10"/>
    </row>
    <row r="23" spans="2:14">
      <c r="B23" s="88" t="s">
        <v>235</v>
      </c>
      <c r="C23" s="88" t="s">
        <v>257</v>
      </c>
      <c r="D23" s="88" t="s">
        <v>255</v>
      </c>
      <c r="E23" s="102">
        <v>0.9</v>
      </c>
      <c r="F23" s="103">
        <v>0.9</v>
      </c>
      <c r="G23" s="103">
        <v>0.9</v>
      </c>
      <c r="H23" s="103">
        <v>0.9</v>
      </c>
      <c r="I23" s="103">
        <v>0.9</v>
      </c>
      <c r="J23" s="103">
        <v>0.9</v>
      </c>
      <c r="K23" s="103">
        <v>1.21</v>
      </c>
      <c r="L23" s="103">
        <v>1.21</v>
      </c>
      <c r="M23" s="103"/>
      <c r="N23" s="10"/>
    </row>
    <row r="24" spans="2:14">
      <c r="B24" s="88" t="s">
        <v>235</v>
      </c>
      <c r="C24" s="88" t="s">
        <v>258</v>
      </c>
      <c r="D24" s="88" t="s">
        <v>255</v>
      </c>
      <c r="E24" s="102">
        <v>3</v>
      </c>
      <c r="F24" s="103">
        <v>3</v>
      </c>
      <c r="G24" s="103">
        <v>3</v>
      </c>
      <c r="H24" s="103">
        <v>3</v>
      </c>
      <c r="I24" s="103">
        <v>3</v>
      </c>
      <c r="J24" s="103">
        <v>3</v>
      </c>
      <c r="K24" s="103">
        <v>3.53</v>
      </c>
      <c r="L24" s="103">
        <v>3.53</v>
      </c>
      <c r="M24" s="103"/>
      <c r="N24" s="10"/>
    </row>
    <row r="25" spans="2:14">
      <c r="B25" s="88" t="s">
        <v>235</v>
      </c>
      <c r="C25" s="88" t="s">
        <v>259</v>
      </c>
      <c r="D25" s="88" t="s">
        <v>255</v>
      </c>
      <c r="E25" s="102">
        <v>1.7</v>
      </c>
      <c r="F25" s="103">
        <v>1.7</v>
      </c>
      <c r="G25" s="103">
        <v>1.7</v>
      </c>
      <c r="H25" s="103">
        <v>1.7</v>
      </c>
      <c r="I25" s="103">
        <v>1.7</v>
      </c>
      <c r="J25" s="103">
        <v>1.7</v>
      </c>
      <c r="K25" s="103">
        <v>1.079269</v>
      </c>
      <c r="L25" s="103">
        <v>1.079269</v>
      </c>
      <c r="M25" s="103"/>
      <c r="N25" s="10"/>
    </row>
    <row r="26" spans="2:14">
      <c r="B26" s="88" t="s">
        <v>235</v>
      </c>
      <c r="C26" s="88" t="s">
        <v>260</v>
      </c>
      <c r="D26" s="88" t="s">
        <v>261</v>
      </c>
      <c r="E26" s="102">
        <v>116.4</v>
      </c>
      <c r="F26" s="103">
        <v>116.4</v>
      </c>
      <c r="G26" s="103">
        <v>116.4</v>
      </c>
      <c r="H26" s="103">
        <v>116.4</v>
      </c>
      <c r="I26" s="103">
        <v>116.4</v>
      </c>
      <c r="J26" s="103">
        <v>116.4</v>
      </c>
      <c r="K26" s="103">
        <v>139.912893</v>
      </c>
      <c r="L26" s="103">
        <v>139.912893</v>
      </c>
      <c r="M26" s="103"/>
      <c r="N26" s="10"/>
    </row>
    <row r="27" spans="2:14">
      <c r="B27" s="88" t="s">
        <v>235</v>
      </c>
      <c r="C27" s="88" t="s">
        <v>262</v>
      </c>
      <c r="D27" s="88" t="s">
        <v>261</v>
      </c>
      <c r="E27" s="102">
        <v>12.2</v>
      </c>
      <c r="F27" s="103">
        <v>12.2</v>
      </c>
      <c r="G27" s="103">
        <v>12.2</v>
      </c>
      <c r="H27" s="103">
        <v>12.2</v>
      </c>
      <c r="I27" s="103">
        <v>12.2</v>
      </c>
      <c r="J27" s="103">
        <v>12.2</v>
      </c>
      <c r="K27" s="103">
        <v>13.400271</v>
      </c>
      <c r="L27" s="103">
        <v>13.400271</v>
      </c>
      <c r="M27" s="103"/>
      <c r="N27" s="10"/>
    </row>
    <row r="28" spans="2:14">
      <c r="B28" s="88" t="s">
        <v>235</v>
      </c>
      <c r="C28" s="88" t="s">
        <v>263</v>
      </c>
      <c r="D28" s="88" t="s">
        <v>261</v>
      </c>
      <c r="E28" s="102">
        <v>85.4</v>
      </c>
      <c r="F28" s="103">
        <v>85.4</v>
      </c>
      <c r="G28" s="103">
        <v>85.4</v>
      </c>
      <c r="H28" s="103">
        <v>85.4</v>
      </c>
      <c r="I28" s="103">
        <v>85.4</v>
      </c>
      <c r="J28" s="103">
        <v>85.4</v>
      </c>
      <c r="K28" s="103">
        <v>74.272790999999998</v>
      </c>
      <c r="L28" s="103">
        <v>74.272790999999998</v>
      </c>
      <c r="M28" s="103"/>
      <c r="N28" s="10"/>
    </row>
    <row r="29" spans="2:14">
      <c r="B29" s="88" t="s">
        <v>235</v>
      </c>
      <c r="C29" s="88" t="s">
        <v>264</v>
      </c>
      <c r="D29" s="88" t="s">
        <v>261</v>
      </c>
      <c r="E29" s="102">
        <v>73.7</v>
      </c>
      <c r="F29" s="103">
        <v>73.7</v>
      </c>
      <c r="G29" s="103">
        <v>73.7</v>
      </c>
      <c r="H29" s="103">
        <v>73.7</v>
      </c>
      <c r="I29" s="103">
        <v>73.7</v>
      </c>
      <c r="J29" s="103">
        <v>73.7</v>
      </c>
      <c r="K29" s="103">
        <v>65.67</v>
      </c>
      <c r="L29" s="103">
        <v>65.67</v>
      </c>
      <c r="M29" s="103"/>
      <c r="N29" s="10"/>
    </row>
    <row r="30" spans="2:14">
      <c r="B30" s="88" t="s">
        <v>235</v>
      </c>
      <c r="C30" s="88" t="s">
        <v>265</v>
      </c>
      <c r="D30" s="88" t="s">
        <v>266</v>
      </c>
      <c r="E30" s="102">
        <v>10.199999999999999</v>
      </c>
      <c r="F30" s="103">
        <v>10.199999999999999</v>
      </c>
      <c r="G30" s="103">
        <v>10.199999999999999</v>
      </c>
      <c r="H30" s="103">
        <v>10.199999999999999</v>
      </c>
      <c r="I30" s="103">
        <v>10.199999999999999</v>
      </c>
      <c r="J30" s="103">
        <v>10.199999999999999</v>
      </c>
      <c r="K30" s="103">
        <v>11.08</v>
      </c>
      <c r="L30" s="103">
        <v>11.08</v>
      </c>
      <c r="M30" s="103"/>
      <c r="N30" s="10"/>
    </row>
    <row r="31" spans="2:14">
      <c r="B31" s="88" t="s">
        <v>235</v>
      </c>
      <c r="C31" s="88" t="s">
        <v>267</v>
      </c>
      <c r="D31" s="88" t="s">
        <v>266</v>
      </c>
      <c r="E31" s="102">
        <v>8.8000000000000007</v>
      </c>
      <c r="F31" s="103">
        <v>8.8000000000000007</v>
      </c>
      <c r="G31" s="103">
        <v>8.8000000000000007</v>
      </c>
      <c r="H31" s="103">
        <v>8.8000000000000007</v>
      </c>
      <c r="I31" s="103">
        <v>8.8000000000000007</v>
      </c>
      <c r="J31" s="103">
        <v>8.8000000000000007</v>
      </c>
      <c r="K31" s="103">
        <v>9.48</v>
      </c>
      <c r="L31" s="103">
        <v>9.48</v>
      </c>
      <c r="M31" s="103"/>
      <c r="N31" s="10"/>
    </row>
    <row r="32" spans="2:14">
      <c r="B32" s="88" t="s">
        <v>268</v>
      </c>
      <c r="C32" s="88" t="s">
        <v>269</v>
      </c>
      <c r="D32" s="88" t="s">
        <v>270</v>
      </c>
      <c r="E32" s="102">
        <v>12.9</v>
      </c>
      <c r="F32" s="103">
        <v>12.9</v>
      </c>
      <c r="G32" s="103">
        <v>12.9</v>
      </c>
      <c r="H32" s="103">
        <v>12.9</v>
      </c>
      <c r="I32" s="103">
        <v>12.9</v>
      </c>
      <c r="J32" s="103">
        <v>12.9</v>
      </c>
      <c r="K32" s="103">
        <v>15.91</v>
      </c>
      <c r="L32" s="103">
        <v>15.91</v>
      </c>
      <c r="M32" s="103"/>
      <c r="N32" s="10"/>
    </row>
    <row r="33" spans="2:14">
      <c r="B33" s="88" t="s">
        <v>268</v>
      </c>
      <c r="C33" s="88" t="s">
        <v>271</v>
      </c>
      <c r="D33" s="88" t="s">
        <v>272</v>
      </c>
      <c r="E33" s="102">
        <v>34.299999999999997</v>
      </c>
      <c r="F33" s="103">
        <v>34.299999999999997</v>
      </c>
      <c r="G33" s="103">
        <v>34.299999999999997</v>
      </c>
      <c r="H33" s="103">
        <v>34.299999999999997</v>
      </c>
      <c r="I33" s="103">
        <v>34.299999999999997</v>
      </c>
      <c r="J33" s="103">
        <v>34.299999999999997</v>
      </c>
      <c r="K33" s="103">
        <v>46.41</v>
      </c>
      <c r="L33" s="103">
        <v>46.41</v>
      </c>
      <c r="M33" s="103"/>
      <c r="N33" s="10"/>
    </row>
    <row r="34" spans="2:14">
      <c r="B34" s="88" t="s">
        <v>268</v>
      </c>
      <c r="C34" s="88" t="s">
        <v>273</v>
      </c>
      <c r="D34" s="88" t="s">
        <v>272</v>
      </c>
      <c r="E34" s="102">
        <v>98.4</v>
      </c>
      <c r="F34" s="103">
        <v>98.4</v>
      </c>
      <c r="G34" s="103">
        <v>98.4</v>
      </c>
      <c r="H34" s="103">
        <v>98.4</v>
      </c>
      <c r="I34" s="103">
        <v>98.4</v>
      </c>
      <c r="J34" s="103">
        <v>98.4</v>
      </c>
      <c r="K34" s="103">
        <v>165.3</v>
      </c>
      <c r="L34" s="103">
        <v>165.3</v>
      </c>
      <c r="M34" s="103"/>
      <c r="N34" s="10"/>
    </row>
    <row r="35" spans="2:14">
      <c r="B35" s="88" t="s">
        <v>268</v>
      </c>
      <c r="C35" s="88" t="s">
        <v>274</v>
      </c>
      <c r="D35" s="88" t="s">
        <v>275</v>
      </c>
      <c r="E35" s="102">
        <v>135.69999999999999</v>
      </c>
      <c r="F35" s="103">
        <v>135.69999999999999</v>
      </c>
      <c r="G35" s="103">
        <v>135.69999999999999</v>
      </c>
      <c r="H35" s="103">
        <v>135.69999999999999</v>
      </c>
      <c r="I35" s="103">
        <v>135.69999999999999</v>
      </c>
      <c r="J35" s="103">
        <v>135.69999999999999</v>
      </c>
      <c r="K35" s="103">
        <v>151.86000000000001</v>
      </c>
      <c r="L35" s="103">
        <v>151.86000000000001</v>
      </c>
      <c r="M35" s="103"/>
      <c r="N35" s="10"/>
    </row>
    <row r="36" spans="2:14">
      <c r="B36" s="88" t="s">
        <v>268</v>
      </c>
      <c r="C36" s="88" t="s">
        <v>276</v>
      </c>
      <c r="D36" s="88" t="s">
        <v>275</v>
      </c>
      <c r="E36" s="102">
        <v>185.2</v>
      </c>
      <c r="F36" s="103">
        <v>185.2</v>
      </c>
      <c r="G36" s="103">
        <v>185.2</v>
      </c>
      <c r="H36" s="103">
        <v>185.2</v>
      </c>
      <c r="I36" s="103">
        <v>185.2</v>
      </c>
      <c r="J36" s="103">
        <v>185.2</v>
      </c>
      <c r="K36" s="103">
        <v>197.176511</v>
      </c>
      <c r="L36" s="103">
        <v>197.176511</v>
      </c>
      <c r="M36" s="103"/>
      <c r="N36" s="10"/>
    </row>
    <row r="37" spans="2:14">
      <c r="B37" s="88" t="s">
        <v>277</v>
      </c>
      <c r="C37" s="88" t="s">
        <v>278</v>
      </c>
      <c r="D37" s="88" t="s">
        <v>279</v>
      </c>
      <c r="E37" s="102">
        <v>147.6</v>
      </c>
      <c r="F37" s="103">
        <v>147.6</v>
      </c>
      <c r="G37" s="103">
        <v>147.6</v>
      </c>
      <c r="H37" s="103">
        <v>147.6</v>
      </c>
      <c r="I37" s="103">
        <v>147.6</v>
      </c>
      <c r="J37" s="103">
        <v>147.6</v>
      </c>
      <c r="K37" s="103">
        <v>166.54521199999999</v>
      </c>
      <c r="L37" s="103">
        <v>166.54521199999999</v>
      </c>
      <c r="M37" s="103"/>
      <c r="N37" s="10"/>
    </row>
    <row r="38" spans="2:14">
      <c r="B38" s="88" t="s">
        <v>277</v>
      </c>
      <c r="C38" s="88" t="s">
        <v>280</v>
      </c>
      <c r="D38" s="88" t="s">
        <v>279</v>
      </c>
      <c r="E38" s="102">
        <v>19.899999999999999</v>
      </c>
      <c r="F38" s="103">
        <v>19.899999999999999</v>
      </c>
      <c r="G38" s="103">
        <v>19.899999999999999</v>
      </c>
      <c r="H38" s="103">
        <v>19.899999999999999</v>
      </c>
      <c r="I38" s="103">
        <v>19.899999999999999</v>
      </c>
      <c r="J38" s="103">
        <v>19.899999999999999</v>
      </c>
      <c r="K38" s="103">
        <v>16.23</v>
      </c>
      <c r="L38" s="103">
        <v>16.23</v>
      </c>
      <c r="M38" s="103"/>
      <c r="N38" s="10"/>
    </row>
    <row r="39" spans="2:14">
      <c r="B39" s="88" t="s">
        <v>277</v>
      </c>
      <c r="C39" s="88" t="s">
        <v>281</v>
      </c>
      <c r="D39" s="88" t="s">
        <v>279</v>
      </c>
      <c r="E39" s="102">
        <v>107.2</v>
      </c>
      <c r="F39" s="103">
        <v>107.2</v>
      </c>
      <c r="G39" s="103">
        <v>107.2</v>
      </c>
      <c r="H39" s="103">
        <v>107.2</v>
      </c>
      <c r="I39" s="103">
        <v>107.2</v>
      </c>
      <c r="J39" s="103">
        <v>107.2</v>
      </c>
      <c r="K39" s="103">
        <v>110.99</v>
      </c>
      <c r="L39" s="103">
        <v>110.99</v>
      </c>
      <c r="M39" s="103"/>
      <c r="N39" s="10"/>
    </row>
    <row r="40" spans="2:14">
      <c r="B40" s="88" t="s">
        <v>277</v>
      </c>
      <c r="C40" s="88" t="s">
        <v>282</v>
      </c>
      <c r="D40" s="88" t="s">
        <v>283</v>
      </c>
      <c r="E40" s="102">
        <v>9.9</v>
      </c>
      <c r="F40" s="103">
        <v>9.9</v>
      </c>
      <c r="G40" s="103">
        <v>9.9</v>
      </c>
      <c r="H40" s="103">
        <v>9.9</v>
      </c>
      <c r="I40" s="103">
        <v>9.9</v>
      </c>
      <c r="J40" s="103">
        <v>9.9</v>
      </c>
      <c r="K40" s="103">
        <v>12.14</v>
      </c>
      <c r="L40" s="103">
        <v>12.14</v>
      </c>
      <c r="M40" s="103"/>
      <c r="N40" s="10"/>
    </row>
    <row r="41" spans="2:14">
      <c r="B41" s="88" t="s">
        <v>277</v>
      </c>
      <c r="C41" s="88" t="s">
        <v>284</v>
      </c>
      <c r="D41" s="88" t="s">
        <v>283</v>
      </c>
      <c r="E41" s="102">
        <v>16.899999999999999</v>
      </c>
      <c r="F41" s="103">
        <v>16.899999999999999</v>
      </c>
      <c r="G41" s="103">
        <v>16.899999999999999</v>
      </c>
      <c r="H41" s="103">
        <v>16.899999999999999</v>
      </c>
      <c r="I41" s="103">
        <v>16.899999999999999</v>
      </c>
      <c r="J41" s="103">
        <v>16.899999999999999</v>
      </c>
      <c r="K41" s="103">
        <v>21.14</v>
      </c>
      <c r="L41" s="103">
        <v>21.14</v>
      </c>
      <c r="M41" s="103"/>
      <c r="N41" s="10"/>
    </row>
    <row r="42" spans="2:14">
      <c r="B42" s="88" t="s">
        <v>277</v>
      </c>
      <c r="C42" s="88" t="s">
        <v>285</v>
      </c>
      <c r="D42" s="88" t="s">
        <v>283</v>
      </c>
      <c r="E42" s="102">
        <v>21.1</v>
      </c>
      <c r="F42" s="103">
        <v>21.1</v>
      </c>
      <c r="G42" s="103">
        <v>21.1</v>
      </c>
      <c r="H42" s="103">
        <v>21.1</v>
      </c>
      <c r="I42" s="103">
        <v>21.1</v>
      </c>
      <c r="J42" s="103">
        <v>21.1</v>
      </c>
      <c r="K42" s="103">
        <v>22.199591999999999</v>
      </c>
      <c r="L42" s="103">
        <v>22.199591999999999</v>
      </c>
      <c r="M42" s="103"/>
      <c r="N42" s="10"/>
    </row>
    <row r="43" spans="2:14">
      <c r="B43" s="88" t="s">
        <v>277</v>
      </c>
      <c r="C43" s="88" t="s">
        <v>286</v>
      </c>
      <c r="D43" s="88" t="s">
        <v>283</v>
      </c>
      <c r="E43" s="102">
        <v>0.8</v>
      </c>
      <c r="F43" s="103">
        <v>0.8</v>
      </c>
      <c r="G43" s="103">
        <v>0.8</v>
      </c>
      <c r="H43" s="103">
        <v>0.8</v>
      </c>
      <c r="I43" s="103">
        <v>0.8</v>
      </c>
      <c r="J43" s="103">
        <v>0.8</v>
      </c>
      <c r="K43" s="103">
        <v>0.99</v>
      </c>
      <c r="L43" s="103">
        <v>0.99</v>
      </c>
      <c r="M43" s="103"/>
      <c r="N43" s="10"/>
    </row>
    <row r="44" spans="2:14">
      <c r="B44" s="88" t="s">
        <v>277</v>
      </c>
      <c r="C44" s="88" t="s">
        <v>287</v>
      </c>
      <c r="D44" s="88" t="s">
        <v>283</v>
      </c>
      <c r="E44" s="102">
        <v>23.3</v>
      </c>
      <c r="F44" s="103">
        <v>23.3</v>
      </c>
      <c r="G44" s="103">
        <v>23.3</v>
      </c>
      <c r="H44" s="103">
        <v>23.3</v>
      </c>
      <c r="I44" s="103">
        <v>23.3</v>
      </c>
      <c r="J44" s="103">
        <v>23.3</v>
      </c>
      <c r="K44" s="103">
        <v>29.209410999999999</v>
      </c>
      <c r="L44" s="103">
        <v>29.209410999999999</v>
      </c>
      <c r="M44" s="103"/>
      <c r="N44" s="10"/>
    </row>
    <row r="45" spans="2:14">
      <c r="B45" s="88" t="s">
        <v>277</v>
      </c>
      <c r="C45" s="88" t="s">
        <v>288</v>
      </c>
      <c r="D45" s="88" t="s">
        <v>283</v>
      </c>
      <c r="E45" s="102">
        <v>62.5</v>
      </c>
      <c r="F45" s="103">
        <v>62.5</v>
      </c>
      <c r="G45" s="103">
        <v>62.5</v>
      </c>
      <c r="H45" s="103">
        <v>62.5</v>
      </c>
      <c r="I45" s="103">
        <v>62.5</v>
      </c>
      <c r="J45" s="103">
        <v>62.5</v>
      </c>
      <c r="K45" s="103">
        <v>87.63</v>
      </c>
      <c r="L45" s="103">
        <v>87.63</v>
      </c>
      <c r="M45" s="103"/>
      <c r="N45" s="10"/>
    </row>
    <row r="46" spans="2:14">
      <c r="B46" s="88" t="s">
        <v>277</v>
      </c>
      <c r="C46" s="88" t="s">
        <v>289</v>
      </c>
      <c r="D46" s="88" t="s">
        <v>283</v>
      </c>
      <c r="E46" s="102">
        <v>113.2</v>
      </c>
      <c r="F46" s="103">
        <v>113.2</v>
      </c>
      <c r="G46" s="103">
        <v>113.2</v>
      </c>
      <c r="H46" s="103">
        <v>113.2</v>
      </c>
      <c r="I46" s="103">
        <v>113.2</v>
      </c>
      <c r="J46" s="103">
        <v>113.2</v>
      </c>
      <c r="K46" s="103">
        <v>110.652366</v>
      </c>
      <c r="L46" s="103">
        <v>110.652366</v>
      </c>
      <c r="M46" s="103"/>
      <c r="N46" s="10"/>
    </row>
    <row r="47" spans="2:14">
      <c r="B47" s="88" t="s">
        <v>277</v>
      </c>
      <c r="C47" s="88" t="s">
        <v>290</v>
      </c>
      <c r="D47" s="88" t="s">
        <v>283</v>
      </c>
      <c r="E47" s="102">
        <v>12.9</v>
      </c>
      <c r="F47" s="103">
        <v>12.9</v>
      </c>
      <c r="G47" s="103">
        <v>12.9</v>
      </c>
      <c r="H47" s="103">
        <v>12.9</v>
      </c>
      <c r="I47" s="103">
        <v>12.9</v>
      </c>
      <c r="J47" s="103">
        <v>12.9</v>
      </c>
      <c r="K47" s="103">
        <v>30.599872000000001</v>
      </c>
      <c r="L47" s="103">
        <v>30.599872000000001</v>
      </c>
      <c r="M47" s="103"/>
      <c r="N47" s="10"/>
    </row>
    <row r="48" spans="2:14">
      <c r="B48" s="88" t="s">
        <v>291</v>
      </c>
      <c r="C48" s="88" t="s">
        <v>292</v>
      </c>
      <c r="D48" s="88" t="s">
        <v>293</v>
      </c>
      <c r="E48" s="102">
        <v>61</v>
      </c>
      <c r="F48" s="103">
        <v>61</v>
      </c>
      <c r="G48" s="103">
        <v>61</v>
      </c>
      <c r="H48" s="103">
        <v>61</v>
      </c>
      <c r="I48" s="103">
        <v>61</v>
      </c>
      <c r="J48" s="103">
        <v>61</v>
      </c>
      <c r="K48" s="103">
        <v>84.65</v>
      </c>
      <c r="L48" s="103">
        <v>84.65</v>
      </c>
      <c r="M48" s="103"/>
      <c r="N48" s="10"/>
    </row>
    <row r="49" spans="2:14">
      <c r="B49" s="88" t="s">
        <v>291</v>
      </c>
      <c r="C49" s="88" t="s">
        <v>294</v>
      </c>
      <c r="D49" s="88" t="s">
        <v>293</v>
      </c>
      <c r="E49" s="102">
        <v>14.2</v>
      </c>
      <c r="F49" s="103">
        <v>14.2</v>
      </c>
      <c r="G49" s="103">
        <v>14.2</v>
      </c>
      <c r="H49" s="103">
        <v>14.2</v>
      </c>
      <c r="I49" s="103">
        <v>14.2</v>
      </c>
      <c r="J49" s="103">
        <v>14.2</v>
      </c>
      <c r="K49" s="103">
        <v>21.83</v>
      </c>
      <c r="L49" s="103">
        <v>21.83</v>
      </c>
      <c r="M49" s="103"/>
      <c r="N49" s="10"/>
    </row>
    <row r="50" spans="2:14">
      <c r="B50" s="88" t="s">
        <v>291</v>
      </c>
      <c r="C50" s="88" t="s">
        <v>295</v>
      </c>
      <c r="D50" s="88" t="s">
        <v>293</v>
      </c>
      <c r="E50" s="102">
        <v>22.2</v>
      </c>
      <c r="F50" s="103">
        <v>22.2</v>
      </c>
      <c r="G50" s="103">
        <v>22.2</v>
      </c>
      <c r="H50" s="103">
        <v>22.2</v>
      </c>
      <c r="I50" s="103">
        <v>22.2</v>
      </c>
      <c r="J50" s="103">
        <v>22.2</v>
      </c>
      <c r="K50" s="103">
        <v>21.635242000000002</v>
      </c>
      <c r="L50" s="103">
        <v>21.635242000000002</v>
      </c>
      <c r="M50" s="103"/>
      <c r="N50" s="10"/>
    </row>
    <row r="51" spans="2:14">
      <c r="B51" s="88" t="s">
        <v>291</v>
      </c>
      <c r="C51" s="88" t="s">
        <v>296</v>
      </c>
      <c r="D51" s="88" t="s">
        <v>297</v>
      </c>
      <c r="E51" s="102">
        <v>60.8</v>
      </c>
      <c r="F51" s="103">
        <v>60.8</v>
      </c>
      <c r="G51" s="103">
        <v>60.8</v>
      </c>
      <c r="H51" s="103">
        <v>60.8</v>
      </c>
      <c r="I51" s="103">
        <v>60.8</v>
      </c>
      <c r="J51" s="103">
        <v>60.8</v>
      </c>
      <c r="K51" s="103">
        <v>128.47999999999999</v>
      </c>
      <c r="L51" s="103">
        <v>128.47999999999999</v>
      </c>
      <c r="M51" s="103"/>
      <c r="N51" s="10"/>
    </row>
    <row r="52" spans="2:14">
      <c r="B52" s="88" t="s">
        <v>291</v>
      </c>
      <c r="C52" s="88" t="s">
        <v>298</v>
      </c>
      <c r="D52" s="88" t="s">
        <v>297</v>
      </c>
      <c r="E52" s="102">
        <v>60.9</v>
      </c>
      <c r="F52" s="103">
        <v>60.9</v>
      </c>
      <c r="G52" s="103">
        <v>60.9</v>
      </c>
      <c r="H52" s="103">
        <v>60.9</v>
      </c>
      <c r="I52" s="103">
        <v>60.9</v>
      </c>
      <c r="J52" s="103">
        <v>60.9</v>
      </c>
      <c r="K52" s="103">
        <v>87.835508000000004</v>
      </c>
      <c r="L52" s="103">
        <v>87.835508000000004</v>
      </c>
      <c r="M52" s="103"/>
      <c r="N52" s="10"/>
    </row>
    <row r="53" spans="2:14">
      <c r="B53" s="88" t="s">
        <v>291</v>
      </c>
      <c r="C53" s="88" t="s">
        <v>299</v>
      </c>
      <c r="D53" s="88" t="s">
        <v>297</v>
      </c>
      <c r="E53" s="102">
        <v>32.700000000000003</v>
      </c>
      <c r="F53" s="103">
        <v>32.700000000000003</v>
      </c>
      <c r="G53" s="103">
        <v>32.700000000000003</v>
      </c>
      <c r="H53" s="103">
        <v>32.700000000000003</v>
      </c>
      <c r="I53" s="103">
        <v>32.700000000000003</v>
      </c>
      <c r="J53" s="103">
        <v>32.700000000000003</v>
      </c>
      <c r="K53" s="103">
        <v>44.76</v>
      </c>
      <c r="L53" s="103">
        <v>44.76</v>
      </c>
      <c r="M53" s="103"/>
      <c r="N53" s="10"/>
    </row>
    <row r="54" spans="2:14">
      <c r="B54" s="88" t="s">
        <v>291</v>
      </c>
      <c r="C54" s="88" t="s">
        <v>300</v>
      </c>
      <c r="D54" s="88" t="s">
        <v>301</v>
      </c>
      <c r="E54" s="102">
        <v>2.4</v>
      </c>
      <c r="F54" s="103">
        <v>2.4</v>
      </c>
      <c r="G54" s="103">
        <v>2.4</v>
      </c>
      <c r="H54" s="103">
        <v>2.4</v>
      </c>
      <c r="I54" s="103">
        <v>2.4</v>
      </c>
      <c r="J54" s="103">
        <v>2.4</v>
      </c>
      <c r="K54" s="103">
        <v>4.26</v>
      </c>
      <c r="L54" s="103">
        <v>4.26</v>
      </c>
      <c r="M54" s="103"/>
      <c r="N54" s="10"/>
    </row>
    <row r="55" spans="2:14">
      <c r="B55" s="88" t="s">
        <v>291</v>
      </c>
      <c r="C55" s="88" t="s">
        <v>302</v>
      </c>
      <c r="D55" s="88" t="s">
        <v>301</v>
      </c>
      <c r="E55" s="102">
        <v>27.5</v>
      </c>
      <c r="F55" s="103">
        <v>27.5</v>
      </c>
      <c r="G55" s="103">
        <v>27.5</v>
      </c>
      <c r="H55" s="103">
        <v>27.5</v>
      </c>
      <c r="I55" s="103">
        <v>27.5</v>
      </c>
      <c r="J55" s="103">
        <v>27.5</v>
      </c>
      <c r="K55" s="103">
        <v>29.91</v>
      </c>
      <c r="L55" s="103">
        <v>29.91</v>
      </c>
      <c r="M55" s="103"/>
      <c r="N55" s="10"/>
    </row>
    <row r="56" spans="2:14">
      <c r="B56" s="88" t="s">
        <v>291</v>
      </c>
      <c r="C56" s="88" t="s">
        <v>303</v>
      </c>
      <c r="D56" s="88" t="s">
        <v>301</v>
      </c>
      <c r="E56" s="102">
        <v>9.5</v>
      </c>
      <c r="F56" s="103">
        <v>9.5</v>
      </c>
      <c r="G56" s="103">
        <v>9.5</v>
      </c>
      <c r="H56" s="103">
        <v>9.5</v>
      </c>
      <c r="I56" s="103">
        <v>9.5</v>
      </c>
      <c r="J56" s="103">
        <v>9.5</v>
      </c>
      <c r="K56" s="103">
        <v>16.52</v>
      </c>
      <c r="L56" s="103">
        <v>16.52</v>
      </c>
      <c r="M56" s="103"/>
      <c r="N56" s="10"/>
    </row>
    <row r="57" spans="2:14">
      <c r="B57" s="88" t="s">
        <v>291</v>
      </c>
      <c r="C57" s="88" t="s">
        <v>304</v>
      </c>
      <c r="D57" s="88" t="s">
        <v>301</v>
      </c>
      <c r="E57" s="102">
        <v>58.2</v>
      </c>
      <c r="F57" s="103">
        <v>58.2</v>
      </c>
      <c r="G57" s="103">
        <v>58.2</v>
      </c>
      <c r="H57" s="103">
        <v>58.2</v>
      </c>
      <c r="I57" s="103">
        <v>58.2</v>
      </c>
      <c r="J57" s="103">
        <v>58.2</v>
      </c>
      <c r="K57" s="103">
        <v>80.08</v>
      </c>
      <c r="L57" s="103">
        <v>80.08</v>
      </c>
      <c r="M57" s="103"/>
      <c r="N57" s="10"/>
    </row>
    <row r="58" spans="2:14">
      <c r="B58" s="88" t="s">
        <v>291</v>
      </c>
      <c r="C58" s="88" t="s">
        <v>305</v>
      </c>
      <c r="D58" s="88" t="s">
        <v>301</v>
      </c>
      <c r="E58" s="102">
        <v>3.8</v>
      </c>
      <c r="F58" s="103">
        <v>3.8</v>
      </c>
      <c r="G58" s="103">
        <v>3.8</v>
      </c>
      <c r="H58" s="103">
        <v>3.8</v>
      </c>
      <c r="I58" s="103">
        <v>3.8</v>
      </c>
      <c r="J58" s="103">
        <v>3.8</v>
      </c>
      <c r="K58" s="103">
        <v>4.68</v>
      </c>
      <c r="L58" s="103">
        <v>4.68</v>
      </c>
      <c r="M58" s="103"/>
      <c r="N58" s="10"/>
    </row>
    <row r="59" spans="2:14">
      <c r="B59" s="88" t="s">
        <v>306</v>
      </c>
      <c r="C59" s="88" t="s">
        <v>307</v>
      </c>
      <c r="D59" s="88" t="s">
        <v>308</v>
      </c>
      <c r="E59" s="102">
        <v>60.1</v>
      </c>
      <c r="F59" s="103">
        <v>60.1</v>
      </c>
      <c r="G59" s="103">
        <v>60.1</v>
      </c>
      <c r="H59" s="103">
        <v>60.1</v>
      </c>
      <c r="I59" s="103">
        <v>60.1</v>
      </c>
      <c r="J59" s="103">
        <v>60.1</v>
      </c>
      <c r="K59" s="103">
        <v>62.13</v>
      </c>
      <c r="L59" s="103">
        <v>62.13</v>
      </c>
      <c r="M59" s="103"/>
      <c r="N59" s="10"/>
    </row>
    <row r="60" spans="2:14">
      <c r="B60" s="88" t="s">
        <v>306</v>
      </c>
      <c r="C60" s="88" t="s">
        <v>309</v>
      </c>
      <c r="D60" s="88" t="s">
        <v>308</v>
      </c>
      <c r="E60" s="102">
        <v>2.8</v>
      </c>
      <c r="F60" s="103">
        <v>2.8</v>
      </c>
      <c r="G60" s="103">
        <v>2.8</v>
      </c>
      <c r="H60" s="103">
        <v>2.8</v>
      </c>
      <c r="I60" s="103">
        <v>2.8</v>
      </c>
      <c r="J60" s="103">
        <v>2.8</v>
      </c>
      <c r="K60" s="103">
        <v>2.8489270000000002</v>
      </c>
      <c r="L60" s="103">
        <v>2.8489270000000002</v>
      </c>
      <c r="M60" s="103"/>
      <c r="N60" s="10"/>
    </row>
    <row r="61" spans="2:14">
      <c r="B61" s="88" t="s">
        <v>306</v>
      </c>
      <c r="C61" s="88" t="s">
        <v>310</v>
      </c>
      <c r="D61" s="88" t="s">
        <v>308</v>
      </c>
      <c r="E61" s="102">
        <v>0.2</v>
      </c>
      <c r="F61" s="103">
        <v>0.2</v>
      </c>
      <c r="G61" s="103">
        <v>0.2</v>
      </c>
      <c r="H61" s="103">
        <v>0.2</v>
      </c>
      <c r="I61" s="103">
        <v>0.2</v>
      </c>
      <c r="J61" s="103">
        <v>0.2</v>
      </c>
      <c r="K61" s="103">
        <v>0.16669200000000001</v>
      </c>
      <c r="L61" s="103">
        <v>0.16669200000000001</v>
      </c>
      <c r="M61" s="103"/>
      <c r="N61" s="10"/>
    </row>
    <row r="62" spans="2:14">
      <c r="B62" s="88" t="s">
        <v>306</v>
      </c>
      <c r="C62" s="88" t="s">
        <v>311</v>
      </c>
      <c r="D62" s="88" t="s">
        <v>308</v>
      </c>
      <c r="E62" s="102">
        <v>52.1</v>
      </c>
      <c r="F62" s="103">
        <v>52.1</v>
      </c>
      <c r="G62" s="103">
        <v>52.1</v>
      </c>
      <c r="H62" s="103">
        <v>52.1</v>
      </c>
      <c r="I62" s="103">
        <v>52.1</v>
      </c>
      <c r="J62" s="103">
        <v>52.1</v>
      </c>
      <c r="K62" s="103">
        <v>52.120007999999999</v>
      </c>
      <c r="L62" s="103">
        <v>52.120007999999999</v>
      </c>
      <c r="M62" s="103"/>
      <c r="N62" s="10"/>
    </row>
    <row r="63" spans="2:14">
      <c r="B63" s="88" t="s">
        <v>306</v>
      </c>
      <c r="C63" s="88" t="s">
        <v>312</v>
      </c>
      <c r="D63" s="88" t="s">
        <v>308</v>
      </c>
      <c r="E63" s="102">
        <v>60.2</v>
      </c>
      <c r="F63" s="103">
        <v>60.2</v>
      </c>
      <c r="G63" s="103">
        <v>60.2</v>
      </c>
      <c r="H63" s="103">
        <v>60.2</v>
      </c>
      <c r="I63" s="103">
        <v>60.2</v>
      </c>
      <c r="J63" s="103">
        <v>60.2</v>
      </c>
      <c r="K63" s="103">
        <v>60.212184999999998</v>
      </c>
      <c r="L63" s="103">
        <v>60.212184999999998</v>
      </c>
      <c r="M63" s="103"/>
      <c r="N63" s="10"/>
    </row>
    <row r="64" spans="2:14">
      <c r="B64" s="88" t="s">
        <v>306</v>
      </c>
      <c r="C64" s="88" t="s">
        <v>313</v>
      </c>
      <c r="D64" s="88" t="s">
        <v>308</v>
      </c>
      <c r="E64" s="102">
        <v>2</v>
      </c>
      <c r="F64" s="103">
        <v>2</v>
      </c>
      <c r="G64" s="103">
        <v>2</v>
      </c>
      <c r="H64" s="103">
        <v>2</v>
      </c>
      <c r="I64" s="103">
        <v>2</v>
      </c>
      <c r="J64" s="103">
        <v>2</v>
      </c>
      <c r="K64" s="103">
        <v>2.19</v>
      </c>
      <c r="L64" s="103">
        <v>2.19</v>
      </c>
      <c r="M64" s="103"/>
      <c r="N64" s="10"/>
    </row>
    <row r="65" spans="2:14">
      <c r="B65" s="88" t="s">
        <v>306</v>
      </c>
      <c r="C65" s="88" t="s">
        <v>314</v>
      </c>
      <c r="D65" s="88" t="s">
        <v>308</v>
      </c>
      <c r="E65" s="102">
        <v>0.3</v>
      </c>
      <c r="F65" s="103">
        <v>0.3</v>
      </c>
      <c r="G65" s="103">
        <v>0.3</v>
      </c>
      <c r="H65" s="103">
        <v>0.3</v>
      </c>
      <c r="I65" s="103">
        <v>0.3</v>
      </c>
      <c r="J65" s="103">
        <v>0.3</v>
      </c>
      <c r="K65" s="103">
        <v>0.25</v>
      </c>
      <c r="L65" s="103">
        <v>0.25</v>
      </c>
      <c r="M65" s="103"/>
      <c r="N65" s="10"/>
    </row>
    <row r="66" spans="2:14">
      <c r="B66" s="88" t="s">
        <v>306</v>
      </c>
      <c r="C66" s="88" t="s">
        <v>315</v>
      </c>
      <c r="D66" s="88" t="s">
        <v>316</v>
      </c>
      <c r="E66" s="102">
        <v>1.9</v>
      </c>
      <c r="F66" s="103">
        <v>1.9</v>
      </c>
      <c r="G66" s="103">
        <v>1.9</v>
      </c>
      <c r="H66" s="103">
        <v>1.9</v>
      </c>
      <c r="I66" s="103">
        <v>1.9</v>
      </c>
      <c r="J66" s="103">
        <v>1.9</v>
      </c>
      <c r="K66" s="103">
        <v>1.89</v>
      </c>
      <c r="L66" s="103">
        <v>1.89</v>
      </c>
      <c r="M66" s="103"/>
      <c r="N66" s="10"/>
    </row>
    <row r="67" spans="2:14">
      <c r="B67" s="88" t="s">
        <v>306</v>
      </c>
      <c r="C67" s="88" t="s">
        <v>317</v>
      </c>
      <c r="D67" s="88" t="s">
        <v>308</v>
      </c>
      <c r="E67" s="102">
        <v>20.9</v>
      </c>
      <c r="F67" s="103">
        <v>20.9</v>
      </c>
      <c r="G67" s="103">
        <v>20.9</v>
      </c>
      <c r="H67" s="103">
        <v>20.9</v>
      </c>
      <c r="I67" s="103">
        <v>20.9</v>
      </c>
      <c r="J67" s="103">
        <v>20.9</v>
      </c>
      <c r="K67" s="103">
        <v>20.919521</v>
      </c>
      <c r="L67" s="103">
        <v>20.919521</v>
      </c>
      <c r="M67" s="103"/>
      <c r="N67" s="10"/>
    </row>
    <row r="68" spans="2:14">
      <c r="B68" s="88" t="s">
        <v>306</v>
      </c>
      <c r="C68" s="88" t="s">
        <v>318</v>
      </c>
      <c r="D68" s="88" t="s">
        <v>316</v>
      </c>
      <c r="E68" s="102">
        <v>2.4</v>
      </c>
      <c r="F68" s="103">
        <v>2.4</v>
      </c>
      <c r="G68" s="103">
        <v>2.4</v>
      </c>
      <c r="H68" s="103">
        <v>2.4</v>
      </c>
      <c r="I68" s="103">
        <v>2.4</v>
      </c>
      <c r="J68" s="103">
        <v>2.4</v>
      </c>
      <c r="K68" s="103">
        <v>2.4329139999999998</v>
      </c>
      <c r="L68" s="103">
        <v>2.4329139999999998</v>
      </c>
      <c r="M68" s="103"/>
      <c r="N68" s="10"/>
    </row>
    <row r="69" spans="2:14">
      <c r="B69" s="88" t="s">
        <v>306</v>
      </c>
      <c r="C69" s="88" t="s">
        <v>319</v>
      </c>
      <c r="D69" s="88" t="s">
        <v>308</v>
      </c>
      <c r="E69" s="102">
        <v>8.9</v>
      </c>
      <c r="F69" s="103">
        <v>8.9</v>
      </c>
      <c r="G69" s="103">
        <v>8.9</v>
      </c>
      <c r="H69" s="103">
        <v>8.9</v>
      </c>
      <c r="I69" s="103">
        <v>8.9</v>
      </c>
      <c r="J69" s="103">
        <v>8.9</v>
      </c>
      <c r="K69" s="103">
        <v>9.2200000000000006</v>
      </c>
      <c r="L69" s="103">
        <v>9.2200000000000006</v>
      </c>
      <c r="M69" s="103"/>
      <c r="N69" s="10"/>
    </row>
    <row r="70" spans="2:14">
      <c r="B70" s="88" t="s">
        <v>306</v>
      </c>
      <c r="C70" s="88" t="s">
        <v>320</v>
      </c>
      <c r="D70" s="88" t="s">
        <v>308</v>
      </c>
      <c r="E70" s="102">
        <v>60.1</v>
      </c>
      <c r="F70" s="103">
        <v>60.1</v>
      </c>
      <c r="G70" s="103">
        <v>60.1</v>
      </c>
      <c r="H70" s="103">
        <v>60.1</v>
      </c>
      <c r="I70" s="103">
        <v>60.1</v>
      </c>
      <c r="J70" s="103">
        <v>60.1</v>
      </c>
      <c r="K70" s="103">
        <v>69.069999999999993</v>
      </c>
      <c r="L70" s="103">
        <v>69.069999999999993</v>
      </c>
      <c r="M70" s="103"/>
      <c r="N70" s="10"/>
    </row>
    <row r="71" spans="2:14">
      <c r="B71" s="88" t="s">
        <v>306</v>
      </c>
      <c r="C71" s="88" t="s">
        <v>321</v>
      </c>
      <c r="D71" s="88" t="s">
        <v>308</v>
      </c>
      <c r="E71" s="102">
        <v>6.9</v>
      </c>
      <c r="F71" s="103">
        <v>6.9</v>
      </c>
      <c r="G71" s="103">
        <v>6.9</v>
      </c>
      <c r="H71" s="103">
        <v>6.9</v>
      </c>
      <c r="I71" s="103">
        <v>6.9</v>
      </c>
      <c r="J71" s="103">
        <v>6.9</v>
      </c>
      <c r="K71" s="103">
        <v>6.9214840000000004</v>
      </c>
      <c r="L71" s="103">
        <v>6.9214840000000004</v>
      </c>
      <c r="M71" s="103"/>
      <c r="N71" s="10"/>
    </row>
    <row r="72" spans="2:14">
      <c r="B72" s="88" t="s">
        <v>306</v>
      </c>
      <c r="C72" s="88" t="s">
        <v>322</v>
      </c>
      <c r="D72" s="88" t="s">
        <v>316</v>
      </c>
      <c r="E72" s="102">
        <v>0.6</v>
      </c>
      <c r="F72" s="103">
        <v>0.6</v>
      </c>
      <c r="G72" s="103">
        <v>0.6</v>
      </c>
      <c r="H72" s="103">
        <v>0.6</v>
      </c>
      <c r="I72" s="103">
        <v>0.6</v>
      </c>
      <c r="J72" s="103">
        <v>0.6</v>
      </c>
      <c r="K72" s="103">
        <v>0.57205300000000003</v>
      </c>
      <c r="L72" s="103">
        <v>0.57205300000000003</v>
      </c>
      <c r="M72" s="103"/>
      <c r="N72" s="10"/>
    </row>
    <row r="73" spans="2:14">
      <c r="B73" s="88" t="s">
        <v>306</v>
      </c>
      <c r="C73" s="88" t="s">
        <v>323</v>
      </c>
      <c r="D73" s="88" t="s">
        <v>316</v>
      </c>
      <c r="E73" s="102">
        <v>28.7</v>
      </c>
      <c r="F73" s="103">
        <v>28.7</v>
      </c>
      <c r="G73" s="103">
        <v>28.7</v>
      </c>
      <c r="H73" s="103">
        <v>28.7</v>
      </c>
      <c r="I73" s="103">
        <v>28.7</v>
      </c>
      <c r="J73" s="103">
        <v>28.7</v>
      </c>
      <c r="K73" s="103">
        <v>29.11</v>
      </c>
      <c r="L73" s="103">
        <v>29.11</v>
      </c>
      <c r="M73" s="103"/>
      <c r="N73" s="10"/>
    </row>
    <row r="74" spans="2:14">
      <c r="B74" s="88" t="s">
        <v>306</v>
      </c>
      <c r="C74" s="88" t="s">
        <v>324</v>
      </c>
      <c r="D74" s="88" t="s">
        <v>325</v>
      </c>
      <c r="E74" s="102">
        <v>4.5999999999999996</v>
      </c>
      <c r="F74" s="103">
        <v>4.5999999999999996</v>
      </c>
      <c r="G74" s="103">
        <v>4.5999999999999996</v>
      </c>
      <c r="H74" s="103">
        <v>4.5999999999999996</v>
      </c>
      <c r="I74" s="103">
        <v>4.5999999999999996</v>
      </c>
      <c r="J74" s="103">
        <v>4.5999999999999996</v>
      </c>
      <c r="K74" s="103">
        <v>4.5864700000000003</v>
      </c>
      <c r="L74" s="103">
        <v>4.5864700000000003</v>
      </c>
      <c r="M74" s="103"/>
      <c r="N74" s="10"/>
    </row>
    <row r="75" spans="2:14">
      <c r="B75" s="88" t="s">
        <v>306</v>
      </c>
      <c r="C75" s="88" t="s">
        <v>326</v>
      </c>
      <c r="D75" s="88" t="s">
        <v>325</v>
      </c>
      <c r="E75" s="102">
        <v>1.1000000000000001</v>
      </c>
      <c r="F75" s="103">
        <v>1.1000000000000001</v>
      </c>
      <c r="G75" s="103">
        <v>1.1000000000000001</v>
      </c>
      <c r="H75" s="103">
        <v>1.1000000000000001</v>
      </c>
      <c r="I75" s="103">
        <v>1.1000000000000001</v>
      </c>
      <c r="J75" s="103">
        <v>1.1000000000000001</v>
      </c>
      <c r="K75" s="103">
        <v>1.34</v>
      </c>
      <c r="L75" s="103">
        <v>1.34</v>
      </c>
      <c r="M75" s="103"/>
      <c r="N75" s="10"/>
    </row>
    <row r="76" spans="2:14">
      <c r="B76" s="88" t="s">
        <v>306</v>
      </c>
      <c r="C76" s="88" t="s">
        <v>327</v>
      </c>
      <c r="D76" s="88" t="s">
        <v>325</v>
      </c>
      <c r="E76" s="102">
        <v>18.100000000000001</v>
      </c>
      <c r="F76" s="103">
        <v>18.100000000000001</v>
      </c>
      <c r="G76" s="103">
        <v>18.100000000000001</v>
      </c>
      <c r="H76" s="103">
        <v>18.100000000000001</v>
      </c>
      <c r="I76" s="103">
        <v>18.100000000000001</v>
      </c>
      <c r="J76" s="103">
        <v>18.100000000000001</v>
      </c>
      <c r="K76" s="103">
        <v>20.309999999999999</v>
      </c>
      <c r="L76" s="103">
        <v>20.309999999999999</v>
      </c>
      <c r="M76" s="103"/>
      <c r="N76" s="10"/>
    </row>
    <row r="77" spans="2:14">
      <c r="B77" s="88" t="s">
        <v>306</v>
      </c>
      <c r="C77" s="88" t="s">
        <v>328</v>
      </c>
      <c r="D77" s="88" t="s">
        <v>329</v>
      </c>
      <c r="E77" s="102">
        <v>22</v>
      </c>
      <c r="F77" s="103">
        <v>22</v>
      </c>
      <c r="G77" s="103">
        <v>22</v>
      </c>
      <c r="H77" s="103">
        <v>22</v>
      </c>
      <c r="I77" s="103">
        <v>22</v>
      </c>
      <c r="J77" s="103">
        <v>22</v>
      </c>
      <c r="K77" s="103">
        <v>23.15</v>
      </c>
      <c r="L77" s="103">
        <v>23.15</v>
      </c>
      <c r="M77" s="103"/>
      <c r="N77" s="10"/>
    </row>
    <row r="78" spans="2:14">
      <c r="B78" s="88" t="s">
        <v>306</v>
      </c>
      <c r="C78" s="88" t="s">
        <v>330</v>
      </c>
      <c r="D78" s="88" t="s">
        <v>325</v>
      </c>
      <c r="E78" s="102">
        <v>139.80000000000001</v>
      </c>
      <c r="F78" s="103">
        <v>139.80000000000001</v>
      </c>
      <c r="G78" s="103">
        <v>139.80000000000001</v>
      </c>
      <c r="H78" s="103">
        <v>139.80000000000001</v>
      </c>
      <c r="I78" s="103">
        <v>139.80000000000001</v>
      </c>
      <c r="J78" s="103">
        <v>139.80000000000001</v>
      </c>
      <c r="K78" s="103">
        <v>148.41</v>
      </c>
      <c r="L78" s="103">
        <v>148.41</v>
      </c>
      <c r="M78" s="103"/>
      <c r="N78" s="10"/>
    </row>
    <row r="79" spans="2:14">
      <c r="B79" s="88" t="s">
        <v>306</v>
      </c>
      <c r="C79" s="88" t="s">
        <v>331</v>
      </c>
      <c r="D79" s="88" t="s">
        <v>329</v>
      </c>
      <c r="E79" s="102">
        <v>46.9</v>
      </c>
      <c r="F79" s="103">
        <v>46.9</v>
      </c>
      <c r="G79" s="103">
        <v>46.9</v>
      </c>
      <c r="H79" s="103">
        <v>46.9</v>
      </c>
      <c r="I79" s="103">
        <v>46.9</v>
      </c>
      <c r="J79" s="103">
        <v>46.9</v>
      </c>
      <c r="K79" s="103">
        <v>46.858561000000002</v>
      </c>
      <c r="L79" s="103">
        <v>46.858561000000002</v>
      </c>
      <c r="M79" s="103"/>
      <c r="N79" s="10"/>
    </row>
    <row r="80" spans="2:14">
      <c r="B80" s="88" t="s">
        <v>306</v>
      </c>
      <c r="C80" s="88" t="s">
        <v>332</v>
      </c>
      <c r="D80" s="88" t="s">
        <v>329</v>
      </c>
      <c r="E80" s="102">
        <v>9</v>
      </c>
      <c r="F80" s="103">
        <v>9</v>
      </c>
      <c r="G80" s="103">
        <v>9</v>
      </c>
      <c r="H80" s="103">
        <v>9</v>
      </c>
      <c r="I80" s="103">
        <v>9</v>
      </c>
      <c r="J80" s="103">
        <v>9</v>
      </c>
      <c r="K80" s="103">
        <v>9.3800000000000008</v>
      </c>
      <c r="L80" s="103">
        <v>9.3800000000000008</v>
      </c>
      <c r="M80" s="103"/>
      <c r="N80" s="10"/>
    </row>
    <row r="81" spans="2:14">
      <c r="B81" s="88" t="s">
        <v>306</v>
      </c>
      <c r="C81" s="88" t="s">
        <v>333</v>
      </c>
      <c r="D81" s="88" t="s">
        <v>325</v>
      </c>
      <c r="E81" s="102">
        <v>5</v>
      </c>
      <c r="F81" s="103">
        <v>5</v>
      </c>
      <c r="G81" s="103">
        <v>5</v>
      </c>
      <c r="H81" s="103">
        <v>5</v>
      </c>
      <c r="I81" s="103">
        <v>5</v>
      </c>
      <c r="J81" s="103">
        <v>5</v>
      </c>
      <c r="K81" s="103">
        <v>5.0461539999999996</v>
      </c>
      <c r="L81" s="103">
        <v>5.0461539999999996</v>
      </c>
      <c r="M81" s="103"/>
      <c r="N81" s="10"/>
    </row>
    <row r="82" spans="2:14">
      <c r="B82" s="88" t="s">
        <v>306</v>
      </c>
      <c r="C82" s="88" t="s">
        <v>334</v>
      </c>
      <c r="D82" s="88" t="s">
        <v>325</v>
      </c>
      <c r="E82" s="102">
        <v>69.5</v>
      </c>
      <c r="F82" s="103">
        <v>69.5</v>
      </c>
      <c r="G82" s="103">
        <v>69.5</v>
      </c>
      <c r="H82" s="103">
        <v>69.5</v>
      </c>
      <c r="I82" s="103">
        <v>69.5</v>
      </c>
      <c r="J82" s="103">
        <v>69.5</v>
      </c>
      <c r="K82" s="103">
        <v>80.73</v>
      </c>
      <c r="L82" s="103">
        <v>80.73</v>
      </c>
      <c r="M82" s="103"/>
      <c r="N82" s="10"/>
    </row>
    <row r="83" spans="2:14">
      <c r="B83" s="88" t="s">
        <v>335</v>
      </c>
      <c r="C83" s="88" t="s">
        <v>336</v>
      </c>
      <c r="D83" s="88" t="s">
        <v>337</v>
      </c>
      <c r="E83" s="102">
        <v>85.1</v>
      </c>
      <c r="F83" s="103">
        <v>85.1</v>
      </c>
      <c r="G83" s="103">
        <v>85.1</v>
      </c>
      <c r="H83" s="103">
        <v>85.1</v>
      </c>
      <c r="I83" s="103">
        <v>85.1</v>
      </c>
      <c r="J83" s="103">
        <v>85.1</v>
      </c>
      <c r="K83" s="103">
        <v>107.28</v>
      </c>
      <c r="L83" s="103">
        <v>107.28</v>
      </c>
      <c r="M83" s="103"/>
      <c r="N83" s="10"/>
    </row>
    <row r="84" spans="2:14">
      <c r="B84" s="88" t="s">
        <v>335</v>
      </c>
      <c r="C84" s="88" t="s">
        <v>338</v>
      </c>
      <c r="D84" s="88" t="s">
        <v>337</v>
      </c>
      <c r="E84" s="102">
        <v>57.1</v>
      </c>
      <c r="F84" s="103">
        <v>57.1</v>
      </c>
      <c r="G84" s="103">
        <v>57.1</v>
      </c>
      <c r="H84" s="103">
        <v>57.1</v>
      </c>
      <c r="I84" s="103">
        <v>57.1</v>
      </c>
      <c r="J84" s="103">
        <v>57.1</v>
      </c>
      <c r="K84" s="103">
        <v>58.866</v>
      </c>
      <c r="L84" s="103">
        <v>58.866</v>
      </c>
      <c r="M84" s="103"/>
      <c r="N84" s="10"/>
    </row>
    <row r="85" spans="2:14">
      <c r="B85" s="88" t="s">
        <v>335</v>
      </c>
      <c r="C85" s="88" t="s">
        <v>339</v>
      </c>
      <c r="D85" s="88" t="s">
        <v>340</v>
      </c>
      <c r="E85" s="102">
        <v>105.1</v>
      </c>
      <c r="F85" s="103">
        <v>105.1</v>
      </c>
      <c r="G85" s="103">
        <v>105.1</v>
      </c>
      <c r="H85" s="103">
        <v>105.1</v>
      </c>
      <c r="I85" s="103">
        <v>105.1</v>
      </c>
      <c r="J85" s="103">
        <v>105.1</v>
      </c>
      <c r="K85" s="103">
        <v>123.699</v>
      </c>
      <c r="L85" s="103">
        <v>123.699</v>
      </c>
      <c r="M85" s="103"/>
      <c r="N85" s="10"/>
    </row>
    <row r="86" spans="2:14">
      <c r="B86" s="88" t="s">
        <v>335</v>
      </c>
      <c r="C86" s="88" t="s">
        <v>341</v>
      </c>
      <c r="D86" s="88" t="s">
        <v>337</v>
      </c>
      <c r="E86" s="102">
        <v>10.1</v>
      </c>
      <c r="F86" s="103">
        <v>10.1</v>
      </c>
      <c r="G86" s="103">
        <v>10.1</v>
      </c>
      <c r="H86" s="103">
        <v>10.1</v>
      </c>
      <c r="I86" s="103">
        <v>10.1</v>
      </c>
      <c r="J86" s="103">
        <v>10.1</v>
      </c>
      <c r="K86" s="103">
        <v>12.39</v>
      </c>
      <c r="L86" s="103">
        <v>12.39</v>
      </c>
      <c r="M86" s="103"/>
      <c r="N86" s="10"/>
    </row>
    <row r="87" spans="2:14">
      <c r="B87" s="88" t="s">
        <v>335</v>
      </c>
      <c r="C87" s="88" t="s">
        <v>342</v>
      </c>
      <c r="D87" s="88" t="s">
        <v>337</v>
      </c>
      <c r="E87" s="102">
        <v>12.6</v>
      </c>
      <c r="F87" s="103">
        <v>12.6</v>
      </c>
      <c r="G87" s="103">
        <v>12.6</v>
      </c>
      <c r="H87" s="103">
        <v>12.6</v>
      </c>
      <c r="I87" s="103">
        <v>12.6</v>
      </c>
      <c r="J87" s="103">
        <v>12.6</v>
      </c>
      <c r="K87" s="103">
        <v>15.678000000000001</v>
      </c>
      <c r="L87" s="103">
        <v>15.678000000000001</v>
      </c>
      <c r="M87" s="103"/>
      <c r="N87" s="10"/>
    </row>
    <row r="88" spans="2:14">
      <c r="B88" s="88" t="s">
        <v>335</v>
      </c>
      <c r="C88" s="88" t="s">
        <v>343</v>
      </c>
      <c r="D88" s="88" t="s">
        <v>337</v>
      </c>
      <c r="E88" s="102">
        <v>42.1</v>
      </c>
      <c r="F88" s="103">
        <v>42.1</v>
      </c>
      <c r="G88" s="103">
        <v>42.1</v>
      </c>
      <c r="H88" s="103">
        <v>42.1</v>
      </c>
      <c r="I88" s="103">
        <v>42.1</v>
      </c>
      <c r="J88" s="103">
        <v>42.1</v>
      </c>
      <c r="K88" s="103">
        <v>44.675218000000001</v>
      </c>
      <c r="L88" s="103">
        <v>44.675218000000001</v>
      </c>
      <c r="M88" s="103"/>
      <c r="N88" s="10"/>
    </row>
    <row r="89" spans="2:14">
      <c r="B89" s="88" t="s">
        <v>335</v>
      </c>
      <c r="C89" s="88" t="s">
        <v>344</v>
      </c>
      <c r="D89" s="88" t="s">
        <v>337</v>
      </c>
      <c r="E89" s="102">
        <v>69.3</v>
      </c>
      <c r="F89" s="103">
        <v>69.3</v>
      </c>
      <c r="G89" s="103">
        <v>69.3</v>
      </c>
      <c r="H89" s="103">
        <v>69.3</v>
      </c>
      <c r="I89" s="103">
        <v>69.3</v>
      </c>
      <c r="J89" s="103">
        <v>69.3</v>
      </c>
      <c r="K89" s="103">
        <v>71.863119999999995</v>
      </c>
      <c r="L89" s="103">
        <v>71.863119999999995</v>
      </c>
      <c r="M89" s="103"/>
      <c r="N89" s="10"/>
    </row>
    <row r="90" spans="2:14">
      <c r="B90" s="88" t="s">
        <v>335</v>
      </c>
      <c r="C90" s="88" t="s">
        <v>345</v>
      </c>
      <c r="D90" s="88" t="s">
        <v>337</v>
      </c>
      <c r="E90" s="102">
        <v>0</v>
      </c>
      <c r="F90" s="102">
        <v>0</v>
      </c>
      <c r="G90" s="102">
        <v>0</v>
      </c>
      <c r="H90" s="102">
        <v>0</v>
      </c>
      <c r="I90" s="102">
        <v>0</v>
      </c>
      <c r="J90" s="102">
        <v>0</v>
      </c>
      <c r="K90" s="103">
        <v>0</v>
      </c>
      <c r="L90" s="103">
        <v>0</v>
      </c>
      <c r="M90" s="103"/>
      <c r="N90" s="10"/>
    </row>
    <row r="91" spans="2:14">
      <c r="B91" s="88" t="s">
        <v>335</v>
      </c>
      <c r="C91" s="88" t="s">
        <v>346</v>
      </c>
      <c r="D91" s="88" t="s">
        <v>347</v>
      </c>
      <c r="E91" s="102">
        <v>86.6</v>
      </c>
      <c r="F91" s="103">
        <v>86.6</v>
      </c>
      <c r="G91" s="103">
        <v>86.6</v>
      </c>
      <c r="H91" s="103">
        <v>86.6</v>
      </c>
      <c r="I91" s="103">
        <v>86.6</v>
      </c>
      <c r="J91" s="103">
        <v>86.6</v>
      </c>
      <c r="K91" s="103">
        <v>135.12</v>
      </c>
      <c r="L91" s="103">
        <v>135.12</v>
      </c>
      <c r="M91" s="103"/>
      <c r="N91" s="10"/>
    </row>
    <row r="92" spans="2:14">
      <c r="B92" s="88" t="s">
        <v>335</v>
      </c>
      <c r="C92" s="88" t="s">
        <v>348</v>
      </c>
      <c r="D92" s="88" t="s">
        <v>347</v>
      </c>
      <c r="E92" s="102">
        <v>117.9</v>
      </c>
      <c r="F92" s="103">
        <v>117.9</v>
      </c>
      <c r="G92" s="103">
        <v>117.9</v>
      </c>
      <c r="H92" s="103">
        <v>117.9</v>
      </c>
      <c r="I92" s="103">
        <v>117.9</v>
      </c>
      <c r="J92" s="103">
        <v>117.9</v>
      </c>
      <c r="K92" s="103">
        <v>117.883</v>
      </c>
      <c r="L92" s="103">
        <v>117.883</v>
      </c>
      <c r="M92" s="103"/>
      <c r="N92" s="10"/>
    </row>
    <row r="93" spans="2:14">
      <c r="B93" s="88" t="s">
        <v>335</v>
      </c>
      <c r="C93" s="88" t="s">
        <v>349</v>
      </c>
      <c r="D93" s="88" t="s">
        <v>347</v>
      </c>
      <c r="E93" s="102">
        <v>48.3</v>
      </c>
      <c r="F93" s="103">
        <v>48.3</v>
      </c>
      <c r="G93" s="103">
        <v>48.3</v>
      </c>
      <c r="H93" s="103">
        <v>48.3</v>
      </c>
      <c r="I93" s="103">
        <v>48.3</v>
      </c>
      <c r="J93" s="103">
        <v>48.3</v>
      </c>
      <c r="K93" s="103">
        <v>67.06</v>
      </c>
      <c r="L93" s="103">
        <v>67.06</v>
      </c>
      <c r="M93" s="103"/>
      <c r="N93" s="10"/>
    </row>
    <row r="94" spans="2:14">
      <c r="B94" s="88" t="s">
        <v>335</v>
      </c>
      <c r="C94" s="88" t="s">
        <v>350</v>
      </c>
      <c r="D94" s="88" t="s">
        <v>347</v>
      </c>
      <c r="E94" s="102">
        <v>192.8</v>
      </c>
      <c r="F94" s="103">
        <v>192.8</v>
      </c>
      <c r="G94" s="103">
        <v>192.8</v>
      </c>
      <c r="H94" s="103">
        <v>192.8</v>
      </c>
      <c r="I94" s="103">
        <v>192.8</v>
      </c>
      <c r="J94" s="103">
        <v>192.8</v>
      </c>
      <c r="K94" s="103">
        <v>221.74208300000001</v>
      </c>
      <c r="L94" s="103">
        <v>221.74208300000001</v>
      </c>
      <c r="M94" s="103"/>
      <c r="N94" s="10"/>
    </row>
    <row r="95" spans="2:14">
      <c r="B95" s="88" t="s">
        <v>335</v>
      </c>
      <c r="C95" s="88" t="s">
        <v>351</v>
      </c>
      <c r="D95" s="88" t="s">
        <v>352</v>
      </c>
      <c r="E95" s="102">
        <v>90.4</v>
      </c>
      <c r="F95" s="103">
        <v>90.4</v>
      </c>
      <c r="G95" s="103">
        <v>90.4</v>
      </c>
      <c r="H95" s="103">
        <v>90.4</v>
      </c>
      <c r="I95" s="103">
        <v>90.4</v>
      </c>
      <c r="J95" s="103">
        <v>90.4</v>
      </c>
      <c r="K95" s="103">
        <v>106.26</v>
      </c>
      <c r="L95" s="103">
        <v>106.26</v>
      </c>
      <c r="M95" s="103"/>
      <c r="N95" s="10"/>
    </row>
    <row r="96" spans="2:14">
      <c r="B96" s="88" t="s">
        <v>353</v>
      </c>
      <c r="C96" s="88" t="s">
        <v>354</v>
      </c>
      <c r="D96" s="88" t="s">
        <v>355</v>
      </c>
      <c r="E96" s="102">
        <v>23.5</v>
      </c>
      <c r="F96" s="103">
        <v>23.5</v>
      </c>
      <c r="G96" s="103">
        <v>23.5</v>
      </c>
      <c r="H96" s="103">
        <v>23.5</v>
      </c>
      <c r="I96" s="103">
        <v>23.5</v>
      </c>
      <c r="J96" s="103">
        <v>23.5</v>
      </c>
      <c r="K96" s="103">
        <v>23.536854999999999</v>
      </c>
      <c r="L96" s="103">
        <v>23.536854999999999</v>
      </c>
      <c r="M96" s="103"/>
      <c r="N96" s="10"/>
    </row>
    <row r="97" spans="2:14">
      <c r="B97" s="88" t="s">
        <v>353</v>
      </c>
      <c r="C97" s="88" t="s">
        <v>356</v>
      </c>
      <c r="D97" s="88" t="s">
        <v>357</v>
      </c>
      <c r="E97" s="102">
        <v>7.5</v>
      </c>
      <c r="F97" s="103">
        <v>7.5</v>
      </c>
      <c r="G97" s="103">
        <v>7.5</v>
      </c>
      <c r="H97" s="103">
        <v>7.5</v>
      </c>
      <c r="I97" s="103">
        <v>7.5</v>
      </c>
      <c r="J97" s="103">
        <v>7.5</v>
      </c>
      <c r="K97" s="103">
        <v>16.011749999999999</v>
      </c>
      <c r="L97" s="103">
        <v>16.011749999999999</v>
      </c>
      <c r="M97" s="103"/>
      <c r="N97" s="10"/>
    </row>
    <row r="98" spans="2:14">
      <c r="B98" s="88" t="s">
        <v>353</v>
      </c>
      <c r="C98" s="88" t="s">
        <v>358</v>
      </c>
      <c r="D98" s="88" t="s">
        <v>355</v>
      </c>
      <c r="E98" s="102">
        <v>15</v>
      </c>
      <c r="F98" s="103">
        <v>15</v>
      </c>
      <c r="G98" s="103">
        <v>15</v>
      </c>
      <c r="H98" s="103">
        <v>15</v>
      </c>
      <c r="I98" s="103">
        <v>15</v>
      </c>
      <c r="J98" s="103">
        <v>15</v>
      </c>
      <c r="K98" s="103">
        <v>15.723362</v>
      </c>
      <c r="L98" s="103">
        <v>15.723362</v>
      </c>
      <c r="M98" s="103"/>
      <c r="N98" s="10"/>
    </row>
    <row r="99" spans="2:14">
      <c r="B99" s="88" t="s">
        <v>353</v>
      </c>
      <c r="C99" s="88" t="s">
        <v>359</v>
      </c>
      <c r="D99" s="88" t="s">
        <v>360</v>
      </c>
      <c r="E99" s="102">
        <v>21.1</v>
      </c>
      <c r="F99" s="103">
        <v>21.1</v>
      </c>
      <c r="G99" s="103">
        <v>21.1</v>
      </c>
      <c r="H99" s="103">
        <v>21.1</v>
      </c>
      <c r="I99" s="103">
        <v>21.1</v>
      </c>
      <c r="J99" s="103">
        <v>21.1</v>
      </c>
      <c r="K99" s="103">
        <v>24.176038999999999</v>
      </c>
      <c r="L99" s="103">
        <v>24.176038999999999</v>
      </c>
      <c r="M99" s="103"/>
      <c r="N99" s="10"/>
    </row>
    <row r="100" spans="2:14">
      <c r="B100" s="88" t="s">
        <v>353</v>
      </c>
      <c r="C100" s="88" t="s">
        <v>361</v>
      </c>
      <c r="D100" s="88" t="s">
        <v>357</v>
      </c>
      <c r="E100" s="102">
        <v>56.3</v>
      </c>
      <c r="F100" s="103">
        <v>56.3</v>
      </c>
      <c r="G100" s="103">
        <v>56.3</v>
      </c>
      <c r="H100" s="103">
        <v>56.3</v>
      </c>
      <c r="I100" s="103">
        <v>56.3</v>
      </c>
      <c r="J100" s="103">
        <v>56.3</v>
      </c>
      <c r="K100" s="103">
        <v>60.444108</v>
      </c>
      <c r="L100" s="103">
        <v>60.444108</v>
      </c>
      <c r="M100" s="103"/>
      <c r="N100" s="10"/>
    </row>
    <row r="101" spans="2:14">
      <c r="B101" s="88" t="s">
        <v>353</v>
      </c>
      <c r="C101" s="88" t="s">
        <v>362</v>
      </c>
      <c r="D101" s="88" t="s">
        <v>355</v>
      </c>
      <c r="E101" s="102">
        <v>3.6</v>
      </c>
      <c r="F101" s="103">
        <v>3.6</v>
      </c>
      <c r="G101" s="103">
        <v>3.6</v>
      </c>
      <c r="H101" s="103">
        <v>3.6</v>
      </c>
      <c r="I101" s="103">
        <v>3.6</v>
      </c>
      <c r="J101" s="103">
        <v>3.6</v>
      </c>
      <c r="K101" s="103">
        <v>3.8517610000000002</v>
      </c>
      <c r="L101" s="103">
        <v>3.8517610000000002</v>
      </c>
      <c r="M101" s="103"/>
      <c r="N101" s="10"/>
    </row>
    <row r="102" spans="2:14">
      <c r="B102" s="88" t="s">
        <v>353</v>
      </c>
      <c r="C102" s="88" t="s">
        <v>363</v>
      </c>
      <c r="D102" s="88" t="s">
        <v>360</v>
      </c>
      <c r="E102" s="102">
        <v>82.5</v>
      </c>
      <c r="F102" s="103">
        <v>82.5</v>
      </c>
      <c r="G102" s="103">
        <v>82.5</v>
      </c>
      <c r="H102" s="103">
        <v>82.5</v>
      </c>
      <c r="I102" s="103">
        <v>82.5</v>
      </c>
      <c r="J102" s="103">
        <v>82.5</v>
      </c>
      <c r="K102" s="103">
        <v>82.525353999999993</v>
      </c>
      <c r="L102" s="103">
        <v>82.525353999999993</v>
      </c>
      <c r="M102" s="103"/>
      <c r="N102" s="10"/>
    </row>
    <row r="103" spans="2:14">
      <c r="B103" s="88" t="s">
        <v>353</v>
      </c>
      <c r="C103" s="88" t="s">
        <v>364</v>
      </c>
      <c r="D103" s="88" t="s">
        <v>360</v>
      </c>
      <c r="E103" s="102">
        <v>128.30000000000001</v>
      </c>
      <c r="F103" s="103">
        <v>128.30000000000001</v>
      </c>
      <c r="G103" s="103">
        <v>128.30000000000001</v>
      </c>
      <c r="H103" s="103">
        <v>128.30000000000001</v>
      </c>
      <c r="I103" s="103">
        <v>128.30000000000001</v>
      </c>
      <c r="J103" s="103">
        <v>128.30000000000001</v>
      </c>
      <c r="K103" s="103">
        <v>145.79</v>
      </c>
      <c r="L103" s="103">
        <v>145.79</v>
      </c>
      <c r="M103" s="103"/>
      <c r="N103" s="10"/>
    </row>
    <row r="104" spans="2:14">
      <c r="B104" s="88" t="s">
        <v>353</v>
      </c>
      <c r="C104" s="88" t="s">
        <v>365</v>
      </c>
      <c r="D104" s="88" t="s">
        <v>357</v>
      </c>
      <c r="E104" s="102">
        <v>1.7</v>
      </c>
      <c r="F104" s="103">
        <v>1.7</v>
      </c>
      <c r="G104" s="103">
        <v>1.7</v>
      </c>
      <c r="H104" s="103">
        <v>1.7</v>
      </c>
      <c r="I104" s="103">
        <v>1.7</v>
      </c>
      <c r="J104" s="103">
        <v>1.7</v>
      </c>
      <c r="K104" s="103">
        <v>1.684385</v>
      </c>
      <c r="L104" s="103">
        <v>1.684385</v>
      </c>
      <c r="M104" s="103"/>
      <c r="N104" s="10"/>
    </row>
    <row r="105" spans="2:14">
      <c r="B105" s="88" t="s">
        <v>353</v>
      </c>
      <c r="C105" s="88" t="s">
        <v>366</v>
      </c>
      <c r="D105" s="88" t="s">
        <v>355</v>
      </c>
      <c r="E105" s="102">
        <v>3.1</v>
      </c>
      <c r="F105" s="103">
        <v>3.1</v>
      </c>
      <c r="G105" s="103">
        <v>3.1</v>
      </c>
      <c r="H105" s="103">
        <v>3.1</v>
      </c>
      <c r="I105" s="103">
        <v>3.1</v>
      </c>
      <c r="J105" s="103">
        <v>3.1</v>
      </c>
      <c r="K105" s="103">
        <v>3.0683919999999998</v>
      </c>
      <c r="L105" s="103">
        <v>3.0683919999999998</v>
      </c>
      <c r="M105" s="103"/>
      <c r="N105" s="10"/>
    </row>
    <row r="106" spans="2:14">
      <c r="B106" s="88" t="s">
        <v>353</v>
      </c>
      <c r="C106" s="88" t="s">
        <v>367</v>
      </c>
      <c r="D106" s="88" t="s">
        <v>360</v>
      </c>
      <c r="E106" s="102">
        <v>0.2</v>
      </c>
      <c r="F106" s="103">
        <v>0.2</v>
      </c>
      <c r="G106" s="103">
        <v>0.2</v>
      </c>
      <c r="H106" s="103">
        <v>0.2</v>
      </c>
      <c r="I106" s="103">
        <v>0.2</v>
      </c>
      <c r="J106" s="103">
        <v>0.2</v>
      </c>
      <c r="K106" s="103">
        <v>0.24979599999999999</v>
      </c>
      <c r="L106" s="103">
        <v>0.24979599999999999</v>
      </c>
      <c r="M106" s="103"/>
      <c r="N106" s="10"/>
    </row>
    <row r="107" spans="2:14">
      <c r="B107" s="88" t="s">
        <v>353</v>
      </c>
      <c r="C107" s="88" t="s">
        <v>368</v>
      </c>
      <c r="D107" s="88" t="s">
        <v>360</v>
      </c>
      <c r="E107" s="102">
        <v>6.8</v>
      </c>
      <c r="F107" s="103">
        <v>6.8</v>
      </c>
      <c r="G107" s="103">
        <v>6.8</v>
      </c>
      <c r="H107" s="103">
        <v>6.8</v>
      </c>
      <c r="I107" s="103">
        <v>6.8</v>
      </c>
      <c r="J107" s="103">
        <v>6.8</v>
      </c>
      <c r="K107" s="103">
        <v>7.4397450000000003</v>
      </c>
      <c r="L107" s="103">
        <v>7.4397450000000003</v>
      </c>
      <c r="M107" s="103"/>
      <c r="N107" s="10"/>
    </row>
    <row r="108" spans="2:14">
      <c r="B108" s="88" t="s">
        <v>353</v>
      </c>
      <c r="C108" s="88" t="s">
        <v>369</v>
      </c>
      <c r="D108" s="88" t="s">
        <v>355</v>
      </c>
      <c r="E108" s="102">
        <v>20.6</v>
      </c>
      <c r="F108" s="103">
        <v>20.6</v>
      </c>
      <c r="G108" s="103">
        <v>20.6</v>
      </c>
      <c r="H108" s="103">
        <v>20.6</v>
      </c>
      <c r="I108" s="103">
        <v>20.6</v>
      </c>
      <c r="J108" s="103">
        <v>20.6</v>
      </c>
      <c r="K108" s="103">
        <v>22.38</v>
      </c>
      <c r="L108" s="103">
        <v>22.38</v>
      </c>
      <c r="M108" s="103"/>
      <c r="N108" s="10"/>
    </row>
    <row r="109" spans="2:14">
      <c r="B109" s="88" t="s">
        <v>353</v>
      </c>
      <c r="C109" s="88" t="s">
        <v>370</v>
      </c>
      <c r="D109" s="88" t="s">
        <v>360</v>
      </c>
      <c r="E109" s="102">
        <v>0.3</v>
      </c>
      <c r="F109" s="103">
        <v>0.3</v>
      </c>
      <c r="G109" s="103">
        <v>0.3</v>
      </c>
      <c r="H109" s="103">
        <v>0.3</v>
      </c>
      <c r="I109" s="103">
        <v>0.3</v>
      </c>
      <c r="J109" s="103">
        <v>0.3</v>
      </c>
      <c r="K109" s="103">
        <v>0.32211200000000001</v>
      </c>
      <c r="L109" s="103">
        <v>0.32211200000000001</v>
      </c>
      <c r="M109" s="103"/>
      <c r="N109" s="10"/>
    </row>
    <row r="110" spans="2:14">
      <c r="B110" s="88" t="s">
        <v>353</v>
      </c>
      <c r="C110" s="88" t="s">
        <v>371</v>
      </c>
      <c r="D110" s="88" t="s">
        <v>355</v>
      </c>
      <c r="E110" s="102">
        <v>1.9</v>
      </c>
      <c r="F110" s="103">
        <v>1.9</v>
      </c>
      <c r="G110" s="103">
        <v>1.9</v>
      </c>
      <c r="H110" s="103">
        <v>1.9</v>
      </c>
      <c r="I110" s="103">
        <v>1.9</v>
      </c>
      <c r="J110" s="103">
        <v>1.9</v>
      </c>
      <c r="K110" s="103">
        <v>1.915791</v>
      </c>
      <c r="L110" s="103">
        <v>1.915791</v>
      </c>
      <c r="M110" s="103"/>
      <c r="N110" s="10"/>
    </row>
    <row r="111" spans="2:14">
      <c r="B111" s="88" t="s">
        <v>353</v>
      </c>
      <c r="C111" s="88" t="s">
        <v>372</v>
      </c>
      <c r="D111" s="88" t="s">
        <v>357</v>
      </c>
      <c r="E111" s="102">
        <v>10.7</v>
      </c>
      <c r="F111" s="103">
        <v>10.7</v>
      </c>
      <c r="G111" s="103">
        <v>10.7</v>
      </c>
      <c r="H111" s="103">
        <v>10.7</v>
      </c>
      <c r="I111" s="103">
        <v>10.7</v>
      </c>
      <c r="J111" s="103">
        <v>10.7</v>
      </c>
      <c r="K111" s="103">
        <v>10.726995000000001</v>
      </c>
      <c r="L111" s="103">
        <v>10.726995000000001</v>
      </c>
      <c r="M111" s="103"/>
      <c r="N111" s="10"/>
    </row>
    <row r="112" spans="2:14">
      <c r="B112" s="88" t="s">
        <v>353</v>
      </c>
      <c r="C112" s="88" t="s">
        <v>373</v>
      </c>
      <c r="D112" s="88" t="s">
        <v>355</v>
      </c>
      <c r="E112" s="102">
        <v>0.9</v>
      </c>
      <c r="F112" s="103">
        <v>0.9</v>
      </c>
      <c r="G112" s="103">
        <v>0.9</v>
      </c>
      <c r="H112" s="103">
        <v>0.9</v>
      </c>
      <c r="I112" s="103">
        <v>0.9</v>
      </c>
      <c r="J112" s="103">
        <v>0.9</v>
      </c>
      <c r="K112" s="103">
        <v>1.058074</v>
      </c>
      <c r="L112" s="103">
        <v>1.058074</v>
      </c>
      <c r="M112" s="103"/>
      <c r="N112" s="10"/>
    </row>
    <row r="113" spans="2:14">
      <c r="B113" s="88" t="s">
        <v>353</v>
      </c>
      <c r="C113" s="88" t="s">
        <v>374</v>
      </c>
      <c r="D113" s="88" t="s">
        <v>360</v>
      </c>
      <c r="E113" s="102">
        <v>0.7</v>
      </c>
      <c r="F113" s="103">
        <v>0.7</v>
      </c>
      <c r="G113" s="103">
        <v>0.7</v>
      </c>
      <c r="H113" s="103">
        <v>0.7</v>
      </c>
      <c r="I113" s="103">
        <v>0.7</v>
      </c>
      <c r="J113" s="103">
        <v>0.7</v>
      </c>
      <c r="K113" s="103">
        <v>0.93043299999999995</v>
      </c>
      <c r="L113" s="103">
        <v>0.93043299999999995</v>
      </c>
      <c r="M113" s="103"/>
      <c r="N113" s="10"/>
    </row>
    <row r="114" spans="2:14">
      <c r="B114" s="88" t="s">
        <v>353</v>
      </c>
      <c r="C114" s="88" t="s">
        <v>375</v>
      </c>
      <c r="D114" s="88" t="s">
        <v>357</v>
      </c>
      <c r="E114" s="102">
        <v>0</v>
      </c>
      <c r="F114" s="102">
        <v>0</v>
      </c>
      <c r="G114" s="102">
        <v>0</v>
      </c>
      <c r="H114" s="102">
        <v>0</v>
      </c>
      <c r="I114" s="102">
        <v>0</v>
      </c>
      <c r="J114" s="102">
        <v>0</v>
      </c>
      <c r="K114" s="103">
        <v>1.79</v>
      </c>
      <c r="L114" s="103">
        <v>1.79</v>
      </c>
      <c r="M114" s="103"/>
      <c r="N114" s="10"/>
    </row>
    <row r="115" spans="2:14">
      <c r="B115" s="88" t="s">
        <v>376</v>
      </c>
      <c r="C115" s="88" t="s">
        <v>377</v>
      </c>
      <c r="D115" s="88" t="s">
        <v>378</v>
      </c>
      <c r="E115" s="102">
        <v>5.7</v>
      </c>
      <c r="F115" s="103">
        <v>5.7</v>
      </c>
      <c r="G115" s="103">
        <v>5.7</v>
      </c>
      <c r="H115" s="103">
        <v>5.7</v>
      </c>
      <c r="I115" s="103">
        <v>5.7</v>
      </c>
      <c r="J115" s="103">
        <v>5.7</v>
      </c>
      <c r="K115" s="103">
        <v>6.57</v>
      </c>
      <c r="L115" s="103">
        <v>6.57</v>
      </c>
      <c r="M115" s="103"/>
      <c r="N115" s="10"/>
    </row>
    <row r="116" spans="2:14">
      <c r="B116" s="88" t="s">
        <v>376</v>
      </c>
      <c r="C116" s="88" t="s">
        <v>379</v>
      </c>
      <c r="D116" s="88" t="s">
        <v>378</v>
      </c>
      <c r="E116" s="102">
        <v>4.0999999999999996</v>
      </c>
      <c r="F116" s="103">
        <v>4.0999999999999996</v>
      </c>
      <c r="G116" s="103">
        <v>4.0999999999999996</v>
      </c>
      <c r="H116" s="103">
        <v>4.0999999999999996</v>
      </c>
      <c r="I116" s="103">
        <v>4.0999999999999996</v>
      </c>
      <c r="J116" s="103">
        <v>4.0999999999999996</v>
      </c>
      <c r="K116" s="103">
        <v>4.53</v>
      </c>
      <c r="L116" s="103">
        <v>4.53</v>
      </c>
      <c r="M116" s="103"/>
      <c r="N116" s="10"/>
    </row>
    <row r="117" spans="2:14">
      <c r="B117" s="88" t="s">
        <v>376</v>
      </c>
      <c r="C117" s="88" t="s">
        <v>380</v>
      </c>
      <c r="D117" s="88" t="s">
        <v>378</v>
      </c>
      <c r="E117" s="102">
        <v>22.4</v>
      </c>
      <c r="F117" s="103">
        <v>22.4</v>
      </c>
      <c r="G117" s="103">
        <v>22.4</v>
      </c>
      <c r="H117" s="103">
        <v>22.4</v>
      </c>
      <c r="I117" s="103">
        <v>22.4</v>
      </c>
      <c r="J117" s="103">
        <v>22.4</v>
      </c>
      <c r="K117" s="103">
        <v>25.952278</v>
      </c>
      <c r="L117" s="103">
        <v>25.952278</v>
      </c>
      <c r="M117" s="103"/>
      <c r="N117" s="10"/>
    </row>
    <row r="118" spans="2:14">
      <c r="B118" s="88" t="s">
        <v>376</v>
      </c>
      <c r="C118" s="88" t="s">
        <v>381</v>
      </c>
      <c r="D118" s="88" t="s">
        <v>382</v>
      </c>
      <c r="E118" s="102">
        <v>2.4</v>
      </c>
      <c r="F118" s="103">
        <v>2.4</v>
      </c>
      <c r="G118" s="103">
        <v>2.4</v>
      </c>
      <c r="H118" s="103">
        <v>2.4</v>
      </c>
      <c r="I118" s="103">
        <v>2.4</v>
      </c>
      <c r="J118" s="103">
        <v>2.4</v>
      </c>
      <c r="K118" s="103">
        <v>2.4700000000000002</v>
      </c>
      <c r="L118" s="103">
        <v>2.4700000000000002</v>
      </c>
      <c r="M118" s="103"/>
      <c r="N118" s="10"/>
    </row>
    <row r="119" spans="2:14">
      <c r="B119" s="88" t="s">
        <v>376</v>
      </c>
      <c r="C119" s="88" t="s">
        <v>383</v>
      </c>
      <c r="D119" s="88" t="s">
        <v>382</v>
      </c>
      <c r="E119" s="102">
        <v>7.9</v>
      </c>
      <c r="F119" s="103">
        <v>7.9</v>
      </c>
      <c r="G119" s="103">
        <v>7.9</v>
      </c>
      <c r="H119" s="103">
        <v>7.9</v>
      </c>
      <c r="I119" s="103">
        <v>7.9</v>
      </c>
      <c r="J119" s="103">
        <v>7.9</v>
      </c>
      <c r="K119" s="103">
        <v>8.9700000000000006</v>
      </c>
      <c r="L119" s="103">
        <v>8.9700000000000006</v>
      </c>
      <c r="M119" s="103"/>
      <c r="N119" s="10"/>
    </row>
    <row r="120" spans="2:14">
      <c r="B120" s="88" t="s">
        <v>376</v>
      </c>
      <c r="C120" s="88" t="s">
        <v>384</v>
      </c>
      <c r="D120" s="88" t="s">
        <v>382</v>
      </c>
      <c r="E120" s="102">
        <v>28.2</v>
      </c>
      <c r="F120" s="103">
        <v>28.2</v>
      </c>
      <c r="G120" s="103">
        <v>28.2</v>
      </c>
      <c r="H120" s="103">
        <v>28.2</v>
      </c>
      <c r="I120" s="103">
        <v>28.2</v>
      </c>
      <c r="J120" s="103">
        <v>28.2</v>
      </c>
      <c r="K120" s="103">
        <v>29.6</v>
      </c>
      <c r="L120" s="103">
        <v>29.6</v>
      </c>
      <c r="M120" s="103"/>
      <c r="N120" s="10"/>
    </row>
    <row r="121" spans="2:14">
      <c r="B121" s="88" t="s">
        <v>376</v>
      </c>
      <c r="C121" s="88" t="s">
        <v>385</v>
      </c>
      <c r="D121" s="88" t="s">
        <v>382</v>
      </c>
      <c r="E121" s="102">
        <v>53.8</v>
      </c>
      <c r="F121" s="103">
        <v>53.8</v>
      </c>
      <c r="G121" s="103">
        <v>53.8</v>
      </c>
      <c r="H121" s="103">
        <v>53.8</v>
      </c>
      <c r="I121" s="103">
        <v>53.8</v>
      </c>
      <c r="J121" s="103">
        <v>53.8</v>
      </c>
      <c r="K121" s="103">
        <v>60.74</v>
      </c>
      <c r="L121" s="103">
        <v>60.74</v>
      </c>
      <c r="M121" s="103"/>
      <c r="N121" s="10"/>
    </row>
    <row r="122" spans="2:14">
      <c r="B122" s="88" t="s">
        <v>376</v>
      </c>
      <c r="C122" s="88" t="s">
        <v>386</v>
      </c>
      <c r="D122" s="88" t="s">
        <v>382</v>
      </c>
      <c r="E122" s="102">
        <v>23.2</v>
      </c>
      <c r="F122" s="103">
        <v>23.2</v>
      </c>
      <c r="G122" s="103">
        <v>23.2</v>
      </c>
      <c r="H122" s="103">
        <v>23.2</v>
      </c>
      <c r="I122" s="103">
        <v>23.2</v>
      </c>
      <c r="J122" s="103">
        <v>23.2</v>
      </c>
      <c r="K122" s="103">
        <v>25.794765000000002</v>
      </c>
      <c r="L122" s="103">
        <v>25.794765000000002</v>
      </c>
      <c r="M122" s="103"/>
      <c r="N122" s="10"/>
    </row>
    <row r="123" spans="2:14">
      <c r="B123" s="88" t="s">
        <v>376</v>
      </c>
      <c r="C123" s="88" t="s">
        <v>387</v>
      </c>
      <c r="D123" s="88" t="s">
        <v>382</v>
      </c>
      <c r="E123" s="102">
        <v>31.1</v>
      </c>
      <c r="F123" s="103">
        <v>31.1</v>
      </c>
      <c r="G123" s="103">
        <v>31.1</v>
      </c>
      <c r="H123" s="103">
        <v>31.1</v>
      </c>
      <c r="I123" s="103">
        <v>31.1</v>
      </c>
      <c r="J123" s="103">
        <v>31.1</v>
      </c>
      <c r="K123" s="103">
        <v>34.96</v>
      </c>
      <c r="L123" s="103">
        <v>34.96</v>
      </c>
      <c r="M123" s="103"/>
      <c r="N123" s="10"/>
    </row>
    <row r="124" spans="2:14">
      <c r="B124" s="88" t="s">
        <v>376</v>
      </c>
      <c r="C124" s="88" t="s">
        <v>388</v>
      </c>
      <c r="D124" s="88" t="s">
        <v>389</v>
      </c>
      <c r="E124" s="102">
        <v>19.600000000000001</v>
      </c>
      <c r="F124" s="103">
        <v>19.600000000000001</v>
      </c>
      <c r="G124" s="103">
        <v>19.600000000000001</v>
      </c>
      <c r="H124" s="103">
        <v>19.600000000000001</v>
      </c>
      <c r="I124" s="103">
        <v>19.600000000000001</v>
      </c>
      <c r="J124" s="103">
        <v>19.600000000000001</v>
      </c>
      <c r="K124" s="103">
        <v>22.68</v>
      </c>
      <c r="L124" s="103">
        <v>22.68</v>
      </c>
      <c r="M124" s="103"/>
      <c r="N124" s="10"/>
    </row>
    <row r="125" spans="2:14">
      <c r="B125" s="88" t="s">
        <v>376</v>
      </c>
      <c r="C125" s="88" t="s">
        <v>390</v>
      </c>
      <c r="D125" s="88" t="s">
        <v>389</v>
      </c>
      <c r="E125" s="102">
        <v>14.2</v>
      </c>
      <c r="F125" s="103">
        <v>14.2</v>
      </c>
      <c r="G125" s="103">
        <v>14.2</v>
      </c>
      <c r="H125" s="103">
        <v>14.2</v>
      </c>
      <c r="I125" s="103">
        <v>14.2</v>
      </c>
      <c r="J125" s="103">
        <v>14.2</v>
      </c>
      <c r="K125" s="103">
        <v>15.43</v>
      </c>
      <c r="L125" s="103">
        <v>15.43</v>
      </c>
      <c r="M125" s="103"/>
      <c r="N125" s="10"/>
    </row>
    <row r="126" spans="2:14">
      <c r="B126" s="88" t="s">
        <v>376</v>
      </c>
      <c r="C126" s="88" t="s">
        <v>391</v>
      </c>
      <c r="D126" s="88" t="s">
        <v>389</v>
      </c>
      <c r="E126" s="102">
        <v>5</v>
      </c>
      <c r="F126" s="103">
        <v>5</v>
      </c>
      <c r="G126" s="103">
        <v>5</v>
      </c>
      <c r="H126" s="103">
        <v>5</v>
      </c>
      <c r="I126" s="103">
        <v>5</v>
      </c>
      <c r="J126" s="103">
        <v>5</v>
      </c>
      <c r="K126" s="103">
        <v>5.15</v>
      </c>
      <c r="L126" s="103">
        <v>5.15</v>
      </c>
      <c r="M126" s="103"/>
      <c r="N126" s="10"/>
    </row>
    <row r="127" spans="2:14">
      <c r="B127" s="88" t="s">
        <v>376</v>
      </c>
      <c r="C127" s="88" t="s">
        <v>392</v>
      </c>
      <c r="D127" s="88" t="s">
        <v>389</v>
      </c>
      <c r="E127" s="102">
        <v>41.6</v>
      </c>
      <c r="F127" s="103">
        <v>41.6</v>
      </c>
      <c r="G127" s="103">
        <v>41.6</v>
      </c>
      <c r="H127" s="103">
        <v>41.6</v>
      </c>
      <c r="I127" s="103">
        <v>41.6</v>
      </c>
      <c r="J127" s="103">
        <v>41.6</v>
      </c>
      <c r="K127" s="103">
        <v>50.3</v>
      </c>
      <c r="L127" s="103">
        <v>50.3</v>
      </c>
      <c r="M127" s="103"/>
      <c r="N127" s="10"/>
    </row>
    <row r="128" spans="2:14">
      <c r="B128" s="88" t="s">
        <v>376</v>
      </c>
      <c r="C128" s="88" t="s">
        <v>393</v>
      </c>
      <c r="D128" s="88" t="s">
        <v>394</v>
      </c>
      <c r="E128" s="102">
        <v>80.099999999999994</v>
      </c>
      <c r="F128" s="103">
        <v>80.099999999999994</v>
      </c>
      <c r="G128" s="103">
        <v>80.099999999999994</v>
      </c>
      <c r="H128" s="103">
        <v>80.099999999999994</v>
      </c>
      <c r="I128" s="103">
        <v>80.099999999999994</v>
      </c>
      <c r="J128" s="103">
        <v>80.099999999999994</v>
      </c>
      <c r="K128" s="103">
        <v>82.68</v>
      </c>
      <c r="L128" s="103">
        <v>82.68</v>
      </c>
      <c r="M128" s="103"/>
      <c r="N128" s="10"/>
    </row>
    <row r="129" spans="2:14">
      <c r="B129" s="88" t="s">
        <v>376</v>
      </c>
      <c r="C129" s="88" t="s">
        <v>395</v>
      </c>
      <c r="D129" s="88" t="s">
        <v>394</v>
      </c>
      <c r="E129" s="102">
        <v>102.2</v>
      </c>
      <c r="F129" s="103">
        <v>102.2</v>
      </c>
      <c r="G129" s="103">
        <v>102.2</v>
      </c>
      <c r="H129" s="103">
        <v>102.2</v>
      </c>
      <c r="I129" s="103">
        <v>102.2</v>
      </c>
      <c r="J129" s="103">
        <v>102.2</v>
      </c>
      <c r="K129" s="103">
        <v>105.977456</v>
      </c>
      <c r="L129" s="103">
        <v>105.977456</v>
      </c>
      <c r="M129" s="103"/>
      <c r="N129" s="10"/>
    </row>
    <row r="130" spans="2:14">
      <c r="B130" s="88" t="s">
        <v>376</v>
      </c>
      <c r="C130" s="88" t="s">
        <v>396</v>
      </c>
      <c r="D130" s="88" t="s">
        <v>394</v>
      </c>
      <c r="E130" s="102">
        <v>38.700000000000003</v>
      </c>
      <c r="F130" s="103">
        <v>38.700000000000003</v>
      </c>
      <c r="G130" s="103">
        <v>38.700000000000003</v>
      </c>
      <c r="H130" s="103">
        <v>38.700000000000003</v>
      </c>
      <c r="I130" s="103">
        <v>38.700000000000003</v>
      </c>
      <c r="J130" s="103">
        <v>38.700000000000003</v>
      </c>
      <c r="K130" s="103">
        <v>40.231974000000001</v>
      </c>
      <c r="L130" s="103">
        <v>40.231974000000001</v>
      </c>
      <c r="M130" s="103"/>
      <c r="N130" s="10"/>
    </row>
    <row r="131" spans="2:14">
      <c r="B131" s="88" t="s">
        <v>376</v>
      </c>
      <c r="C131" s="88" t="s">
        <v>397</v>
      </c>
      <c r="D131" s="88" t="s">
        <v>398</v>
      </c>
      <c r="E131" s="102">
        <v>47.6</v>
      </c>
      <c r="F131" s="103">
        <v>47.6</v>
      </c>
      <c r="G131" s="103">
        <v>47.6</v>
      </c>
      <c r="H131" s="103">
        <v>47.6</v>
      </c>
      <c r="I131" s="103">
        <v>47.6</v>
      </c>
      <c r="J131" s="103">
        <v>47.6</v>
      </c>
      <c r="K131" s="103">
        <v>57.56</v>
      </c>
      <c r="L131" s="103">
        <v>57.56</v>
      </c>
      <c r="M131" s="103"/>
      <c r="N131" s="10"/>
    </row>
    <row r="132" spans="2:14">
      <c r="B132" s="10"/>
      <c r="C132" s="10"/>
      <c r="D132" s="10"/>
      <c r="E132" s="10"/>
      <c r="F132" s="10"/>
      <c r="G132" s="10"/>
      <c r="H132" s="10"/>
      <c r="I132" s="10"/>
      <c r="J132" s="10"/>
      <c r="K132" s="10"/>
      <c r="L132" s="10"/>
      <c r="M132" s="10"/>
      <c r="N132" s="10"/>
    </row>
    <row r="133" spans="2:14">
      <c r="N133" s="10"/>
    </row>
    <row r="134" spans="2:14"/>
    <row r="135" spans="2:14"/>
  </sheetData>
  <mergeCells count="6">
    <mergeCell ref="D6:D7"/>
    <mergeCell ref="C6:C7"/>
    <mergeCell ref="B6:B7"/>
    <mergeCell ref="B3:M3"/>
    <mergeCell ref="E6:J6"/>
    <mergeCell ref="K6:M6"/>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sheetPr>
  <dimension ref="A1:AN42"/>
  <sheetViews>
    <sheetView showGridLines="0" workbookViewId="0"/>
  </sheetViews>
  <sheetFormatPr defaultColWidth="0" defaultRowHeight="14.25" zeroHeight="1"/>
  <cols>
    <col min="1" max="1" width="6.85546875" style="64" customWidth="1"/>
    <col min="2" max="3" width="9.140625" style="64" customWidth="1"/>
    <col min="4" max="12" width="9.5703125" style="64" customWidth="1"/>
    <col min="13" max="21" width="9.140625" style="64" customWidth="1"/>
    <col min="22" max="30" width="11.5703125" style="64" customWidth="1"/>
    <col min="31" max="31" width="9.140625" style="64" customWidth="1"/>
    <col min="32" max="40" width="0" style="64" hidden="1" customWidth="1"/>
    <col min="41" max="16384" width="9.140625" style="64" hidden="1"/>
  </cols>
  <sheetData>
    <row r="1" spans="1:31" s="61" customFormat="1" ht="12.6" customHeight="1"/>
    <row r="2" spans="1:31" s="61" customFormat="1" ht="18.600000000000001" customHeight="1">
      <c r="B2" s="27" t="s">
        <v>399</v>
      </c>
      <c r="J2" s="27"/>
      <c r="N2" s="27"/>
      <c r="O2" s="27"/>
      <c r="P2" s="27"/>
      <c r="Q2" s="27"/>
      <c r="R2" s="27"/>
      <c r="S2" s="27"/>
      <c r="T2" s="27"/>
    </row>
    <row r="3" spans="1:31" s="61" customFormat="1" ht="22.5" customHeight="1">
      <c r="B3" s="208" t="s">
        <v>400</v>
      </c>
      <c r="C3" s="208"/>
      <c r="D3" s="208"/>
      <c r="E3" s="208"/>
      <c r="F3" s="208"/>
      <c r="G3" s="208"/>
      <c r="H3" s="208"/>
      <c r="I3" s="208"/>
      <c r="J3" s="208"/>
      <c r="K3" s="208"/>
      <c r="L3" s="208"/>
      <c r="M3" s="208"/>
      <c r="N3" s="208"/>
      <c r="O3" s="208"/>
      <c r="P3" s="208"/>
      <c r="Q3" s="208"/>
      <c r="R3" s="208"/>
      <c r="S3" s="208"/>
      <c r="T3" s="208"/>
      <c r="U3" s="208"/>
      <c r="V3" s="62"/>
      <c r="W3" s="62"/>
      <c r="X3" s="62"/>
      <c r="Y3" s="62"/>
      <c r="Z3" s="62"/>
      <c r="AA3" s="62"/>
      <c r="AB3" s="62"/>
      <c r="AC3" s="62"/>
      <c r="AD3" s="62"/>
    </row>
    <row r="4" spans="1:31" s="61" customFormat="1" ht="14.25" customHeight="1">
      <c r="B4" s="118" t="s">
        <v>401</v>
      </c>
      <c r="C4" s="60"/>
      <c r="D4" s="60"/>
      <c r="F4" s="119" t="s">
        <v>402</v>
      </c>
      <c r="G4" s="60"/>
      <c r="H4" s="60"/>
      <c r="I4" s="60"/>
      <c r="J4" s="60"/>
      <c r="K4" s="60"/>
      <c r="L4" s="60"/>
      <c r="M4" s="60"/>
      <c r="N4" s="60"/>
      <c r="O4" s="60"/>
      <c r="P4" s="60"/>
      <c r="Q4" s="60"/>
      <c r="R4" s="60"/>
      <c r="S4" s="60"/>
      <c r="T4" s="60"/>
      <c r="U4" s="60"/>
      <c r="V4" s="62"/>
      <c r="W4" s="62"/>
      <c r="X4" s="62"/>
      <c r="Y4" s="62"/>
      <c r="Z4" s="62"/>
      <c r="AA4" s="62"/>
      <c r="AB4" s="62"/>
      <c r="AC4" s="62"/>
      <c r="AD4" s="62"/>
    </row>
    <row r="5" spans="1:31" s="61" customFormat="1" ht="12.6" customHeight="1"/>
    <row r="6" spans="1:31" s="63" customFormat="1"/>
    <row r="7" spans="1:31" s="90" customFormat="1">
      <c r="A7" s="91"/>
      <c r="B7" s="231" t="s">
        <v>403</v>
      </c>
      <c r="C7" s="224" t="s">
        <v>149</v>
      </c>
      <c r="D7" s="233" t="s">
        <v>404</v>
      </c>
      <c r="E7" s="233"/>
      <c r="F7" s="233"/>
      <c r="G7" s="233"/>
      <c r="H7" s="233"/>
      <c r="I7" s="233"/>
      <c r="J7" s="233"/>
      <c r="K7" s="233"/>
      <c r="L7" s="233"/>
      <c r="M7" s="224" t="s">
        <v>405</v>
      </c>
      <c r="N7" s="224"/>
      <c r="O7" s="224"/>
      <c r="P7" s="224"/>
      <c r="Q7" s="224"/>
      <c r="R7" s="224"/>
      <c r="S7" s="224"/>
      <c r="T7" s="224"/>
      <c r="U7" s="224"/>
      <c r="V7" s="224" t="s">
        <v>406</v>
      </c>
      <c r="W7" s="224"/>
      <c r="X7" s="224"/>
      <c r="Y7" s="224"/>
      <c r="Z7" s="224"/>
      <c r="AA7" s="224"/>
      <c r="AB7" s="224"/>
      <c r="AC7" s="224"/>
      <c r="AD7" s="224"/>
      <c r="AE7" s="89"/>
    </row>
    <row r="8" spans="1:31" s="90" customFormat="1">
      <c r="A8" s="91"/>
      <c r="B8" s="232"/>
      <c r="C8" s="224"/>
      <c r="D8" s="19" t="s">
        <v>226</v>
      </c>
      <c r="E8" s="19" t="s">
        <v>227</v>
      </c>
      <c r="F8" s="19" t="s">
        <v>228</v>
      </c>
      <c r="G8" s="19" t="s">
        <v>229</v>
      </c>
      <c r="H8" s="19" t="s">
        <v>230</v>
      </c>
      <c r="I8" s="19" t="s">
        <v>231</v>
      </c>
      <c r="J8" s="13" t="s">
        <v>232</v>
      </c>
      <c r="K8" s="13" t="s">
        <v>233</v>
      </c>
      <c r="L8" s="13" t="s">
        <v>234</v>
      </c>
      <c r="M8" s="19" t="s">
        <v>226</v>
      </c>
      <c r="N8" s="19" t="s">
        <v>227</v>
      </c>
      <c r="O8" s="19" t="s">
        <v>228</v>
      </c>
      <c r="P8" s="19" t="s">
        <v>229</v>
      </c>
      <c r="Q8" s="19" t="s">
        <v>230</v>
      </c>
      <c r="R8" s="19" t="s">
        <v>231</v>
      </c>
      <c r="S8" s="13" t="s">
        <v>232</v>
      </c>
      <c r="T8" s="13" t="s">
        <v>233</v>
      </c>
      <c r="U8" s="13" t="s">
        <v>234</v>
      </c>
      <c r="V8" s="19" t="s">
        <v>226</v>
      </c>
      <c r="W8" s="19" t="s">
        <v>227</v>
      </c>
      <c r="X8" s="19" t="s">
        <v>228</v>
      </c>
      <c r="Y8" s="19" t="s">
        <v>229</v>
      </c>
      <c r="Z8" s="19" t="s">
        <v>230</v>
      </c>
      <c r="AA8" s="19" t="s">
        <v>231</v>
      </c>
      <c r="AB8" s="13" t="s">
        <v>232</v>
      </c>
      <c r="AC8" s="13" t="s">
        <v>233</v>
      </c>
      <c r="AD8" s="13" t="s">
        <v>234</v>
      </c>
      <c r="AE8" s="89"/>
    </row>
    <row r="9" spans="1:31">
      <c r="A9" s="14"/>
      <c r="B9" s="74" t="s">
        <v>237</v>
      </c>
      <c r="C9" s="74" t="str">
        <f t="shared" ref="C9:C36" si="0">LEFT(B9,2)</f>
        <v>EA</v>
      </c>
      <c r="D9" s="92">
        <v>5.7999999999999996E-3</v>
      </c>
      <c r="E9" s="67">
        <v>5.8999999999999999E-3</v>
      </c>
      <c r="F9" s="67">
        <v>5.1999999999999998E-3</v>
      </c>
      <c r="G9" s="67">
        <v>4.4000000000000003E-3</v>
      </c>
      <c r="H9" s="93">
        <v>5.7999999999999996E-3</v>
      </c>
      <c r="I9" s="93">
        <v>4.3E-3</v>
      </c>
      <c r="J9" s="93">
        <v>1.78E-2</v>
      </c>
      <c r="K9" s="93">
        <v>3.2599999999999997E-2</v>
      </c>
      <c r="L9" s="93"/>
      <c r="M9" s="97">
        <f>IF(SUMIF('3d NTS capacity by exit zone'!$D$8:$D$131,$B9,'3d NTS capacity by exit zone'!E$8:E$131)=0,"-",SUMIF('3d NTS capacity by exit zone'!$D$8:$D$131,'3e ECN charges'!$B9,'3d NTS capacity by exit zone'!E$8:E$131))</f>
        <v>42.8</v>
      </c>
      <c r="N9" s="97">
        <f>IF(SUMIF('3d NTS capacity by exit zone'!$D$8:$D$131,$B9,'3d NTS capacity by exit zone'!F$8:F$131)=0,"-",SUMIF('3d NTS capacity by exit zone'!$D$8:$D$131,'3e ECN charges'!$B9,'3d NTS capacity by exit zone'!F$8:F$131))</f>
        <v>42.8</v>
      </c>
      <c r="O9" s="97">
        <f>IF(SUMIF('3d NTS capacity by exit zone'!$D$8:$D$131,$B9,'3d NTS capacity by exit zone'!G$8:G$131)=0,"-",SUMIF('3d NTS capacity by exit zone'!$D$8:$D$131,'3e ECN charges'!$B9,'3d NTS capacity by exit zone'!G$8:G$131))</f>
        <v>42.8</v>
      </c>
      <c r="P9" s="97">
        <f>IF(SUMIF('3d NTS capacity by exit zone'!$D$8:$D$131,$B9,'3d NTS capacity by exit zone'!H$8:H$131)=0,"-",SUMIF('3d NTS capacity by exit zone'!$D$8:$D$131,'3e ECN charges'!$B9,'3d NTS capacity by exit zone'!H$8:H$131))</f>
        <v>42.8</v>
      </c>
      <c r="Q9" s="97">
        <f>IF(SUMIF('3d NTS capacity by exit zone'!$D$8:$D$131,$B9,'3d NTS capacity by exit zone'!I$8:I$131)=0,"-",SUMIF('3d NTS capacity by exit zone'!$D$8:$D$131,'3e ECN charges'!$B9,'3d NTS capacity by exit zone'!I$8:I$131))</f>
        <v>42.8</v>
      </c>
      <c r="R9" s="97">
        <f>IF(SUMIF('3d NTS capacity by exit zone'!$D$8:$D$131,$B9,'3d NTS capacity by exit zone'!J$8:J$131)=0,"-",SUMIF('3d NTS capacity by exit zone'!$D$8:$D$131,'3e ECN charges'!$B9,'3d NTS capacity by exit zone'!J$8:J$131))</f>
        <v>42.8</v>
      </c>
      <c r="S9" s="97">
        <f>IF(SUMIF('3d NTS capacity by exit zone'!$D$8:$D$131,$B9,'3d NTS capacity by exit zone'!K$8:K$131)=0,"-",SUMIF('3d NTS capacity by exit zone'!$D$8:$D$131,'3e ECN charges'!$B9,'3d NTS capacity by exit zone'!K$8:K$131))</f>
        <v>40.203766000000002</v>
      </c>
      <c r="T9" s="97">
        <f>IF(SUMIF('3d NTS capacity by exit zone'!$D$8:$D$131,$B9,'3d NTS capacity by exit zone'!L$8:L$131)=0,"-",SUMIF('3d NTS capacity by exit zone'!$D$8:$D$131,'3e ECN charges'!$B9,'3d NTS capacity by exit zone'!L$8:L$131))</f>
        <v>40.203766000000002</v>
      </c>
      <c r="U9" s="97" t="str">
        <f>IF(SUMIF('3d NTS capacity by exit zone'!$D$8:$D$131,$B9,'3d NTS capacity by exit zone'!M$8:M$131)=0,"-",SUMIF('3d NTS capacity by exit zone'!$D$8:$D$131,'3e ECN charges'!$B9,'3d NTS capacity by exit zone'!M$8:M$131))</f>
        <v>-</v>
      </c>
      <c r="V9" s="94">
        <f>IF(D9="","-",IF(M9="-",0,M9*D9))</f>
        <v>0.24823999999999996</v>
      </c>
      <c r="W9" s="94">
        <f t="shared" ref="W9:AD9" si="1">IF(E9="","-",IF(N9="-",0,N9*E9))</f>
        <v>0.25251999999999997</v>
      </c>
      <c r="X9" s="94">
        <f t="shared" si="1"/>
        <v>0.22255999999999998</v>
      </c>
      <c r="Y9" s="94">
        <f t="shared" si="1"/>
        <v>0.18831999999999999</v>
      </c>
      <c r="Z9" s="94">
        <f t="shared" si="1"/>
        <v>0.24823999999999996</v>
      </c>
      <c r="AA9" s="94">
        <f t="shared" si="1"/>
        <v>0.18403999999999998</v>
      </c>
      <c r="AB9" s="94">
        <f t="shared" si="1"/>
        <v>0.71562703480000001</v>
      </c>
      <c r="AC9" s="94">
        <f t="shared" si="1"/>
        <v>1.3106427716</v>
      </c>
      <c r="AD9" s="94" t="str">
        <f t="shared" si="1"/>
        <v>-</v>
      </c>
      <c r="AE9" s="63"/>
    </row>
    <row r="10" spans="1:31">
      <c r="A10" s="14"/>
      <c r="B10" s="74" t="s">
        <v>242</v>
      </c>
      <c r="C10" s="74" t="str">
        <f t="shared" si="0"/>
        <v>EA</v>
      </c>
      <c r="D10" s="95">
        <v>5.7000000000000002E-3</v>
      </c>
      <c r="E10" s="68">
        <v>5.7000000000000002E-3</v>
      </c>
      <c r="F10" s="68">
        <v>5.0000000000000001E-3</v>
      </c>
      <c r="G10" s="68">
        <v>4.1000000000000003E-3</v>
      </c>
      <c r="H10" s="96">
        <v>5.7000000000000002E-3</v>
      </c>
      <c r="I10" s="96">
        <v>4.4000000000000003E-3</v>
      </c>
      <c r="J10" s="96">
        <v>1.78E-2</v>
      </c>
      <c r="K10" s="93">
        <v>3.2599999999999997E-2</v>
      </c>
      <c r="L10" s="96"/>
      <c r="M10" s="97">
        <f>IF(SUMIF('3d NTS capacity by exit zone'!$D$8:$D$131,$B10,'3d NTS capacity by exit zone'!E$8:E$131)=0,"-",SUMIF('3d NTS capacity by exit zone'!$D$8:$D$131,'3e ECN charges'!$B10,'3d NTS capacity by exit zone'!E$8:E$131))</f>
        <v>58.1</v>
      </c>
      <c r="N10" s="97">
        <f>IF(SUMIF('3d NTS capacity by exit zone'!$D$8:$D$131,$B10,'3d NTS capacity by exit zone'!F$8:F$131)=0,"-",SUMIF('3d NTS capacity by exit zone'!$D$8:$D$131,'3e ECN charges'!$B10,'3d NTS capacity by exit zone'!F$8:F$131))</f>
        <v>58.1</v>
      </c>
      <c r="O10" s="97">
        <f>IF(SUMIF('3d NTS capacity by exit zone'!$D$8:$D$131,$B10,'3d NTS capacity by exit zone'!G$8:G$131)=0,"-",SUMIF('3d NTS capacity by exit zone'!$D$8:$D$131,'3e ECN charges'!$B10,'3d NTS capacity by exit zone'!G$8:G$131))</f>
        <v>58.1</v>
      </c>
      <c r="P10" s="97">
        <f>IF(SUMIF('3d NTS capacity by exit zone'!$D$8:$D$131,$B10,'3d NTS capacity by exit zone'!H$8:H$131)=0,"-",SUMIF('3d NTS capacity by exit zone'!$D$8:$D$131,'3e ECN charges'!$B10,'3d NTS capacity by exit zone'!H$8:H$131))</f>
        <v>58.1</v>
      </c>
      <c r="Q10" s="97">
        <f>IF(SUMIF('3d NTS capacity by exit zone'!$D$8:$D$131,$B10,'3d NTS capacity by exit zone'!I$8:I$131)=0,"-",SUMIF('3d NTS capacity by exit zone'!$D$8:$D$131,'3e ECN charges'!$B10,'3d NTS capacity by exit zone'!I$8:I$131))</f>
        <v>58.1</v>
      </c>
      <c r="R10" s="97">
        <f>IF(SUMIF('3d NTS capacity by exit zone'!$D$8:$D$131,$B10,'3d NTS capacity by exit zone'!J$8:J$131)=0,"-",SUMIF('3d NTS capacity by exit zone'!$D$8:$D$131,'3e ECN charges'!$B10,'3d NTS capacity by exit zone'!J$8:J$131))</f>
        <v>58.1</v>
      </c>
      <c r="S10" s="97">
        <f>IF(SUMIF('3d NTS capacity by exit zone'!$D$8:$D$131,$B10,'3d NTS capacity by exit zone'!K$8:K$131)=0,"-",SUMIF('3d NTS capacity by exit zone'!$D$8:$D$131,'3e ECN charges'!$B10,'3d NTS capacity by exit zone'!K$8:K$131))</f>
        <v>61.062176000000008</v>
      </c>
      <c r="T10" s="97">
        <f>IF(SUMIF('3d NTS capacity by exit zone'!$D$8:$D$131,$B10,'3d NTS capacity by exit zone'!L$8:L$131)=0,"-",SUMIF('3d NTS capacity by exit zone'!$D$8:$D$131,'3e ECN charges'!$B10,'3d NTS capacity by exit zone'!L$8:L$131))</f>
        <v>61.062176000000008</v>
      </c>
      <c r="U10" s="97" t="str">
        <f>IF(SUMIF('3d NTS capacity by exit zone'!$D$8:$D$131,$B10,'3d NTS capacity by exit zone'!M$8:M$131)=0,"-",SUMIF('3d NTS capacity by exit zone'!$D$8:$D$131,'3e ECN charges'!$B10,'3d NTS capacity by exit zone'!M$8:M$131))</f>
        <v>-</v>
      </c>
      <c r="V10" s="94">
        <f t="shared" ref="V10:V41" si="2">IF(D10="","-",IF(M10="-",0,M10*D10))</f>
        <v>0.33117000000000002</v>
      </c>
      <c r="W10" s="94">
        <f t="shared" ref="W10:W41" si="3">IF(E10="","-",IF(N10="-",0,N10*E10))</f>
        <v>0.33117000000000002</v>
      </c>
      <c r="X10" s="94">
        <f t="shared" ref="X10:X41" si="4">IF(F10="","-",IF(O10="-",0,O10*F10))</f>
        <v>0.29050000000000004</v>
      </c>
      <c r="Y10" s="94">
        <f t="shared" ref="Y10:Y41" si="5">IF(G10="","-",IF(P10="-",0,P10*G10))</f>
        <v>0.23821000000000003</v>
      </c>
      <c r="Z10" s="94">
        <f t="shared" ref="Z10:Z41" si="6">IF(H10="","-",IF(Q10="-",0,Q10*H10))</f>
        <v>0.33117000000000002</v>
      </c>
      <c r="AA10" s="94">
        <f t="shared" ref="AA10:AA38" si="7">IF(I10="","-",IF(R10="-",0,R10*I10))</f>
        <v>0.25564000000000003</v>
      </c>
      <c r="AB10" s="94">
        <f t="shared" ref="AB10:AB41" si="8">IF(J10="","-",IF(S10="-",0,S10*J10))</f>
        <v>1.0869067328000002</v>
      </c>
      <c r="AC10" s="94">
        <f t="shared" ref="AC10:AC41" si="9">IF(K10="","-",IF(T10="-",0,T10*K10))</f>
        <v>1.9906269376000001</v>
      </c>
      <c r="AD10" s="94" t="str">
        <f t="shared" ref="AD10:AD41" si="10">IF(L10="","-",IF(U10="-",0,U10*L10))</f>
        <v>-</v>
      </c>
      <c r="AE10" s="63"/>
    </row>
    <row r="11" spans="1:31">
      <c r="A11" s="14"/>
      <c r="B11" s="74" t="s">
        <v>245</v>
      </c>
      <c r="C11" s="74" t="str">
        <f t="shared" si="0"/>
        <v>EA</v>
      </c>
      <c r="D11" s="95">
        <v>1.5E-3</v>
      </c>
      <c r="E11" s="68">
        <v>1.8E-3</v>
      </c>
      <c r="F11" s="68">
        <v>1.5E-3</v>
      </c>
      <c r="G11" s="68">
        <v>1E-4</v>
      </c>
      <c r="H11" s="96">
        <v>2.0999999999999999E-3</v>
      </c>
      <c r="I11" s="96">
        <v>1.1000000000000001E-3</v>
      </c>
      <c r="J11" s="96">
        <v>1.78E-2</v>
      </c>
      <c r="K11" s="93">
        <v>3.2599999999999997E-2</v>
      </c>
      <c r="L11" s="96"/>
      <c r="M11" s="97">
        <f>IF(SUMIF('3d NTS capacity by exit zone'!$D$8:$D$131,$B11,'3d NTS capacity by exit zone'!E$8:E$131)=0,"-",SUMIF('3d NTS capacity by exit zone'!$D$8:$D$131,'3e ECN charges'!$B11,'3d NTS capacity by exit zone'!E$8:E$131))</f>
        <v>58.5</v>
      </c>
      <c r="N11" s="97">
        <f>IF(SUMIF('3d NTS capacity by exit zone'!$D$8:$D$131,$B11,'3d NTS capacity by exit zone'!F$8:F$131)=0,"-",SUMIF('3d NTS capacity by exit zone'!$D$8:$D$131,'3e ECN charges'!$B11,'3d NTS capacity by exit zone'!F$8:F$131))</f>
        <v>58.5</v>
      </c>
      <c r="O11" s="97">
        <f>IF(SUMIF('3d NTS capacity by exit zone'!$D$8:$D$131,$B11,'3d NTS capacity by exit zone'!G$8:G$131)=0,"-",SUMIF('3d NTS capacity by exit zone'!$D$8:$D$131,'3e ECN charges'!$B11,'3d NTS capacity by exit zone'!G$8:G$131))</f>
        <v>58.5</v>
      </c>
      <c r="P11" s="97">
        <f>IF(SUMIF('3d NTS capacity by exit zone'!$D$8:$D$131,$B11,'3d NTS capacity by exit zone'!H$8:H$131)=0,"-",SUMIF('3d NTS capacity by exit zone'!$D$8:$D$131,'3e ECN charges'!$B11,'3d NTS capacity by exit zone'!H$8:H$131))</f>
        <v>58.5</v>
      </c>
      <c r="Q11" s="97">
        <f>IF(SUMIF('3d NTS capacity by exit zone'!$D$8:$D$131,$B11,'3d NTS capacity by exit zone'!I$8:I$131)=0,"-",SUMIF('3d NTS capacity by exit zone'!$D$8:$D$131,'3e ECN charges'!$B11,'3d NTS capacity by exit zone'!I$8:I$131))</f>
        <v>58.5</v>
      </c>
      <c r="R11" s="97">
        <f>IF(SUMIF('3d NTS capacity by exit zone'!$D$8:$D$131,$B11,'3d NTS capacity by exit zone'!J$8:J$131)=0,"-",SUMIF('3d NTS capacity by exit zone'!$D$8:$D$131,'3e ECN charges'!$B11,'3d NTS capacity by exit zone'!J$8:J$131))</f>
        <v>58.5</v>
      </c>
      <c r="S11" s="97">
        <f>IF(SUMIF('3d NTS capacity by exit zone'!$D$8:$D$131,$B11,'3d NTS capacity by exit zone'!K$8:K$131)=0,"-",SUMIF('3d NTS capacity by exit zone'!$D$8:$D$131,'3e ECN charges'!$B11,'3d NTS capacity by exit zone'!K$8:K$131))</f>
        <v>72.939222000000001</v>
      </c>
      <c r="T11" s="97">
        <f>IF(SUMIF('3d NTS capacity by exit zone'!$D$8:$D$131,$B11,'3d NTS capacity by exit zone'!L$8:L$131)=0,"-",SUMIF('3d NTS capacity by exit zone'!$D$8:$D$131,'3e ECN charges'!$B11,'3d NTS capacity by exit zone'!L$8:L$131))</f>
        <v>72.939222000000001</v>
      </c>
      <c r="U11" s="97" t="str">
        <f>IF(SUMIF('3d NTS capacity by exit zone'!$D$8:$D$131,$B11,'3d NTS capacity by exit zone'!M$8:M$131)=0,"-",SUMIF('3d NTS capacity by exit zone'!$D$8:$D$131,'3e ECN charges'!$B11,'3d NTS capacity by exit zone'!M$8:M$131))</f>
        <v>-</v>
      </c>
      <c r="V11" s="94">
        <f t="shared" si="2"/>
        <v>8.7750000000000009E-2</v>
      </c>
      <c r="W11" s="94">
        <f t="shared" si="3"/>
        <v>0.10529999999999999</v>
      </c>
      <c r="X11" s="94">
        <f t="shared" si="4"/>
        <v>8.7750000000000009E-2</v>
      </c>
      <c r="Y11" s="94">
        <f t="shared" si="5"/>
        <v>5.8500000000000002E-3</v>
      </c>
      <c r="Z11" s="94">
        <f t="shared" si="6"/>
        <v>0.12284999999999999</v>
      </c>
      <c r="AA11" s="94">
        <f t="shared" si="7"/>
        <v>6.4350000000000004E-2</v>
      </c>
      <c r="AB11" s="94">
        <f t="shared" si="8"/>
        <v>1.2983181516</v>
      </c>
      <c r="AC11" s="94">
        <f t="shared" si="9"/>
        <v>2.3778186371999999</v>
      </c>
      <c r="AD11" s="94" t="str">
        <f t="shared" si="10"/>
        <v>-</v>
      </c>
      <c r="AE11" s="63"/>
    </row>
    <row r="12" spans="1:31">
      <c r="A12" s="14"/>
      <c r="B12" s="74" t="s">
        <v>247</v>
      </c>
      <c r="C12" s="74" t="str">
        <f t="shared" si="0"/>
        <v>EA</v>
      </c>
      <c r="D12" s="95">
        <v>1.2E-2</v>
      </c>
      <c r="E12" s="68">
        <v>1.1299999999999999E-2</v>
      </c>
      <c r="F12" s="68">
        <v>1.04E-2</v>
      </c>
      <c r="G12" s="68">
        <v>1.1900000000000001E-2</v>
      </c>
      <c r="H12" s="96">
        <v>1.17E-2</v>
      </c>
      <c r="I12" s="96">
        <v>8.6999999999999994E-3</v>
      </c>
      <c r="J12" s="96">
        <v>1.78E-2</v>
      </c>
      <c r="K12" s="93">
        <v>3.2599999999999997E-2</v>
      </c>
      <c r="L12" s="96"/>
      <c r="M12" s="97">
        <f>IF(SUMIF('3d NTS capacity by exit zone'!$D$8:$D$131,$B12,'3d NTS capacity by exit zone'!E$8:E$131)=0,"-",SUMIF('3d NTS capacity by exit zone'!$D$8:$D$131,'3e ECN charges'!$B12,'3d NTS capacity by exit zone'!E$8:E$131))</f>
        <v>219</v>
      </c>
      <c r="N12" s="97">
        <f>IF(SUMIF('3d NTS capacity by exit zone'!$D$8:$D$131,$B12,'3d NTS capacity by exit zone'!F$8:F$131)=0,"-",SUMIF('3d NTS capacity by exit zone'!$D$8:$D$131,'3e ECN charges'!$B12,'3d NTS capacity by exit zone'!F$8:F$131))</f>
        <v>219</v>
      </c>
      <c r="O12" s="97">
        <f>IF(SUMIF('3d NTS capacity by exit zone'!$D$8:$D$131,$B12,'3d NTS capacity by exit zone'!G$8:G$131)=0,"-",SUMIF('3d NTS capacity by exit zone'!$D$8:$D$131,'3e ECN charges'!$B12,'3d NTS capacity by exit zone'!G$8:G$131))</f>
        <v>219</v>
      </c>
      <c r="P12" s="97">
        <f>IF(SUMIF('3d NTS capacity by exit zone'!$D$8:$D$131,$B12,'3d NTS capacity by exit zone'!H$8:H$131)=0,"-",SUMIF('3d NTS capacity by exit zone'!$D$8:$D$131,'3e ECN charges'!$B12,'3d NTS capacity by exit zone'!H$8:H$131))</f>
        <v>219</v>
      </c>
      <c r="Q12" s="97">
        <f>IF(SUMIF('3d NTS capacity by exit zone'!$D$8:$D$131,$B12,'3d NTS capacity by exit zone'!I$8:I$131)=0,"-",SUMIF('3d NTS capacity by exit zone'!$D$8:$D$131,'3e ECN charges'!$B12,'3d NTS capacity by exit zone'!I$8:I$131))</f>
        <v>219</v>
      </c>
      <c r="R12" s="97">
        <f>IF(SUMIF('3d NTS capacity by exit zone'!$D$8:$D$131,$B12,'3d NTS capacity by exit zone'!J$8:J$131)=0,"-",SUMIF('3d NTS capacity by exit zone'!$D$8:$D$131,'3e ECN charges'!$B12,'3d NTS capacity by exit zone'!J$8:J$131))</f>
        <v>219</v>
      </c>
      <c r="S12" s="97">
        <f>IF(SUMIF('3d NTS capacity by exit zone'!$D$8:$D$131,$B12,'3d NTS capacity by exit zone'!K$8:K$131)=0,"-",SUMIF('3d NTS capacity by exit zone'!$D$8:$D$131,'3e ECN charges'!$B12,'3d NTS capacity by exit zone'!K$8:K$131))</f>
        <v>256.911877</v>
      </c>
      <c r="T12" s="97">
        <f>IF(SUMIF('3d NTS capacity by exit zone'!$D$8:$D$131,$B12,'3d NTS capacity by exit zone'!L$8:L$131)=0,"-",SUMIF('3d NTS capacity by exit zone'!$D$8:$D$131,'3e ECN charges'!$B12,'3d NTS capacity by exit zone'!L$8:L$131))</f>
        <v>256.911877</v>
      </c>
      <c r="U12" s="97" t="str">
        <f>IF(SUMIF('3d NTS capacity by exit zone'!$D$8:$D$131,$B12,'3d NTS capacity by exit zone'!M$8:M$131)=0,"-",SUMIF('3d NTS capacity by exit zone'!$D$8:$D$131,'3e ECN charges'!$B12,'3d NTS capacity by exit zone'!M$8:M$131))</f>
        <v>-</v>
      </c>
      <c r="V12" s="94">
        <f t="shared" si="2"/>
        <v>2.6280000000000001</v>
      </c>
      <c r="W12" s="94">
        <f t="shared" si="3"/>
        <v>2.4746999999999999</v>
      </c>
      <c r="X12" s="94">
        <f t="shared" si="4"/>
        <v>2.2776000000000001</v>
      </c>
      <c r="Y12" s="94">
        <f t="shared" si="5"/>
        <v>2.6061000000000001</v>
      </c>
      <c r="Z12" s="94">
        <f t="shared" si="6"/>
        <v>2.5623</v>
      </c>
      <c r="AA12" s="94">
        <f t="shared" si="7"/>
        <v>1.9052999999999998</v>
      </c>
      <c r="AB12" s="94">
        <f t="shared" si="8"/>
        <v>4.5730314105999996</v>
      </c>
      <c r="AC12" s="94">
        <f t="shared" si="9"/>
        <v>8.3753271902000002</v>
      </c>
      <c r="AD12" s="94" t="str">
        <f t="shared" si="10"/>
        <v>-</v>
      </c>
      <c r="AE12" s="63"/>
    </row>
    <row r="13" spans="1:31">
      <c r="A13" s="14"/>
      <c r="B13" s="74" t="s">
        <v>252</v>
      </c>
      <c r="C13" s="74" t="str">
        <f t="shared" si="0"/>
        <v>EM</v>
      </c>
      <c r="D13" s="95">
        <v>2.9999999999999997E-4</v>
      </c>
      <c r="E13" s="68">
        <v>5.9999999999999995E-4</v>
      </c>
      <c r="F13" s="68">
        <v>5.0000000000000001E-4</v>
      </c>
      <c r="G13" s="68">
        <v>1E-4</v>
      </c>
      <c r="H13" s="96">
        <v>8.9999999999999998E-4</v>
      </c>
      <c r="I13" s="96">
        <v>0</v>
      </c>
      <c r="J13" s="96">
        <v>1.78E-2</v>
      </c>
      <c r="K13" s="93">
        <v>3.2599999999999997E-2</v>
      </c>
      <c r="L13" s="96"/>
      <c r="M13" s="97">
        <f>IF(SUMIF('3d NTS capacity by exit zone'!$D$8:$D$131,$B13,'3d NTS capacity by exit zone'!E$8:E$131)=0,"-",SUMIF('3d NTS capacity by exit zone'!$D$8:$D$131,'3e ECN charges'!$B13,'3d NTS capacity by exit zone'!E$8:E$131))</f>
        <v>107.5</v>
      </c>
      <c r="N13" s="97">
        <f>IF(SUMIF('3d NTS capacity by exit zone'!$D$8:$D$131,$B13,'3d NTS capacity by exit zone'!F$8:F$131)=0,"-",SUMIF('3d NTS capacity by exit zone'!$D$8:$D$131,'3e ECN charges'!$B13,'3d NTS capacity by exit zone'!F$8:F$131))</f>
        <v>107.5</v>
      </c>
      <c r="O13" s="97">
        <f>IF(SUMIF('3d NTS capacity by exit zone'!$D$8:$D$131,$B13,'3d NTS capacity by exit zone'!G$8:G$131)=0,"-",SUMIF('3d NTS capacity by exit zone'!$D$8:$D$131,'3e ECN charges'!$B13,'3d NTS capacity by exit zone'!G$8:G$131))</f>
        <v>107.5</v>
      </c>
      <c r="P13" s="97">
        <f>IF(SUMIF('3d NTS capacity by exit zone'!$D$8:$D$131,$B13,'3d NTS capacity by exit zone'!H$8:H$131)=0,"-",SUMIF('3d NTS capacity by exit zone'!$D$8:$D$131,'3e ECN charges'!$B13,'3d NTS capacity by exit zone'!H$8:H$131))</f>
        <v>107.5</v>
      </c>
      <c r="Q13" s="97">
        <f>IF(SUMIF('3d NTS capacity by exit zone'!$D$8:$D$131,$B13,'3d NTS capacity by exit zone'!I$8:I$131)=0,"-",SUMIF('3d NTS capacity by exit zone'!$D$8:$D$131,'3e ECN charges'!$B13,'3d NTS capacity by exit zone'!I$8:I$131))</f>
        <v>107.5</v>
      </c>
      <c r="R13" s="97">
        <f>IF(SUMIF('3d NTS capacity by exit zone'!$D$8:$D$131,$B13,'3d NTS capacity by exit zone'!J$8:J$131)=0,"-",SUMIF('3d NTS capacity by exit zone'!$D$8:$D$131,'3e ECN charges'!$B13,'3d NTS capacity by exit zone'!J$8:J$131))</f>
        <v>107.5</v>
      </c>
      <c r="S13" s="97">
        <f>IF(SUMIF('3d NTS capacity by exit zone'!$D$8:$D$131,$B13,'3d NTS capacity by exit zone'!K$8:K$131)=0,"-",SUMIF('3d NTS capacity by exit zone'!$D$8:$D$131,'3e ECN charges'!$B13,'3d NTS capacity by exit zone'!K$8:K$131))</f>
        <v>119.160411</v>
      </c>
      <c r="T13" s="97">
        <f>IF(SUMIF('3d NTS capacity by exit zone'!$D$8:$D$131,$B13,'3d NTS capacity by exit zone'!L$8:L$131)=0,"-",SUMIF('3d NTS capacity by exit zone'!$D$8:$D$131,'3e ECN charges'!$B13,'3d NTS capacity by exit zone'!L$8:L$131))</f>
        <v>119.160411</v>
      </c>
      <c r="U13" s="97" t="str">
        <f>IF(SUMIF('3d NTS capacity by exit zone'!$D$8:$D$131,$B13,'3d NTS capacity by exit zone'!M$8:M$131)=0,"-",SUMIF('3d NTS capacity by exit zone'!$D$8:$D$131,'3e ECN charges'!$B13,'3d NTS capacity by exit zone'!M$8:M$131))</f>
        <v>-</v>
      </c>
      <c r="V13" s="94">
        <f t="shared" si="2"/>
        <v>3.2249999999999994E-2</v>
      </c>
      <c r="W13" s="94">
        <f t="shared" si="3"/>
        <v>6.4499999999999988E-2</v>
      </c>
      <c r="X13" s="94">
        <f t="shared" si="4"/>
        <v>5.3749999999999999E-2</v>
      </c>
      <c r="Y13" s="94">
        <f t="shared" si="5"/>
        <v>1.0750000000000001E-2</v>
      </c>
      <c r="Z13" s="94">
        <f t="shared" si="6"/>
        <v>9.6750000000000003E-2</v>
      </c>
      <c r="AA13" s="94">
        <f t="shared" si="7"/>
        <v>0</v>
      </c>
      <c r="AB13" s="94">
        <f t="shared" si="8"/>
        <v>2.1210553158000001</v>
      </c>
      <c r="AC13" s="94">
        <f t="shared" si="9"/>
        <v>3.8846293985999996</v>
      </c>
      <c r="AD13" s="94" t="str">
        <f t="shared" si="10"/>
        <v>-</v>
      </c>
      <c r="AE13" s="63"/>
    </row>
    <row r="14" spans="1:31">
      <c r="A14" s="14"/>
      <c r="B14" s="74" t="s">
        <v>255</v>
      </c>
      <c r="C14" s="74" t="str">
        <f t="shared" si="0"/>
        <v>EM</v>
      </c>
      <c r="D14" s="95">
        <v>4.3E-3</v>
      </c>
      <c r="E14" s="68">
        <v>4.5999999999999999E-3</v>
      </c>
      <c r="F14" s="68">
        <v>4.0000000000000001E-3</v>
      </c>
      <c r="G14" s="68">
        <v>2.3999999999999998E-3</v>
      </c>
      <c r="H14" s="96">
        <v>4.5999999999999999E-3</v>
      </c>
      <c r="I14" s="96">
        <v>3.3999999999999998E-3</v>
      </c>
      <c r="J14" s="96">
        <v>1.78E-2</v>
      </c>
      <c r="K14" s="93">
        <v>3.2599999999999997E-2</v>
      </c>
      <c r="L14" s="96"/>
      <c r="M14" s="97">
        <f>IF(SUMIF('3d NTS capacity by exit zone'!$D$8:$D$131,$B14,'3d NTS capacity by exit zone'!E$8:E$131)=0,"-",SUMIF('3d NTS capacity by exit zone'!$D$8:$D$131,'3e ECN charges'!$B14,'3d NTS capacity by exit zone'!E$8:E$131))</f>
        <v>94.500000000000014</v>
      </c>
      <c r="N14" s="97">
        <f>IF(SUMIF('3d NTS capacity by exit zone'!$D$8:$D$131,$B14,'3d NTS capacity by exit zone'!F$8:F$131)=0,"-",SUMIF('3d NTS capacity by exit zone'!$D$8:$D$131,'3e ECN charges'!$B14,'3d NTS capacity by exit zone'!F$8:F$131))</f>
        <v>94.500000000000014</v>
      </c>
      <c r="O14" s="97">
        <f>IF(SUMIF('3d NTS capacity by exit zone'!$D$8:$D$131,$B14,'3d NTS capacity by exit zone'!G$8:G$131)=0,"-",SUMIF('3d NTS capacity by exit zone'!$D$8:$D$131,'3e ECN charges'!$B14,'3d NTS capacity by exit zone'!G$8:G$131))</f>
        <v>94.500000000000014</v>
      </c>
      <c r="P14" s="97">
        <f>IF(SUMIF('3d NTS capacity by exit zone'!$D$8:$D$131,$B14,'3d NTS capacity by exit zone'!H$8:H$131)=0,"-",SUMIF('3d NTS capacity by exit zone'!$D$8:$D$131,'3e ECN charges'!$B14,'3d NTS capacity by exit zone'!H$8:H$131))</f>
        <v>94.500000000000014</v>
      </c>
      <c r="Q14" s="97">
        <f>IF(SUMIF('3d NTS capacity by exit zone'!$D$8:$D$131,$B14,'3d NTS capacity by exit zone'!I$8:I$131)=0,"-",SUMIF('3d NTS capacity by exit zone'!$D$8:$D$131,'3e ECN charges'!$B14,'3d NTS capacity by exit zone'!I$8:I$131))</f>
        <v>94.500000000000014</v>
      </c>
      <c r="R14" s="97">
        <f>IF(SUMIF('3d NTS capacity by exit zone'!$D$8:$D$131,$B14,'3d NTS capacity by exit zone'!J$8:J$131)=0,"-",SUMIF('3d NTS capacity by exit zone'!$D$8:$D$131,'3e ECN charges'!$B14,'3d NTS capacity by exit zone'!J$8:J$131))</f>
        <v>94.500000000000014</v>
      </c>
      <c r="S14" s="97">
        <f>IF(SUMIF('3d NTS capacity by exit zone'!$D$8:$D$131,$B14,'3d NTS capacity by exit zone'!K$8:K$131)=0,"-",SUMIF('3d NTS capacity by exit zone'!$D$8:$D$131,'3e ECN charges'!$B14,'3d NTS capacity by exit zone'!K$8:K$131))</f>
        <v>100.37926899999999</v>
      </c>
      <c r="T14" s="97">
        <f>IF(SUMIF('3d NTS capacity by exit zone'!$D$8:$D$131,$B14,'3d NTS capacity by exit zone'!L$8:L$131)=0,"-",SUMIF('3d NTS capacity by exit zone'!$D$8:$D$131,'3e ECN charges'!$B14,'3d NTS capacity by exit zone'!L$8:L$131))</f>
        <v>100.37926899999999</v>
      </c>
      <c r="U14" s="97" t="str">
        <f>IF(SUMIF('3d NTS capacity by exit zone'!$D$8:$D$131,$B14,'3d NTS capacity by exit zone'!M$8:M$131)=0,"-",SUMIF('3d NTS capacity by exit zone'!$D$8:$D$131,'3e ECN charges'!$B14,'3d NTS capacity by exit zone'!M$8:M$131))</f>
        <v>-</v>
      </c>
      <c r="V14" s="94">
        <f t="shared" si="2"/>
        <v>0.40635000000000004</v>
      </c>
      <c r="W14" s="94">
        <f t="shared" si="3"/>
        <v>0.43470000000000003</v>
      </c>
      <c r="X14" s="94">
        <f t="shared" si="4"/>
        <v>0.37800000000000006</v>
      </c>
      <c r="Y14" s="94">
        <f t="shared" si="5"/>
        <v>0.2268</v>
      </c>
      <c r="Z14" s="94">
        <f t="shared" si="6"/>
        <v>0.43470000000000003</v>
      </c>
      <c r="AA14" s="94">
        <f t="shared" si="7"/>
        <v>0.32130000000000003</v>
      </c>
      <c r="AB14" s="94">
        <f t="shared" si="8"/>
        <v>1.7867509881999999</v>
      </c>
      <c r="AC14" s="94">
        <f t="shared" si="9"/>
        <v>3.2723641693999994</v>
      </c>
      <c r="AD14" s="94" t="str">
        <f t="shared" si="10"/>
        <v>-</v>
      </c>
      <c r="AE14" s="63"/>
    </row>
    <row r="15" spans="1:31">
      <c r="A15" s="14"/>
      <c r="B15" s="74" t="s">
        <v>261</v>
      </c>
      <c r="C15" s="74" t="str">
        <f t="shared" si="0"/>
        <v>EM</v>
      </c>
      <c r="D15" s="95">
        <v>1.7399999999999999E-2</v>
      </c>
      <c r="E15" s="68">
        <v>1.6199999999999999E-2</v>
      </c>
      <c r="F15" s="68">
        <v>1.34E-2</v>
      </c>
      <c r="G15" s="68">
        <v>1.6299999999999999E-2</v>
      </c>
      <c r="H15" s="96">
        <v>1.5100000000000001E-2</v>
      </c>
      <c r="I15" s="96">
        <v>1.12E-2</v>
      </c>
      <c r="J15" s="96">
        <v>1.78E-2</v>
      </c>
      <c r="K15" s="93">
        <v>3.2599999999999997E-2</v>
      </c>
      <c r="L15" s="96"/>
      <c r="M15" s="97">
        <f>IF(SUMIF('3d NTS capacity by exit zone'!$D$8:$D$131,$B15,'3d NTS capacity by exit zone'!E$8:E$131)=0,"-",SUMIF('3d NTS capacity by exit zone'!$D$8:$D$131,'3e ECN charges'!$B15,'3d NTS capacity by exit zone'!E$8:E$131))</f>
        <v>287.7</v>
      </c>
      <c r="N15" s="97">
        <f>IF(SUMIF('3d NTS capacity by exit zone'!$D$8:$D$131,$B15,'3d NTS capacity by exit zone'!F$8:F$131)=0,"-",SUMIF('3d NTS capacity by exit zone'!$D$8:$D$131,'3e ECN charges'!$B15,'3d NTS capacity by exit zone'!F$8:F$131))</f>
        <v>287.7</v>
      </c>
      <c r="O15" s="97">
        <f>IF(SUMIF('3d NTS capacity by exit zone'!$D$8:$D$131,$B15,'3d NTS capacity by exit zone'!G$8:G$131)=0,"-",SUMIF('3d NTS capacity by exit zone'!$D$8:$D$131,'3e ECN charges'!$B15,'3d NTS capacity by exit zone'!G$8:G$131))</f>
        <v>287.7</v>
      </c>
      <c r="P15" s="97">
        <f>IF(SUMIF('3d NTS capacity by exit zone'!$D$8:$D$131,$B15,'3d NTS capacity by exit zone'!H$8:H$131)=0,"-",SUMIF('3d NTS capacity by exit zone'!$D$8:$D$131,'3e ECN charges'!$B15,'3d NTS capacity by exit zone'!H$8:H$131))</f>
        <v>287.7</v>
      </c>
      <c r="Q15" s="97">
        <f>IF(SUMIF('3d NTS capacity by exit zone'!$D$8:$D$131,$B15,'3d NTS capacity by exit zone'!I$8:I$131)=0,"-",SUMIF('3d NTS capacity by exit zone'!$D$8:$D$131,'3e ECN charges'!$B15,'3d NTS capacity by exit zone'!I$8:I$131))</f>
        <v>287.7</v>
      </c>
      <c r="R15" s="97">
        <f>IF(SUMIF('3d NTS capacity by exit zone'!$D$8:$D$131,$B15,'3d NTS capacity by exit zone'!J$8:J$131)=0,"-",SUMIF('3d NTS capacity by exit zone'!$D$8:$D$131,'3e ECN charges'!$B15,'3d NTS capacity by exit zone'!J$8:J$131))</f>
        <v>287.7</v>
      </c>
      <c r="S15" s="97">
        <f>IF(SUMIF('3d NTS capacity by exit zone'!$D$8:$D$131,$B15,'3d NTS capacity by exit zone'!K$8:K$131)=0,"-",SUMIF('3d NTS capacity by exit zone'!$D$8:$D$131,'3e ECN charges'!$B15,'3d NTS capacity by exit zone'!K$8:K$131))</f>
        <v>293.25595500000003</v>
      </c>
      <c r="T15" s="97">
        <f>IF(SUMIF('3d NTS capacity by exit zone'!$D$8:$D$131,$B15,'3d NTS capacity by exit zone'!L$8:L$131)=0,"-",SUMIF('3d NTS capacity by exit zone'!$D$8:$D$131,'3e ECN charges'!$B15,'3d NTS capacity by exit zone'!L$8:L$131))</f>
        <v>293.25595500000003</v>
      </c>
      <c r="U15" s="97" t="str">
        <f>IF(SUMIF('3d NTS capacity by exit zone'!$D$8:$D$131,$B15,'3d NTS capacity by exit zone'!M$8:M$131)=0,"-",SUMIF('3d NTS capacity by exit zone'!$D$8:$D$131,'3e ECN charges'!$B15,'3d NTS capacity by exit zone'!M$8:M$131))</f>
        <v>-</v>
      </c>
      <c r="V15" s="94">
        <f t="shared" si="2"/>
        <v>5.0059799999999992</v>
      </c>
      <c r="W15" s="94">
        <f t="shared" si="3"/>
        <v>4.6607399999999997</v>
      </c>
      <c r="X15" s="94">
        <f t="shared" si="4"/>
        <v>3.8551799999999998</v>
      </c>
      <c r="Y15" s="94">
        <f t="shared" si="5"/>
        <v>4.6895099999999994</v>
      </c>
      <c r="Z15" s="94">
        <f t="shared" si="6"/>
        <v>4.3442699999999999</v>
      </c>
      <c r="AA15" s="94">
        <f t="shared" si="7"/>
        <v>3.2222399999999998</v>
      </c>
      <c r="AB15" s="94">
        <f t="shared" si="8"/>
        <v>5.2199559990000006</v>
      </c>
      <c r="AC15" s="94">
        <f t="shared" si="9"/>
        <v>9.5601441329999997</v>
      </c>
      <c r="AD15" s="94" t="str">
        <f t="shared" si="10"/>
        <v>-</v>
      </c>
      <c r="AE15" s="63"/>
    </row>
    <row r="16" spans="1:31">
      <c r="A16" s="14"/>
      <c r="B16" s="74" t="s">
        <v>266</v>
      </c>
      <c r="C16" s="74" t="str">
        <f t="shared" si="0"/>
        <v>EM</v>
      </c>
      <c r="D16" s="95">
        <v>1.1900000000000001E-2</v>
      </c>
      <c r="E16" s="68">
        <v>1.1299999999999999E-2</v>
      </c>
      <c r="F16" s="68">
        <v>9.7999999999999997E-3</v>
      </c>
      <c r="G16" s="68">
        <v>1.0800000000000001E-2</v>
      </c>
      <c r="H16" s="96">
        <v>1.0999999999999999E-2</v>
      </c>
      <c r="I16" s="96">
        <v>8.2000000000000007E-3</v>
      </c>
      <c r="J16" s="96">
        <v>1.78E-2</v>
      </c>
      <c r="K16" s="93">
        <v>3.2599999999999997E-2</v>
      </c>
      <c r="L16" s="96"/>
      <c r="M16" s="97">
        <f>IF(SUMIF('3d NTS capacity by exit zone'!$D$8:$D$131,$B16,'3d NTS capacity by exit zone'!E$8:E$131)=0,"-",SUMIF('3d NTS capacity by exit zone'!$D$8:$D$131,'3e ECN charges'!$B16,'3d NTS capacity by exit zone'!E$8:E$131))</f>
        <v>19</v>
      </c>
      <c r="N16" s="97">
        <f>IF(SUMIF('3d NTS capacity by exit zone'!$D$8:$D$131,$B16,'3d NTS capacity by exit zone'!F$8:F$131)=0,"-",SUMIF('3d NTS capacity by exit zone'!$D$8:$D$131,'3e ECN charges'!$B16,'3d NTS capacity by exit zone'!F$8:F$131))</f>
        <v>19</v>
      </c>
      <c r="O16" s="97">
        <f>IF(SUMIF('3d NTS capacity by exit zone'!$D$8:$D$131,$B16,'3d NTS capacity by exit zone'!G$8:G$131)=0,"-",SUMIF('3d NTS capacity by exit zone'!$D$8:$D$131,'3e ECN charges'!$B16,'3d NTS capacity by exit zone'!G$8:G$131))</f>
        <v>19</v>
      </c>
      <c r="P16" s="97">
        <f>IF(SUMIF('3d NTS capacity by exit zone'!$D$8:$D$131,$B16,'3d NTS capacity by exit zone'!H$8:H$131)=0,"-",SUMIF('3d NTS capacity by exit zone'!$D$8:$D$131,'3e ECN charges'!$B16,'3d NTS capacity by exit zone'!H$8:H$131))</f>
        <v>19</v>
      </c>
      <c r="Q16" s="97">
        <f>IF(SUMIF('3d NTS capacity by exit zone'!$D$8:$D$131,$B16,'3d NTS capacity by exit zone'!I$8:I$131)=0,"-",SUMIF('3d NTS capacity by exit zone'!$D$8:$D$131,'3e ECN charges'!$B16,'3d NTS capacity by exit zone'!I$8:I$131))</f>
        <v>19</v>
      </c>
      <c r="R16" s="97">
        <f>IF(SUMIF('3d NTS capacity by exit zone'!$D$8:$D$131,$B16,'3d NTS capacity by exit zone'!J$8:J$131)=0,"-",SUMIF('3d NTS capacity by exit zone'!$D$8:$D$131,'3e ECN charges'!$B16,'3d NTS capacity by exit zone'!J$8:J$131))</f>
        <v>19</v>
      </c>
      <c r="S16" s="97">
        <f>IF(SUMIF('3d NTS capacity by exit zone'!$D$8:$D$131,$B16,'3d NTS capacity by exit zone'!K$8:K$131)=0,"-",SUMIF('3d NTS capacity by exit zone'!$D$8:$D$131,'3e ECN charges'!$B16,'3d NTS capacity by exit zone'!K$8:K$131))</f>
        <v>20.560000000000002</v>
      </c>
      <c r="T16" s="97">
        <f>IF(SUMIF('3d NTS capacity by exit zone'!$D$8:$D$131,$B16,'3d NTS capacity by exit zone'!L$8:L$131)=0,"-",SUMIF('3d NTS capacity by exit zone'!$D$8:$D$131,'3e ECN charges'!$B16,'3d NTS capacity by exit zone'!L$8:L$131))</f>
        <v>20.560000000000002</v>
      </c>
      <c r="U16" s="97" t="str">
        <f>IF(SUMIF('3d NTS capacity by exit zone'!$D$8:$D$131,$B16,'3d NTS capacity by exit zone'!M$8:M$131)=0,"-",SUMIF('3d NTS capacity by exit zone'!$D$8:$D$131,'3e ECN charges'!$B16,'3d NTS capacity by exit zone'!M$8:M$131))</f>
        <v>-</v>
      </c>
      <c r="V16" s="94">
        <f t="shared" si="2"/>
        <v>0.22610000000000002</v>
      </c>
      <c r="W16" s="94">
        <f t="shared" si="3"/>
        <v>0.21469999999999997</v>
      </c>
      <c r="X16" s="94">
        <f t="shared" si="4"/>
        <v>0.1862</v>
      </c>
      <c r="Y16" s="94">
        <f t="shared" si="5"/>
        <v>0.20520000000000002</v>
      </c>
      <c r="Z16" s="94">
        <f t="shared" si="6"/>
        <v>0.20899999999999999</v>
      </c>
      <c r="AA16" s="94">
        <f t="shared" si="7"/>
        <v>0.15580000000000002</v>
      </c>
      <c r="AB16" s="94">
        <f t="shared" si="8"/>
        <v>0.36596800000000002</v>
      </c>
      <c r="AC16" s="94">
        <f t="shared" si="9"/>
        <v>0.67025599999999996</v>
      </c>
      <c r="AD16" s="94" t="str">
        <f t="shared" si="10"/>
        <v>-</v>
      </c>
      <c r="AE16" s="63"/>
    </row>
    <row r="17" spans="1:31">
      <c r="A17" s="14"/>
      <c r="B17" s="74" t="s">
        <v>325</v>
      </c>
      <c r="C17" s="74" t="str">
        <f t="shared" si="0"/>
        <v>NE</v>
      </c>
      <c r="D17" s="95">
        <v>6.1000000000000004E-3</v>
      </c>
      <c r="E17" s="68">
        <v>9.5999999999999992E-3</v>
      </c>
      <c r="F17" s="68">
        <v>7.6E-3</v>
      </c>
      <c r="G17" s="68">
        <v>5.7999999999999996E-3</v>
      </c>
      <c r="H17" s="96">
        <v>7.4000000000000003E-3</v>
      </c>
      <c r="I17" s="96">
        <v>3.2000000000000002E-3</v>
      </c>
      <c r="J17" s="96">
        <v>1.9099999999999999E-2</v>
      </c>
      <c r="K17" s="93">
        <v>2.93E-2</v>
      </c>
      <c r="L17" s="96"/>
      <c r="M17" s="97">
        <f>IF(SUMIF('3d NTS capacity by exit zone'!$D$8:$D$131,$B17,'3d NTS capacity by exit zone'!E$8:E$131)=0,"-",SUMIF('3d NTS capacity by exit zone'!$D$8:$D$131,'3e ECN charges'!$B17,'3d NTS capacity by exit zone'!E$8:E$131))</f>
        <v>238.10000000000002</v>
      </c>
      <c r="N17" s="97">
        <f>IF(SUMIF('3d NTS capacity by exit zone'!$D$8:$D$131,$B17,'3d NTS capacity by exit zone'!F$8:F$131)=0,"-",SUMIF('3d NTS capacity by exit zone'!$D$8:$D$131,'3e ECN charges'!$B17,'3d NTS capacity by exit zone'!F$8:F$131))</f>
        <v>238.10000000000002</v>
      </c>
      <c r="O17" s="97">
        <f>IF(SUMIF('3d NTS capacity by exit zone'!$D$8:$D$131,$B17,'3d NTS capacity by exit zone'!G$8:G$131)=0,"-",SUMIF('3d NTS capacity by exit zone'!$D$8:$D$131,'3e ECN charges'!$B17,'3d NTS capacity by exit zone'!G$8:G$131))</f>
        <v>238.10000000000002</v>
      </c>
      <c r="P17" s="97">
        <f>IF(SUMIF('3d NTS capacity by exit zone'!$D$8:$D$131,$B17,'3d NTS capacity by exit zone'!H$8:H$131)=0,"-",SUMIF('3d NTS capacity by exit zone'!$D$8:$D$131,'3e ECN charges'!$B17,'3d NTS capacity by exit zone'!H$8:H$131))</f>
        <v>238.10000000000002</v>
      </c>
      <c r="Q17" s="97">
        <f>IF(SUMIF('3d NTS capacity by exit zone'!$D$8:$D$131,$B17,'3d NTS capacity by exit zone'!I$8:I$131)=0,"-",SUMIF('3d NTS capacity by exit zone'!$D$8:$D$131,'3e ECN charges'!$B17,'3d NTS capacity by exit zone'!I$8:I$131))</f>
        <v>238.10000000000002</v>
      </c>
      <c r="R17" s="97">
        <f>IF(SUMIF('3d NTS capacity by exit zone'!$D$8:$D$131,$B17,'3d NTS capacity by exit zone'!J$8:J$131)=0,"-",SUMIF('3d NTS capacity by exit zone'!$D$8:$D$131,'3e ECN charges'!$B17,'3d NTS capacity by exit zone'!J$8:J$131))</f>
        <v>238.10000000000002</v>
      </c>
      <c r="S17" s="97">
        <f>IF(SUMIF('3d NTS capacity by exit zone'!$D$8:$D$131,$B17,'3d NTS capacity by exit zone'!K$8:K$131)=0,"-",SUMIF('3d NTS capacity by exit zone'!$D$8:$D$131,'3e ECN charges'!$B17,'3d NTS capacity by exit zone'!K$8:K$131))</f>
        <v>260.42262399999998</v>
      </c>
      <c r="T17" s="97">
        <f>IF(SUMIF('3d NTS capacity by exit zone'!$D$8:$D$131,$B17,'3d NTS capacity by exit zone'!L$8:L$131)=0,"-",SUMIF('3d NTS capacity by exit zone'!$D$8:$D$131,'3e ECN charges'!$B17,'3d NTS capacity by exit zone'!L$8:L$131))</f>
        <v>260.42262399999998</v>
      </c>
      <c r="U17" s="97" t="str">
        <f>IF(SUMIF('3d NTS capacity by exit zone'!$D$8:$D$131,$B17,'3d NTS capacity by exit zone'!M$8:M$131)=0,"-",SUMIF('3d NTS capacity by exit zone'!$D$8:$D$131,'3e ECN charges'!$B17,'3d NTS capacity by exit zone'!M$8:M$131))</f>
        <v>-</v>
      </c>
      <c r="V17" s="94">
        <f t="shared" si="2"/>
        <v>1.4524100000000002</v>
      </c>
      <c r="W17" s="94">
        <f t="shared" si="3"/>
        <v>2.2857600000000002</v>
      </c>
      <c r="X17" s="94">
        <f t="shared" si="4"/>
        <v>1.8095600000000003</v>
      </c>
      <c r="Y17" s="94">
        <f t="shared" si="5"/>
        <v>1.3809800000000001</v>
      </c>
      <c r="Z17" s="94">
        <f t="shared" si="6"/>
        <v>1.7619400000000003</v>
      </c>
      <c r="AA17" s="94">
        <f t="shared" si="7"/>
        <v>0.76192000000000015</v>
      </c>
      <c r="AB17" s="94">
        <f t="shared" si="8"/>
        <v>4.9740721183999996</v>
      </c>
      <c r="AC17" s="94">
        <f t="shared" si="9"/>
        <v>7.6303828831999994</v>
      </c>
      <c r="AD17" s="94" t="str">
        <f t="shared" si="10"/>
        <v>-</v>
      </c>
      <c r="AE17" s="63"/>
    </row>
    <row r="18" spans="1:31">
      <c r="A18" s="14"/>
      <c r="B18" s="74" t="s">
        <v>329</v>
      </c>
      <c r="C18" s="74" t="str">
        <f t="shared" si="0"/>
        <v>NE</v>
      </c>
      <c r="D18" s="95">
        <v>5.0000000000000001E-4</v>
      </c>
      <c r="E18" s="68">
        <v>1.1000000000000001E-3</v>
      </c>
      <c r="F18" s="68">
        <v>6.9999999999999999E-4</v>
      </c>
      <c r="G18" s="68">
        <v>5.0000000000000001E-4</v>
      </c>
      <c r="H18" s="96">
        <v>8.9999999999999998E-4</v>
      </c>
      <c r="I18" s="96">
        <v>2.9999999999999997E-4</v>
      </c>
      <c r="J18" s="96">
        <v>2.1499999999999998E-2</v>
      </c>
      <c r="K18" s="93">
        <v>3.3000000000000002E-2</v>
      </c>
      <c r="L18" s="96"/>
      <c r="M18" s="97">
        <f>IF(SUMIF('3d NTS capacity by exit zone'!$D$8:$D$131,$B18,'3d NTS capacity by exit zone'!E$8:E$131)=0,"-",SUMIF('3d NTS capacity by exit zone'!$D$8:$D$131,'3e ECN charges'!$B18,'3d NTS capacity by exit zone'!E$8:E$131))</f>
        <v>77.900000000000006</v>
      </c>
      <c r="N18" s="97">
        <f>IF(SUMIF('3d NTS capacity by exit zone'!$D$8:$D$131,$B18,'3d NTS capacity by exit zone'!F$8:F$131)=0,"-",SUMIF('3d NTS capacity by exit zone'!$D$8:$D$131,'3e ECN charges'!$B18,'3d NTS capacity by exit zone'!F$8:F$131))</f>
        <v>77.900000000000006</v>
      </c>
      <c r="O18" s="97">
        <f>IF(SUMIF('3d NTS capacity by exit zone'!$D$8:$D$131,$B18,'3d NTS capacity by exit zone'!G$8:G$131)=0,"-",SUMIF('3d NTS capacity by exit zone'!$D$8:$D$131,'3e ECN charges'!$B18,'3d NTS capacity by exit zone'!G$8:G$131))</f>
        <v>77.900000000000006</v>
      </c>
      <c r="P18" s="97">
        <f>IF(SUMIF('3d NTS capacity by exit zone'!$D$8:$D$131,$B18,'3d NTS capacity by exit zone'!H$8:H$131)=0,"-",SUMIF('3d NTS capacity by exit zone'!$D$8:$D$131,'3e ECN charges'!$B18,'3d NTS capacity by exit zone'!H$8:H$131))</f>
        <v>77.900000000000006</v>
      </c>
      <c r="Q18" s="97">
        <f>IF(SUMIF('3d NTS capacity by exit zone'!$D$8:$D$131,$B18,'3d NTS capacity by exit zone'!I$8:I$131)=0,"-",SUMIF('3d NTS capacity by exit zone'!$D$8:$D$131,'3e ECN charges'!$B18,'3d NTS capacity by exit zone'!I$8:I$131))</f>
        <v>77.900000000000006</v>
      </c>
      <c r="R18" s="97">
        <f>IF(SUMIF('3d NTS capacity by exit zone'!$D$8:$D$131,$B18,'3d NTS capacity by exit zone'!J$8:J$131)=0,"-",SUMIF('3d NTS capacity by exit zone'!$D$8:$D$131,'3e ECN charges'!$B18,'3d NTS capacity by exit zone'!J$8:J$131))</f>
        <v>77.900000000000006</v>
      </c>
      <c r="S18" s="97">
        <f>IF(SUMIF('3d NTS capacity by exit zone'!$D$8:$D$131,$B18,'3d NTS capacity by exit zone'!K$8:K$131)=0,"-",SUMIF('3d NTS capacity by exit zone'!$D$8:$D$131,'3e ECN charges'!$B18,'3d NTS capacity by exit zone'!K$8:K$131))</f>
        <v>79.388560999999996</v>
      </c>
      <c r="T18" s="97">
        <f>IF(SUMIF('3d NTS capacity by exit zone'!$D$8:$D$131,$B18,'3d NTS capacity by exit zone'!L$8:L$131)=0,"-",SUMIF('3d NTS capacity by exit zone'!$D$8:$D$131,'3e ECN charges'!$B18,'3d NTS capacity by exit zone'!L$8:L$131))</f>
        <v>79.388560999999996</v>
      </c>
      <c r="U18" s="97" t="str">
        <f>IF(SUMIF('3d NTS capacity by exit zone'!$D$8:$D$131,$B18,'3d NTS capacity by exit zone'!M$8:M$131)=0,"-",SUMIF('3d NTS capacity by exit zone'!$D$8:$D$131,'3e ECN charges'!$B18,'3d NTS capacity by exit zone'!M$8:M$131))</f>
        <v>-</v>
      </c>
      <c r="V18" s="94">
        <f t="shared" si="2"/>
        <v>3.8950000000000005E-2</v>
      </c>
      <c r="W18" s="94">
        <f t="shared" si="3"/>
        <v>8.5690000000000016E-2</v>
      </c>
      <c r="X18" s="94">
        <f t="shared" si="4"/>
        <v>5.4530000000000002E-2</v>
      </c>
      <c r="Y18" s="94">
        <f t="shared" si="5"/>
        <v>3.8950000000000005E-2</v>
      </c>
      <c r="Z18" s="94">
        <f t="shared" si="6"/>
        <v>7.0110000000000006E-2</v>
      </c>
      <c r="AA18" s="94">
        <f t="shared" si="7"/>
        <v>2.3369999999999998E-2</v>
      </c>
      <c r="AB18" s="94">
        <f t="shared" si="8"/>
        <v>1.7068540614999999</v>
      </c>
      <c r="AC18" s="94">
        <f t="shared" si="9"/>
        <v>2.6198225129999999</v>
      </c>
      <c r="AD18" s="94" t="str">
        <f t="shared" si="10"/>
        <v>-</v>
      </c>
      <c r="AE18" s="63"/>
    </row>
    <row r="19" spans="1:31">
      <c r="A19" s="14"/>
      <c r="B19" s="74" t="s">
        <v>407</v>
      </c>
      <c r="C19" s="74" t="str">
        <f t="shared" si="0"/>
        <v>NE</v>
      </c>
      <c r="D19" s="95">
        <v>5.0000000000000001E-4</v>
      </c>
      <c r="E19" s="68">
        <v>1.1000000000000001E-3</v>
      </c>
      <c r="F19" s="68">
        <v>6.9999999999999999E-4</v>
      </c>
      <c r="G19" s="68">
        <v>5.0000000000000001E-4</v>
      </c>
      <c r="H19" s="96">
        <v>8.9999999999999998E-4</v>
      </c>
      <c r="I19" s="96">
        <v>2.9999999999999997E-4</v>
      </c>
      <c r="J19" s="96">
        <v>2.1499999999999998E-2</v>
      </c>
      <c r="K19" s="93">
        <v>3.3000000000000002E-2</v>
      </c>
      <c r="L19" s="96"/>
      <c r="M19" s="97" t="str">
        <f>IF(SUMIF('3d NTS capacity by exit zone'!$D$8:$D$131,$B19,'3d NTS capacity by exit zone'!E$8:E$131)=0,"-",SUMIF('3d NTS capacity by exit zone'!$D$8:$D$131,'3e ECN charges'!$B19,'3d NTS capacity by exit zone'!E$8:E$131))</f>
        <v>-</v>
      </c>
      <c r="N19" s="97" t="str">
        <f>IF(SUMIF('3d NTS capacity by exit zone'!$D$8:$D$131,$B19,'3d NTS capacity by exit zone'!F$8:F$131)=0,"-",SUMIF('3d NTS capacity by exit zone'!$D$8:$D$131,'3e ECN charges'!$B19,'3d NTS capacity by exit zone'!F$8:F$131))</f>
        <v>-</v>
      </c>
      <c r="O19" s="97" t="str">
        <f>IF(SUMIF('3d NTS capacity by exit zone'!$D$8:$D$131,$B19,'3d NTS capacity by exit zone'!G$8:G$131)=0,"-",SUMIF('3d NTS capacity by exit zone'!$D$8:$D$131,'3e ECN charges'!$B19,'3d NTS capacity by exit zone'!G$8:G$131))</f>
        <v>-</v>
      </c>
      <c r="P19" s="97" t="str">
        <f>IF(SUMIF('3d NTS capacity by exit zone'!$D$8:$D$131,$B19,'3d NTS capacity by exit zone'!H$8:H$131)=0,"-",SUMIF('3d NTS capacity by exit zone'!$D$8:$D$131,'3e ECN charges'!$B19,'3d NTS capacity by exit zone'!H$8:H$131))</f>
        <v>-</v>
      </c>
      <c r="Q19" s="97" t="str">
        <f>IF(SUMIF('3d NTS capacity by exit zone'!$D$8:$D$131,$B19,'3d NTS capacity by exit zone'!I$8:I$131)=0,"-",SUMIF('3d NTS capacity by exit zone'!$D$8:$D$131,'3e ECN charges'!$B19,'3d NTS capacity by exit zone'!I$8:I$131))</f>
        <v>-</v>
      </c>
      <c r="R19" s="97" t="str">
        <f>IF(SUMIF('3d NTS capacity by exit zone'!$D$8:$D$131,$B19,'3d NTS capacity by exit zone'!J$8:J$131)=0,"-",SUMIF('3d NTS capacity by exit zone'!$D$8:$D$131,'3e ECN charges'!$B19,'3d NTS capacity by exit zone'!J$8:J$131))</f>
        <v>-</v>
      </c>
      <c r="S19" s="97" t="str">
        <f>IF(SUMIF('3d NTS capacity by exit zone'!$D$8:$D$131,$B19,'3d NTS capacity by exit zone'!K$8:K$131)=0,"-",SUMIF('3d NTS capacity by exit zone'!$D$8:$D$131,'3e ECN charges'!$B19,'3d NTS capacity by exit zone'!K$8:K$131))</f>
        <v>-</v>
      </c>
      <c r="T19" s="97" t="str">
        <f>IF(SUMIF('3d NTS capacity by exit zone'!$D$8:$D$131,$B19,'3d NTS capacity by exit zone'!L$8:L$131)=0,"-",SUMIF('3d NTS capacity by exit zone'!$D$8:$D$131,'3e ECN charges'!$B19,'3d NTS capacity by exit zone'!L$8:L$131))</f>
        <v>-</v>
      </c>
      <c r="U19" s="97" t="str">
        <f>IF(SUMIF('3d NTS capacity by exit zone'!$D$8:$D$131,$B19,'3d NTS capacity by exit zone'!M$8:M$131)=0,"-",SUMIF('3d NTS capacity by exit zone'!$D$8:$D$131,'3e ECN charges'!$B19,'3d NTS capacity by exit zone'!M$8:M$131))</f>
        <v>-</v>
      </c>
      <c r="V19" s="94">
        <f t="shared" si="2"/>
        <v>0</v>
      </c>
      <c r="W19" s="94">
        <f t="shared" si="3"/>
        <v>0</v>
      </c>
      <c r="X19" s="94">
        <f t="shared" si="4"/>
        <v>0</v>
      </c>
      <c r="Y19" s="94">
        <f t="shared" si="5"/>
        <v>0</v>
      </c>
      <c r="Z19" s="94">
        <f t="shared" si="6"/>
        <v>0</v>
      </c>
      <c r="AA19" s="94">
        <f t="shared" si="7"/>
        <v>0</v>
      </c>
      <c r="AB19" s="94">
        <f t="shared" si="8"/>
        <v>0</v>
      </c>
      <c r="AC19" s="94">
        <f t="shared" si="9"/>
        <v>0</v>
      </c>
      <c r="AD19" s="94" t="str">
        <f t="shared" si="10"/>
        <v>-</v>
      </c>
      <c r="AE19" s="63"/>
    </row>
    <row r="20" spans="1:31">
      <c r="A20" s="14"/>
      <c r="B20" s="74" t="s">
        <v>308</v>
      </c>
      <c r="C20" s="74" t="str">
        <f t="shared" si="0"/>
        <v>NO</v>
      </c>
      <c r="D20" s="95">
        <v>1.4E-3</v>
      </c>
      <c r="E20" s="68">
        <v>1.6000000000000001E-3</v>
      </c>
      <c r="F20" s="68">
        <v>1.6000000000000001E-3</v>
      </c>
      <c r="G20" s="68">
        <v>2.7000000000000001E-3</v>
      </c>
      <c r="H20" s="96">
        <v>1.6999999999999999E-3</v>
      </c>
      <c r="I20" s="96">
        <v>6.9999999999999999E-4</v>
      </c>
      <c r="J20" s="96">
        <v>1.9900000000000001E-2</v>
      </c>
      <c r="K20" s="93">
        <v>2.9899999999999999E-2</v>
      </c>
      <c r="L20" s="96"/>
      <c r="M20" s="97">
        <f>IF(SUMIF('3d NTS capacity by exit zone'!$D$8:$D$131,$B20,'3d NTS capacity by exit zone'!E$8:E$131)=0,"-",SUMIF('3d NTS capacity by exit zone'!$D$8:$D$131,'3e ECN charges'!$B20,'3d NTS capacity by exit zone'!E$8:E$131))</f>
        <v>274.5</v>
      </c>
      <c r="N20" s="97">
        <f>IF(SUMIF('3d NTS capacity by exit zone'!$D$8:$D$131,$B20,'3d NTS capacity by exit zone'!F$8:F$131)=0,"-",SUMIF('3d NTS capacity by exit zone'!$D$8:$D$131,'3e ECN charges'!$B20,'3d NTS capacity by exit zone'!F$8:F$131))</f>
        <v>274.5</v>
      </c>
      <c r="O20" s="97">
        <f>IF(SUMIF('3d NTS capacity by exit zone'!$D$8:$D$131,$B20,'3d NTS capacity by exit zone'!G$8:G$131)=0,"-",SUMIF('3d NTS capacity by exit zone'!$D$8:$D$131,'3e ECN charges'!$B20,'3d NTS capacity by exit zone'!G$8:G$131))</f>
        <v>274.5</v>
      </c>
      <c r="P20" s="97">
        <f>IF(SUMIF('3d NTS capacity by exit zone'!$D$8:$D$131,$B20,'3d NTS capacity by exit zone'!H$8:H$131)=0,"-",SUMIF('3d NTS capacity by exit zone'!$D$8:$D$131,'3e ECN charges'!$B20,'3d NTS capacity by exit zone'!H$8:H$131))</f>
        <v>274.5</v>
      </c>
      <c r="Q20" s="97">
        <f>IF(SUMIF('3d NTS capacity by exit zone'!$D$8:$D$131,$B20,'3d NTS capacity by exit zone'!I$8:I$131)=0,"-",SUMIF('3d NTS capacity by exit zone'!$D$8:$D$131,'3e ECN charges'!$B20,'3d NTS capacity by exit zone'!I$8:I$131))</f>
        <v>274.5</v>
      </c>
      <c r="R20" s="97">
        <f>IF(SUMIF('3d NTS capacity by exit zone'!$D$8:$D$131,$B20,'3d NTS capacity by exit zone'!J$8:J$131)=0,"-",SUMIF('3d NTS capacity by exit zone'!$D$8:$D$131,'3e ECN charges'!$B20,'3d NTS capacity by exit zone'!J$8:J$131))</f>
        <v>274.5</v>
      </c>
      <c r="S20" s="97">
        <f>IF(SUMIF('3d NTS capacity by exit zone'!$D$8:$D$131,$B20,'3d NTS capacity by exit zone'!K$8:K$131)=0,"-",SUMIF('3d NTS capacity by exit zone'!$D$8:$D$131,'3e ECN charges'!$B20,'3d NTS capacity by exit zone'!K$8:K$131))</f>
        <v>286.04881700000004</v>
      </c>
      <c r="T20" s="97">
        <f>IF(SUMIF('3d NTS capacity by exit zone'!$D$8:$D$131,$B20,'3d NTS capacity by exit zone'!L$8:L$131)=0,"-",SUMIF('3d NTS capacity by exit zone'!$D$8:$D$131,'3e ECN charges'!$B20,'3d NTS capacity by exit zone'!L$8:L$131))</f>
        <v>286.04881700000004</v>
      </c>
      <c r="U20" s="97" t="str">
        <f>IF(SUMIF('3d NTS capacity by exit zone'!$D$8:$D$131,$B20,'3d NTS capacity by exit zone'!M$8:M$131)=0,"-",SUMIF('3d NTS capacity by exit zone'!$D$8:$D$131,'3e ECN charges'!$B20,'3d NTS capacity by exit zone'!M$8:M$131))</f>
        <v>-</v>
      </c>
      <c r="V20" s="94">
        <f t="shared" si="2"/>
        <v>0.38429999999999997</v>
      </c>
      <c r="W20" s="94">
        <f t="shared" si="3"/>
        <v>0.43920000000000003</v>
      </c>
      <c r="X20" s="94">
        <f t="shared" si="4"/>
        <v>0.43920000000000003</v>
      </c>
      <c r="Y20" s="94">
        <f t="shared" si="5"/>
        <v>0.74115000000000009</v>
      </c>
      <c r="Z20" s="94">
        <f t="shared" si="6"/>
        <v>0.46664999999999995</v>
      </c>
      <c r="AA20" s="94">
        <f t="shared" si="7"/>
        <v>0.19214999999999999</v>
      </c>
      <c r="AB20" s="94">
        <f t="shared" si="8"/>
        <v>5.6923714583000011</v>
      </c>
      <c r="AC20" s="94">
        <f t="shared" si="9"/>
        <v>8.5528596283000002</v>
      </c>
      <c r="AD20" s="94" t="str">
        <f t="shared" si="10"/>
        <v>-</v>
      </c>
      <c r="AE20" s="63"/>
    </row>
    <row r="21" spans="1:31">
      <c r="A21" s="14"/>
      <c r="B21" s="74" t="s">
        <v>316</v>
      </c>
      <c r="C21" s="74" t="str">
        <f t="shared" si="0"/>
        <v>NO</v>
      </c>
      <c r="D21" s="95">
        <v>8.0999999999999996E-3</v>
      </c>
      <c r="E21" s="68">
        <v>7.1999999999999998E-3</v>
      </c>
      <c r="F21" s="68">
        <v>6.4000000000000003E-3</v>
      </c>
      <c r="G21" s="68">
        <v>6.1000000000000004E-3</v>
      </c>
      <c r="H21" s="96">
        <v>7.1999999999999998E-3</v>
      </c>
      <c r="I21" s="96">
        <v>3.3E-3</v>
      </c>
      <c r="J21" s="96">
        <v>1.77E-2</v>
      </c>
      <c r="K21" s="93">
        <v>2.76E-2</v>
      </c>
      <c r="L21" s="96"/>
      <c r="M21" s="97">
        <f>IF(SUMIF('3d NTS capacity by exit zone'!$D$8:$D$131,$B21,'3d NTS capacity by exit zone'!E$8:E$131)=0,"-",SUMIF('3d NTS capacity by exit zone'!$D$8:$D$131,'3e ECN charges'!$B21,'3d NTS capacity by exit zone'!E$8:E$131))</f>
        <v>33.6</v>
      </c>
      <c r="N21" s="97">
        <f>IF(SUMIF('3d NTS capacity by exit zone'!$D$8:$D$131,$B21,'3d NTS capacity by exit zone'!F$8:F$131)=0,"-",SUMIF('3d NTS capacity by exit zone'!$D$8:$D$131,'3e ECN charges'!$B21,'3d NTS capacity by exit zone'!F$8:F$131))</f>
        <v>33.6</v>
      </c>
      <c r="O21" s="97">
        <f>IF(SUMIF('3d NTS capacity by exit zone'!$D$8:$D$131,$B21,'3d NTS capacity by exit zone'!G$8:G$131)=0,"-",SUMIF('3d NTS capacity by exit zone'!$D$8:$D$131,'3e ECN charges'!$B21,'3d NTS capacity by exit zone'!G$8:G$131))</f>
        <v>33.6</v>
      </c>
      <c r="P21" s="97">
        <f>IF(SUMIF('3d NTS capacity by exit zone'!$D$8:$D$131,$B21,'3d NTS capacity by exit zone'!H$8:H$131)=0,"-",SUMIF('3d NTS capacity by exit zone'!$D$8:$D$131,'3e ECN charges'!$B21,'3d NTS capacity by exit zone'!H$8:H$131))</f>
        <v>33.6</v>
      </c>
      <c r="Q21" s="97">
        <f>IF(SUMIF('3d NTS capacity by exit zone'!$D$8:$D$131,$B21,'3d NTS capacity by exit zone'!I$8:I$131)=0,"-",SUMIF('3d NTS capacity by exit zone'!$D$8:$D$131,'3e ECN charges'!$B21,'3d NTS capacity by exit zone'!I$8:I$131))</f>
        <v>33.6</v>
      </c>
      <c r="R21" s="97">
        <f>IF(SUMIF('3d NTS capacity by exit zone'!$D$8:$D$131,$B21,'3d NTS capacity by exit zone'!J$8:J$131)=0,"-",SUMIF('3d NTS capacity by exit zone'!$D$8:$D$131,'3e ECN charges'!$B21,'3d NTS capacity by exit zone'!J$8:J$131))</f>
        <v>33.6</v>
      </c>
      <c r="S21" s="97">
        <f>IF(SUMIF('3d NTS capacity by exit zone'!$D$8:$D$131,$B21,'3d NTS capacity by exit zone'!K$8:K$131)=0,"-",SUMIF('3d NTS capacity by exit zone'!$D$8:$D$131,'3e ECN charges'!$B21,'3d NTS capacity by exit zone'!K$8:K$131))</f>
        <v>34.004967000000001</v>
      </c>
      <c r="T21" s="97">
        <f>IF(SUMIF('3d NTS capacity by exit zone'!$D$8:$D$131,$B21,'3d NTS capacity by exit zone'!L$8:L$131)=0,"-",SUMIF('3d NTS capacity by exit zone'!$D$8:$D$131,'3e ECN charges'!$B21,'3d NTS capacity by exit zone'!L$8:L$131))</f>
        <v>34.004967000000001</v>
      </c>
      <c r="U21" s="97" t="str">
        <f>IF(SUMIF('3d NTS capacity by exit zone'!$D$8:$D$131,$B21,'3d NTS capacity by exit zone'!M$8:M$131)=0,"-",SUMIF('3d NTS capacity by exit zone'!$D$8:$D$131,'3e ECN charges'!$B21,'3d NTS capacity by exit zone'!M$8:M$131))</f>
        <v>-</v>
      </c>
      <c r="V21" s="94">
        <f t="shared" si="2"/>
        <v>0.27216000000000001</v>
      </c>
      <c r="W21" s="94">
        <f t="shared" si="3"/>
        <v>0.24192</v>
      </c>
      <c r="X21" s="94">
        <f t="shared" si="4"/>
        <v>0.21504000000000001</v>
      </c>
      <c r="Y21" s="94">
        <f t="shared" si="5"/>
        <v>0.20496000000000003</v>
      </c>
      <c r="Z21" s="94">
        <f t="shared" si="6"/>
        <v>0.24192</v>
      </c>
      <c r="AA21" s="94">
        <f t="shared" si="7"/>
        <v>0.11088000000000001</v>
      </c>
      <c r="AB21" s="94">
        <f t="shared" si="8"/>
        <v>0.60188791590000001</v>
      </c>
      <c r="AC21" s="94">
        <f t="shared" si="9"/>
        <v>0.93853708920000001</v>
      </c>
      <c r="AD21" s="94" t="str">
        <f t="shared" si="10"/>
        <v>-</v>
      </c>
      <c r="AE21" s="63"/>
    </row>
    <row r="22" spans="1:31">
      <c r="A22" s="14"/>
      <c r="B22" s="74" t="s">
        <v>270</v>
      </c>
      <c r="C22" s="74" t="str">
        <f t="shared" si="0"/>
        <v>NT</v>
      </c>
      <c r="D22" s="95">
        <v>2.0899999999999998E-2</v>
      </c>
      <c r="E22" s="68">
        <v>2.1499999999999998E-2</v>
      </c>
      <c r="F22" s="68">
        <v>2.07E-2</v>
      </c>
      <c r="G22" s="68">
        <v>2.29E-2</v>
      </c>
      <c r="H22" s="96">
        <v>2.3E-2</v>
      </c>
      <c r="I22" s="96">
        <v>1.77E-2</v>
      </c>
      <c r="J22" s="96">
        <v>1.84E-2</v>
      </c>
      <c r="K22" s="93">
        <v>3.1399999999999997E-2</v>
      </c>
      <c r="L22" s="96"/>
      <c r="M22" s="97">
        <f>IF(SUMIF('3d NTS capacity by exit zone'!$D$8:$D$131,$B22,'3d NTS capacity by exit zone'!E$8:E$131)=0,"-",SUMIF('3d NTS capacity by exit zone'!$D$8:$D$131,'3e ECN charges'!$B22,'3d NTS capacity by exit zone'!E$8:E$131))</f>
        <v>12.9</v>
      </c>
      <c r="N22" s="97">
        <f>IF(SUMIF('3d NTS capacity by exit zone'!$D$8:$D$131,$B22,'3d NTS capacity by exit zone'!F$8:F$131)=0,"-",SUMIF('3d NTS capacity by exit zone'!$D$8:$D$131,'3e ECN charges'!$B22,'3d NTS capacity by exit zone'!F$8:F$131))</f>
        <v>12.9</v>
      </c>
      <c r="O22" s="97">
        <f>IF(SUMIF('3d NTS capacity by exit zone'!$D$8:$D$131,$B22,'3d NTS capacity by exit zone'!G$8:G$131)=0,"-",SUMIF('3d NTS capacity by exit zone'!$D$8:$D$131,'3e ECN charges'!$B22,'3d NTS capacity by exit zone'!G$8:G$131))</f>
        <v>12.9</v>
      </c>
      <c r="P22" s="97">
        <f>IF(SUMIF('3d NTS capacity by exit zone'!$D$8:$D$131,$B22,'3d NTS capacity by exit zone'!H$8:H$131)=0,"-",SUMIF('3d NTS capacity by exit zone'!$D$8:$D$131,'3e ECN charges'!$B22,'3d NTS capacity by exit zone'!H$8:H$131))</f>
        <v>12.9</v>
      </c>
      <c r="Q22" s="97">
        <f>IF(SUMIF('3d NTS capacity by exit zone'!$D$8:$D$131,$B22,'3d NTS capacity by exit zone'!I$8:I$131)=0,"-",SUMIF('3d NTS capacity by exit zone'!$D$8:$D$131,'3e ECN charges'!$B22,'3d NTS capacity by exit zone'!I$8:I$131))</f>
        <v>12.9</v>
      </c>
      <c r="R22" s="97">
        <f>IF(SUMIF('3d NTS capacity by exit zone'!$D$8:$D$131,$B22,'3d NTS capacity by exit zone'!J$8:J$131)=0,"-",SUMIF('3d NTS capacity by exit zone'!$D$8:$D$131,'3e ECN charges'!$B22,'3d NTS capacity by exit zone'!J$8:J$131))</f>
        <v>12.9</v>
      </c>
      <c r="S22" s="97">
        <f>IF(SUMIF('3d NTS capacity by exit zone'!$D$8:$D$131,$B22,'3d NTS capacity by exit zone'!K$8:K$131)=0,"-",SUMIF('3d NTS capacity by exit zone'!$D$8:$D$131,'3e ECN charges'!$B22,'3d NTS capacity by exit zone'!K$8:K$131))</f>
        <v>15.91</v>
      </c>
      <c r="T22" s="97">
        <f>IF(SUMIF('3d NTS capacity by exit zone'!$D$8:$D$131,$B22,'3d NTS capacity by exit zone'!L$8:L$131)=0,"-",SUMIF('3d NTS capacity by exit zone'!$D$8:$D$131,'3e ECN charges'!$B22,'3d NTS capacity by exit zone'!L$8:L$131))</f>
        <v>15.91</v>
      </c>
      <c r="U22" s="97" t="str">
        <f>IF(SUMIF('3d NTS capacity by exit zone'!$D$8:$D$131,$B22,'3d NTS capacity by exit zone'!M$8:M$131)=0,"-",SUMIF('3d NTS capacity by exit zone'!$D$8:$D$131,'3e ECN charges'!$B22,'3d NTS capacity by exit zone'!M$8:M$131))</f>
        <v>-</v>
      </c>
      <c r="V22" s="94">
        <f t="shared" si="2"/>
        <v>0.26960999999999996</v>
      </c>
      <c r="W22" s="94">
        <f t="shared" si="3"/>
        <v>0.27734999999999999</v>
      </c>
      <c r="X22" s="94">
        <f t="shared" si="4"/>
        <v>0.26702999999999999</v>
      </c>
      <c r="Y22" s="94">
        <f t="shared" si="5"/>
        <v>0.29541000000000001</v>
      </c>
      <c r="Z22" s="94">
        <f t="shared" si="6"/>
        <v>0.29670000000000002</v>
      </c>
      <c r="AA22" s="94">
        <f t="shared" si="7"/>
        <v>0.22833000000000001</v>
      </c>
      <c r="AB22" s="94">
        <f t="shared" si="8"/>
        <v>0.292744</v>
      </c>
      <c r="AC22" s="94">
        <f t="shared" si="9"/>
        <v>0.49957399999999996</v>
      </c>
      <c r="AD22" s="94" t="str">
        <f t="shared" si="10"/>
        <v>-</v>
      </c>
      <c r="AE22" s="63"/>
    </row>
    <row r="23" spans="1:31">
      <c r="A23" s="14"/>
      <c r="B23" s="74" t="s">
        <v>272</v>
      </c>
      <c r="C23" s="74" t="str">
        <f t="shared" si="0"/>
        <v>NT</v>
      </c>
      <c r="D23" s="95">
        <v>1.2200000000000001E-2</v>
      </c>
      <c r="E23" s="68">
        <v>1.2500000000000001E-2</v>
      </c>
      <c r="F23" s="68">
        <v>1.2200000000000001E-2</v>
      </c>
      <c r="G23" s="68">
        <v>1.2E-2</v>
      </c>
      <c r="H23" s="96">
        <v>1.2200000000000001E-2</v>
      </c>
      <c r="I23" s="96">
        <v>9.4999999999999998E-3</v>
      </c>
      <c r="J23" s="96">
        <v>1.8499999999999999E-2</v>
      </c>
      <c r="K23" s="93">
        <v>3.15E-2</v>
      </c>
      <c r="L23" s="96"/>
      <c r="M23" s="97">
        <f>IF(SUMIF('3d NTS capacity by exit zone'!$D$8:$D$131,$B23,'3d NTS capacity by exit zone'!E$8:E$131)=0,"-",SUMIF('3d NTS capacity by exit zone'!$D$8:$D$131,'3e ECN charges'!$B23,'3d NTS capacity by exit zone'!E$8:E$131))</f>
        <v>132.69999999999999</v>
      </c>
      <c r="N23" s="97">
        <f>IF(SUMIF('3d NTS capacity by exit zone'!$D$8:$D$131,$B23,'3d NTS capacity by exit zone'!F$8:F$131)=0,"-",SUMIF('3d NTS capacity by exit zone'!$D$8:$D$131,'3e ECN charges'!$B23,'3d NTS capacity by exit zone'!F$8:F$131))</f>
        <v>132.69999999999999</v>
      </c>
      <c r="O23" s="97">
        <f>IF(SUMIF('3d NTS capacity by exit zone'!$D$8:$D$131,$B23,'3d NTS capacity by exit zone'!G$8:G$131)=0,"-",SUMIF('3d NTS capacity by exit zone'!$D$8:$D$131,'3e ECN charges'!$B23,'3d NTS capacity by exit zone'!G$8:G$131))</f>
        <v>132.69999999999999</v>
      </c>
      <c r="P23" s="97">
        <f>IF(SUMIF('3d NTS capacity by exit zone'!$D$8:$D$131,$B23,'3d NTS capacity by exit zone'!H$8:H$131)=0,"-",SUMIF('3d NTS capacity by exit zone'!$D$8:$D$131,'3e ECN charges'!$B23,'3d NTS capacity by exit zone'!H$8:H$131))</f>
        <v>132.69999999999999</v>
      </c>
      <c r="Q23" s="97">
        <f>IF(SUMIF('3d NTS capacity by exit zone'!$D$8:$D$131,$B23,'3d NTS capacity by exit zone'!I$8:I$131)=0,"-",SUMIF('3d NTS capacity by exit zone'!$D$8:$D$131,'3e ECN charges'!$B23,'3d NTS capacity by exit zone'!I$8:I$131))</f>
        <v>132.69999999999999</v>
      </c>
      <c r="R23" s="97">
        <f>IF(SUMIF('3d NTS capacity by exit zone'!$D$8:$D$131,$B23,'3d NTS capacity by exit zone'!J$8:J$131)=0,"-",SUMIF('3d NTS capacity by exit zone'!$D$8:$D$131,'3e ECN charges'!$B23,'3d NTS capacity by exit zone'!J$8:J$131))</f>
        <v>132.69999999999999</v>
      </c>
      <c r="S23" s="97">
        <f>IF(SUMIF('3d NTS capacity by exit zone'!$D$8:$D$131,$B23,'3d NTS capacity by exit zone'!K$8:K$131)=0,"-",SUMIF('3d NTS capacity by exit zone'!$D$8:$D$131,'3e ECN charges'!$B23,'3d NTS capacity by exit zone'!K$8:K$131))</f>
        <v>211.71</v>
      </c>
      <c r="T23" s="97">
        <f>IF(SUMIF('3d NTS capacity by exit zone'!$D$8:$D$131,$B23,'3d NTS capacity by exit zone'!L$8:L$131)=0,"-",SUMIF('3d NTS capacity by exit zone'!$D$8:$D$131,'3e ECN charges'!$B23,'3d NTS capacity by exit zone'!L$8:L$131))</f>
        <v>211.71</v>
      </c>
      <c r="U23" s="97" t="str">
        <f>IF(SUMIF('3d NTS capacity by exit zone'!$D$8:$D$131,$B23,'3d NTS capacity by exit zone'!M$8:M$131)=0,"-",SUMIF('3d NTS capacity by exit zone'!$D$8:$D$131,'3e ECN charges'!$B23,'3d NTS capacity by exit zone'!M$8:M$131))</f>
        <v>-</v>
      </c>
      <c r="V23" s="94">
        <f t="shared" si="2"/>
        <v>1.61894</v>
      </c>
      <c r="W23" s="94">
        <f t="shared" si="3"/>
        <v>1.6587499999999999</v>
      </c>
      <c r="X23" s="94">
        <f t="shared" si="4"/>
        <v>1.61894</v>
      </c>
      <c r="Y23" s="94">
        <f t="shared" si="5"/>
        <v>1.5923999999999998</v>
      </c>
      <c r="Z23" s="94">
        <f t="shared" si="6"/>
        <v>1.61894</v>
      </c>
      <c r="AA23" s="94">
        <f t="shared" si="7"/>
        <v>1.2606499999999998</v>
      </c>
      <c r="AB23" s="94">
        <f t="shared" si="8"/>
        <v>3.9166349999999999</v>
      </c>
      <c r="AC23" s="94">
        <f t="shared" si="9"/>
        <v>6.6688650000000003</v>
      </c>
      <c r="AD23" s="94" t="str">
        <f t="shared" si="10"/>
        <v>-</v>
      </c>
      <c r="AE23" s="63"/>
    </row>
    <row r="24" spans="1:31">
      <c r="A24" s="14"/>
      <c r="B24" s="74" t="s">
        <v>275</v>
      </c>
      <c r="C24" s="74" t="str">
        <f t="shared" si="0"/>
        <v>NT</v>
      </c>
      <c r="D24" s="95">
        <v>1.1599999999999999E-2</v>
      </c>
      <c r="E24" s="68">
        <v>1.23E-2</v>
      </c>
      <c r="F24" s="68">
        <v>1.1599999999999999E-2</v>
      </c>
      <c r="G24" s="68">
        <v>1.15E-2</v>
      </c>
      <c r="H24" s="96">
        <v>1.2999999999999999E-2</v>
      </c>
      <c r="I24" s="96">
        <v>0.01</v>
      </c>
      <c r="J24" s="96">
        <v>1.8499999999999999E-2</v>
      </c>
      <c r="K24" s="93">
        <v>3.15E-2</v>
      </c>
      <c r="L24" s="96"/>
      <c r="M24" s="97">
        <f>IF(SUMIF('3d NTS capacity by exit zone'!$D$8:$D$131,$B24,'3d NTS capacity by exit zone'!E$8:E$131)=0,"-",SUMIF('3d NTS capacity by exit zone'!$D$8:$D$131,'3e ECN charges'!$B24,'3d NTS capacity by exit zone'!E$8:E$131))</f>
        <v>320.89999999999998</v>
      </c>
      <c r="N24" s="97">
        <f>IF(SUMIF('3d NTS capacity by exit zone'!$D$8:$D$131,$B24,'3d NTS capacity by exit zone'!F$8:F$131)=0,"-",SUMIF('3d NTS capacity by exit zone'!$D$8:$D$131,'3e ECN charges'!$B24,'3d NTS capacity by exit zone'!F$8:F$131))</f>
        <v>320.89999999999998</v>
      </c>
      <c r="O24" s="97">
        <f>IF(SUMIF('3d NTS capacity by exit zone'!$D$8:$D$131,$B24,'3d NTS capacity by exit zone'!G$8:G$131)=0,"-",SUMIF('3d NTS capacity by exit zone'!$D$8:$D$131,'3e ECN charges'!$B24,'3d NTS capacity by exit zone'!G$8:G$131))</f>
        <v>320.89999999999998</v>
      </c>
      <c r="P24" s="97">
        <f>IF(SUMIF('3d NTS capacity by exit zone'!$D$8:$D$131,$B24,'3d NTS capacity by exit zone'!H$8:H$131)=0,"-",SUMIF('3d NTS capacity by exit zone'!$D$8:$D$131,'3e ECN charges'!$B24,'3d NTS capacity by exit zone'!H$8:H$131))</f>
        <v>320.89999999999998</v>
      </c>
      <c r="Q24" s="97">
        <f>IF(SUMIF('3d NTS capacity by exit zone'!$D$8:$D$131,$B24,'3d NTS capacity by exit zone'!I$8:I$131)=0,"-",SUMIF('3d NTS capacity by exit zone'!$D$8:$D$131,'3e ECN charges'!$B24,'3d NTS capacity by exit zone'!I$8:I$131))</f>
        <v>320.89999999999998</v>
      </c>
      <c r="R24" s="97">
        <f>IF(SUMIF('3d NTS capacity by exit zone'!$D$8:$D$131,$B24,'3d NTS capacity by exit zone'!J$8:J$131)=0,"-",SUMIF('3d NTS capacity by exit zone'!$D$8:$D$131,'3e ECN charges'!$B24,'3d NTS capacity by exit zone'!J$8:J$131))</f>
        <v>320.89999999999998</v>
      </c>
      <c r="S24" s="97">
        <f>IF(SUMIF('3d NTS capacity by exit zone'!$D$8:$D$131,$B24,'3d NTS capacity by exit zone'!K$8:K$131)=0,"-",SUMIF('3d NTS capacity by exit zone'!$D$8:$D$131,'3e ECN charges'!$B24,'3d NTS capacity by exit zone'!K$8:K$131))</f>
        <v>349.03651100000002</v>
      </c>
      <c r="T24" s="97">
        <f>IF(SUMIF('3d NTS capacity by exit zone'!$D$8:$D$131,$B24,'3d NTS capacity by exit zone'!L$8:L$131)=0,"-",SUMIF('3d NTS capacity by exit zone'!$D$8:$D$131,'3e ECN charges'!$B24,'3d NTS capacity by exit zone'!L$8:L$131))</f>
        <v>349.03651100000002</v>
      </c>
      <c r="U24" s="97" t="str">
        <f>IF(SUMIF('3d NTS capacity by exit zone'!$D$8:$D$131,$B24,'3d NTS capacity by exit zone'!M$8:M$131)=0,"-",SUMIF('3d NTS capacity by exit zone'!$D$8:$D$131,'3e ECN charges'!$B24,'3d NTS capacity by exit zone'!M$8:M$131))</f>
        <v>-</v>
      </c>
      <c r="V24" s="94">
        <f t="shared" si="2"/>
        <v>3.7224399999999993</v>
      </c>
      <c r="W24" s="94">
        <f t="shared" si="3"/>
        <v>3.9470699999999996</v>
      </c>
      <c r="X24" s="94">
        <f t="shared" si="4"/>
        <v>3.7224399999999993</v>
      </c>
      <c r="Y24" s="94">
        <f t="shared" si="5"/>
        <v>3.6903499999999996</v>
      </c>
      <c r="Z24" s="94">
        <f t="shared" si="6"/>
        <v>4.1716999999999995</v>
      </c>
      <c r="AA24" s="94">
        <f t="shared" si="7"/>
        <v>3.2089999999999996</v>
      </c>
      <c r="AB24" s="94">
        <f t="shared" si="8"/>
        <v>6.4571754534999997</v>
      </c>
      <c r="AC24" s="94">
        <f t="shared" si="9"/>
        <v>10.994650096500001</v>
      </c>
      <c r="AD24" s="94" t="str">
        <f t="shared" si="10"/>
        <v>-</v>
      </c>
      <c r="AE24" s="63"/>
    </row>
    <row r="25" spans="1:31">
      <c r="A25" s="14"/>
      <c r="B25" s="74" t="s">
        <v>279</v>
      </c>
      <c r="C25" s="74" t="str">
        <f t="shared" si="0"/>
        <v>NW</v>
      </c>
      <c r="D25" s="95">
        <v>1.89E-2</v>
      </c>
      <c r="E25" s="68">
        <v>2.07E-2</v>
      </c>
      <c r="F25" s="68">
        <v>1.95E-2</v>
      </c>
      <c r="G25" s="68">
        <v>1.9099999999999999E-2</v>
      </c>
      <c r="H25" s="96">
        <v>1.9800000000000002E-2</v>
      </c>
      <c r="I25" s="96">
        <v>1.72E-2</v>
      </c>
      <c r="J25" s="96">
        <v>1.8100000000000002E-2</v>
      </c>
      <c r="K25" s="93">
        <v>2.6499999999999999E-2</v>
      </c>
      <c r="L25" s="96"/>
      <c r="M25" s="97">
        <f>IF(SUMIF('3d NTS capacity by exit zone'!$D$8:$D$131,$B25,'3d NTS capacity by exit zone'!E$8:E$131)=0,"-",SUMIF('3d NTS capacity by exit zone'!$D$8:$D$131,'3e ECN charges'!$B25,'3d NTS capacity by exit zone'!E$8:E$131))</f>
        <v>274.7</v>
      </c>
      <c r="N25" s="97">
        <f>IF(SUMIF('3d NTS capacity by exit zone'!$D$8:$D$131,$B25,'3d NTS capacity by exit zone'!F$8:F$131)=0,"-",SUMIF('3d NTS capacity by exit zone'!$D$8:$D$131,'3e ECN charges'!$B25,'3d NTS capacity by exit zone'!F$8:F$131))</f>
        <v>274.7</v>
      </c>
      <c r="O25" s="97">
        <f>IF(SUMIF('3d NTS capacity by exit zone'!$D$8:$D$131,$B25,'3d NTS capacity by exit zone'!G$8:G$131)=0,"-",SUMIF('3d NTS capacity by exit zone'!$D$8:$D$131,'3e ECN charges'!$B25,'3d NTS capacity by exit zone'!G$8:G$131))</f>
        <v>274.7</v>
      </c>
      <c r="P25" s="97">
        <f>IF(SUMIF('3d NTS capacity by exit zone'!$D$8:$D$131,$B25,'3d NTS capacity by exit zone'!H$8:H$131)=0,"-",SUMIF('3d NTS capacity by exit zone'!$D$8:$D$131,'3e ECN charges'!$B25,'3d NTS capacity by exit zone'!H$8:H$131))</f>
        <v>274.7</v>
      </c>
      <c r="Q25" s="97">
        <f>IF(SUMIF('3d NTS capacity by exit zone'!$D$8:$D$131,$B25,'3d NTS capacity by exit zone'!I$8:I$131)=0,"-",SUMIF('3d NTS capacity by exit zone'!$D$8:$D$131,'3e ECN charges'!$B25,'3d NTS capacity by exit zone'!I$8:I$131))</f>
        <v>274.7</v>
      </c>
      <c r="R25" s="97">
        <f>IF(SUMIF('3d NTS capacity by exit zone'!$D$8:$D$131,$B25,'3d NTS capacity by exit zone'!J$8:J$131)=0,"-",SUMIF('3d NTS capacity by exit zone'!$D$8:$D$131,'3e ECN charges'!$B25,'3d NTS capacity by exit zone'!J$8:J$131))</f>
        <v>274.7</v>
      </c>
      <c r="S25" s="97">
        <f>IF(SUMIF('3d NTS capacity by exit zone'!$D$8:$D$131,$B25,'3d NTS capacity by exit zone'!K$8:K$131)=0,"-",SUMIF('3d NTS capacity by exit zone'!$D$8:$D$131,'3e ECN charges'!$B25,'3d NTS capacity by exit zone'!K$8:K$131))</f>
        <v>293.76521199999996</v>
      </c>
      <c r="T25" s="97">
        <f>IF(SUMIF('3d NTS capacity by exit zone'!$D$8:$D$131,$B25,'3d NTS capacity by exit zone'!L$8:L$131)=0,"-",SUMIF('3d NTS capacity by exit zone'!$D$8:$D$131,'3e ECN charges'!$B25,'3d NTS capacity by exit zone'!L$8:L$131))</f>
        <v>293.76521199999996</v>
      </c>
      <c r="U25" s="97" t="str">
        <f>IF(SUMIF('3d NTS capacity by exit zone'!$D$8:$D$131,$B25,'3d NTS capacity by exit zone'!M$8:M$131)=0,"-",SUMIF('3d NTS capacity by exit zone'!$D$8:$D$131,'3e ECN charges'!$B25,'3d NTS capacity by exit zone'!M$8:M$131))</f>
        <v>-</v>
      </c>
      <c r="V25" s="94">
        <f t="shared" si="2"/>
        <v>5.1918299999999995</v>
      </c>
      <c r="W25" s="94">
        <f t="shared" si="3"/>
        <v>5.6862899999999996</v>
      </c>
      <c r="X25" s="94">
        <f t="shared" si="4"/>
        <v>5.3566500000000001</v>
      </c>
      <c r="Y25" s="94">
        <f t="shared" si="5"/>
        <v>5.2467699999999997</v>
      </c>
      <c r="Z25" s="94">
        <f t="shared" si="6"/>
        <v>5.4390600000000004</v>
      </c>
      <c r="AA25" s="94">
        <f t="shared" si="7"/>
        <v>4.7248399999999995</v>
      </c>
      <c r="AB25" s="94">
        <f t="shared" si="8"/>
        <v>5.3171503372000002</v>
      </c>
      <c r="AC25" s="94">
        <f t="shared" si="9"/>
        <v>7.7847781179999984</v>
      </c>
      <c r="AD25" s="94" t="str">
        <f t="shared" si="10"/>
        <v>-</v>
      </c>
      <c r="AE25" s="63"/>
    </row>
    <row r="26" spans="1:31">
      <c r="A26" s="14"/>
      <c r="B26" s="74" t="s">
        <v>283</v>
      </c>
      <c r="C26" s="74" t="str">
        <f t="shared" si="0"/>
        <v>NW</v>
      </c>
      <c r="D26" s="95">
        <v>2.58E-2</v>
      </c>
      <c r="E26" s="68">
        <v>2.6800000000000001E-2</v>
      </c>
      <c r="F26" s="68">
        <v>2.52E-2</v>
      </c>
      <c r="G26" s="68">
        <v>2.5600000000000001E-2</v>
      </c>
      <c r="H26" s="96">
        <v>2.5600000000000001E-2</v>
      </c>
      <c r="I26" s="96">
        <v>2.2100000000000002E-2</v>
      </c>
      <c r="J26" s="96">
        <v>1.8100000000000002E-2</v>
      </c>
      <c r="K26" s="93">
        <v>2.6499999999999999E-2</v>
      </c>
      <c r="L26" s="96"/>
      <c r="M26" s="97">
        <f>IF(SUMIF('3d NTS capacity by exit zone'!$D$8:$D$131,$B26,'3d NTS capacity by exit zone'!E$8:E$131)=0,"-",SUMIF('3d NTS capacity by exit zone'!$D$8:$D$131,'3e ECN charges'!$B26,'3d NTS capacity by exit zone'!E$8:E$131))</f>
        <v>260.59999999999997</v>
      </c>
      <c r="N26" s="97">
        <f>IF(SUMIF('3d NTS capacity by exit zone'!$D$8:$D$131,$B26,'3d NTS capacity by exit zone'!F$8:F$131)=0,"-",SUMIF('3d NTS capacity by exit zone'!$D$8:$D$131,'3e ECN charges'!$B26,'3d NTS capacity by exit zone'!F$8:F$131))</f>
        <v>260.59999999999997</v>
      </c>
      <c r="O26" s="97">
        <f>IF(SUMIF('3d NTS capacity by exit zone'!$D$8:$D$131,$B26,'3d NTS capacity by exit zone'!G$8:G$131)=0,"-",SUMIF('3d NTS capacity by exit zone'!$D$8:$D$131,'3e ECN charges'!$B26,'3d NTS capacity by exit zone'!G$8:G$131))</f>
        <v>260.59999999999997</v>
      </c>
      <c r="P26" s="97">
        <f>IF(SUMIF('3d NTS capacity by exit zone'!$D$8:$D$131,$B26,'3d NTS capacity by exit zone'!H$8:H$131)=0,"-",SUMIF('3d NTS capacity by exit zone'!$D$8:$D$131,'3e ECN charges'!$B26,'3d NTS capacity by exit zone'!H$8:H$131))</f>
        <v>260.59999999999997</v>
      </c>
      <c r="Q26" s="97">
        <f>IF(SUMIF('3d NTS capacity by exit zone'!$D$8:$D$131,$B26,'3d NTS capacity by exit zone'!I$8:I$131)=0,"-",SUMIF('3d NTS capacity by exit zone'!$D$8:$D$131,'3e ECN charges'!$B26,'3d NTS capacity by exit zone'!I$8:I$131))</f>
        <v>260.59999999999997</v>
      </c>
      <c r="R26" s="97">
        <f>IF(SUMIF('3d NTS capacity by exit zone'!$D$8:$D$131,$B26,'3d NTS capacity by exit zone'!J$8:J$131)=0,"-",SUMIF('3d NTS capacity by exit zone'!$D$8:$D$131,'3e ECN charges'!$B26,'3d NTS capacity by exit zone'!J$8:J$131))</f>
        <v>260.59999999999997</v>
      </c>
      <c r="S26" s="97">
        <f>IF(SUMIF('3d NTS capacity by exit zone'!$D$8:$D$131,$B26,'3d NTS capacity by exit zone'!K$8:K$131)=0,"-",SUMIF('3d NTS capacity by exit zone'!$D$8:$D$131,'3e ECN charges'!$B26,'3d NTS capacity by exit zone'!K$8:K$131))</f>
        <v>314.561241</v>
      </c>
      <c r="T26" s="97">
        <f>IF(SUMIF('3d NTS capacity by exit zone'!$D$8:$D$131,$B26,'3d NTS capacity by exit zone'!L$8:L$131)=0,"-",SUMIF('3d NTS capacity by exit zone'!$D$8:$D$131,'3e ECN charges'!$B26,'3d NTS capacity by exit zone'!L$8:L$131))</f>
        <v>314.561241</v>
      </c>
      <c r="U26" s="97" t="str">
        <f>IF(SUMIF('3d NTS capacity by exit zone'!$D$8:$D$131,$B26,'3d NTS capacity by exit zone'!M$8:M$131)=0,"-",SUMIF('3d NTS capacity by exit zone'!$D$8:$D$131,'3e ECN charges'!$B26,'3d NTS capacity by exit zone'!M$8:M$131))</f>
        <v>-</v>
      </c>
      <c r="V26" s="94">
        <f t="shared" si="2"/>
        <v>6.7234799999999995</v>
      </c>
      <c r="W26" s="94">
        <f t="shared" si="3"/>
        <v>6.9840799999999996</v>
      </c>
      <c r="X26" s="94">
        <f t="shared" si="4"/>
        <v>6.5671199999999992</v>
      </c>
      <c r="Y26" s="94">
        <f t="shared" si="5"/>
        <v>6.6713599999999991</v>
      </c>
      <c r="Z26" s="94">
        <f t="shared" si="6"/>
        <v>6.6713599999999991</v>
      </c>
      <c r="AA26" s="94">
        <f t="shared" si="7"/>
        <v>5.7592599999999994</v>
      </c>
      <c r="AB26" s="94">
        <f t="shared" si="8"/>
        <v>5.6935584621000004</v>
      </c>
      <c r="AC26" s="94">
        <f t="shared" si="9"/>
        <v>8.3358728864999989</v>
      </c>
      <c r="AD26" s="94" t="str">
        <f t="shared" si="10"/>
        <v>-</v>
      </c>
      <c r="AE26" s="63"/>
    </row>
    <row r="27" spans="1:31">
      <c r="A27" s="14"/>
      <c r="B27" s="74" t="s">
        <v>355</v>
      </c>
      <c r="C27" s="74" t="str">
        <f t="shared" si="0"/>
        <v>SC</v>
      </c>
      <c r="D27" s="95">
        <v>1E-4</v>
      </c>
      <c r="E27" s="68">
        <v>2.0000000000000001E-4</v>
      </c>
      <c r="F27" s="68">
        <v>2.0000000000000001E-4</v>
      </c>
      <c r="G27" s="68">
        <v>2.0000000000000001E-4</v>
      </c>
      <c r="H27" s="96">
        <v>1E-4</v>
      </c>
      <c r="I27" s="96">
        <v>2.0000000000000001E-4</v>
      </c>
      <c r="J27" s="96">
        <v>2.3300000000000001E-2</v>
      </c>
      <c r="K27" s="93">
        <v>3.5000000000000003E-2</v>
      </c>
      <c r="L27" s="96"/>
      <c r="M27" s="97">
        <f>IF(SUMIF('3d NTS capacity by exit zone'!$D$8:$D$131,$B27,'3d NTS capacity by exit zone'!E$8:E$131)=0,"-",SUMIF('3d NTS capacity by exit zone'!$D$8:$D$131,'3e ECN charges'!$B27,'3d NTS capacity by exit zone'!E$8:E$131))</f>
        <v>68.600000000000023</v>
      </c>
      <c r="N27" s="97">
        <f>IF(SUMIF('3d NTS capacity by exit zone'!$D$8:$D$131,$B27,'3d NTS capacity by exit zone'!F$8:F$131)=0,"-",SUMIF('3d NTS capacity by exit zone'!$D$8:$D$131,'3e ECN charges'!$B27,'3d NTS capacity by exit zone'!F$8:F$131))</f>
        <v>68.600000000000023</v>
      </c>
      <c r="O27" s="97">
        <f>IF(SUMIF('3d NTS capacity by exit zone'!$D$8:$D$131,$B27,'3d NTS capacity by exit zone'!G$8:G$131)=0,"-",SUMIF('3d NTS capacity by exit zone'!$D$8:$D$131,'3e ECN charges'!$B27,'3d NTS capacity by exit zone'!G$8:G$131))</f>
        <v>68.600000000000023</v>
      </c>
      <c r="P27" s="97">
        <f>IF(SUMIF('3d NTS capacity by exit zone'!$D$8:$D$131,$B27,'3d NTS capacity by exit zone'!H$8:H$131)=0,"-",SUMIF('3d NTS capacity by exit zone'!$D$8:$D$131,'3e ECN charges'!$B27,'3d NTS capacity by exit zone'!H$8:H$131))</f>
        <v>68.600000000000023</v>
      </c>
      <c r="Q27" s="97">
        <f>IF(SUMIF('3d NTS capacity by exit zone'!$D$8:$D$131,$B27,'3d NTS capacity by exit zone'!I$8:I$131)=0,"-",SUMIF('3d NTS capacity by exit zone'!$D$8:$D$131,'3e ECN charges'!$B27,'3d NTS capacity by exit zone'!I$8:I$131))</f>
        <v>68.600000000000023</v>
      </c>
      <c r="R27" s="97">
        <f>IF(SUMIF('3d NTS capacity by exit zone'!$D$8:$D$131,$B27,'3d NTS capacity by exit zone'!J$8:J$131)=0,"-",SUMIF('3d NTS capacity by exit zone'!$D$8:$D$131,'3e ECN charges'!$B27,'3d NTS capacity by exit zone'!J$8:J$131))</f>
        <v>68.600000000000023</v>
      </c>
      <c r="S27" s="97">
        <f>IF(SUMIF('3d NTS capacity by exit zone'!$D$8:$D$131,$B27,'3d NTS capacity by exit zone'!K$8:K$131)=0,"-",SUMIF('3d NTS capacity by exit zone'!$D$8:$D$131,'3e ECN charges'!$B27,'3d NTS capacity by exit zone'!K$8:K$131))</f>
        <v>71.53423500000001</v>
      </c>
      <c r="T27" s="97">
        <f>IF(SUMIF('3d NTS capacity by exit zone'!$D$8:$D$131,$B27,'3d NTS capacity by exit zone'!L$8:L$131)=0,"-",SUMIF('3d NTS capacity by exit zone'!$D$8:$D$131,'3e ECN charges'!$B27,'3d NTS capacity by exit zone'!L$8:L$131))</f>
        <v>71.53423500000001</v>
      </c>
      <c r="U27" s="97" t="str">
        <f>IF(SUMIF('3d NTS capacity by exit zone'!$D$8:$D$131,$B27,'3d NTS capacity by exit zone'!M$8:M$131)=0,"-",SUMIF('3d NTS capacity by exit zone'!$D$8:$D$131,'3e ECN charges'!$B27,'3d NTS capacity by exit zone'!M$8:M$131))</f>
        <v>-</v>
      </c>
      <c r="V27" s="94">
        <f t="shared" si="2"/>
        <v>6.8600000000000024E-3</v>
      </c>
      <c r="W27" s="94">
        <f t="shared" si="3"/>
        <v>1.3720000000000005E-2</v>
      </c>
      <c r="X27" s="94">
        <f t="shared" si="4"/>
        <v>1.3720000000000005E-2</v>
      </c>
      <c r="Y27" s="94">
        <f t="shared" si="5"/>
        <v>1.3720000000000005E-2</v>
      </c>
      <c r="Z27" s="94">
        <f t="shared" si="6"/>
        <v>6.8600000000000024E-3</v>
      </c>
      <c r="AA27" s="94">
        <f t="shared" si="7"/>
        <v>1.3720000000000005E-2</v>
      </c>
      <c r="AB27" s="94">
        <f t="shared" si="8"/>
        <v>1.6667476755000004</v>
      </c>
      <c r="AC27" s="94">
        <f t="shared" si="9"/>
        <v>2.5036982250000004</v>
      </c>
      <c r="AD27" s="94" t="str">
        <f t="shared" si="10"/>
        <v>-</v>
      </c>
      <c r="AE27" s="63"/>
    </row>
    <row r="28" spans="1:31">
      <c r="A28" s="14"/>
      <c r="B28" s="74" t="s">
        <v>357</v>
      </c>
      <c r="C28" s="74" t="str">
        <f t="shared" si="0"/>
        <v>SC</v>
      </c>
      <c r="D28" s="95">
        <v>4.0000000000000002E-4</v>
      </c>
      <c r="E28" s="68">
        <v>5.0000000000000001E-4</v>
      </c>
      <c r="F28" s="68">
        <v>5.9999999999999995E-4</v>
      </c>
      <c r="G28" s="68">
        <v>2.0000000000000001E-4</v>
      </c>
      <c r="H28" s="96">
        <v>2.9999999999999997E-4</v>
      </c>
      <c r="I28" s="96">
        <v>2.0000000000000001E-4</v>
      </c>
      <c r="J28" s="96">
        <v>2.58E-2</v>
      </c>
      <c r="K28" s="93">
        <v>3.6700000000000003E-2</v>
      </c>
      <c r="L28" s="96"/>
      <c r="M28" s="97">
        <f>IF(SUMIF('3d NTS capacity by exit zone'!$D$8:$D$131,$B28,'3d NTS capacity by exit zone'!E$8:E$131)=0,"-",SUMIF('3d NTS capacity by exit zone'!$D$8:$D$131,'3e ECN charges'!$B28,'3d NTS capacity by exit zone'!E$8:E$131))</f>
        <v>76.2</v>
      </c>
      <c r="N28" s="97">
        <f>IF(SUMIF('3d NTS capacity by exit zone'!$D$8:$D$131,$B28,'3d NTS capacity by exit zone'!F$8:F$131)=0,"-",SUMIF('3d NTS capacity by exit zone'!$D$8:$D$131,'3e ECN charges'!$B28,'3d NTS capacity by exit zone'!F$8:F$131))</f>
        <v>76.2</v>
      </c>
      <c r="O28" s="97">
        <f>IF(SUMIF('3d NTS capacity by exit zone'!$D$8:$D$131,$B28,'3d NTS capacity by exit zone'!G$8:G$131)=0,"-",SUMIF('3d NTS capacity by exit zone'!$D$8:$D$131,'3e ECN charges'!$B28,'3d NTS capacity by exit zone'!G$8:G$131))</f>
        <v>76.2</v>
      </c>
      <c r="P28" s="97">
        <f>IF(SUMIF('3d NTS capacity by exit zone'!$D$8:$D$131,$B28,'3d NTS capacity by exit zone'!H$8:H$131)=0,"-",SUMIF('3d NTS capacity by exit zone'!$D$8:$D$131,'3e ECN charges'!$B28,'3d NTS capacity by exit zone'!H$8:H$131))</f>
        <v>76.2</v>
      </c>
      <c r="Q28" s="97">
        <f>IF(SUMIF('3d NTS capacity by exit zone'!$D$8:$D$131,$B28,'3d NTS capacity by exit zone'!I$8:I$131)=0,"-",SUMIF('3d NTS capacity by exit zone'!$D$8:$D$131,'3e ECN charges'!$B28,'3d NTS capacity by exit zone'!I$8:I$131))</f>
        <v>76.2</v>
      </c>
      <c r="R28" s="97">
        <f>IF(SUMIF('3d NTS capacity by exit zone'!$D$8:$D$131,$B28,'3d NTS capacity by exit zone'!J$8:J$131)=0,"-",SUMIF('3d NTS capacity by exit zone'!$D$8:$D$131,'3e ECN charges'!$B28,'3d NTS capacity by exit zone'!J$8:J$131))</f>
        <v>76.2</v>
      </c>
      <c r="S28" s="97">
        <f>IF(SUMIF('3d NTS capacity by exit zone'!$D$8:$D$131,$B28,'3d NTS capacity by exit zone'!K$8:K$131)=0,"-",SUMIF('3d NTS capacity by exit zone'!$D$8:$D$131,'3e ECN charges'!$B28,'3d NTS capacity by exit zone'!K$8:K$131))</f>
        <v>90.657238000000021</v>
      </c>
      <c r="T28" s="97">
        <f>IF(SUMIF('3d NTS capacity by exit zone'!$D$8:$D$131,$B28,'3d NTS capacity by exit zone'!L$8:L$131)=0,"-",SUMIF('3d NTS capacity by exit zone'!$D$8:$D$131,'3e ECN charges'!$B28,'3d NTS capacity by exit zone'!L$8:L$131))</f>
        <v>90.657238000000021</v>
      </c>
      <c r="U28" s="97" t="str">
        <f>IF(SUMIF('3d NTS capacity by exit zone'!$D$8:$D$131,$B28,'3d NTS capacity by exit zone'!M$8:M$131)=0,"-",SUMIF('3d NTS capacity by exit zone'!$D$8:$D$131,'3e ECN charges'!$B28,'3d NTS capacity by exit zone'!M$8:M$131))</f>
        <v>-</v>
      </c>
      <c r="V28" s="94">
        <f t="shared" si="2"/>
        <v>3.0480000000000004E-2</v>
      </c>
      <c r="W28" s="94">
        <f t="shared" si="3"/>
        <v>3.8100000000000002E-2</v>
      </c>
      <c r="X28" s="94">
        <f t="shared" si="4"/>
        <v>4.5719999999999997E-2</v>
      </c>
      <c r="Y28" s="94">
        <f t="shared" si="5"/>
        <v>1.5240000000000002E-2</v>
      </c>
      <c r="Z28" s="94">
        <f t="shared" si="6"/>
        <v>2.2859999999999998E-2</v>
      </c>
      <c r="AA28" s="94">
        <f t="shared" si="7"/>
        <v>1.5240000000000002E-2</v>
      </c>
      <c r="AB28" s="94">
        <f t="shared" si="8"/>
        <v>2.3389567404000005</v>
      </c>
      <c r="AC28" s="94">
        <f t="shared" si="9"/>
        <v>3.3271206346000013</v>
      </c>
      <c r="AD28" s="94" t="str">
        <f t="shared" si="10"/>
        <v>-</v>
      </c>
      <c r="AE28" s="63"/>
    </row>
    <row r="29" spans="1:31">
      <c r="A29" s="14"/>
      <c r="B29" s="74" t="s">
        <v>360</v>
      </c>
      <c r="C29" s="74" t="str">
        <f t="shared" si="0"/>
        <v>SC</v>
      </c>
      <c r="D29" s="95">
        <v>2.0000000000000001E-4</v>
      </c>
      <c r="E29" s="68">
        <v>4.0000000000000002E-4</v>
      </c>
      <c r="F29" s="68">
        <v>4.0000000000000002E-4</v>
      </c>
      <c r="G29" s="68">
        <v>2.0000000000000001E-4</v>
      </c>
      <c r="H29" s="96">
        <v>1E-4</v>
      </c>
      <c r="I29" s="96">
        <v>2.0000000000000001E-4</v>
      </c>
      <c r="J29" s="96">
        <v>2.46E-2</v>
      </c>
      <c r="K29" s="93">
        <v>3.6299999999999999E-2</v>
      </c>
      <c r="L29" s="96"/>
      <c r="M29" s="97">
        <f>IF(SUMIF('3d NTS capacity by exit zone'!$D$8:$D$131,$B29,'3d NTS capacity by exit zone'!E$8:E$131)=0,"-",SUMIF('3d NTS capacity by exit zone'!$D$8:$D$131,'3e ECN charges'!$B29,'3d NTS capacity by exit zone'!E$8:E$131))</f>
        <v>239.9</v>
      </c>
      <c r="N29" s="97">
        <f>IF(SUMIF('3d NTS capacity by exit zone'!$D$8:$D$131,$B29,'3d NTS capacity by exit zone'!F$8:F$131)=0,"-",SUMIF('3d NTS capacity by exit zone'!$D$8:$D$131,'3e ECN charges'!$B29,'3d NTS capacity by exit zone'!F$8:F$131))</f>
        <v>239.9</v>
      </c>
      <c r="O29" s="97">
        <f>IF(SUMIF('3d NTS capacity by exit zone'!$D$8:$D$131,$B29,'3d NTS capacity by exit zone'!G$8:G$131)=0,"-",SUMIF('3d NTS capacity by exit zone'!$D$8:$D$131,'3e ECN charges'!$B29,'3d NTS capacity by exit zone'!G$8:G$131))</f>
        <v>239.9</v>
      </c>
      <c r="P29" s="97">
        <f>IF(SUMIF('3d NTS capacity by exit zone'!$D$8:$D$131,$B29,'3d NTS capacity by exit zone'!H$8:H$131)=0,"-",SUMIF('3d NTS capacity by exit zone'!$D$8:$D$131,'3e ECN charges'!$B29,'3d NTS capacity by exit zone'!H$8:H$131))</f>
        <v>239.9</v>
      </c>
      <c r="Q29" s="97">
        <f>IF(SUMIF('3d NTS capacity by exit zone'!$D$8:$D$131,$B29,'3d NTS capacity by exit zone'!I$8:I$131)=0,"-",SUMIF('3d NTS capacity by exit zone'!$D$8:$D$131,'3e ECN charges'!$B29,'3d NTS capacity by exit zone'!I$8:I$131))</f>
        <v>239.9</v>
      </c>
      <c r="R29" s="97">
        <f>IF(SUMIF('3d NTS capacity by exit zone'!$D$8:$D$131,$B29,'3d NTS capacity by exit zone'!J$8:J$131)=0,"-",SUMIF('3d NTS capacity by exit zone'!$D$8:$D$131,'3e ECN charges'!$B29,'3d NTS capacity by exit zone'!J$8:J$131))</f>
        <v>239.9</v>
      </c>
      <c r="S29" s="97">
        <f>IF(SUMIF('3d NTS capacity by exit zone'!$D$8:$D$131,$B29,'3d NTS capacity by exit zone'!K$8:K$131)=0,"-",SUMIF('3d NTS capacity by exit zone'!$D$8:$D$131,'3e ECN charges'!$B29,'3d NTS capacity by exit zone'!K$8:K$131))</f>
        <v>261.43347899999998</v>
      </c>
      <c r="T29" s="97">
        <f>IF(SUMIF('3d NTS capacity by exit zone'!$D$8:$D$131,$B29,'3d NTS capacity by exit zone'!L$8:L$131)=0,"-",SUMIF('3d NTS capacity by exit zone'!$D$8:$D$131,'3e ECN charges'!$B29,'3d NTS capacity by exit zone'!L$8:L$131))</f>
        <v>261.43347899999998</v>
      </c>
      <c r="U29" s="97" t="str">
        <f>IF(SUMIF('3d NTS capacity by exit zone'!$D$8:$D$131,$B29,'3d NTS capacity by exit zone'!M$8:M$131)=0,"-",SUMIF('3d NTS capacity by exit zone'!$D$8:$D$131,'3e ECN charges'!$B29,'3d NTS capacity by exit zone'!M$8:M$131))</f>
        <v>-</v>
      </c>
      <c r="V29" s="94">
        <f t="shared" si="2"/>
        <v>4.7980000000000002E-2</v>
      </c>
      <c r="W29" s="94">
        <f t="shared" si="3"/>
        <v>9.5960000000000004E-2</v>
      </c>
      <c r="X29" s="94">
        <f t="shared" si="4"/>
        <v>9.5960000000000004E-2</v>
      </c>
      <c r="Y29" s="94">
        <f t="shared" si="5"/>
        <v>4.7980000000000002E-2</v>
      </c>
      <c r="Z29" s="94">
        <f t="shared" si="6"/>
        <v>2.3990000000000001E-2</v>
      </c>
      <c r="AA29" s="94">
        <f t="shared" si="7"/>
        <v>4.7980000000000002E-2</v>
      </c>
      <c r="AB29" s="94">
        <f t="shared" si="8"/>
        <v>6.4312635833999998</v>
      </c>
      <c r="AC29" s="94">
        <f t="shared" si="9"/>
        <v>9.4900352876999996</v>
      </c>
      <c r="AD29" s="94" t="str">
        <f t="shared" si="10"/>
        <v>-</v>
      </c>
      <c r="AE29" s="63"/>
    </row>
    <row r="30" spans="1:31">
      <c r="A30" s="14"/>
      <c r="B30" s="74" t="s">
        <v>347</v>
      </c>
      <c r="C30" s="74" t="str">
        <f t="shared" si="0"/>
        <v>SE</v>
      </c>
      <c r="D30" s="95">
        <v>1.5800000000000002E-2</v>
      </c>
      <c r="E30" s="68">
        <v>1.6199999999999999E-2</v>
      </c>
      <c r="F30" s="68">
        <v>1.7399999999999999E-2</v>
      </c>
      <c r="G30" s="68">
        <v>1.6899999999999998E-2</v>
      </c>
      <c r="H30" s="96">
        <v>1.6E-2</v>
      </c>
      <c r="I30" s="96">
        <v>1.1599999999999999E-2</v>
      </c>
      <c r="J30" s="96">
        <v>1.9599999999999999E-2</v>
      </c>
      <c r="K30" s="93">
        <v>2.47E-2</v>
      </c>
      <c r="L30" s="96"/>
      <c r="M30" s="97">
        <f>IF(SUMIF('3d NTS capacity by exit zone'!$D$8:$D$131,$B30,'3d NTS capacity by exit zone'!E$8:E$131)=0,"-",SUMIF('3d NTS capacity by exit zone'!$D$8:$D$131,'3e ECN charges'!$B30,'3d NTS capacity by exit zone'!E$8:E$131))</f>
        <v>445.6</v>
      </c>
      <c r="N30" s="97">
        <f>IF(SUMIF('3d NTS capacity by exit zone'!$D$8:$D$131,$B30,'3d NTS capacity by exit zone'!F$8:F$131)=0,"-",SUMIF('3d NTS capacity by exit zone'!$D$8:$D$131,'3e ECN charges'!$B30,'3d NTS capacity by exit zone'!F$8:F$131))</f>
        <v>445.6</v>
      </c>
      <c r="O30" s="97">
        <f>IF(SUMIF('3d NTS capacity by exit zone'!$D$8:$D$131,$B30,'3d NTS capacity by exit zone'!G$8:G$131)=0,"-",SUMIF('3d NTS capacity by exit zone'!$D$8:$D$131,'3e ECN charges'!$B30,'3d NTS capacity by exit zone'!G$8:G$131))</f>
        <v>445.6</v>
      </c>
      <c r="P30" s="97">
        <f>IF(SUMIF('3d NTS capacity by exit zone'!$D$8:$D$131,$B30,'3d NTS capacity by exit zone'!H$8:H$131)=0,"-",SUMIF('3d NTS capacity by exit zone'!$D$8:$D$131,'3e ECN charges'!$B30,'3d NTS capacity by exit zone'!H$8:H$131))</f>
        <v>445.6</v>
      </c>
      <c r="Q30" s="97">
        <f>IF(SUMIF('3d NTS capacity by exit zone'!$D$8:$D$131,$B30,'3d NTS capacity by exit zone'!I$8:I$131)=0,"-",SUMIF('3d NTS capacity by exit zone'!$D$8:$D$131,'3e ECN charges'!$B30,'3d NTS capacity by exit zone'!I$8:I$131))</f>
        <v>445.6</v>
      </c>
      <c r="R30" s="97">
        <f>IF(SUMIF('3d NTS capacity by exit zone'!$D$8:$D$131,$B30,'3d NTS capacity by exit zone'!J$8:J$131)=0,"-",SUMIF('3d NTS capacity by exit zone'!$D$8:$D$131,'3e ECN charges'!$B30,'3d NTS capacity by exit zone'!J$8:J$131))</f>
        <v>445.6</v>
      </c>
      <c r="S30" s="97">
        <f>IF(SUMIF('3d NTS capacity by exit zone'!$D$8:$D$131,$B30,'3d NTS capacity by exit zone'!K$8:K$131)=0,"-",SUMIF('3d NTS capacity by exit zone'!$D$8:$D$131,'3e ECN charges'!$B30,'3d NTS capacity by exit zone'!K$8:K$131))</f>
        <v>541.80508299999997</v>
      </c>
      <c r="T30" s="97">
        <f>IF(SUMIF('3d NTS capacity by exit zone'!$D$8:$D$131,$B30,'3d NTS capacity by exit zone'!L$8:L$131)=0,"-",SUMIF('3d NTS capacity by exit zone'!$D$8:$D$131,'3e ECN charges'!$B30,'3d NTS capacity by exit zone'!L$8:L$131))</f>
        <v>541.80508299999997</v>
      </c>
      <c r="U30" s="97" t="str">
        <f>IF(SUMIF('3d NTS capacity by exit zone'!$D$8:$D$131,$B30,'3d NTS capacity by exit zone'!M$8:M$131)=0,"-",SUMIF('3d NTS capacity by exit zone'!$D$8:$D$131,'3e ECN charges'!$B30,'3d NTS capacity by exit zone'!M$8:M$131))</f>
        <v>-</v>
      </c>
      <c r="V30" s="94">
        <f t="shared" si="2"/>
        <v>7.0404800000000014</v>
      </c>
      <c r="W30" s="94">
        <f t="shared" si="3"/>
        <v>7.2187200000000002</v>
      </c>
      <c r="X30" s="94">
        <f t="shared" si="4"/>
        <v>7.7534399999999994</v>
      </c>
      <c r="Y30" s="94">
        <f t="shared" si="5"/>
        <v>7.53064</v>
      </c>
      <c r="Z30" s="94">
        <f t="shared" si="6"/>
        <v>7.1296000000000008</v>
      </c>
      <c r="AA30" s="94">
        <f t="shared" si="7"/>
        <v>5.1689600000000002</v>
      </c>
      <c r="AB30" s="94">
        <f t="shared" si="8"/>
        <v>10.619379626799999</v>
      </c>
      <c r="AC30" s="94">
        <f t="shared" si="9"/>
        <v>13.382585550099998</v>
      </c>
      <c r="AD30" s="94" t="str">
        <f t="shared" si="10"/>
        <v>-</v>
      </c>
      <c r="AE30" s="63"/>
    </row>
    <row r="31" spans="1:31">
      <c r="A31" s="14"/>
      <c r="B31" s="74" t="s">
        <v>352</v>
      </c>
      <c r="C31" s="74" t="str">
        <f t="shared" si="0"/>
        <v>SE</v>
      </c>
      <c r="D31" s="95">
        <v>1.5800000000000002E-2</v>
      </c>
      <c r="E31" s="68">
        <v>1.6199999999999999E-2</v>
      </c>
      <c r="F31" s="68">
        <v>1.7399999999999999E-2</v>
      </c>
      <c r="G31" s="68">
        <v>1.6899999999999998E-2</v>
      </c>
      <c r="H31" s="96">
        <v>1.6E-2</v>
      </c>
      <c r="I31" s="96">
        <v>1.1599999999999999E-2</v>
      </c>
      <c r="J31" s="96">
        <v>1.9599999999999999E-2</v>
      </c>
      <c r="K31" s="93">
        <v>2.47E-2</v>
      </c>
      <c r="L31" s="96"/>
      <c r="M31" s="97">
        <f>IF(SUMIF('3d NTS capacity by exit zone'!$D$8:$D$131,$B31,'3d NTS capacity by exit zone'!E$8:E$131)=0,"-",SUMIF('3d NTS capacity by exit zone'!$D$8:$D$131,'3e ECN charges'!$B31,'3d NTS capacity by exit zone'!E$8:E$131))</f>
        <v>90.4</v>
      </c>
      <c r="N31" s="97">
        <f>IF(SUMIF('3d NTS capacity by exit zone'!$D$8:$D$131,$B31,'3d NTS capacity by exit zone'!F$8:F$131)=0,"-",SUMIF('3d NTS capacity by exit zone'!$D$8:$D$131,'3e ECN charges'!$B31,'3d NTS capacity by exit zone'!F$8:F$131))</f>
        <v>90.4</v>
      </c>
      <c r="O31" s="97">
        <f>IF(SUMIF('3d NTS capacity by exit zone'!$D$8:$D$131,$B31,'3d NTS capacity by exit zone'!G$8:G$131)=0,"-",SUMIF('3d NTS capacity by exit zone'!$D$8:$D$131,'3e ECN charges'!$B31,'3d NTS capacity by exit zone'!G$8:G$131))</f>
        <v>90.4</v>
      </c>
      <c r="P31" s="97">
        <f>IF(SUMIF('3d NTS capacity by exit zone'!$D$8:$D$131,$B31,'3d NTS capacity by exit zone'!H$8:H$131)=0,"-",SUMIF('3d NTS capacity by exit zone'!$D$8:$D$131,'3e ECN charges'!$B31,'3d NTS capacity by exit zone'!H$8:H$131))</f>
        <v>90.4</v>
      </c>
      <c r="Q31" s="97">
        <f>IF(SUMIF('3d NTS capacity by exit zone'!$D$8:$D$131,$B31,'3d NTS capacity by exit zone'!I$8:I$131)=0,"-",SUMIF('3d NTS capacity by exit zone'!$D$8:$D$131,'3e ECN charges'!$B31,'3d NTS capacity by exit zone'!I$8:I$131))</f>
        <v>90.4</v>
      </c>
      <c r="R31" s="97">
        <f>IF(SUMIF('3d NTS capacity by exit zone'!$D$8:$D$131,$B31,'3d NTS capacity by exit zone'!J$8:J$131)=0,"-",SUMIF('3d NTS capacity by exit zone'!$D$8:$D$131,'3e ECN charges'!$B31,'3d NTS capacity by exit zone'!J$8:J$131))</f>
        <v>90.4</v>
      </c>
      <c r="S31" s="97">
        <f>IF(SUMIF('3d NTS capacity by exit zone'!$D$8:$D$131,$B31,'3d NTS capacity by exit zone'!K$8:K$131)=0,"-",SUMIF('3d NTS capacity by exit zone'!$D$8:$D$131,'3e ECN charges'!$B31,'3d NTS capacity by exit zone'!K$8:K$131))</f>
        <v>106.26</v>
      </c>
      <c r="T31" s="97">
        <f>IF(SUMIF('3d NTS capacity by exit zone'!$D$8:$D$131,$B31,'3d NTS capacity by exit zone'!L$8:L$131)=0,"-",SUMIF('3d NTS capacity by exit zone'!$D$8:$D$131,'3e ECN charges'!$B31,'3d NTS capacity by exit zone'!L$8:L$131))</f>
        <v>106.26</v>
      </c>
      <c r="U31" s="97" t="str">
        <f>IF(SUMIF('3d NTS capacity by exit zone'!$D$8:$D$131,$B31,'3d NTS capacity by exit zone'!M$8:M$131)=0,"-",SUMIF('3d NTS capacity by exit zone'!$D$8:$D$131,'3e ECN charges'!$B31,'3d NTS capacity by exit zone'!M$8:M$131))</f>
        <v>-</v>
      </c>
      <c r="V31" s="94">
        <f t="shared" si="2"/>
        <v>1.4283200000000003</v>
      </c>
      <c r="W31" s="94">
        <f t="shared" si="3"/>
        <v>1.46448</v>
      </c>
      <c r="X31" s="94">
        <f t="shared" si="4"/>
        <v>1.5729599999999999</v>
      </c>
      <c r="Y31" s="94">
        <f t="shared" si="5"/>
        <v>1.52776</v>
      </c>
      <c r="Z31" s="94">
        <f t="shared" si="6"/>
        <v>1.4464000000000001</v>
      </c>
      <c r="AA31" s="94">
        <f t="shared" si="7"/>
        <v>1.04864</v>
      </c>
      <c r="AB31" s="94">
        <f t="shared" si="8"/>
        <v>2.0826959999999999</v>
      </c>
      <c r="AC31" s="94">
        <f t="shared" si="9"/>
        <v>2.624622</v>
      </c>
      <c r="AD31" s="94" t="str">
        <f t="shared" si="10"/>
        <v>-</v>
      </c>
      <c r="AE31" s="63"/>
    </row>
    <row r="32" spans="1:31">
      <c r="A32" s="14"/>
      <c r="B32" s="74" t="s">
        <v>340</v>
      </c>
      <c r="C32" s="74" t="str">
        <f t="shared" si="0"/>
        <v>SO</v>
      </c>
      <c r="D32" s="95">
        <v>1.26E-2</v>
      </c>
      <c r="E32" s="68">
        <v>1.34E-2</v>
      </c>
      <c r="F32" s="68">
        <v>1.41E-2</v>
      </c>
      <c r="G32" s="68">
        <v>1.4800000000000001E-2</v>
      </c>
      <c r="H32" s="96">
        <v>2.1000000000000001E-2</v>
      </c>
      <c r="I32" s="96">
        <v>1.5100000000000001E-2</v>
      </c>
      <c r="J32" s="96">
        <v>1.72E-2</v>
      </c>
      <c r="K32" s="93">
        <v>2.1899999999999999E-2</v>
      </c>
      <c r="L32" s="96"/>
      <c r="M32" s="97">
        <f>IF(SUMIF('3d NTS capacity by exit zone'!$D$8:$D$131,$B32,'3d NTS capacity by exit zone'!E$8:E$131)=0,"-",SUMIF('3d NTS capacity by exit zone'!$D$8:$D$131,'3e ECN charges'!$B32,'3d NTS capacity by exit zone'!E$8:E$131))</f>
        <v>105.1</v>
      </c>
      <c r="N32" s="97">
        <f>IF(SUMIF('3d NTS capacity by exit zone'!$D$8:$D$131,$B32,'3d NTS capacity by exit zone'!F$8:F$131)=0,"-",SUMIF('3d NTS capacity by exit zone'!$D$8:$D$131,'3e ECN charges'!$B32,'3d NTS capacity by exit zone'!F$8:F$131))</f>
        <v>105.1</v>
      </c>
      <c r="O32" s="97">
        <f>IF(SUMIF('3d NTS capacity by exit zone'!$D$8:$D$131,$B32,'3d NTS capacity by exit zone'!G$8:G$131)=0,"-",SUMIF('3d NTS capacity by exit zone'!$D$8:$D$131,'3e ECN charges'!$B32,'3d NTS capacity by exit zone'!G$8:G$131))</f>
        <v>105.1</v>
      </c>
      <c r="P32" s="97">
        <f>IF(SUMIF('3d NTS capacity by exit zone'!$D$8:$D$131,$B32,'3d NTS capacity by exit zone'!H$8:H$131)=0,"-",SUMIF('3d NTS capacity by exit zone'!$D$8:$D$131,'3e ECN charges'!$B32,'3d NTS capacity by exit zone'!H$8:H$131))</f>
        <v>105.1</v>
      </c>
      <c r="Q32" s="97">
        <f>IF(SUMIF('3d NTS capacity by exit zone'!$D$8:$D$131,$B32,'3d NTS capacity by exit zone'!I$8:I$131)=0,"-",SUMIF('3d NTS capacity by exit zone'!$D$8:$D$131,'3e ECN charges'!$B32,'3d NTS capacity by exit zone'!I$8:I$131))</f>
        <v>105.1</v>
      </c>
      <c r="R32" s="97">
        <f>IF(SUMIF('3d NTS capacity by exit zone'!$D$8:$D$131,$B32,'3d NTS capacity by exit zone'!J$8:J$131)=0,"-",SUMIF('3d NTS capacity by exit zone'!$D$8:$D$131,'3e ECN charges'!$B32,'3d NTS capacity by exit zone'!J$8:J$131))</f>
        <v>105.1</v>
      </c>
      <c r="S32" s="97">
        <f>IF(SUMIF('3d NTS capacity by exit zone'!$D$8:$D$131,$B32,'3d NTS capacity by exit zone'!K$8:K$131)=0,"-",SUMIF('3d NTS capacity by exit zone'!$D$8:$D$131,'3e ECN charges'!$B32,'3d NTS capacity by exit zone'!K$8:K$131))</f>
        <v>123.699</v>
      </c>
      <c r="T32" s="97">
        <f>IF(SUMIF('3d NTS capacity by exit zone'!$D$8:$D$131,$B32,'3d NTS capacity by exit zone'!L$8:L$131)=0,"-",SUMIF('3d NTS capacity by exit zone'!$D$8:$D$131,'3e ECN charges'!$B32,'3d NTS capacity by exit zone'!L$8:L$131))</f>
        <v>123.699</v>
      </c>
      <c r="U32" s="97" t="str">
        <f>IF(SUMIF('3d NTS capacity by exit zone'!$D$8:$D$131,$B32,'3d NTS capacity by exit zone'!M$8:M$131)=0,"-",SUMIF('3d NTS capacity by exit zone'!$D$8:$D$131,'3e ECN charges'!$B32,'3d NTS capacity by exit zone'!M$8:M$131))</f>
        <v>-</v>
      </c>
      <c r="V32" s="94">
        <f t="shared" si="2"/>
        <v>1.32426</v>
      </c>
      <c r="W32" s="94">
        <f t="shared" si="3"/>
        <v>1.4083399999999999</v>
      </c>
      <c r="X32" s="94">
        <f t="shared" si="4"/>
        <v>1.4819099999999998</v>
      </c>
      <c r="Y32" s="94">
        <f t="shared" si="5"/>
        <v>1.55548</v>
      </c>
      <c r="Z32" s="94">
        <f t="shared" si="6"/>
        <v>2.2071000000000001</v>
      </c>
      <c r="AA32" s="94">
        <f t="shared" si="7"/>
        <v>1.58701</v>
      </c>
      <c r="AB32" s="94">
        <f t="shared" si="8"/>
        <v>2.1276228000000001</v>
      </c>
      <c r="AC32" s="94">
        <f t="shared" si="9"/>
        <v>2.7090080999999997</v>
      </c>
      <c r="AD32" s="94" t="str">
        <f t="shared" si="10"/>
        <v>-</v>
      </c>
      <c r="AE32" s="63"/>
    </row>
    <row r="33" spans="1:31">
      <c r="A33" s="14"/>
      <c r="B33" s="74" t="s">
        <v>337</v>
      </c>
      <c r="C33" s="74" t="str">
        <f t="shared" si="0"/>
        <v>SO</v>
      </c>
      <c r="D33" s="95">
        <v>2.7799999999999998E-2</v>
      </c>
      <c r="E33" s="68">
        <v>2.9399999999999999E-2</v>
      </c>
      <c r="F33" s="68">
        <v>2.9700000000000001E-2</v>
      </c>
      <c r="G33" s="68">
        <v>3.3099999999999997E-2</v>
      </c>
      <c r="H33" s="96">
        <v>3.5700000000000003E-2</v>
      </c>
      <c r="I33" s="96">
        <v>2.7099999999999999E-2</v>
      </c>
      <c r="J33" s="96">
        <v>2.01E-2</v>
      </c>
      <c r="K33" s="93">
        <v>2.63E-2</v>
      </c>
      <c r="L33" s="96"/>
      <c r="M33" s="97">
        <f>IF(SUMIF('3d NTS capacity by exit zone'!$D$8:$D$131,$B33,'3d NTS capacity by exit zone'!E$8:E$131)=0,"-",SUMIF('3d NTS capacity by exit zone'!$D$8:$D$131,'3e ECN charges'!$B33,'3d NTS capacity by exit zone'!E$8:E$131))</f>
        <v>276.29999999999995</v>
      </c>
      <c r="N33" s="97">
        <f>IF(SUMIF('3d NTS capacity by exit zone'!$D$8:$D$131,$B33,'3d NTS capacity by exit zone'!F$8:F$131)=0,"-",SUMIF('3d NTS capacity by exit zone'!$D$8:$D$131,'3e ECN charges'!$B33,'3d NTS capacity by exit zone'!F$8:F$131))</f>
        <v>276.29999999999995</v>
      </c>
      <c r="O33" s="97">
        <f>IF(SUMIF('3d NTS capacity by exit zone'!$D$8:$D$131,$B33,'3d NTS capacity by exit zone'!G$8:G$131)=0,"-",SUMIF('3d NTS capacity by exit zone'!$D$8:$D$131,'3e ECN charges'!$B33,'3d NTS capacity by exit zone'!G$8:G$131))</f>
        <v>276.29999999999995</v>
      </c>
      <c r="P33" s="97">
        <f>IF(SUMIF('3d NTS capacity by exit zone'!$D$8:$D$131,$B33,'3d NTS capacity by exit zone'!H$8:H$131)=0,"-",SUMIF('3d NTS capacity by exit zone'!$D$8:$D$131,'3e ECN charges'!$B33,'3d NTS capacity by exit zone'!H$8:H$131))</f>
        <v>276.29999999999995</v>
      </c>
      <c r="Q33" s="97">
        <f>IF(SUMIF('3d NTS capacity by exit zone'!$D$8:$D$131,$B33,'3d NTS capacity by exit zone'!I$8:I$131)=0,"-",SUMIF('3d NTS capacity by exit zone'!$D$8:$D$131,'3e ECN charges'!$B33,'3d NTS capacity by exit zone'!I$8:I$131))</f>
        <v>276.29999999999995</v>
      </c>
      <c r="R33" s="97">
        <f>IF(SUMIF('3d NTS capacity by exit zone'!$D$8:$D$131,$B33,'3d NTS capacity by exit zone'!J$8:J$131)=0,"-",SUMIF('3d NTS capacity by exit zone'!$D$8:$D$131,'3e ECN charges'!$B33,'3d NTS capacity by exit zone'!J$8:J$131))</f>
        <v>276.29999999999995</v>
      </c>
      <c r="S33" s="97">
        <f>IF(SUMIF('3d NTS capacity by exit zone'!$D$8:$D$131,$B33,'3d NTS capacity by exit zone'!K$8:K$131)=0,"-",SUMIF('3d NTS capacity by exit zone'!$D$8:$D$131,'3e ECN charges'!$B33,'3d NTS capacity by exit zone'!K$8:K$131))</f>
        <v>310.75233800000001</v>
      </c>
      <c r="T33" s="97">
        <f>IF(SUMIF('3d NTS capacity by exit zone'!$D$8:$D$131,$B33,'3d NTS capacity by exit zone'!L$8:L$131)=0,"-",SUMIF('3d NTS capacity by exit zone'!$D$8:$D$131,'3e ECN charges'!$B33,'3d NTS capacity by exit zone'!L$8:L$131))</f>
        <v>310.75233800000001</v>
      </c>
      <c r="U33" s="97" t="str">
        <f>IF(SUMIF('3d NTS capacity by exit zone'!$D$8:$D$131,$B33,'3d NTS capacity by exit zone'!M$8:M$131)=0,"-",SUMIF('3d NTS capacity by exit zone'!$D$8:$D$131,'3e ECN charges'!$B33,'3d NTS capacity by exit zone'!M$8:M$131))</f>
        <v>-</v>
      </c>
      <c r="V33" s="94">
        <f t="shared" si="2"/>
        <v>7.6811399999999983</v>
      </c>
      <c r="W33" s="94">
        <f t="shared" si="3"/>
        <v>8.1232199999999981</v>
      </c>
      <c r="X33" s="94">
        <f t="shared" si="4"/>
        <v>8.2061099999999989</v>
      </c>
      <c r="Y33" s="94">
        <f t="shared" si="5"/>
        <v>9.1455299999999973</v>
      </c>
      <c r="Z33" s="94">
        <f t="shared" si="6"/>
        <v>9.8639099999999988</v>
      </c>
      <c r="AA33" s="94">
        <f t="shared" si="7"/>
        <v>7.4877299999999982</v>
      </c>
      <c r="AB33" s="94">
        <f t="shared" si="8"/>
        <v>6.2461219938000001</v>
      </c>
      <c r="AC33" s="94">
        <f t="shared" si="9"/>
        <v>8.1727864894</v>
      </c>
      <c r="AD33" s="94" t="str">
        <f t="shared" si="10"/>
        <v>-</v>
      </c>
      <c r="AE33" s="63"/>
    </row>
    <row r="34" spans="1:31">
      <c r="A34" s="14"/>
      <c r="B34" s="74" t="s">
        <v>378</v>
      </c>
      <c r="C34" s="74" t="str">
        <f t="shared" si="0"/>
        <v>SW</v>
      </c>
      <c r="D34" s="95">
        <v>6.1999999999999998E-3</v>
      </c>
      <c r="E34" s="68">
        <v>9.1000000000000004E-3</v>
      </c>
      <c r="F34" s="68">
        <v>1.1900000000000001E-2</v>
      </c>
      <c r="G34" s="68">
        <v>2.1299999999999999E-2</v>
      </c>
      <c r="H34" s="96">
        <v>1.26E-2</v>
      </c>
      <c r="I34" s="96">
        <v>7.3000000000000001E-3</v>
      </c>
      <c r="J34" s="96">
        <v>1.0999999999999999E-2</v>
      </c>
      <c r="K34" s="93">
        <v>2.4E-2</v>
      </c>
      <c r="L34" s="96"/>
      <c r="M34" s="97">
        <f>IF(SUMIF('3d NTS capacity by exit zone'!$D$8:$D$131,$B34,'3d NTS capacity by exit zone'!E$8:E$131)=0,"-",SUMIF('3d NTS capacity by exit zone'!$D$8:$D$131,'3e ECN charges'!$B34,'3d NTS capacity by exit zone'!E$8:E$131))</f>
        <v>32.200000000000003</v>
      </c>
      <c r="N34" s="97">
        <f>IF(SUMIF('3d NTS capacity by exit zone'!$D$8:$D$131,$B34,'3d NTS capacity by exit zone'!F$8:F$131)=0,"-",SUMIF('3d NTS capacity by exit zone'!$D$8:$D$131,'3e ECN charges'!$B34,'3d NTS capacity by exit zone'!F$8:F$131))</f>
        <v>32.200000000000003</v>
      </c>
      <c r="O34" s="97">
        <f>IF(SUMIF('3d NTS capacity by exit zone'!$D$8:$D$131,$B34,'3d NTS capacity by exit zone'!G$8:G$131)=0,"-",SUMIF('3d NTS capacity by exit zone'!$D$8:$D$131,'3e ECN charges'!$B34,'3d NTS capacity by exit zone'!G$8:G$131))</f>
        <v>32.200000000000003</v>
      </c>
      <c r="P34" s="97">
        <f>IF(SUMIF('3d NTS capacity by exit zone'!$D$8:$D$131,$B34,'3d NTS capacity by exit zone'!H$8:H$131)=0,"-",SUMIF('3d NTS capacity by exit zone'!$D$8:$D$131,'3e ECN charges'!$B34,'3d NTS capacity by exit zone'!H$8:H$131))</f>
        <v>32.200000000000003</v>
      </c>
      <c r="Q34" s="97">
        <f>IF(SUMIF('3d NTS capacity by exit zone'!$D$8:$D$131,$B34,'3d NTS capacity by exit zone'!I$8:I$131)=0,"-",SUMIF('3d NTS capacity by exit zone'!$D$8:$D$131,'3e ECN charges'!$B34,'3d NTS capacity by exit zone'!I$8:I$131))</f>
        <v>32.200000000000003</v>
      </c>
      <c r="R34" s="97">
        <f>IF(SUMIF('3d NTS capacity by exit zone'!$D$8:$D$131,$B34,'3d NTS capacity by exit zone'!J$8:J$131)=0,"-",SUMIF('3d NTS capacity by exit zone'!$D$8:$D$131,'3e ECN charges'!$B34,'3d NTS capacity by exit zone'!J$8:J$131))</f>
        <v>32.200000000000003</v>
      </c>
      <c r="S34" s="97">
        <f>IF(SUMIF('3d NTS capacity by exit zone'!$D$8:$D$131,$B34,'3d NTS capacity by exit zone'!K$8:K$131)=0,"-",SUMIF('3d NTS capacity by exit zone'!$D$8:$D$131,'3e ECN charges'!$B34,'3d NTS capacity by exit zone'!K$8:K$131))</f>
        <v>37.052278000000001</v>
      </c>
      <c r="T34" s="97">
        <f>IF(SUMIF('3d NTS capacity by exit zone'!$D$8:$D$131,$B34,'3d NTS capacity by exit zone'!L$8:L$131)=0,"-",SUMIF('3d NTS capacity by exit zone'!$D$8:$D$131,'3e ECN charges'!$B34,'3d NTS capacity by exit zone'!L$8:L$131))</f>
        <v>37.052278000000001</v>
      </c>
      <c r="U34" s="97" t="str">
        <f>IF(SUMIF('3d NTS capacity by exit zone'!$D$8:$D$131,$B34,'3d NTS capacity by exit zone'!M$8:M$131)=0,"-",SUMIF('3d NTS capacity by exit zone'!$D$8:$D$131,'3e ECN charges'!$B34,'3d NTS capacity by exit zone'!M$8:M$131))</f>
        <v>-</v>
      </c>
      <c r="V34" s="94">
        <f t="shared" si="2"/>
        <v>0.19964000000000001</v>
      </c>
      <c r="W34" s="94">
        <f t="shared" si="3"/>
        <v>0.29302000000000006</v>
      </c>
      <c r="X34" s="94">
        <f t="shared" si="4"/>
        <v>0.38318000000000008</v>
      </c>
      <c r="Y34" s="94">
        <f t="shared" si="5"/>
        <v>0.68586000000000003</v>
      </c>
      <c r="Z34" s="94">
        <f t="shared" si="6"/>
        <v>0.40572000000000003</v>
      </c>
      <c r="AA34" s="94">
        <f t="shared" si="7"/>
        <v>0.23506000000000002</v>
      </c>
      <c r="AB34" s="94">
        <f t="shared" si="8"/>
        <v>0.40757505799999999</v>
      </c>
      <c r="AC34" s="94">
        <f t="shared" si="9"/>
        <v>0.88925467200000008</v>
      </c>
      <c r="AD34" s="94" t="str">
        <f t="shared" si="10"/>
        <v>-</v>
      </c>
      <c r="AE34" s="63"/>
    </row>
    <row r="35" spans="1:31">
      <c r="A35" s="14"/>
      <c r="B35" s="74" t="s">
        <v>382</v>
      </c>
      <c r="C35" s="74" t="str">
        <f t="shared" si="0"/>
        <v>SW</v>
      </c>
      <c r="D35" s="95">
        <v>1.9300000000000001E-2</v>
      </c>
      <c r="E35" s="68">
        <v>1.7100000000000001E-2</v>
      </c>
      <c r="F35" s="68">
        <v>1.77E-2</v>
      </c>
      <c r="G35" s="68">
        <v>3.4099999999999998E-2</v>
      </c>
      <c r="H35" s="96">
        <v>4.1300000000000003E-2</v>
      </c>
      <c r="I35" s="96">
        <v>2.41E-2</v>
      </c>
      <c r="J35" s="96">
        <v>1.8100000000000002E-2</v>
      </c>
      <c r="K35" s="93">
        <v>3.85E-2</v>
      </c>
      <c r="L35" s="96"/>
      <c r="M35" s="97">
        <f>IF(SUMIF('3d NTS capacity by exit zone'!$D$8:$D$131,$B35,'3d NTS capacity by exit zone'!E$8:E$131)=0,"-",SUMIF('3d NTS capacity by exit zone'!$D$8:$D$131,'3e ECN charges'!$B35,'3d NTS capacity by exit zone'!E$8:E$131))</f>
        <v>146.6</v>
      </c>
      <c r="N35" s="97">
        <f>IF(SUMIF('3d NTS capacity by exit zone'!$D$8:$D$131,$B35,'3d NTS capacity by exit zone'!F$8:F$131)=0,"-",SUMIF('3d NTS capacity by exit zone'!$D$8:$D$131,'3e ECN charges'!$B35,'3d NTS capacity by exit zone'!F$8:F$131))</f>
        <v>146.6</v>
      </c>
      <c r="O35" s="97">
        <f>IF(SUMIF('3d NTS capacity by exit zone'!$D$8:$D$131,$B35,'3d NTS capacity by exit zone'!G$8:G$131)=0,"-",SUMIF('3d NTS capacity by exit zone'!$D$8:$D$131,'3e ECN charges'!$B35,'3d NTS capacity by exit zone'!G$8:G$131))</f>
        <v>146.6</v>
      </c>
      <c r="P35" s="97">
        <f>IF(SUMIF('3d NTS capacity by exit zone'!$D$8:$D$131,$B35,'3d NTS capacity by exit zone'!H$8:H$131)=0,"-",SUMIF('3d NTS capacity by exit zone'!$D$8:$D$131,'3e ECN charges'!$B35,'3d NTS capacity by exit zone'!H$8:H$131))</f>
        <v>146.6</v>
      </c>
      <c r="Q35" s="97">
        <f>IF(SUMIF('3d NTS capacity by exit zone'!$D$8:$D$131,$B35,'3d NTS capacity by exit zone'!I$8:I$131)=0,"-",SUMIF('3d NTS capacity by exit zone'!$D$8:$D$131,'3e ECN charges'!$B35,'3d NTS capacity by exit zone'!I$8:I$131))</f>
        <v>146.6</v>
      </c>
      <c r="R35" s="97">
        <f>IF(SUMIF('3d NTS capacity by exit zone'!$D$8:$D$131,$B35,'3d NTS capacity by exit zone'!J$8:J$131)=0,"-",SUMIF('3d NTS capacity by exit zone'!$D$8:$D$131,'3e ECN charges'!$B35,'3d NTS capacity by exit zone'!J$8:J$131))</f>
        <v>146.6</v>
      </c>
      <c r="S35" s="97">
        <f>IF(SUMIF('3d NTS capacity by exit zone'!$D$8:$D$131,$B35,'3d NTS capacity by exit zone'!K$8:K$131)=0,"-",SUMIF('3d NTS capacity by exit zone'!$D$8:$D$131,'3e ECN charges'!$B35,'3d NTS capacity by exit zone'!K$8:K$131))</f>
        <v>162.53476499999999</v>
      </c>
      <c r="T35" s="97">
        <f>IF(SUMIF('3d NTS capacity by exit zone'!$D$8:$D$131,$B35,'3d NTS capacity by exit zone'!L$8:L$131)=0,"-",SUMIF('3d NTS capacity by exit zone'!$D$8:$D$131,'3e ECN charges'!$B35,'3d NTS capacity by exit zone'!L$8:L$131))</f>
        <v>162.53476499999999</v>
      </c>
      <c r="U35" s="97" t="str">
        <f>IF(SUMIF('3d NTS capacity by exit zone'!$D$8:$D$131,$B35,'3d NTS capacity by exit zone'!M$8:M$131)=0,"-",SUMIF('3d NTS capacity by exit zone'!$D$8:$D$131,'3e ECN charges'!$B35,'3d NTS capacity by exit zone'!M$8:M$131))</f>
        <v>-</v>
      </c>
      <c r="V35" s="94">
        <f t="shared" si="2"/>
        <v>2.82938</v>
      </c>
      <c r="W35" s="94">
        <f t="shared" si="3"/>
        <v>2.5068600000000001</v>
      </c>
      <c r="X35" s="94">
        <f t="shared" si="4"/>
        <v>2.5948199999999999</v>
      </c>
      <c r="Y35" s="94">
        <f t="shared" si="5"/>
        <v>4.9990599999999992</v>
      </c>
      <c r="Z35" s="94">
        <f t="shared" si="6"/>
        <v>6.0545800000000005</v>
      </c>
      <c r="AA35" s="94">
        <f t="shared" si="7"/>
        <v>3.5330599999999999</v>
      </c>
      <c r="AB35" s="94">
        <f t="shared" si="8"/>
        <v>2.9418792465000001</v>
      </c>
      <c r="AC35" s="94">
        <f t="shared" si="9"/>
        <v>6.2575884524999994</v>
      </c>
      <c r="AD35" s="94" t="str">
        <f t="shared" si="10"/>
        <v>-</v>
      </c>
      <c r="AE35" s="63"/>
    </row>
    <row r="36" spans="1:31">
      <c r="A36" s="14"/>
      <c r="B36" s="74" t="s">
        <v>389</v>
      </c>
      <c r="C36" s="74" t="str">
        <f t="shared" si="0"/>
        <v>SW</v>
      </c>
      <c r="D36" s="95">
        <v>2.1899999999999999E-2</v>
      </c>
      <c r="E36" s="68">
        <v>2.81E-2</v>
      </c>
      <c r="F36" s="68">
        <v>2.5600000000000001E-2</v>
      </c>
      <c r="G36" s="68">
        <v>5.1200000000000002E-2</v>
      </c>
      <c r="H36" s="96">
        <v>4.7199999999999999E-2</v>
      </c>
      <c r="I36" s="96">
        <v>2.9000000000000001E-2</v>
      </c>
      <c r="J36" s="96">
        <v>1.2500000000000001E-2</v>
      </c>
      <c r="K36" s="93">
        <v>2.63E-2</v>
      </c>
      <c r="L36" s="96"/>
      <c r="M36" s="97">
        <f>IF(SUMIF('3d NTS capacity by exit zone'!$D$8:$D$131,$B36,'3d NTS capacity by exit zone'!E$8:E$131)=0,"-",SUMIF('3d NTS capacity by exit zone'!$D$8:$D$131,'3e ECN charges'!$B36,'3d NTS capacity by exit zone'!E$8:E$131))</f>
        <v>80.400000000000006</v>
      </c>
      <c r="N36" s="97">
        <f>IF(SUMIF('3d NTS capacity by exit zone'!$D$8:$D$131,$B36,'3d NTS capacity by exit zone'!F$8:F$131)=0,"-",SUMIF('3d NTS capacity by exit zone'!$D$8:$D$131,'3e ECN charges'!$B36,'3d NTS capacity by exit zone'!F$8:F$131))</f>
        <v>80.400000000000006</v>
      </c>
      <c r="O36" s="97">
        <f>IF(SUMIF('3d NTS capacity by exit zone'!$D$8:$D$131,$B36,'3d NTS capacity by exit zone'!G$8:G$131)=0,"-",SUMIF('3d NTS capacity by exit zone'!$D$8:$D$131,'3e ECN charges'!$B36,'3d NTS capacity by exit zone'!G$8:G$131))</f>
        <v>80.400000000000006</v>
      </c>
      <c r="P36" s="97">
        <f>IF(SUMIF('3d NTS capacity by exit zone'!$D$8:$D$131,$B36,'3d NTS capacity by exit zone'!H$8:H$131)=0,"-",SUMIF('3d NTS capacity by exit zone'!$D$8:$D$131,'3e ECN charges'!$B36,'3d NTS capacity by exit zone'!H$8:H$131))</f>
        <v>80.400000000000006</v>
      </c>
      <c r="Q36" s="97">
        <f>IF(SUMIF('3d NTS capacity by exit zone'!$D$8:$D$131,$B36,'3d NTS capacity by exit zone'!I$8:I$131)=0,"-",SUMIF('3d NTS capacity by exit zone'!$D$8:$D$131,'3e ECN charges'!$B36,'3d NTS capacity by exit zone'!I$8:I$131))</f>
        <v>80.400000000000006</v>
      </c>
      <c r="R36" s="97">
        <f>IF(SUMIF('3d NTS capacity by exit zone'!$D$8:$D$131,$B36,'3d NTS capacity by exit zone'!J$8:J$131)=0,"-",SUMIF('3d NTS capacity by exit zone'!$D$8:$D$131,'3e ECN charges'!$B36,'3d NTS capacity by exit zone'!J$8:J$131))</f>
        <v>80.400000000000006</v>
      </c>
      <c r="S36" s="97">
        <f>IF(SUMIF('3d NTS capacity by exit zone'!$D$8:$D$131,$B36,'3d NTS capacity by exit zone'!K$8:K$131)=0,"-",SUMIF('3d NTS capacity by exit zone'!$D$8:$D$131,'3e ECN charges'!$B36,'3d NTS capacity by exit zone'!K$8:K$131))</f>
        <v>93.56</v>
      </c>
      <c r="T36" s="97">
        <f>IF(SUMIF('3d NTS capacity by exit zone'!$D$8:$D$131,$B36,'3d NTS capacity by exit zone'!L$8:L$131)=0,"-",SUMIF('3d NTS capacity by exit zone'!$D$8:$D$131,'3e ECN charges'!$B36,'3d NTS capacity by exit zone'!L$8:L$131))</f>
        <v>93.56</v>
      </c>
      <c r="U36" s="97" t="str">
        <f>IF(SUMIF('3d NTS capacity by exit zone'!$D$8:$D$131,$B36,'3d NTS capacity by exit zone'!M$8:M$131)=0,"-",SUMIF('3d NTS capacity by exit zone'!$D$8:$D$131,'3e ECN charges'!$B36,'3d NTS capacity by exit zone'!M$8:M$131))</f>
        <v>-</v>
      </c>
      <c r="V36" s="94">
        <f t="shared" si="2"/>
        <v>1.7607600000000001</v>
      </c>
      <c r="W36" s="94">
        <f t="shared" si="3"/>
        <v>2.2592400000000001</v>
      </c>
      <c r="X36" s="94">
        <f t="shared" si="4"/>
        <v>2.0582400000000001</v>
      </c>
      <c r="Y36" s="94">
        <f t="shared" si="5"/>
        <v>4.1164800000000001</v>
      </c>
      <c r="Z36" s="94">
        <f t="shared" si="6"/>
        <v>3.79488</v>
      </c>
      <c r="AA36" s="94">
        <f t="shared" si="7"/>
        <v>2.3316000000000003</v>
      </c>
      <c r="AB36" s="94">
        <f t="shared" si="8"/>
        <v>1.1695</v>
      </c>
      <c r="AC36" s="94">
        <f t="shared" si="9"/>
        <v>2.4606280000000003</v>
      </c>
      <c r="AD36" s="94" t="str">
        <f t="shared" si="10"/>
        <v>-</v>
      </c>
      <c r="AE36" s="63"/>
    </row>
    <row r="37" spans="1:31">
      <c r="A37" s="14"/>
      <c r="B37" s="74" t="s">
        <v>398</v>
      </c>
      <c r="C37" s="88" t="s">
        <v>167</v>
      </c>
      <c r="D37" s="95">
        <v>2.3099999999999999E-2</v>
      </c>
      <c r="E37" s="68">
        <v>2.53E-2</v>
      </c>
      <c r="F37" s="68">
        <v>1.72E-2</v>
      </c>
      <c r="G37" s="68">
        <v>3.3300000000000003E-2</v>
      </c>
      <c r="H37" s="96">
        <v>5.45E-2</v>
      </c>
      <c r="I37" s="96">
        <v>3.1600000000000003E-2</v>
      </c>
      <c r="J37" s="96">
        <v>1.4999999999999999E-2</v>
      </c>
      <c r="K37" s="93">
        <v>3.09E-2</v>
      </c>
      <c r="L37" s="96"/>
      <c r="M37" s="97">
        <f>IF(SUMIF('3d NTS capacity by exit zone'!$D$8:$D$131,$B37,'3d NTS capacity by exit zone'!E$8:E$131)=0,"-",SUMIF('3d NTS capacity by exit zone'!$D$8:$D$131,'3e ECN charges'!$B37,'3d NTS capacity by exit zone'!E$8:E$131))</f>
        <v>47.6</v>
      </c>
      <c r="N37" s="97">
        <f>IF(SUMIF('3d NTS capacity by exit zone'!$D$8:$D$131,$B37,'3d NTS capacity by exit zone'!F$8:F$131)=0,"-",SUMIF('3d NTS capacity by exit zone'!$D$8:$D$131,'3e ECN charges'!$B37,'3d NTS capacity by exit zone'!F$8:F$131))</f>
        <v>47.6</v>
      </c>
      <c r="O37" s="97">
        <f>IF(SUMIF('3d NTS capacity by exit zone'!$D$8:$D$131,$B37,'3d NTS capacity by exit zone'!G$8:G$131)=0,"-",SUMIF('3d NTS capacity by exit zone'!$D$8:$D$131,'3e ECN charges'!$B37,'3d NTS capacity by exit zone'!G$8:G$131))</f>
        <v>47.6</v>
      </c>
      <c r="P37" s="97">
        <f>IF(SUMIF('3d NTS capacity by exit zone'!$D$8:$D$131,$B37,'3d NTS capacity by exit zone'!H$8:H$131)=0,"-",SUMIF('3d NTS capacity by exit zone'!$D$8:$D$131,'3e ECN charges'!$B37,'3d NTS capacity by exit zone'!H$8:H$131))</f>
        <v>47.6</v>
      </c>
      <c r="Q37" s="97">
        <f>IF(SUMIF('3d NTS capacity by exit zone'!$D$8:$D$131,$B37,'3d NTS capacity by exit zone'!I$8:I$131)=0,"-",SUMIF('3d NTS capacity by exit zone'!$D$8:$D$131,'3e ECN charges'!$B37,'3d NTS capacity by exit zone'!I$8:I$131))</f>
        <v>47.6</v>
      </c>
      <c r="R37" s="97">
        <f>IF(SUMIF('3d NTS capacity by exit zone'!$D$8:$D$131,$B37,'3d NTS capacity by exit zone'!J$8:J$131)=0,"-",SUMIF('3d NTS capacity by exit zone'!$D$8:$D$131,'3e ECN charges'!$B37,'3d NTS capacity by exit zone'!J$8:J$131))</f>
        <v>47.6</v>
      </c>
      <c r="S37" s="97">
        <f>IF(SUMIF('3d NTS capacity by exit zone'!$D$8:$D$131,$B37,'3d NTS capacity by exit zone'!K$8:K$131)=0,"-",SUMIF('3d NTS capacity by exit zone'!$D$8:$D$131,'3e ECN charges'!$B37,'3d NTS capacity by exit zone'!K$8:K$131))</f>
        <v>57.56</v>
      </c>
      <c r="T37" s="97">
        <f>IF(SUMIF('3d NTS capacity by exit zone'!$D$8:$D$131,$B37,'3d NTS capacity by exit zone'!L$8:L$131)=0,"-",SUMIF('3d NTS capacity by exit zone'!$D$8:$D$131,'3e ECN charges'!$B37,'3d NTS capacity by exit zone'!L$8:L$131))</f>
        <v>57.56</v>
      </c>
      <c r="U37" s="97" t="str">
        <f>IF(SUMIF('3d NTS capacity by exit zone'!$D$8:$D$131,$B37,'3d NTS capacity by exit zone'!M$8:M$131)=0,"-",SUMIF('3d NTS capacity by exit zone'!$D$8:$D$131,'3e ECN charges'!$B37,'3d NTS capacity by exit zone'!M$8:M$131))</f>
        <v>-</v>
      </c>
      <c r="V37" s="94">
        <f t="shared" si="2"/>
        <v>1.0995600000000001</v>
      </c>
      <c r="W37" s="94">
        <f t="shared" si="3"/>
        <v>1.20428</v>
      </c>
      <c r="X37" s="94">
        <f t="shared" si="4"/>
        <v>0.81872</v>
      </c>
      <c r="Y37" s="94">
        <f t="shared" si="5"/>
        <v>1.5850800000000003</v>
      </c>
      <c r="Z37" s="94">
        <f t="shared" si="6"/>
        <v>2.5942000000000003</v>
      </c>
      <c r="AA37" s="94">
        <f t="shared" si="7"/>
        <v>1.5041600000000002</v>
      </c>
      <c r="AB37" s="94">
        <f t="shared" si="8"/>
        <v>0.86340000000000006</v>
      </c>
      <c r="AC37" s="94">
        <f t="shared" si="9"/>
        <v>1.7786040000000001</v>
      </c>
      <c r="AD37" s="94" t="str">
        <f t="shared" si="10"/>
        <v>-</v>
      </c>
      <c r="AE37" s="63"/>
    </row>
    <row r="38" spans="1:31">
      <c r="A38" s="14"/>
      <c r="B38" s="74" t="s">
        <v>394</v>
      </c>
      <c r="C38" s="88" t="s">
        <v>168</v>
      </c>
      <c r="D38" s="95">
        <v>1.2999999999999999E-3</v>
      </c>
      <c r="E38" s="68">
        <v>2.7000000000000001E-3</v>
      </c>
      <c r="F38" s="68">
        <v>6.7999999999999996E-3</v>
      </c>
      <c r="G38" s="68">
        <v>0.01</v>
      </c>
      <c r="H38" s="96">
        <v>3.3E-3</v>
      </c>
      <c r="I38" s="96">
        <v>6.9999999999999999E-4</v>
      </c>
      <c r="J38" s="96">
        <v>1.78E-2</v>
      </c>
      <c r="K38" s="93">
        <v>2.9700000000000001E-2</v>
      </c>
      <c r="L38" s="96"/>
      <c r="M38" s="97">
        <f>IF(SUMIF('3d NTS capacity by exit zone'!$D$8:$D$131,$B38,'3d NTS capacity by exit zone'!E$8:E$131)=0,"-",SUMIF('3d NTS capacity by exit zone'!$D$8:$D$131,'3e ECN charges'!$B38,'3d NTS capacity by exit zone'!E$8:E$131))</f>
        <v>221</v>
      </c>
      <c r="N38" s="97">
        <f>IF(SUMIF('3d NTS capacity by exit zone'!$D$8:$D$131,$B38,'3d NTS capacity by exit zone'!F$8:F$131)=0,"-",SUMIF('3d NTS capacity by exit zone'!$D$8:$D$131,'3e ECN charges'!$B38,'3d NTS capacity by exit zone'!F$8:F$131))</f>
        <v>221</v>
      </c>
      <c r="O38" s="97">
        <f>IF(SUMIF('3d NTS capacity by exit zone'!$D$8:$D$131,$B38,'3d NTS capacity by exit zone'!G$8:G$131)=0,"-",SUMIF('3d NTS capacity by exit zone'!$D$8:$D$131,'3e ECN charges'!$B38,'3d NTS capacity by exit zone'!G$8:G$131))</f>
        <v>221</v>
      </c>
      <c r="P38" s="97">
        <f>IF(SUMIF('3d NTS capacity by exit zone'!$D$8:$D$131,$B38,'3d NTS capacity by exit zone'!H$8:H$131)=0,"-",SUMIF('3d NTS capacity by exit zone'!$D$8:$D$131,'3e ECN charges'!$B38,'3d NTS capacity by exit zone'!H$8:H$131))</f>
        <v>221</v>
      </c>
      <c r="Q38" s="97">
        <f>IF(SUMIF('3d NTS capacity by exit zone'!$D$8:$D$131,$B38,'3d NTS capacity by exit zone'!I$8:I$131)=0,"-",SUMIF('3d NTS capacity by exit zone'!$D$8:$D$131,'3e ECN charges'!$B38,'3d NTS capacity by exit zone'!I$8:I$131))</f>
        <v>221</v>
      </c>
      <c r="R38" s="97">
        <f>IF(SUMIF('3d NTS capacity by exit zone'!$D$8:$D$131,$B38,'3d NTS capacity by exit zone'!J$8:J$131)=0,"-",SUMIF('3d NTS capacity by exit zone'!$D$8:$D$131,'3e ECN charges'!$B38,'3d NTS capacity by exit zone'!J$8:J$131))</f>
        <v>221</v>
      </c>
      <c r="S38" s="97">
        <f>IF(SUMIF('3d NTS capacity by exit zone'!$D$8:$D$131,$B38,'3d NTS capacity by exit zone'!K$8:K$131)=0,"-",SUMIF('3d NTS capacity by exit zone'!$D$8:$D$131,'3e ECN charges'!$B38,'3d NTS capacity by exit zone'!K$8:K$131))</f>
        <v>228.88943000000003</v>
      </c>
      <c r="T38" s="97">
        <f>IF(SUMIF('3d NTS capacity by exit zone'!$D$8:$D$131,$B38,'3d NTS capacity by exit zone'!L$8:L$131)=0,"-",SUMIF('3d NTS capacity by exit zone'!$D$8:$D$131,'3e ECN charges'!$B38,'3d NTS capacity by exit zone'!L$8:L$131))</f>
        <v>228.88943000000003</v>
      </c>
      <c r="U38" s="97" t="str">
        <f>IF(SUMIF('3d NTS capacity by exit zone'!$D$8:$D$131,$B38,'3d NTS capacity by exit zone'!M$8:M$131)=0,"-",SUMIF('3d NTS capacity by exit zone'!$D$8:$D$131,'3e ECN charges'!$B38,'3d NTS capacity by exit zone'!M$8:M$131))</f>
        <v>-</v>
      </c>
      <c r="V38" s="94">
        <f t="shared" si="2"/>
        <v>0.2873</v>
      </c>
      <c r="W38" s="94">
        <f t="shared" si="3"/>
        <v>0.59670000000000001</v>
      </c>
      <c r="X38" s="94">
        <f t="shared" si="4"/>
        <v>1.5027999999999999</v>
      </c>
      <c r="Y38" s="94">
        <f t="shared" si="5"/>
        <v>2.21</v>
      </c>
      <c r="Z38" s="94">
        <f t="shared" si="6"/>
        <v>0.72929999999999995</v>
      </c>
      <c r="AA38" s="94">
        <f t="shared" si="7"/>
        <v>0.1547</v>
      </c>
      <c r="AB38" s="94">
        <f t="shared" si="8"/>
        <v>4.0742318540000007</v>
      </c>
      <c r="AC38" s="94">
        <f t="shared" si="9"/>
        <v>6.798016071000001</v>
      </c>
      <c r="AD38" s="94" t="str">
        <f t="shared" si="10"/>
        <v>-</v>
      </c>
      <c r="AE38" s="63"/>
    </row>
    <row r="39" spans="1:31">
      <c r="A39" s="14"/>
      <c r="B39" s="74" t="s">
        <v>293</v>
      </c>
      <c r="C39" s="74" t="str">
        <f>LEFT(B39,2)</f>
        <v>WM</v>
      </c>
      <c r="D39" s="95">
        <v>1.8700000000000001E-2</v>
      </c>
      <c r="E39" s="68">
        <v>1.8100000000000002E-2</v>
      </c>
      <c r="F39" s="68">
        <v>1.7100000000000001E-2</v>
      </c>
      <c r="G39" s="68">
        <v>1.8499999999999999E-2</v>
      </c>
      <c r="H39" s="96">
        <v>2.0400000000000001E-2</v>
      </c>
      <c r="I39" s="96">
        <v>1.67E-2</v>
      </c>
      <c r="J39" s="96">
        <v>1.7999999999999999E-2</v>
      </c>
      <c r="K39" s="93">
        <v>2.8299999999999999E-2</v>
      </c>
      <c r="L39" s="96"/>
      <c r="M39" s="97">
        <f>IF(SUMIF('3d NTS capacity by exit zone'!$D$8:$D$131,$B39,'3d NTS capacity by exit zone'!E$8:E$131)=0,"-",SUMIF('3d NTS capacity by exit zone'!$D$8:$D$131,'3e ECN charges'!$B39,'3d NTS capacity by exit zone'!E$8:E$131))</f>
        <v>97.4</v>
      </c>
      <c r="N39" s="97">
        <f>IF(SUMIF('3d NTS capacity by exit zone'!$D$8:$D$131,$B39,'3d NTS capacity by exit zone'!F$8:F$131)=0,"-",SUMIF('3d NTS capacity by exit zone'!$D$8:$D$131,'3e ECN charges'!$B39,'3d NTS capacity by exit zone'!F$8:F$131))</f>
        <v>97.4</v>
      </c>
      <c r="O39" s="97">
        <f>IF(SUMIF('3d NTS capacity by exit zone'!$D$8:$D$131,$B39,'3d NTS capacity by exit zone'!G$8:G$131)=0,"-",SUMIF('3d NTS capacity by exit zone'!$D$8:$D$131,'3e ECN charges'!$B39,'3d NTS capacity by exit zone'!G$8:G$131))</f>
        <v>97.4</v>
      </c>
      <c r="P39" s="97">
        <f>IF(SUMIF('3d NTS capacity by exit zone'!$D$8:$D$131,$B39,'3d NTS capacity by exit zone'!H$8:H$131)=0,"-",SUMIF('3d NTS capacity by exit zone'!$D$8:$D$131,'3e ECN charges'!$B39,'3d NTS capacity by exit zone'!H$8:H$131))</f>
        <v>97.4</v>
      </c>
      <c r="Q39" s="97">
        <f>IF(SUMIF('3d NTS capacity by exit zone'!$D$8:$D$131,$B39,'3d NTS capacity by exit zone'!I$8:I$131)=0,"-",SUMIF('3d NTS capacity by exit zone'!$D$8:$D$131,'3e ECN charges'!$B39,'3d NTS capacity by exit zone'!I$8:I$131))</f>
        <v>97.4</v>
      </c>
      <c r="R39" s="97">
        <f>IF(SUMIF('3d NTS capacity by exit zone'!$D$8:$D$131,$B39,'3d NTS capacity by exit zone'!J$8:J$131)=0,"-",SUMIF('3d NTS capacity by exit zone'!$D$8:$D$131,'3e ECN charges'!$B39,'3d NTS capacity by exit zone'!J$8:J$131))</f>
        <v>97.4</v>
      </c>
      <c r="S39" s="97">
        <f>IF(SUMIF('3d NTS capacity by exit zone'!$D$8:$D$131,$B39,'3d NTS capacity by exit zone'!K$8:K$131)=0,"-",SUMIF('3d NTS capacity by exit zone'!$D$8:$D$131,'3e ECN charges'!$B39,'3d NTS capacity by exit zone'!K$8:K$131))</f>
        <v>128.11524199999999</v>
      </c>
      <c r="T39" s="97">
        <f>IF(SUMIF('3d NTS capacity by exit zone'!$D$8:$D$131,$B39,'3d NTS capacity by exit zone'!L$8:L$131)=0,"-",SUMIF('3d NTS capacity by exit zone'!$D$8:$D$131,'3e ECN charges'!$B39,'3d NTS capacity by exit zone'!L$8:L$131))</f>
        <v>128.11524199999999</v>
      </c>
      <c r="U39" s="97" t="str">
        <f>IF(SUMIF('3d NTS capacity by exit zone'!$D$8:$D$131,$B39,'3d NTS capacity by exit zone'!M$8:M$131)=0,"-",SUMIF('3d NTS capacity by exit zone'!$D$8:$D$131,'3e ECN charges'!$B39,'3d NTS capacity by exit zone'!M$8:M$131))</f>
        <v>-</v>
      </c>
      <c r="V39" s="94">
        <f t="shared" si="2"/>
        <v>1.8213800000000002</v>
      </c>
      <c r="W39" s="94">
        <f t="shared" si="3"/>
        <v>1.7629400000000002</v>
      </c>
      <c r="X39" s="94">
        <f t="shared" si="4"/>
        <v>1.6655400000000002</v>
      </c>
      <c r="Y39" s="94">
        <f t="shared" si="5"/>
        <v>1.8019000000000001</v>
      </c>
      <c r="Z39" s="94">
        <f t="shared" si="6"/>
        <v>1.9869600000000003</v>
      </c>
      <c r="AA39" s="94">
        <f>IF(I39="","-",IF(R39="-",0,R39*I39))</f>
        <v>1.6265800000000001</v>
      </c>
      <c r="AB39" s="94">
        <f t="shared" si="8"/>
        <v>2.3060743559999999</v>
      </c>
      <c r="AC39" s="94">
        <f t="shared" si="9"/>
        <v>3.6256613485999996</v>
      </c>
      <c r="AD39" s="94" t="str">
        <f t="shared" si="10"/>
        <v>-</v>
      </c>
      <c r="AE39" s="63"/>
    </row>
    <row r="40" spans="1:31">
      <c r="A40" s="14"/>
      <c r="B40" s="74" t="s">
        <v>297</v>
      </c>
      <c r="C40" s="74" t="str">
        <f>LEFT(B40,2)</f>
        <v>WM</v>
      </c>
      <c r="D40" s="95">
        <v>1.5299999999999999E-2</v>
      </c>
      <c r="E40" s="68">
        <v>1.49E-2</v>
      </c>
      <c r="F40" s="68">
        <v>1.4800000000000001E-2</v>
      </c>
      <c r="G40" s="68">
        <v>1.55E-2</v>
      </c>
      <c r="H40" s="96">
        <v>1.7600000000000001E-2</v>
      </c>
      <c r="I40" s="96">
        <v>1.44E-2</v>
      </c>
      <c r="J40" s="96">
        <v>1.7999999999999999E-2</v>
      </c>
      <c r="K40" s="93">
        <v>2.8299999999999999E-2</v>
      </c>
      <c r="L40" s="96"/>
      <c r="M40" s="97">
        <f>IF(SUMIF('3d NTS capacity by exit zone'!$D$8:$D$131,$B40,'3d NTS capacity by exit zone'!E$8:E$131)=0,"-",SUMIF('3d NTS capacity by exit zone'!$D$8:$D$131,'3e ECN charges'!$B40,'3d NTS capacity by exit zone'!E$8:E$131))</f>
        <v>154.39999999999998</v>
      </c>
      <c r="N40" s="97">
        <f>IF(SUMIF('3d NTS capacity by exit zone'!$D$8:$D$131,$B40,'3d NTS capacity by exit zone'!F$8:F$131)=0,"-",SUMIF('3d NTS capacity by exit zone'!$D$8:$D$131,'3e ECN charges'!$B40,'3d NTS capacity by exit zone'!F$8:F$131))</f>
        <v>154.39999999999998</v>
      </c>
      <c r="O40" s="97">
        <f>IF(SUMIF('3d NTS capacity by exit zone'!$D$8:$D$131,$B40,'3d NTS capacity by exit zone'!G$8:G$131)=0,"-",SUMIF('3d NTS capacity by exit zone'!$D$8:$D$131,'3e ECN charges'!$B40,'3d NTS capacity by exit zone'!G$8:G$131))</f>
        <v>154.39999999999998</v>
      </c>
      <c r="P40" s="97">
        <f>IF(SUMIF('3d NTS capacity by exit zone'!$D$8:$D$131,$B40,'3d NTS capacity by exit zone'!H$8:H$131)=0,"-",SUMIF('3d NTS capacity by exit zone'!$D$8:$D$131,'3e ECN charges'!$B40,'3d NTS capacity by exit zone'!H$8:H$131))</f>
        <v>154.39999999999998</v>
      </c>
      <c r="Q40" s="97">
        <f>IF(SUMIF('3d NTS capacity by exit zone'!$D$8:$D$131,$B40,'3d NTS capacity by exit zone'!I$8:I$131)=0,"-",SUMIF('3d NTS capacity by exit zone'!$D$8:$D$131,'3e ECN charges'!$B40,'3d NTS capacity by exit zone'!I$8:I$131))</f>
        <v>154.39999999999998</v>
      </c>
      <c r="R40" s="97">
        <f>IF(SUMIF('3d NTS capacity by exit zone'!$D$8:$D$131,$B40,'3d NTS capacity by exit zone'!J$8:J$131)=0,"-",SUMIF('3d NTS capacity by exit zone'!$D$8:$D$131,'3e ECN charges'!$B40,'3d NTS capacity by exit zone'!J$8:J$131))</f>
        <v>154.39999999999998</v>
      </c>
      <c r="S40" s="97">
        <f>IF(SUMIF('3d NTS capacity by exit zone'!$D$8:$D$131,$B40,'3d NTS capacity by exit zone'!K$8:K$131)=0,"-",SUMIF('3d NTS capacity by exit zone'!$D$8:$D$131,'3e ECN charges'!$B40,'3d NTS capacity by exit zone'!K$8:K$131))</f>
        <v>261.07550800000001</v>
      </c>
      <c r="T40" s="97">
        <f>IF(SUMIF('3d NTS capacity by exit zone'!$D$8:$D$131,$B40,'3d NTS capacity by exit zone'!L$8:L$131)=0,"-",SUMIF('3d NTS capacity by exit zone'!$D$8:$D$131,'3e ECN charges'!$B40,'3d NTS capacity by exit zone'!L$8:L$131))</f>
        <v>261.07550800000001</v>
      </c>
      <c r="U40" s="97" t="str">
        <f>IF(SUMIF('3d NTS capacity by exit zone'!$D$8:$D$131,$B40,'3d NTS capacity by exit zone'!M$8:M$131)=0,"-",SUMIF('3d NTS capacity by exit zone'!$D$8:$D$131,'3e ECN charges'!$B40,'3d NTS capacity by exit zone'!M$8:M$131))</f>
        <v>-</v>
      </c>
      <c r="V40" s="94">
        <f t="shared" si="2"/>
        <v>2.3623199999999995</v>
      </c>
      <c r="W40" s="94">
        <f t="shared" si="3"/>
        <v>2.3005599999999995</v>
      </c>
      <c r="X40" s="94">
        <f t="shared" si="4"/>
        <v>2.2851199999999996</v>
      </c>
      <c r="Y40" s="94">
        <f t="shared" si="5"/>
        <v>2.3931999999999998</v>
      </c>
      <c r="Z40" s="94">
        <f t="shared" si="6"/>
        <v>2.7174399999999999</v>
      </c>
      <c r="AA40" s="94">
        <f>IF(I40="","-",IF(R40="-",0,R40*I40))</f>
        <v>2.2233599999999996</v>
      </c>
      <c r="AB40" s="94">
        <f t="shared" si="8"/>
        <v>4.6993591439999998</v>
      </c>
      <c r="AC40" s="94">
        <f t="shared" si="9"/>
        <v>7.3884368764000001</v>
      </c>
      <c r="AD40" s="94" t="str">
        <f t="shared" si="10"/>
        <v>-</v>
      </c>
      <c r="AE40" s="63"/>
    </row>
    <row r="41" spans="1:31">
      <c r="A41" s="14"/>
      <c r="B41" s="74" t="s">
        <v>301</v>
      </c>
      <c r="C41" s="74" t="str">
        <f>LEFT(B41,2)</f>
        <v>WM</v>
      </c>
      <c r="D41" s="95">
        <v>1.14E-2</v>
      </c>
      <c r="E41" s="68">
        <v>1.2E-2</v>
      </c>
      <c r="F41" s="68">
        <v>1.2999999999999999E-2</v>
      </c>
      <c r="G41" s="68">
        <v>1.3299999999999999E-2</v>
      </c>
      <c r="H41" s="96">
        <v>1.17E-2</v>
      </c>
      <c r="I41" s="96">
        <v>9.4000000000000004E-3</v>
      </c>
      <c r="J41" s="96">
        <v>1.7999999999999999E-2</v>
      </c>
      <c r="K41" s="93">
        <v>2.8299999999999999E-2</v>
      </c>
      <c r="L41" s="96"/>
      <c r="M41" s="97">
        <f>IF(SUMIF('3d NTS capacity by exit zone'!$D$8:$D$131,$B41,'3d NTS capacity by exit zone'!E$8:E$131)=0,"-",SUMIF('3d NTS capacity by exit zone'!$D$8:$D$131,'3e ECN charges'!$B41,'3d NTS capacity by exit zone'!E$8:E$131))</f>
        <v>101.39999999999999</v>
      </c>
      <c r="N41" s="97">
        <f>IF(SUMIF('3d NTS capacity by exit zone'!$D$8:$D$131,$B41,'3d NTS capacity by exit zone'!F$8:F$131)=0,"-",SUMIF('3d NTS capacity by exit zone'!$D$8:$D$131,'3e ECN charges'!$B41,'3d NTS capacity by exit zone'!F$8:F$131))</f>
        <v>101.39999999999999</v>
      </c>
      <c r="O41" s="97">
        <f>IF(SUMIF('3d NTS capacity by exit zone'!$D$8:$D$131,$B41,'3d NTS capacity by exit zone'!G$8:G$131)=0,"-",SUMIF('3d NTS capacity by exit zone'!$D$8:$D$131,'3e ECN charges'!$B41,'3d NTS capacity by exit zone'!G$8:G$131))</f>
        <v>101.39999999999999</v>
      </c>
      <c r="P41" s="97">
        <f>IF(SUMIF('3d NTS capacity by exit zone'!$D$8:$D$131,$B41,'3d NTS capacity by exit zone'!H$8:H$131)=0,"-",SUMIF('3d NTS capacity by exit zone'!$D$8:$D$131,'3e ECN charges'!$B41,'3d NTS capacity by exit zone'!H$8:H$131))</f>
        <v>101.39999999999999</v>
      </c>
      <c r="Q41" s="97">
        <f>IF(SUMIF('3d NTS capacity by exit zone'!$D$8:$D$131,$B41,'3d NTS capacity by exit zone'!I$8:I$131)=0,"-",SUMIF('3d NTS capacity by exit zone'!$D$8:$D$131,'3e ECN charges'!$B41,'3d NTS capacity by exit zone'!I$8:I$131))</f>
        <v>101.39999999999999</v>
      </c>
      <c r="R41" s="97">
        <f>IF(SUMIF('3d NTS capacity by exit zone'!$D$8:$D$131,$B41,'3d NTS capacity by exit zone'!J$8:J$131)=0,"-",SUMIF('3d NTS capacity by exit zone'!$D$8:$D$131,'3e ECN charges'!$B41,'3d NTS capacity by exit zone'!J$8:J$131))</f>
        <v>101.39999999999999</v>
      </c>
      <c r="S41" s="97">
        <f>IF(SUMIF('3d NTS capacity by exit zone'!$D$8:$D$131,$B41,'3d NTS capacity by exit zone'!K$8:K$131)=0,"-",SUMIF('3d NTS capacity by exit zone'!$D$8:$D$131,'3e ECN charges'!$B41,'3d NTS capacity by exit zone'!K$8:K$131))</f>
        <v>135.44999999999999</v>
      </c>
      <c r="T41" s="97">
        <f>IF(SUMIF('3d NTS capacity by exit zone'!$D$8:$D$131,$B41,'3d NTS capacity by exit zone'!L$8:L$131)=0,"-",SUMIF('3d NTS capacity by exit zone'!$D$8:$D$131,'3e ECN charges'!$B41,'3d NTS capacity by exit zone'!L$8:L$131))</f>
        <v>135.44999999999999</v>
      </c>
      <c r="U41" s="97" t="str">
        <f>IF(SUMIF('3d NTS capacity by exit zone'!$D$8:$D$131,$B41,'3d NTS capacity by exit zone'!M$8:M$131)=0,"-",SUMIF('3d NTS capacity by exit zone'!$D$8:$D$131,'3e ECN charges'!$B41,'3d NTS capacity by exit zone'!M$8:M$131))</f>
        <v>-</v>
      </c>
      <c r="V41" s="94">
        <f t="shared" si="2"/>
        <v>1.1559599999999999</v>
      </c>
      <c r="W41" s="94">
        <f t="shared" si="3"/>
        <v>1.2167999999999999</v>
      </c>
      <c r="X41" s="94">
        <f t="shared" si="4"/>
        <v>1.3181999999999998</v>
      </c>
      <c r="Y41" s="94">
        <f t="shared" si="5"/>
        <v>1.3486199999999997</v>
      </c>
      <c r="Z41" s="94">
        <f t="shared" si="6"/>
        <v>1.18638</v>
      </c>
      <c r="AA41" s="94">
        <f>IF(I41="","-",IF(R41="-",0,R41*I41))</f>
        <v>0.95316000000000001</v>
      </c>
      <c r="AB41" s="94">
        <f t="shared" si="8"/>
        <v>2.4380999999999995</v>
      </c>
      <c r="AC41" s="94">
        <f t="shared" si="9"/>
        <v>3.8332349999999997</v>
      </c>
      <c r="AD41" s="94" t="str">
        <f t="shared" si="10"/>
        <v>-</v>
      </c>
      <c r="AE41" s="63"/>
    </row>
    <row r="42" spans="1:31">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row>
  </sheetData>
  <sortState xmlns:xlrd2="http://schemas.microsoft.com/office/spreadsheetml/2017/richdata2" ref="B7:C59">
    <sortCondition ref="B29"/>
  </sortState>
  <mergeCells count="6">
    <mergeCell ref="B3:U3"/>
    <mergeCell ref="V7:AD7"/>
    <mergeCell ref="M7:U7"/>
    <mergeCell ref="C7:C8"/>
    <mergeCell ref="B7:B8"/>
    <mergeCell ref="D7:L7"/>
  </mergeCells>
  <hyperlinks>
    <hyperlink ref="F4" r:id="rId1" xr:uid="{00000000-0004-0000-0E00-000000000000}"/>
  </hyperlinks>
  <pageMargins left="0.7" right="0.7" top="0.75" bottom="0.75" header="0.3" footer="0.3"/>
  <pageSetup paperSize="9" orientation="portrait"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sheetPr>
  <dimension ref="A1:AA237"/>
  <sheetViews>
    <sheetView zoomScaleNormal="100" workbookViewId="0"/>
  </sheetViews>
  <sheetFormatPr defaultColWidth="0" defaultRowHeight="14.25" zeroHeight="1"/>
  <cols>
    <col min="1" max="1" width="6.42578125" style="64" customWidth="1"/>
    <col min="2" max="2" width="37" style="64" customWidth="1"/>
    <col min="3" max="3" width="54.42578125" style="64" customWidth="1"/>
    <col min="4" max="4" width="19.5703125" style="64" customWidth="1"/>
    <col min="5" max="5" width="28.5703125" style="64" customWidth="1"/>
    <col min="6" max="6" width="2.85546875" style="64" customWidth="1"/>
    <col min="7" max="14" width="17.5703125" style="64" customWidth="1"/>
    <col min="15" max="15" width="2.85546875" style="64" customWidth="1"/>
    <col min="16" max="26" width="17.5703125" style="64" customWidth="1"/>
    <col min="27" max="27" width="10.140625" style="64" customWidth="1"/>
    <col min="28" max="16384" width="0" style="64" hidden="1"/>
  </cols>
  <sheetData>
    <row r="1" spans="1:27" s="61" customFormat="1" ht="12.6" customHeight="1"/>
    <row r="2" spans="1:27" s="61" customFormat="1" ht="18.600000000000001" customHeight="1">
      <c r="B2" s="27" t="s">
        <v>408</v>
      </c>
      <c r="C2" s="27"/>
      <c r="D2" s="27"/>
      <c r="E2" s="27"/>
    </row>
    <row r="3" spans="1:27" s="61" customFormat="1" ht="16.350000000000001" customHeight="1">
      <c r="B3" s="208" t="s">
        <v>409</v>
      </c>
      <c r="C3" s="208"/>
      <c r="D3" s="208"/>
      <c r="E3" s="208"/>
      <c r="F3" s="208"/>
      <c r="G3" s="208"/>
      <c r="H3" s="208"/>
      <c r="I3" s="62"/>
      <c r="J3" s="62"/>
      <c r="K3" s="62"/>
      <c r="L3" s="62"/>
      <c r="M3" s="62"/>
      <c r="N3" s="62"/>
      <c r="O3" s="62"/>
      <c r="P3" s="62"/>
      <c r="Q3" s="62"/>
    </row>
    <row r="4" spans="1:27" s="61" customFormat="1" ht="12.6" customHeight="1">
      <c r="B4" s="65"/>
    </row>
    <row r="5" spans="1:27" s="63" customFormat="1"/>
    <row r="6" spans="1:27" s="14" customFormat="1" ht="11.25">
      <c r="A6" s="10"/>
      <c r="B6" s="202" t="s">
        <v>20</v>
      </c>
      <c r="C6" s="210" t="s">
        <v>212</v>
      </c>
      <c r="D6" s="202" t="s">
        <v>71</v>
      </c>
      <c r="E6" s="195"/>
      <c r="F6" s="29"/>
      <c r="G6" s="172" t="s">
        <v>72</v>
      </c>
      <c r="H6" s="173"/>
      <c r="I6" s="173"/>
      <c r="J6" s="173"/>
      <c r="K6" s="173"/>
      <c r="L6" s="173"/>
      <c r="M6" s="173"/>
      <c r="N6" s="174"/>
      <c r="O6" s="29"/>
      <c r="P6" s="172" t="s">
        <v>73</v>
      </c>
      <c r="Q6" s="175"/>
      <c r="R6" s="175"/>
      <c r="S6" s="175"/>
      <c r="T6" s="175"/>
      <c r="U6" s="175"/>
      <c r="V6" s="175"/>
      <c r="W6" s="175"/>
      <c r="X6" s="175"/>
      <c r="Y6" s="175"/>
      <c r="Z6" s="176"/>
      <c r="AA6" s="10"/>
    </row>
    <row r="7" spans="1:27" s="14" customFormat="1" ht="11.25" customHeight="1">
      <c r="A7" s="10"/>
      <c r="B7" s="202"/>
      <c r="C7" s="211"/>
      <c r="D7" s="202"/>
      <c r="E7" s="196"/>
      <c r="F7" s="29"/>
      <c r="G7" s="182" t="s">
        <v>151</v>
      </c>
      <c r="H7" s="183"/>
      <c r="I7" s="183"/>
      <c r="J7" s="183"/>
      <c r="K7" s="183"/>
      <c r="L7" s="183"/>
      <c r="M7" s="183"/>
      <c r="N7" s="184"/>
      <c r="O7" s="29"/>
      <c r="P7" s="182" t="s">
        <v>75</v>
      </c>
      <c r="Q7" s="183"/>
      <c r="R7" s="183"/>
      <c r="S7" s="183"/>
      <c r="T7" s="183"/>
      <c r="U7" s="183"/>
      <c r="V7" s="183"/>
      <c r="W7" s="183"/>
      <c r="X7" s="183"/>
      <c r="Y7" s="183"/>
      <c r="Z7" s="184"/>
      <c r="AA7" s="10"/>
    </row>
    <row r="8" spans="1:27" s="14" customFormat="1" ht="25.5" customHeight="1">
      <c r="A8" s="10"/>
      <c r="B8" s="202"/>
      <c r="C8" s="211"/>
      <c r="D8" s="202"/>
      <c r="E8" s="50" t="s">
        <v>76</v>
      </c>
      <c r="F8" s="29"/>
      <c r="G8" s="51" t="s">
        <v>152</v>
      </c>
      <c r="H8" s="51" t="s">
        <v>78</v>
      </c>
      <c r="I8" s="51" t="s">
        <v>153</v>
      </c>
      <c r="J8" s="51" t="s">
        <v>154</v>
      </c>
      <c r="K8" s="51" t="s">
        <v>81</v>
      </c>
      <c r="L8" s="52" t="s">
        <v>82</v>
      </c>
      <c r="M8" s="51" t="s">
        <v>83</v>
      </c>
      <c r="N8" s="42" t="s">
        <v>84</v>
      </c>
      <c r="O8" s="29"/>
      <c r="P8" s="42" t="s">
        <v>85</v>
      </c>
      <c r="Q8" s="42" t="s">
        <v>86</v>
      </c>
      <c r="R8" s="42" t="s">
        <v>87</v>
      </c>
      <c r="S8" s="53" t="s">
        <v>88</v>
      </c>
      <c r="T8" s="42" t="s">
        <v>89</v>
      </c>
      <c r="U8" s="42" t="s">
        <v>90</v>
      </c>
      <c r="V8" s="42" t="s">
        <v>91</v>
      </c>
      <c r="W8" s="42" t="s">
        <v>92</v>
      </c>
      <c r="X8" s="42" t="s">
        <v>93</v>
      </c>
      <c r="Y8" s="42" t="s">
        <v>94</v>
      </c>
      <c r="Z8" s="42" t="s">
        <v>95</v>
      </c>
      <c r="AA8" s="10"/>
    </row>
    <row r="9" spans="1:27" s="14" customFormat="1" ht="15" customHeight="1">
      <c r="A9" s="10"/>
      <c r="B9" s="202"/>
      <c r="C9" s="211"/>
      <c r="D9" s="202"/>
      <c r="E9" s="50" t="s">
        <v>96</v>
      </c>
      <c r="F9" s="29"/>
      <c r="G9" s="54" t="s">
        <v>97</v>
      </c>
      <c r="H9" s="54" t="s">
        <v>98</v>
      </c>
      <c r="I9" s="54" t="s">
        <v>99</v>
      </c>
      <c r="J9" s="54" t="s">
        <v>100</v>
      </c>
      <c r="K9" s="54" t="s">
        <v>101</v>
      </c>
      <c r="L9" s="55" t="s">
        <v>102</v>
      </c>
      <c r="M9" s="54" t="s">
        <v>103</v>
      </c>
      <c r="N9" s="54" t="s">
        <v>104</v>
      </c>
      <c r="O9" s="29"/>
      <c r="P9" s="54" t="s">
        <v>105</v>
      </c>
      <c r="Q9" s="54" t="s">
        <v>106</v>
      </c>
      <c r="R9" s="54" t="s">
        <v>107</v>
      </c>
      <c r="S9" s="56" t="s">
        <v>108</v>
      </c>
      <c r="T9" s="54" t="s">
        <v>109</v>
      </c>
      <c r="U9" s="54" t="s">
        <v>110</v>
      </c>
      <c r="V9" s="54" t="s">
        <v>111</v>
      </c>
      <c r="W9" s="54" t="s">
        <v>112</v>
      </c>
      <c r="X9" s="54" t="s">
        <v>113</v>
      </c>
      <c r="Y9" s="54" t="s">
        <v>114</v>
      </c>
      <c r="Z9" s="54" t="s">
        <v>115</v>
      </c>
      <c r="AA9" s="10"/>
    </row>
    <row r="10" spans="1:27" s="14" customFormat="1" ht="15" customHeight="1">
      <c r="A10" s="10"/>
      <c r="B10" s="202"/>
      <c r="C10" s="212"/>
      <c r="D10" s="202"/>
      <c r="E10" s="16" t="s">
        <v>116</v>
      </c>
      <c r="F10" s="29"/>
      <c r="G10" s="142" t="s">
        <v>117</v>
      </c>
      <c r="H10" s="142" t="s">
        <v>117</v>
      </c>
      <c r="I10" s="142" t="s">
        <v>118</v>
      </c>
      <c r="J10" s="142" t="s">
        <v>118</v>
      </c>
      <c r="K10" s="142" t="s">
        <v>119</v>
      </c>
      <c r="L10" s="143" t="s">
        <v>119</v>
      </c>
      <c r="M10" s="142" t="s">
        <v>120</v>
      </c>
      <c r="N10" s="42" t="s">
        <v>120</v>
      </c>
      <c r="O10" s="29"/>
      <c r="P10" s="42" t="s">
        <v>121</v>
      </c>
      <c r="Q10" s="142" t="s">
        <v>122</v>
      </c>
      <c r="R10" s="142" t="s">
        <v>122</v>
      </c>
      <c r="S10" s="144" t="s">
        <v>123</v>
      </c>
      <c r="T10" s="42" t="s">
        <v>123</v>
      </c>
      <c r="U10" s="42" t="s">
        <v>124</v>
      </c>
      <c r="V10" s="42" t="s">
        <v>124</v>
      </c>
      <c r="W10" s="42" t="s">
        <v>125</v>
      </c>
      <c r="X10" s="42" t="s">
        <v>125</v>
      </c>
      <c r="Y10" s="42" t="s">
        <v>126</v>
      </c>
      <c r="Z10" s="42" t="s">
        <v>126</v>
      </c>
      <c r="AA10" s="10"/>
    </row>
    <row r="11" spans="1:27" s="14" customFormat="1" ht="12.6" customHeight="1">
      <c r="A11" s="10"/>
      <c r="B11" s="78" t="s">
        <v>410</v>
      </c>
      <c r="C11" s="213" t="s">
        <v>411</v>
      </c>
      <c r="D11" s="234" t="s">
        <v>412</v>
      </c>
      <c r="E11" s="145"/>
      <c r="F11" s="29"/>
      <c r="G11" s="127">
        <v>1.6899999999999998E-2</v>
      </c>
      <c r="H11" s="127">
        <v>1.4800000000000001E-2</v>
      </c>
      <c r="I11" s="127">
        <v>1.47E-2</v>
      </c>
      <c r="J11" s="127">
        <v>1.29E-2</v>
      </c>
      <c r="K11" s="127">
        <v>1.0500000000000001E-2</v>
      </c>
      <c r="L11" s="127">
        <v>1.06E-2</v>
      </c>
      <c r="M11" s="127">
        <v>1.01E-2</v>
      </c>
      <c r="N11" s="127">
        <v>9.1999999999999998E-3</v>
      </c>
      <c r="O11" s="29"/>
      <c r="P11" s="127">
        <v>9.1999999999999998E-3</v>
      </c>
      <c r="Q11" s="127">
        <v>1.49E-2</v>
      </c>
      <c r="R11" s="127">
        <v>1.2200000000000001E-2</v>
      </c>
      <c r="S11" s="127">
        <v>1.14E-2</v>
      </c>
      <c r="T11" s="127">
        <v>1.2800000000000001E-2</v>
      </c>
      <c r="U11" s="141"/>
      <c r="V11" s="141"/>
      <c r="W11" s="141"/>
      <c r="X11" s="141"/>
      <c r="Y11" s="141"/>
      <c r="Z11" s="141"/>
      <c r="AA11" s="10"/>
    </row>
    <row r="12" spans="1:27" s="14" customFormat="1" ht="12.6" customHeight="1">
      <c r="A12" s="10"/>
      <c r="B12" s="78" t="s">
        <v>413</v>
      </c>
      <c r="C12" s="214"/>
      <c r="D12" s="235"/>
      <c r="E12" s="145"/>
      <c r="F12" s="29"/>
      <c r="G12" s="127">
        <v>1.9800000000000002E-2</v>
      </c>
      <c r="H12" s="127">
        <v>2.0899999999999998E-2</v>
      </c>
      <c r="I12" s="127">
        <v>2.23E-2</v>
      </c>
      <c r="J12" s="127">
        <v>2.12E-2</v>
      </c>
      <c r="K12" s="127">
        <v>2.3400000000000001E-2</v>
      </c>
      <c r="L12" s="127">
        <v>2.35E-2</v>
      </c>
      <c r="M12" s="127">
        <v>2.0199999999999999E-2</v>
      </c>
      <c r="N12" s="127">
        <v>2.1700000000000001E-2</v>
      </c>
      <c r="O12" s="29"/>
      <c r="P12" s="127">
        <v>2.1700000000000001E-2</v>
      </c>
      <c r="Q12" s="127">
        <v>2.3599999999999999E-2</v>
      </c>
      <c r="R12" s="127">
        <v>2.2599999999999999E-2</v>
      </c>
      <c r="S12" s="127">
        <v>2.3599999999999999E-2</v>
      </c>
      <c r="T12" s="127">
        <v>0</v>
      </c>
      <c r="U12" s="141"/>
      <c r="V12" s="141"/>
      <c r="W12" s="141"/>
      <c r="X12" s="141"/>
      <c r="Y12" s="141"/>
      <c r="Z12" s="141"/>
      <c r="AA12" s="10"/>
    </row>
    <row r="13" spans="1:27" s="10" customFormat="1" ht="12.6" customHeight="1">
      <c r="B13" s="147" t="s">
        <v>183</v>
      </c>
      <c r="C13" s="215"/>
      <c r="D13" s="236"/>
      <c r="E13" s="136"/>
      <c r="F13" s="29"/>
      <c r="G13" s="141"/>
      <c r="H13" s="141"/>
      <c r="I13" s="141"/>
      <c r="J13" s="141"/>
      <c r="K13" s="141"/>
      <c r="L13" s="141"/>
      <c r="M13" s="141"/>
      <c r="N13" s="141"/>
      <c r="O13" s="29"/>
      <c r="P13" s="141"/>
      <c r="Q13" s="141"/>
      <c r="R13" s="141"/>
      <c r="S13" s="141"/>
      <c r="T13" s="141"/>
      <c r="U13" s="148">
        <v>1.2800000000000001E-2</v>
      </c>
      <c r="V13" s="149">
        <v>9.1999999999999998E-3</v>
      </c>
      <c r="W13" s="149">
        <v>9.1999999999999998E-3</v>
      </c>
      <c r="X13" s="149">
        <v>3.4299999999999997E-2</v>
      </c>
      <c r="Y13" s="149"/>
      <c r="Z13" s="150"/>
    </row>
    <row r="14" spans="1:27" s="10" customFormat="1" ht="12.6" customHeight="1">
      <c r="B14" s="137"/>
      <c r="C14" s="138"/>
      <c r="D14" s="139"/>
      <c r="E14" s="140"/>
      <c r="F14" s="141"/>
      <c r="G14" s="141"/>
      <c r="H14" s="141"/>
      <c r="I14" s="141"/>
      <c r="J14" s="141"/>
      <c r="K14" s="141"/>
      <c r="L14" s="141"/>
      <c r="M14" s="141"/>
      <c r="N14" s="141"/>
      <c r="O14" s="141"/>
      <c r="P14" s="141"/>
      <c r="Q14" s="141"/>
      <c r="R14" s="141"/>
      <c r="S14" s="141"/>
      <c r="T14" s="141"/>
      <c r="U14" s="141"/>
      <c r="V14" s="141"/>
      <c r="W14" s="141"/>
      <c r="X14" s="141"/>
    </row>
    <row r="15" spans="1:27" s="10" customFormat="1" ht="12.6" customHeight="1">
      <c r="B15" s="137"/>
      <c r="C15" s="138"/>
      <c r="D15" s="139"/>
      <c r="E15" s="140"/>
      <c r="F15" s="141"/>
      <c r="G15" s="141"/>
      <c r="H15" s="141"/>
      <c r="I15" s="141"/>
      <c r="J15" s="141"/>
      <c r="K15" s="141"/>
      <c r="L15" s="141"/>
      <c r="M15" s="141"/>
      <c r="N15" s="141"/>
      <c r="O15" s="141"/>
      <c r="P15" s="141"/>
      <c r="Q15" s="141"/>
      <c r="R15" s="141"/>
      <c r="S15" s="141"/>
      <c r="T15" s="141"/>
      <c r="U15" s="141"/>
      <c r="V15" s="141"/>
      <c r="W15" s="141"/>
      <c r="X15" s="141"/>
    </row>
    <row r="16" spans="1:27" s="10" customFormat="1" ht="12.6" customHeight="1">
      <c r="B16" s="137"/>
      <c r="C16" s="138"/>
      <c r="D16" s="139"/>
      <c r="E16" s="140"/>
      <c r="F16" s="141"/>
      <c r="G16" s="141"/>
      <c r="H16" s="141"/>
      <c r="I16" s="141"/>
      <c r="J16" s="141"/>
      <c r="K16" s="141"/>
      <c r="L16" s="141"/>
      <c r="M16" s="141"/>
      <c r="N16" s="141"/>
      <c r="P16" s="141"/>
      <c r="Q16" s="141"/>
      <c r="R16" s="141"/>
      <c r="S16" s="141"/>
      <c r="T16" s="141"/>
      <c r="U16" s="141"/>
      <c r="V16" s="141"/>
      <c r="W16" s="141"/>
      <c r="X16" s="141"/>
    </row>
    <row r="17" spans="15:15" s="10" customFormat="1" ht="14.25" customHeight="1">
      <c r="O17" s="14"/>
    </row>
    <row r="18" spans="15:15" s="14" customFormat="1" ht="11.25" hidden="1"/>
    <row r="19" spans="15:15" s="14" customFormat="1" ht="11.25" hidden="1"/>
    <row r="20" spans="15:15" s="14" customFormat="1" ht="11.25" hidden="1"/>
    <row r="21" spans="15:15" s="14" customFormat="1" ht="11.25" hidden="1"/>
    <row r="22" spans="15:15" s="14" customFormat="1" ht="11.25" hidden="1"/>
    <row r="23" spans="15:15" s="14" customFormat="1" ht="11.25" hidden="1"/>
    <row r="24" spans="15:15" s="14" customFormat="1" ht="11.25" hidden="1"/>
    <row r="25" spans="15:15" s="14" customFormat="1" ht="11.25" hidden="1"/>
    <row r="26" spans="15:15" s="14" customFormat="1" ht="11.25" hidden="1"/>
    <row r="27" spans="15:15" s="14" customFormat="1" ht="11.25" hidden="1"/>
    <row r="28" spans="15:15" s="14" customFormat="1" ht="11.25" hidden="1"/>
    <row r="29" spans="15:15" s="14" customFormat="1" ht="11.25" hidden="1"/>
    <row r="30" spans="15:15" s="14" customFormat="1" ht="11.25" hidden="1"/>
    <row r="31" spans="15:15" s="14" customFormat="1" ht="11.25" hidden="1"/>
    <row r="32" spans="15:15" s="14" customFormat="1" ht="11.25" hidden="1"/>
    <row r="33" s="14" customFormat="1" ht="11.25" hidden="1"/>
    <row r="34" s="14" customFormat="1" ht="11.25" hidden="1"/>
    <row r="35" s="14" customFormat="1" ht="11.25" hidden="1"/>
    <row r="36" s="14" customFormat="1" ht="11.25" hidden="1"/>
    <row r="37" s="14" customFormat="1" ht="11.25" hidden="1"/>
    <row r="38" s="14" customFormat="1" ht="11.25" hidden="1"/>
    <row r="39" s="14" customFormat="1" ht="11.25" hidden="1"/>
    <row r="40" s="14" customFormat="1" ht="11.25" hidden="1"/>
    <row r="41" s="14" customFormat="1" ht="11.25" hidden="1"/>
    <row r="42" s="14" customFormat="1" ht="11.25" hidden="1"/>
    <row r="43" s="14" customFormat="1" ht="11.25" hidden="1"/>
    <row r="44" s="14" customFormat="1" ht="11.25" hidden="1"/>
    <row r="45" s="14" customFormat="1" ht="11.25" hidden="1"/>
    <row r="46" s="14" customFormat="1" ht="11.25" hidden="1"/>
    <row r="47" s="14" customFormat="1" ht="11.25" hidden="1"/>
    <row r="48" s="14" customFormat="1" ht="11.25" hidden="1"/>
    <row r="49" s="14" customFormat="1" ht="11.25" hidden="1"/>
    <row r="50" s="14" customFormat="1" ht="11.25" hidden="1"/>
    <row r="51" s="14" customFormat="1" ht="11.25" hidden="1"/>
    <row r="52" s="14" customFormat="1" ht="11.25" hidden="1"/>
    <row r="53" s="14" customFormat="1" ht="11.25" hidden="1"/>
    <row r="54" s="14" customFormat="1" ht="11.25" hidden="1"/>
    <row r="55" s="14" customFormat="1" ht="11.25" hidden="1"/>
    <row r="56" s="14" customFormat="1" ht="11.25" hidden="1"/>
    <row r="57" s="14" customFormat="1" ht="11.25" hidden="1"/>
    <row r="58" s="14" customFormat="1" ht="11.25" hidden="1"/>
    <row r="59" s="14" customFormat="1" ht="11.25" hidden="1"/>
    <row r="60" s="14" customFormat="1" ht="11.25" hidden="1"/>
    <row r="61" s="14" customFormat="1" ht="11.25" hidden="1"/>
    <row r="62" s="14" customFormat="1" ht="11.25" hidden="1"/>
    <row r="63" s="14" customFormat="1" ht="11.25" hidden="1"/>
    <row r="64" s="14" customFormat="1" ht="11.25" hidden="1"/>
    <row r="65" s="14" customFormat="1" ht="11.25" hidden="1"/>
    <row r="66" s="14" customFormat="1" ht="11.25" hidden="1"/>
    <row r="67" s="14" customFormat="1" ht="11.25" hidden="1"/>
    <row r="68" s="14" customFormat="1" ht="11.25" hidden="1"/>
    <row r="69" s="14" customFormat="1" ht="11.25" hidden="1"/>
    <row r="70" s="14" customFormat="1" ht="11.25" hidden="1"/>
    <row r="71" s="14" customFormat="1" ht="11.25" hidden="1"/>
    <row r="72" s="14" customFormat="1" ht="11.25" hidden="1"/>
    <row r="73" s="14" customFormat="1" ht="11.25" hidden="1"/>
    <row r="74" s="14" customFormat="1" ht="11.25" hidden="1"/>
    <row r="75" s="14" customFormat="1" ht="11.25" hidden="1"/>
    <row r="76" s="14" customFormat="1" ht="11.25" hidden="1"/>
    <row r="77" s="14" customFormat="1" ht="11.25" hidden="1"/>
    <row r="78" s="14" customFormat="1" ht="11.25" hidden="1"/>
    <row r="79" s="14" customFormat="1" ht="11.25" hidden="1"/>
    <row r="80" s="14" customFormat="1" ht="11.25" hidden="1"/>
    <row r="81" s="14" customFormat="1" ht="11.25" hidden="1"/>
    <row r="82" s="14" customFormat="1" ht="11.25" hidden="1"/>
    <row r="83" s="14" customFormat="1" ht="11.25" hidden="1"/>
    <row r="84" s="14" customFormat="1" ht="11.25" hidden="1"/>
    <row r="85" s="14" customFormat="1" ht="11.25" hidden="1"/>
    <row r="86" s="14" customFormat="1" ht="11.25" hidden="1"/>
    <row r="87" s="14" customFormat="1" ht="11.25" hidden="1"/>
    <row r="88" s="14" customFormat="1" ht="11.25" hidden="1"/>
    <row r="89" s="14" customFormat="1" ht="11.25" hidden="1"/>
    <row r="90" s="14" customFormat="1" ht="11.25" hidden="1"/>
    <row r="91" s="14" customFormat="1" ht="11.25" hidden="1"/>
    <row r="92" s="14" customFormat="1" ht="11.25" hidden="1"/>
    <row r="93" s="14" customFormat="1" ht="11.25" hidden="1"/>
    <row r="94" s="14" customFormat="1" ht="11.25" hidden="1"/>
    <row r="95" s="14" customFormat="1" ht="11.25" hidden="1"/>
    <row r="96" s="14" customFormat="1" ht="11.25" hidden="1"/>
    <row r="97" s="14" customFormat="1" ht="11.25" hidden="1"/>
    <row r="98" s="14" customFormat="1" ht="11.25" hidden="1"/>
    <row r="99" s="14" customFormat="1" ht="11.25" hidden="1"/>
    <row r="100" s="14" customFormat="1" ht="11.25" hidden="1"/>
    <row r="101" s="14" customFormat="1" ht="11.25" hidden="1"/>
    <row r="102" s="14" customFormat="1" ht="11.25" hidden="1"/>
    <row r="103" s="14" customFormat="1" ht="11.25" hidden="1"/>
    <row r="104" s="14" customFormat="1" ht="11.25" hidden="1"/>
    <row r="105" s="14" customFormat="1" ht="11.25" hidden="1"/>
    <row r="106" s="14" customFormat="1" ht="11.25" hidden="1"/>
    <row r="107" s="14" customFormat="1" ht="11.25" hidden="1"/>
    <row r="108" s="14" customFormat="1" ht="11.25" hidden="1"/>
    <row r="109" s="14" customFormat="1" ht="11.25" hidden="1"/>
    <row r="110" s="14" customFormat="1" ht="11.25" hidden="1"/>
    <row r="111" s="14" customFormat="1" ht="11.25" hidden="1"/>
    <row r="112" s="14" customFormat="1" ht="11.25" hidden="1"/>
    <row r="113" s="14" customFormat="1" ht="11.25" hidden="1"/>
    <row r="114" s="14" customFormat="1" ht="11.25" hidden="1"/>
    <row r="115" s="14" customFormat="1" ht="11.25" hidden="1"/>
    <row r="116" s="14" customFormat="1" ht="11.25" hidden="1"/>
    <row r="117" s="14" customFormat="1" ht="11.25" hidden="1"/>
    <row r="118" s="14" customFormat="1" ht="11.25" hidden="1"/>
    <row r="119" s="14" customFormat="1" ht="11.25" hidden="1"/>
    <row r="120" s="14" customFormat="1" ht="11.25" hidden="1"/>
    <row r="121" s="14" customFormat="1" ht="11.25" hidden="1"/>
    <row r="122" s="14" customFormat="1" ht="11.25" hidden="1"/>
    <row r="123" s="14" customFormat="1" ht="11.25" hidden="1"/>
    <row r="124" s="14" customFormat="1" ht="11.25" hidden="1"/>
    <row r="125" s="14" customFormat="1" ht="11.25" hidden="1"/>
    <row r="126" s="14" customFormat="1" ht="11.25" hidden="1"/>
    <row r="127" s="14" customFormat="1" ht="11.25" hidden="1"/>
    <row r="128" s="14" customFormat="1" ht="11.25" hidden="1"/>
    <row r="129" s="14" customFormat="1" ht="11.25" hidden="1"/>
    <row r="130" s="14" customFormat="1" ht="11.25" hidden="1"/>
    <row r="131" s="14" customFormat="1" ht="11.25" hidden="1"/>
    <row r="132" s="14" customFormat="1" ht="11.25" hidden="1"/>
    <row r="133" s="14" customFormat="1" ht="11.25" hidden="1"/>
    <row r="134" s="14" customFormat="1" ht="11.25" hidden="1"/>
    <row r="135" s="14" customFormat="1" ht="11.25" hidden="1"/>
    <row r="136" s="14" customFormat="1" ht="11.25" hidden="1"/>
    <row r="137" s="14" customFormat="1" ht="11.25" hidden="1"/>
    <row r="138" s="14" customFormat="1" ht="11.25" hidden="1"/>
    <row r="139" s="14" customFormat="1" ht="11.25" hidden="1"/>
    <row r="140" s="14" customFormat="1" ht="11.25" hidden="1"/>
    <row r="141" s="14" customFormat="1" ht="11.25" hidden="1"/>
    <row r="142" s="14" customFormat="1" ht="11.25" hidden="1"/>
    <row r="143" s="14" customFormat="1" ht="11.25" hidden="1"/>
    <row r="144" s="14" customFormat="1" ht="11.25" hidden="1"/>
    <row r="145" s="14" customFormat="1" ht="11.25" hidden="1"/>
    <row r="146" s="14" customFormat="1" ht="11.25" hidden="1"/>
    <row r="147" s="14" customFormat="1" ht="11.25" hidden="1"/>
    <row r="148" s="14" customFormat="1" ht="11.25" hidden="1"/>
    <row r="149" s="14" customFormat="1" ht="11.25" hidden="1"/>
    <row r="150" s="14" customFormat="1" ht="11.25" hidden="1"/>
    <row r="151" s="14" customFormat="1" ht="11.25" hidden="1"/>
    <row r="152" s="14" customFormat="1" ht="11.25" hidden="1"/>
    <row r="153" s="14" customFormat="1" ht="11.25" hidden="1"/>
    <row r="154" s="14" customFormat="1" ht="11.25" hidden="1"/>
    <row r="155" s="14" customFormat="1" ht="11.25" hidden="1"/>
    <row r="156" s="14" customFormat="1" ht="11.25" hidden="1"/>
    <row r="157" s="14" customFormat="1" ht="11.25" hidden="1"/>
    <row r="158" s="14" customFormat="1" ht="11.25" hidden="1"/>
    <row r="159" s="14" customFormat="1" ht="11.25" hidden="1"/>
    <row r="160" s="14" customFormat="1" ht="11.25" hidden="1"/>
    <row r="161" s="14" customFormat="1" ht="11.25" hidden="1"/>
    <row r="162" s="14" customFormat="1" ht="11.25" hidden="1"/>
    <row r="163" s="14" customFormat="1" ht="11.25" hidden="1"/>
    <row r="164" s="14" customFormat="1" ht="11.25" hidden="1"/>
    <row r="165" s="14" customFormat="1" ht="11.25" hidden="1"/>
    <row r="166" s="14" customFormat="1" ht="11.25" hidden="1"/>
    <row r="167" s="14" customFormat="1" ht="11.25" hidden="1"/>
    <row r="168" s="14" customFormat="1" ht="11.25" hidden="1"/>
    <row r="169" s="14" customFormat="1" ht="11.25" hidden="1"/>
    <row r="170" s="14" customFormat="1" ht="11.25" hidden="1"/>
    <row r="171" s="14" customFormat="1" ht="11.25" hidden="1"/>
    <row r="172" s="14" customFormat="1" ht="11.25" hidden="1"/>
    <row r="173" s="14" customFormat="1" ht="11.25" hidden="1"/>
    <row r="174" s="14" customFormat="1" ht="11.25" hidden="1"/>
    <row r="175" s="14" customFormat="1" ht="11.25" hidden="1"/>
    <row r="176" s="14" customFormat="1" ht="11.25" hidden="1"/>
    <row r="177" s="14" customFormat="1" ht="11.25" hidden="1"/>
    <row r="178" s="14" customFormat="1" ht="11.25" hidden="1"/>
    <row r="179" s="14" customFormat="1" ht="11.25" hidden="1"/>
    <row r="180" s="14" customFormat="1" ht="11.25" hidden="1"/>
    <row r="181" s="14" customFormat="1" ht="11.25" hidden="1"/>
    <row r="182" s="14" customFormat="1" ht="11.25" hidden="1"/>
    <row r="183" s="14" customFormat="1" ht="11.25" hidden="1"/>
    <row r="184" s="14" customFormat="1" ht="11.25" hidden="1"/>
    <row r="185" s="14" customFormat="1" ht="11.25" hidden="1"/>
    <row r="186" s="14" customFormat="1" ht="11.25" hidden="1"/>
    <row r="187" s="14" customFormat="1" ht="11.25" hidden="1"/>
    <row r="188" s="14" customFormat="1" ht="11.25" hidden="1"/>
    <row r="189" s="14" customFormat="1" ht="11.25" hidden="1"/>
    <row r="190" s="14" customFormat="1" ht="11.25" hidden="1"/>
    <row r="191" s="14" customFormat="1" ht="11.25" hidden="1"/>
    <row r="192" s="14" customFormat="1" ht="11.25" hidden="1"/>
    <row r="193" s="14" customFormat="1" ht="11.25" hidden="1"/>
    <row r="194" s="14" customFormat="1" ht="11.25" hidden="1"/>
    <row r="195" s="14" customFormat="1" ht="11.25" hidden="1"/>
    <row r="196" s="14" customFormat="1" ht="11.25" hidden="1"/>
    <row r="197" s="14" customFormat="1" ht="11.25" hidden="1"/>
    <row r="198" s="14" customFormat="1" ht="11.25" hidden="1"/>
    <row r="199" s="14" customFormat="1" ht="11.25" hidden="1"/>
    <row r="200" s="14" customFormat="1" ht="11.25" hidden="1"/>
    <row r="201" s="14" customFormat="1" ht="11.25" hidden="1"/>
    <row r="202" s="14" customFormat="1" ht="11.25" hidden="1"/>
    <row r="203" s="14" customFormat="1" ht="11.25" hidden="1"/>
    <row r="204" s="14" customFormat="1" ht="11.25" hidden="1"/>
    <row r="205" s="14" customFormat="1" ht="11.25" hidden="1"/>
    <row r="206" s="14" customFormat="1" ht="11.25" hidden="1"/>
    <row r="207" s="14" customFormat="1" ht="11.25" hidden="1"/>
    <row r="208" s="14" customFormat="1" ht="11.25" hidden="1"/>
    <row r="209" s="14" customFormat="1" ht="11.25" hidden="1"/>
    <row r="210" s="14" customFormat="1" ht="11.25" hidden="1"/>
    <row r="211" s="14" customFormat="1" ht="11.25" hidden="1"/>
    <row r="212" s="14" customFormat="1" ht="11.25" hidden="1"/>
    <row r="213" s="14" customFormat="1" ht="11.25" hidden="1"/>
    <row r="214" s="14" customFormat="1" ht="11.25" hidden="1"/>
    <row r="215" s="14" customFormat="1" ht="11.25" hidden="1"/>
    <row r="216" s="14" customFormat="1" ht="11.25" hidden="1"/>
    <row r="217" s="14" customFormat="1" ht="11.25" hidden="1"/>
    <row r="218" s="14" customFormat="1" ht="11.25" hidden="1"/>
    <row r="219" s="14" customFormat="1" ht="11.25" hidden="1"/>
    <row r="220" s="14" customFormat="1" ht="11.25" hidden="1"/>
    <row r="221" s="14" customFormat="1" ht="11.25" hidden="1"/>
    <row r="222" s="14" customFormat="1" ht="11.25" hidden="1"/>
    <row r="223" s="14" customFormat="1" ht="11.25" hidden="1"/>
    <row r="224" s="14" customFormat="1" ht="11.25" hidden="1"/>
    <row r="225" spans="15:15" s="14" customFormat="1" ht="11.25" hidden="1"/>
    <row r="226" spans="15:15" s="14" customFormat="1" ht="11.25" hidden="1"/>
    <row r="227" spans="15:15" s="14" customFormat="1" ht="11.25" hidden="1"/>
    <row r="228" spans="15:15" s="14" customFormat="1" ht="11.25" hidden="1"/>
    <row r="229" spans="15:15" s="14" customFormat="1" ht="11.25" hidden="1"/>
    <row r="230" spans="15:15" s="14" customFormat="1" ht="11.25" hidden="1"/>
    <row r="231" spans="15:15" s="14" customFormat="1" ht="11.25" hidden="1"/>
    <row r="232" spans="15:15" s="14" customFormat="1" ht="11.25" hidden="1"/>
    <row r="233" spans="15:15" s="14" customFormat="1" ht="11.25" hidden="1"/>
    <row r="234" spans="15:15" s="14" customFormat="1" ht="11.25" hidden="1"/>
    <row r="235" spans="15:15" s="14" customFormat="1" ht="11.25" hidden="1">
      <c r="O235" s="10"/>
    </row>
    <row r="236" spans="15:15" s="10" customFormat="1" ht="14.25" hidden="1" customHeight="1"/>
    <row r="237" spans="15:15" s="10" customFormat="1" hidden="1">
      <c r="O237" s="64"/>
    </row>
  </sheetData>
  <mergeCells count="11">
    <mergeCell ref="B3:H3"/>
    <mergeCell ref="B6:B10"/>
    <mergeCell ref="C6:C10"/>
    <mergeCell ref="D6:D10"/>
    <mergeCell ref="E6:E7"/>
    <mergeCell ref="G6:N6"/>
    <mergeCell ref="P6:Z6"/>
    <mergeCell ref="G7:N7"/>
    <mergeCell ref="P7:Z7"/>
    <mergeCell ref="D11:D13"/>
    <mergeCell ref="C11:C13"/>
  </mergeCells>
  <hyperlinks>
    <hyperlink ref="C11" r:id="rId1" xr:uid="{00000000-0004-0000-0F00-000000000000}"/>
  </hyperlinks>
  <pageMargins left="0.7" right="0.7" top="0.75" bottom="0.75" header="0.3" footer="0.3"/>
  <pageSetup paperSize="9" orientation="portrait"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79998168889431442"/>
  </sheetPr>
  <dimension ref="A1:AB271"/>
  <sheetViews>
    <sheetView zoomScaleNormal="100" workbookViewId="0"/>
  </sheetViews>
  <sheetFormatPr defaultColWidth="0" defaultRowHeight="0" customHeight="1" zeroHeight="1"/>
  <cols>
    <col min="1" max="1" width="6.42578125" style="64" customWidth="1"/>
    <col min="2" max="2" width="28.42578125" style="64" customWidth="1"/>
    <col min="3" max="3" width="20.42578125" style="64" customWidth="1"/>
    <col min="4" max="4" width="19.5703125" style="64" customWidth="1"/>
    <col min="5" max="5" width="22.42578125" style="64" customWidth="1"/>
    <col min="6" max="6" width="28.5703125" style="64" customWidth="1"/>
    <col min="7" max="7" width="2.85546875" style="64" customWidth="1"/>
    <col min="8" max="15" width="17.5703125" style="64" customWidth="1"/>
    <col min="16" max="16" width="2.85546875" style="64" customWidth="1"/>
    <col min="17" max="27" width="17.5703125" style="64" customWidth="1"/>
    <col min="28" max="28" width="10.140625" style="64" customWidth="1"/>
    <col min="29" max="16384" width="0" style="64" hidden="1"/>
  </cols>
  <sheetData>
    <row r="1" spans="1:28" s="61" customFormat="1" ht="12.6" customHeight="1"/>
    <row r="2" spans="1:28" s="61" customFormat="1" ht="18.600000000000001" customHeight="1">
      <c r="B2" s="27" t="s">
        <v>143</v>
      </c>
      <c r="C2" s="27"/>
      <c r="D2" s="27"/>
      <c r="E2" s="27"/>
      <c r="F2" s="27"/>
    </row>
    <row r="3" spans="1:28" s="61" customFormat="1" ht="23.25" customHeight="1">
      <c r="B3" s="188" t="s">
        <v>422</v>
      </c>
      <c r="C3" s="188"/>
      <c r="D3" s="188"/>
      <c r="E3" s="188"/>
      <c r="F3" s="188"/>
      <c r="G3" s="188"/>
      <c r="H3" s="188"/>
      <c r="I3" s="188"/>
      <c r="J3" s="62"/>
      <c r="K3" s="62"/>
      <c r="L3" s="62"/>
      <c r="M3" s="62"/>
      <c r="N3" s="62"/>
      <c r="O3" s="62"/>
      <c r="P3" s="62"/>
      <c r="Q3" s="62"/>
      <c r="R3" s="62"/>
    </row>
    <row r="4" spans="1:28" s="61" customFormat="1" ht="12.6" customHeight="1"/>
    <row r="5" spans="1:28" s="63" customFormat="1" ht="14.25">
      <c r="H5" s="10"/>
      <c r="Q5" s="10"/>
    </row>
    <row r="6" spans="1:28" s="63" customFormat="1" ht="14.25"/>
    <row r="7" spans="1:28" s="14" customFormat="1" ht="11.25">
      <c r="A7" s="10"/>
      <c r="B7" s="202" t="s">
        <v>20</v>
      </c>
      <c r="C7" s="210" t="s">
        <v>212</v>
      </c>
      <c r="D7" s="202" t="s">
        <v>71</v>
      </c>
      <c r="E7" s="193" t="s">
        <v>414</v>
      </c>
      <c r="F7" s="195"/>
      <c r="G7" s="29"/>
      <c r="H7" s="172" t="s">
        <v>72</v>
      </c>
      <c r="I7" s="173"/>
      <c r="J7" s="173"/>
      <c r="K7" s="173"/>
      <c r="L7" s="173"/>
      <c r="M7" s="173"/>
      <c r="N7" s="173"/>
      <c r="O7" s="174"/>
      <c r="P7" s="29"/>
      <c r="Q7" s="172" t="s">
        <v>73</v>
      </c>
      <c r="R7" s="175"/>
      <c r="S7" s="175"/>
      <c r="T7" s="175"/>
      <c r="U7" s="175"/>
      <c r="V7" s="175"/>
      <c r="W7" s="175"/>
      <c r="X7" s="175"/>
      <c r="Y7" s="175"/>
      <c r="Z7" s="175"/>
      <c r="AA7" s="176"/>
      <c r="AB7" s="10"/>
    </row>
    <row r="8" spans="1:28" s="14" customFormat="1" ht="11.25" customHeight="1">
      <c r="A8" s="10"/>
      <c r="B8" s="202"/>
      <c r="C8" s="211"/>
      <c r="D8" s="202"/>
      <c r="E8" s="193"/>
      <c r="F8" s="196"/>
      <c r="G8" s="29"/>
      <c r="H8" s="182" t="s">
        <v>151</v>
      </c>
      <c r="I8" s="183"/>
      <c r="J8" s="183"/>
      <c r="K8" s="183"/>
      <c r="L8" s="183"/>
      <c r="M8" s="183"/>
      <c r="N8" s="183"/>
      <c r="O8" s="184"/>
      <c r="P8" s="29"/>
      <c r="Q8" s="182" t="s">
        <v>75</v>
      </c>
      <c r="R8" s="183"/>
      <c r="S8" s="183"/>
      <c r="T8" s="183"/>
      <c r="U8" s="183"/>
      <c r="V8" s="183"/>
      <c r="W8" s="183"/>
      <c r="X8" s="183"/>
      <c r="Y8" s="183"/>
      <c r="Z8" s="183"/>
      <c r="AA8" s="184"/>
      <c r="AB8" s="10"/>
    </row>
    <row r="9" spans="1:28" s="14" customFormat="1" ht="25.5" customHeight="1">
      <c r="A9" s="10"/>
      <c r="B9" s="202"/>
      <c r="C9" s="211"/>
      <c r="D9" s="202"/>
      <c r="E9" s="193"/>
      <c r="F9" s="50" t="s">
        <v>76</v>
      </c>
      <c r="G9" s="29"/>
      <c r="H9" s="51" t="s">
        <v>152</v>
      </c>
      <c r="I9" s="51" t="s">
        <v>78</v>
      </c>
      <c r="J9" s="51" t="s">
        <v>153</v>
      </c>
      <c r="K9" s="51" t="s">
        <v>154</v>
      </c>
      <c r="L9" s="51" t="s">
        <v>81</v>
      </c>
      <c r="M9" s="52" t="s">
        <v>82</v>
      </c>
      <c r="N9" s="51" t="s">
        <v>83</v>
      </c>
      <c r="O9" s="51" t="s">
        <v>84</v>
      </c>
      <c r="P9" s="29"/>
      <c r="Q9" s="42" t="s">
        <v>85</v>
      </c>
      <c r="R9" s="42" t="s">
        <v>86</v>
      </c>
      <c r="S9" s="42" t="s">
        <v>87</v>
      </c>
      <c r="T9" s="53" t="s">
        <v>88</v>
      </c>
      <c r="U9" s="42" t="s">
        <v>89</v>
      </c>
      <c r="V9" s="42" t="s">
        <v>90</v>
      </c>
      <c r="W9" s="42" t="s">
        <v>91</v>
      </c>
      <c r="X9" s="42" t="s">
        <v>92</v>
      </c>
      <c r="Y9" s="42" t="s">
        <v>93</v>
      </c>
      <c r="Z9" s="42" t="s">
        <v>94</v>
      </c>
      <c r="AA9" s="42" t="s">
        <v>95</v>
      </c>
      <c r="AB9" s="10"/>
    </row>
    <row r="10" spans="1:28" s="14" customFormat="1" ht="15" customHeight="1">
      <c r="A10" s="10"/>
      <c r="B10" s="202"/>
      <c r="C10" s="211"/>
      <c r="D10" s="202"/>
      <c r="E10" s="193"/>
      <c r="F10" s="50" t="s">
        <v>96</v>
      </c>
      <c r="G10" s="29"/>
      <c r="H10" s="54" t="s">
        <v>97</v>
      </c>
      <c r="I10" s="54" t="s">
        <v>98</v>
      </c>
      <c r="J10" s="54" t="s">
        <v>99</v>
      </c>
      <c r="K10" s="54" t="s">
        <v>100</v>
      </c>
      <c r="L10" s="54" t="s">
        <v>101</v>
      </c>
      <c r="M10" s="55" t="s">
        <v>102</v>
      </c>
      <c r="N10" s="54" t="s">
        <v>103</v>
      </c>
      <c r="O10" s="54" t="s">
        <v>104</v>
      </c>
      <c r="P10" s="29"/>
      <c r="Q10" s="54" t="s">
        <v>105</v>
      </c>
      <c r="R10" s="54" t="s">
        <v>106</v>
      </c>
      <c r="S10" s="54" t="s">
        <v>107</v>
      </c>
      <c r="T10" s="56" t="s">
        <v>108</v>
      </c>
      <c r="U10" s="54" t="s">
        <v>109</v>
      </c>
      <c r="V10" s="54" t="s">
        <v>110</v>
      </c>
      <c r="W10" s="54" t="s">
        <v>111</v>
      </c>
      <c r="X10" s="54" t="s">
        <v>112</v>
      </c>
      <c r="Y10" s="54" t="s">
        <v>113</v>
      </c>
      <c r="Z10" s="54" t="s">
        <v>114</v>
      </c>
      <c r="AA10" s="54" t="s">
        <v>115</v>
      </c>
      <c r="AB10" s="10"/>
    </row>
    <row r="11" spans="1:28" s="14" customFormat="1" ht="15" customHeight="1">
      <c r="A11" s="10"/>
      <c r="B11" s="202"/>
      <c r="C11" s="212"/>
      <c r="D11" s="202"/>
      <c r="E11" s="193"/>
      <c r="F11" s="16" t="s">
        <v>116</v>
      </c>
      <c r="G11" s="29"/>
      <c r="H11" s="42" t="s">
        <v>117</v>
      </c>
      <c r="I11" s="42" t="s">
        <v>117</v>
      </c>
      <c r="J11" s="42" t="s">
        <v>118</v>
      </c>
      <c r="K11" s="42" t="s">
        <v>118</v>
      </c>
      <c r="L11" s="42" t="s">
        <v>119</v>
      </c>
      <c r="M11" s="57" t="s">
        <v>119</v>
      </c>
      <c r="N11" s="42" t="s">
        <v>120</v>
      </c>
      <c r="O11" s="42" t="s">
        <v>120</v>
      </c>
      <c r="P11" s="29"/>
      <c r="Q11" s="42" t="s">
        <v>121</v>
      </c>
      <c r="R11" s="42" t="s">
        <v>122</v>
      </c>
      <c r="S11" s="42" t="s">
        <v>122</v>
      </c>
      <c r="T11" s="53" t="s">
        <v>123</v>
      </c>
      <c r="U11" s="42" t="s">
        <v>123</v>
      </c>
      <c r="V11" s="42" t="s">
        <v>124</v>
      </c>
      <c r="W11" s="42" t="s">
        <v>124</v>
      </c>
      <c r="X11" s="42" t="s">
        <v>125</v>
      </c>
      <c r="Y11" s="42" t="s">
        <v>125</v>
      </c>
      <c r="Z11" s="42" t="s">
        <v>126</v>
      </c>
      <c r="AA11" s="42" t="s">
        <v>126</v>
      </c>
      <c r="AB11" s="10"/>
    </row>
    <row r="12" spans="1:28" s="14" customFormat="1" ht="12.6" customHeight="1">
      <c r="A12" s="10"/>
      <c r="B12" s="201" t="s">
        <v>415</v>
      </c>
      <c r="C12" s="237" t="s">
        <v>402</v>
      </c>
      <c r="D12" s="209" t="s">
        <v>416</v>
      </c>
      <c r="E12" s="74" t="s">
        <v>156</v>
      </c>
      <c r="F12" s="189"/>
      <c r="G12" s="29"/>
      <c r="H12" s="76">
        <v>2.53E-2</v>
      </c>
      <c r="I12" s="76">
        <v>2.53E-2</v>
      </c>
      <c r="J12" s="104">
        <v>2.4299999999999999E-2</v>
      </c>
      <c r="K12" s="77">
        <v>2.4299999999999999E-2</v>
      </c>
      <c r="L12" s="77">
        <v>2.87E-2</v>
      </c>
      <c r="M12" s="77">
        <v>2.87E-2</v>
      </c>
      <c r="N12" s="77">
        <v>2.9700000000000001E-2</v>
      </c>
      <c r="O12" s="77">
        <v>2.9700000000000001E-2</v>
      </c>
      <c r="P12" s="29"/>
      <c r="Q12" s="127">
        <v>2.9700000000000001E-2</v>
      </c>
      <c r="R12" s="127">
        <v>2.9000000000000001E-2</v>
      </c>
      <c r="S12" s="127">
        <v>2.9000000000000001E-2</v>
      </c>
      <c r="T12" s="127">
        <v>2.87E-2</v>
      </c>
      <c r="U12" s="127">
        <v>2.87E-2</v>
      </c>
      <c r="V12" s="127">
        <v>2.8299999999999999E-2</v>
      </c>
      <c r="W12" s="127">
        <v>2.8299999999999999E-2</v>
      </c>
      <c r="X12" s="158">
        <v>3.2000000000000001E-2</v>
      </c>
      <c r="Y12" s="158">
        <v>3.2000000000000001E-2</v>
      </c>
      <c r="Z12" s="58"/>
      <c r="AA12" s="58"/>
      <c r="AB12" s="10"/>
    </row>
    <row r="13" spans="1:28" s="14" customFormat="1" ht="11.25">
      <c r="A13" s="10"/>
      <c r="B13" s="201"/>
      <c r="C13" s="238"/>
      <c r="D13" s="209"/>
      <c r="E13" s="74" t="s">
        <v>157</v>
      </c>
      <c r="F13" s="189"/>
      <c r="G13" s="29"/>
      <c r="H13" s="105">
        <v>2.53E-2</v>
      </c>
      <c r="I13" s="105">
        <v>2.53E-2</v>
      </c>
      <c r="J13" s="104">
        <v>2.4299999999999999E-2</v>
      </c>
      <c r="K13" s="77">
        <v>2.4299999999999999E-2</v>
      </c>
      <c r="L13" s="77">
        <v>2.87E-2</v>
      </c>
      <c r="M13" s="77">
        <v>2.87E-2</v>
      </c>
      <c r="N13" s="77">
        <v>2.9700000000000001E-2</v>
      </c>
      <c r="O13" s="77">
        <v>2.9700000000000001E-2</v>
      </c>
      <c r="P13" s="29"/>
      <c r="Q13" s="127">
        <v>2.9700000000000001E-2</v>
      </c>
      <c r="R13" s="127">
        <v>2.9000000000000001E-2</v>
      </c>
      <c r="S13" s="127">
        <v>2.9000000000000001E-2</v>
      </c>
      <c r="T13" s="127">
        <v>2.87E-2</v>
      </c>
      <c r="U13" s="127">
        <v>2.87E-2</v>
      </c>
      <c r="V13" s="127">
        <v>2.8299999999999999E-2</v>
      </c>
      <c r="W13" s="127">
        <v>2.8299999999999999E-2</v>
      </c>
      <c r="X13" s="158">
        <v>3.2000000000000001E-2</v>
      </c>
      <c r="Y13" s="158">
        <v>3.2000000000000001E-2</v>
      </c>
      <c r="Z13" s="58"/>
      <c r="AA13" s="58"/>
      <c r="AB13" s="10"/>
    </row>
    <row r="14" spans="1:28" s="14" customFormat="1" ht="11.25">
      <c r="A14" s="10"/>
      <c r="B14" s="201"/>
      <c r="C14" s="238"/>
      <c r="D14" s="209"/>
      <c r="E14" s="74" t="s">
        <v>158</v>
      </c>
      <c r="F14" s="189"/>
      <c r="G14" s="29"/>
      <c r="H14" s="105">
        <v>3.1199999999999999E-2</v>
      </c>
      <c r="I14" s="105">
        <v>3.1199999999999999E-2</v>
      </c>
      <c r="J14" s="104">
        <v>3.2300000000000002E-2</v>
      </c>
      <c r="K14" s="77">
        <v>3.2300000000000002E-2</v>
      </c>
      <c r="L14" s="77">
        <v>3.1300000000000001E-2</v>
      </c>
      <c r="M14" s="77">
        <v>3.1300000000000001E-2</v>
      </c>
      <c r="N14" s="77">
        <v>3.09E-2</v>
      </c>
      <c r="O14" s="77">
        <v>3.09E-2</v>
      </c>
      <c r="P14" s="29"/>
      <c r="Q14" s="127">
        <v>3.09E-2</v>
      </c>
      <c r="R14" s="127">
        <v>3.3300000000000003E-2</v>
      </c>
      <c r="S14" s="127">
        <v>3.3300000000000003E-2</v>
      </c>
      <c r="T14" s="127">
        <v>3.3500000000000002E-2</v>
      </c>
      <c r="U14" s="127">
        <v>3.3500000000000002E-2</v>
      </c>
      <c r="V14" s="127">
        <v>2.8899999999999999E-2</v>
      </c>
      <c r="W14" s="127">
        <v>2.8899999999999999E-2</v>
      </c>
      <c r="X14" s="157">
        <v>3.3399999999999999E-2</v>
      </c>
      <c r="Y14" s="157">
        <v>3.3399999999999999E-2</v>
      </c>
      <c r="Z14" s="58"/>
      <c r="AA14" s="58"/>
      <c r="AB14" s="10"/>
    </row>
    <row r="15" spans="1:28" s="14" customFormat="1" ht="11.25">
      <c r="A15" s="10"/>
      <c r="B15" s="201"/>
      <c r="C15" s="238"/>
      <c r="D15" s="209"/>
      <c r="E15" s="74" t="s">
        <v>159</v>
      </c>
      <c r="F15" s="189"/>
      <c r="G15" s="29"/>
      <c r="H15" s="105">
        <v>3.1199999999999999E-2</v>
      </c>
      <c r="I15" s="105">
        <v>3.1199999999999999E-2</v>
      </c>
      <c r="J15" s="104">
        <v>3.2300000000000002E-2</v>
      </c>
      <c r="K15" s="77">
        <v>3.2300000000000002E-2</v>
      </c>
      <c r="L15" s="77">
        <v>3.1300000000000001E-2</v>
      </c>
      <c r="M15" s="77">
        <v>3.1300000000000001E-2</v>
      </c>
      <c r="N15" s="77">
        <v>3.09E-2</v>
      </c>
      <c r="O15" s="77">
        <v>3.09E-2</v>
      </c>
      <c r="P15" s="29"/>
      <c r="Q15" s="127">
        <v>3.09E-2</v>
      </c>
      <c r="R15" s="127">
        <v>3.3300000000000003E-2</v>
      </c>
      <c r="S15" s="127">
        <v>3.3300000000000003E-2</v>
      </c>
      <c r="T15" s="127">
        <v>3.3500000000000002E-2</v>
      </c>
      <c r="U15" s="127">
        <v>3.3500000000000002E-2</v>
      </c>
      <c r="V15" s="127">
        <v>2.8899999999999999E-2</v>
      </c>
      <c r="W15" s="127">
        <v>2.8899999999999999E-2</v>
      </c>
      <c r="X15" s="157">
        <v>3.3399999999999999E-2</v>
      </c>
      <c r="Y15" s="157">
        <v>3.3399999999999999E-2</v>
      </c>
      <c r="Z15" s="58"/>
      <c r="AA15" s="58"/>
      <c r="AB15" s="10"/>
    </row>
    <row r="16" spans="1:28" s="14" customFormat="1" ht="11.25">
      <c r="A16" s="10"/>
      <c r="B16" s="201"/>
      <c r="C16" s="238"/>
      <c r="D16" s="209"/>
      <c r="E16" s="74" t="s">
        <v>160</v>
      </c>
      <c r="F16" s="189"/>
      <c r="G16" s="29"/>
      <c r="H16" s="105">
        <v>2.92E-2</v>
      </c>
      <c r="I16" s="105">
        <v>2.92E-2</v>
      </c>
      <c r="J16" s="104">
        <v>2.8400000000000002E-2</v>
      </c>
      <c r="K16" s="77">
        <v>2.8400000000000002E-2</v>
      </c>
      <c r="L16" s="77">
        <v>3.09E-2</v>
      </c>
      <c r="M16" s="77">
        <v>3.09E-2</v>
      </c>
      <c r="N16" s="77">
        <v>3.1600000000000003E-2</v>
      </c>
      <c r="O16" s="77">
        <v>3.1600000000000003E-2</v>
      </c>
      <c r="P16" s="29"/>
      <c r="Q16" s="127">
        <v>3.1600000000000003E-2</v>
      </c>
      <c r="R16" s="127">
        <v>3.3599999999999998E-2</v>
      </c>
      <c r="S16" s="127">
        <v>3.3599999999999998E-2</v>
      </c>
      <c r="T16" s="127">
        <v>3.3099999999999997E-2</v>
      </c>
      <c r="U16" s="127">
        <v>3.3099999999999997E-2</v>
      </c>
      <c r="V16" s="127">
        <v>3.3099999999999997E-2</v>
      </c>
      <c r="W16" s="127">
        <v>3.3099999999999997E-2</v>
      </c>
      <c r="X16" s="157">
        <v>3.9199999999999999E-2</v>
      </c>
      <c r="Y16" s="157">
        <v>3.9199999999999999E-2</v>
      </c>
      <c r="Z16" s="58"/>
      <c r="AA16" s="58"/>
      <c r="AB16" s="10"/>
    </row>
    <row r="17" spans="1:28" s="14" customFormat="1" ht="11.25">
      <c r="A17" s="10"/>
      <c r="B17" s="201"/>
      <c r="C17" s="238"/>
      <c r="D17" s="209"/>
      <c r="E17" s="74" t="s">
        <v>161</v>
      </c>
      <c r="F17" s="189"/>
      <c r="G17" s="29"/>
      <c r="H17" s="105">
        <v>2.7900000000000001E-2</v>
      </c>
      <c r="I17" s="105">
        <v>2.7900000000000001E-2</v>
      </c>
      <c r="J17" s="104">
        <v>2.7699999999999999E-2</v>
      </c>
      <c r="K17" s="77">
        <v>2.7699999999999999E-2</v>
      </c>
      <c r="L17" s="77">
        <v>3.09E-2</v>
      </c>
      <c r="M17" s="77">
        <v>3.09E-2</v>
      </c>
      <c r="N17" s="77">
        <v>3.1699999999999999E-2</v>
      </c>
      <c r="O17" s="77">
        <v>3.1699999999999999E-2</v>
      </c>
      <c r="P17" s="29"/>
      <c r="Q17" s="127">
        <v>3.1699999999999999E-2</v>
      </c>
      <c r="R17" s="127">
        <v>3.3799999999999997E-2</v>
      </c>
      <c r="S17" s="127">
        <v>3.3799999999999997E-2</v>
      </c>
      <c r="T17" s="127">
        <v>3.39E-2</v>
      </c>
      <c r="U17" s="127">
        <v>3.39E-2</v>
      </c>
      <c r="V17" s="127">
        <v>3.1E-2</v>
      </c>
      <c r="W17" s="127">
        <v>3.1E-2</v>
      </c>
      <c r="X17" s="157">
        <v>3.5799999999999998E-2</v>
      </c>
      <c r="Y17" s="157">
        <v>3.5799999999999998E-2</v>
      </c>
      <c r="Z17" s="58"/>
      <c r="AA17" s="58"/>
      <c r="AB17" s="10"/>
    </row>
    <row r="18" spans="1:28" s="14" customFormat="1" ht="11.25">
      <c r="A18" s="10"/>
      <c r="B18" s="201"/>
      <c r="C18" s="238"/>
      <c r="D18" s="209"/>
      <c r="E18" s="74" t="s">
        <v>162</v>
      </c>
      <c r="F18" s="189"/>
      <c r="G18" s="29"/>
      <c r="H18" s="105">
        <v>2.64E-2</v>
      </c>
      <c r="I18" s="105">
        <v>2.64E-2</v>
      </c>
      <c r="J18" s="104">
        <v>2.8799999999999999E-2</v>
      </c>
      <c r="K18" s="77">
        <v>2.8799999999999999E-2</v>
      </c>
      <c r="L18" s="77">
        <v>2.8799999999999999E-2</v>
      </c>
      <c r="M18" s="77">
        <v>2.8799999999999999E-2</v>
      </c>
      <c r="N18" s="77">
        <v>3.0300000000000001E-2</v>
      </c>
      <c r="O18" s="77">
        <v>3.0300000000000001E-2</v>
      </c>
      <c r="P18" s="29"/>
      <c r="Q18" s="127">
        <v>3.0300000000000001E-2</v>
      </c>
      <c r="R18" s="127">
        <v>3.0599999999999999E-2</v>
      </c>
      <c r="S18" s="127">
        <v>3.0599999999999999E-2</v>
      </c>
      <c r="T18" s="127">
        <v>3.3300000000000003E-2</v>
      </c>
      <c r="U18" s="127">
        <v>3.3300000000000003E-2</v>
      </c>
      <c r="V18" s="127">
        <v>2.7699999999999999E-2</v>
      </c>
      <c r="W18" s="127">
        <v>2.7699999999999999E-2</v>
      </c>
      <c r="X18" s="157">
        <v>3.4099999999999998E-2</v>
      </c>
      <c r="Y18" s="157">
        <v>3.4099999999999998E-2</v>
      </c>
      <c r="Z18" s="58"/>
      <c r="AA18" s="58"/>
      <c r="AB18" s="10"/>
    </row>
    <row r="19" spans="1:28" s="14" customFormat="1" ht="11.25">
      <c r="A19" s="10"/>
      <c r="B19" s="201"/>
      <c r="C19" s="238"/>
      <c r="D19" s="209"/>
      <c r="E19" s="74" t="s">
        <v>163</v>
      </c>
      <c r="F19" s="189"/>
      <c r="G19" s="29"/>
      <c r="H19" s="105">
        <v>3.2899999999999999E-2</v>
      </c>
      <c r="I19" s="105">
        <v>3.2899999999999999E-2</v>
      </c>
      <c r="J19" s="104">
        <v>3.3700000000000001E-2</v>
      </c>
      <c r="K19" s="77">
        <v>3.3700000000000001E-2</v>
      </c>
      <c r="L19" s="77">
        <v>3.3000000000000002E-2</v>
      </c>
      <c r="M19" s="77">
        <v>3.3000000000000002E-2</v>
      </c>
      <c r="N19" s="77">
        <v>3.5499999999999997E-2</v>
      </c>
      <c r="O19" s="77">
        <v>3.5499999999999997E-2</v>
      </c>
      <c r="P19" s="29"/>
      <c r="Q19" s="127">
        <v>3.5499999999999997E-2</v>
      </c>
      <c r="R19" s="127">
        <v>3.6700000000000003E-2</v>
      </c>
      <c r="S19" s="127">
        <v>3.6700000000000003E-2</v>
      </c>
      <c r="T19" s="127">
        <v>3.6499999999999998E-2</v>
      </c>
      <c r="U19" s="127">
        <v>3.6499999999999998E-2</v>
      </c>
      <c r="V19" s="127">
        <v>3.1800000000000002E-2</v>
      </c>
      <c r="W19" s="127">
        <v>3.1800000000000002E-2</v>
      </c>
      <c r="X19" s="157">
        <v>3.6299999999999999E-2</v>
      </c>
      <c r="Y19" s="157">
        <v>3.6299999999999999E-2</v>
      </c>
      <c r="Z19" s="58"/>
      <c r="AA19" s="58"/>
      <c r="AB19" s="10"/>
    </row>
    <row r="20" spans="1:28" s="14" customFormat="1" ht="11.25">
      <c r="A20" s="10"/>
      <c r="B20" s="201"/>
      <c r="C20" s="238"/>
      <c r="D20" s="209"/>
      <c r="E20" s="74" t="s">
        <v>164</v>
      </c>
      <c r="F20" s="189"/>
      <c r="G20" s="29"/>
      <c r="H20" s="105">
        <v>3.2899999999999999E-2</v>
      </c>
      <c r="I20" s="105">
        <v>3.2899999999999999E-2</v>
      </c>
      <c r="J20" s="104">
        <v>3.3700000000000001E-2</v>
      </c>
      <c r="K20" s="77">
        <v>3.3700000000000001E-2</v>
      </c>
      <c r="L20" s="77">
        <v>3.3000000000000002E-2</v>
      </c>
      <c r="M20" s="77">
        <v>3.3000000000000002E-2</v>
      </c>
      <c r="N20" s="77">
        <v>3.5499999999999997E-2</v>
      </c>
      <c r="O20" s="77">
        <v>3.5499999999999997E-2</v>
      </c>
      <c r="P20" s="29"/>
      <c r="Q20" s="127">
        <v>3.5499999999999997E-2</v>
      </c>
      <c r="R20" s="127">
        <v>3.6700000000000003E-2</v>
      </c>
      <c r="S20" s="127">
        <v>3.6700000000000003E-2</v>
      </c>
      <c r="T20" s="127">
        <v>3.6499999999999998E-2</v>
      </c>
      <c r="U20" s="127">
        <v>3.6499999999999998E-2</v>
      </c>
      <c r="V20" s="127">
        <v>3.1800000000000002E-2</v>
      </c>
      <c r="W20" s="127">
        <v>3.1800000000000002E-2</v>
      </c>
      <c r="X20" s="157">
        <v>3.6299999999999999E-2</v>
      </c>
      <c r="Y20" s="157">
        <v>3.6299999999999999E-2</v>
      </c>
      <c r="Z20" s="58"/>
      <c r="AA20" s="58"/>
      <c r="AB20" s="10"/>
    </row>
    <row r="21" spans="1:28" s="14" customFormat="1" ht="11.25">
      <c r="A21" s="10"/>
      <c r="B21" s="201"/>
      <c r="C21" s="238"/>
      <c r="D21" s="209"/>
      <c r="E21" s="74" t="s">
        <v>165</v>
      </c>
      <c r="F21" s="189"/>
      <c r="G21" s="29"/>
      <c r="H21" s="105">
        <v>2.8799999999999999E-2</v>
      </c>
      <c r="I21" s="105">
        <v>2.8799999999999999E-2</v>
      </c>
      <c r="J21" s="104">
        <v>2.9600000000000001E-2</v>
      </c>
      <c r="K21" s="77">
        <v>2.9600000000000001E-2</v>
      </c>
      <c r="L21" s="77">
        <v>2.52E-2</v>
      </c>
      <c r="M21" s="77">
        <v>2.52E-2</v>
      </c>
      <c r="N21" s="77">
        <v>3.1600000000000003E-2</v>
      </c>
      <c r="O21" s="77">
        <v>3.1600000000000003E-2</v>
      </c>
      <c r="P21" s="29"/>
      <c r="Q21" s="127">
        <v>3.1600000000000003E-2</v>
      </c>
      <c r="R21" s="127">
        <v>3.4599999999999999E-2</v>
      </c>
      <c r="S21" s="127">
        <v>3.4599999999999999E-2</v>
      </c>
      <c r="T21" s="127">
        <v>3.3399999999999999E-2</v>
      </c>
      <c r="U21" s="127">
        <v>3.3399999999999999E-2</v>
      </c>
      <c r="V21" s="127">
        <v>3.49E-2</v>
      </c>
      <c r="W21" s="127">
        <v>3.49E-2</v>
      </c>
      <c r="X21" s="158">
        <v>3.5999999999999997E-2</v>
      </c>
      <c r="Y21" s="158">
        <v>3.5999999999999997E-2</v>
      </c>
      <c r="Z21" s="58"/>
      <c r="AA21" s="58"/>
      <c r="AB21" s="10"/>
    </row>
    <row r="22" spans="1:28" s="14" customFormat="1" ht="11.25">
      <c r="A22" s="10"/>
      <c r="B22" s="201"/>
      <c r="C22" s="238"/>
      <c r="D22" s="209"/>
      <c r="E22" s="74" t="s">
        <v>166</v>
      </c>
      <c r="F22" s="189"/>
      <c r="G22" s="29"/>
      <c r="H22" s="105">
        <v>2.8500000000000001E-2</v>
      </c>
      <c r="I22" s="105">
        <v>2.8500000000000001E-2</v>
      </c>
      <c r="J22" s="104">
        <v>2.8000000000000001E-2</v>
      </c>
      <c r="K22" s="77">
        <v>2.8000000000000001E-2</v>
      </c>
      <c r="L22" s="77">
        <v>3.1199999999999999E-2</v>
      </c>
      <c r="M22" s="77">
        <v>3.1199999999999999E-2</v>
      </c>
      <c r="N22" s="77">
        <v>3.2300000000000002E-2</v>
      </c>
      <c r="O22" s="77">
        <v>3.2300000000000002E-2</v>
      </c>
      <c r="P22" s="29"/>
      <c r="Q22" s="127">
        <v>3.2300000000000002E-2</v>
      </c>
      <c r="R22" s="127">
        <v>3.3300000000000003E-2</v>
      </c>
      <c r="S22" s="127">
        <v>3.3300000000000003E-2</v>
      </c>
      <c r="T22" s="127">
        <v>3.2599999999999997E-2</v>
      </c>
      <c r="U22" s="127">
        <v>3.2599999999999997E-2</v>
      </c>
      <c r="V22" s="127">
        <v>3.1199999999999999E-2</v>
      </c>
      <c r="W22" s="127">
        <v>3.1199999999999999E-2</v>
      </c>
      <c r="X22" s="158">
        <v>3.6999999999999998E-2</v>
      </c>
      <c r="Y22" s="158">
        <v>3.6999999999999998E-2</v>
      </c>
      <c r="Z22" s="58"/>
      <c r="AA22" s="58"/>
      <c r="AB22" s="10"/>
    </row>
    <row r="23" spans="1:28" s="14" customFormat="1" ht="11.25">
      <c r="A23" s="10"/>
      <c r="B23" s="201"/>
      <c r="C23" s="238"/>
      <c r="D23" s="209"/>
      <c r="E23" s="74" t="s">
        <v>167</v>
      </c>
      <c r="F23" s="189"/>
      <c r="G23" s="29"/>
      <c r="H23" s="105">
        <v>2.8799999999999999E-2</v>
      </c>
      <c r="I23" s="105">
        <v>2.8799999999999999E-2</v>
      </c>
      <c r="J23" s="104">
        <v>2.9600000000000001E-2</v>
      </c>
      <c r="K23" s="77">
        <v>2.9600000000000001E-2</v>
      </c>
      <c r="L23" s="77">
        <v>2.52E-2</v>
      </c>
      <c r="M23" s="77">
        <v>2.52E-2</v>
      </c>
      <c r="N23" s="77">
        <v>3.1600000000000003E-2</v>
      </c>
      <c r="O23" s="77">
        <v>3.1600000000000003E-2</v>
      </c>
      <c r="P23" s="29"/>
      <c r="Q23" s="127">
        <v>3.1600000000000003E-2</v>
      </c>
      <c r="R23" s="127">
        <v>3.4599999999999999E-2</v>
      </c>
      <c r="S23" s="127">
        <v>3.4599999999999999E-2</v>
      </c>
      <c r="T23" s="127">
        <v>3.3399999999999999E-2</v>
      </c>
      <c r="U23" s="127">
        <v>3.3399999999999999E-2</v>
      </c>
      <c r="V23" s="127">
        <v>3.49E-2</v>
      </c>
      <c r="W23" s="127">
        <v>3.49E-2</v>
      </c>
      <c r="X23" s="158">
        <v>3.5999999999999997E-2</v>
      </c>
      <c r="Y23" s="158">
        <v>3.5999999999999997E-2</v>
      </c>
      <c r="Z23" s="58"/>
      <c r="AA23" s="58"/>
      <c r="AB23" s="10"/>
    </row>
    <row r="24" spans="1:28" s="14" customFormat="1" ht="11.25">
      <c r="A24" s="10"/>
      <c r="B24" s="201"/>
      <c r="C24" s="238"/>
      <c r="D24" s="209"/>
      <c r="E24" s="74" t="s">
        <v>168</v>
      </c>
      <c r="F24" s="189"/>
      <c r="G24" s="29"/>
      <c r="H24" s="105">
        <v>2.8799999999999999E-2</v>
      </c>
      <c r="I24" s="105">
        <v>2.8799999999999999E-2</v>
      </c>
      <c r="J24" s="104">
        <v>2.9600000000000001E-2</v>
      </c>
      <c r="K24" s="77">
        <v>2.9600000000000001E-2</v>
      </c>
      <c r="L24" s="77">
        <v>2.52E-2</v>
      </c>
      <c r="M24" s="77">
        <v>2.52E-2</v>
      </c>
      <c r="N24" s="77">
        <v>3.1600000000000003E-2</v>
      </c>
      <c r="O24" s="77">
        <v>3.1600000000000003E-2</v>
      </c>
      <c r="P24" s="29"/>
      <c r="Q24" s="127">
        <v>3.1600000000000003E-2</v>
      </c>
      <c r="R24" s="127">
        <v>3.4599999999999999E-2</v>
      </c>
      <c r="S24" s="127">
        <v>3.4599999999999999E-2</v>
      </c>
      <c r="T24" s="127">
        <v>3.3399999999999999E-2</v>
      </c>
      <c r="U24" s="127">
        <v>3.3399999999999999E-2</v>
      </c>
      <c r="V24" s="127">
        <v>3.49E-2</v>
      </c>
      <c r="W24" s="127">
        <v>3.49E-2</v>
      </c>
      <c r="X24" s="158">
        <v>3.5999999999999997E-2</v>
      </c>
      <c r="Y24" s="158">
        <v>3.5999999999999997E-2</v>
      </c>
      <c r="Z24" s="58"/>
      <c r="AA24" s="58"/>
      <c r="AB24" s="10"/>
    </row>
    <row r="25" spans="1:28" s="14" customFormat="1" ht="12.6" customHeight="1">
      <c r="A25" s="10"/>
      <c r="B25" s="201" t="s">
        <v>417</v>
      </c>
      <c r="C25" s="238"/>
      <c r="D25" s="209" t="s">
        <v>418</v>
      </c>
      <c r="E25" s="74" t="s">
        <v>156</v>
      </c>
      <c r="F25" s="189"/>
      <c r="G25" s="29"/>
      <c r="H25" s="77">
        <v>0.1759</v>
      </c>
      <c r="I25" s="77">
        <v>0.1759</v>
      </c>
      <c r="J25" s="104">
        <v>0.1701</v>
      </c>
      <c r="K25" s="77">
        <v>0.1701</v>
      </c>
      <c r="L25" s="77">
        <v>0.1736</v>
      </c>
      <c r="M25" s="77">
        <v>0.1736</v>
      </c>
      <c r="N25" s="77">
        <v>0.1784</v>
      </c>
      <c r="O25" s="77">
        <v>0.1784</v>
      </c>
      <c r="P25" s="29"/>
      <c r="Q25" s="127">
        <v>0.1784</v>
      </c>
      <c r="R25" s="127">
        <v>0.1774</v>
      </c>
      <c r="S25" s="127">
        <v>0.1774</v>
      </c>
      <c r="T25" s="127">
        <v>0.17730000000000001</v>
      </c>
      <c r="U25" s="127">
        <v>0.17730000000000001</v>
      </c>
      <c r="V25" s="127">
        <v>0.17030000000000001</v>
      </c>
      <c r="W25" s="127">
        <v>0.17030000000000001</v>
      </c>
      <c r="X25" s="157">
        <v>0.18890000000000001</v>
      </c>
      <c r="Y25" s="157">
        <v>0.18890000000000001</v>
      </c>
      <c r="Z25" s="58"/>
      <c r="AA25" s="58"/>
      <c r="AB25" s="10"/>
    </row>
    <row r="26" spans="1:28" s="14" customFormat="1" ht="11.25">
      <c r="A26" s="10"/>
      <c r="B26" s="201"/>
      <c r="C26" s="238"/>
      <c r="D26" s="209"/>
      <c r="E26" s="74" t="s">
        <v>157</v>
      </c>
      <c r="F26" s="189"/>
      <c r="G26" s="29"/>
      <c r="H26" s="104">
        <v>0.1759</v>
      </c>
      <c r="I26" s="104">
        <v>0.1759</v>
      </c>
      <c r="J26" s="104">
        <v>0.1701</v>
      </c>
      <c r="K26" s="77">
        <v>0.1701</v>
      </c>
      <c r="L26" s="77">
        <v>0.1736</v>
      </c>
      <c r="M26" s="77">
        <v>0.1736</v>
      </c>
      <c r="N26" s="77">
        <v>0.1784</v>
      </c>
      <c r="O26" s="77">
        <v>0.1784</v>
      </c>
      <c r="P26" s="29"/>
      <c r="Q26" s="127">
        <v>0.1784</v>
      </c>
      <c r="R26" s="127">
        <v>0.1774</v>
      </c>
      <c r="S26" s="127">
        <v>0.1774</v>
      </c>
      <c r="T26" s="127">
        <v>0.17730000000000001</v>
      </c>
      <c r="U26" s="127">
        <v>0.17730000000000001</v>
      </c>
      <c r="V26" s="127">
        <v>0.17030000000000001</v>
      </c>
      <c r="W26" s="127">
        <v>0.17030000000000001</v>
      </c>
      <c r="X26" s="157">
        <v>0.18890000000000001</v>
      </c>
      <c r="Y26" s="157">
        <v>0.18890000000000001</v>
      </c>
      <c r="Z26" s="58"/>
      <c r="AA26" s="58"/>
      <c r="AB26" s="10"/>
    </row>
    <row r="27" spans="1:28" s="14" customFormat="1" ht="11.25">
      <c r="A27" s="10"/>
      <c r="B27" s="201"/>
      <c r="C27" s="238"/>
      <c r="D27" s="209"/>
      <c r="E27" s="74" t="s">
        <v>158</v>
      </c>
      <c r="F27" s="189"/>
      <c r="G27" s="29"/>
      <c r="H27" s="104">
        <v>0.19839999999999999</v>
      </c>
      <c r="I27" s="104">
        <v>0.19839999999999999</v>
      </c>
      <c r="J27" s="104">
        <v>0.20530000000000001</v>
      </c>
      <c r="K27" s="77">
        <v>0.20530000000000001</v>
      </c>
      <c r="L27" s="77">
        <v>0.19869999999999999</v>
      </c>
      <c r="M27" s="77">
        <v>0.19869999999999999</v>
      </c>
      <c r="N27" s="77">
        <v>0.19620000000000001</v>
      </c>
      <c r="O27" s="77">
        <v>0.19620000000000001</v>
      </c>
      <c r="P27" s="29"/>
      <c r="Q27" s="127">
        <v>0.19620000000000001</v>
      </c>
      <c r="R27" s="127">
        <v>0.21129999999999999</v>
      </c>
      <c r="S27" s="127">
        <v>0.21129999999999999</v>
      </c>
      <c r="T27" s="127">
        <v>0.21249999999999999</v>
      </c>
      <c r="U27" s="127">
        <v>0.21249999999999999</v>
      </c>
      <c r="V27" s="127">
        <v>0.18340000000000001</v>
      </c>
      <c r="W27" s="127">
        <v>0.18340000000000001</v>
      </c>
      <c r="X27" s="157">
        <v>0.2117</v>
      </c>
      <c r="Y27" s="157">
        <v>0.2117</v>
      </c>
      <c r="Z27" s="58"/>
      <c r="AA27" s="58"/>
      <c r="AB27" s="10"/>
    </row>
    <row r="28" spans="1:28" s="14" customFormat="1" ht="11.25">
      <c r="A28" s="10"/>
      <c r="B28" s="201"/>
      <c r="C28" s="238"/>
      <c r="D28" s="209"/>
      <c r="E28" s="74" t="s">
        <v>159</v>
      </c>
      <c r="F28" s="189"/>
      <c r="G28" s="29"/>
      <c r="H28" s="104">
        <v>0.19839999999999999</v>
      </c>
      <c r="I28" s="104">
        <v>0.19839999999999999</v>
      </c>
      <c r="J28" s="104">
        <v>0.20530000000000001</v>
      </c>
      <c r="K28" s="77">
        <v>0.20530000000000001</v>
      </c>
      <c r="L28" s="77">
        <v>0.19869999999999999</v>
      </c>
      <c r="M28" s="77">
        <v>0.19869999999999999</v>
      </c>
      <c r="N28" s="77">
        <v>0.19620000000000001</v>
      </c>
      <c r="O28" s="77">
        <v>0.19620000000000001</v>
      </c>
      <c r="P28" s="29"/>
      <c r="Q28" s="127">
        <v>0.19620000000000001</v>
      </c>
      <c r="R28" s="127">
        <v>0.21129999999999999</v>
      </c>
      <c r="S28" s="127">
        <v>0.21129999999999999</v>
      </c>
      <c r="T28" s="127">
        <v>0.21249999999999999</v>
      </c>
      <c r="U28" s="127">
        <v>0.21249999999999999</v>
      </c>
      <c r="V28" s="127">
        <v>0.18340000000000001</v>
      </c>
      <c r="W28" s="127">
        <v>0.18340000000000001</v>
      </c>
      <c r="X28" s="157">
        <v>0.2117</v>
      </c>
      <c r="Y28" s="157">
        <v>0.2117</v>
      </c>
      <c r="Z28" s="58"/>
      <c r="AA28" s="58"/>
      <c r="AB28" s="10"/>
    </row>
    <row r="29" spans="1:28" s="14" customFormat="1" ht="11.25">
      <c r="A29" s="10"/>
      <c r="B29" s="201"/>
      <c r="C29" s="238"/>
      <c r="D29" s="209"/>
      <c r="E29" s="74" t="s">
        <v>160</v>
      </c>
      <c r="F29" s="189"/>
      <c r="G29" s="29"/>
      <c r="H29" s="104">
        <v>0.19550000000000001</v>
      </c>
      <c r="I29" s="104">
        <v>0.19550000000000001</v>
      </c>
      <c r="J29" s="104">
        <v>0.19040000000000001</v>
      </c>
      <c r="K29" s="77">
        <v>0.19040000000000001</v>
      </c>
      <c r="L29" s="77">
        <v>0.1802</v>
      </c>
      <c r="M29" s="77">
        <v>0.1802</v>
      </c>
      <c r="N29" s="77">
        <v>0.1852</v>
      </c>
      <c r="O29" s="77">
        <v>0.1852</v>
      </c>
      <c r="P29" s="29"/>
      <c r="Q29" s="127">
        <v>0.1852</v>
      </c>
      <c r="R29" s="127">
        <v>0.20030000000000001</v>
      </c>
      <c r="S29" s="127">
        <v>0.20030000000000001</v>
      </c>
      <c r="T29" s="127">
        <v>0.20180000000000001</v>
      </c>
      <c r="U29" s="127">
        <v>0.20180000000000001</v>
      </c>
      <c r="V29" s="127">
        <v>0.20930000000000001</v>
      </c>
      <c r="W29" s="127">
        <v>0.20930000000000001</v>
      </c>
      <c r="X29" s="157">
        <v>0.24879999999999999</v>
      </c>
      <c r="Y29" s="157">
        <v>0.24879999999999999</v>
      </c>
      <c r="Z29" s="58"/>
      <c r="AA29" s="58"/>
      <c r="AB29" s="10"/>
    </row>
    <row r="30" spans="1:28" s="14" customFormat="1" ht="11.25">
      <c r="A30" s="10"/>
      <c r="B30" s="201"/>
      <c r="C30" s="238"/>
      <c r="D30" s="209"/>
      <c r="E30" s="74" t="s">
        <v>161</v>
      </c>
      <c r="F30" s="189"/>
      <c r="G30" s="29"/>
      <c r="H30" s="104">
        <v>0.21049999999999999</v>
      </c>
      <c r="I30" s="104">
        <v>0.21049999999999999</v>
      </c>
      <c r="J30" s="104">
        <v>0.2046</v>
      </c>
      <c r="K30" s="77">
        <v>0.2046</v>
      </c>
      <c r="L30" s="77">
        <v>0.18859999999999999</v>
      </c>
      <c r="M30" s="77">
        <v>0.18859999999999999</v>
      </c>
      <c r="N30" s="77">
        <v>0.19470000000000001</v>
      </c>
      <c r="O30" s="77">
        <v>0.19470000000000001</v>
      </c>
      <c r="P30" s="29"/>
      <c r="Q30" s="127">
        <v>0.19470000000000001</v>
      </c>
      <c r="R30" s="127">
        <v>0.20530000000000001</v>
      </c>
      <c r="S30" s="127">
        <v>0.20530000000000001</v>
      </c>
      <c r="T30" s="127">
        <v>0.2082</v>
      </c>
      <c r="U30" s="127">
        <v>0.2082</v>
      </c>
      <c r="V30" s="127">
        <v>0.19420000000000001</v>
      </c>
      <c r="W30" s="127">
        <v>0.19420000000000001</v>
      </c>
      <c r="X30" s="157">
        <v>0.22470000000000001</v>
      </c>
      <c r="Y30" s="157">
        <v>0.22470000000000001</v>
      </c>
      <c r="Z30" s="58"/>
      <c r="AA30" s="58"/>
      <c r="AB30" s="10"/>
    </row>
    <row r="31" spans="1:28" s="14" customFormat="1" ht="11.25">
      <c r="A31" s="10"/>
      <c r="B31" s="201"/>
      <c r="C31" s="238"/>
      <c r="D31" s="209"/>
      <c r="E31" s="74" t="s">
        <v>162</v>
      </c>
      <c r="F31" s="189"/>
      <c r="G31" s="29"/>
      <c r="H31" s="104">
        <v>0.19919999999999999</v>
      </c>
      <c r="I31" s="104">
        <v>0.19919999999999999</v>
      </c>
      <c r="J31" s="104">
        <v>0.2099</v>
      </c>
      <c r="K31" s="77">
        <v>0.2099</v>
      </c>
      <c r="L31" s="77">
        <v>0.1943</v>
      </c>
      <c r="M31" s="77">
        <v>0.1943</v>
      </c>
      <c r="N31" s="77">
        <v>0.2044</v>
      </c>
      <c r="O31" s="77">
        <v>0.2044</v>
      </c>
      <c r="P31" s="29"/>
      <c r="Q31" s="127">
        <v>0.2044</v>
      </c>
      <c r="R31" s="127">
        <v>0.2104</v>
      </c>
      <c r="S31" s="127">
        <v>0.2104</v>
      </c>
      <c r="T31" s="127">
        <v>0.2271</v>
      </c>
      <c r="U31" s="127">
        <v>0.2271</v>
      </c>
      <c r="V31" s="127">
        <v>0.18970000000000001</v>
      </c>
      <c r="W31" s="127">
        <v>0.18970000000000001</v>
      </c>
      <c r="X31" s="158">
        <v>0.22600000000000001</v>
      </c>
      <c r="Y31" s="158">
        <v>0.22600000000000001</v>
      </c>
      <c r="Z31" s="58"/>
      <c r="AA31" s="58"/>
      <c r="AB31" s="10"/>
    </row>
    <row r="32" spans="1:28" s="14" customFormat="1" ht="11.25">
      <c r="A32" s="10"/>
      <c r="B32" s="201"/>
      <c r="C32" s="238"/>
      <c r="D32" s="209"/>
      <c r="E32" s="74" t="s">
        <v>163</v>
      </c>
      <c r="F32" s="189"/>
      <c r="G32" s="29"/>
      <c r="H32" s="104">
        <v>0.19040000000000001</v>
      </c>
      <c r="I32" s="104">
        <v>0.19040000000000001</v>
      </c>
      <c r="J32" s="104">
        <v>0.1948</v>
      </c>
      <c r="K32" s="77">
        <v>0.1948</v>
      </c>
      <c r="L32" s="77">
        <v>0.19040000000000001</v>
      </c>
      <c r="M32" s="77">
        <v>0.19040000000000001</v>
      </c>
      <c r="N32" s="77">
        <v>0.2009</v>
      </c>
      <c r="O32" s="77">
        <v>0.2009</v>
      </c>
      <c r="P32" s="29"/>
      <c r="Q32" s="127">
        <v>0.2009</v>
      </c>
      <c r="R32" s="127">
        <v>0.20549999999999999</v>
      </c>
      <c r="S32" s="127">
        <v>0.20549999999999999</v>
      </c>
      <c r="T32" s="127">
        <v>0.20899999999999999</v>
      </c>
      <c r="U32" s="127">
        <v>0.20899999999999999</v>
      </c>
      <c r="V32" s="127">
        <v>0.18210000000000001</v>
      </c>
      <c r="W32" s="127">
        <v>0.18210000000000001</v>
      </c>
      <c r="X32" s="157">
        <v>0.2084</v>
      </c>
      <c r="Y32" s="157">
        <v>0.2084</v>
      </c>
      <c r="Z32" s="58"/>
      <c r="AA32" s="58"/>
      <c r="AB32" s="10"/>
    </row>
    <row r="33" spans="1:28" s="14" customFormat="1" ht="11.25">
      <c r="A33" s="10"/>
      <c r="B33" s="201"/>
      <c r="C33" s="238"/>
      <c r="D33" s="209"/>
      <c r="E33" s="74" t="s">
        <v>164</v>
      </c>
      <c r="F33" s="189"/>
      <c r="G33" s="29"/>
      <c r="H33" s="104">
        <v>0.19040000000000001</v>
      </c>
      <c r="I33" s="104">
        <v>0.19040000000000001</v>
      </c>
      <c r="J33" s="104">
        <v>0.1948</v>
      </c>
      <c r="K33" s="77">
        <v>0.1948</v>
      </c>
      <c r="L33" s="77">
        <v>0.19040000000000001</v>
      </c>
      <c r="M33" s="77">
        <v>0.19040000000000001</v>
      </c>
      <c r="N33" s="77">
        <v>0.2009</v>
      </c>
      <c r="O33" s="77">
        <v>0.2009</v>
      </c>
      <c r="P33" s="29"/>
      <c r="Q33" s="127">
        <v>0.2009</v>
      </c>
      <c r="R33" s="127">
        <v>0.20549999999999999</v>
      </c>
      <c r="S33" s="127">
        <v>0.20549999999999999</v>
      </c>
      <c r="T33" s="127">
        <v>0.20899999999999999</v>
      </c>
      <c r="U33" s="127">
        <v>0.20899999999999999</v>
      </c>
      <c r="V33" s="127">
        <v>0.18210000000000001</v>
      </c>
      <c r="W33" s="127">
        <v>0.18210000000000001</v>
      </c>
      <c r="X33" s="157">
        <v>0.2084</v>
      </c>
      <c r="Y33" s="157">
        <v>0.2084</v>
      </c>
      <c r="Z33" s="58"/>
      <c r="AA33" s="58"/>
      <c r="AB33" s="10"/>
    </row>
    <row r="34" spans="1:28" s="14" customFormat="1" ht="11.25">
      <c r="A34" s="10"/>
      <c r="B34" s="201"/>
      <c r="C34" s="238"/>
      <c r="D34" s="209"/>
      <c r="E34" s="74" t="s">
        <v>165</v>
      </c>
      <c r="F34" s="189"/>
      <c r="G34" s="29"/>
      <c r="H34" s="104">
        <v>0.18870000000000001</v>
      </c>
      <c r="I34" s="104">
        <v>0.18870000000000001</v>
      </c>
      <c r="J34" s="104">
        <v>0.1938</v>
      </c>
      <c r="K34" s="77">
        <v>0.1938</v>
      </c>
      <c r="L34" s="77">
        <v>0.18740000000000001</v>
      </c>
      <c r="M34" s="77">
        <v>0.18740000000000001</v>
      </c>
      <c r="N34" s="77">
        <v>0.18629999999999999</v>
      </c>
      <c r="O34" s="77">
        <v>0.18629999999999999</v>
      </c>
      <c r="P34" s="29"/>
      <c r="Q34" s="127">
        <v>0.18629999999999999</v>
      </c>
      <c r="R34" s="127">
        <v>0.1993</v>
      </c>
      <c r="S34" s="127">
        <v>0.1993</v>
      </c>
      <c r="T34" s="127">
        <v>0.1993</v>
      </c>
      <c r="U34" s="127">
        <v>0.1993</v>
      </c>
      <c r="V34" s="127">
        <v>0.19950000000000001</v>
      </c>
      <c r="W34" s="127">
        <v>0.19950000000000001</v>
      </c>
      <c r="X34" s="157">
        <v>0.21609999999999999</v>
      </c>
      <c r="Y34" s="157">
        <v>0.21609999999999999</v>
      </c>
      <c r="Z34" s="58"/>
      <c r="AA34" s="58"/>
      <c r="AB34" s="10"/>
    </row>
    <row r="35" spans="1:28" s="14" customFormat="1" ht="11.25">
      <c r="A35" s="10"/>
      <c r="B35" s="201"/>
      <c r="C35" s="238"/>
      <c r="D35" s="209"/>
      <c r="E35" s="74" t="s">
        <v>166</v>
      </c>
      <c r="F35" s="189"/>
      <c r="G35" s="29"/>
      <c r="H35" s="104">
        <v>0.18049999999999999</v>
      </c>
      <c r="I35" s="104">
        <v>0.18049999999999999</v>
      </c>
      <c r="J35" s="104">
        <v>0.18229999999999999</v>
      </c>
      <c r="K35" s="77">
        <v>0.18229999999999999</v>
      </c>
      <c r="L35" s="77">
        <v>0.18240000000000001</v>
      </c>
      <c r="M35" s="77">
        <v>0.18240000000000001</v>
      </c>
      <c r="N35" s="77">
        <v>0.1883</v>
      </c>
      <c r="O35" s="77">
        <v>0.1883</v>
      </c>
      <c r="P35" s="29"/>
      <c r="Q35" s="127">
        <v>0.1883</v>
      </c>
      <c r="R35" s="127">
        <v>0.19350000000000001</v>
      </c>
      <c r="S35" s="127">
        <v>0.19350000000000001</v>
      </c>
      <c r="T35" s="127">
        <v>0.19389999999999999</v>
      </c>
      <c r="U35" s="127">
        <v>0.19389999999999999</v>
      </c>
      <c r="V35" s="127">
        <v>0.1792</v>
      </c>
      <c r="W35" s="127">
        <v>0.1792</v>
      </c>
      <c r="X35" s="157">
        <v>0.21360000000000001</v>
      </c>
      <c r="Y35" s="157">
        <v>0.21360000000000001</v>
      </c>
      <c r="Z35" s="58"/>
      <c r="AA35" s="58"/>
      <c r="AB35" s="10"/>
    </row>
    <row r="36" spans="1:28" s="14" customFormat="1" ht="11.25">
      <c r="A36" s="10"/>
      <c r="B36" s="201"/>
      <c r="C36" s="238"/>
      <c r="D36" s="209"/>
      <c r="E36" s="74" t="s">
        <v>167</v>
      </c>
      <c r="F36" s="189"/>
      <c r="G36" s="29"/>
      <c r="H36" s="104">
        <v>0.18870000000000001</v>
      </c>
      <c r="I36" s="104">
        <v>0.18870000000000001</v>
      </c>
      <c r="J36" s="104">
        <v>0.1938</v>
      </c>
      <c r="K36" s="77">
        <v>0.1938</v>
      </c>
      <c r="L36" s="77">
        <v>0.18740000000000001</v>
      </c>
      <c r="M36" s="77">
        <v>0.18740000000000001</v>
      </c>
      <c r="N36" s="77">
        <v>0.18629999999999999</v>
      </c>
      <c r="O36" s="77">
        <v>0.18629999999999999</v>
      </c>
      <c r="P36" s="29"/>
      <c r="Q36" s="127">
        <v>0.18629999999999999</v>
      </c>
      <c r="R36" s="127">
        <v>0.1993</v>
      </c>
      <c r="S36" s="127">
        <v>0.1993</v>
      </c>
      <c r="T36" s="127">
        <v>0.1993</v>
      </c>
      <c r="U36" s="127">
        <v>0.1993</v>
      </c>
      <c r="V36" s="127">
        <v>0.19950000000000001</v>
      </c>
      <c r="W36" s="127">
        <v>0.19950000000000001</v>
      </c>
      <c r="X36" s="157">
        <v>0.21609999999999999</v>
      </c>
      <c r="Y36" s="157">
        <v>0.21609999999999999</v>
      </c>
      <c r="Z36" s="58"/>
      <c r="AA36" s="58"/>
      <c r="AB36" s="10"/>
    </row>
    <row r="37" spans="1:28" s="14" customFormat="1" ht="11.25">
      <c r="A37" s="10"/>
      <c r="B37" s="201"/>
      <c r="C37" s="238"/>
      <c r="D37" s="209"/>
      <c r="E37" s="74" t="s">
        <v>168</v>
      </c>
      <c r="F37" s="189"/>
      <c r="G37" s="29"/>
      <c r="H37" s="104">
        <v>0.18870000000000001</v>
      </c>
      <c r="I37" s="104">
        <v>0.18870000000000001</v>
      </c>
      <c r="J37" s="104">
        <v>0.1938</v>
      </c>
      <c r="K37" s="77">
        <v>0.1938</v>
      </c>
      <c r="L37" s="77">
        <v>0.18740000000000001</v>
      </c>
      <c r="M37" s="77">
        <v>0.18740000000000001</v>
      </c>
      <c r="N37" s="77">
        <v>0.18629999999999999</v>
      </c>
      <c r="O37" s="77">
        <v>0.18629999999999999</v>
      </c>
      <c r="P37" s="29"/>
      <c r="Q37" s="127">
        <v>0.18629999999999999</v>
      </c>
      <c r="R37" s="127">
        <v>0.1993</v>
      </c>
      <c r="S37" s="127">
        <v>0.1993</v>
      </c>
      <c r="T37" s="127">
        <v>0.1993</v>
      </c>
      <c r="U37" s="127">
        <v>0.1993</v>
      </c>
      <c r="V37" s="127">
        <v>0.19950000000000001</v>
      </c>
      <c r="W37" s="127">
        <v>0.19950000000000001</v>
      </c>
      <c r="X37" s="157">
        <v>0.21609999999999999</v>
      </c>
      <c r="Y37" s="157">
        <v>0.21609999999999999</v>
      </c>
      <c r="Z37" s="58"/>
      <c r="AA37" s="58"/>
      <c r="AB37" s="10"/>
    </row>
    <row r="38" spans="1:28" s="14" customFormat="1" ht="12.6" customHeight="1">
      <c r="A38" s="10"/>
      <c r="B38" s="201" t="s">
        <v>419</v>
      </c>
      <c r="C38" s="238"/>
      <c r="D38" s="209" t="s">
        <v>420</v>
      </c>
      <c r="E38" s="74" t="s">
        <v>156</v>
      </c>
      <c r="F38" s="189"/>
      <c r="G38" s="29"/>
      <c r="H38" s="77">
        <v>9.7600000000000006E-2</v>
      </c>
      <c r="I38" s="77">
        <v>9.7600000000000006E-2</v>
      </c>
      <c r="J38" s="104">
        <v>9.4700000000000006E-2</v>
      </c>
      <c r="K38" s="77">
        <v>9.4700000000000006E-2</v>
      </c>
      <c r="L38" s="77">
        <v>9.7299999999999998E-2</v>
      </c>
      <c r="M38" s="77">
        <v>9.7299999999999998E-2</v>
      </c>
      <c r="N38" s="77">
        <v>0.1</v>
      </c>
      <c r="O38" s="77">
        <v>0.1</v>
      </c>
      <c r="P38" s="29"/>
      <c r="Q38" s="127">
        <v>0.1</v>
      </c>
      <c r="R38" s="127">
        <v>9.9199999999999997E-2</v>
      </c>
      <c r="S38" s="127">
        <v>9.9199999999999997E-2</v>
      </c>
      <c r="T38" s="127">
        <v>9.9599999999999994E-2</v>
      </c>
      <c r="U38" s="127">
        <v>9.9599999999999994E-2</v>
      </c>
      <c r="V38" s="127">
        <v>9.4299999999999995E-2</v>
      </c>
      <c r="W38" s="127">
        <v>9.4299999999999995E-2</v>
      </c>
      <c r="X38" s="157">
        <v>0.1045</v>
      </c>
      <c r="Y38" s="157">
        <v>0.1045</v>
      </c>
      <c r="Z38" s="58"/>
      <c r="AA38" s="58"/>
      <c r="AB38" s="10"/>
    </row>
    <row r="39" spans="1:28" s="14" customFormat="1" ht="11.25">
      <c r="A39" s="10"/>
      <c r="B39" s="201"/>
      <c r="C39" s="238"/>
      <c r="D39" s="209"/>
      <c r="E39" s="74" t="s">
        <v>157</v>
      </c>
      <c r="F39" s="189"/>
      <c r="G39" s="29"/>
      <c r="H39" s="104">
        <v>9.7600000000000006E-2</v>
      </c>
      <c r="I39" s="104">
        <v>9.7600000000000006E-2</v>
      </c>
      <c r="J39" s="104">
        <v>9.4700000000000006E-2</v>
      </c>
      <c r="K39" s="77">
        <v>9.4700000000000006E-2</v>
      </c>
      <c r="L39" s="77">
        <v>9.7299999999999998E-2</v>
      </c>
      <c r="M39" s="77">
        <v>9.7299999999999998E-2</v>
      </c>
      <c r="N39" s="77">
        <v>0.1</v>
      </c>
      <c r="O39" s="77">
        <v>0.1</v>
      </c>
      <c r="P39" s="29"/>
      <c r="Q39" s="127">
        <v>0.1</v>
      </c>
      <c r="R39" s="127">
        <v>9.9199999999999997E-2</v>
      </c>
      <c r="S39" s="127">
        <v>9.9199999999999997E-2</v>
      </c>
      <c r="T39" s="127">
        <v>9.9599999999999994E-2</v>
      </c>
      <c r="U39" s="127">
        <v>9.9599999999999994E-2</v>
      </c>
      <c r="V39" s="127">
        <v>9.4299999999999995E-2</v>
      </c>
      <c r="W39" s="127">
        <v>9.4299999999999995E-2</v>
      </c>
      <c r="X39" s="157">
        <v>0.1045</v>
      </c>
      <c r="Y39" s="157">
        <v>0.1045</v>
      </c>
      <c r="Z39" s="58"/>
      <c r="AA39" s="58"/>
      <c r="AB39" s="10"/>
    </row>
    <row r="40" spans="1:28" s="14" customFormat="1" ht="11.25">
      <c r="A40" s="10"/>
      <c r="B40" s="201"/>
      <c r="C40" s="238"/>
      <c r="D40" s="209"/>
      <c r="E40" s="74" t="s">
        <v>158</v>
      </c>
      <c r="F40" s="189"/>
      <c r="G40" s="29"/>
      <c r="H40" s="104">
        <v>0.10589999999999999</v>
      </c>
      <c r="I40" s="104">
        <v>0.10589999999999999</v>
      </c>
      <c r="J40" s="104">
        <v>0.1096</v>
      </c>
      <c r="K40" s="77">
        <v>0.1096</v>
      </c>
      <c r="L40" s="77">
        <v>0.1061</v>
      </c>
      <c r="M40" s="77">
        <v>0.1061</v>
      </c>
      <c r="N40" s="77">
        <v>0.1047</v>
      </c>
      <c r="O40" s="77">
        <v>0.1047</v>
      </c>
      <c r="P40" s="29"/>
      <c r="Q40" s="127">
        <v>0.1047</v>
      </c>
      <c r="R40" s="127">
        <v>0.1128</v>
      </c>
      <c r="S40" s="127">
        <v>0.1128</v>
      </c>
      <c r="T40" s="127">
        <v>0.1134</v>
      </c>
      <c r="U40" s="127">
        <v>0.1134</v>
      </c>
      <c r="V40" s="127">
        <v>9.7900000000000001E-2</v>
      </c>
      <c r="W40" s="127">
        <v>9.7900000000000001E-2</v>
      </c>
      <c r="X40" s="158">
        <v>0.113</v>
      </c>
      <c r="Y40" s="158">
        <v>0.113</v>
      </c>
      <c r="Z40" s="58"/>
      <c r="AA40" s="58"/>
      <c r="AB40" s="10"/>
    </row>
    <row r="41" spans="1:28" s="14" customFormat="1" ht="11.25">
      <c r="A41" s="10"/>
      <c r="B41" s="201"/>
      <c r="C41" s="238"/>
      <c r="D41" s="209"/>
      <c r="E41" s="74" t="s">
        <v>159</v>
      </c>
      <c r="F41" s="189"/>
      <c r="G41" s="29"/>
      <c r="H41" s="104">
        <v>0.10589999999999999</v>
      </c>
      <c r="I41" s="104">
        <v>0.10589999999999999</v>
      </c>
      <c r="J41" s="104">
        <v>0.1096</v>
      </c>
      <c r="K41" s="77">
        <v>0.1096</v>
      </c>
      <c r="L41" s="77">
        <v>0.1061</v>
      </c>
      <c r="M41" s="77">
        <v>0.1061</v>
      </c>
      <c r="N41" s="77">
        <v>0.1047</v>
      </c>
      <c r="O41" s="77">
        <v>0.1047</v>
      </c>
      <c r="P41" s="29"/>
      <c r="Q41" s="127">
        <v>0.1047</v>
      </c>
      <c r="R41" s="127">
        <v>0.1128</v>
      </c>
      <c r="S41" s="127">
        <v>0.1128</v>
      </c>
      <c r="T41" s="127">
        <v>0.1134</v>
      </c>
      <c r="U41" s="127">
        <v>0.1134</v>
      </c>
      <c r="V41" s="127">
        <v>9.7900000000000001E-2</v>
      </c>
      <c r="W41" s="127">
        <v>9.7900000000000001E-2</v>
      </c>
      <c r="X41" s="158">
        <v>0.113</v>
      </c>
      <c r="Y41" s="158">
        <v>0.113</v>
      </c>
      <c r="Z41" s="58"/>
      <c r="AA41" s="58"/>
      <c r="AB41" s="10"/>
    </row>
    <row r="42" spans="1:28" s="14" customFormat="1" ht="11.25">
      <c r="A42" s="10"/>
      <c r="B42" s="201"/>
      <c r="C42" s="238"/>
      <c r="D42" s="209"/>
      <c r="E42" s="74" t="s">
        <v>160</v>
      </c>
      <c r="F42" s="189"/>
      <c r="G42" s="29"/>
      <c r="H42" s="104">
        <v>0.1241</v>
      </c>
      <c r="I42" s="104">
        <v>0.1241</v>
      </c>
      <c r="J42" s="104">
        <v>0.1203</v>
      </c>
      <c r="K42" s="77">
        <v>0.1203</v>
      </c>
      <c r="L42" s="77">
        <v>0.1144</v>
      </c>
      <c r="M42" s="77">
        <v>0.1144</v>
      </c>
      <c r="N42" s="77">
        <v>0.1168</v>
      </c>
      <c r="O42" s="77">
        <v>0.1168</v>
      </c>
      <c r="P42" s="29"/>
      <c r="Q42" s="127">
        <v>0.1168</v>
      </c>
      <c r="R42" s="127">
        <v>0.1249</v>
      </c>
      <c r="S42" s="127">
        <v>0.1249</v>
      </c>
      <c r="T42" s="127">
        <v>0.12659999999999999</v>
      </c>
      <c r="U42" s="127">
        <v>0.12659999999999999</v>
      </c>
      <c r="V42" s="127">
        <v>0.12909999999999999</v>
      </c>
      <c r="W42" s="127">
        <v>0.12909999999999999</v>
      </c>
      <c r="X42" s="157">
        <v>0.15359999999999999</v>
      </c>
      <c r="Y42" s="157">
        <v>0.15359999999999999</v>
      </c>
      <c r="Z42" s="58"/>
      <c r="AA42" s="58"/>
      <c r="AB42" s="10"/>
    </row>
    <row r="43" spans="1:28" s="14" customFormat="1" ht="11.25">
      <c r="A43" s="10"/>
      <c r="B43" s="201"/>
      <c r="C43" s="238"/>
      <c r="D43" s="209"/>
      <c r="E43" s="74" t="s">
        <v>161</v>
      </c>
      <c r="F43" s="189"/>
      <c r="G43" s="29"/>
      <c r="H43" s="104">
        <v>9.9099999999999994E-2</v>
      </c>
      <c r="I43" s="104">
        <v>9.9099999999999994E-2</v>
      </c>
      <c r="J43" s="104">
        <v>9.6299999999999997E-2</v>
      </c>
      <c r="K43" s="77">
        <v>9.6299999999999997E-2</v>
      </c>
      <c r="L43" s="77">
        <v>8.8200000000000001E-2</v>
      </c>
      <c r="M43" s="77">
        <v>8.8200000000000001E-2</v>
      </c>
      <c r="N43" s="77">
        <v>9.1200000000000003E-2</v>
      </c>
      <c r="O43" s="77">
        <v>9.1200000000000003E-2</v>
      </c>
      <c r="P43" s="29"/>
      <c r="Q43" s="127">
        <v>9.1200000000000003E-2</v>
      </c>
      <c r="R43" s="127">
        <v>9.6000000000000002E-2</v>
      </c>
      <c r="S43" s="127">
        <v>9.6000000000000002E-2</v>
      </c>
      <c r="T43" s="127">
        <v>9.7799999999999998E-2</v>
      </c>
      <c r="U43" s="127">
        <v>9.7799999999999998E-2</v>
      </c>
      <c r="V43" s="127">
        <v>8.9599999999999999E-2</v>
      </c>
      <c r="W43" s="127">
        <v>8.9599999999999999E-2</v>
      </c>
      <c r="X43" s="157">
        <v>0.1036</v>
      </c>
      <c r="Y43" s="157">
        <v>0.1036</v>
      </c>
      <c r="Z43" s="58"/>
      <c r="AA43" s="58"/>
      <c r="AB43" s="10"/>
    </row>
    <row r="44" spans="1:28" s="14" customFormat="1" ht="11.25">
      <c r="A44" s="10"/>
      <c r="B44" s="201"/>
      <c r="C44" s="238"/>
      <c r="D44" s="209"/>
      <c r="E44" s="74" t="s">
        <v>162</v>
      </c>
      <c r="F44" s="189"/>
      <c r="G44" s="29"/>
      <c r="H44" s="104">
        <v>0.1132</v>
      </c>
      <c r="I44" s="104">
        <v>0.1132</v>
      </c>
      <c r="J44" s="104">
        <v>0.1186</v>
      </c>
      <c r="K44" s="77">
        <v>0.1186</v>
      </c>
      <c r="L44" s="77">
        <v>0.1101</v>
      </c>
      <c r="M44" s="77">
        <v>0.1101</v>
      </c>
      <c r="N44" s="77">
        <v>0.1158</v>
      </c>
      <c r="O44" s="77">
        <v>0.1158</v>
      </c>
      <c r="P44" s="29"/>
      <c r="Q44" s="127">
        <v>0.1158</v>
      </c>
      <c r="R44" s="127">
        <v>0.1193</v>
      </c>
      <c r="S44" s="127">
        <v>0.1193</v>
      </c>
      <c r="T44" s="127">
        <v>0.12989999999999999</v>
      </c>
      <c r="U44" s="127">
        <v>0.12989999999999999</v>
      </c>
      <c r="V44" s="127">
        <v>0.10730000000000001</v>
      </c>
      <c r="W44" s="127">
        <v>0.10730000000000001</v>
      </c>
      <c r="X44" s="158">
        <v>0.127</v>
      </c>
      <c r="Y44" s="158">
        <v>0.127</v>
      </c>
      <c r="Z44" s="58"/>
      <c r="AA44" s="58"/>
      <c r="AB44" s="10"/>
    </row>
    <row r="45" spans="1:28" s="14" customFormat="1" ht="11.25">
      <c r="A45" s="10"/>
      <c r="B45" s="201"/>
      <c r="C45" s="238"/>
      <c r="D45" s="209"/>
      <c r="E45" s="74" t="s">
        <v>163</v>
      </c>
      <c r="F45" s="189"/>
      <c r="G45" s="29"/>
      <c r="H45" s="104">
        <v>8.7800000000000003E-2</v>
      </c>
      <c r="I45" s="104">
        <v>8.7800000000000003E-2</v>
      </c>
      <c r="J45" s="104">
        <v>8.9800000000000005E-2</v>
      </c>
      <c r="K45" s="77">
        <v>8.9800000000000005E-2</v>
      </c>
      <c r="L45" s="77">
        <v>8.7999999999999995E-2</v>
      </c>
      <c r="M45" s="77">
        <v>8.7999999999999995E-2</v>
      </c>
      <c r="N45" s="77">
        <v>9.3299999999999994E-2</v>
      </c>
      <c r="O45" s="77">
        <v>9.3299999999999994E-2</v>
      </c>
      <c r="P45" s="29"/>
      <c r="Q45" s="127">
        <v>9.3299999999999994E-2</v>
      </c>
      <c r="R45" s="127">
        <v>9.5100000000000004E-2</v>
      </c>
      <c r="S45" s="127">
        <v>9.5100000000000004E-2</v>
      </c>
      <c r="T45" s="127">
        <v>9.6699999999999994E-2</v>
      </c>
      <c r="U45" s="127">
        <v>9.6699999999999994E-2</v>
      </c>
      <c r="V45" s="127">
        <v>8.3500000000000005E-2</v>
      </c>
      <c r="W45" s="127">
        <v>8.3500000000000005E-2</v>
      </c>
      <c r="X45" s="157">
        <v>9.5299999999999996E-2</v>
      </c>
      <c r="Y45" s="157">
        <v>9.5299999999999996E-2</v>
      </c>
      <c r="Z45" s="58"/>
      <c r="AA45" s="58"/>
      <c r="AB45" s="10"/>
    </row>
    <row r="46" spans="1:28" s="14" customFormat="1" ht="11.25">
      <c r="A46" s="10"/>
      <c r="B46" s="201"/>
      <c r="C46" s="238"/>
      <c r="D46" s="209"/>
      <c r="E46" s="74" t="s">
        <v>164</v>
      </c>
      <c r="F46" s="189"/>
      <c r="G46" s="29"/>
      <c r="H46" s="104">
        <v>8.7800000000000003E-2</v>
      </c>
      <c r="I46" s="104">
        <v>8.7800000000000003E-2</v>
      </c>
      <c r="J46" s="104">
        <v>8.9800000000000005E-2</v>
      </c>
      <c r="K46" s="77">
        <v>8.9800000000000005E-2</v>
      </c>
      <c r="L46" s="77">
        <v>8.7999999999999995E-2</v>
      </c>
      <c r="M46" s="77">
        <v>8.7999999999999995E-2</v>
      </c>
      <c r="N46" s="77">
        <v>9.3299999999999994E-2</v>
      </c>
      <c r="O46" s="77">
        <v>9.3299999999999994E-2</v>
      </c>
      <c r="P46" s="29"/>
      <c r="Q46" s="127">
        <v>9.3299999999999994E-2</v>
      </c>
      <c r="R46" s="127">
        <v>9.5100000000000004E-2</v>
      </c>
      <c r="S46" s="127">
        <v>9.5100000000000004E-2</v>
      </c>
      <c r="T46" s="127">
        <v>9.6699999999999994E-2</v>
      </c>
      <c r="U46" s="127">
        <v>9.6699999999999994E-2</v>
      </c>
      <c r="V46" s="127">
        <v>8.3500000000000005E-2</v>
      </c>
      <c r="W46" s="127">
        <v>8.3500000000000005E-2</v>
      </c>
      <c r="X46" s="157">
        <v>9.5299999999999996E-2</v>
      </c>
      <c r="Y46" s="157">
        <v>9.5299999999999996E-2</v>
      </c>
      <c r="Z46" s="58"/>
      <c r="AA46" s="58"/>
      <c r="AB46" s="10"/>
    </row>
    <row r="47" spans="1:28" s="14" customFormat="1" ht="11.25">
      <c r="A47" s="10"/>
      <c r="B47" s="201"/>
      <c r="C47" s="238"/>
      <c r="D47" s="209"/>
      <c r="E47" s="74" t="s">
        <v>165</v>
      </c>
      <c r="F47" s="189"/>
      <c r="G47" s="29"/>
      <c r="H47" s="104">
        <v>9.9900000000000003E-2</v>
      </c>
      <c r="I47" s="104">
        <v>9.9900000000000003E-2</v>
      </c>
      <c r="J47" s="104">
        <v>0.1026</v>
      </c>
      <c r="K47" s="77">
        <v>0.1026</v>
      </c>
      <c r="L47" s="77">
        <v>9.9199999999999997E-2</v>
      </c>
      <c r="M47" s="77">
        <v>9.9199999999999997E-2</v>
      </c>
      <c r="N47" s="77">
        <v>9.9400000000000002E-2</v>
      </c>
      <c r="O47" s="77">
        <v>9.9400000000000002E-2</v>
      </c>
      <c r="P47" s="29"/>
      <c r="Q47" s="127">
        <v>9.9400000000000002E-2</v>
      </c>
      <c r="R47" s="127">
        <v>0.10680000000000001</v>
      </c>
      <c r="S47" s="127">
        <v>0.10680000000000001</v>
      </c>
      <c r="T47" s="127">
        <v>0.10489999999999999</v>
      </c>
      <c r="U47" s="127">
        <v>0.10489999999999999</v>
      </c>
      <c r="V47" s="127">
        <v>0.10440000000000001</v>
      </c>
      <c r="W47" s="127">
        <v>0.10440000000000001</v>
      </c>
      <c r="X47" s="157">
        <v>0.1119</v>
      </c>
      <c r="Y47" s="157">
        <v>0.1119</v>
      </c>
      <c r="Z47" s="58"/>
      <c r="AA47" s="58"/>
      <c r="AB47" s="10"/>
    </row>
    <row r="48" spans="1:28" s="14" customFormat="1" ht="11.25">
      <c r="A48" s="10"/>
      <c r="B48" s="201"/>
      <c r="C48" s="238"/>
      <c r="D48" s="209"/>
      <c r="E48" s="74" t="s">
        <v>166</v>
      </c>
      <c r="F48" s="189"/>
      <c r="G48" s="29"/>
      <c r="H48" s="104">
        <v>8.5699999999999998E-2</v>
      </c>
      <c r="I48" s="104">
        <v>8.5699999999999998E-2</v>
      </c>
      <c r="J48" s="104">
        <v>8.6699999999999999E-2</v>
      </c>
      <c r="K48" s="77">
        <v>8.6699999999999999E-2</v>
      </c>
      <c r="L48" s="77">
        <v>8.6900000000000005E-2</v>
      </c>
      <c r="M48" s="77">
        <v>8.6900000000000005E-2</v>
      </c>
      <c r="N48" s="77">
        <v>9.01E-2</v>
      </c>
      <c r="O48" s="77">
        <v>9.01E-2</v>
      </c>
      <c r="P48" s="29"/>
      <c r="Q48" s="127">
        <v>9.01E-2</v>
      </c>
      <c r="R48" s="127">
        <v>9.1800000000000007E-2</v>
      </c>
      <c r="S48" s="127">
        <v>9.1800000000000007E-2</v>
      </c>
      <c r="T48" s="127">
        <v>9.2299999999999993E-2</v>
      </c>
      <c r="U48" s="127">
        <v>9.2299999999999993E-2</v>
      </c>
      <c r="V48" s="127">
        <v>8.3599999999999994E-2</v>
      </c>
      <c r="W48" s="127">
        <v>8.3599999999999994E-2</v>
      </c>
      <c r="X48" s="157">
        <v>9.9299999999999999E-2</v>
      </c>
      <c r="Y48" s="157">
        <v>9.9299999999999999E-2</v>
      </c>
      <c r="Z48" s="58"/>
      <c r="AA48" s="58"/>
      <c r="AB48" s="10"/>
    </row>
    <row r="49" spans="1:28" s="14" customFormat="1" ht="11.25">
      <c r="A49" s="10"/>
      <c r="B49" s="201"/>
      <c r="C49" s="238"/>
      <c r="D49" s="209"/>
      <c r="E49" s="74" t="s">
        <v>167</v>
      </c>
      <c r="F49" s="189"/>
      <c r="G49" s="29"/>
      <c r="H49" s="104">
        <v>9.9900000000000003E-2</v>
      </c>
      <c r="I49" s="104">
        <v>9.9900000000000003E-2</v>
      </c>
      <c r="J49" s="104">
        <v>0.1026</v>
      </c>
      <c r="K49" s="77">
        <v>0.1026</v>
      </c>
      <c r="L49" s="77">
        <v>9.9199999999999997E-2</v>
      </c>
      <c r="M49" s="77">
        <v>9.9199999999999997E-2</v>
      </c>
      <c r="N49" s="77">
        <v>9.9400000000000002E-2</v>
      </c>
      <c r="O49" s="77">
        <v>9.9400000000000002E-2</v>
      </c>
      <c r="P49" s="29"/>
      <c r="Q49" s="127">
        <v>9.9400000000000002E-2</v>
      </c>
      <c r="R49" s="127">
        <v>0.10680000000000001</v>
      </c>
      <c r="S49" s="127">
        <v>0.10680000000000001</v>
      </c>
      <c r="T49" s="127">
        <v>0.10489999999999999</v>
      </c>
      <c r="U49" s="127">
        <v>0.10489999999999999</v>
      </c>
      <c r="V49" s="127">
        <v>0.10440000000000001</v>
      </c>
      <c r="W49" s="127">
        <v>0.10440000000000001</v>
      </c>
      <c r="X49" s="157">
        <v>0.1119</v>
      </c>
      <c r="Y49" s="157">
        <v>0.1119</v>
      </c>
      <c r="Z49" s="58"/>
      <c r="AA49" s="58"/>
      <c r="AB49" s="10"/>
    </row>
    <row r="50" spans="1:28" s="14" customFormat="1" ht="11.25">
      <c r="A50" s="10"/>
      <c r="B50" s="201"/>
      <c r="C50" s="238"/>
      <c r="D50" s="209"/>
      <c r="E50" s="74" t="s">
        <v>168</v>
      </c>
      <c r="F50" s="189"/>
      <c r="G50" s="29"/>
      <c r="H50" s="104">
        <v>9.9900000000000003E-2</v>
      </c>
      <c r="I50" s="104">
        <v>9.9900000000000003E-2</v>
      </c>
      <c r="J50" s="104">
        <v>0.1026</v>
      </c>
      <c r="K50" s="77">
        <v>0.1026</v>
      </c>
      <c r="L50" s="77">
        <v>9.9199999999999997E-2</v>
      </c>
      <c r="M50" s="77">
        <v>9.9199999999999997E-2</v>
      </c>
      <c r="N50" s="77">
        <v>9.9400000000000002E-2</v>
      </c>
      <c r="O50" s="77">
        <v>9.9400000000000002E-2</v>
      </c>
      <c r="P50" s="29"/>
      <c r="Q50" s="127">
        <v>9.9400000000000002E-2</v>
      </c>
      <c r="R50" s="127">
        <v>0.10680000000000001</v>
      </c>
      <c r="S50" s="127">
        <v>0.10680000000000001</v>
      </c>
      <c r="T50" s="127">
        <v>0.10489999999999999</v>
      </c>
      <c r="U50" s="127">
        <v>0.10489999999999999</v>
      </c>
      <c r="V50" s="127">
        <v>0.10440000000000001</v>
      </c>
      <c r="W50" s="127">
        <v>0.10440000000000001</v>
      </c>
      <c r="X50" s="157">
        <v>0.1119</v>
      </c>
      <c r="Y50" s="157">
        <v>0.1119</v>
      </c>
      <c r="Z50" s="58"/>
      <c r="AA50" s="58"/>
      <c r="AB50" s="10"/>
    </row>
    <row r="51" spans="1:28" s="10" customFormat="1" ht="11.25">
      <c r="B51" s="201" t="s">
        <v>421</v>
      </c>
      <c r="C51" s="238"/>
      <c r="D51" s="201" t="s">
        <v>420</v>
      </c>
      <c r="E51" s="74" t="s">
        <v>156</v>
      </c>
      <c r="F51" s="189"/>
      <c r="G51" s="29"/>
      <c r="H51" s="77"/>
      <c r="I51" s="77"/>
      <c r="J51" s="104"/>
      <c r="K51" s="77"/>
      <c r="L51" s="77"/>
      <c r="M51" s="77"/>
      <c r="N51" s="77"/>
      <c r="O51" s="77"/>
      <c r="P51" s="29"/>
      <c r="Q51" s="127"/>
      <c r="R51" s="127"/>
      <c r="S51" s="127"/>
      <c r="T51" s="127"/>
      <c r="U51" s="127"/>
      <c r="V51" s="127"/>
      <c r="W51" s="127"/>
      <c r="X51" s="157">
        <v>8.4599999999999995E-2</v>
      </c>
      <c r="Y51" s="157">
        <v>6.1199999999999997E-2</v>
      </c>
      <c r="Z51" s="58"/>
      <c r="AA51" s="58"/>
    </row>
    <row r="52" spans="1:28" s="63" customFormat="1" ht="14.25">
      <c r="B52" s="201"/>
      <c r="C52" s="238"/>
      <c r="D52" s="201"/>
      <c r="E52" s="74" t="s">
        <v>157</v>
      </c>
      <c r="F52" s="189"/>
      <c r="G52" s="29"/>
      <c r="H52" s="104"/>
      <c r="I52" s="104"/>
      <c r="J52" s="104"/>
      <c r="K52" s="77"/>
      <c r="L52" s="77"/>
      <c r="M52" s="77"/>
      <c r="N52" s="77"/>
      <c r="O52" s="77"/>
      <c r="P52" s="29"/>
      <c r="Q52" s="127"/>
      <c r="R52" s="127"/>
      <c r="S52" s="127"/>
      <c r="T52" s="127"/>
      <c r="U52" s="127"/>
      <c r="V52" s="127"/>
      <c r="W52" s="127"/>
      <c r="X52" s="157">
        <v>8.4599999999999995E-2</v>
      </c>
      <c r="Y52" s="157">
        <v>6.1199999999999997E-2</v>
      </c>
      <c r="Z52" s="58"/>
      <c r="AA52" s="58"/>
    </row>
    <row r="53" spans="1:28" s="63" customFormat="1" ht="14.25">
      <c r="B53" s="201"/>
      <c r="C53" s="238"/>
      <c r="D53" s="201"/>
      <c r="E53" s="74" t="s">
        <v>158</v>
      </c>
      <c r="F53" s="189"/>
      <c r="G53" s="29"/>
      <c r="H53" s="104"/>
      <c r="I53" s="104"/>
      <c r="J53" s="104"/>
      <c r="K53" s="77"/>
      <c r="L53" s="77"/>
      <c r="M53" s="77"/>
      <c r="N53" s="77"/>
      <c r="O53" s="77"/>
      <c r="P53" s="29"/>
      <c r="Q53" s="127"/>
      <c r="R53" s="127"/>
      <c r="S53" s="127"/>
      <c r="T53" s="127"/>
      <c r="U53" s="127"/>
      <c r="V53" s="127"/>
      <c r="W53" s="127"/>
      <c r="X53" s="158">
        <v>0.09</v>
      </c>
      <c r="Y53" s="158">
        <v>7.1599999999999997E-2</v>
      </c>
      <c r="Z53" s="58"/>
      <c r="AA53" s="58"/>
    </row>
    <row r="54" spans="1:28" s="63" customFormat="1" ht="14.25">
      <c r="B54" s="201"/>
      <c r="C54" s="238"/>
      <c r="D54" s="201"/>
      <c r="E54" s="74" t="s">
        <v>159</v>
      </c>
      <c r="F54" s="189"/>
      <c r="G54" s="29"/>
      <c r="H54" s="104"/>
      <c r="I54" s="104"/>
      <c r="J54" s="104"/>
      <c r="K54" s="77"/>
      <c r="L54" s="77"/>
      <c r="M54" s="77"/>
      <c r="N54" s="77"/>
      <c r="O54" s="77"/>
      <c r="P54" s="29"/>
      <c r="Q54" s="127"/>
      <c r="R54" s="127"/>
      <c r="S54" s="127"/>
      <c r="T54" s="127"/>
      <c r="U54" s="127"/>
      <c r="V54" s="127"/>
      <c r="W54" s="127"/>
      <c r="X54" s="158">
        <v>0.09</v>
      </c>
      <c r="Y54" s="158">
        <v>7.1599999999999997E-2</v>
      </c>
      <c r="Z54" s="58"/>
      <c r="AA54" s="58"/>
    </row>
    <row r="55" spans="1:28" s="63" customFormat="1" ht="14.25">
      <c r="B55" s="201"/>
      <c r="C55" s="238"/>
      <c r="D55" s="201"/>
      <c r="E55" s="74" t="s">
        <v>160</v>
      </c>
      <c r="F55" s="189"/>
      <c r="G55" s="29"/>
      <c r="H55" s="104"/>
      <c r="I55" s="104"/>
      <c r="J55" s="104"/>
      <c r="K55" s="77"/>
      <c r="L55" s="77"/>
      <c r="M55" s="77"/>
      <c r="N55" s="77"/>
      <c r="O55" s="77"/>
      <c r="P55" s="29"/>
      <c r="Q55" s="127"/>
      <c r="R55" s="127"/>
      <c r="S55" s="127"/>
      <c r="T55" s="127"/>
      <c r="U55" s="127"/>
      <c r="V55" s="127"/>
      <c r="W55" s="127"/>
      <c r="X55" s="157">
        <v>8.3500000000000005E-2</v>
      </c>
      <c r="Y55" s="157">
        <v>7.4399999999999994E-2</v>
      </c>
      <c r="Z55" s="58"/>
      <c r="AA55" s="58"/>
    </row>
    <row r="56" spans="1:28" s="63" customFormat="1" ht="14.25">
      <c r="B56" s="201"/>
      <c r="C56" s="238"/>
      <c r="D56" s="201"/>
      <c r="E56" s="74" t="s">
        <v>161</v>
      </c>
      <c r="F56" s="189"/>
      <c r="G56" s="29"/>
      <c r="H56" s="104"/>
      <c r="I56" s="104"/>
      <c r="J56" s="104"/>
      <c r="K56" s="77"/>
      <c r="L56" s="77"/>
      <c r="M56" s="77"/>
      <c r="N56" s="77"/>
      <c r="O56" s="77"/>
      <c r="P56" s="29"/>
      <c r="Q56" s="127"/>
      <c r="R56" s="127"/>
      <c r="S56" s="127"/>
      <c r="T56" s="127"/>
      <c r="U56" s="127"/>
      <c r="V56" s="127"/>
      <c r="W56" s="127"/>
      <c r="X56" s="157">
        <v>8.6900000000000005E-2</v>
      </c>
      <c r="Y56" s="157">
        <v>7.3300000000000004E-2</v>
      </c>
      <c r="Z56" s="58"/>
      <c r="AA56" s="58"/>
    </row>
    <row r="57" spans="1:28" s="63" customFormat="1" ht="14.25">
      <c r="B57" s="201"/>
      <c r="C57" s="238"/>
      <c r="D57" s="201"/>
      <c r="E57" s="74" t="s">
        <v>162</v>
      </c>
      <c r="F57" s="189"/>
      <c r="G57" s="29"/>
      <c r="H57" s="104"/>
      <c r="I57" s="104"/>
      <c r="J57" s="104"/>
      <c r="K57" s="77"/>
      <c r="L57" s="77"/>
      <c r="M57" s="77"/>
      <c r="N57" s="77"/>
      <c r="O57" s="77"/>
      <c r="P57" s="29"/>
      <c r="Q57" s="127"/>
      <c r="R57" s="127"/>
      <c r="S57" s="127"/>
      <c r="T57" s="127"/>
      <c r="U57" s="127"/>
      <c r="V57" s="127"/>
      <c r="W57" s="127"/>
      <c r="X57" s="157">
        <v>9.3700000000000006E-2</v>
      </c>
      <c r="Y57" s="157">
        <v>6.4399999999999999E-2</v>
      </c>
      <c r="Z57" s="58"/>
      <c r="AA57" s="58"/>
    </row>
    <row r="58" spans="1:28" s="63" customFormat="1" ht="14.25">
      <c r="B58" s="201"/>
      <c r="C58" s="238"/>
      <c r="D58" s="201"/>
      <c r="E58" s="74" t="s">
        <v>163</v>
      </c>
      <c r="F58" s="189"/>
      <c r="G58" s="29"/>
      <c r="H58" s="104"/>
      <c r="I58" s="104"/>
      <c r="J58" s="104"/>
      <c r="K58" s="77"/>
      <c r="L58" s="77"/>
      <c r="M58" s="77"/>
      <c r="N58" s="77"/>
      <c r="O58" s="77"/>
      <c r="P58" s="29"/>
      <c r="Q58" s="127"/>
      <c r="R58" s="127"/>
      <c r="S58" s="127"/>
      <c r="T58" s="127"/>
      <c r="U58" s="127"/>
      <c r="V58" s="127"/>
      <c r="W58" s="127"/>
      <c r="X58" s="158">
        <v>7.9000000000000001E-2</v>
      </c>
      <c r="Y58" s="158">
        <v>6.3299999999999995E-2</v>
      </c>
      <c r="Z58" s="58"/>
      <c r="AA58" s="58"/>
    </row>
    <row r="59" spans="1:28" s="63" customFormat="1" ht="14.25">
      <c r="B59" s="201"/>
      <c r="C59" s="238"/>
      <c r="D59" s="201"/>
      <c r="E59" s="74" t="s">
        <v>164</v>
      </c>
      <c r="F59" s="189"/>
      <c r="G59" s="29"/>
      <c r="H59" s="104"/>
      <c r="I59" s="104"/>
      <c r="J59" s="104"/>
      <c r="K59" s="77"/>
      <c r="L59" s="77"/>
      <c r="M59" s="77"/>
      <c r="N59" s="77"/>
      <c r="O59" s="77"/>
      <c r="P59" s="29"/>
      <c r="Q59" s="127"/>
      <c r="R59" s="127"/>
      <c r="S59" s="127"/>
      <c r="T59" s="127"/>
      <c r="U59" s="127"/>
      <c r="V59" s="127"/>
      <c r="W59" s="127"/>
      <c r="X59" s="158">
        <v>7.9000000000000001E-2</v>
      </c>
      <c r="Y59" s="158">
        <v>6.3299999999999995E-2</v>
      </c>
      <c r="Z59" s="58"/>
      <c r="AA59" s="58"/>
    </row>
    <row r="60" spans="1:28" s="63" customFormat="1" ht="14.25">
      <c r="B60" s="201"/>
      <c r="C60" s="238"/>
      <c r="D60" s="201"/>
      <c r="E60" s="74" t="s">
        <v>165</v>
      </c>
      <c r="F60" s="189"/>
      <c r="G60" s="29"/>
      <c r="H60" s="104"/>
      <c r="I60" s="104"/>
      <c r="J60" s="104"/>
      <c r="K60" s="77"/>
      <c r="L60" s="77"/>
      <c r="M60" s="77"/>
      <c r="N60" s="77"/>
      <c r="O60" s="77"/>
      <c r="P60" s="29"/>
      <c r="Q60" s="127"/>
      <c r="R60" s="127"/>
      <c r="S60" s="127"/>
      <c r="T60" s="127"/>
      <c r="U60" s="127"/>
      <c r="V60" s="127"/>
      <c r="W60" s="127"/>
      <c r="X60" s="157">
        <v>9.1399999999999995E-2</v>
      </c>
      <c r="Y60" s="157">
        <v>6.8699999999999997E-2</v>
      </c>
      <c r="Z60" s="58"/>
      <c r="AA60" s="58"/>
    </row>
    <row r="61" spans="1:28" s="63" customFormat="1" ht="14.25">
      <c r="B61" s="201"/>
      <c r="C61" s="238"/>
      <c r="D61" s="201"/>
      <c r="E61" s="74" t="s">
        <v>166</v>
      </c>
      <c r="F61" s="189"/>
      <c r="G61" s="29"/>
      <c r="H61" s="104"/>
      <c r="I61" s="104"/>
      <c r="J61" s="104"/>
      <c r="K61" s="77"/>
      <c r="L61" s="77"/>
      <c r="M61" s="77"/>
      <c r="N61" s="77"/>
      <c r="O61" s="77"/>
      <c r="P61" s="29"/>
      <c r="Q61" s="127"/>
      <c r="R61" s="127"/>
      <c r="S61" s="127"/>
      <c r="T61" s="127"/>
      <c r="U61" s="127"/>
      <c r="V61" s="127"/>
      <c r="W61" s="127"/>
      <c r="X61" s="157">
        <v>8.0600000000000005E-2</v>
      </c>
      <c r="Y61" s="157">
        <v>6.3200000000000006E-2</v>
      </c>
      <c r="Z61" s="58"/>
      <c r="AA61" s="58"/>
    </row>
    <row r="62" spans="1:28" s="63" customFormat="1" ht="14.25">
      <c r="B62" s="201"/>
      <c r="C62" s="238"/>
      <c r="D62" s="201"/>
      <c r="E62" s="74" t="s">
        <v>167</v>
      </c>
      <c r="F62" s="189"/>
      <c r="G62" s="29"/>
      <c r="H62" s="104"/>
      <c r="I62" s="104"/>
      <c r="J62" s="104"/>
      <c r="K62" s="77"/>
      <c r="L62" s="77"/>
      <c r="M62" s="77"/>
      <c r="N62" s="77"/>
      <c r="O62" s="77"/>
      <c r="P62" s="29"/>
      <c r="Q62" s="127"/>
      <c r="R62" s="127"/>
      <c r="S62" s="127"/>
      <c r="T62" s="127"/>
      <c r="U62" s="127"/>
      <c r="V62" s="127"/>
      <c r="W62" s="127"/>
      <c r="X62" s="157">
        <v>9.1399999999999995E-2</v>
      </c>
      <c r="Y62" s="157">
        <v>6.8699999999999997E-2</v>
      </c>
      <c r="Z62" s="58"/>
      <c r="AA62" s="58"/>
    </row>
    <row r="63" spans="1:28" s="63" customFormat="1" ht="14.25">
      <c r="B63" s="201"/>
      <c r="C63" s="239"/>
      <c r="D63" s="201"/>
      <c r="E63" s="74" t="s">
        <v>168</v>
      </c>
      <c r="F63" s="189"/>
      <c r="G63" s="29"/>
      <c r="H63" s="104"/>
      <c r="I63" s="104"/>
      <c r="J63" s="104"/>
      <c r="K63" s="77"/>
      <c r="L63" s="77"/>
      <c r="M63" s="77"/>
      <c r="N63" s="77"/>
      <c r="O63" s="77"/>
      <c r="P63" s="29"/>
      <c r="Q63" s="127"/>
      <c r="R63" s="127"/>
      <c r="S63" s="127"/>
      <c r="T63" s="127"/>
      <c r="U63" s="127"/>
      <c r="V63" s="127"/>
      <c r="W63" s="127"/>
      <c r="X63" s="157">
        <v>9.1399999999999995E-2</v>
      </c>
      <c r="Y63" s="157">
        <v>6.8699999999999997E-2</v>
      </c>
      <c r="Z63" s="58"/>
      <c r="AA63" s="58"/>
    </row>
    <row r="64" spans="1:28" s="63" customFormat="1" ht="14.25"/>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customHeight="1"/>
  </sheetData>
  <mergeCells count="23">
    <mergeCell ref="B51:B63"/>
    <mergeCell ref="D51:D63"/>
    <mergeCell ref="F51:F63"/>
    <mergeCell ref="C12:C63"/>
    <mergeCell ref="B3:I3"/>
    <mergeCell ref="B7:B11"/>
    <mergeCell ref="C7:C11"/>
    <mergeCell ref="D7:D11"/>
    <mergeCell ref="E7:E11"/>
    <mergeCell ref="F7:F8"/>
    <mergeCell ref="H7:O7"/>
    <mergeCell ref="B25:B37"/>
    <mergeCell ref="D25:D37"/>
    <mergeCell ref="F25:F37"/>
    <mergeCell ref="B38:B50"/>
    <mergeCell ref="D38:D50"/>
    <mergeCell ref="F38:F50"/>
    <mergeCell ref="Q7:AA7"/>
    <mergeCell ref="H8:O8"/>
    <mergeCell ref="Q8:AA8"/>
    <mergeCell ref="B12:B24"/>
    <mergeCell ref="D12:D24"/>
    <mergeCell ref="F12:F24"/>
  </mergeCells>
  <hyperlinks>
    <hyperlink ref="C12" r:id="rId1" xr:uid="{00000000-0004-0000-1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89"/>
  <sheetViews>
    <sheetView showGridLines="0" zoomScaleNormal="100" workbookViewId="0"/>
  </sheetViews>
  <sheetFormatPr defaultColWidth="0" defaultRowHeight="15" zeroHeight="1"/>
  <cols>
    <col min="1" max="1" width="4.5703125" customWidth="1"/>
    <col min="2" max="2" width="28.5703125" customWidth="1"/>
    <col min="3" max="3" width="22.42578125" customWidth="1"/>
    <col min="4" max="4" width="90.85546875" customWidth="1"/>
    <col min="5" max="14" width="9" customWidth="1"/>
    <col min="15" max="16384" width="9" hidden="1"/>
  </cols>
  <sheetData>
    <row r="1" spans="1:14"/>
    <row r="2" spans="1:14" s="11" customFormat="1" ht="12.75">
      <c r="B2" s="11" t="s">
        <v>20</v>
      </c>
    </row>
    <row r="3" spans="1:14">
      <c r="A3" s="14"/>
      <c r="B3" s="14"/>
      <c r="C3" s="14"/>
      <c r="D3" s="14"/>
      <c r="E3" s="14"/>
      <c r="F3" s="14"/>
      <c r="G3" s="14"/>
      <c r="H3" s="14"/>
      <c r="I3" s="14"/>
    </row>
    <row r="4" spans="1:14">
      <c r="A4" s="14"/>
      <c r="B4" t="s">
        <v>21</v>
      </c>
      <c r="C4" s="14"/>
      <c r="D4" s="14"/>
      <c r="E4" s="14"/>
      <c r="F4" s="14"/>
      <c r="G4" s="14"/>
      <c r="H4" s="14"/>
      <c r="I4" s="14"/>
    </row>
    <row r="5" spans="1:14">
      <c r="A5" s="14"/>
      <c r="C5" s="14"/>
      <c r="D5" s="14"/>
      <c r="E5" s="14"/>
      <c r="F5" s="14"/>
      <c r="G5" s="14"/>
      <c r="H5" s="14"/>
      <c r="I5" s="14"/>
    </row>
    <row r="6" spans="1:14">
      <c r="A6" s="14"/>
      <c r="B6" t="s">
        <v>22</v>
      </c>
      <c r="C6" s="14"/>
      <c r="D6" s="14"/>
      <c r="E6" s="14"/>
      <c r="F6" s="14"/>
      <c r="G6" s="14"/>
      <c r="H6" s="14"/>
      <c r="I6" s="14"/>
    </row>
    <row r="7" spans="1:14">
      <c r="A7" s="14"/>
      <c r="C7" s="14"/>
      <c r="D7" s="14"/>
      <c r="E7" s="14"/>
      <c r="F7" s="14"/>
      <c r="G7" s="14"/>
      <c r="H7" s="14"/>
      <c r="I7" s="14"/>
    </row>
    <row r="8" spans="1:14">
      <c r="A8" s="14"/>
      <c r="B8" t="s">
        <v>23</v>
      </c>
      <c r="C8" s="14"/>
      <c r="D8" s="14"/>
      <c r="E8" s="14"/>
      <c r="F8" s="14"/>
      <c r="G8" s="14"/>
      <c r="H8" s="14"/>
      <c r="I8" s="14"/>
    </row>
    <row r="9" spans="1:14">
      <c r="A9" s="14"/>
      <c r="C9" s="14"/>
      <c r="D9" s="14"/>
      <c r="E9" s="14"/>
      <c r="F9" s="14"/>
      <c r="G9" s="14"/>
      <c r="H9" s="14"/>
      <c r="I9" s="14"/>
    </row>
    <row r="10" spans="1:14">
      <c r="A10" s="14"/>
      <c r="B10" t="s">
        <v>24</v>
      </c>
      <c r="C10" s="14"/>
      <c r="D10" s="14"/>
      <c r="E10" s="14"/>
      <c r="F10" s="14"/>
      <c r="G10" s="14"/>
      <c r="H10" s="14"/>
      <c r="I10" s="14"/>
    </row>
    <row r="11" spans="1:14">
      <c r="A11" s="14"/>
      <c r="C11" s="14"/>
      <c r="D11" s="14"/>
      <c r="E11" s="14"/>
      <c r="F11" s="14"/>
      <c r="G11" s="14"/>
      <c r="H11" s="14"/>
      <c r="I11" s="14"/>
    </row>
    <row r="12" spans="1:14">
      <c r="A12" s="14"/>
      <c r="B12" s="24"/>
      <c r="C12" s="23" t="s">
        <v>25</v>
      </c>
      <c r="D12" s="25"/>
      <c r="E12" s="26"/>
      <c r="F12" s="23" t="s">
        <v>26</v>
      </c>
      <c r="G12" s="25"/>
      <c r="H12" s="14"/>
      <c r="I12" s="14"/>
    </row>
    <row r="13" spans="1:14">
      <c r="A13" s="14"/>
      <c r="B13" s="14"/>
      <c r="C13" s="14"/>
      <c r="D13" s="14"/>
      <c r="E13" s="14"/>
      <c r="F13" s="14"/>
      <c r="G13" s="14"/>
      <c r="H13" s="14"/>
      <c r="I13" s="14"/>
    </row>
    <row r="14" spans="1:14">
      <c r="A14" s="14"/>
      <c r="B14" s="14"/>
      <c r="C14" s="14"/>
      <c r="D14" s="14"/>
      <c r="E14" s="14"/>
      <c r="F14" s="14"/>
      <c r="G14" s="14"/>
      <c r="H14" s="14"/>
      <c r="I14" s="14"/>
    </row>
    <row r="15" spans="1:14">
      <c r="A15" s="123"/>
      <c r="B15" s="123" t="s">
        <v>27</v>
      </c>
      <c r="C15" s="123"/>
      <c r="D15" s="123"/>
      <c r="E15" s="123"/>
      <c r="F15" s="123"/>
      <c r="G15" s="123"/>
      <c r="H15" s="123"/>
      <c r="I15" s="123"/>
      <c r="J15" s="123"/>
      <c r="K15" s="123"/>
      <c r="L15" s="123"/>
      <c r="M15" s="123"/>
      <c r="N15" s="123"/>
    </row>
    <row r="16" spans="1:14" s="11" customFormat="1">
      <c r="A16" s="124"/>
      <c r="B16" s="124"/>
      <c r="C16" s="124"/>
      <c r="D16" s="124"/>
      <c r="E16" s="124"/>
      <c r="F16" s="124"/>
      <c r="G16" s="124"/>
      <c r="H16" s="124"/>
      <c r="I16" s="124"/>
      <c r="J16" s="124"/>
      <c r="K16" s="124"/>
      <c r="L16" s="124"/>
      <c r="M16"/>
      <c r="N16"/>
    </row>
    <row r="17" spans="1:12">
      <c r="A17" s="124"/>
      <c r="B17" s="124"/>
      <c r="C17" s="124"/>
      <c r="D17" s="124"/>
      <c r="E17" s="124"/>
      <c r="F17" s="124"/>
      <c r="G17" s="124"/>
      <c r="H17" s="124"/>
      <c r="I17" s="124"/>
      <c r="J17" s="124"/>
      <c r="K17" s="124"/>
      <c r="L17" s="124"/>
    </row>
    <row r="18" spans="1:12">
      <c r="L18" s="124"/>
    </row>
    <row r="19" spans="1:12">
      <c r="L19" s="124"/>
    </row>
    <row r="20" spans="1:12">
      <c r="L20" s="124"/>
    </row>
    <row r="21" spans="1:12">
      <c r="L21" s="124"/>
    </row>
    <row r="22" spans="1:12" ht="26.25" customHeight="1">
      <c r="L22" s="124"/>
    </row>
    <row r="23" spans="1:12">
      <c r="L23" s="124"/>
    </row>
    <row r="24" spans="1:12">
      <c r="L24" s="124"/>
    </row>
    <row r="25" spans="1:12">
      <c r="L25" s="124"/>
    </row>
    <row r="26" spans="1:12" ht="26.1" customHeight="1">
      <c r="L26" s="124"/>
    </row>
    <row r="27" spans="1:12">
      <c r="L27" s="124"/>
    </row>
    <row r="28" spans="1:12">
      <c r="L28" s="124"/>
    </row>
    <row r="29" spans="1:12" ht="25.5" customHeight="1">
      <c r="L29" s="124"/>
    </row>
    <row r="30" spans="1:12">
      <c r="L30" s="124"/>
    </row>
    <row r="31" spans="1:12">
      <c r="L31" s="124"/>
    </row>
    <row r="32" spans="1:12">
      <c r="L32" s="124"/>
    </row>
    <row r="33" spans="1:12" ht="29.25" customHeight="1">
      <c r="L33" s="124"/>
    </row>
    <row r="34" spans="1:12">
      <c r="L34" s="124"/>
    </row>
    <row r="35" spans="1:12">
      <c r="L35" s="124"/>
    </row>
    <row r="36" spans="1:12">
      <c r="L36" s="124"/>
    </row>
    <row r="37" spans="1:12">
      <c r="L37" s="124"/>
    </row>
    <row r="38" spans="1:12">
      <c r="L38" s="124"/>
    </row>
    <row r="39" spans="1:12">
      <c r="L39" s="124"/>
    </row>
    <row r="40" spans="1:12">
      <c r="L40" s="124"/>
    </row>
    <row r="41" spans="1:12">
      <c r="L41" s="125"/>
    </row>
    <row r="42" spans="1:12">
      <c r="L42" s="126"/>
    </row>
    <row r="43" spans="1:12">
      <c r="L43" s="126"/>
    </row>
    <row r="44" spans="1:12">
      <c r="L44" s="126"/>
    </row>
    <row r="45" spans="1:12">
      <c r="L45" s="126"/>
    </row>
    <row r="46" spans="1:12">
      <c r="L46" s="126"/>
    </row>
    <row r="47" spans="1:12">
      <c r="A47" s="14"/>
      <c r="B47" s="14"/>
      <c r="C47" s="14"/>
      <c r="D47" s="14"/>
      <c r="E47" s="14"/>
      <c r="F47" s="14"/>
      <c r="G47" s="14"/>
      <c r="H47" s="14"/>
      <c r="I47" s="14"/>
    </row>
    <row r="48" spans="1:12">
      <c r="A48" s="14"/>
      <c r="B48" s="14"/>
      <c r="C48" s="14"/>
      <c r="D48" s="14"/>
      <c r="E48" s="14"/>
      <c r="F48" s="14"/>
      <c r="G48" s="14"/>
      <c r="H48" s="14"/>
      <c r="I48" s="14"/>
    </row>
    <row r="49" spans="1:14">
      <c r="A49" s="14"/>
      <c r="B49" s="14"/>
      <c r="C49" s="14"/>
      <c r="D49" s="14"/>
      <c r="E49" s="14"/>
      <c r="F49" s="14"/>
      <c r="G49" s="14"/>
      <c r="H49" s="14"/>
      <c r="I49" s="14"/>
    </row>
    <row r="50" spans="1:14">
      <c r="A50" s="11"/>
      <c r="B50" s="11" t="s">
        <v>28</v>
      </c>
      <c r="C50" s="11"/>
      <c r="D50" s="11"/>
      <c r="E50" s="11"/>
      <c r="F50" s="11"/>
      <c r="G50" s="11"/>
      <c r="H50" s="11"/>
      <c r="I50" s="11"/>
      <c r="J50" s="11"/>
      <c r="K50" s="11"/>
      <c r="L50" s="11"/>
      <c r="M50" s="11"/>
      <c r="N50" s="11"/>
    </row>
    <row r="51" spans="1:14"/>
    <row r="52" spans="1:14">
      <c r="B52" s="19" t="s">
        <v>29</v>
      </c>
      <c r="C52" s="19" t="s">
        <v>30</v>
      </c>
      <c r="D52" s="19" t="s">
        <v>20</v>
      </c>
    </row>
    <row r="53" spans="1:14">
      <c r="B53" s="20" t="s">
        <v>31</v>
      </c>
      <c r="C53" s="20" t="s">
        <v>32</v>
      </c>
      <c r="D53" s="20" t="s">
        <v>33</v>
      </c>
    </row>
    <row r="54" spans="1:14">
      <c r="B54" s="20" t="s">
        <v>34</v>
      </c>
      <c r="C54" s="20" t="s">
        <v>32</v>
      </c>
      <c r="D54" s="20" t="s">
        <v>35</v>
      </c>
    </row>
    <row r="55" spans="1:14">
      <c r="B55" s="160" t="s">
        <v>36</v>
      </c>
      <c r="C55" s="161"/>
      <c r="D55" s="162"/>
    </row>
    <row r="56" spans="1:14" ht="22.5">
      <c r="B56" s="122" t="s">
        <v>37</v>
      </c>
      <c r="C56" s="31" t="s">
        <v>38</v>
      </c>
      <c r="D56" s="30" t="s">
        <v>39</v>
      </c>
    </row>
    <row r="57" spans="1:14">
      <c r="B57" s="160" t="s">
        <v>40</v>
      </c>
      <c r="C57" s="161"/>
      <c r="D57" s="162"/>
    </row>
    <row r="58" spans="1:14" ht="24">
      <c r="B58" s="122" t="s">
        <v>41</v>
      </c>
      <c r="C58" s="21" t="s">
        <v>42</v>
      </c>
      <c r="D58" s="22" t="s">
        <v>43</v>
      </c>
    </row>
    <row r="59" spans="1:14">
      <c r="B59" s="122" t="s">
        <v>44</v>
      </c>
      <c r="C59" s="21" t="s">
        <v>42</v>
      </c>
      <c r="D59" s="22" t="s">
        <v>45</v>
      </c>
    </row>
    <row r="60" spans="1:14" ht="24">
      <c r="B60" s="31" t="s">
        <v>46</v>
      </c>
      <c r="C60" s="31" t="s">
        <v>42</v>
      </c>
      <c r="D60" s="22" t="s">
        <v>47</v>
      </c>
    </row>
    <row r="61" spans="1:14">
      <c r="B61" s="21" t="s">
        <v>48</v>
      </c>
      <c r="C61" s="21" t="s">
        <v>42</v>
      </c>
      <c r="D61" s="22" t="s">
        <v>49</v>
      </c>
    </row>
    <row r="62" spans="1:14">
      <c r="B62" s="160" t="s">
        <v>50</v>
      </c>
      <c r="C62" s="161"/>
      <c r="D62" s="162"/>
    </row>
    <row r="63" spans="1:14" ht="24">
      <c r="B63" s="21" t="s">
        <v>51</v>
      </c>
      <c r="C63" s="21" t="s">
        <v>52</v>
      </c>
      <c r="D63" s="22" t="s">
        <v>53</v>
      </c>
    </row>
    <row r="64" spans="1:14">
      <c r="B64" s="21" t="s">
        <v>54</v>
      </c>
      <c r="C64" s="21" t="s">
        <v>52</v>
      </c>
      <c r="D64" s="22" t="s">
        <v>55</v>
      </c>
    </row>
    <row r="65" spans="2:4" ht="24">
      <c r="B65" s="31" t="s">
        <v>56</v>
      </c>
      <c r="C65" s="21" t="s">
        <v>52</v>
      </c>
      <c r="D65" s="22" t="s">
        <v>57</v>
      </c>
    </row>
    <row r="66" spans="2:4" ht="24">
      <c r="B66" s="31" t="s">
        <v>58</v>
      </c>
      <c r="C66" s="21" t="s">
        <v>52</v>
      </c>
      <c r="D66" s="22" t="s">
        <v>59</v>
      </c>
    </row>
    <row r="67" spans="2:4" ht="33.75">
      <c r="B67" s="31" t="s">
        <v>60</v>
      </c>
      <c r="C67" s="31" t="s">
        <v>61</v>
      </c>
      <c r="D67" s="45" t="s">
        <v>62</v>
      </c>
    </row>
    <row r="68" spans="2:4" ht="24">
      <c r="B68" s="31" t="s">
        <v>63</v>
      </c>
      <c r="C68" s="21" t="s">
        <v>52</v>
      </c>
      <c r="D68" s="22" t="s">
        <v>64</v>
      </c>
    </row>
    <row r="69" spans="2:4" ht="24">
      <c r="B69" s="31" t="s">
        <v>65</v>
      </c>
      <c r="C69" s="31" t="s">
        <v>52</v>
      </c>
      <c r="D69" s="22" t="s">
        <v>66</v>
      </c>
    </row>
    <row r="70" spans="2:4"/>
    <row r="71" spans="2:4"/>
    <row r="87"/>
    <row r="88"/>
    <row r="89"/>
  </sheetData>
  <mergeCells count="3">
    <mergeCell ref="B57:D57"/>
    <mergeCell ref="B62:D62"/>
    <mergeCell ref="B55:D5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6:E7"/>
  <sheetViews>
    <sheetView workbookViewId="0"/>
  </sheetViews>
  <sheetFormatPr defaultRowHeight="15"/>
  <cols>
    <col min="5" max="5" width="21.42578125" customWidth="1"/>
  </cols>
  <sheetData>
    <row r="6" spans="2:5">
      <c r="B6" s="1"/>
      <c r="E6" s="1"/>
    </row>
    <row r="7" spans="2:5">
      <c r="B7" s="1"/>
      <c r="E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0">
    <tabColor theme="8" tint="0.79998168889431442"/>
  </sheetPr>
  <dimension ref="A1:AK113"/>
  <sheetViews>
    <sheetView zoomScaleNormal="100" workbookViewId="0"/>
  </sheetViews>
  <sheetFormatPr defaultColWidth="0" defaultRowHeight="14.25" zeroHeight="1"/>
  <cols>
    <col min="1" max="1" width="9.140625" style="64" customWidth="1"/>
    <col min="2" max="2" width="17.42578125" style="64" customWidth="1"/>
    <col min="3" max="3" width="16.42578125" style="64" customWidth="1"/>
    <col min="4" max="4" width="31.85546875" style="64" customWidth="1"/>
    <col min="5" max="5" width="1.85546875" style="64" customWidth="1"/>
    <col min="6" max="6" width="17.5703125" style="64" customWidth="1"/>
    <col min="7" max="7" width="15.5703125" style="64" customWidth="1"/>
    <col min="8" max="13" width="17.5703125" style="64" customWidth="1"/>
    <col min="14" max="14" width="1.85546875" style="64" customWidth="1"/>
    <col min="15" max="25" width="17.5703125" style="64" customWidth="1"/>
    <col min="26" max="26" width="9.140625" style="64" customWidth="1"/>
    <col min="27" max="36" width="9.140625" style="64" hidden="1" customWidth="1"/>
    <col min="37" max="37" width="0" style="64" hidden="1" customWidth="1"/>
    <col min="38" max="16384" width="9.140625" style="64" hidden="1"/>
  </cols>
  <sheetData>
    <row r="1" spans="1:26" s="61" customFormat="1" ht="12.6" customHeight="1"/>
    <row r="2" spans="1:26" s="61" customFormat="1" ht="18.600000000000001" customHeight="1">
      <c r="B2" s="27" t="s">
        <v>67</v>
      </c>
      <c r="C2" s="27"/>
      <c r="D2" s="27"/>
      <c r="E2" s="27"/>
      <c r="N2" s="27"/>
    </row>
    <row r="3" spans="1:26" s="65" customFormat="1" ht="26.85" customHeight="1">
      <c r="B3" s="188" t="s">
        <v>68</v>
      </c>
      <c r="C3" s="188"/>
      <c r="D3" s="188"/>
      <c r="E3" s="188"/>
      <c r="F3" s="188"/>
      <c r="G3" s="188"/>
      <c r="H3" s="188"/>
      <c r="I3" s="188"/>
      <c r="J3" s="188"/>
      <c r="K3" s="188"/>
      <c r="L3" s="188"/>
      <c r="M3" s="188"/>
      <c r="N3" s="66"/>
      <c r="O3" s="66"/>
      <c r="P3" s="66"/>
      <c r="Q3" s="66"/>
      <c r="R3" s="66"/>
      <c r="S3" s="66"/>
      <c r="T3" s="66"/>
      <c r="U3" s="66"/>
      <c r="V3" s="66"/>
      <c r="W3" s="66"/>
      <c r="X3" s="66"/>
      <c r="Y3" s="66"/>
    </row>
    <row r="4" spans="1:26" s="65" customFormat="1" ht="12.6" customHeight="1"/>
    <row r="5" spans="1:26" s="14" customFormat="1" ht="11.25">
      <c r="B5" s="10"/>
      <c r="C5" s="10"/>
      <c r="D5" s="10"/>
      <c r="E5" s="10"/>
      <c r="F5" s="108"/>
      <c r="G5" s="108"/>
      <c r="H5" s="108"/>
      <c r="I5" s="108"/>
      <c r="J5" s="108"/>
      <c r="K5" s="108"/>
      <c r="L5" s="109"/>
      <c r="M5" s="109"/>
      <c r="N5" s="10"/>
      <c r="O5" s="109"/>
      <c r="P5" s="110"/>
      <c r="Q5" s="108"/>
      <c r="R5" s="108"/>
      <c r="S5" s="108"/>
      <c r="T5" s="108"/>
      <c r="U5" s="108"/>
      <c r="V5" s="108"/>
      <c r="W5" s="108"/>
      <c r="X5" s="108"/>
      <c r="Y5" s="108"/>
      <c r="Z5" s="10"/>
    </row>
    <row r="6" spans="1:26" s="111" customFormat="1" ht="11.25">
      <c r="B6" s="112" t="s">
        <v>69</v>
      </c>
    </row>
    <row r="7" spans="1:26" s="14" customFormat="1" ht="11.25">
      <c r="A7" s="10"/>
      <c r="B7" s="10"/>
      <c r="C7" s="10"/>
      <c r="D7" s="10"/>
      <c r="E7" s="10"/>
      <c r="F7" s="113"/>
      <c r="G7" s="113"/>
      <c r="H7" s="114"/>
      <c r="I7" s="114"/>
      <c r="J7" s="108"/>
      <c r="K7" s="108"/>
      <c r="L7" s="109"/>
      <c r="M7" s="109"/>
      <c r="N7" s="10"/>
      <c r="O7" s="113"/>
      <c r="P7" s="114"/>
      <c r="Q7" s="114"/>
      <c r="R7" s="114"/>
      <c r="S7" s="114"/>
      <c r="T7" s="114"/>
      <c r="U7" s="114"/>
      <c r="V7" s="114"/>
      <c r="W7" s="114"/>
      <c r="X7" s="114"/>
      <c r="Y7" s="114"/>
      <c r="Z7" s="10"/>
    </row>
    <row r="8" spans="1:26" s="14" customFormat="1" ht="14.25" customHeight="1">
      <c r="A8" s="10"/>
      <c r="B8" s="177" t="s">
        <v>70</v>
      </c>
      <c r="C8" s="177" t="s">
        <v>71</v>
      </c>
      <c r="D8" s="178"/>
      <c r="E8" s="28"/>
      <c r="F8" s="172" t="s">
        <v>72</v>
      </c>
      <c r="G8" s="173"/>
      <c r="H8" s="173"/>
      <c r="I8" s="173"/>
      <c r="J8" s="173"/>
      <c r="K8" s="173"/>
      <c r="L8" s="173"/>
      <c r="M8" s="174"/>
      <c r="N8" s="29"/>
      <c r="O8" s="172" t="s">
        <v>73</v>
      </c>
      <c r="P8" s="175"/>
      <c r="Q8" s="175"/>
      <c r="R8" s="175"/>
      <c r="S8" s="175"/>
      <c r="T8" s="175"/>
      <c r="U8" s="175"/>
      <c r="V8" s="175"/>
      <c r="W8" s="175"/>
      <c r="X8" s="175"/>
      <c r="Y8" s="176"/>
      <c r="Z8" s="10"/>
    </row>
    <row r="9" spans="1:26" s="14" customFormat="1" ht="12.6" customHeight="1">
      <c r="A9" s="10"/>
      <c r="B9" s="177"/>
      <c r="C9" s="177"/>
      <c r="D9" s="178"/>
      <c r="E9" s="28"/>
      <c r="F9" s="179" t="s">
        <v>74</v>
      </c>
      <c r="G9" s="180"/>
      <c r="H9" s="180"/>
      <c r="I9" s="180"/>
      <c r="J9" s="180"/>
      <c r="K9" s="180"/>
      <c r="L9" s="180"/>
      <c r="M9" s="181"/>
      <c r="N9" s="29"/>
      <c r="O9" s="182" t="s">
        <v>75</v>
      </c>
      <c r="P9" s="183"/>
      <c r="Q9" s="183"/>
      <c r="R9" s="183"/>
      <c r="S9" s="183"/>
      <c r="T9" s="183"/>
      <c r="U9" s="183"/>
      <c r="V9" s="183"/>
      <c r="W9" s="183"/>
      <c r="X9" s="183"/>
      <c r="Y9" s="184"/>
      <c r="Z9" s="10"/>
    </row>
    <row r="10" spans="1:26" s="14" customFormat="1" ht="26.25" customHeight="1">
      <c r="A10" s="10"/>
      <c r="B10" s="177"/>
      <c r="C10" s="177"/>
      <c r="D10" s="115" t="s">
        <v>76</v>
      </c>
      <c r="E10" s="28"/>
      <c r="F10" s="42" t="s">
        <v>77</v>
      </c>
      <c r="G10" s="51" t="s">
        <v>78</v>
      </c>
      <c r="H10" s="42" t="s">
        <v>79</v>
      </c>
      <c r="I10" s="42" t="s">
        <v>80</v>
      </c>
      <c r="J10" s="42" t="s">
        <v>81</v>
      </c>
      <c r="K10" s="42" t="s">
        <v>82</v>
      </c>
      <c r="L10" s="42" t="s">
        <v>83</v>
      </c>
      <c r="M10" s="42" t="s">
        <v>84</v>
      </c>
      <c r="N10" s="28"/>
      <c r="O10" s="42" t="s">
        <v>85</v>
      </c>
      <c r="P10" s="42" t="s">
        <v>86</v>
      </c>
      <c r="Q10" s="42" t="s">
        <v>87</v>
      </c>
      <c r="R10" s="42" t="s">
        <v>88</v>
      </c>
      <c r="S10" s="42" t="s">
        <v>89</v>
      </c>
      <c r="T10" s="42" t="s">
        <v>90</v>
      </c>
      <c r="U10" s="42" t="s">
        <v>91</v>
      </c>
      <c r="V10" s="42" t="s">
        <v>92</v>
      </c>
      <c r="W10" s="42" t="s">
        <v>93</v>
      </c>
      <c r="X10" s="42" t="s">
        <v>94</v>
      </c>
      <c r="Y10" s="42" t="s">
        <v>95</v>
      </c>
      <c r="Z10" s="10"/>
    </row>
    <row r="11" spans="1:26" s="14" customFormat="1" ht="12.6" customHeight="1">
      <c r="A11" s="10"/>
      <c r="B11" s="177"/>
      <c r="C11" s="177"/>
      <c r="D11" s="50" t="s">
        <v>96</v>
      </c>
      <c r="E11" s="28"/>
      <c r="F11" s="54" t="s">
        <v>97</v>
      </c>
      <c r="G11" s="54" t="s">
        <v>98</v>
      </c>
      <c r="H11" s="54" t="s">
        <v>99</v>
      </c>
      <c r="I11" s="54" t="s">
        <v>100</v>
      </c>
      <c r="J11" s="54" t="s">
        <v>101</v>
      </c>
      <c r="K11" s="55" t="s">
        <v>102</v>
      </c>
      <c r="L11" s="54" t="s">
        <v>103</v>
      </c>
      <c r="M11" s="54" t="s">
        <v>104</v>
      </c>
      <c r="N11" s="29"/>
      <c r="O11" s="54" t="s">
        <v>105</v>
      </c>
      <c r="P11" s="54" t="s">
        <v>106</v>
      </c>
      <c r="Q11" s="54" t="s">
        <v>107</v>
      </c>
      <c r="R11" s="56" t="s">
        <v>108</v>
      </c>
      <c r="S11" s="54" t="s">
        <v>109</v>
      </c>
      <c r="T11" s="54" t="s">
        <v>110</v>
      </c>
      <c r="U11" s="54" t="s">
        <v>111</v>
      </c>
      <c r="V11" s="54" t="s">
        <v>112</v>
      </c>
      <c r="W11" s="54" t="s">
        <v>113</v>
      </c>
      <c r="X11" s="54" t="s">
        <v>114</v>
      </c>
      <c r="Y11" s="54" t="s">
        <v>115</v>
      </c>
      <c r="Z11" s="10"/>
    </row>
    <row r="12" spans="1:26" s="14" customFormat="1" ht="12.6" customHeight="1">
      <c r="A12" s="10"/>
      <c r="B12" s="177"/>
      <c r="C12" s="177"/>
      <c r="D12" s="16" t="s">
        <v>116</v>
      </c>
      <c r="E12" s="28"/>
      <c r="F12" s="42" t="s">
        <v>117</v>
      </c>
      <c r="G12" s="42" t="s">
        <v>117</v>
      </c>
      <c r="H12" s="42" t="s">
        <v>118</v>
      </c>
      <c r="I12" s="42" t="s">
        <v>118</v>
      </c>
      <c r="J12" s="42" t="s">
        <v>119</v>
      </c>
      <c r="K12" s="57" t="s">
        <v>119</v>
      </c>
      <c r="L12" s="42" t="s">
        <v>120</v>
      </c>
      <c r="M12" s="42" t="s">
        <v>120</v>
      </c>
      <c r="N12" s="29"/>
      <c r="O12" s="42" t="s">
        <v>121</v>
      </c>
      <c r="P12" s="42" t="s">
        <v>122</v>
      </c>
      <c r="Q12" s="42" t="s">
        <v>122</v>
      </c>
      <c r="R12" s="53" t="s">
        <v>123</v>
      </c>
      <c r="S12" s="42" t="s">
        <v>123</v>
      </c>
      <c r="T12" s="42" t="s">
        <v>124</v>
      </c>
      <c r="U12" s="42" t="s">
        <v>124</v>
      </c>
      <c r="V12" s="42" t="s">
        <v>125</v>
      </c>
      <c r="W12" s="42" t="s">
        <v>125</v>
      </c>
      <c r="X12" s="42" t="s">
        <v>126</v>
      </c>
      <c r="Y12" s="42" t="s">
        <v>126</v>
      </c>
      <c r="Z12" s="10"/>
    </row>
    <row r="13" spans="1:26" s="14" customFormat="1" ht="11.25">
      <c r="A13" s="10"/>
      <c r="B13" s="163" t="s">
        <v>127</v>
      </c>
      <c r="C13" s="164"/>
      <c r="D13" s="164"/>
      <c r="E13" s="164"/>
      <c r="F13" s="164"/>
      <c r="G13" s="164"/>
      <c r="H13" s="164"/>
      <c r="I13" s="164"/>
      <c r="J13" s="164"/>
      <c r="K13" s="164"/>
      <c r="L13" s="164"/>
      <c r="M13" s="164"/>
      <c r="N13" s="164"/>
      <c r="O13" s="164"/>
      <c r="P13" s="164"/>
      <c r="Q13" s="164"/>
      <c r="R13" s="164"/>
      <c r="S13" s="164"/>
      <c r="T13" s="164"/>
      <c r="U13" s="164"/>
      <c r="V13" s="164"/>
      <c r="W13" s="164"/>
      <c r="X13" s="164"/>
      <c r="Y13" s="165"/>
      <c r="Z13" s="10"/>
    </row>
    <row r="14" spans="1:26" s="14" customFormat="1" ht="13.5" customHeight="1">
      <c r="A14" s="10"/>
      <c r="B14" s="9" t="s">
        <v>128</v>
      </c>
      <c r="C14" s="185" t="s">
        <v>129</v>
      </c>
      <c r="D14" s="169"/>
      <c r="E14" s="28"/>
      <c r="F14" s="116">
        <f>IF(SUMIF('2a Map charges to elec regions'!$C$28:$C$209,$B14,'2a Map charges to elec regions'!F$28:F$209)=0,"-",SUMIF('2a Map charges to elec regions'!$C$28:$C$209,$B14,'2a Map charges to elec regions'!F$28:F$209))</f>
        <v>8.3062005602797129</v>
      </c>
      <c r="G14" s="116">
        <f>IF(SUMIF('2a Map charges to elec regions'!$C$28:$C$209,$B14,'2a Map charges to elec regions'!G$28:G$209)=0,"-",SUMIF('2a Map charges to elec regions'!$C$28:$C$209,$B14,'2a Map charges to elec regions'!G$28:G$209))</f>
        <v>8.1862005579908939</v>
      </c>
      <c r="H14" s="116">
        <f>IF(SUMIF('2a Map charges to elec regions'!$C$28:$C$209,$B14,'2a Map charges to elec regions'!H$28:H$209)=0,"-",SUMIF('2a Map charges to elec regions'!$C$28:$C$209,$B14,'2a Map charges to elec regions'!H$28:H$209))</f>
        <v>8.3099173447960215</v>
      </c>
      <c r="I14" s="116">
        <f>IF(SUMIF('2a Map charges to elec regions'!$C$28:$C$209,$B14,'2a Map charges to elec regions'!I$28:I$209)=0,"-",SUMIF('2a Map charges to elec regions'!$C$28:$C$209,$B14,'2a Map charges to elec regions'!I$28:I$209))</f>
        <v>7.9619173381584512</v>
      </c>
      <c r="J14" s="116">
        <f>IF(SUMIF('2a Map charges to elec regions'!$C$28:$C$209,$B14,'2a Map charges to elec regions'!J$28:J$209)=0,"-",SUMIF('2a Map charges to elec regions'!$C$28:$C$209,$B14,'2a Map charges to elec regions'!J$28:J$209))</f>
        <v>7.6825051986854911</v>
      </c>
      <c r="K14" s="116">
        <f>IF(SUMIF('2a Map charges to elec regions'!$C$28:$C$209,$B14,'2a Map charges to elec regions'!K$28:K$209)=0,"-",SUMIF('2a Map charges to elec regions'!$C$28:$C$209,$B14,'2a Map charges to elec regions'!K$28:K$209))</f>
        <v>7.7065051991432556</v>
      </c>
      <c r="L14" s="116">
        <f>IF(SUMIF('2a Map charges to elec regions'!$C$28:$C$209,$B14,'2a Map charges to elec regions'!L$28:L$209)=0,"-",SUMIF('2a Map charges to elec regions'!$C$28:$C$209,$B14,'2a Map charges to elec regions'!L$28:L$209))</f>
        <v>7.4028577521238592</v>
      </c>
      <c r="M14" s="116">
        <f>IF(SUMIF('2a Map charges to elec regions'!$C$28:$C$209,$B14,'2a Map charges to elec regions'!M$28:M$209)=0,"-",SUMIF('2a Map charges to elec regions'!$C$28:$C$209,$B14,'2a Map charges to elec regions'!M$28:M$209))</f>
        <v>7.4748577534971492</v>
      </c>
      <c r="N14" s="28"/>
      <c r="O14" s="116">
        <f>IF(SUMIF('2a Map charges to elec regions'!$C$28:$C$209,$B14,'2a Map charges to elec regions'!O$28:O$209)=0,"-",SUMIF('2a Map charges to elec regions'!$C$28:$C$209,$B14,'2a Map charges to elec regions'!O$28:O$209))</f>
        <v>7.4748577534971492</v>
      </c>
      <c r="P14" s="116">
        <f>IF(SUMIF('2a Map charges to elec regions'!$C$28:$C$209,$B14,'2a Map charges to elec regions'!P$28:P$209)=0,"-",SUMIF('2a Map charges to elec regions'!$C$28:$C$209,$B14,'2a Map charges to elec regions'!P$28:P$209))</f>
        <v>8.6827848188034391</v>
      </c>
      <c r="Q14" s="116">
        <f>IF(SUMIF('2a Map charges to elec regions'!$C$28:$C$209,$B14,'2a Map charges to elec regions'!Q$28:Q$209)=0,"-",SUMIF('2a Map charges to elec regions'!$C$28:$C$209,$B14,'2a Map charges to elec regions'!Q$28:Q$209))</f>
        <v>8.2387848103348116</v>
      </c>
      <c r="R14" s="116">
        <f>IF(SUMIF('2a Map charges to elec regions'!$C$28:$C$209,$B14,'2a Map charges to elec regions'!R$28:R$209)=0,"-",SUMIF('2a Map charges to elec regions'!$C$28:$C$209,$B14,'2a Map charges to elec regions'!R$28:R$209))</f>
        <v>7.2622740078190251</v>
      </c>
      <c r="S14" s="116">
        <f>IF(SUMIF('2a Map charges to elec regions'!$C$28:$C$209,$B14,'2a Map charges to elec regions'!S$28:S$209)=0,"-",SUMIF('2a Map charges to elec regions'!$C$28:$C$209,$B14,'2a Map charges to elec regions'!S$28:S$209))</f>
        <v>4.5982739570072573</v>
      </c>
      <c r="T14" s="116">
        <f>IF(SUMIF('2a Map charges to elec regions'!$C$28:$C$209,$B14,'2a Map charges to elec regions'!T$28:T$209)=0,"-",SUMIF('2a Map charges to elec regions'!$C$28:$C$209,$B14,'2a Map charges to elec regions'!T$28:T$209))</f>
        <v>8.519923187262922</v>
      </c>
      <c r="U14" s="116">
        <f>IF(SUMIF('2a Map charges to elec regions'!$C$28:$C$209,$B14,'2a Map charges to elec regions'!U$28:U$209)=0,"-",SUMIF('2a Map charges to elec regions'!$C$28:$C$209,$B14,'2a Map charges to elec regions'!U$28:U$209))</f>
        <v>8.0879231790231749</v>
      </c>
      <c r="V14" s="116">
        <f>IF(SUMIF('2a Map charges to elec regions'!$C$28:$C$209,$B14,'2a Map charges to elec regions'!V$28:V$209)=0,"-",SUMIF('2a Map charges to elec regions'!$C$28:$C$209,$B14,'2a Map charges to elec regions'!V$28:V$209))</f>
        <v>13.457876026841923</v>
      </c>
      <c r="W14" s="116">
        <f>IF(SUMIF('2a Map charges to elec regions'!$C$28:$C$209,$B14,'2a Map charges to elec regions'!W$28:W$209)=0,"-",SUMIF('2a Map charges to elec regions'!$C$28:$C$209,$B14,'2a Map charges to elec regions'!W$28:W$209))</f>
        <v>16.469876084291261</v>
      </c>
      <c r="X14" s="116" t="str">
        <f>IF(SUMIF('2a Map charges to elec regions'!$C$28:$C$209,$B14,'2a Map charges to elec regions'!X$28:X$209)=0,"-",SUMIF('2a Map charges to elec regions'!$C$28:$C$209,$B14,'2a Map charges to elec regions'!X$28:X$209))</f>
        <v>-</v>
      </c>
      <c r="Y14" s="116" t="str">
        <f>IF(SUMIF('2a Map charges to elec regions'!$C$28:$C$209,$B14,'2a Map charges to elec regions'!Y$28:Y$209)=0,"-",SUMIF('2a Map charges to elec regions'!$C$28:$C$209,$B14,'2a Map charges to elec regions'!Y$28:Y$209))</f>
        <v>-</v>
      </c>
      <c r="Z14" s="10"/>
    </row>
    <row r="15" spans="1:26" s="14" customFormat="1" ht="11.25">
      <c r="A15" s="10"/>
      <c r="B15" s="9" t="s">
        <v>130</v>
      </c>
      <c r="C15" s="186"/>
      <c r="D15" s="170"/>
      <c r="E15" s="28"/>
      <c r="F15" s="116">
        <f>IF(SUMIF('2a Map charges to elec regions'!$C$28:$C$209,$B15,'2a Map charges to elec regions'!F$28:F$209)=0,"-",SUMIF('2a Map charges to elec regions'!$C$28:$C$209,$B15,'2a Map charges to elec regions'!F$28:F$209))</f>
        <v>9.108632136109609</v>
      </c>
      <c r="G15" s="116">
        <f>IF(SUMIF('2a Map charges to elec regions'!$C$28:$C$209,$B15,'2a Map charges to elec regions'!G$28:G$209)=0,"-",SUMIF('2a Map charges to elec regions'!$C$28:$C$209,$B15,'2a Map charges to elec regions'!G$28:G$209))</f>
        <v>8.9886321359665562</v>
      </c>
      <c r="H15" s="116">
        <f>IF(SUMIF('2a Map charges to elec regions'!$C$28:$C$209,$B15,'2a Map charges to elec regions'!H$28:H$209)=0,"-",SUMIF('2a Map charges to elec regions'!$C$28:$C$209,$B15,'2a Map charges to elec regions'!H$28:H$209))</f>
        <v>8.9722518631019472</v>
      </c>
      <c r="I15" s="116">
        <f>IF(SUMIF('2a Map charges to elec regions'!$C$28:$C$209,$B15,'2a Map charges to elec regions'!I$28:I$209)=0,"-",SUMIF('2a Map charges to elec regions'!$C$28:$C$209,$B15,'2a Map charges to elec regions'!I$28:I$209))</f>
        <v>8.6242518626871014</v>
      </c>
      <c r="J15" s="116">
        <f>IF(SUMIF('2a Map charges to elec regions'!$C$28:$C$209,$B15,'2a Map charges to elec regions'!J$28:J$209)=0,"-",SUMIF('2a Map charges to elec regions'!$C$28:$C$209,$B15,'2a Map charges to elec regions'!J$28:J$209))</f>
        <v>8.1520096588645981</v>
      </c>
      <c r="K15" s="116">
        <f>IF(SUMIF('2a Map charges to elec regions'!$C$28:$C$209,$B15,'2a Map charges to elec regions'!K$28:K$209)=0,"-",SUMIF('2a Map charges to elec regions'!$C$28:$C$209,$B15,'2a Map charges to elec regions'!K$28:K$209))</f>
        <v>8.176009658893209</v>
      </c>
      <c r="L15" s="116">
        <f>IF(SUMIF('2a Map charges to elec regions'!$C$28:$C$209,$B15,'2a Map charges to elec regions'!L$28:L$209)=0,"-",SUMIF('2a Map charges to elec regions'!$C$28:$C$209,$B15,'2a Map charges to elec regions'!L$28:L$209))</f>
        <v>8.2101830811035743</v>
      </c>
      <c r="M15" s="116">
        <f>IF(SUMIF('2a Map charges to elec regions'!$C$28:$C$209,$B15,'2a Map charges to elec regions'!M$28:M$209)=0,"-",SUMIF('2a Map charges to elec regions'!$C$28:$C$209,$B15,'2a Map charges to elec regions'!M$28:M$209))</f>
        <v>8.2821830811894053</v>
      </c>
      <c r="N15" s="28"/>
      <c r="O15" s="116">
        <f>IF(SUMIF('2a Map charges to elec regions'!$C$28:$C$209,$B15,'2a Map charges to elec regions'!O$28:O$209)=0,"-",SUMIF('2a Map charges to elec regions'!$C$28:$C$209,$B15,'2a Map charges to elec regions'!O$28:O$209))</f>
        <v>8.2821830811894053</v>
      </c>
      <c r="P15" s="116">
        <f>IF(SUMIF('2a Map charges to elec regions'!$C$28:$C$209,$B15,'2a Map charges to elec regions'!P$28:P$209)=0,"-",SUMIF('2a Map charges to elec regions'!$C$28:$C$209,$B15,'2a Map charges to elec regions'!P$28:P$209))</f>
        <v>9.3095752460210655</v>
      </c>
      <c r="Q15" s="116">
        <f>IF(SUMIF('2a Map charges to elec regions'!$C$28:$C$209,$B15,'2a Map charges to elec regions'!Q$28:Q$209)=0,"-",SUMIF('2a Map charges to elec regions'!$C$28:$C$209,$B15,'2a Map charges to elec regions'!Q$28:Q$209))</f>
        <v>8.865575245491776</v>
      </c>
      <c r="R15" s="116">
        <f>IF(SUMIF('2a Map charges to elec regions'!$C$28:$C$209,$B15,'2a Map charges to elec regions'!R$28:R$209)=0,"-",SUMIF('2a Map charges to elec regions'!$C$28:$C$209,$B15,'2a Map charges to elec regions'!R$28:R$209))</f>
        <v>7.7465606628321897</v>
      </c>
      <c r="S15" s="116">
        <f>IF(SUMIF('2a Map charges to elec regions'!$C$28:$C$209,$B15,'2a Map charges to elec regions'!S$28:S$209)=0,"-",SUMIF('2a Map charges to elec regions'!$C$28:$C$209,$B15,'2a Map charges to elec regions'!S$28:S$209))</f>
        <v>5.0825606596564539</v>
      </c>
      <c r="T15" s="116">
        <f>IF(SUMIF('2a Map charges to elec regions'!$C$28:$C$209,$B15,'2a Map charges to elec regions'!T$28:T$209)=0,"-",SUMIF('2a Map charges to elec regions'!$C$28:$C$209,$B15,'2a Map charges to elec regions'!T$28:T$209))</f>
        <v>8.5048177696345455</v>
      </c>
      <c r="U15" s="116">
        <f>IF(SUMIF('2a Map charges to elec regions'!$C$28:$C$209,$B15,'2a Map charges to elec regions'!U$28:U$209)=0,"-",SUMIF('2a Map charges to elec regions'!$C$28:$C$209,$B15,'2a Map charges to elec regions'!U$28:U$209))</f>
        <v>8.0728177691195615</v>
      </c>
      <c r="V15" s="116">
        <f>IF(SUMIF('2a Map charges to elec regions'!$C$28:$C$209,$B15,'2a Map charges to elec regions'!V$28:V$209)=0,"-",SUMIF('2a Map charges to elec regions'!$C$28:$C$209,$B15,'2a Map charges to elec regions'!V$28:V$209))</f>
        <v>13.484776466806181</v>
      </c>
      <c r="W15" s="116">
        <f>IF(SUMIF('2a Map charges to elec regions'!$C$28:$C$209,$B15,'2a Map charges to elec regions'!W$28:W$209)=0,"-",SUMIF('2a Map charges to elec regions'!$C$28:$C$209,$B15,'2a Map charges to elec regions'!W$28:W$209))</f>
        <v>16.496776470396764</v>
      </c>
      <c r="X15" s="116" t="str">
        <f>IF(SUMIF('2a Map charges to elec regions'!$C$28:$C$209,$B15,'2a Map charges to elec regions'!X$28:X$209)=0,"-",SUMIF('2a Map charges to elec regions'!$C$28:$C$209,$B15,'2a Map charges to elec regions'!X$28:X$209))</f>
        <v>-</v>
      </c>
      <c r="Y15" s="116" t="str">
        <f>IF(SUMIF('2a Map charges to elec regions'!$C$28:$C$209,$B15,'2a Map charges to elec regions'!Y$28:Y$209)=0,"-",SUMIF('2a Map charges to elec regions'!$C$28:$C$209,$B15,'2a Map charges to elec regions'!Y$28:Y$209))</f>
        <v>-</v>
      </c>
      <c r="Z15" s="10"/>
    </row>
    <row r="16" spans="1:26" s="14" customFormat="1" ht="11.25">
      <c r="A16" s="10"/>
      <c r="B16" s="9" t="s">
        <v>131</v>
      </c>
      <c r="C16" s="186"/>
      <c r="D16" s="170"/>
      <c r="E16" s="28"/>
      <c r="F16" s="116">
        <f>IF(SUMIF('2a Map charges to elec regions'!$C$28:$C$209,$B16,'2a Map charges to elec regions'!F$28:F$209)=0,"-",SUMIF('2a Map charges to elec regions'!$C$28:$C$209,$B16,'2a Map charges to elec regions'!F$28:F$209))</f>
        <v>9.6511012844086821</v>
      </c>
      <c r="G16" s="116">
        <f>IF(SUMIF('2a Map charges to elec regions'!$C$28:$C$209,$B16,'2a Map charges to elec regions'!G$28:G$209)=0,"-",SUMIF('2a Map charges to elec regions'!$C$28:$C$209,$B16,'2a Map charges to elec regions'!G$28:G$209))</f>
        <v>9.5311012909622121</v>
      </c>
      <c r="H16" s="116">
        <f>IF(SUMIF('2a Map charges to elec regions'!$C$28:$C$209,$B16,'2a Map charges to elec regions'!H$28:H$209)=0,"-",SUMIF('2a Map charges to elec regions'!$C$28:$C$209,$B16,'2a Map charges to elec regions'!H$28:H$209))</f>
        <v>10.030055312960634</v>
      </c>
      <c r="I16" s="116">
        <f>IF(SUMIF('2a Map charges to elec regions'!$C$28:$C$209,$B16,'2a Map charges to elec regions'!I$28:I$209)=0,"-",SUMIF('2a Map charges to elec regions'!$C$28:$C$209,$B16,'2a Map charges to elec regions'!I$28:I$209))</f>
        <v>9.6820553319658735</v>
      </c>
      <c r="J16" s="116">
        <f>IF(SUMIF('2a Map charges to elec regions'!$C$28:$C$209,$B16,'2a Map charges to elec regions'!J$28:J$209)=0,"-",SUMIF('2a Map charges to elec regions'!$C$28:$C$209,$B16,'2a Map charges to elec regions'!J$28:J$209))</f>
        <v>9.683661914121986</v>
      </c>
      <c r="K16" s="116">
        <f>IF(SUMIF('2a Map charges to elec regions'!$C$28:$C$209,$B16,'2a Map charges to elec regions'!K$28:K$209)=0,"-",SUMIF('2a Map charges to elec regions'!$C$28:$C$209,$B16,'2a Map charges to elec regions'!K$28:K$209))</f>
        <v>9.7076619128112807</v>
      </c>
      <c r="L16" s="116">
        <f>IF(SUMIF('2a Map charges to elec regions'!$C$28:$C$209,$B16,'2a Map charges to elec regions'!L$28:L$209)=0,"-",SUMIF('2a Map charges to elec regions'!$C$28:$C$209,$B16,'2a Map charges to elec regions'!L$28:L$209))</f>
        <v>9.2246494966870216</v>
      </c>
      <c r="M16" s="116">
        <f>IF(SUMIF('2a Map charges to elec regions'!$C$28:$C$209,$B16,'2a Map charges to elec regions'!M$28:M$209)=0,"-",SUMIF('2a Map charges to elec regions'!$C$28:$C$209,$B16,'2a Map charges to elec regions'!M$28:M$209))</f>
        <v>9.2966494927549022</v>
      </c>
      <c r="N16" s="28"/>
      <c r="O16" s="116">
        <f>IF(SUMIF('2a Map charges to elec regions'!$C$28:$C$209,$B16,'2a Map charges to elec regions'!O$28:O$209)=0,"-",SUMIF('2a Map charges to elec regions'!$C$28:$C$209,$B16,'2a Map charges to elec regions'!O$28:O$209))</f>
        <v>9.2966494927549022</v>
      </c>
      <c r="P16" s="116">
        <f>IF(SUMIF('2a Map charges to elec regions'!$C$28:$C$209,$B16,'2a Map charges to elec regions'!P$28:P$209)=0,"-",SUMIF('2a Map charges to elec regions'!$C$28:$C$209,$B16,'2a Map charges to elec regions'!P$28:P$209))</f>
        <v>10.333764661913648</v>
      </c>
      <c r="Q16" s="116">
        <f>IF(SUMIF('2a Map charges to elec regions'!$C$28:$C$209,$B16,'2a Map charges to elec regions'!Q$28:Q$209)=0,"-",SUMIF('2a Map charges to elec regions'!$C$28:$C$209,$B16,'2a Map charges to elec regions'!Q$28:Q$209))</f>
        <v>9.8897646861617137</v>
      </c>
      <c r="R16" s="116">
        <f>IF(SUMIF('2a Map charges to elec regions'!$C$28:$C$209,$B16,'2a Map charges to elec regions'!R$28:R$209)=0,"-",SUMIF('2a Map charges to elec regions'!$C$28:$C$209,$B16,'2a Map charges to elec regions'!R$28:R$209))</f>
        <v>8.5246487489468485</v>
      </c>
      <c r="S16" s="116">
        <f>IF(SUMIF('2a Map charges to elec regions'!$C$28:$C$209,$B16,'2a Map charges to elec regions'!S$28:S$209)=0,"-",SUMIF('2a Map charges to elec regions'!$C$28:$C$209,$B16,'2a Map charges to elec regions'!S$28:S$209))</f>
        <v>5.8606488944352311</v>
      </c>
      <c r="T16" s="116">
        <f>IF(SUMIF('2a Map charges to elec regions'!$C$28:$C$209,$B16,'2a Map charges to elec regions'!T$28:T$209)=0,"-",SUMIF('2a Map charges to elec regions'!$C$28:$C$209,$B16,'2a Map charges to elec regions'!T$28:T$209))</f>
        <v>8.985071075200139</v>
      </c>
      <c r="U16" s="116">
        <f>IF(SUMIF('2a Map charges to elec regions'!$C$28:$C$209,$B16,'2a Map charges to elec regions'!U$28:U$209)=0,"-",SUMIF('2a Map charges to elec regions'!$C$28:$C$209,$B16,'2a Map charges to elec regions'!U$28:U$209))</f>
        <v>8.5530710987928487</v>
      </c>
      <c r="V16" s="116">
        <f>IF(SUMIF('2a Map charges to elec regions'!$C$28:$C$209,$B16,'2a Map charges to elec regions'!V$28:V$209)=0,"-",SUMIF('2a Map charges to elec regions'!$C$28:$C$209,$B16,'2a Map charges to elec regions'!V$28:V$209))</f>
        <v>12.551341671547407</v>
      </c>
      <c r="W16" s="116">
        <f>IF(SUMIF('2a Map charges to elec regions'!$C$28:$C$209,$B16,'2a Map charges to elec regions'!W$28:W$209)=0,"-",SUMIF('2a Map charges to elec regions'!$C$28:$C$209,$B16,'2a Map charges to elec regions'!W$28:W$209))</f>
        <v>15.563341507053785</v>
      </c>
      <c r="X16" s="116" t="str">
        <f>IF(SUMIF('2a Map charges to elec regions'!$C$28:$C$209,$B16,'2a Map charges to elec regions'!X$28:X$209)=0,"-",SUMIF('2a Map charges to elec regions'!$C$28:$C$209,$B16,'2a Map charges to elec regions'!X$28:X$209))</f>
        <v>-</v>
      </c>
      <c r="Y16" s="116" t="str">
        <f>IF(SUMIF('2a Map charges to elec regions'!$C$28:$C$209,$B16,'2a Map charges to elec regions'!Y$28:Y$209)=0,"-",SUMIF('2a Map charges to elec regions'!$C$28:$C$209,$B16,'2a Map charges to elec regions'!Y$28:Y$209))</f>
        <v>-</v>
      </c>
      <c r="Z16" s="10"/>
    </row>
    <row r="17" spans="1:26" s="14" customFormat="1" ht="11.25">
      <c r="A17" s="10"/>
      <c r="B17" s="9" t="s">
        <v>132</v>
      </c>
      <c r="C17" s="186"/>
      <c r="D17" s="170"/>
      <c r="E17" s="28"/>
      <c r="F17" s="116">
        <f>IF(SUMIF('2a Map charges to elec regions'!$C$28:$C$209,$B17,'2a Map charges to elec regions'!F$28:F$209)=0,"-",SUMIF('2a Map charges to elec regions'!$C$28:$C$209,$B17,'2a Map charges to elec regions'!F$28:F$209))</f>
        <v>12.291775785794677</v>
      </c>
      <c r="G17" s="116">
        <f>IF(SUMIF('2a Map charges to elec regions'!$C$28:$C$209,$B17,'2a Map charges to elec regions'!G$28:G$209)=0,"-",SUMIF('2a Map charges to elec regions'!$C$28:$C$209,$B17,'2a Map charges to elec regions'!G$28:G$209))</f>
        <v>12.171775784006536</v>
      </c>
      <c r="H17" s="116">
        <f>IF(SUMIF('2a Map charges to elec regions'!$C$28:$C$209,$B17,'2a Map charges to elec regions'!H$28:H$209)=0,"-",SUMIF('2a Map charges to elec regions'!$C$28:$C$209,$B17,'2a Map charges to elec regions'!H$28:H$209))</f>
        <v>13.267914189605126</v>
      </c>
      <c r="I17" s="116">
        <f>IF(SUMIF('2a Map charges to elec regions'!$C$28:$C$209,$B17,'2a Map charges to elec regions'!I$28:I$209)=0,"-",SUMIF('2a Map charges to elec regions'!$C$28:$C$209,$B17,'2a Map charges to elec regions'!I$28:I$209))</f>
        <v>12.919914184419524</v>
      </c>
      <c r="J17" s="116">
        <f>IF(SUMIF('2a Map charges to elec regions'!$C$28:$C$209,$B17,'2a Map charges to elec regions'!J$28:J$209)=0,"-",SUMIF('2a Map charges to elec regions'!$C$28:$C$209,$B17,'2a Map charges to elec regions'!J$28:J$209))</f>
        <v>12.170135356676003</v>
      </c>
      <c r="K17" s="116">
        <f>IF(SUMIF('2a Map charges to elec regions'!$C$28:$C$209,$B17,'2a Map charges to elec regions'!K$28:K$209)=0,"-",SUMIF('2a Map charges to elec regions'!$C$28:$C$209,$B17,'2a Map charges to elec regions'!K$28:K$209))</f>
        <v>12.194135357033632</v>
      </c>
      <c r="L17" s="116">
        <f>IF(SUMIF('2a Map charges to elec regions'!$C$28:$C$209,$B17,'2a Map charges to elec regions'!L$28:L$209)=0,"-",SUMIF('2a Map charges to elec regions'!$C$28:$C$209,$B17,'2a Map charges to elec regions'!L$28:L$209))</f>
        <v>13.079832335810233</v>
      </c>
      <c r="M17" s="116">
        <f>IF(SUMIF('2a Map charges to elec regions'!$C$28:$C$209,$B17,'2a Map charges to elec regions'!M$28:M$209)=0,"-",SUMIF('2a Map charges to elec regions'!$C$28:$C$209,$B17,'2a Map charges to elec regions'!M$28:M$209))</f>
        <v>13.151832336883118</v>
      </c>
      <c r="N17" s="28"/>
      <c r="O17" s="116">
        <f>IF(SUMIF('2a Map charges to elec regions'!$C$28:$C$209,$B17,'2a Map charges to elec regions'!O$28:O$209)=0,"-",SUMIF('2a Map charges to elec regions'!$C$28:$C$209,$B17,'2a Map charges to elec regions'!O$28:O$209))</f>
        <v>13.151832336883118</v>
      </c>
      <c r="P17" s="116">
        <f>IF(SUMIF('2a Map charges to elec regions'!$C$28:$C$209,$B17,'2a Map charges to elec regions'!P$28:P$209)=0,"-",SUMIF('2a Map charges to elec regions'!$C$28:$C$209,$B17,'2a Map charges to elec regions'!P$28:P$209))</f>
        <v>15.764150735590805</v>
      </c>
      <c r="Q17" s="116">
        <f>IF(SUMIF('2a Map charges to elec regions'!$C$28:$C$209,$B17,'2a Map charges to elec regions'!Q$28:Q$209)=0,"-",SUMIF('2a Map charges to elec regions'!$C$28:$C$209,$B17,'2a Map charges to elec regions'!Q$28:Q$209))</f>
        <v>15.320150728974689</v>
      </c>
      <c r="R17" s="116">
        <f>IF(SUMIF('2a Map charges to elec regions'!$C$28:$C$209,$B17,'2a Map charges to elec regions'!R$28:R$209)=0,"-",SUMIF('2a Map charges to elec regions'!$C$28:$C$209,$B17,'2a Map charges to elec regions'!R$28:R$209))</f>
        <v>12.679541114122861</v>
      </c>
      <c r="S17" s="116">
        <f>IF(SUMIF('2a Map charges to elec regions'!$C$28:$C$209,$B17,'2a Map charges to elec regions'!S$28:S$209)=0,"-",SUMIF('2a Map charges to elec regions'!$C$28:$C$209,$B17,'2a Map charges to elec regions'!S$28:S$209))</f>
        <v>10.015541074426167</v>
      </c>
      <c r="T17" s="116">
        <f>IF(SUMIF('2a Map charges to elec regions'!$C$28:$C$209,$B17,'2a Map charges to elec regions'!T$28:T$209)=0,"-",SUMIF('2a Map charges to elec regions'!$C$28:$C$209,$B17,'2a Map charges to elec regions'!T$28:T$209))</f>
        <v>8.2735963938775576</v>
      </c>
      <c r="U17" s="116">
        <f>IF(SUMIF('2a Map charges to elec regions'!$C$28:$C$209,$B17,'2a Map charges to elec regions'!U$28:U$209)=0,"-",SUMIF('2a Map charges to elec regions'!$C$28:$C$209,$B17,'2a Map charges to elec regions'!U$28:U$209))</f>
        <v>7.8415963874402568</v>
      </c>
      <c r="V17" s="116">
        <f>IF(SUMIF('2a Map charges to elec regions'!$C$28:$C$209,$B17,'2a Map charges to elec regions'!V$28:V$209)=0,"-",SUMIF('2a Map charges to elec regions'!$C$28:$C$209,$B17,'2a Map charges to elec regions'!V$28:V$209))</f>
        <v>11.730513313529537</v>
      </c>
      <c r="W17" s="116">
        <f>IF(SUMIF('2a Map charges to elec regions'!$C$28:$C$209,$B17,'2a Map charges to elec regions'!W$28:W$209)=0,"-",SUMIF('2a Map charges to elec regions'!$C$28:$C$209,$B17,'2a Map charges to elec regions'!W$28:W$209))</f>
        <v>14.742513358411831</v>
      </c>
      <c r="X17" s="116" t="str">
        <f>IF(SUMIF('2a Map charges to elec regions'!$C$28:$C$209,$B17,'2a Map charges to elec regions'!X$28:X$209)=0,"-",SUMIF('2a Map charges to elec regions'!$C$28:$C$209,$B17,'2a Map charges to elec regions'!X$28:X$209))</f>
        <v>-</v>
      </c>
      <c r="Y17" s="116" t="str">
        <f>IF(SUMIF('2a Map charges to elec regions'!$C$28:$C$209,$B17,'2a Map charges to elec regions'!Y$28:Y$209)=0,"-",SUMIF('2a Map charges to elec regions'!$C$28:$C$209,$B17,'2a Map charges to elec regions'!Y$28:Y$209))</f>
        <v>-</v>
      </c>
      <c r="Z17" s="10"/>
    </row>
    <row r="18" spans="1:26" s="14" customFormat="1" ht="11.25">
      <c r="A18" s="10"/>
      <c r="B18" s="9" t="s">
        <v>133</v>
      </c>
      <c r="C18" s="186"/>
      <c r="D18" s="170"/>
      <c r="E18" s="28"/>
      <c r="F18" s="116">
        <f>IF(SUMIF('2a Map charges to elec regions'!$C$28:$C$209,$B18,'2a Map charges to elec regions'!F$28:F$209)=0,"-",SUMIF('2a Map charges to elec regions'!$C$28:$C$209,$B18,'2a Map charges to elec regions'!F$28:F$209))</f>
        <v>10.61674329832344</v>
      </c>
      <c r="G18" s="116">
        <f>IF(SUMIF('2a Map charges to elec regions'!$C$28:$C$209,$B18,'2a Map charges to elec regions'!G$28:G$209)=0,"-",SUMIF('2a Map charges to elec regions'!$C$28:$C$209,$B18,'2a Map charges to elec regions'!G$28:G$209))</f>
        <v>10.49674329812898</v>
      </c>
      <c r="H18" s="116">
        <f>IF(SUMIF('2a Map charges to elec regions'!$C$28:$C$209,$B18,'2a Map charges to elec regions'!H$28:H$209)=0,"-",SUMIF('2a Map charges to elec regions'!$C$28:$C$209,$B18,'2a Map charges to elec regions'!H$28:H$209))</f>
        <v>10.561511334469479</v>
      </c>
      <c r="I18" s="116">
        <f>IF(SUMIF('2a Map charges to elec regions'!$C$28:$C$209,$B18,'2a Map charges to elec regions'!I$28:I$209)=0,"-",SUMIF('2a Map charges to elec regions'!$C$28:$C$209,$B18,'2a Map charges to elec regions'!I$28:I$209))</f>
        <v>10.213511333905545</v>
      </c>
      <c r="J18" s="116">
        <f>IF(SUMIF('2a Map charges to elec regions'!$C$28:$C$209,$B18,'2a Map charges to elec regions'!J$28:J$209)=0,"-",SUMIF('2a Map charges to elec regions'!$C$28:$C$209,$B18,'2a Map charges to elec regions'!J$28:J$209))</f>
        <v>10.230181735458874</v>
      </c>
      <c r="K18" s="116">
        <f>IF(SUMIF('2a Map charges to elec regions'!$C$28:$C$209,$B18,'2a Map charges to elec regions'!K$28:K$209)=0,"-",SUMIF('2a Map charges to elec regions'!$C$28:$C$209,$B18,'2a Map charges to elec regions'!K$28:K$209))</f>
        <v>10.254181735497767</v>
      </c>
      <c r="L18" s="116">
        <f>IF(SUMIF('2a Map charges to elec regions'!$C$28:$C$209,$B18,'2a Map charges to elec regions'!L$28:L$209)=0,"-",SUMIF('2a Map charges to elec regions'!$C$28:$C$209,$B18,'2a Map charges to elec regions'!L$28:L$209))</f>
        <v>10.969630697543185</v>
      </c>
      <c r="M18" s="116">
        <f>IF(SUMIF('2a Map charges to elec regions'!$C$28:$C$209,$B18,'2a Map charges to elec regions'!M$28:M$209)=0,"-",SUMIF('2a Map charges to elec regions'!$C$28:$C$209,$B18,'2a Map charges to elec regions'!M$28:M$209))</f>
        <v>11.041630697659862</v>
      </c>
      <c r="N18" s="28"/>
      <c r="O18" s="116">
        <f>IF(SUMIF('2a Map charges to elec regions'!$C$28:$C$209,$B18,'2a Map charges to elec regions'!O$28:O$209)=0,"-",SUMIF('2a Map charges to elec regions'!$C$28:$C$209,$B18,'2a Map charges to elec regions'!O$28:O$209))</f>
        <v>11.041630697659862</v>
      </c>
      <c r="P18" s="116">
        <f>IF(SUMIF('2a Map charges to elec regions'!$C$28:$C$209,$B18,'2a Map charges to elec regions'!P$28:P$209)=0,"-",SUMIF('2a Map charges to elec regions'!$C$28:$C$209,$B18,'2a Map charges to elec regions'!P$28:P$209))</f>
        <v>12.356176016682671</v>
      </c>
      <c r="Q18" s="116">
        <f>IF(SUMIF('2a Map charges to elec regions'!$C$28:$C$209,$B18,'2a Map charges to elec regions'!Q$28:Q$209)=0,"-",SUMIF('2a Map charges to elec regions'!$C$28:$C$209,$B18,'2a Map charges to elec regions'!Q$28:Q$209))</f>
        <v>11.912176015963171</v>
      </c>
      <c r="R18" s="116">
        <f>IF(SUMIF('2a Map charges to elec regions'!$C$28:$C$209,$B18,'2a Map charges to elec regions'!R$28:R$209)=0,"-",SUMIF('2a Map charges to elec regions'!$C$28:$C$209,$B18,'2a Map charges to elec regions'!R$28:R$209))</f>
        <v>10.099900752900753</v>
      </c>
      <c r="S18" s="116">
        <f>IF(SUMIF('2a Map charges to elec regions'!$C$28:$C$209,$B18,'2a Map charges to elec regions'!S$28:S$209)=0,"-",SUMIF('2a Map charges to elec regions'!$C$28:$C$209,$B18,'2a Map charges to elec regions'!S$28:S$209))</f>
        <v>7.4359007485837392</v>
      </c>
      <c r="T18" s="116">
        <f>IF(SUMIF('2a Map charges to elec regions'!$C$28:$C$209,$B18,'2a Map charges to elec regions'!T$28:T$209)=0,"-",SUMIF('2a Map charges to elec regions'!$C$28:$C$209,$B18,'2a Map charges to elec regions'!T$28:T$209))</f>
        <v>8.7245658145718679</v>
      </c>
      <c r="U18" s="116">
        <f>IF(SUMIF('2a Map charges to elec regions'!$C$28:$C$209,$B18,'2a Map charges to elec regions'!U$28:U$209)=0,"-",SUMIF('2a Map charges to elec regions'!$C$28:$C$209,$B18,'2a Map charges to elec regions'!U$28:U$209))</f>
        <v>8.2925658138718106</v>
      </c>
      <c r="V18" s="116">
        <f>IF(SUMIF('2a Map charges to elec regions'!$C$28:$C$209,$B18,'2a Map charges to elec regions'!V$28:V$209)=0,"-",SUMIF('2a Map charges to elec regions'!$C$28:$C$209,$B18,'2a Map charges to elec regions'!V$28:V$209))</f>
        <v>12.735378450234393</v>
      </c>
      <c r="W18" s="116">
        <f>IF(SUMIF('2a Map charges to elec regions'!$C$28:$C$209,$B18,'2a Map charges to elec regions'!W$28:W$209)=0,"-",SUMIF('2a Map charges to elec regions'!$C$28:$C$209,$B18,'2a Map charges to elec regions'!W$28:W$209))</f>
        <v>15.747378455115342</v>
      </c>
      <c r="X18" s="116" t="str">
        <f>IF(SUMIF('2a Map charges to elec regions'!$C$28:$C$209,$B18,'2a Map charges to elec regions'!X$28:X$209)=0,"-",SUMIF('2a Map charges to elec regions'!$C$28:$C$209,$B18,'2a Map charges to elec regions'!X$28:X$209))</f>
        <v>-</v>
      </c>
      <c r="Y18" s="116" t="str">
        <f>IF(SUMIF('2a Map charges to elec regions'!$C$28:$C$209,$B18,'2a Map charges to elec regions'!Y$28:Y$209)=0,"-",SUMIF('2a Map charges to elec regions'!$C$28:$C$209,$B18,'2a Map charges to elec regions'!Y$28:Y$209))</f>
        <v>-</v>
      </c>
      <c r="Z18" s="10"/>
    </row>
    <row r="19" spans="1:26" s="14" customFormat="1" ht="11.25">
      <c r="A19" s="10"/>
      <c r="B19" s="9" t="s">
        <v>134</v>
      </c>
      <c r="C19" s="186"/>
      <c r="D19" s="170"/>
      <c r="E19" s="28"/>
      <c r="F19" s="116">
        <f>IF(SUMIF('2a Map charges to elec regions'!$C$28:$C$209,$B19,'2a Map charges to elec regions'!F$28:F$209)=0,"-",SUMIF('2a Map charges to elec regions'!$C$28:$C$209,$B19,'2a Map charges to elec regions'!F$28:F$209))</f>
        <v>5.3605439051639587</v>
      </c>
      <c r="G19" s="116">
        <f>IF(SUMIF('2a Map charges to elec regions'!$C$28:$C$209,$B19,'2a Map charges to elec regions'!G$28:G$209)=0,"-",SUMIF('2a Map charges to elec regions'!$C$28:$C$209,$B19,'2a Map charges to elec regions'!G$28:G$209))</f>
        <v>5.2405439051639586</v>
      </c>
      <c r="H19" s="116">
        <f>IF(SUMIF('2a Map charges to elec regions'!$C$28:$C$209,$B19,'2a Map charges to elec regions'!H$28:H$209)=0,"-",SUMIF('2a Map charges to elec regions'!$C$28:$C$209,$B19,'2a Map charges to elec regions'!H$28:H$209))</f>
        <v>5.5223706050532559</v>
      </c>
      <c r="I19" s="116">
        <f>IF(SUMIF('2a Map charges to elec regions'!$C$28:$C$209,$B19,'2a Map charges to elec regions'!I$28:I$209)=0,"-",SUMIF('2a Map charges to elec regions'!$C$28:$C$209,$B19,'2a Map charges to elec regions'!I$28:I$209))</f>
        <v>5.1743706050532579</v>
      </c>
      <c r="J19" s="116">
        <f>IF(SUMIF('2a Map charges to elec regions'!$C$28:$C$209,$B19,'2a Map charges to elec regions'!J$28:J$209)=0,"-",SUMIF('2a Map charges to elec regions'!$C$28:$C$209,$B19,'2a Map charges to elec regions'!J$28:J$209))</f>
        <v>5.0446409721061407</v>
      </c>
      <c r="K19" s="116">
        <f>IF(SUMIF('2a Map charges to elec regions'!$C$28:$C$209,$B19,'2a Map charges to elec regions'!K$28:K$209)=0,"-",SUMIF('2a Map charges to elec regions'!$C$28:$C$209,$B19,'2a Map charges to elec regions'!K$28:K$209))</f>
        <v>5.0686409721061416</v>
      </c>
      <c r="L19" s="116">
        <f>IF(SUMIF('2a Map charges to elec regions'!$C$28:$C$209,$B19,'2a Map charges to elec regions'!L$28:L$209)=0,"-",SUMIF('2a Map charges to elec regions'!$C$28:$C$209,$B19,'2a Map charges to elec regions'!L$28:L$209))</f>
        <v>4.8022321337915317</v>
      </c>
      <c r="M19" s="116">
        <f>IF(SUMIF('2a Map charges to elec regions'!$C$28:$C$209,$B19,'2a Map charges to elec regions'!M$28:M$209)=0,"-",SUMIF('2a Map charges to elec regions'!$C$28:$C$209,$B19,'2a Map charges to elec regions'!M$28:M$209))</f>
        <v>4.8742321337915318</v>
      </c>
      <c r="N19" s="28"/>
      <c r="O19" s="116">
        <f>IF(SUMIF('2a Map charges to elec regions'!$C$28:$C$209,$B19,'2a Map charges to elec regions'!O$28:O$209)=0,"-",SUMIF('2a Map charges to elec regions'!$C$28:$C$209,$B19,'2a Map charges to elec regions'!O$28:O$209))</f>
        <v>4.8742321337915318</v>
      </c>
      <c r="P19" s="116">
        <f>IF(SUMIF('2a Map charges to elec regions'!$C$28:$C$209,$B19,'2a Map charges to elec regions'!P$28:P$209)=0,"-",SUMIF('2a Map charges to elec regions'!$C$28:$C$209,$B19,'2a Map charges to elec regions'!P$28:P$209))</f>
        <v>5.6417888380487309</v>
      </c>
      <c r="Q19" s="116">
        <f>IF(SUMIF('2a Map charges to elec regions'!$C$28:$C$209,$B19,'2a Map charges to elec regions'!Q$28:Q$209)=0,"-",SUMIF('2a Map charges to elec regions'!$C$28:$C$209,$B19,'2a Map charges to elec regions'!Q$28:Q$209))</f>
        <v>5.1977888380487318</v>
      </c>
      <c r="R19" s="116">
        <f>IF(SUMIF('2a Map charges to elec regions'!$C$28:$C$209,$B19,'2a Map charges to elec regions'!R$28:R$209)=0,"-",SUMIF('2a Map charges to elec regions'!$C$28:$C$209,$B19,'2a Map charges to elec regions'!R$28:R$209))</f>
        <v>4.6396683092083171</v>
      </c>
      <c r="S19" s="116">
        <f>IF(SUMIF('2a Map charges to elec regions'!$C$28:$C$209,$B19,'2a Map charges to elec regions'!S$28:S$209)=0,"-",SUMIF('2a Map charges to elec regions'!$C$28:$C$209,$B19,'2a Map charges to elec regions'!S$28:S$209))</f>
        <v>1.9756683092083172</v>
      </c>
      <c r="T19" s="116">
        <f>IF(SUMIF('2a Map charges to elec regions'!$C$28:$C$209,$B19,'2a Map charges to elec regions'!T$28:T$209)=0,"-",SUMIF('2a Map charges to elec regions'!$C$28:$C$209,$B19,'2a Map charges to elec regions'!T$28:T$209))</f>
        <v>8.471972621451517</v>
      </c>
      <c r="U19" s="116">
        <f>IF(SUMIF('2a Map charges to elec regions'!$C$28:$C$209,$B19,'2a Map charges to elec regions'!U$28:U$209)=0,"-",SUMIF('2a Map charges to elec regions'!$C$28:$C$209,$B19,'2a Map charges to elec regions'!U$28:U$209))</f>
        <v>8.0399726214515166</v>
      </c>
      <c r="V19" s="116">
        <f>IF(SUMIF('2a Map charges to elec regions'!$C$28:$C$209,$B19,'2a Map charges to elec regions'!V$28:V$209)=0,"-",SUMIF('2a Map charges to elec regions'!$C$28:$C$209,$B19,'2a Map charges to elec regions'!V$28:V$209))</f>
        <v>11.559359232131186</v>
      </c>
      <c r="W19" s="116">
        <f>IF(SUMIF('2a Map charges to elec regions'!$C$28:$C$209,$B19,'2a Map charges to elec regions'!W$28:W$209)=0,"-",SUMIF('2a Map charges to elec regions'!$C$28:$C$209,$B19,'2a Map charges to elec regions'!W$28:W$209))</f>
        <v>14.571359232131186</v>
      </c>
      <c r="X19" s="116" t="str">
        <f>IF(SUMIF('2a Map charges to elec regions'!$C$28:$C$209,$B19,'2a Map charges to elec regions'!X$28:X$209)=0,"-",SUMIF('2a Map charges to elec regions'!$C$28:$C$209,$B19,'2a Map charges to elec regions'!X$28:X$209))</f>
        <v>-</v>
      </c>
      <c r="Y19" s="116" t="str">
        <f>IF(SUMIF('2a Map charges to elec regions'!$C$28:$C$209,$B19,'2a Map charges to elec regions'!Y$28:Y$209)=0,"-",SUMIF('2a Map charges to elec regions'!$C$28:$C$209,$B19,'2a Map charges to elec regions'!Y$28:Y$209))</f>
        <v>-</v>
      </c>
      <c r="Z19" s="10"/>
    </row>
    <row r="20" spans="1:26" s="14" customFormat="1" ht="11.25">
      <c r="A20" s="10"/>
      <c r="B20" s="9" t="s">
        <v>135</v>
      </c>
      <c r="C20" s="186"/>
      <c r="D20" s="170"/>
      <c r="E20" s="28"/>
      <c r="F20" s="116">
        <f>IF(SUMIF('2a Map charges to elec regions'!$C$28:$C$209,$B20,'2a Map charges to elec regions'!F$28:F$209)=0,"-",SUMIF('2a Map charges to elec regions'!$C$28:$C$209,$B20,'2a Map charges to elec regions'!F$28:F$209))</f>
        <v>11.806720481099353</v>
      </c>
      <c r="G20" s="116">
        <f>IF(SUMIF('2a Map charges to elec regions'!$C$28:$C$209,$B20,'2a Map charges to elec regions'!G$28:G$209)=0,"-",SUMIF('2a Map charges to elec regions'!$C$28:$C$209,$B20,'2a Map charges to elec regions'!G$28:G$209))</f>
        <v>11.686720486398951</v>
      </c>
      <c r="H20" s="116">
        <f>IF(SUMIF('2a Map charges to elec regions'!$C$28:$C$209,$B20,'2a Map charges to elec regions'!H$28:H$209)=0,"-",SUMIF('2a Map charges to elec regions'!$C$28:$C$209,$B20,'2a Map charges to elec regions'!H$28:H$209))</f>
        <v>12.667061211652102</v>
      </c>
      <c r="I20" s="116">
        <f>IF(SUMIF('2a Map charges to elec regions'!$C$28:$C$209,$B20,'2a Map charges to elec regions'!I$28:I$209)=0,"-",SUMIF('2a Map charges to elec regions'!$C$28:$C$209,$B20,'2a Map charges to elec regions'!I$28:I$209))</f>
        <v>12.319061227020937</v>
      </c>
      <c r="J20" s="116">
        <f>IF(SUMIF('2a Map charges to elec regions'!$C$28:$C$209,$B20,'2a Map charges to elec regions'!J$28:J$209)=0,"-",SUMIF('2a Map charges to elec regions'!$C$28:$C$209,$B20,'2a Map charges to elec regions'!J$28:J$209))</f>
        <v>12.130384724268263</v>
      </c>
      <c r="K20" s="116">
        <f>IF(SUMIF('2a Map charges to elec regions'!$C$28:$C$209,$B20,'2a Map charges to elec regions'!K$28:K$209)=0,"-",SUMIF('2a Map charges to elec regions'!$C$28:$C$209,$B20,'2a Map charges to elec regions'!K$28:K$209))</f>
        <v>12.154384723208345</v>
      </c>
      <c r="L20" s="116">
        <f>IF(SUMIF('2a Map charges to elec regions'!$C$28:$C$209,$B20,'2a Map charges to elec regions'!L$28:L$209)=0,"-",SUMIF('2a Map charges to elec regions'!$C$28:$C$209,$B20,'2a Map charges to elec regions'!L$28:L$209))</f>
        <v>11.713490621243809</v>
      </c>
      <c r="M20" s="116">
        <f>IF(SUMIF('2a Map charges to elec regions'!$C$28:$C$209,$B20,'2a Map charges to elec regions'!M$28:M$209)=0,"-",SUMIF('2a Map charges to elec regions'!$C$28:$C$209,$B20,'2a Map charges to elec regions'!M$28:M$209))</f>
        <v>11.785490618064047</v>
      </c>
      <c r="N20" s="28"/>
      <c r="O20" s="116">
        <f>IF(SUMIF('2a Map charges to elec regions'!$C$28:$C$209,$B20,'2a Map charges to elec regions'!O$28:O$209)=0,"-",SUMIF('2a Map charges to elec regions'!$C$28:$C$209,$B20,'2a Map charges to elec regions'!O$28:O$209))</f>
        <v>11.785490618064047</v>
      </c>
      <c r="P20" s="116">
        <f>IF(SUMIF('2a Map charges to elec regions'!$C$28:$C$209,$B20,'2a Map charges to elec regions'!P$28:P$209)=0,"-",SUMIF('2a Map charges to elec regions'!$C$28:$C$209,$B20,'2a Map charges to elec regions'!P$28:P$209))</f>
        <v>12.683251400404551</v>
      </c>
      <c r="Q20" s="116">
        <f>IF(SUMIF('2a Map charges to elec regions'!$C$28:$C$209,$B20,'2a Map charges to elec regions'!Q$28:Q$209)=0,"-",SUMIF('2a Map charges to elec regions'!$C$28:$C$209,$B20,'2a Map charges to elec regions'!Q$28:Q$209))</f>
        <v>12.239251420013066</v>
      </c>
      <c r="R20" s="116">
        <f>IF(SUMIF('2a Map charges to elec regions'!$C$28:$C$209,$B20,'2a Map charges to elec regions'!R$28:R$209)=0,"-",SUMIF('2a Map charges to elec regions'!$C$28:$C$209,$B20,'2a Map charges to elec regions'!R$28:R$209))</f>
        <v>11.223842438017313</v>
      </c>
      <c r="S20" s="116">
        <f>IF(SUMIF('2a Map charges to elec regions'!$C$28:$C$209,$B20,'2a Map charges to elec regions'!S$28:S$209)=0,"-",SUMIF('2a Map charges to elec regions'!$C$28:$C$209,$B20,'2a Map charges to elec regions'!S$28:S$209))</f>
        <v>8.5598425556683857</v>
      </c>
      <c r="T20" s="116">
        <f>IF(SUMIF('2a Map charges to elec regions'!$C$28:$C$209,$B20,'2a Map charges to elec regions'!T$28:T$209)=0,"-",SUMIF('2a Map charges to elec regions'!$C$28:$C$209,$B20,'2a Map charges to elec regions'!T$28:T$209))</f>
        <v>8.514092341281458</v>
      </c>
      <c r="U20" s="116">
        <f>IF(SUMIF('2a Map charges to elec regions'!$C$28:$C$209,$B20,'2a Map charges to elec regions'!U$28:U$209)=0,"-",SUMIF('2a Map charges to elec regions'!$C$28:$C$209,$B20,'2a Map charges to elec regions'!U$28:U$209))</f>
        <v>8.0820923603600097</v>
      </c>
      <c r="V20" s="116">
        <f>IF(SUMIF('2a Map charges to elec regions'!$C$28:$C$209,$B20,'2a Map charges to elec regions'!V$28:V$209)=0,"-",SUMIF('2a Map charges to elec regions'!$C$28:$C$209,$B20,'2a Map charges to elec regions'!V$28:V$209))</f>
        <v>11.306001135931194</v>
      </c>
      <c r="W20" s="116">
        <f>IF(SUMIF('2a Map charges to elec regions'!$C$28:$C$209,$B20,'2a Map charges to elec regions'!W$28:W$209)=0,"-",SUMIF('2a Map charges to elec regions'!$C$28:$C$209,$B20,'2a Map charges to elec regions'!W$28:W$209))</f>
        <v>14.318001002911284</v>
      </c>
      <c r="X20" s="116" t="str">
        <f>IF(SUMIF('2a Map charges to elec regions'!$C$28:$C$209,$B20,'2a Map charges to elec regions'!X$28:X$209)=0,"-",SUMIF('2a Map charges to elec regions'!$C$28:$C$209,$B20,'2a Map charges to elec regions'!X$28:X$209))</f>
        <v>-</v>
      </c>
      <c r="Y20" s="116" t="str">
        <f>IF(SUMIF('2a Map charges to elec regions'!$C$28:$C$209,$B20,'2a Map charges to elec regions'!Y$28:Y$209)=0,"-",SUMIF('2a Map charges to elec regions'!$C$28:$C$209,$B20,'2a Map charges to elec regions'!Y$28:Y$209))</f>
        <v>-</v>
      </c>
      <c r="Z20" s="10"/>
    </row>
    <row r="21" spans="1:26" s="14" customFormat="1" ht="11.25">
      <c r="A21" s="10"/>
      <c r="B21" s="9" t="s">
        <v>136</v>
      </c>
      <c r="C21" s="186"/>
      <c r="D21" s="170"/>
      <c r="E21" s="28"/>
      <c r="F21" s="116">
        <f>IF(SUMIF('2a Map charges to elec regions'!$C$28:$C$209,$B21,'2a Map charges to elec regions'!F$28:F$209)=0,"-",SUMIF('2a Map charges to elec regions'!$C$28:$C$209,$B21,'2a Map charges to elec regions'!F$28:F$209))</f>
        <v>12.694878745421068</v>
      </c>
      <c r="G21" s="116">
        <f>IF(SUMIF('2a Map charges to elec regions'!$C$28:$C$209,$B21,'2a Map charges to elec regions'!G$28:G$209)=0,"-",SUMIF('2a Map charges to elec regions'!$C$28:$C$209,$B21,'2a Map charges to elec regions'!G$28:G$209))</f>
        <v>12.574878745134965</v>
      </c>
      <c r="H21" s="116">
        <f>IF(SUMIF('2a Map charges to elec regions'!$C$28:$C$209,$B21,'2a Map charges to elec regions'!H$28:H$209)=0,"-",SUMIF('2a Map charges to elec regions'!$C$28:$C$209,$B21,'2a Map charges to elec regions'!H$28:H$209))</f>
        <v>13.023126578872223</v>
      </c>
      <c r="I21" s="116">
        <f>IF(SUMIF('2a Map charges to elec regions'!$C$28:$C$209,$B21,'2a Map charges to elec regions'!I$28:I$209)=0,"-",SUMIF('2a Map charges to elec regions'!$C$28:$C$209,$B21,'2a Map charges to elec regions'!I$28:I$209))</f>
        <v>12.675126578042526</v>
      </c>
      <c r="J21" s="116">
        <f>IF(SUMIF('2a Map charges to elec regions'!$C$28:$C$209,$B21,'2a Map charges to elec regions'!J$28:J$209)=0,"-",SUMIF('2a Map charges to elec regions'!$C$28:$C$209,$B21,'2a Map charges to elec regions'!J$28:J$209))</f>
        <v>12.720557066571235</v>
      </c>
      <c r="K21" s="116">
        <f>IF(SUMIF('2a Map charges to elec regions'!$C$28:$C$209,$B21,'2a Map charges to elec regions'!K$28:K$209)=0,"-",SUMIF('2a Map charges to elec regions'!$C$28:$C$209,$B21,'2a Map charges to elec regions'!K$28:K$209))</f>
        <v>12.744557066628456</v>
      </c>
      <c r="L21" s="116">
        <f>IF(SUMIF('2a Map charges to elec regions'!$C$28:$C$209,$B21,'2a Map charges to elec regions'!L$28:L$209)=0,"-",SUMIF('2a Map charges to elec regions'!$C$28:$C$209,$B21,'2a Map charges to elec regions'!L$28:L$209))</f>
        <v>13.675696270204774</v>
      </c>
      <c r="M21" s="116">
        <f>IF(SUMIF('2a Map charges to elec regions'!$C$28:$C$209,$B21,'2a Map charges to elec regions'!M$28:M$209)=0,"-",SUMIF('2a Map charges to elec regions'!$C$28:$C$209,$B21,'2a Map charges to elec regions'!M$28:M$209))</f>
        <v>13.747696270376437</v>
      </c>
      <c r="N21" s="28"/>
      <c r="O21" s="116">
        <f>IF(SUMIF('2a Map charges to elec regions'!$C$28:$C$209,$B21,'2a Map charges to elec regions'!O$28:O$209)=0,"-",SUMIF('2a Map charges to elec regions'!$C$28:$C$209,$B21,'2a Map charges to elec regions'!O$28:O$209))</f>
        <v>13.747696270376437</v>
      </c>
      <c r="P21" s="116">
        <f>IF(SUMIF('2a Map charges to elec regions'!$C$28:$C$209,$B21,'2a Map charges to elec regions'!P$28:P$209)=0,"-",SUMIF('2a Map charges to elec regions'!$C$28:$C$209,$B21,'2a Map charges to elec regions'!P$28:P$209))</f>
        <v>15.794161000299567</v>
      </c>
      <c r="Q21" s="116">
        <f>IF(SUMIF('2a Map charges to elec regions'!$C$28:$C$209,$B21,'2a Map charges to elec regions'!Q$28:Q$209)=0,"-",SUMIF('2a Map charges to elec regions'!$C$28:$C$209,$B21,'2a Map charges to elec regions'!Q$28:Q$209))</f>
        <v>15.350160999240993</v>
      </c>
      <c r="R21" s="116">
        <f>IF(SUMIF('2a Map charges to elec regions'!$C$28:$C$209,$B21,'2a Map charges to elec regions'!R$28:R$209)=0,"-",SUMIF('2a Map charges to elec regions'!$C$28:$C$209,$B21,'2a Map charges to elec regions'!R$28:R$209))</f>
        <v>12.423849709595085</v>
      </c>
      <c r="S21" s="116">
        <f>IF(SUMIF('2a Map charges to elec regions'!$C$28:$C$209,$B21,'2a Map charges to elec regions'!S$28:S$209)=0,"-",SUMIF('2a Map charges to elec regions'!$C$28:$C$209,$B21,'2a Map charges to elec regions'!S$28:S$209))</f>
        <v>9.7598497032436153</v>
      </c>
      <c r="T21" s="116">
        <f>IF(SUMIF('2a Map charges to elec regions'!$C$28:$C$209,$B21,'2a Map charges to elec regions'!T$28:T$209)=0,"-",SUMIF('2a Map charges to elec regions'!$C$28:$C$209,$B21,'2a Map charges to elec regions'!T$28:T$209))</f>
        <v>9.4160595557435336</v>
      </c>
      <c r="U21" s="116">
        <f>IF(SUMIF('2a Map charges to elec regions'!$C$28:$C$209,$B21,'2a Map charges to elec regions'!U$28:U$209)=0,"-",SUMIF('2a Map charges to elec regions'!$C$28:$C$209,$B21,'2a Map charges to elec regions'!U$28:U$209))</f>
        <v>8.9840595547135642</v>
      </c>
      <c r="V21" s="116">
        <f>IF(SUMIF('2a Map charges to elec regions'!$C$28:$C$209,$B21,'2a Map charges to elec regions'!V$28:V$209)=0,"-",SUMIF('2a Map charges to elec regions'!$C$28:$C$209,$B21,'2a Map charges to elec regions'!V$28:V$209))</f>
        <v>12.576876568053793</v>
      </c>
      <c r="W21" s="116">
        <f>IF(SUMIF('2a Map charges to elec regions'!$C$28:$C$209,$B21,'2a Map charges to elec regions'!W$28:W$209)=0,"-",SUMIF('2a Map charges to elec regions'!$C$28:$C$209,$B21,'2a Map charges to elec regions'!W$28:W$209))</f>
        <v>15.588876575234959</v>
      </c>
      <c r="X21" s="116" t="str">
        <f>IF(SUMIF('2a Map charges to elec regions'!$C$28:$C$209,$B21,'2a Map charges to elec regions'!X$28:X$209)=0,"-",SUMIF('2a Map charges to elec regions'!$C$28:$C$209,$B21,'2a Map charges to elec regions'!X$28:X$209))</f>
        <v>-</v>
      </c>
      <c r="Y21" s="116" t="str">
        <f>IF(SUMIF('2a Map charges to elec regions'!$C$28:$C$209,$B21,'2a Map charges to elec regions'!Y$28:Y$209)=0,"-",SUMIF('2a Map charges to elec regions'!$C$28:$C$209,$B21,'2a Map charges to elec regions'!Y$28:Y$209))</f>
        <v>-</v>
      </c>
      <c r="Z21" s="10"/>
    </row>
    <row r="22" spans="1:26" s="14" customFormat="1" ht="11.25">
      <c r="A22" s="10"/>
      <c r="B22" s="9" t="s">
        <v>137</v>
      </c>
      <c r="C22" s="186"/>
      <c r="D22" s="170"/>
      <c r="E22" s="29"/>
      <c r="F22" s="116">
        <f>IF(SUMIF('2a Map charges to elec regions'!$C$28:$C$209,$B22,'2a Map charges to elec regions'!F$28:F$209)=0,"-",SUMIF('2a Map charges to elec regions'!$C$28:$C$209,$B22,'2a Map charges to elec regions'!F$28:F$209))</f>
        <v>10.777828302587301</v>
      </c>
      <c r="G22" s="116">
        <f>IF(SUMIF('2a Map charges to elec regions'!$C$28:$C$209,$B22,'2a Map charges to elec regions'!G$28:G$209)=0,"-",SUMIF('2a Map charges to elec regions'!$C$28:$C$209,$B22,'2a Map charges to elec regions'!G$28:G$209))</f>
        <v>10.657828301666408</v>
      </c>
      <c r="H22" s="116">
        <f>IF(SUMIF('2a Map charges to elec regions'!$C$28:$C$209,$B22,'2a Map charges to elec regions'!H$28:H$209)=0,"-",SUMIF('2a Map charges to elec regions'!$C$28:$C$209,$B22,'2a Map charges to elec regions'!H$28:H$209))</f>
        <v>11.228144804499042</v>
      </c>
      <c r="I22" s="116">
        <f>IF(SUMIF('2a Map charges to elec regions'!$C$28:$C$209,$B22,'2a Map charges to elec regions'!I$28:I$209)=0,"-",SUMIF('2a Map charges to elec regions'!$C$28:$C$209,$B22,'2a Map charges to elec regions'!I$28:I$209))</f>
        <v>10.880144801828457</v>
      </c>
      <c r="J22" s="116">
        <f>IF(SUMIF('2a Map charges to elec regions'!$C$28:$C$209,$B22,'2a Map charges to elec regions'!J$28:J$209)=0,"-",SUMIF('2a Map charges to elec regions'!$C$28:$C$209,$B22,'2a Map charges to elec regions'!J$28:J$209))</f>
        <v>11.315485181207798</v>
      </c>
      <c r="K22" s="116">
        <f>IF(SUMIF('2a Map charges to elec regions'!$C$28:$C$209,$B22,'2a Map charges to elec regions'!K$28:K$209)=0,"-",SUMIF('2a Map charges to elec regions'!$C$28:$C$209,$B22,'2a Map charges to elec regions'!K$28:K$209))</f>
        <v>11.339485181391979</v>
      </c>
      <c r="L22" s="116">
        <f>IF(SUMIF('2a Map charges to elec regions'!$C$28:$C$209,$B22,'2a Map charges to elec regions'!L$28:L$209)=0,"-",SUMIF('2a Map charges to elec regions'!$C$28:$C$209,$B22,'2a Map charges to elec regions'!L$28:L$209))</f>
        <v>10.75465760494855</v>
      </c>
      <c r="M22" s="116">
        <f>IF(SUMIF('2a Map charges to elec regions'!$C$28:$C$209,$B22,'2a Map charges to elec regions'!M$28:M$209)=0,"-",SUMIF('2a Map charges to elec regions'!$C$28:$C$209,$B22,'2a Map charges to elec regions'!M$28:M$209))</f>
        <v>10.826657605501085</v>
      </c>
      <c r="N22" s="29"/>
      <c r="O22" s="116">
        <f>IF(SUMIF('2a Map charges to elec regions'!$C$28:$C$209,$B22,'2a Map charges to elec regions'!O$28:O$209)=0,"-",SUMIF('2a Map charges to elec regions'!$C$28:$C$209,$B22,'2a Map charges to elec regions'!O$28:O$209))</f>
        <v>10.826657605501085</v>
      </c>
      <c r="P22" s="116">
        <f>IF(SUMIF('2a Map charges to elec regions'!$C$28:$C$209,$B22,'2a Map charges to elec regions'!P$28:P$209)=0,"-",SUMIF('2a Map charges to elec regions'!$C$28:$C$209,$B22,'2a Map charges to elec regions'!P$28:P$209))</f>
        <v>11.290726985421221</v>
      </c>
      <c r="Q22" s="116">
        <f>IF(SUMIF('2a Map charges to elec regions'!$C$28:$C$209,$B22,'2a Map charges to elec regions'!Q$28:Q$209)=0,"-",SUMIF('2a Map charges to elec regions'!$C$28:$C$209,$B22,'2a Map charges to elec regions'!Q$28:Q$209))</f>
        <v>10.846726982013921</v>
      </c>
      <c r="R22" s="116">
        <f>IF(SUMIF('2a Map charges to elec regions'!$C$28:$C$209,$B22,'2a Map charges to elec regions'!R$28:R$209)=0,"-",SUMIF('2a Map charges to elec regions'!$C$28:$C$209,$B22,'2a Map charges to elec regions'!R$28:R$209))</f>
        <v>9.0615254934155587</v>
      </c>
      <c r="S22" s="116">
        <f>IF(SUMIF('2a Map charges to elec regions'!$C$28:$C$209,$B22,'2a Map charges to elec regions'!S$28:S$209)=0,"-",SUMIF('2a Map charges to elec regions'!$C$28:$C$209,$B22,'2a Map charges to elec regions'!S$28:S$209))</f>
        <v>6.3975254729717621</v>
      </c>
      <c r="T22" s="116">
        <f>IF(SUMIF('2a Map charges to elec regions'!$C$28:$C$209,$B22,'2a Map charges to elec regions'!T$28:T$209)=0,"-",SUMIF('2a Map charges to elec regions'!$C$28:$C$209,$B22,'2a Map charges to elec regions'!T$28:T$209))</f>
        <v>9.4843380556242174</v>
      </c>
      <c r="U22" s="116">
        <f>IF(SUMIF('2a Map charges to elec regions'!$C$28:$C$209,$B22,'2a Map charges to elec regions'!U$28:U$209)=0,"-",SUMIF('2a Map charges to elec regions'!$C$28:$C$209,$B22,'2a Map charges to elec regions'!U$28:U$209))</f>
        <v>9.052338052309004</v>
      </c>
      <c r="V22" s="116">
        <f>IF(SUMIF('2a Map charges to elec regions'!$C$28:$C$209,$B22,'2a Map charges to elec regions'!V$28:V$209)=0,"-",SUMIF('2a Map charges to elec regions'!$C$28:$C$209,$B22,'2a Map charges to elec regions'!V$28:V$209))</f>
        <v>11.186398241976734</v>
      </c>
      <c r="W22" s="116">
        <f>IF(SUMIF('2a Map charges to elec regions'!$C$28:$C$209,$B22,'2a Map charges to elec regions'!W$28:W$209)=0,"-",SUMIF('2a Map charges to elec regions'!$C$28:$C$209,$B22,'2a Map charges to elec regions'!W$28:W$209))</f>
        <v>14.19839826509112</v>
      </c>
      <c r="X22" s="116" t="str">
        <f>IF(SUMIF('2a Map charges to elec regions'!$C$28:$C$209,$B22,'2a Map charges to elec regions'!X$28:X$209)=0,"-",SUMIF('2a Map charges to elec regions'!$C$28:$C$209,$B22,'2a Map charges to elec regions'!X$28:X$209))</f>
        <v>-</v>
      </c>
      <c r="Y22" s="116" t="str">
        <f>IF(SUMIF('2a Map charges to elec regions'!$C$28:$C$209,$B22,'2a Map charges to elec regions'!Y$28:Y$209)=0,"-",SUMIF('2a Map charges to elec regions'!$C$28:$C$209,$B22,'2a Map charges to elec regions'!Y$28:Y$209))</f>
        <v>-</v>
      </c>
      <c r="Z22" s="10"/>
    </row>
    <row r="23" spans="1:26" s="14" customFormat="1" ht="11.25">
      <c r="A23" s="10"/>
      <c r="B23" s="9" t="s">
        <v>138</v>
      </c>
      <c r="C23" s="186"/>
      <c r="D23" s="170"/>
      <c r="E23" s="29"/>
      <c r="F23" s="116">
        <f>IF(SUMIF('2a Map charges to elec regions'!$C$28:$C$209,$B23,'2a Map charges to elec regions'!F$28:F$209)=0,"-",SUMIF('2a Map charges to elec regions'!$C$28:$C$209,$B23,'2a Map charges to elec regions'!F$28:F$209))</f>
        <v>4.9703814993293447</v>
      </c>
      <c r="G23" s="116">
        <f>IF(SUMIF('2a Map charges to elec regions'!$C$28:$C$209,$B23,'2a Map charges to elec regions'!G$28:G$209)=0,"-",SUMIF('2a Map charges to elec regions'!$C$28:$C$209,$B23,'2a Map charges to elec regions'!G$28:G$209))</f>
        <v>4.8503815033347761</v>
      </c>
      <c r="H23" s="116">
        <f>IF(SUMIF('2a Map charges to elec regions'!$C$28:$C$209,$B23,'2a Map charges to elec regions'!H$28:H$209)=0,"-",SUMIF('2a Map charges to elec regions'!$C$28:$C$209,$B23,'2a Map charges to elec regions'!H$28:H$209))</f>
        <v>5.5286589047991832</v>
      </c>
      <c r="I23" s="116">
        <f>IF(SUMIF('2a Map charges to elec regions'!$C$28:$C$209,$B23,'2a Map charges to elec regions'!I$28:I$209)=0,"-",SUMIF('2a Map charges to elec regions'!$C$28:$C$209,$B23,'2a Map charges to elec regions'!I$28:I$209))</f>
        <v>5.180658916414937</v>
      </c>
      <c r="J23" s="116">
        <f>IF(SUMIF('2a Map charges to elec regions'!$C$28:$C$209,$B23,'2a Map charges to elec regions'!J$28:J$209)=0,"-",SUMIF('2a Map charges to elec regions'!$C$28:$C$209,$B23,'2a Map charges to elec regions'!J$28:J$209))</f>
        <v>6.7565055304295605</v>
      </c>
      <c r="K23" s="116">
        <f>IF(SUMIF('2a Map charges to elec regions'!$C$28:$C$209,$B23,'2a Map charges to elec regions'!K$28:K$209)=0,"-",SUMIF('2a Map charges to elec regions'!$C$28:$C$209,$B23,'2a Map charges to elec regions'!K$28:K$209))</f>
        <v>6.7805055296284742</v>
      </c>
      <c r="L23" s="116">
        <f>IF(SUMIF('2a Map charges to elec regions'!$C$28:$C$209,$B23,'2a Map charges to elec regions'!L$28:L$209)=0,"-",SUMIF('2a Map charges to elec regions'!$C$28:$C$209,$B23,'2a Map charges to elec regions'!L$28:L$209))</f>
        <v>7.6201495055952408</v>
      </c>
      <c r="M23" s="116">
        <f>IF(SUMIF('2a Map charges to elec regions'!$C$28:$C$209,$B23,'2a Map charges to elec regions'!M$28:M$209)=0,"-",SUMIF('2a Map charges to elec regions'!$C$28:$C$209,$B23,'2a Map charges to elec regions'!M$28:M$209))</f>
        <v>7.6921495031919811</v>
      </c>
      <c r="N23" s="29"/>
      <c r="O23" s="116">
        <f>IF(SUMIF('2a Map charges to elec regions'!$C$28:$C$209,$B23,'2a Map charges to elec regions'!O$28:O$209)=0,"-",SUMIF('2a Map charges to elec regions'!$C$28:$C$209,$B23,'2a Map charges to elec regions'!O$28:O$209))</f>
        <v>7.6921495031919811</v>
      </c>
      <c r="P23" s="116">
        <f>IF(SUMIF('2a Map charges to elec regions'!$C$28:$C$209,$B23,'2a Map charges to elec regions'!P$28:P$209)=0,"-",SUMIF('2a Map charges to elec regions'!$C$28:$C$209,$B23,'2a Map charges to elec regions'!P$28:P$209))</f>
        <v>6.0929614223134489</v>
      </c>
      <c r="Q23" s="116">
        <f>IF(SUMIF('2a Map charges to elec regions'!$C$28:$C$209,$B23,'2a Map charges to elec regions'!Q$28:Q$209)=0,"-",SUMIF('2a Map charges to elec regions'!$C$28:$C$209,$B23,'2a Map charges to elec regions'!Q$28:Q$209))</f>
        <v>5.6489614371335488</v>
      </c>
      <c r="R23" s="116">
        <f>IF(SUMIF('2a Map charges to elec regions'!$C$28:$C$209,$B23,'2a Map charges to elec regions'!R$28:R$209)=0,"-",SUMIF('2a Map charges to elec regions'!$C$28:$C$209,$B23,'2a Map charges to elec regions'!R$28:R$209))</f>
        <v>4.5919206457972104</v>
      </c>
      <c r="S23" s="116">
        <f>IF(SUMIF('2a Map charges to elec regions'!$C$28:$C$209,$B23,'2a Map charges to elec regions'!S$28:S$209)=0,"-",SUMIF('2a Map charges to elec regions'!$C$28:$C$209,$B23,'2a Map charges to elec regions'!S$28:S$209))</f>
        <v>1.9279207347178038</v>
      </c>
      <c r="T23" s="116">
        <f>IF(SUMIF('2a Map charges to elec regions'!$C$28:$C$209,$B23,'2a Map charges to elec regions'!T$28:T$209)=0,"-",SUMIF('2a Map charges to elec regions'!$C$28:$C$209,$B23,'2a Map charges to elec regions'!T$28:T$209))</f>
        <v>8.7145416704570327</v>
      </c>
      <c r="U23" s="116">
        <f>IF(SUMIF('2a Map charges to elec regions'!$C$28:$C$209,$B23,'2a Map charges to elec regions'!U$28:U$209)=0,"-",SUMIF('2a Map charges to elec regions'!$C$28:$C$209,$B23,'2a Map charges to elec regions'!U$28:U$209))</f>
        <v>8.2825416848765894</v>
      </c>
      <c r="V23" s="116">
        <f>IF(SUMIF('2a Map charges to elec regions'!$C$28:$C$209,$B23,'2a Map charges to elec regions'!V$28:V$209)=0,"-",SUMIF('2a Map charges to elec regions'!$C$28:$C$209,$B23,'2a Map charges to elec regions'!V$28:V$209))</f>
        <v>13.026090749198014</v>
      </c>
      <c r="W23" s="116">
        <f>IF(SUMIF('2a Map charges to elec regions'!$C$28:$C$209,$B23,'2a Map charges to elec regions'!W$28:W$209)=0,"-",SUMIF('2a Map charges to elec regions'!$C$28:$C$209,$B23,'2a Map charges to elec regions'!W$28:W$209))</f>
        <v>16.038090648661669</v>
      </c>
      <c r="X23" s="116" t="str">
        <f>IF(SUMIF('2a Map charges to elec regions'!$C$28:$C$209,$B23,'2a Map charges to elec regions'!X$28:X$209)=0,"-",SUMIF('2a Map charges to elec regions'!$C$28:$C$209,$B23,'2a Map charges to elec regions'!X$28:X$209))</f>
        <v>-</v>
      </c>
      <c r="Y23" s="116" t="str">
        <f>IF(SUMIF('2a Map charges to elec regions'!$C$28:$C$209,$B23,'2a Map charges to elec regions'!Y$28:Y$209)=0,"-",SUMIF('2a Map charges to elec regions'!$C$28:$C$209,$B23,'2a Map charges to elec regions'!Y$28:Y$209))</f>
        <v>-</v>
      </c>
      <c r="Z23" s="10"/>
    </row>
    <row r="24" spans="1:26" s="14" customFormat="1" ht="11.25">
      <c r="A24" s="10"/>
      <c r="B24" s="9" t="s">
        <v>139</v>
      </c>
      <c r="C24" s="186"/>
      <c r="D24" s="170"/>
      <c r="E24" s="29"/>
      <c r="F24" s="116">
        <f>IF(SUMIF('2a Map charges to elec regions'!$C$28:$C$209,$B24,'2a Map charges to elec regions'!F$28:F$209)=0,"-",SUMIF('2a Map charges to elec regions'!$C$28:$C$209,$B24,'2a Map charges to elec regions'!F$28:F$209))</f>
        <v>11.861588946559966</v>
      </c>
      <c r="G24" s="116">
        <f>IF(SUMIF('2a Map charges to elec regions'!$C$28:$C$209,$B24,'2a Map charges to elec regions'!G$28:G$209)=0,"-",SUMIF('2a Map charges to elec regions'!$C$28:$C$209,$B24,'2a Map charges to elec regions'!G$28:G$209))</f>
        <v>11.741588952711165</v>
      </c>
      <c r="H24" s="116">
        <f>IF(SUMIF('2a Map charges to elec regions'!$C$28:$C$209,$B24,'2a Map charges to elec regions'!H$28:H$209)=0,"-",SUMIF('2a Map charges to elec regions'!$C$28:$C$209,$B24,'2a Map charges to elec regions'!H$28:H$209))</f>
        <v>12.338148917636135</v>
      </c>
      <c r="I24" s="116">
        <f>IF(SUMIF('2a Map charges to elec regions'!$C$28:$C$209,$B24,'2a Map charges to elec regions'!I$28:I$209)=0,"-",SUMIF('2a Map charges to elec regions'!$C$28:$C$209,$B24,'2a Map charges to elec regions'!I$28:I$209))</f>
        <v>11.990148935474615</v>
      </c>
      <c r="J24" s="116">
        <f>IF(SUMIF('2a Map charges to elec regions'!$C$28:$C$209,$B24,'2a Map charges to elec regions'!J$28:J$209)=0,"-",SUMIF('2a Map charges to elec regions'!$C$28:$C$209,$B24,'2a Map charges to elec regions'!J$28:J$209))</f>
        <v>12.11909293300889</v>
      </c>
      <c r="K24" s="116">
        <f>IF(SUMIF('2a Map charges to elec regions'!$C$28:$C$209,$B24,'2a Map charges to elec regions'!K$28:K$209)=0,"-",SUMIF('2a Map charges to elec regions'!$C$28:$C$209,$B24,'2a Map charges to elec regions'!K$28:K$209))</f>
        <v>12.143092931778652</v>
      </c>
      <c r="L24" s="116">
        <f>IF(SUMIF('2a Map charges to elec regions'!$C$28:$C$209,$B24,'2a Map charges to elec regions'!L$28:L$209)=0,"-",SUMIF('2a Map charges to elec regions'!$C$28:$C$209,$B24,'2a Map charges to elec regions'!L$28:L$209))</f>
        <v>19.171440065937226</v>
      </c>
      <c r="M24" s="116">
        <f>IF(SUMIF('2a Map charges to elec regions'!$C$28:$C$209,$B24,'2a Map charges to elec regions'!M$28:M$209)=0,"-",SUMIF('2a Map charges to elec regions'!$C$28:$C$209,$B24,'2a Map charges to elec regions'!M$28:M$209))</f>
        <v>19.243440062246506</v>
      </c>
      <c r="N24" s="29"/>
      <c r="O24" s="116">
        <f>IF(SUMIF('2a Map charges to elec regions'!$C$28:$C$209,$B24,'2a Map charges to elec regions'!O$28:O$209)=0,"-",SUMIF('2a Map charges to elec regions'!$C$28:$C$209,$B24,'2a Map charges to elec regions'!O$28:O$209))</f>
        <v>19.243440062246506</v>
      </c>
      <c r="P24" s="116">
        <f>IF(SUMIF('2a Map charges to elec regions'!$C$28:$C$209,$B24,'2a Map charges to elec regions'!P$28:P$209)=0,"-",SUMIF('2a Map charges to elec regions'!$C$28:$C$209,$B24,'2a Map charges to elec regions'!P$28:P$209))</f>
        <v>20.835210253000326</v>
      </c>
      <c r="Q24" s="116">
        <f>IF(SUMIF('2a Map charges to elec regions'!$C$28:$C$209,$B24,'2a Map charges to elec regions'!Q$28:Q$209)=0,"-",SUMIF('2a Map charges to elec regions'!$C$28:$C$209,$B24,'2a Map charges to elec regions'!Q$28:Q$209))</f>
        <v>20.391210275759768</v>
      </c>
      <c r="R24" s="116">
        <f>IF(SUMIF('2a Map charges to elec regions'!$C$28:$C$209,$B24,'2a Map charges to elec regions'!R$28:R$209)=0,"-",SUMIF('2a Map charges to elec regions'!$C$28:$C$209,$B24,'2a Map charges to elec regions'!R$28:R$209))</f>
        <v>13.844206450672583</v>
      </c>
      <c r="S24" s="116">
        <f>IF(SUMIF('2a Map charges to elec regions'!$C$28:$C$209,$B24,'2a Map charges to elec regions'!S$28:S$209)=0,"-",SUMIF('2a Map charges to elec regions'!$C$28:$C$209,$B24,'2a Map charges to elec regions'!S$28:S$209))</f>
        <v>11.180206587229209</v>
      </c>
      <c r="T24" s="116">
        <f>IF(SUMIF('2a Map charges to elec regions'!$C$28:$C$209,$B24,'2a Map charges to elec regions'!T$28:T$209)=0,"-",SUMIF('2a Map charges to elec regions'!$C$28:$C$209,$B24,'2a Map charges to elec regions'!T$28:T$209))</f>
        <v>7.9671345577317219</v>
      </c>
      <c r="U24" s="116">
        <f>IF(SUMIF('2a Map charges to elec regions'!$C$28:$C$209,$B24,'2a Map charges to elec regions'!U$28:U$209)=0,"-",SUMIF('2a Map charges to elec regions'!$C$28:$C$209,$B24,'2a Map charges to elec regions'!U$28:U$209))</f>
        <v>7.5351345798760407</v>
      </c>
      <c r="V24" s="116">
        <f>IF(SUMIF('2a Map charges to elec regions'!$C$28:$C$209,$B24,'2a Map charges to elec regions'!V$28:V$209)=0,"-",SUMIF('2a Map charges to elec regions'!$C$28:$C$209,$B24,'2a Map charges to elec regions'!V$28:V$209))</f>
        <v>14.399346015149266</v>
      </c>
      <c r="W24" s="116">
        <f>IF(SUMIF('2a Map charges to elec regions'!$C$28:$C$209,$B24,'2a Map charges to elec regions'!W$28:W$209)=0,"-",SUMIF('2a Map charges to elec regions'!$C$28:$C$209,$B24,'2a Map charges to elec regions'!W$28:W$209))</f>
        <v>17.411345860754164</v>
      </c>
      <c r="X24" s="116" t="str">
        <f>IF(SUMIF('2a Map charges to elec regions'!$C$28:$C$209,$B24,'2a Map charges to elec regions'!X$28:X$209)=0,"-",SUMIF('2a Map charges to elec regions'!$C$28:$C$209,$B24,'2a Map charges to elec regions'!X$28:X$209))</f>
        <v>-</v>
      </c>
      <c r="Y24" s="116" t="str">
        <f>IF(SUMIF('2a Map charges to elec regions'!$C$28:$C$209,$B24,'2a Map charges to elec regions'!Y$28:Y$209)=0,"-",SUMIF('2a Map charges to elec regions'!$C$28:$C$209,$B24,'2a Map charges to elec regions'!Y$28:Y$209))</f>
        <v>-</v>
      </c>
      <c r="Z24" s="10"/>
    </row>
    <row r="25" spans="1:26" s="14" customFormat="1" ht="11.25">
      <c r="A25" s="10"/>
      <c r="B25" s="9" t="s">
        <v>140</v>
      </c>
      <c r="C25" s="186"/>
      <c r="D25" s="170"/>
      <c r="E25" s="29"/>
      <c r="F25" s="116">
        <f>IF(SUMIF('2a Map charges to elec regions'!$C$28:$C$209,$B25,'2a Map charges to elec regions'!F$28:F$209)=0,"-",SUMIF('2a Map charges to elec regions'!$C$28:$C$209,$B25,'2a Map charges to elec regions'!F$28:F$209))</f>
        <v>7.0056548505682654</v>
      </c>
      <c r="G25" s="116">
        <f>IF(SUMIF('2a Map charges to elec regions'!$C$28:$C$209,$B25,'2a Map charges to elec regions'!G$28:G$209)=0,"-",SUMIF('2a Map charges to elec regions'!$C$28:$C$209,$B25,'2a Map charges to elec regions'!G$28:G$209))</f>
        <v>6.8856548552889523</v>
      </c>
      <c r="H25" s="116">
        <f>IF(SUMIF('2a Map charges to elec regions'!$C$28:$C$209,$B25,'2a Map charges to elec regions'!H$28:H$209)=0,"-",SUMIF('2a Map charges to elec regions'!$C$28:$C$209,$B25,'2a Map charges to elec regions'!H$28:H$209))</f>
        <v>7.5243618790445623</v>
      </c>
      <c r="I25" s="116">
        <f>IF(SUMIF('2a Map charges to elec regions'!$C$28:$C$209,$B25,'2a Map charges to elec regions'!I$28:I$209)=0,"-",SUMIF('2a Map charges to elec regions'!$C$28:$C$209,$B25,'2a Map charges to elec regions'!I$28:I$209))</f>
        <v>7.1763618927345592</v>
      </c>
      <c r="J25" s="116">
        <f>IF(SUMIF('2a Map charges to elec regions'!$C$28:$C$209,$B25,'2a Map charges to elec regions'!J$28:J$209)=0,"-",SUMIF('2a Map charges to elec regions'!$C$28:$C$209,$B25,'2a Map charges to elec regions'!J$28:J$209))</f>
        <v>6.6259154873918575</v>
      </c>
      <c r="K25" s="116">
        <f>IF(SUMIF('2a Map charges to elec regions'!$C$28:$C$209,$B25,'2a Map charges to elec regions'!K$28:K$209)=0,"-",SUMIF('2a Map charges to elec regions'!$C$28:$C$209,$B25,'2a Map charges to elec regions'!K$28:K$209))</f>
        <v>6.6499154864477212</v>
      </c>
      <c r="L25" s="116">
        <f>IF(SUMIF('2a Map charges to elec regions'!$C$28:$C$209,$B25,'2a Map charges to elec regions'!L$28:L$209)=0,"-",SUMIF('2a Map charges to elec regions'!$C$28:$C$209,$B25,'2a Map charges to elec regions'!L$28:L$209))</f>
        <v>6.1137311242610357</v>
      </c>
      <c r="M25" s="116">
        <f>IF(SUMIF('2a Map charges to elec regions'!$C$28:$C$209,$B25,'2a Map charges to elec regions'!M$28:M$209)=0,"-",SUMIF('2a Map charges to elec regions'!$C$28:$C$209,$B25,'2a Map charges to elec regions'!M$28:M$209))</f>
        <v>6.1857311214286232</v>
      </c>
      <c r="N25" s="29"/>
      <c r="O25" s="116">
        <f>IF(SUMIF('2a Map charges to elec regions'!$C$28:$C$209,$B25,'2a Map charges to elec regions'!O$28:O$209)=0,"-",SUMIF('2a Map charges to elec regions'!$C$28:$C$209,$B25,'2a Map charges to elec regions'!O$28:O$209))</f>
        <v>6.1857311214286232</v>
      </c>
      <c r="P25" s="116">
        <f>IF(SUMIF('2a Map charges to elec regions'!$C$28:$C$209,$B25,'2a Map charges to elec regions'!P$28:P$209)=0,"-",SUMIF('2a Map charges to elec regions'!$C$28:$C$209,$B25,'2a Map charges to elec regions'!P$28:P$209))</f>
        <v>7.3603540209083409</v>
      </c>
      <c r="Q25" s="116">
        <f>IF(SUMIF('2a Map charges to elec regions'!$C$28:$C$209,$B25,'2a Map charges to elec regions'!Q$28:Q$209)=0,"-",SUMIF('2a Map charges to elec regions'!$C$28:$C$209,$B25,'2a Map charges to elec regions'!Q$28:Q$209))</f>
        <v>6.9163540383748874</v>
      </c>
      <c r="R25" s="116">
        <f>IF(SUMIF('2a Map charges to elec regions'!$C$28:$C$209,$B25,'2a Map charges to elec regions'!R$28:R$209)=0,"-",SUMIF('2a Map charges to elec regions'!$C$28:$C$209,$B25,'2a Map charges to elec regions'!R$28:R$209))</f>
        <v>5.8416045577105447</v>
      </c>
      <c r="S25" s="116">
        <f>IF(SUMIF('2a Map charges to elec regions'!$C$28:$C$209,$B25,'2a Map charges to elec regions'!S$28:S$209)=0,"-",SUMIF('2a Map charges to elec regions'!$C$28:$C$209,$B25,'2a Map charges to elec regions'!S$28:S$209))</f>
        <v>3.1776046625098147</v>
      </c>
      <c r="T25" s="116">
        <f>IF(SUMIF('2a Map charges to elec regions'!$C$28:$C$209,$B25,'2a Map charges to elec regions'!T$28:T$209)=0,"-",SUMIF('2a Map charges to elec regions'!$C$28:$C$209,$B25,'2a Map charges to elec regions'!T$28:T$209))</f>
        <v>8.5762497969586295</v>
      </c>
      <c r="U25" s="116">
        <f>IF(SUMIF('2a Map charges to elec regions'!$C$28:$C$209,$B25,'2a Map charges to elec regions'!U$28:U$209)=0,"-",SUMIF('2a Map charges to elec regions'!$C$28:$C$209,$B25,'2a Map charges to elec regions'!U$28:U$209))</f>
        <v>8.1442498139531061</v>
      </c>
      <c r="V25" s="116">
        <f>IF(SUMIF('2a Map charges to elec regions'!$C$28:$C$209,$B25,'2a Map charges to elec regions'!V$28:V$209)=0,"-",SUMIF('2a Map charges to elec regions'!$C$28:$C$209,$B25,'2a Map charges to elec regions'!V$28:V$209))</f>
        <v>12.821976752516406</v>
      </c>
      <c r="W25" s="116">
        <f>IF(SUMIF('2a Map charges to elec regions'!$C$28:$C$209,$B25,'2a Map charges to elec regions'!W$28:W$209)=0,"-",SUMIF('2a Map charges to elec regions'!$C$28:$C$209,$B25,'2a Map charges to elec regions'!W$28:W$209))</f>
        <v>15.83397663402714</v>
      </c>
      <c r="X25" s="116" t="str">
        <f>IF(SUMIF('2a Map charges to elec regions'!$C$28:$C$209,$B25,'2a Map charges to elec regions'!X$28:X$209)=0,"-",SUMIF('2a Map charges to elec regions'!$C$28:$C$209,$B25,'2a Map charges to elec regions'!X$28:X$209))</f>
        <v>-</v>
      </c>
      <c r="Y25" s="116" t="str">
        <f>IF(SUMIF('2a Map charges to elec regions'!$C$28:$C$209,$B25,'2a Map charges to elec regions'!Y$28:Y$209)=0,"-",SUMIF('2a Map charges to elec regions'!$C$28:$C$209,$B25,'2a Map charges to elec regions'!Y$28:Y$209))</f>
        <v>-</v>
      </c>
      <c r="Z25" s="10"/>
    </row>
    <row r="26" spans="1:26" s="14" customFormat="1" ht="11.25">
      <c r="A26" s="10"/>
      <c r="B26" s="9" t="s">
        <v>141</v>
      </c>
      <c r="C26" s="186"/>
      <c r="D26" s="170"/>
      <c r="E26" s="29"/>
      <c r="F26" s="116">
        <f>IF(SUMIF('2a Map charges to elec regions'!$C$28:$C$209,$B26,'2a Map charges to elec regions'!F$28:F$209)=0,"-",SUMIF('2a Map charges to elec regions'!$C$28:$C$209,$B26,'2a Map charges to elec regions'!F$28:F$209))</f>
        <v>4.4771233684650085</v>
      </c>
      <c r="G26" s="116">
        <f>IF(SUMIF('2a Map charges to elec regions'!$C$28:$C$209,$B26,'2a Map charges to elec regions'!G$28:G$209)=0,"-",SUMIF('2a Map charges to elec regions'!$C$28:$C$209,$B26,'2a Map charges to elec regions'!G$28:G$209))</f>
        <v>4.3571233646383893</v>
      </c>
      <c r="H26" s="116">
        <f>IF(SUMIF('2a Map charges to elec regions'!$C$28:$C$209,$B26,'2a Map charges to elec regions'!H$28:H$209)=0,"-",SUMIF('2a Map charges to elec regions'!$C$28:$C$209,$B26,'2a Map charges to elec regions'!H$28:H$209))</f>
        <v>4.5734388745167749</v>
      </c>
      <c r="I26" s="116">
        <f>IF(SUMIF('2a Map charges to elec regions'!$C$28:$C$209,$B26,'2a Map charges to elec regions'!I$28:I$209)=0,"-",SUMIF('2a Map charges to elec regions'!$C$28:$C$209,$B26,'2a Map charges to elec regions'!I$28:I$209))</f>
        <v>4.2254388634195834</v>
      </c>
      <c r="J26" s="116">
        <f>IF(SUMIF('2a Map charges to elec regions'!$C$28:$C$209,$B26,'2a Map charges to elec regions'!J$28:J$209)=0,"-",SUMIF('2a Map charges to elec regions'!$C$28:$C$209,$B26,'2a Map charges to elec regions'!J$28:J$209))</f>
        <v>4.2135466984249748</v>
      </c>
      <c r="K26" s="116">
        <f>IF(SUMIF('2a Map charges to elec regions'!$C$28:$C$209,$B26,'2a Map charges to elec regions'!K$28:K$209)=0,"-",SUMIF('2a Map charges to elec regions'!$C$28:$C$209,$B26,'2a Map charges to elec regions'!K$28:K$209))</f>
        <v>4.2375466991902995</v>
      </c>
      <c r="L26" s="116">
        <f>IF(SUMIF('2a Map charges to elec regions'!$C$28:$C$209,$B26,'2a Map charges to elec regions'!L$28:L$209)=0,"-",SUMIF('2a Map charges to elec regions'!$C$28:$C$209,$B26,'2a Map charges to elec regions'!L$28:L$209))</f>
        <v>3.7089317342440711</v>
      </c>
      <c r="M26" s="116">
        <f>IF(SUMIF('2a Map charges to elec regions'!$C$28:$C$209,$B26,'2a Map charges to elec regions'!M$28:M$209)=0,"-",SUMIF('2a Map charges to elec regions'!$C$28:$C$209,$B26,'2a Map charges to elec regions'!M$28:M$209))</f>
        <v>3.7809317365400417</v>
      </c>
      <c r="N26" s="29"/>
      <c r="O26" s="116">
        <f>IF(SUMIF('2a Map charges to elec regions'!$C$28:$C$209,$B26,'2a Map charges to elec regions'!O$28:O$209)=0,"-",SUMIF('2a Map charges to elec regions'!$C$28:$C$209,$B26,'2a Map charges to elec regions'!O$28:O$209))</f>
        <v>3.7809317365400417</v>
      </c>
      <c r="P26" s="116">
        <f>IF(SUMIF('2a Map charges to elec regions'!$C$28:$C$209,$B26,'2a Map charges to elec regions'!P$28:P$209)=0,"-",SUMIF('2a Map charges to elec regions'!$C$28:$C$209,$B26,'2a Map charges to elec regions'!P$28:P$209))</f>
        <v>4.6707290619958917</v>
      </c>
      <c r="Q26" s="116">
        <f>IF(SUMIF('2a Map charges to elec regions'!$C$28:$C$209,$B26,'2a Map charges to elec regions'!Q$28:Q$209)=0,"-",SUMIF('2a Map charges to elec regions'!$C$28:$C$209,$B26,'2a Map charges to elec regions'!Q$28:Q$209))</f>
        <v>4.2267290478374049</v>
      </c>
      <c r="R26" s="116">
        <f>IF(SUMIF('2a Map charges to elec regions'!$C$28:$C$209,$B26,'2a Map charges to elec regions'!R$28:R$209)=0,"-",SUMIF('2a Map charges to elec regions'!$C$28:$C$209,$B26,'2a Map charges to elec regions'!R$28:R$209))</f>
        <v>4.2711660561128175</v>
      </c>
      <c r="S26" s="116">
        <f>IF(SUMIF('2a Map charges to elec regions'!$C$28:$C$209,$B26,'2a Map charges to elec regions'!S$28:S$209)=0,"-",SUMIF('2a Map charges to elec regions'!$C$28:$C$209,$B26,'2a Map charges to elec regions'!S$28:S$209))</f>
        <v>1.6071659711618929</v>
      </c>
      <c r="T26" s="116">
        <f>IF(SUMIF('2a Map charges to elec regions'!$C$28:$C$209,$B26,'2a Map charges to elec regions'!T$28:T$209)=0,"-",SUMIF('2a Map charges to elec regions'!$C$28:$C$209,$B26,'2a Map charges to elec regions'!T$28:T$209))</f>
        <v>10.151757818690431</v>
      </c>
      <c r="U26" s="116">
        <f>IF(SUMIF('2a Map charges to elec regions'!$C$28:$C$209,$B26,'2a Map charges to elec regions'!U$28:U$209)=0,"-",SUMIF('2a Map charges to elec regions'!$C$28:$C$209,$B26,'2a Map charges to elec regions'!U$28:U$209))</f>
        <v>9.7197578049146021</v>
      </c>
      <c r="V26" s="116">
        <f>IF(SUMIF('2a Map charges to elec regions'!$C$28:$C$209,$B26,'2a Map charges to elec regions'!V$28:V$209)=0,"-",SUMIF('2a Map charges to elec regions'!$C$28:$C$209,$B26,'2a Map charges to elec regions'!V$28:V$209))</f>
        <v>13.715179199388032</v>
      </c>
      <c r="W26" s="116">
        <f>IF(SUMIF('2a Map charges to elec regions'!$C$28:$C$209,$B26,'2a Map charges to elec regions'!W$28:W$209)=0,"-",SUMIF('2a Map charges to elec regions'!$C$28:$C$209,$B26,'2a Map charges to elec regions'!W$28:W$209))</f>
        <v>16.727179295436152</v>
      </c>
      <c r="X26" s="116" t="str">
        <f>IF(SUMIF('2a Map charges to elec regions'!$C$28:$C$209,$B26,'2a Map charges to elec regions'!X$28:X$209)=0,"-",SUMIF('2a Map charges to elec regions'!$C$28:$C$209,$B26,'2a Map charges to elec regions'!X$28:X$209))</f>
        <v>-</v>
      </c>
      <c r="Y26" s="116" t="str">
        <f>IF(SUMIF('2a Map charges to elec regions'!$C$28:$C$209,$B26,'2a Map charges to elec regions'!Y$28:Y$209)=0,"-",SUMIF('2a Map charges to elec regions'!$C$28:$C$209,$B26,'2a Map charges to elec regions'!Y$28:Y$209))</f>
        <v>-</v>
      </c>
      <c r="Z26" s="10"/>
    </row>
    <row r="27" spans="1:26" s="14" customFormat="1" ht="11.25">
      <c r="A27" s="10"/>
      <c r="B27" s="9" t="s">
        <v>142</v>
      </c>
      <c r="C27" s="187"/>
      <c r="D27" s="171"/>
      <c r="E27" s="29"/>
      <c r="F27" s="116">
        <f>IF(SUMIF('2a Map charges to elec regions'!$C$28:$C$209,$B27,'2a Map charges to elec regions'!F$28:F$209)=0,"-",SUMIF('2a Map charges to elec regions'!$C$28:$C$209,$B27,'2a Map charges to elec regions'!F$28:F$209))</f>
        <v>4.4755429702239704</v>
      </c>
      <c r="G27" s="116">
        <f>IF(SUMIF('2a Map charges to elec regions'!$C$28:$C$209,$B27,'2a Map charges to elec regions'!G$28:G$209)=0,"-",SUMIF('2a Map charges to elec regions'!$C$28:$C$209,$B27,'2a Map charges to elec regions'!G$28:G$209))</f>
        <v>4.3555429702239703</v>
      </c>
      <c r="H27" s="116">
        <f>IF(SUMIF('2a Map charges to elec regions'!$C$28:$C$209,$B27,'2a Map charges to elec regions'!H$28:H$209)=0,"-",SUMIF('2a Map charges to elec regions'!$C$28:$C$209,$B27,'2a Map charges to elec regions'!H$28:H$209))</f>
        <v>4.5720837209510181</v>
      </c>
      <c r="I27" s="116">
        <f>IF(SUMIF('2a Map charges to elec regions'!$C$28:$C$209,$B27,'2a Map charges to elec regions'!I$28:I$209)=0,"-",SUMIF('2a Map charges to elec regions'!$C$28:$C$209,$B27,'2a Map charges to elec regions'!I$28:I$209))</f>
        <v>4.2240837209510191</v>
      </c>
      <c r="J27" s="116">
        <f>IF(SUMIF('2a Map charges to elec regions'!$C$28:$C$209,$B27,'2a Map charges to elec regions'!J$28:J$209)=0,"-",SUMIF('2a Map charges to elec regions'!$C$28:$C$209,$B27,'2a Map charges to elec regions'!J$28:J$209))</f>
        <v>4.212268260982583</v>
      </c>
      <c r="K27" s="116">
        <f>IF(SUMIF('2a Map charges to elec regions'!$C$28:$C$209,$B27,'2a Map charges to elec regions'!K$28:K$209)=0,"-",SUMIF('2a Map charges to elec regions'!$C$28:$C$209,$B27,'2a Map charges to elec regions'!K$28:K$209))</f>
        <v>4.2362682609825839</v>
      </c>
      <c r="L27" s="116">
        <f>IF(SUMIF('2a Map charges to elec regions'!$C$28:$C$209,$B27,'2a Map charges to elec regions'!L$28:L$209)=0,"-",SUMIF('2a Map charges to elec regions'!$C$28:$C$209,$B27,'2a Map charges to elec regions'!L$28:L$209))</f>
        <v>3.7067964601769914</v>
      </c>
      <c r="M27" s="116">
        <f>IF(SUMIF('2a Map charges to elec regions'!$C$28:$C$209,$B27,'2a Map charges to elec regions'!M$28:M$209)=0,"-",SUMIF('2a Map charges to elec regions'!$C$28:$C$209,$B27,'2a Map charges to elec regions'!M$28:M$209))</f>
        <v>3.7787964601769914</v>
      </c>
      <c r="N27" s="29"/>
      <c r="O27" s="116">
        <f>IF(SUMIF('2a Map charges to elec regions'!$C$28:$C$209,$B27,'2a Map charges to elec regions'!O$28:O$209)=0,"-",SUMIF('2a Map charges to elec regions'!$C$28:$C$209,$B27,'2a Map charges to elec regions'!O$28:O$209))</f>
        <v>3.7787964601769914</v>
      </c>
      <c r="P27" s="116">
        <f>IF(SUMIF('2a Map charges to elec regions'!$C$28:$C$209,$B27,'2a Map charges to elec regions'!P$28:P$209)=0,"-",SUMIF('2a Map charges to elec regions'!$C$28:$C$209,$B27,'2a Map charges to elec regions'!P$28:P$209))</f>
        <v>4.6691314784647666</v>
      </c>
      <c r="Q27" s="116">
        <f>IF(SUMIF('2a Map charges to elec regions'!$C$28:$C$209,$B27,'2a Map charges to elec regions'!Q$28:Q$209)=0,"-",SUMIF('2a Map charges to elec regions'!$C$28:$C$209,$B27,'2a Map charges to elec regions'!Q$28:Q$209))</f>
        <v>4.2251314784647676</v>
      </c>
      <c r="R27" s="116">
        <f>IF(SUMIF('2a Map charges to elec regions'!$C$28:$C$209,$B27,'2a Map charges to elec regions'!R$28:R$209)=0,"-",SUMIF('2a Map charges to elec regions'!$C$28:$C$209,$B27,'2a Map charges to elec regions'!R$28:R$209))</f>
        <v>4.2705882352941176</v>
      </c>
      <c r="S27" s="116">
        <f>IF(SUMIF('2a Map charges to elec regions'!$C$28:$C$209,$B27,'2a Map charges to elec regions'!S$28:S$209)=0,"-",SUMIF('2a Map charges to elec regions'!$C$28:$C$209,$B27,'2a Map charges to elec regions'!S$28:S$209))</f>
        <v>1.6065882352941177</v>
      </c>
      <c r="T27" s="116">
        <f>IF(SUMIF('2a Map charges to elec regions'!$C$28:$C$209,$B27,'2a Map charges to elec regions'!T$28:T$209)=0,"-",SUMIF('2a Map charges to elec regions'!$C$28:$C$209,$B27,'2a Map charges to elec regions'!T$28:T$209))</f>
        <v>10.155457750563277</v>
      </c>
      <c r="U27" s="116">
        <f>IF(SUMIF('2a Map charges to elec regions'!$C$28:$C$209,$B27,'2a Map charges to elec regions'!U$28:U$209)=0,"-",SUMIF('2a Map charges to elec regions'!$C$28:$C$209,$B27,'2a Map charges to elec regions'!U$28:U$209))</f>
        <v>9.7234577505632771</v>
      </c>
      <c r="V27" s="116">
        <f>IF(SUMIF('2a Map charges to elec regions'!$C$28:$C$209,$B27,'2a Map charges to elec regions'!V$28:V$209)=0,"-",SUMIF('2a Map charges to elec regions'!$C$28:$C$209,$B27,'2a Map charges to elec regions'!V$28:V$209))</f>
        <v>13.720074618928709</v>
      </c>
      <c r="W27" s="116">
        <f>IF(SUMIF('2a Map charges to elec regions'!$C$28:$C$209,$B27,'2a Map charges to elec regions'!W$28:W$209)=0,"-",SUMIF('2a Map charges to elec regions'!$C$28:$C$209,$B27,'2a Map charges to elec regions'!W$28:W$209))</f>
        <v>16.73207461892871</v>
      </c>
      <c r="X27" s="116" t="str">
        <f>IF(SUMIF('2a Map charges to elec regions'!$C$28:$C$209,$B27,'2a Map charges to elec regions'!X$28:X$209)=0,"-",SUMIF('2a Map charges to elec regions'!$C$28:$C$209,$B27,'2a Map charges to elec regions'!X$28:X$209))</f>
        <v>-</v>
      </c>
      <c r="Y27" s="116" t="str">
        <f>IF(SUMIF('2a Map charges to elec regions'!$C$28:$C$209,$B27,'2a Map charges to elec regions'!Y$28:Y$209)=0,"-",SUMIF('2a Map charges to elec regions'!$C$28:$C$209,$B27,'2a Map charges to elec regions'!Y$28:Y$209))</f>
        <v>-</v>
      </c>
      <c r="Z27" s="10"/>
    </row>
    <row r="28" spans="1:26" s="14" customFormat="1" ht="11.25">
      <c r="A28" s="10"/>
      <c r="B28" s="163" t="s">
        <v>143</v>
      </c>
      <c r="C28" s="164"/>
      <c r="D28" s="164"/>
      <c r="E28" s="164"/>
      <c r="F28" s="164"/>
      <c r="G28" s="164"/>
      <c r="H28" s="164"/>
      <c r="I28" s="164"/>
      <c r="J28" s="164"/>
      <c r="K28" s="164"/>
      <c r="L28" s="164"/>
      <c r="M28" s="164"/>
      <c r="N28" s="164"/>
      <c r="O28" s="164"/>
      <c r="P28" s="164"/>
      <c r="Q28" s="164"/>
      <c r="R28" s="164"/>
      <c r="S28" s="164"/>
      <c r="T28" s="164"/>
      <c r="U28" s="164"/>
      <c r="V28" s="164"/>
      <c r="W28" s="164"/>
      <c r="X28" s="164"/>
      <c r="Y28" s="165"/>
      <c r="Z28" s="10"/>
    </row>
    <row r="29" spans="1:26" s="14" customFormat="1" ht="11.25">
      <c r="A29" s="10"/>
      <c r="B29" s="9" t="s">
        <v>128</v>
      </c>
      <c r="C29" s="185" t="s">
        <v>129</v>
      </c>
      <c r="D29" s="169"/>
      <c r="E29" s="29"/>
      <c r="F29" s="116">
        <f>IF(SUMIF('2a Map charges to elec regions'!$C$225:$C$406,$B29,'2a Map charges to elec regions'!F$225:F$406)=0,"-",SUMIF('2a Map charges to elec regions'!$C$225:$C$406,$B29,'2a Map charges to elec regions'!F$225:F$406))</f>
        <v>114.61986238259509</v>
      </c>
      <c r="G29" s="116">
        <f>IF(SUMIF('2a Map charges to elec regions'!$C$225:$C$406,$B29,'2a Map charges to elec regions'!G$225:G$406)=0,"-",SUMIF('2a Map charges to elec regions'!$C$225:$C$406,$B29,'2a Map charges to elec regions'!G$225:G$406))</f>
        <v>114.61986238259509</v>
      </c>
      <c r="H29" s="116">
        <f>IF(SUMIF('2a Map charges to elec regions'!$C$225:$C$406,$B29,'2a Map charges to elec regions'!H$225:H$406)=0,"-",SUMIF('2a Map charges to elec regions'!$C$225:$C$406,$B29,'2a Map charges to elec regions'!H$225:H$406))</f>
        <v>110.8031877936627</v>
      </c>
      <c r="I29" s="116">
        <f>IF(SUMIF('2a Map charges to elec regions'!$C$225:$C$406,$B29,'2a Map charges to elec regions'!I$225:I$406)=0,"-",SUMIF('2a Map charges to elec regions'!$C$225:$C$406,$B29,'2a Map charges to elec regions'!I$225:I$406))</f>
        <v>110.8031877936627</v>
      </c>
      <c r="J29" s="116">
        <f>IF(SUMIF('2a Map charges to elec regions'!$C$225:$C$406,$B29,'2a Map charges to elec regions'!J$225:J$406)=0,"-",SUMIF('2a Map charges to elec regions'!$C$225:$C$406,$B29,'2a Map charges to elec regions'!J$225:J$406))</f>
        <v>111.16653824235999</v>
      </c>
      <c r="K29" s="116">
        <f>IF(SUMIF('2a Map charges to elec regions'!$C$225:$C$406,$B29,'2a Map charges to elec regions'!K$225:K$406)=0,"-",SUMIF('2a Map charges to elec regions'!$C$225:$C$406,$B29,'2a Map charges to elec regions'!K$225:K$406))</f>
        <v>111.16653824235999</v>
      </c>
      <c r="L29" s="116">
        <f>IF(SUMIF('2a Map charges to elec regions'!$C$225:$C$406,$B29,'2a Map charges to elec regions'!L$225:L$406)=0,"-",SUMIF('2a Map charges to elec regions'!$C$225:$C$406,$B29,'2a Map charges to elec regions'!L$225:L$406))</f>
        <v>114.82373707891277</v>
      </c>
      <c r="M29" s="116">
        <f>IF(SUMIF('2a Map charges to elec regions'!$C$225:$C$406,$B29,'2a Map charges to elec regions'!M$225:M$406)=0,"-",SUMIF('2a Map charges to elec regions'!$C$225:$C$406,$B29,'2a Map charges to elec regions'!M$225:M$406))</f>
        <v>114.82373707891277</v>
      </c>
      <c r="N29" s="28"/>
      <c r="O29" s="116">
        <f>IF(SUMIF('2a Map charges to elec regions'!$C$225:$C$406,$B29,'2a Map charges to elec regions'!O$225:O$406)=0,"-",SUMIF('2a Map charges to elec regions'!$C$225:$C$406,$B29,'2a Map charges to elec regions'!O$225:O$406))</f>
        <v>114.82373707891277</v>
      </c>
      <c r="P29" s="116">
        <f>IF(SUMIF('2a Map charges to elec regions'!$C$225:$C$406,$B29,'2a Map charges to elec regions'!P$225:P$406)=0,"-",SUMIF('2a Map charges to elec regions'!$C$225:$C$406,$B29,'2a Map charges to elec regions'!P$225:P$406))</f>
        <v>116.30005913527054</v>
      </c>
      <c r="Q29" s="116">
        <f>IF(SUMIF('2a Map charges to elec regions'!$C$225:$C$406,$B29,'2a Map charges to elec regions'!Q$225:Q$406)=0,"-",SUMIF('2a Map charges to elec regions'!$C$225:$C$406,$B29,'2a Map charges to elec regions'!Q$225:Q$406))</f>
        <v>116.30005913527054</v>
      </c>
      <c r="R29" s="116">
        <f>IF(SUMIF('2a Map charges to elec regions'!$C$225:$C$406,$B29,'2a Map charges to elec regions'!R$225:R$406)=0,"-",SUMIF('2a Map charges to elec regions'!$C$225:$C$406,$B29,'2a Map charges to elec regions'!R$225:R$406))</f>
        <v>117.12108278953731</v>
      </c>
      <c r="S29" s="116">
        <f>IF(SUMIF('2a Map charges to elec regions'!$C$225:$C$406,$B29,'2a Map charges to elec regions'!S$225:S$406)=0,"-",SUMIF('2a Map charges to elec regions'!$C$225:$C$406,$B29,'2a Map charges to elec regions'!S$225:S$406))</f>
        <v>117.12108278953731</v>
      </c>
      <c r="T29" s="116">
        <f>IF(SUMIF('2a Map charges to elec regions'!$C$225:$C$406,$B29,'2a Map charges to elec regions'!T$225:T$406)=0,"-",SUMIF('2a Map charges to elec regions'!$C$225:$C$406,$B29,'2a Map charges to elec regions'!T$225:T$406))</f>
        <v>113.91961522419219</v>
      </c>
      <c r="U29" s="116">
        <f>IF(SUMIF('2a Map charges to elec regions'!$C$225:$C$406,$B29,'2a Map charges to elec regions'!U$225:U$406)=0,"-",SUMIF('2a Map charges to elec regions'!$C$225:$C$406,$B29,'2a Map charges to elec regions'!U$225:U$406))</f>
        <v>113.91961522419219</v>
      </c>
      <c r="V29" s="116">
        <f>IF(SUMIF('2a Map charges to elec regions'!$C$225:$C$406,$B29,'2a Map charges to elec regions'!V$225:V$406)=0,"-",SUMIF('2a Map charges to elec regions'!$C$225:$C$406,$B29,'2a Map charges to elec regions'!V$225:V$406))</f>
        <v>161.01876981212234</v>
      </c>
      <c r="W29" s="116">
        <f>IF(SUMIF('2a Map charges to elec regions'!$C$225:$C$406,$B29,'2a Map charges to elec regions'!W$225:W$406)=0,"-",SUMIF('2a Map charges to elec regions'!$C$225:$C$406,$B29,'2a Map charges to elec regions'!W$225:W$406))</f>
        <v>153.5972689075235</v>
      </c>
      <c r="X29" s="116" t="str">
        <f>IF(SUMIF('2a Map charges to elec regions'!$C$225:$C$406,$B29,'2a Map charges to elec regions'!X$225:X$406)=0,"-",SUMIF('2a Map charges to elec regions'!$C$225:$C$406,$B29,'2a Map charges to elec regions'!X$225:X$406))</f>
        <v>-</v>
      </c>
      <c r="Y29" s="116" t="str">
        <f>IF(SUMIF('2a Map charges to elec regions'!$C$225:$C$406,$B29,'2a Map charges to elec regions'!Y$225:Y$406)=0,"-",SUMIF('2a Map charges to elec regions'!$C$225:$C$406,$B29,'2a Map charges to elec regions'!Y$225:Y$406))</f>
        <v>-</v>
      </c>
      <c r="Z29" s="10"/>
    </row>
    <row r="30" spans="1:26" s="14" customFormat="1" ht="11.25">
      <c r="A30" s="10"/>
      <c r="B30" s="9" t="s">
        <v>130</v>
      </c>
      <c r="C30" s="186"/>
      <c r="D30" s="170"/>
      <c r="E30" s="29"/>
      <c r="F30" s="116">
        <f>IF(SUMIF('2a Map charges to elec regions'!$C$225:$C$406,$B30,'2a Map charges to elec regions'!F$225:F$406)=0,"-",SUMIF('2a Map charges to elec regions'!$C$225:$C$406,$B30,'2a Map charges to elec regions'!F$225:F$406))</f>
        <v>105.11353760292965</v>
      </c>
      <c r="G30" s="116">
        <f>IF(SUMIF('2a Map charges to elec regions'!$C$225:$C$406,$B30,'2a Map charges to elec regions'!G$225:G$406)=0,"-",SUMIF('2a Map charges to elec regions'!$C$225:$C$406,$B30,'2a Map charges to elec regions'!G$225:G$406))</f>
        <v>105.11353760292965</v>
      </c>
      <c r="H30" s="116">
        <f>IF(SUMIF('2a Map charges to elec regions'!$C$225:$C$406,$B30,'2a Map charges to elec regions'!H$225:H$406)=0,"-",SUMIF('2a Map charges to elec regions'!$C$225:$C$406,$B30,'2a Map charges to elec regions'!H$225:H$406))</f>
        <v>102.60642922714088</v>
      </c>
      <c r="I30" s="116">
        <f>IF(SUMIF('2a Map charges to elec regions'!$C$225:$C$406,$B30,'2a Map charges to elec regions'!I$225:I$406)=0,"-",SUMIF('2a Map charges to elec regions'!$C$225:$C$406,$B30,'2a Map charges to elec regions'!I$225:I$406))</f>
        <v>102.60642922714088</v>
      </c>
      <c r="J30" s="116">
        <f>IF(SUMIF('2a Map charges to elec regions'!$C$225:$C$406,$B30,'2a Map charges to elec regions'!J$225:J$406)=0,"-",SUMIF('2a Map charges to elec regions'!$C$225:$C$406,$B30,'2a Map charges to elec regions'!J$225:J$406))</f>
        <v>106.00470568216224</v>
      </c>
      <c r="K30" s="116">
        <f>IF(SUMIF('2a Map charges to elec regions'!$C$225:$C$406,$B30,'2a Map charges to elec regions'!K$225:K$406)=0,"-",SUMIF('2a Map charges to elec regions'!$C$225:$C$406,$B30,'2a Map charges to elec regions'!K$225:K$406))</f>
        <v>106.00470568216224</v>
      </c>
      <c r="L30" s="116">
        <f>IF(SUMIF('2a Map charges to elec regions'!$C$225:$C$406,$B30,'2a Map charges to elec regions'!L$225:L$406)=0,"-",SUMIF('2a Map charges to elec regions'!$C$225:$C$406,$B30,'2a Map charges to elec regions'!L$225:L$406))</f>
        <v>109.66049437468391</v>
      </c>
      <c r="M30" s="116">
        <f>IF(SUMIF('2a Map charges to elec regions'!$C$225:$C$406,$B30,'2a Map charges to elec regions'!M$225:M$406)=0,"-",SUMIF('2a Map charges to elec regions'!$C$225:$C$406,$B30,'2a Map charges to elec regions'!M$225:M$406))</f>
        <v>109.66049437468391</v>
      </c>
      <c r="N30" s="28"/>
      <c r="O30" s="116">
        <f>IF(SUMIF('2a Map charges to elec regions'!$C$225:$C$406,$B30,'2a Map charges to elec regions'!O$225:O$406)=0,"-",SUMIF('2a Map charges to elec regions'!$C$225:$C$406,$B30,'2a Map charges to elec regions'!O$225:O$406))</f>
        <v>109.66049437468391</v>
      </c>
      <c r="P30" s="116">
        <f>IF(SUMIF('2a Map charges to elec regions'!$C$225:$C$406,$B30,'2a Map charges to elec regions'!P$225:P$406)=0,"-",SUMIF('2a Map charges to elec regions'!$C$225:$C$406,$B30,'2a Map charges to elec regions'!P$225:P$406))</f>
        <v>109.68629909407498</v>
      </c>
      <c r="Q30" s="116">
        <f>IF(SUMIF('2a Map charges to elec regions'!$C$225:$C$406,$B30,'2a Map charges to elec regions'!Q$225:Q$406)=0,"-",SUMIF('2a Map charges to elec regions'!$C$225:$C$406,$B30,'2a Map charges to elec regions'!Q$225:Q$406))</f>
        <v>109.68629909407498</v>
      </c>
      <c r="R30" s="116">
        <f>IF(SUMIF('2a Map charges to elec regions'!$C$225:$C$406,$B30,'2a Map charges to elec regions'!R$225:R$406)=0,"-",SUMIF('2a Map charges to elec regions'!$C$225:$C$406,$B30,'2a Map charges to elec regions'!R$225:R$406))</f>
        <v>110.31961464843309</v>
      </c>
      <c r="S30" s="116">
        <f>IF(SUMIF('2a Map charges to elec regions'!$C$225:$C$406,$B30,'2a Map charges to elec regions'!S$225:S$406)=0,"-",SUMIF('2a Map charges to elec regions'!$C$225:$C$406,$B30,'2a Map charges to elec regions'!S$225:S$406))</f>
        <v>110.31961464843309</v>
      </c>
      <c r="T30" s="116">
        <f>IF(SUMIF('2a Map charges to elec regions'!$C$225:$C$406,$B30,'2a Map charges to elec regions'!T$225:T$406)=0,"-",SUMIF('2a Map charges to elec regions'!$C$225:$C$406,$B30,'2a Map charges to elec regions'!T$225:T$406))</f>
        <v>106.29161087808447</v>
      </c>
      <c r="U30" s="116">
        <f>IF(SUMIF('2a Map charges to elec regions'!$C$225:$C$406,$B30,'2a Map charges to elec regions'!U$225:U$406)=0,"-",SUMIF('2a Map charges to elec regions'!$C$225:$C$406,$B30,'2a Map charges to elec regions'!U$225:U$406))</f>
        <v>106.29161087808447</v>
      </c>
      <c r="V30" s="116">
        <f>IF(SUMIF('2a Map charges to elec regions'!$C$225:$C$406,$B30,'2a Map charges to elec regions'!V$225:V$406)=0,"-",SUMIF('2a Map charges to elec regions'!$C$225:$C$406,$B30,'2a Map charges to elec regions'!V$225:V$406))</f>
        <v>154.13028939224816</v>
      </c>
      <c r="W30" s="116">
        <f>IF(SUMIF('2a Map charges to elec regions'!$C$225:$C$406,$B30,'2a Map charges to elec regions'!W$225:W$406)=0,"-",SUMIF('2a Map charges to elec regions'!$C$225:$C$406,$B30,'2a Map charges to elec regions'!W$225:W$406))</f>
        <v>145.50006526725952</v>
      </c>
      <c r="X30" s="116" t="str">
        <f>IF(SUMIF('2a Map charges to elec regions'!$C$225:$C$406,$B30,'2a Map charges to elec regions'!X$225:X$406)=0,"-",SUMIF('2a Map charges to elec regions'!$C$225:$C$406,$B30,'2a Map charges to elec regions'!X$225:X$406))</f>
        <v>-</v>
      </c>
      <c r="Y30" s="116" t="str">
        <f>IF(SUMIF('2a Map charges to elec regions'!$C$225:$C$406,$B30,'2a Map charges to elec regions'!Y$225:Y$406)=0,"-",SUMIF('2a Map charges to elec regions'!$C$225:$C$406,$B30,'2a Map charges to elec regions'!Y$225:Y$406))</f>
        <v>-</v>
      </c>
      <c r="Z30" s="10"/>
    </row>
    <row r="31" spans="1:26" s="14" customFormat="1" ht="11.25">
      <c r="A31" s="10"/>
      <c r="B31" s="9" t="s">
        <v>131</v>
      </c>
      <c r="C31" s="186"/>
      <c r="D31" s="170"/>
      <c r="E31" s="29"/>
      <c r="F31" s="116">
        <f>IF(SUMIF('2a Map charges to elec regions'!$C$225:$C$406,$B31,'2a Map charges to elec regions'!F$225:F$406)=0,"-",SUMIF('2a Map charges to elec regions'!$C$225:$C$406,$B31,'2a Map charges to elec regions'!F$225:F$406))</f>
        <v>124.77686041196887</v>
      </c>
      <c r="G31" s="116">
        <f>IF(SUMIF('2a Map charges to elec regions'!$C$225:$C$406,$B31,'2a Map charges to elec regions'!G$225:G$406)=0,"-",SUMIF('2a Map charges to elec regions'!$C$225:$C$406,$B31,'2a Map charges to elec regions'!G$225:G$406))</f>
        <v>124.77686041196887</v>
      </c>
      <c r="H31" s="116">
        <f>IF(SUMIF('2a Map charges to elec regions'!$C$225:$C$406,$B31,'2a Map charges to elec regions'!H$225:H$406)=0,"-",SUMIF('2a Map charges to elec regions'!$C$225:$C$406,$B31,'2a Map charges to elec regions'!H$225:H$406))</f>
        <v>125.98407624708454</v>
      </c>
      <c r="I31" s="116">
        <f>IF(SUMIF('2a Map charges to elec regions'!$C$225:$C$406,$B31,'2a Map charges to elec regions'!I$225:I$406)=0,"-",SUMIF('2a Map charges to elec regions'!$C$225:$C$406,$B31,'2a Map charges to elec regions'!I$225:I$406))</f>
        <v>125.98407624708454</v>
      </c>
      <c r="J31" s="116">
        <f>IF(SUMIF('2a Map charges to elec regions'!$C$225:$C$406,$B31,'2a Map charges to elec regions'!J$225:J$406)=0,"-",SUMIF('2a Map charges to elec regions'!$C$225:$C$406,$B31,'2a Map charges to elec regions'!J$225:J$406))</f>
        <v>121.65531185242097</v>
      </c>
      <c r="K31" s="116">
        <f>IF(SUMIF('2a Map charges to elec regions'!$C$225:$C$406,$B31,'2a Map charges to elec regions'!K$225:K$406)=0,"-",SUMIF('2a Map charges to elec regions'!$C$225:$C$406,$B31,'2a Map charges to elec regions'!K$225:K$406))</f>
        <v>121.65531185242097</v>
      </c>
      <c r="L31" s="116">
        <f>IF(SUMIF('2a Map charges to elec regions'!$C$225:$C$406,$B31,'2a Map charges to elec regions'!L$225:L$406)=0,"-",SUMIF('2a Map charges to elec regions'!$C$225:$C$406,$B31,'2a Map charges to elec regions'!L$225:L$406))</f>
        <v>127.20175065079158</v>
      </c>
      <c r="M31" s="116">
        <f>IF(SUMIF('2a Map charges to elec regions'!$C$225:$C$406,$B31,'2a Map charges to elec regions'!M$225:M$406)=0,"-",SUMIF('2a Map charges to elec regions'!$C$225:$C$406,$B31,'2a Map charges to elec regions'!M$225:M$406))</f>
        <v>127.20175065079158</v>
      </c>
      <c r="N31" s="28"/>
      <c r="O31" s="116">
        <f>IF(SUMIF('2a Map charges to elec regions'!$C$225:$C$406,$B31,'2a Map charges to elec regions'!O$225:O$406)=0,"-",SUMIF('2a Map charges to elec regions'!$C$225:$C$406,$B31,'2a Map charges to elec regions'!O$225:O$406))</f>
        <v>127.20175065079158</v>
      </c>
      <c r="P31" s="116">
        <f>IF(SUMIF('2a Map charges to elec regions'!$C$225:$C$406,$B31,'2a Map charges to elec regions'!P$225:P$406)=0,"-",SUMIF('2a Map charges to elec regions'!$C$225:$C$406,$B31,'2a Map charges to elec regions'!P$225:P$406))</f>
        <v>133.49302678147404</v>
      </c>
      <c r="Q31" s="116">
        <f>IF(SUMIF('2a Map charges to elec regions'!$C$225:$C$406,$B31,'2a Map charges to elec regions'!Q$225:Q$406)=0,"-",SUMIF('2a Map charges to elec regions'!$C$225:$C$406,$B31,'2a Map charges to elec regions'!Q$225:Q$406))</f>
        <v>133.49302678147404</v>
      </c>
      <c r="R31" s="116">
        <f>IF(SUMIF('2a Map charges to elec regions'!$C$225:$C$406,$B31,'2a Map charges to elec regions'!R$225:R$406)=0,"-",SUMIF('2a Map charges to elec regions'!$C$225:$C$406,$B31,'2a Map charges to elec regions'!R$225:R$406))</f>
        <v>135.44727388830819</v>
      </c>
      <c r="S31" s="116">
        <f>IF(SUMIF('2a Map charges to elec regions'!$C$225:$C$406,$B31,'2a Map charges to elec regions'!S$225:S$406)=0,"-",SUMIF('2a Map charges to elec regions'!$C$225:$C$406,$B31,'2a Map charges to elec regions'!S$225:S$406))</f>
        <v>135.44727388830819</v>
      </c>
      <c r="T31" s="116">
        <f>IF(SUMIF('2a Map charges to elec regions'!$C$225:$C$406,$B31,'2a Map charges to elec regions'!T$225:T$406)=0,"-",SUMIF('2a Map charges to elec regions'!$C$225:$C$406,$B31,'2a Map charges to elec regions'!T$225:T$406))</f>
        <v>128.11504691322858</v>
      </c>
      <c r="U31" s="116">
        <f>IF(SUMIF('2a Map charges to elec regions'!$C$225:$C$406,$B31,'2a Map charges to elec regions'!U$225:U$406)=0,"-",SUMIF('2a Map charges to elec regions'!$C$225:$C$406,$B31,'2a Map charges to elec regions'!U$225:U$406))</f>
        <v>128.11504691322858</v>
      </c>
      <c r="V31" s="116">
        <f>IF(SUMIF('2a Map charges to elec regions'!$C$225:$C$406,$B31,'2a Map charges to elec regions'!V$225:V$406)=0,"-",SUMIF('2a Map charges to elec regions'!$C$225:$C$406,$B31,'2a Map charges to elec regions'!V$225:V$406))</f>
        <v>181.27219009621081</v>
      </c>
      <c r="W31" s="116">
        <f>IF(SUMIF('2a Map charges to elec regions'!$C$225:$C$406,$B31,'2a Map charges to elec regions'!W$225:W$406)=0,"-",SUMIF('2a Map charges to elec regions'!$C$225:$C$406,$B31,'2a Map charges to elec regions'!W$225:W$406))</f>
        <v>176.84682734549676</v>
      </c>
      <c r="X31" s="116" t="str">
        <f>IF(SUMIF('2a Map charges to elec regions'!$C$225:$C$406,$B31,'2a Map charges to elec regions'!X$225:X$406)=0,"-",SUMIF('2a Map charges to elec regions'!$C$225:$C$406,$B31,'2a Map charges to elec regions'!X$225:X$406))</f>
        <v>-</v>
      </c>
      <c r="Y31" s="116" t="str">
        <f>IF(SUMIF('2a Map charges to elec regions'!$C$225:$C$406,$B31,'2a Map charges to elec regions'!Y$225:Y$406)=0,"-",SUMIF('2a Map charges to elec regions'!$C$225:$C$406,$B31,'2a Map charges to elec regions'!Y$225:Y$406))</f>
        <v>-</v>
      </c>
      <c r="Z31" s="10"/>
    </row>
    <row r="32" spans="1:26" s="14" customFormat="1" ht="11.25">
      <c r="A32" s="10"/>
      <c r="B32" s="9" t="s">
        <v>132</v>
      </c>
      <c r="C32" s="186"/>
      <c r="D32" s="170"/>
      <c r="E32" s="29"/>
      <c r="F32" s="116">
        <f>IF(SUMIF('2a Map charges to elec regions'!$C$225:$C$406,$B32,'2a Map charges to elec regions'!F$225:F$406)=0,"-",SUMIF('2a Map charges to elec regions'!$C$225:$C$406,$B32,'2a Map charges to elec regions'!F$225:F$406))</f>
        <v>110.70034864843322</v>
      </c>
      <c r="G32" s="116">
        <f>IF(SUMIF('2a Map charges to elec regions'!$C$225:$C$406,$B32,'2a Map charges to elec regions'!G$225:G$406)=0,"-",SUMIF('2a Map charges to elec regions'!$C$225:$C$406,$B32,'2a Map charges to elec regions'!G$225:G$406))</f>
        <v>110.70034864843322</v>
      </c>
      <c r="H32" s="116">
        <f>IF(SUMIF('2a Map charges to elec regions'!$C$225:$C$406,$B32,'2a Map charges to elec regions'!H$225:H$406)=0,"-",SUMIF('2a Map charges to elec regions'!$C$225:$C$406,$B32,'2a Map charges to elec regions'!H$225:H$406))</f>
        <v>113.7472092064594</v>
      </c>
      <c r="I32" s="116">
        <f>IF(SUMIF('2a Map charges to elec regions'!$C$225:$C$406,$B32,'2a Map charges to elec regions'!I$225:I$406)=0,"-",SUMIF('2a Map charges to elec regions'!$C$225:$C$406,$B32,'2a Map charges to elec regions'!I$225:I$406))</f>
        <v>113.7472092064594</v>
      </c>
      <c r="J32" s="116">
        <f>IF(SUMIF('2a Map charges to elec regions'!$C$225:$C$406,$B32,'2a Map charges to elec regions'!J$225:J$406)=0,"-",SUMIF('2a Map charges to elec regions'!$C$225:$C$406,$B32,'2a Map charges to elec regions'!J$225:J$406))</f>
        <v>110.50129420364595</v>
      </c>
      <c r="K32" s="116">
        <f>IF(SUMIF('2a Map charges to elec regions'!$C$225:$C$406,$B32,'2a Map charges to elec regions'!K$225:K$406)=0,"-",SUMIF('2a Map charges to elec regions'!$C$225:$C$406,$B32,'2a Map charges to elec regions'!K$225:K$406))</f>
        <v>110.50129420364595</v>
      </c>
      <c r="L32" s="116">
        <f>IF(SUMIF('2a Map charges to elec regions'!$C$225:$C$406,$B32,'2a Map charges to elec regions'!L$225:L$406)=0,"-",SUMIF('2a Map charges to elec regions'!$C$225:$C$406,$B32,'2a Map charges to elec regions'!L$225:L$406))</f>
        <v>113.39687238564497</v>
      </c>
      <c r="M32" s="116">
        <f>IF(SUMIF('2a Map charges to elec regions'!$C$225:$C$406,$B32,'2a Map charges to elec regions'!M$225:M$406)=0,"-",SUMIF('2a Map charges to elec regions'!$C$225:$C$406,$B32,'2a Map charges to elec regions'!M$225:M$406))</f>
        <v>113.39687238564497</v>
      </c>
      <c r="N32" s="28"/>
      <c r="O32" s="116">
        <f>IF(SUMIF('2a Map charges to elec regions'!$C$225:$C$406,$B32,'2a Map charges to elec regions'!O$225:O$406)=0,"-",SUMIF('2a Map charges to elec regions'!$C$225:$C$406,$B32,'2a Map charges to elec regions'!O$225:O$406))</f>
        <v>113.39687238564497</v>
      </c>
      <c r="P32" s="116">
        <f>IF(SUMIF('2a Map charges to elec regions'!$C$225:$C$406,$B32,'2a Map charges to elec regions'!P$225:P$406)=0,"-",SUMIF('2a Map charges to elec regions'!$C$225:$C$406,$B32,'2a Map charges to elec regions'!P$225:P$406))</f>
        <v>118.16095408725586</v>
      </c>
      <c r="Q32" s="116">
        <f>IF(SUMIF('2a Map charges to elec regions'!$C$225:$C$406,$B32,'2a Map charges to elec regions'!Q$225:Q$406)=0,"-",SUMIF('2a Map charges to elec regions'!$C$225:$C$406,$B32,'2a Map charges to elec regions'!Q$225:Q$406))</f>
        <v>118.16095408725586</v>
      </c>
      <c r="R32" s="116">
        <f>IF(SUMIF('2a Map charges to elec regions'!$C$225:$C$406,$B32,'2a Map charges to elec regions'!R$225:R$406)=0,"-",SUMIF('2a Map charges to elec regions'!$C$225:$C$406,$B32,'2a Map charges to elec regions'!R$225:R$406))</f>
        <v>120.78306380289416</v>
      </c>
      <c r="S32" s="116">
        <f>IF(SUMIF('2a Map charges to elec regions'!$C$225:$C$406,$B32,'2a Map charges to elec regions'!S$225:S$406)=0,"-",SUMIF('2a Map charges to elec regions'!$C$225:$C$406,$B32,'2a Map charges to elec regions'!S$225:S$406))</f>
        <v>120.78306380289416</v>
      </c>
      <c r="T32" s="116">
        <f>IF(SUMIF('2a Map charges to elec regions'!$C$225:$C$406,$B32,'2a Map charges to elec regions'!T$225:T$406)=0,"-",SUMIF('2a Map charges to elec regions'!$C$225:$C$406,$B32,'2a Map charges to elec regions'!T$225:T$406))</f>
        <v>115.24696455744665</v>
      </c>
      <c r="U32" s="116">
        <f>IF(SUMIF('2a Map charges to elec regions'!$C$225:$C$406,$B32,'2a Map charges to elec regions'!U$225:U$406)=0,"-",SUMIF('2a Map charges to elec regions'!$C$225:$C$406,$B32,'2a Map charges to elec regions'!U$225:U$406))</f>
        <v>115.24696455744665</v>
      </c>
      <c r="V32" s="116">
        <f>IF(SUMIF('2a Map charges to elec regions'!$C$225:$C$406,$B32,'2a Map charges to elec regions'!V$225:V$406)=0,"-",SUMIF('2a Map charges to elec regions'!$C$225:$C$406,$B32,'2a Map charges to elec regions'!V$225:V$406))</f>
        <v>165.1447769759186</v>
      </c>
      <c r="W32" s="116">
        <f>IF(SUMIF('2a Map charges to elec regions'!$C$225:$C$406,$B32,'2a Map charges to elec regions'!W$225:W$406)=0,"-",SUMIF('2a Map charges to elec regions'!$C$225:$C$406,$B32,'2a Map charges to elec regions'!W$225:W$406))</f>
        <v>159.09904190437177</v>
      </c>
      <c r="X32" s="116" t="str">
        <f>IF(SUMIF('2a Map charges to elec regions'!$C$225:$C$406,$B32,'2a Map charges to elec regions'!X$225:X$406)=0,"-",SUMIF('2a Map charges to elec regions'!$C$225:$C$406,$B32,'2a Map charges to elec regions'!X$225:X$406))</f>
        <v>-</v>
      </c>
      <c r="Y32" s="116" t="str">
        <f>IF(SUMIF('2a Map charges to elec regions'!$C$225:$C$406,$B32,'2a Map charges to elec regions'!Y$225:Y$406)=0,"-",SUMIF('2a Map charges to elec regions'!$C$225:$C$406,$B32,'2a Map charges to elec regions'!Y$225:Y$406))</f>
        <v>-</v>
      </c>
      <c r="Z32" s="10"/>
    </row>
    <row r="33" spans="1:26" s="14" customFormat="1" ht="11.25">
      <c r="A33" s="10"/>
      <c r="B33" s="9" t="s">
        <v>133</v>
      </c>
      <c r="C33" s="186"/>
      <c r="D33" s="170"/>
      <c r="E33" s="29"/>
      <c r="F33" s="116">
        <f>IF(SUMIF('2a Map charges to elec regions'!$C$225:$C$406,$B33,'2a Map charges to elec regions'!F$225:F$406)=0,"-",SUMIF('2a Map charges to elec regions'!$C$225:$C$406,$B33,'2a Map charges to elec regions'!F$225:F$406))</f>
        <v>111.03423347531303</v>
      </c>
      <c r="G33" s="116">
        <f>IF(SUMIF('2a Map charges to elec regions'!$C$225:$C$406,$B33,'2a Map charges to elec regions'!G$225:G$406)=0,"-",SUMIF('2a Map charges to elec regions'!$C$225:$C$406,$B33,'2a Map charges to elec regions'!G$225:G$406))</f>
        <v>111.03423347531303</v>
      </c>
      <c r="H33" s="116">
        <f>IF(SUMIF('2a Map charges to elec regions'!$C$225:$C$406,$B33,'2a Map charges to elec regions'!H$225:H$406)=0,"-",SUMIF('2a Map charges to elec regions'!$C$225:$C$406,$B33,'2a Map charges to elec regions'!H$225:H$406))</f>
        <v>110.85247946922698</v>
      </c>
      <c r="I33" s="116">
        <f>IF(SUMIF('2a Map charges to elec regions'!$C$225:$C$406,$B33,'2a Map charges to elec regions'!I$225:I$406)=0,"-",SUMIF('2a Map charges to elec regions'!$C$225:$C$406,$B33,'2a Map charges to elec regions'!I$225:I$406))</f>
        <v>110.85247946922698</v>
      </c>
      <c r="J33" s="116">
        <f>IF(SUMIF('2a Map charges to elec regions'!$C$225:$C$406,$B33,'2a Map charges to elec regions'!J$225:J$406)=0,"-",SUMIF('2a Map charges to elec regions'!$C$225:$C$406,$B33,'2a Map charges to elec regions'!J$225:J$406))</f>
        <v>111.70358570578189</v>
      </c>
      <c r="K33" s="116">
        <f>IF(SUMIF('2a Map charges to elec regions'!$C$225:$C$406,$B33,'2a Map charges to elec regions'!K$225:K$406)=0,"-",SUMIF('2a Map charges to elec regions'!$C$225:$C$406,$B33,'2a Map charges to elec regions'!K$225:K$406))</f>
        <v>111.70358570578189</v>
      </c>
      <c r="L33" s="116">
        <f>IF(SUMIF('2a Map charges to elec regions'!$C$225:$C$406,$B33,'2a Map charges to elec regions'!L$225:L$406)=0,"-",SUMIF('2a Map charges to elec regions'!$C$225:$C$406,$B33,'2a Map charges to elec regions'!L$225:L$406))</f>
        <v>114.71782598457597</v>
      </c>
      <c r="M33" s="116">
        <f>IF(SUMIF('2a Map charges to elec regions'!$C$225:$C$406,$B33,'2a Map charges to elec regions'!M$225:M$406)=0,"-",SUMIF('2a Map charges to elec regions'!$C$225:$C$406,$B33,'2a Map charges to elec regions'!M$225:M$406))</f>
        <v>114.71782598457597</v>
      </c>
      <c r="N33" s="28"/>
      <c r="O33" s="116">
        <f>IF(SUMIF('2a Map charges to elec regions'!$C$225:$C$406,$B33,'2a Map charges to elec regions'!O$225:O$406)=0,"-",SUMIF('2a Map charges to elec regions'!$C$225:$C$406,$B33,'2a Map charges to elec regions'!O$225:O$406))</f>
        <v>114.71782598457597</v>
      </c>
      <c r="P33" s="116">
        <f>IF(SUMIF('2a Map charges to elec regions'!$C$225:$C$406,$B33,'2a Map charges to elec regions'!P$225:P$406)=0,"-",SUMIF('2a Map charges to elec regions'!$C$225:$C$406,$B33,'2a Map charges to elec regions'!P$225:P$406))</f>
        <v>117.89989465223306</v>
      </c>
      <c r="Q33" s="116">
        <f>IF(SUMIF('2a Map charges to elec regions'!$C$225:$C$406,$B33,'2a Map charges to elec regions'!Q$225:Q$406)=0,"-",SUMIF('2a Map charges to elec regions'!$C$225:$C$406,$B33,'2a Map charges to elec regions'!Q$225:Q$406))</f>
        <v>117.89989465223306</v>
      </c>
      <c r="R33" s="116">
        <f>IF(SUMIF('2a Map charges to elec regions'!$C$225:$C$406,$B33,'2a Map charges to elec regions'!R$225:R$406)=0,"-",SUMIF('2a Map charges to elec regions'!$C$225:$C$406,$B33,'2a Map charges to elec regions'!R$225:R$406))</f>
        <v>118.62732183903742</v>
      </c>
      <c r="S33" s="116">
        <f>IF(SUMIF('2a Map charges to elec regions'!$C$225:$C$406,$B33,'2a Map charges to elec regions'!S$225:S$406)=0,"-",SUMIF('2a Map charges to elec regions'!$C$225:$C$406,$B33,'2a Map charges to elec regions'!S$225:S$406))</f>
        <v>118.62732183903742</v>
      </c>
      <c r="T33" s="116">
        <f>IF(SUMIF('2a Map charges to elec regions'!$C$225:$C$406,$B33,'2a Map charges to elec regions'!T$225:T$406)=0,"-",SUMIF('2a Map charges to elec regions'!$C$225:$C$406,$B33,'2a Map charges to elec regions'!T$225:T$406))</f>
        <v>112.71548897281093</v>
      </c>
      <c r="U33" s="116">
        <f>IF(SUMIF('2a Map charges to elec regions'!$C$225:$C$406,$B33,'2a Map charges to elec regions'!U$225:U$406)=0,"-",SUMIF('2a Map charges to elec regions'!$C$225:$C$406,$B33,'2a Map charges to elec regions'!U$225:U$406))</f>
        <v>112.71548897281093</v>
      </c>
      <c r="V33" s="116">
        <f>IF(SUMIF('2a Map charges to elec regions'!$C$225:$C$406,$B33,'2a Map charges to elec regions'!V$225:V$406)=0,"-",SUMIF('2a Map charges to elec regions'!$C$225:$C$406,$B33,'2a Map charges to elec regions'!V$225:V$406))</f>
        <v>164.34316626339901</v>
      </c>
      <c r="W33" s="116">
        <f>IF(SUMIF('2a Map charges to elec regions'!$C$225:$C$406,$B33,'2a Map charges to elec regions'!W$225:W$406)=0,"-",SUMIF('2a Map charges to elec regions'!$C$225:$C$406,$B33,'2a Map charges to elec regions'!W$225:W$406))</f>
        <v>157.06485319148882</v>
      </c>
      <c r="X33" s="116" t="str">
        <f>IF(SUMIF('2a Map charges to elec regions'!$C$225:$C$406,$B33,'2a Map charges to elec regions'!X$225:X$406)=0,"-",SUMIF('2a Map charges to elec regions'!$C$225:$C$406,$B33,'2a Map charges to elec regions'!X$225:X$406))</f>
        <v>-</v>
      </c>
      <c r="Y33" s="116" t="str">
        <f>IF(SUMIF('2a Map charges to elec regions'!$C$225:$C$406,$B33,'2a Map charges to elec regions'!Y$225:Y$406)=0,"-",SUMIF('2a Map charges to elec regions'!$C$225:$C$406,$B33,'2a Map charges to elec regions'!Y$225:Y$406))</f>
        <v>-</v>
      </c>
      <c r="Z33" s="10"/>
    </row>
    <row r="34" spans="1:26" s="14" customFormat="1" ht="11.25">
      <c r="A34" s="10"/>
      <c r="B34" s="9" t="s">
        <v>134</v>
      </c>
      <c r="C34" s="186"/>
      <c r="D34" s="170"/>
      <c r="E34" s="29"/>
      <c r="F34" s="116">
        <f>IF(SUMIF('2a Map charges to elec regions'!$C$225:$C$406,$B34,'2a Map charges to elec regions'!F$225:F$406)=0,"-",SUMIF('2a Map charges to elec regions'!$C$225:$C$406,$B34,'2a Map charges to elec regions'!F$225:F$406))</f>
        <v>117.85475751123175</v>
      </c>
      <c r="G34" s="116">
        <f>IF(SUMIF('2a Map charges to elec regions'!$C$225:$C$406,$B34,'2a Map charges to elec regions'!G$225:G$406)=0,"-",SUMIF('2a Map charges to elec regions'!$C$225:$C$406,$B34,'2a Map charges to elec regions'!G$225:G$406))</f>
        <v>117.85475751123175</v>
      </c>
      <c r="H34" s="116">
        <f>IF(SUMIF('2a Map charges to elec regions'!$C$225:$C$406,$B34,'2a Map charges to elec regions'!H$225:H$406)=0,"-",SUMIF('2a Map charges to elec regions'!$C$225:$C$406,$B34,'2a Map charges to elec regions'!H$225:H$406))</f>
        <v>112.80397081080866</v>
      </c>
      <c r="I34" s="116">
        <f>IF(SUMIF('2a Map charges to elec regions'!$C$225:$C$406,$B34,'2a Map charges to elec regions'!I$225:I$406)=0,"-",SUMIF('2a Map charges to elec regions'!$C$225:$C$406,$B34,'2a Map charges to elec regions'!I$225:I$406))</f>
        <v>112.80397081080866</v>
      </c>
      <c r="J34" s="116">
        <f>IF(SUMIF('2a Map charges to elec regions'!$C$225:$C$406,$B34,'2a Map charges to elec regions'!J$225:J$406)=0,"-",SUMIF('2a Map charges to elec regions'!$C$225:$C$406,$B34,'2a Map charges to elec regions'!J$225:J$406))</f>
        <v>110.48327473849395</v>
      </c>
      <c r="K34" s="116">
        <f>IF(SUMIF('2a Map charges to elec regions'!$C$225:$C$406,$B34,'2a Map charges to elec regions'!K$225:K$406)=0,"-",SUMIF('2a Map charges to elec regions'!$C$225:$C$406,$B34,'2a Map charges to elec regions'!K$225:K$406))</f>
        <v>110.48327473849395</v>
      </c>
      <c r="L34" s="116">
        <f>IF(SUMIF('2a Map charges to elec regions'!$C$225:$C$406,$B34,'2a Map charges to elec regions'!L$225:L$406)=0,"-",SUMIF('2a Map charges to elec regions'!$C$225:$C$406,$B34,'2a Map charges to elec regions'!L$225:L$406))</f>
        <v>109.20025456349401</v>
      </c>
      <c r="M34" s="116">
        <f>IF(SUMIF('2a Map charges to elec regions'!$C$225:$C$406,$B34,'2a Map charges to elec regions'!M$225:M$406)=0,"-",SUMIF('2a Map charges to elec regions'!$C$225:$C$406,$B34,'2a Map charges to elec regions'!M$225:M$406))</f>
        <v>109.20025456349401</v>
      </c>
      <c r="N34" s="28"/>
      <c r="O34" s="116">
        <f>IF(SUMIF('2a Map charges to elec regions'!$C$225:$C$406,$B34,'2a Map charges to elec regions'!O$225:O$406)=0,"-",SUMIF('2a Map charges to elec regions'!$C$225:$C$406,$B34,'2a Map charges to elec regions'!O$225:O$406))</f>
        <v>109.20025456349401</v>
      </c>
      <c r="P34" s="116">
        <f>IF(SUMIF('2a Map charges to elec regions'!$C$225:$C$406,$B34,'2a Map charges to elec regions'!P$225:P$406)=0,"-",SUMIF('2a Map charges to elec regions'!$C$225:$C$406,$B34,'2a Map charges to elec regions'!P$225:P$406))</f>
        <v>117.02154609067482</v>
      </c>
      <c r="Q34" s="116">
        <f>IF(SUMIF('2a Map charges to elec regions'!$C$225:$C$406,$B34,'2a Map charges to elec regions'!Q$225:Q$406)=0,"-",SUMIF('2a Map charges to elec regions'!$C$225:$C$406,$B34,'2a Map charges to elec regions'!Q$225:Q$406))</f>
        <v>117.02154609067482</v>
      </c>
      <c r="R34" s="116">
        <f>IF(SUMIF('2a Map charges to elec regions'!$C$225:$C$406,$B34,'2a Map charges to elec regions'!R$225:R$406)=0,"-",SUMIF('2a Map charges to elec regions'!$C$225:$C$406,$B34,'2a Map charges to elec regions'!R$225:R$406))</f>
        <v>117.97888057626059</v>
      </c>
      <c r="S34" s="116">
        <f>IF(SUMIF('2a Map charges to elec regions'!$C$225:$C$406,$B34,'2a Map charges to elec regions'!S$225:S$406)=0,"-",SUMIF('2a Map charges to elec regions'!$C$225:$C$406,$B34,'2a Map charges to elec regions'!S$225:S$406))</f>
        <v>117.97888057626059</v>
      </c>
      <c r="T34" s="116">
        <f>IF(SUMIF('2a Map charges to elec regions'!$C$225:$C$406,$B34,'2a Map charges to elec regions'!T$225:T$406)=0,"-",SUMIF('2a Map charges to elec regions'!$C$225:$C$406,$B34,'2a Map charges to elec regions'!T$225:T$406))</f>
        <v>102.68317002927895</v>
      </c>
      <c r="U34" s="116">
        <f>IF(SUMIF('2a Map charges to elec regions'!$C$225:$C$406,$B34,'2a Map charges to elec regions'!U$225:U$406)=0,"-",SUMIF('2a Map charges to elec regions'!$C$225:$C$406,$B34,'2a Map charges to elec regions'!U$225:U$406))</f>
        <v>102.68317002927895</v>
      </c>
      <c r="V34" s="116">
        <f>IF(SUMIF('2a Map charges to elec regions'!$C$225:$C$406,$B34,'2a Map charges to elec regions'!V$225:V$406)=0,"-",SUMIF('2a Map charges to elec regions'!$C$225:$C$406,$B34,'2a Map charges to elec regions'!V$225:V$406))</f>
        <v>149.74800943843817</v>
      </c>
      <c r="W34" s="116">
        <f>IF(SUMIF('2a Map charges to elec regions'!$C$225:$C$406,$B34,'2a Map charges to elec regions'!W$225:W$406)=0,"-",SUMIF('2a Map charges to elec regions'!$C$225:$C$406,$B34,'2a Map charges to elec regions'!W$225:W$406))</f>
        <v>143.28160921257063</v>
      </c>
      <c r="X34" s="116" t="str">
        <f>IF(SUMIF('2a Map charges to elec regions'!$C$225:$C$406,$B34,'2a Map charges to elec regions'!X$225:X$406)=0,"-",SUMIF('2a Map charges to elec regions'!$C$225:$C$406,$B34,'2a Map charges to elec regions'!X$225:X$406))</f>
        <v>-</v>
      </c>
      <c r="Y34" s="116" t="str">
        <f>IF(SUMIF('2a Map charges to elec regions'!$C$225:$C$406,$B34,'2a Map charges to elec regions'!Y$225:Y$406)=0,"-",SUMIF('2a Map charges to elec regions'!$C$225:$C$406,$B34,'2a Map charges to elec regions'!Y$225:Y$406))</f>
        <v>-</v>
      </c>
      <c r="Z34" s="10"/>
    </row>
    <row r="35" spans="1:26" s="14" customFormat="1" ht="11.25">
      <c r="A35" s="10"/>
      <c r="B35" s="9" t="s">
        <v>135</v>
      </c>
      <c r="C35" s="186"/>
      <c r="D35" s="170"/>
      <c r="E35" s="29"/>
      <c r="F35" s="116">
        <f>IF(SUMIF('2a Map charges to elec regions'!$C$225:$C$406,$B35,'2a Map charges to elec regions'!F$225:F$406)=0,"-",SUMIF('2a Map charges to elec regions'!$C$225:$C$406,$B35,'2a Map charges to elec regions'!F$225:F$406))</f>
        <v>112.74778151735754</v>
      </c>
      <c r="G35" s="116">
        <f>IF(SUMIF('2a Map charges to elec regions'!$C$225:$C$406,$B35,'2a Map charges to elec regions'!G$225:G$406)=0,"-",SUMIF('2a Map charges to elec regions'!$C$225:$C$406,$B35,'2a Map charges to elec regions'!G$225:G$406))</f>
        <v>112.74778151735754</v>
      </c>
      <c r="H35" s="116">
        <f>IF(SUMIF('2a Map charges to elec regions'!$C$225:$C$406,$B35,'2a Map charges to elec regions'!H$225:H$406)=0,"-",SUMIF('2a Map charges to elec regions'!$C$225:$C$406,$B35,'2a Map charges to elec regions'!H$225:H$406))</f>
        <v>114.03282931237258</v>
      </c>
      <c r="I35" s="116">
        <f>IF(SUMIF('2a Map charges to elec regions'!$C$225:$C$406,$B35,'2a Map charges to elec regions'!I$225:I$406)=0,"-",SUMIF('2a Map charges to elec regions'!$C$225:$C$406,$B35,'2a Map charges to elec regions'!I$225:I$406))</f>
        <v>114.03282931237258</v>
      </c>
      <c r="J35" s="116">
        <f>IF(SUMIF('2a Map charges to elec regions'!$C$225:$C$406,$B35,'2a Map charges to elec regions'!J$225:J$406)=0,"-",SUMIF('2a Map charges to elec regions'!$C$225:$C$406,$B35,'2a Map charges to elec regions'!J$225:J$406))</f>
        <v>109.87915079781209</v>
      </c>
      <c r="K35" s="116">
        <f>IF(SUMIF('2a Map charges to elec regions'!$C$225:$C$406,$B35,'2a Map charges to elec regions'!K$225:K$406)=0,"-",SUMIF('2a Map charges to elec regions'!$C$225:$C$406,$B35,'2a Map charges to elec regions'!K$225:K$406))</f>
        <v>109.87915079781209</v>
      </c>
      <c r="L35" s="116">
        <f>IF(SUMIF('2a Map charges to elec regions'!$C$225:$C$406,$B35,'2a Map charges to elec regions'!L$225:L$406)=0,"-",SUMIF('2a Map charges to elec regions'!$C$225:$C$406,$B35,'2a Map charges to elec regions'!L$225:L$406))</f>
        <v>113.14267424545554</v>
      </c>
      <c r="M35" s="116">
        <f>IF(SUMIF('2a Map charges to elec regions'!$C$225:$C$406,$B35,'2a Map charges to elec regions'!M$225:M$406)=0,"-",SUMIF('2a Map charges to elec regions'!$C$225:$C$406,$B35,'2a Map charges to elec regions'!M$225:M$406))</f>
        <v>113.14267424545554</v>
      </c>
      <c r="N35" s="28"/>
      <c r="O35" s="116">
        <f>IF(SUMIF('2a Map charges to elec regions'!$C$225:$C$406,$B35,'2a Map charges to elec regions'!O$225:O$406)=0,"-",SUMIF('2a Map charges to elec regions'!$C$225:$C$406,$B35,'2a Map charges to elec regions'!O$225:O$406))</f>
        <v>113.14267424545554</v>
      </c>
      <c r="P35" s="116">
        <f>IF(SUMIF('2a Map charges to elec regions'!$C$225:$C$406,$B35,'2a Map charges to elec regions'!P$225:P$406)=0,"-",SUMIF('2a Map charges to elec regions'!$C$225:$C$406,$B35,'2a Map charges to elec regions'!P$225:P$406))</f>
        <v>117.69106569902075</v>
      </c>
      <c r="Q35" s="116">
        <f>IF(SUMIF('2a Map charges to elec regions'!$C$225:$C$406,$B35,'2a Map charges to elec regions'!Q$225:Q$406)=0,"-",SUMIF('2a Map charges to elec regions'!$C$225:$C$406,$B35,'2a Map charges to elec regions'!Q$225:Q$406))</f>
        <v>117.69106569902075</v>
      </c>
      <c r="R35" s="116">
        <f>IF(SUMIF('2a Map charges to elec regions'!$C$225:$C$406,$B35,'2a Map charges to elec regions'!R$225:R$406)=0,"-",SUMIF('2a Map charges to elec regions'!$C$225:$C$406,$B35,'2a Map charges to elec regions'!R$225:R$406))</f>
        <v>120.44168448069117</v>
      </c>
      <c r="S35" s="116">
        <f>IF(SUMIF('2a Map charges to elec regions'!$C$225:$C$406,$B35,'2a Map charges to elec regions'!S$225:S$406)=0,"-",SUMIF('2a Map charges to elec regions'!$C$225:$C$406,$B35,'2a Map charges to elec regions'!S$225:S$406))</f>
        <v>120.44168448069117</v>
      </c>
      <c r="T35" s="116">
        <f>IF(SUMIF('2a Map charges to elec regions'!$C$225:$C$406,$B35,'2a Map charges to elec regions'!T$225:T$406)=0,"-",SUMIF('2a Map charges to elec regions'!$C$225:$C$406,$B35,'2a Map charges to elec regions'!T$225:T$406))</f>
        <v>112.53448541691341</v>
      </c>
      <c r="U35" s="116">
        <f>IF(SUMIF('2a Map charges to elec regions'!$C$225:$C$406,$B35,'2a Map charges to elec regions'!U$225:U$406)=0,"-",SUMIF('2a Map charges to elec regions'!$C$225:$C$406,$B35,'2a Map charges to elec regions'!U$225:U$406))</f>
        <v>112.53448541691341</v>
      </c>
      <c r="V35" s="116">
        <f>IF(SUMIF('2a Map charges to elec regions'!$C$225:$C$406,$B35,'2a Map charges to elec regions'!V$225:V$406)=0,"-",SUMIF('2a Map charges to elec regions'!$C$225:$C$406,$B35,'2a Map charges to elec regions'!V$225:V$406))</f>
        <v>163.03433460481006</v>
      </c>
      <c r="W35" s="116">
        <f>IF(SUMIF('2a Map charges to elec regions'!$C$225:$C$406,$B35,'2a Map charges to elec regions'!W$225:W$406)=0,"-",SUMIF('2a Map charges to elec regions'!$C$225:$C$406,$B35,'2a Map charges to elec regions'!W$225:W$406))</f>
        <v>157.73001890406653</v>
      </c>
      <c r="X35" s="116" t="str">
        <f>IF(SUMIF('2a Map charges to elec regions'!$C$225:$C$406,$B35,'2a Map charges to elec regions'!X$225:X$406)=0,"-",SUMIF('2a Map charges to elec regions'!$C$225:$C$406,$B35,'2a Map charges to elec regions'!X$225:X$406))</f>
        <v>-</v>
      </c>
      <c r="Y35" s="116" t="str">
        <f>IF(SUMIF('2a Map charges to elec regions'!$C$225:$C$406,$B35,'2a Map charges to elec regions'!Y$225:Y$406)=0,"-",SUMIF('2a Map charges to elec regions'!$C$225:$C$406,$B35,'2a Map charges to elec regions'!Y$225:Y$406))</f>
        <v>-</v>
      </c>
      <c r="Z35" s="10"/>
    </row>
    <row r="36" spans="1:26" s="14" customFormat="1" ht="11.25">
      <c r="A36" s="10"/>
      <c r="B36" s="9" t="s">
        <v>136</v>
      </c>
      <c r="C36" s="186"/>
      <c r="D36" s="170"/>
      <c r="E36" s="29"/>
      <c r="F36" s="116">
        <f>IF(SUMIF('2a Map charges to elec regions'!$C$225:$C$406,$B36,'2a Map charges to elec regions'!F$225:F$406)=0,"-",SUMIF('2a Map charges to elec regions'!$C$225:$C$406,$B36,'2a Map charges to elec regions'!F$225:F$406))</f>
        <v>124.770344943243</v>
      </c>
      <c r="G36" s="116">
        <f>IF(SUMIF('2a Map charges to elec regions'!$C$225:$C$406,$B36,'2a Map charges to elec regions'!G$225:G$406)=0,"-",SUMIF('2a Map charges to elec regions'!$C$225:$C$406,$B36,'2a Map charges to elec regions'!G$225:G$406))</f>
        <v>124.770344943243</v>
      </c>
      <c r="H36" s="116">
        <f>IF(SUMIF('2a Map charges to elec regions'!$C$225:$C$406,$B36,'2a Map charges to elec regions'!H$225:H$406)=0,"-",SUMIF('2a Map charges to elec regions'!$C$225:$C$406,$B36,'2a Map charges to elec regions'!H$225:H$406))</f>
        <v>124.14894979542298</v>
      </c>
      <c r="I36" s="116">
        <f>IF(SUMIF('2a Map charges to elec regions'!$C$225:$C$406,$B36,'2a Map charges to elec regions'!I$225:I$406)=0,"-",SUMIF('2a Map charges to elec regions'!$C$225:$C$406,$B36,'2a Map charges to elec regions'!I$225:I$406))</f>
        <v>124.14894979542298</v>
      </c>
      <c r="J36" s="116">
        <f>IF(SUMIF('2a Map charges to elec regions'!$C$225:$C$406,$B36,'2a Map charges to elec regions'!J$225:J$406)=0,"-",SUMIF('2a Map charges to elec regions'!$C$225:$C$406,$B36,'2a Map charges to elec regions'!J$225:J$406))</f>
        <v>120.9123281946909</v>
      </c>
      <c r="K36" s="116">
        <f>IF(SUMIF('2a Map charges to elec regions'!$C$225:$C$406,$B36,'2a Map charges to elec regions'!K$225:K$406)=0,"-",SUMIF('2a Map charges to elec regions'!$C$225:$C$406,$B36,'2a Map charges to elec regions'!K$225:K$406))</f>
        <v>120.9123281946909</v>
      </c>
      <c r="L36" s="116">
        <f>IF(SUMIF('2a Map charges to elec regions'!$C$225:$C$406,$B36,'2a Map charges to elec regions'!L$225:L$406)=0,"-",SUMIF('2a Map charges to elec regions'!$C$225:$C$406,$B36,'2a Map charges to elec regions'!L$225:L$406))</f>
        <v>126.18250404111261</v>
      </c>
      <c r="M36" s="116">
        <f>IF(SUMIF('2a Map charges to elec regions'!$C$225:$C$406,$B36,'2a Map charges to elec regions'!M$225:M$406)=0,"-",SUMIF('2a Map charges to elec regions'!$C$225:$C$406,$B36,'2a Map charges to elec regions'!M$225:M$406))</f>
        <v>126.18250404111261</v>
      </c>
      <c r="N36" s="28"/>
      <c r="O36" s="116">
        <f>IF(SUMIF('2a Map charges to elec regions'!$C$225:$C$406,$B36,'2a Map charges to elec regions'!O$225:O$406)=0,"-",SUMIF('2a Map charges to elec regions'!$C$225:$C$406,$B36,'2a Map charges to elec regions'!O$225:O$406))</f>
        <v>126.18250404111261</v>
      </c>
      <c r="P36" s="116">
        <f>IF(SUMIF('2a Map charges to elec regions'!$C$225:$C$406,$B36,'2a Map charges to elec regions'!P$225:P$406)=0,"-",SUMIF('2a Map charges to elec regions'!$C$225:$C$406,$B36,'2a Map charges to elec regions'!P$225:P$406))</f>
        <v>131.76362096798997</v>
      </c>
      <c r="Q36" s="116">
        <f>IF(SUMIF('2a Map charges to elec regions'!$C$225:$C$406,$B36,'2a Map charges to elec regions'!Q$225:Q$406)=0,"-",SUMIF('2a Map charges to elec regions'!$C$225:$C$406,$B36,'2a Map charges to elec regions'!Q$225:Q$406))</f>
        <v>131.76362096798997</v>
      </c>
      <c r="R36" s="116">
        <f>IF(SUMIF('2a Map charges to elec regions'!$C$225:$C$406,$B36,'2a Map charges to elec regions'!R$225:R$406)=0,"-",SUMIF('2a Map charges to elec regions'!$C$225:$C$406,$B36,'2a Map charges to elec regions'!R$225:R$406))</f>
        <v>133.96285087839883</v>
      </c>
      <c r="S36" s="116">
        <f>IF(SUMIF('2a Map charges to elec regions'!$C$225:$C$406,$B36,'2a Map charges to elec regions'!S$225:S$406)=0,"-",SUMIF('2a Map charges to elec regions'!$C$225:$C$406,$B36,'2a Map charges to elec regions'!S$225:S$406))</f>
        <v>133.96285087839883</v>
      </c>
      <c r="T36" s="116">
        <f>IF(SUMIF('2a Map charges to elec regions'!$C$225:$C$406,$B36,'2a Map charges to elec regions'!T$225:T$406)=0,"-",SUMIF('2a Map charges to elec regions'!$C$225:$C$406,$B36,'2a Map charges to elec regions'!T$225:T$406))</f>
        <v>125.58600989852205</v>
      </c>
      <c r="U36" s="116">
        <f>IF(SUMIF('2a Map charges to elec regions'!$C$225:$C$406,$B36,'2a Map charges to elec regions'!U$225:U$406)=0,"-",SUMIF('2a Map charges to elec regions'!$C$225:$C$406,$B36,'2a Map charges to elec regions'!U$225:U$406))</f>
        <v>125.58600989852205</v>
      </c>
      <c r="V36" s="116">
        <f>IF(SUMIF('2a Map charges to elec regions'!$C$225:$C$406,$B36,'2a Map charges to elec regions'!V$225:V$406)=0,"-",SUMIF('2a Map charges to elec regions'!$C$225:$C$406,$B36,'2a Map charges to elec regions'!V$225:V$406))</f>
        <v>177.0697072781436</v>
      </c>
      <c r="W36" s="116">
        <f>IF(SUMIF('2a Map charges to elec regions'!$C$225:$C$406,$B36,'2a Map charges to elec regions'!W$225:W$406)=0,"-",SUMIF('2a Map charges to elec regions'!$C$225:$C$406,$B36,'2a Map charges to elec regions'!W$225:W$406))</f>
        <v>170.97772886571124</v>
      </c>
      <c r="X36" s="116" t="str">
        <f>IF(SUMIF('2a Map charges to elec regions'!$C$225:$C$406,$B36,'2a Map charges to elec regions'!X$225:X$406)=0,"-",SUMIF('2a Map charges to elec regions'!$C$225:$C$406,$B36,'2a Map charges to elec regions'!X$225:X$406))</f>
        <v>-</v>
      </c>
      <c r="Y36" s="116" t="str">
        <f>IF(SUMIF('2a Map charges to elec regions'!$C$225:$C$406,$B36,'2a Map charges to elec regions'!Y$225:Y$406)=0,"-",SUMIF('2a Map charges to elec regions'!$C$225:$C$406,$B36,'2a Map charges to elec regions'!Y$225:Y$406))</f>
        <v>-</v>
      </c>
      <c r="Z36" s="10"/>
    </row>
    <row r="37" spans="1:26" s="14" customFormat="1" ht="11.25">
      <c r="A37" s="10"/>
      <c r="B37" s="9" t="s">
        <v>137</v>
      </c>
      <c r="C37" s="186"/>
      <c r="D37" s="170"/>
      <c r="E37" s="29"/>
      <c r="F37" s="116">
        <f>IF(SUMIF('2a Map charges to elec regions'!$C$225:$C$406,$B37,'2a Map charges to elec regions'!F$225:F$406)=0,"-",SUMIF('2a Map charges to elec regions'!$C$225:$C$406,$B37,'2a Map charges to elec regions'!F$225:F$406))</f>
        <v>117.48673085657748</v>
      </c>
      <c r="G37" s="116">
        <f>IF(SUMIF('2a Map charges to elec regions'!$C$225:$C$406,$B37,'2a Map charges to elec regions'!G$225:G$406)=0,"-",SUMIF('2a Map charges to elec regions'!$C$225:$C$406,$B37,'2a Map charges to elec regions'!G$225:G$406))</f>
        <v>117.48673085657748</v>
      </c>
      <c r="H37" s="116">
        <f>IF(SUMIF('2a Map charges to elec regions'!$C$225:$C$406,$B37,'2a Map charges to elec regions'!H$225:H$406)=0,"-",SUMIF('2a Map charges to elec regions'!$C$225:$C$406,$B37,'2a Map charges to elec regions'!H$225:H$406))</f>
        <v>124.37999709544358</v>
      </c>
      <c r="I37" s="116">
        <f>IF(SUMIF('2a Map charges to elec regions'!$C$225:$C$406,$B37,'2a Map charges to elec regions'!I$225:I$406)=0,"-",SUMIF('2a Map charges to elec regions'!$C$225:$C$406,$B37,'2a Map charges to elec regions'!I$225:I$406))</f>
        <v>124.37999709544358</v>
      </c>
      <c r="J37" s="116">
        <f>IF(SUMIF('2a Map charges to elec regions'!$C$225:$C$406,$B37,'2a Map charges to elec regions'!J$225:J$406)=0,"-",SUMIF('2a Map charges to elec regions'!$C$225:$C$406,$B37,'2a Map charges to elec regions'!J$225:J$406))</f>
        <v>121.20517525565081</v>
      </c>
      <c r="K37" s="116">
        <f>IF(SUMIF('2a Map charges to elec regions'!$C$225:$C$406,$B37,'2a Map charges to elec regions'!K$225:K$406)=0,"-",SUMIF('2a Map charges to elec regions'!$C$225:$C$406,$B37,'2a Map charges to elec regions'!K$225:K$406))</f>
        <v>121.20517525565081</v>
      </c>
      <c r="L37" s="116">
        <f>IF(SUMIF('2a Map charges to elec regions'!$C$225:$C$406,$B37,'2a Map charges to elec regions'!L$225:L$406)=0,"-",SUMIF('2a Map charges to elec regions'!$C$225:$C$406,$B37,'2a Map charges to elec regions'!L$225:L$406))</f>
        <v>129.34474996677085</v>
      </c>
      <c r="M37" s="116">
        <f>IF(SUMIF('2a Map charges to elec regions'!$C$225:$C$406,$B37,'2a Map charges to elec regions'!M$225:M$406)=0,"-",SUMIF('2a Map charges to elec regions'!$C$225:$C$406,$B37,'2a Map charges to elec regions'!M$225:M$406))</f>
        <v>129.34474996677085</v>
      </c>
      <c r="N37" s="29"/>
      <c r="O37" s="116">
        <f>IF(SUMIF('2a Map charges to elec regions'!$C$225:$C$406,$B37,'2a Map charges to elec regions'!O$225:O$406)=0,"-",SUMIF('2a Map charges to elec regions'!$C$225:$C$406,$B37,'2a Map charges to elec regions'!O$225:O$406))</f>
        <v>129.34474996677085</v>
      </c>
      <c r="P37" s="116">
        <f>IF(SUMIF('2a Map charges to elec regions'!$C$225:$C$406,$B37,'2a Map charges to elec regions'!P$225:P$406)=0,"-",SUMIF('2a Map charges to elec regions'!$C$225:$C$406,$B37,'2a Map charges to elec regions'!P$225:P$406))</f>
        <v>130.6745921485786</v>
      </c>
      <c r="Q37" s="116">
        <f>IF(SUMIF('2a Map charges to elec regions'!$C$225:$C$406,$B37,'2a Map charges to elec regions'!Q$225:Q$406)=0,"-",SUMIF('2a Map charges to elec regions'!$C$225:$C$406,$B37,'2a Map charges to elec regions'!Q$225:Q$406))</f>
        <v>130.6745921485786</v>
      </c>
      <c r="R37" s="116">
        <f>IF(SUMIF('2a Map charges to elec regions'!$C$225:$C$406,$B37,'2a Map charges to elec regions'!R$225:R$406)=0,"-",SUMIF('2a Map charges to elec regions'!$C$225:$C$406,$B37,'2a Map charges to elec regions'!R$225:R$406))</f>
        <v>133.21186327254819</v>
      </c>
      <c r="S37" s="116">
        <f>IF(SUMIF('2a Map charges to elec regions'!$C$225:$C$406,$B37,'2a Map charges to elec regions'!S$225:S$406)=0,"-",SUMIF('2a Map charges to elec regions'!$C$225:$C$406,$B37,'2a Map charges to elec regions'!S$225:S$406))</f>
        <v>133.21186327254819</v>
      </c>
      <c r="T37" s="116">
        <f>IF(SUMIF('2a Map charges to elec regions'!$C$225:$C$406,$B37,'2a Map charges to elec regions'!T$225:T$406)=0,"-",SUMIF('2a Map charges to elec regions'!$C$225:$C$406,$B37,'2a Map charges to elec regions'!T$225:T$406))</f>
        <v>112.64103880290604</v>
      </c>
      <c r="U37" s="116">
        <f>IF(SUMIF('2a Map charges to elec regions'!$C$225:$C$406,$B37,'2a Map charges to elec regions'!U$225:U$406)=0,"-",SUMIF('2a Map charges to elec regions'!$C$225:$C$406,$B37,'2a Map charges to elec regions'!U$225:U$406))</f>
        <v>112.64103880290604</v>
      </c>
      <c r="V37" s="116">
        <f>IF(SUMIF('2a Map charges to elec regions'!$C$225:$C$406,$B37,'2a Map charges to elec regions'!V$225:V$406)=0,"-",SUMIF('2a Map charges to elec regions'!$C$225:$C$406,$B37,'2a Map charges to elec regions'!V$225:V$406))</f>
        <v>160.55509408284004</v>
      </c>
      <c r="W37" s="116">
        <f>IF(SUMIF('2a Map charges to elec regions'!$C$225:$C$406,$B37,'2a Map charges to elec regions'!W$225:W$406)=0,"-",SUMIF('2a Map charges to elec regions'!$C$225:$C$406,$B37,'2a Map charges to elec regions'!W$225:W$406))</f>
        <v>154.28295016597281</v>
      </c>
      <c r="X37" s="116" t="str">
        <f>IF(SUMIF('2a Map charges to elec regions'!$C$225:$C$406,$B37,'2a Map charges to elec regions'!X$225:X$406)=0,"-",SUMIF('2a Map charges to elec regions'!$C$225:$C$406,$B37,'2a Map charges to elec regions'!X$225:X$406))</f>
        <v>-</v>
      </c>
      <c r="Y37" s="116" t="str">
        <f>IF(SUMIF('2a Map charges to elec regions'!$C$225:$C$406,$B37,'2a Map charges to elec regions'!Y$225:Y$406)=0,"-",SUMIF('2a Map charges to elec regions'!$C$225:$C$406,$B37,'2a Map charges to elec regions'!Y$225:Y$406))</f>
        <v>-</v>
      </c>
      <c r="Z37" s="10"/>
    </row>
    <row r="38" spans="1:26" s="14" customFormat="1" ht="11.25">
      <c r="A38" s="10"/>
      <c r="B38" s="9" t="s">
        <v>138</v>
      </c>
      <c r="C38" s="186"/>
      <c r="D38" s="170"/>
      <c r="E38" s="29"/>
      <c r="F38" s="116">
        <f>IF(SUMIF('2a Map charges to elec regions'!$C$225:$C$406,$B38,'2a Map charges to elec regions'!F$225:F$406)=0,"-",SUMIF('2a Map charges to elec regions'!$C$225:$C$406,$B38,'2a Map charges to elec regions'!F$225:F$406))</f>
        <v>112.28874841168492</v>
      </c>
      <c r="G38" s="116">
        <f>IF(SUMIF('2a Map charges to elec regions'!$C$225:$C$406,$B38,'2a Map charges to elec regions'!G$225:G$406)=0,"-",SUMIF('2a Map charges to elec regions'!$C$225:$C$406,$B38,'2a Map charges to elec regions'!G$225:G$406))</f>
        <v>112.28874841168492</v>
      </c>
      <c r="H38" s="116">
        <f>IF(SUMIF('2a Map charges to elec regions'!$C$225:$C$406,$B38,'2a Map charges to elec regions'!H$225:H$406)=0,"-",SUMIF('2a Map charges to elec regions'!$C$225:$C$406,$B38,'2a Map charges to elec regions'!H$225:H$406))</f>
        <v>113.9981711623782</v>
      </c>
      <c r="I38" s="116">
        <f>IF(SUMIF('2a Map charges to elec regions'!$C$225:$C$406,$B38,'2a Map charges to elec regions'!I$225:I$406)=0,"-",SUMIF('2a Map charges to elec regions'!$C$225:$C$406,$B38,'2a Map charges to elec regions'!I$225:I$406))</f>
        <v>113.9981711623782</v>
      </c>
      <c r="J38" s="116">
        <f>IF(SUMIF('2a Map charges to elec regions'!$C$225:$C$406,$B38,'2a Map charges to elec regions'!J$225:J$406)=0,"-",SUMIF('2a Map charges to elec regions'!$C$225:$C$406,$B38,'2a Map charges to elec regions'!J$225:J$406))</f>
        <v>114.66862928236631</v>
      </c>
      <c r="K38" s="116">
        <f>IF(SUMIF('2a Map charges to elec regions'!$C$225:$C$406,$B38,'2a Map charges to elec regions'!K$225:K$406)=0,"-",SUMIF('2a Map charges to elec regions'!$C$225:$C$406,$B38,'2a Map charges to elec regions'!K$225:K$406))</f>
        <v>114.66862928236631</v>
      </c>
      <c r="L38" s="116">
        <f>IF(SUMIF('2a Map charges to elec regions'!$C$225:$C$406,$B38,'2a Map charges to elec regions'!L$225:L$406)=0,"-",SUMIF('2a Map charges to elec regions'!$C$225:$C$406,$B38,'2a Map charges to elec regions'!L$225:L$406))</f>
        <v>115.0860355147742</v>
      </c>
      <c r="M38" s="116">
        <f>IF(SUMIF('2a Map charges to elec regions'!$C$225:$C$406,$B38,'2a Map charges to elec regions'!M$225:M$406)=0,"-",SUMIF('2a Map charges to elec regions'!$C$225:$C$406,$B38,'2a Map charges to elec regions'!M$225:M$406))</f>
        <v>115.0860355147742</v>
      </c>
      <c r="N38" s="29"/>
      <c r="O38" s="116">
        <f>IF(SUMIF('2a Map charges to elec regions'!$C$225:$C$406,$B38,'2a Map charges to elec regions'!O$225:O$406)=0,"-",SUMIF('2a Map charges to elec regions'!$C$225:$C$406,$B38,'2a Map charges to elec regions'!O$225:O$406))</f>
        <v>115.0860355147742</v>
      </c>
      <c r="P38" s="116">
        <f>IF(SUMIF('2a Map charges to elec regions'!$C$225:$C$406,$B38,'2a Map charges to elec regions'!P$225:P$406)=0,"-",SUMIF('2a Map charges to elec regions'!$C$225:$C$406,$B38,'2a Map charges to elec regions'!P$225:P$406))</f>
        <v>122.99238940858888</v>
      </c>
      <c r="Q38" s="116">
        <f>IF(SUMIF('2a Map charges to elec regions'!$C$225:$C$406,$B38,'2a Map charges to elec regions'!Q$225:Q$406)=0,"-",SUMIF('2a Map charges to elec regions'!$C$225:$C$406,$B38,'2a Map charges to elec regions'!Q$225:Q$406))</f>
        <v>122.99238940858888</v>
      </c>
      <c r="R38" s="116">
        <f>IF(SUMIF('2a Map charges to elec regions'!$C$225:$C$406,$B38,'2a Map charges to elec regions'!R$225:R$406)=0,"-",SUMIF('2a Map charges to elec regions'!$C$225:$C$406,$B38,'2a Map charges to elec regions'!R$225:R$406))</f>
        <v>122.89835396939037</v>
      </c>
      <c r="S38" s="116">
        <f>IF(SUMIF('2a Map charges to elec regions'!$C$225:$C$406,$B38,'2a Map charges to elec regions'!S$225:S$406)=0,"-",SUMIF('2a Map charges to elec regions'!$C$225:$C$406,$B38,'2a Map charges to elec regions'!S$225:S$406))</f>
        <v>122.89835396939037</v>
      </c>
      <c r="T38" s="116">
        <f>IF(SUMIF('2a Map charges to elec regions'!$C$225:$C$406,$B38,'2a Map charges to elec regions'!T$225:T$406)=0,"-",SUMIF('2a Map charges to elec regions'!$C$225:$C$406,$B38,'2a Map charges to elec regions'!T$225:T$406))</f>
        <v>126.93234842285149</v>
      </c>
      <c r="U38" s="116">
        <f>IF(SUMIF('2a Map charges to elec regions'!$C$225:$C$406,$B38,'2a Map charges to elec regions'!U$225:U$406)=0,"-",SUMIF('2a Map charges to elec regions'!$C$225:$C$406,$B38,'2a Map charges to elec regions'!U$225:U$406))</f>
        <v>126.93234842285149</v>
      </c>
      <c r="V38" s="116">
        <f>IF(SUMIF('2a Map charges to elec regions'!$C$225:$C$406,$B38,'2a Map charges to elec regions'!V$225:V$406)=0,"-",SUMIF('2a Map charges to elec regions'!$C$225:$C$406,$B38,'2a Map charges to elec regions'!V$225:V$406))</f>
        <v>172.60819880450302</v>
      </c>
      <c r="W38" s="116">
        <f>IF(SUMIF('2a Map charges to elec regions'!$C$225:$C$406,$B38,'2a Map charges to elec regions'!W$225:W$406)=0,"-",SUMIF('2a Map charges to elec regions'!$C$225:$C$406,$B38,'2a Map charges to elec regions'!W$225:W$406))</f>
        <v>163.49961006789005</v>
      </c>
      <c r="X38" s="116" t="str">
        <f>IF(SUMIF('2a Map charges to elec regions'!$C$225:$C$406,$B38,'2a Map charges to elec regions'!X$225:X$406)=0,"-",SUMIF('2a Map charges to elec regions'!$C$225:$C$406,$B38,'2a Map charges to elec regions'!X$225:X$406))</f>
        <v>-</v>
      </c>
      <c r="Y38" s="116" t="str">
        <f>IF(SUMIF('2a Map charges to elec regions'!$C$225:$C$406,$B38,'2a Map charges to elec regions'!Y$225:Y$406)=0,"-",SUMIF('2a Map charges to elec regions'!$C$225:$C$406,$B38,'2a Map charges to elec regions'!Y$225:Y$406))</f>
        <v>-</v>
      </c>
      <c r="Z38" s="10"/>
    </row>
    <row r="39" spans="1:26" s="14" customFormat="1" ht="11.25">
      <c r="A39" s="10"/>
      <c r="B39" s="9" t="s">
        <v>139</v>
      </c>
      <c r="C39" s="186"/>
      <c r="D39" s="170"/>
      <c r="E39" s="29"/>
      <c r="F39" s="116">
        <f>IF(SUMIF('2a Map charges to elec regions'!$C$225:$C$406,$B39,'2a Map charges to elec regions'!F$225:F$406)=0,"-",SUMIF('2a Map charges to elec regions'!$C$225:$C$406,$B39,'2a Map charges to elec regions'!F$225:F$406))</f>
        <v>119.35267646776568</v>
      </c>
      <c r="G39" s="116">
        <f>IF(SUMIF('2a Map charges to elec regions'!$C$225:$C$406,$B39,'2a Map charges to elec regions'!G$225:G$406)=0,"-",SUMIF('2a Map charges to elec regions'!$C$225:$C$406,$B39,'2a Map charges to elec regions'!G$225:G$406))</f>
        <v>119.35267646776568</v>
      </c>
      <c r="H39" s="116">
        <f>IF(SUMIF('2a Map charges to elec regions'!$C$225:$C$406,$B39,'2a Map charges to elec regions'!H$225:H$406)=0,"-",SUMIF('2a Map charges to elec regions'!$C$225:$C$406,$B39,'2a Map charges to elec regions'!H$225:H$406))</f>
        <v>122.90967133397015</v>
      </c>
      <c r="I39" s="116">
        <f>IF(SUMIF('2a Map charges to elec regions'!$C$225:$C$406,$B39,'2a Map charges to elec regions'!I$225:I$406)=0,"-",SUMIF('2a Map charges to elec regions'!$C$225:$C$406,$B39,'2a Map charges to elec regions'!I$225:I$406))</f>
        <v>122.90967133397015</v>
      </c>
      <c r="J39" s="116">
        <f>IF(SUMIF('2a Map charges to elec regions'!$C$225:$C$406,$B39,'2a Map charges to elec regions'!J$225:J$406)=0,"-",SUMIF('2a Map charges to elec regions'!$C$225:$C$406,$B39,'2a Map charges to elec regions'!J$225:J$406))</f>
        <v>121.19700240542188</v>
      </c>
      <c r="K39" s="116">
        <f>IF(SUMIF('2a Map charges to elec regions'!$C$225:$C$406,$B39,'2a Map charges to elec regions'!K$225:K$406)=0,"-",SUMIF('2a Map charges to elec regions'!$C$225:$C$406,$B39,'2a Map charges to elec regions'!K$225:K$406))</f>
        <v>121.19700240542188</v>
      </c>
      <c r="L39" s="116">
        <f>IF(SUMIF('2a Map charges to elec regions'!$C$225:$C$406,$B39,'2a Map charges to elec regions'!L$225:L$406)=0,"-",SUMIF('2a Map charges to elec regions'!$C$225:$C$406,$B39,'2a Map charges to elec regions'!L$225:L$406))</f>
        <v>121.68422205829017</v>
      </c>
      <c r="M39" s="116">
        <f>IF(SUMIF('2a Map charges to elec regions'!$C$225:$C$406,$B39,'2a Map charges to elec regions'!M$225:M$406)=0,"-",SUMIF('2a Map charges to elec regions'!$C$225:$C$406,$B39,'2a Map charges to elec regions'!M$225:M$406))</f>
        <v>121.68422205829017</v>
      </c>
      <c r="N39" s="29"/>
      <c r="O39" s="116">
        <f>IF(SUMIF('2a Map charges to elec regions'!$C$225:$C$406,$B39,'2a Map charges to elec regions'!O$225:O$406)=0,"-",SUMIF('2a Map charges to elec regions'!$C$225:$C$406,$B39,'2a Map charges to elec regions'!O$225:O$406))</f>
        <v>121.68422205829017</v>
      </c>
      <c r="P39" s="116">
        <f>IF(SUMIF('2a Map charges to elec regions'!$C$225:$C$406,$B39,'2a Map charges to elec regions'!P$225:P$406)=0,"-",SUMIF('2a Map charges to elec regions'!$C$225:$C$406,$B39,'2a Map charges to elec regions'!P$225:P$406))</f>
        <v>129.95517973211523</v>
      </c>
      <c r="Q39" s="116">
        <f>IF(SUMIF('2a Map charges to elec regions'!$C$225:$C$406,$B39,'2a Map charges to elec regions'!Q$225:Q$406)=0,"-",SUMIF('2a Map charges to elec regions'!$C$225:$C$406,$B39,'2a Map charges to elec regions'!Q$225:Q$406))</f>
        <v>129.95517973211523</v>
      </c>
      <c r="R39" s="116">
        <f>IF(SUMIF('2a Map charges to elec regions'!$C$225:$C$406,$B39,'2a Map charges to elec regions'!R$225:R$406)=0,"-",SUMIF('2a Map charges to elec regions'!$C$225:$C$406,$B39,'2a Map charges to elec regions'!R$225:R$406))</f>
        <v>128.66861663341669</v>
      </c>
      <c r="S39" s="116">
        <f>IF(SUMIF('2a Map charges to elec regions'!$C$225:$C$406,$B39,'2a Map charges to elec regions'!S$225:S$406)=0,"-",SUMIF('2a Map charges to elec regions'!$C$225:$C$406,$B39,'2a Map charges to elec regions'!S$225:S$406))</f>
        <v>128.66861663341669</v>
      </c>
      <c r="T39" s="116">
        <f>IF(SUMIF('2a Map charges to elec regions'!$C$225:$C$406,$B39,'2a Map charges to elec regions'!T$225:T$406)=0,"-",SUMIF('2a Map charges to elec regions'!$C$225:$C$406,$B39,'2a Map charges to elec regions'!T$225:T$406))</f>
        <v>130.22276149888313</v>
      </c>
      <c r="U39" s="116">
        <f>IF(SUMIF('2a Map charges to elec regions'!$C$225:$C$406,$B39,'2a Map charges to elec regions'!U$225:U$406)=0,"-",SUMIF('2a Map charges to elec regions'!$C$225:$C$406,$B39,'2a Map charges to elec regions'!U$225:U$406))</f>
        <v>130.22276149888313</v>
      </c>
      <c r="V39" s="116">
        <f>IF(SUMIF('2a Map charges to elec regions'!$C$225:$C$406,$B39,'2a Map charges to elec regions'!V$225:V$406)=0,"-",SUMIF('2a Map charges to elec regions'!$C$225:$C$406,$B39,'2a Map charges to elec regions'!V$225:V$406))</f>
        <v>174.86134419900333</v>
      </c>
      <c r="W39" s="116">
        <f>IF(SUMIF('2a Map charges to elec regions'!$C$225:$C$406,$B39,'2a Map charges to elec regions'!W$225:W$406)=0,"-",SUMIF('2a Map charges to elec regions'!$C$225:$C$406,$B39,'2a Map charges to elec regions'!W$225:W$406))</f>
        <v>165.66321493244453</v>
      </c>
      <c r="X39" s="116" t="str">
        <f>IF(SUMIF('2a Map charges to elec regions'!$C$225:$C$406,$B39,'2a Map charges to elec regions'!X$225:X$406)=0,"-",SUMIF('2a Map charges to elec regions'!$C$225:$C$406,$B39,'2a Map charges to elec regions'!X$225:X$406))</f>
        <v>-</v>
      </c>
      <c r="Y39" s="116" t="str">
        <f>IF(SUMIF('2a Map charges to elec regions'!$C$225:$C$406,$B39,'2a Map charges to elec regions'!Y$225:Y$406)=0,"-",SUMIF('2a Map charges to elec regions'!$C$225:$C$406,$B39,'2a Map charges to elec regions'!Y$225:Y$406))</f>
        <v>-</v>
      </c>
      <c r="Z39" s="10"/>
    </row>
    <row r="40" spans="1:26" s="14" customFormat="1" ht="11.25">
      <c r="A40" s="10"/>
      <c r="B40" s="9" t="s">
        <v>140</v>
      </c>
      <c r="C40" s="186"/>
      <c r="D40" s="170"/>
      <c r="E40" s="29"/>
      <c r="F40" s="116">
        <f>IF(SUMIF('2a Map charges to elec regions'!$C$225:$C$406,$B40,'2a Map charges to elec regions'!F$225:F$406)=0,"-",SUMIF('2a Map charges to elec regions'!$C$225:$C$406,$B40,'2a Map charges to elec regions'!F$225:F$406))</f>
        <v>105.87076615915402</v>
      </c>
      <c r="G40" s="116">
        <f>IF(SUMIF('2a Map charges to elec regions'!$C$225:$C$406,$B40,'2a Map charges to elec regions'!G$225:G$406)=0,"-",SUMIF('2a Map charges to elec regions'!$C$225:$C$406,$B40,'2a Map charges to elec regions'!G$225:G$406))</f>
        <v>105.87076615915402</v>
      </c>
      <c r="H40" s="116">
        <f>IF(SUMIF('2a Map charges to elec regions'!$C$225:$C$406,$B40,'2a Map charges to elec regions'!H$225:H$406)=0,"-",SUMIF('2a Map charges to elec regions'!$C$225:$C$406,$B40,'2a Map charges to elec regions'!H$225:H$406))</f>
        <v>106.07801354288101</v>
      </c>
      <c r="I40" s="116">
        <f>IF(SUMIF('2a Map charges to elec regions'!$C$225:$C$406,$B40,'2a Map charges to elec regions'!I$225:I$406)=0,"-",SUMIF('2a Map charges to elec regions'!$C$225:$C$406,$B40,'2a Map charges to elec regions'!I$225:I$406))</f>
        <v>106.07801354288101</v>
      </c>
      <c r="J40" s="116">
        <f>IF(SUMIF('2a Map charges to elec regions'!$C$225:$C$406,$B40,'2a Map charges to elec regions'!J$225:J$406)=0,"-",SUMIF('2a Map charges to elec regions'!$C$225:$C$406,$B40,'2a Map charges to elec regions'!J$225:J$406))</f>
        <v>107.38228780598855</v>
      </c>
      <c r="K40" s="116">
        <f>IF(SUMIF('2a Map charges to elec regions'!$C$225:$C$406,$B40,'2a Map charges to elec regions'!K$225:K$406)=0,"-",SUMIF('2a Map charges to elec regions'!$C$225:$C$406,$B40,'2a Map charges to elec regions'!K$225:K$406))</f>
        <v>107.38228780598855</v>
      </c>
      <c r="L40" s="116">
        <f>IF(SUMIF('2a Map charges to elec regions'!$C$225:$C$406,$B40,'2a Map charges to elec regions'!L$225:L$406)=0,"-",SUMIF('2a Map charges to elec regions'!$C$225:$C$406,$B40,'2a Map charges to elec regions'!L$225:L$406))</f>
        <v>109.23821776682256</v>
      </c>
      <c r="M40" s="116">
        <f>IF(SUMIF('2a Map charges to elec regions'!$C$225:$C$406,$B40,'2a Map charges to elec regions'!M$225:M$406)=0,"-",SUMIF('2a Map charges to elec regions'!$C$225:$C$406,$B40,'2a Map charges to elec regions'!M$225:M$406))</f>
        <v>109.23821776682256</v>
      </c>
      <c r="N40" s="29"/>
      <c r="O40" s="116">
        <f>IF(SUMIF('2a Map charges to elec regions'!$C$225:$C$406,$B40,'2a Map charges to elec regions'!O$225:O$406)=0,"-",SUMIF('2a Map charges to elec regions'!$C$225:$C$406,$B40,'2a Map charges to elec regions'!O$225:O$406))</f>
        <v>109.23821776682256</v>
      </c>
      <c r="P40" s="116">
        <f>IF(SUMIF('2a Map charges to elec regions'!$C$225:$C$406,$B40,'2a Map charges to elec regions'!P$225:P$406)=0,"-",SUMIF('2a Map charges to elec regions'!$C$225:$C$406,$B40,'2a Map charges to elec regions'!P$225:P$406))</f>
        <v>113.91808307253153</v>
      </c>
      <c r="Q40" s="116">
        <f>IF(SUMIF('2a Map charges to elec regions'!$C$225:$C$406,$B40,'2a Map charges to elec regions'!Q$225:Q$406)=0,"-",SUMIF('2a Map charges to elec regions'!$C$225:$C$406,$B40,'2a Map charges to elec regions'!Q$225:Q$406))</f>
        <v>113.91808307253153</v>
      </c>
      <c r="R40" s="116">
        <f>IF(SUMIF('2a Map charges to elec regions'!$C$225:$C$406,$B40,'2a Map charges to elec regions'!R$225:R$406)=0,"-",SUMIF('2a Map charges to elec regions'!$C$225:$C$406,$B40,'2a Map charges to elec regions'!R$225:R$406))</f>
        <v>115.53038128849931</v>
      </c>
      <c r="S40" s="116">
        <f>IF(SUMIF('2a Map charges to elec regions'!$C$225:$C$406,$B40,'2a Map charges to elec regions'!S$225:S$406)=0,"-",SUMIF('2a Map charges to elec regions'!$C$225:$C$406,$B40,'2a Map charges to elec regions'!S$225:S$406))</f>
        <v>115.53038128849931</v>
      </c>
      <c r="T40" s="116">
        <f>IF(SUMIF('2a Map charges to elec regions'!$C$225:$C$406,$B40,'2a Map charges to elec regions'!T$225:T$406)=0,"-",SUMIF('2a Map charges to elec regions'!$C$225:$C$406,$B40,'2a Map charges to elec regions'!T$225:T$406))</f>
        <v>105.69924618545295</v>
      </c>
      <c r="U40" s="116">
        <f>IF(SUMIF('2a Map charges to elec regions'!$C$225:$C$406,$B40,'2a Map charges to elec regions'!U$225:U$406)=0,"-",SUMIF('2a Map charges to elec regions'!$C$225:$C$406,$B40,'2a Map charges to elec regions'!U$225:U$406))</f>
        <v>105.69924618545295</v>
      </c>
      <c r="V40" s="116">
        <f>IF(SUMIF('2a Map charges to elec regions'!$C$225:$C$406,$B40,'2a Map charges to elec regions'!V$225:V$406)=0,"-",SUMIF('2a Map charges to elec regions'!$C$225:$C$406,$B40,'2a Map charges to elec regions'!V$225:V$406))</f>
        <v>154.55012755038751</v>
      </c>
      <c r="W40" s="116">
        <f>IF(SUMIF('2a Map charges to elec regions'!$C$225:$C$406,$B40,'2a Map charges to elec regions'!W$225:W$406)=0,"-",SUMIF('2a Map charges to elec regions'!$C$225:$C$406,$B40,'2a Map charges to elec regions'!W$225:W$406))</f>
        <v>146.87690253341469</v>
      </c>
      <c r="X40" s="116" t="str">
        <f>IF(SUMIF('2a Map charges to elec regions'!$C$225:$C$406,$B40,'2a Map charges to elec regions'!X$225:X$406)=0,"-",SUMIF('2a Map charges to elec regions'!$C$225:$C$406,$B40,'2a Map charges to elec regions'!X$225:X$406))</f>
        <v>-</v>
      </c>
      <c r="Y40" s="116" t="str">
        <f>IF(SUMIF('2a Map charges to elec regions'!$C$225:$C$406,$B40,'2a Map charges to elec regions'!Y$225:Y$406)=0,"-",SUMIF('2a Map charges to elec regions'!$C$225:$C$406,$B40,'2a Map charges to elec regions'!Y$225:Y$406))</f>
        <v>-</v>
      </c>
      <c r="Z40" s="10"/>
    </row>
    <row r="41" spans="1:26" s="14" customFormat="1" ht="11.25">
      <c r="A41" s="10"/>
      <c r="B41" s="9" t="s">
        <v>141</v>
      </c>
      <c r="C41" s="186"/>
      <c r="D41" s="170"/>
      <c r="E41" s="29"/>
      <c r="F41" s="116">
        <f>IF(SUMIF('2a Map charges to elec regions'!$C$225:$C$406,$B41,'2a Map charges to elec regions'!F$225:F$406)=0,"-",SUMIF('2a Map charges to elec regions'!$C$225:$C$406,$B41,'2a Map charges to elec regions'!F$225:F$406))</f>
        <v>103.97644082176389</v>
      </c>
      <c r="G41" s="116">
        <f>IF(SUMIF('2a Map charges to elec regions'!$C$225:$C$406,$B41,'2a Map charges to elec regions'!G$225:G$406)=0,"-",SUMIF('2a Map charges to elec regions'!$C$225:$C$406,$B41,'2a Map charges to elec regions'!G$225:G$406))</f>
        <v>103.97644082176389</v>
      </c>
      <c r="H41" s="116">
        <f>IF(SUMIF('2a Map charges to elec regions'!$C$225:$C$406,$B41,'2a Map charges to elec regions'!H$225:H$406)=0,"-",SUMIF('2a Map charges to elec regions'!$C$225:$C$406,$B41,'2a Map charges to elec regions'!H$225:H$406))</f>
        <v>116.40090836859321</v>
      </c>
      <c r="I41" s="116">
        <f>IF(SUMIF('2a Map charges to elec regions'!$C$225:$C$406,$B41,'2a Map charges to elec regions'!I$225:I$406)=0,"-",SUMIF('2a Map charges to elec regions'!$C$225:$C$406,$B41,'2a Map charges to elec regions'!I$225:I$406))</f>
        <v>116.40090836859321</v>
      </c>
      <c r="J41" s="116">
        <f>IF(SUMIF('2a Map charges to elec regions'!$C$225:$C$406,$B41,'2a Map charges to elec regions'!J$225:J$406)=0,"-",SUMIF('2a Map charges to elec regions'!$C$225:$C$406,$B41,'2a Map charges to elec regions'!J$225:J$406))</f>
        <v>112.16716821764206</v>
      </c>
      <c r="K41" s="116">
        <f>IF(SUMIF('2a Map charges to elec regions'!$C$225:$C$406,$B41,'2a Map charges to elec regions'!K$225:K$406)=0,"-",SUMIF('2a Map charges to elec regions'!$C$225:$C$406,$B41,'2a Map charges to elec regions'!K$225:K$406))</f>
        <v>112.16716821764206</v>
      </c>
      <c r="L41" s="116">
        <f>IF(SUMIF('2a Map charges to elec regions'!$C$225:$C$406,$B41,'2a Map charges to elec regions'!L$225:L$406)=0,"-",SUMIF('2a Map charges to elec regions'!$C$225:$C$406,$B41,'2a Map charges to elec regions'!L$225:L$406))</f>
        <v>116.96411109841274</v>
      </c>
      <c r="M41" s="116">
        <f>IF(SUMIF('2a Map charges to elec regions'!$C$225:$C$406,$B41,'2a Map charges to elec regions'!M$225:M$406)=0,"-",SUMIF('2a Map charges to elec regions'!$C$225:$C$406,$B41,'2a Map charges to elec regions'!M$225:M$406))</f>
        <v>116.96411109841274</v>
      </c>
      <c r="N41" s="29"/>
      <c r="O41" s="116">
        <f>IF(SUMIF('2a Map charges to elec regions'!$C$225:$C$406,$B41,'2a Map charges to elec regions'!O$225:O$406)=0,"-",SUMIF('2a Map charges to elec regions'!$C$225:$C$406,$B41,'2a Map charges to elec regions'!O$225:O$406))</f>
        <v>116.96411109841274</v>
      </c>
      <c r="P41" s="116">
        <f>IF(SUMIF('2a Map charges to elec regions'!$C$225:$C$406,$B41,'2a Map charges to elec regions'!P$225:P$406)=0,"-",SUMIF('2a Map charges to elec regions'!$C$225:$C$406,$B41,'2a Map charges to elec regions'!P$225:P$406))</f>
        <v>119.68914720638814</v>
      </c>
      <c r="Q41" s="116">
        <f>IF(SUMIF('2a Map charges to elec regions'!$C$225:$C$406,$B41,'2a Map charges to elec regions'!Q$225:Q$406)=0,"-",SUMIF('2a Map charges to elec regions'!$C$225:$C$406,$B41,'2a Map charges to elec regions'!Q$225:Q$406))</f>
        <v>119.68914720638814</v>
      </c>
      <c r="R41" s="116">
        <f>IF(SUMIF('2a Map charges to elec regions'!$C$225:$C$406,$B41,'2a Map charges to elec regions'!R$225:R$406)=0,"-",SUMIF('2a Map charges to elec regions'!$C$225:$C$406,$B41,'2a Map charges to elec regions'!R$225:R$406))</f>
        <v>129.96915442424446</v>
      </c>
      <c r="S41" s="116">
        <f>IF(SUMIF('2a Map charges to elec regions'!$C$225:$C$406,$B41,'2a Map charges to elec regions'!S$225:S$406)=0,"-",SUMIF('2a Map charges to elec regions'!$C$225:$C$406,$B41,'2a Map charges to elec regions'!S$225:S$406))</f>
        <v>129.96915442424446</v>
      </c>
      <c r="T41" s="116">
        <f>IF(SUMIF('2a Map charges to elec regions'!$C$225:$C$406,$B41,'2a Map charges to elec regions'!T$225:T$406)=0,"-",SUMIF('2a Map charges to elec regions'!$C$225:$C$406,$B41,'2a Map charges to elec regions'!T$225:T$406))</f>
        <v>107.21932882041843</v>
      </c>
      <c r="U41" s="116">
        <f>IF(SUMIF('2a Map charges to elec regions'!$C$225:$C$406,$B41,'2a Map charges to elec regions'!U$225:U$406)=0,"-",SUMIF('2a Map charges to elec regions'!$C$225:$C$406,$B41,'2a Map charges to elec regions'!U$225:U$406))</f>
        <v>107.21932882041843</v>
      </c>
      <c r="V41" s="116">
        <f>IF(SUMIF('2a Map charges to elec regions'!$C$225:$C$406,$B41,'2a Map charges to elec regions'!V$225:V$406)=0,"-",SUMIF('2a Map charges to elec regions'!$C$225:$C$406,$B41,'2a Map charges to elec regions'!V$225:V$406))</f>
        <v>159.89276521388936</v>
      </c>
      <c r="W41" s="116">
        <f>IF(SUMIF('2a Map charges to elec regions'!$C$225:$C$406,$B41,'2a Map charges to elec regions'!W$225:W$406)=0,"-",SUMIF('2a Map charges to elec regions'!$C$225:$C$406,$B41,'2a Map charges to elec regions'!W$225:W$406))</f>
        <v>149.67996422376248</v>
      </c>
      <c r="X41" s="116" t="str">
        <f>IF(SUMIF('2a Map charges to elec regions'!$C$225:$C$406,$B41,'2a Map charges to elec regions'!X$225:X$406)=0,"-",SUMIF('2a Map charges to elec regions'!$C$225:$C$406,$B41,'2a Map charges to elec regions'!X$225:X$406))</f>
        <v>-</v>
      </c>
      <c r="Y41" s="116" t="str">
        <f>IF(SUMIF('2a Map charges to elec regions'!$C$225:$C$406,$B41,'2a Map charges to elec regions'!Y$225:Y$406)=0,"-",SUMIF('2a Map charges to elec regions'!$C$225:$C$406,$B41,'2a Map charges to elec regions'!Y$225:Y$406))</f>
        <v>-</v>
      </c>
      <c r="Z41" s="10"/>
    </row>
    <row r="42" spans="1:26" s="14" customFormat="1" ht="11.25">
      <c r="A42" s="10"/>
      <c r="B42" s="9" t="s">
        <v>142</v>
      </c>
      <c r="C42" s="187"/>
      <c r="D42" s="171"/>
      <c r="E42" s="29"/>
      <c r="F42" s="116">
        <f>IF(SUMIF('2a Map charges to elec regions'!$C$225:$C$406,$B42,'2a Map charges to elec regions'!F$225:F$406)=0,"-",SUMIF('2a Map charges to elec regions'!$C$225:$C$406,$B42,'2a Map charges to elec regions'!F$225:F$406))</f>
        <v>103.94219354838711</v>
      </c>
      <c r="G42" s="116">
        <f>IF(SUMIF('2a Map charges to elec regions'!$C$225:$C$406,$B42,'2a Map charges to elec regions'!G$225:G$406)=0,"-",SUMIF('2a Map charges to elec regions'!$C$225:$C$406,$B42,'2a Map charges to elec regions'!G$225:G$406))</f>
        <v>103.94219354838711</v>
      </c>
      <c r="H42" s="116">
        <f>IF(SUMIF('2a Map charges to elec regions'!$C$225:$C$406,$B42,'2a Map charges to elec regions'!H$225:H$406)=0,"-",SUMIF('2a Map charges to elec regions'!$C$225:$C$406,$B42,'2a Map charges to elec regions'!H$225:H$406))</f>
        <v>116.40728939828081</v>
      </c>
      <c r="I42" s="116">
        <f>IF(SUMIF('2a Map charges to elec regions'!$C$225:$C$406,$B42,'2a Map charges to elec regions'!I$225:I$406)=0,"-",SUMIF('2a Map charges to elec regions'!$C$225:$C$406,$B42,'2a Map charges to elec regions'!I$225:I$406))</f>
        <v>116.40728939828081</v>
      </c>
      <c r="J42" s="116">
        <f>IF(SUMIF('2a Map charges to elec regions'!$C$225:$C$406,$B42,'2a Map charges to elec regions'!J$225:J$406)=0,"-",SUMIF('2a Map charges to elec regions'!$C$225:$C$406,$B42,'2a Map charges to elec regions'!J$225:J$406))</f>
        <v>112.17028571428571</v>
      </c>
      <c r="K42" s="116">
        <f>IF(SUMIF('2a Map charges to elec regions'!$C$225:$C$406,$B42,'2a Map charges to elec regions'!K$225:K$406)=0,"-",SUMIF('2a Map charges to elec regions'!$C$225:$C$406,$B42,'2a Map charges to elec regions'!K$225:K$406))</f>
        <v>112.17028571428571</v>
      </c>
      <c r="L42" s="116">
        <f>IF(SUMIF('2a Map charges to elec regions'!$C$225:$C$406,$B42,'2a Map charges to elec regions'!L$225:L$406)=0,"-",SUMIF('2a Map charges to elec regions'!$C$225:$C$406,$B42,'2a Map charges to elec regions'!L$225:L$406))</f>
        <v>116.98113274336282</v>
      </c>
      <c r="M42" s="116">
        <f>IF(SUMIF('2a Map charges to elec regions'!$C$225:$C$406,$B42,'2a Map charges to elec regions'!M$225:M$406)=0,"-",SUMIF('2a Map charges to elec regions'!$C$225:$C$406,$B42,'2a Map charges to elec regions'!M$225:M$406))</f>
        <v>116.98113274336282</v>
      </c>
      <c r="N42" s="29"/>
      <c r="O42" s="116">
        <f>IF(SUMIF('2a Map charges to elec regions'!$C$225:$C$406,$B42,'2a Map charges to elec regions'!O$225:O$406)=0,"-",SUMIF('2a Map charges to elec regions'!$C$225:$C$406,$B42,'2a Map charges to elec regions'!O$225:O$406))</f>
        <v>116.98113274336282</v>
      </c>
      <c r="P42" s="116">
        <f>IF(SUMIF('2a Map charges to elec regions'!$C$225:$C$406,$B42,'2a Map charges to elec regions'!P$225:P$406)=0,"-",SUMIF('2a Map charges to elec regions'!$C$225:$C$406,$B42,'2a Map charges to elec regions'!P$225:P$406))</f>
        <v>119.69546041055719</v>
      </c>
      <c r="Q42" s="116">
        <f>IF(SUMIF('2a Map charges to elec regions'!$C$225:$C$406,$B42,'2a Map charges to elec regions'!Q$225:Q$406)=0,"-",SUMIF('2a Map charges to elec regions'!$C$225:$C$406,$B42,'2a Map charges to elec regions'!Q$225:Q$406))</f>
        <v>119.69546041055719</v>
      </c>
      <c r="R42" s="116">
        <f>IF(SUMIF('2a Map charges to elec regions'!$C$225:$C$406,$B42,'2a Map charges to elec regions'!R$225:R$406)=0,"-",SUMIF('2a Map charges to elec regions'!$C$225:$C$406,$B42,'2a Map charges to elec regions'!R$225:R$406))</f>
        <v>129.99599999999998</v>
      </c>
      <c r="S42" s="116">
        <f>IF(SUMIF('2a Map charges to elec regions'!$C$225:$C$406,$B42,'2a Map charges to elec regions'!S$225:S$406)=0,"-",SUMIF('2a Map charges to elec regions'!$C$225:$C$406,$B42,'2a Map charges to elec regions'!S$225:S$406))</f>
        <v>129.99599999999998</v>
      </c>
      <c r="T42" s="116">
        <f>IF(SUMIF('2a Map charges to elec regions'!$C$225:$C$406,$B42,'2a Map charges to elec regions'!T$225:T$406)=0,"-",SUMIF('2a Map charges to elec regions'!$C$225:$C$406,$B42,'2a Map charges to elec regions'!T$225:T$406))</f>
        <v>107.23070553935861</v>
      </c>
      <c r="U42" s="116">
        <f>IF(SUMIF('2a Map charges to elec regions'!$C$225:$C$406,$B42,'2a Map charges to elec regions'!U$225:U$406)=0,"-",SUMIF('2a Map charges to elec regions'!$C$225:$C$406,$B42,'2a Map charges to elec regions'!U$225:U$406))</f>
        <v>107.23070553935861</v>
      </c>
      <c r="V42" s="116">
        <f>IF(SUMIF('2a Map charges to elec regions'!$C$225:$C$406,$B42,'2a Map charges to elec regions'!V$225:V$406)=0,"-",SUMIF('2a Map charges to elec regions'!$C$225:$C$406,$B42,'2a Map charges to elec regions'!V$225:V$406))</f>
        <v>159.91758139534886</v>
      </c>
      <c r="W42" s="116">
        <f>IF(SUMIF('2a Map charges to elec regions'!$C$225:$C$406,$B42,'2a Map charges to elec regions'!W$225:W$406)=0,"-",SUMIF('2a Map charges to elec regions'!$C$225:$C$406,$B42,'2a Map charges to elec regions'!W$225:W$406))</f>
        <v>149.69665116279072</v>
      </c>
      <c r="X42" s="116" t="str">
        <f>IF(SUMIF('2a Map charges to elec regions'!$C$225:$C$406,$B42,'2a Map charges to elec regions'!X$225:X$406)=0,"-",SUMIF('2a Map charges to elec regions'!$C$225:$C$406,$B42,'2a Map charges to elec regions'!X$225:X$406))</f>
        <v>-</v>
      </c>
      <c r="Y42" s="116" t="str">
        <f>IF(SUMIF('2a Map charges to elec regions'!$C$225:$C$406,$B42,'2a Map charges to elec regions'!Y$225:Y$406)=0,"-",SUMIF('2a Map charges to elec regions'!$C$225:$C$406,$B42,'2a Map charges to elec regions'!Y$225:Y$406))</f>
        <v>-</v>
      </c>
      <c r="Z42" s="10"/>
    </row>
    <row r="43" spans="1:26" s="14" customFormat="1" ht="11.25">
      <c r="A43" s="10"/>
      <c r="B43" s="163" t="s">
        <v>144</v>
      </c>
      <c r="C43" s="164"/>
      <c r="D43" s="164"/>
      <c r="E43" s="164"/>
      <c r="F43" s="164"/>
      <c r="G43" s="164"/>
      <c r="H43" s="164"/>
      <c r="I43" s="164"/>
      <c r="J43" s="164"/>
      <c r="K43" s="164"/>
      <c r="L43" s="164"/>
      <c r="M43" s="164"/>
      <c r="N43" s="164"/>
      <c r="O43" s="164"/>
      <c r="P43" s="164"/>
      <c r="Q43" s="164"/>
      <c r="R43" s="164"/>
      <c r="S43" s="164"/>
      <c r="T43" s="164"/>
      <c r="U43" s="164"/>
      <c r="V43" s="164"/>
      <c r="W43" s="164"/>
      <c r="X43" s="164"/>
      <c r="Y43" s="165"/>
      <c r="Z43" s="10"/>
    </row>
    <row r="44" spans="1:26" s="14" customFormat="1" ht="11.25">
      <c r="A44" s="10"/>
      <c r="B44" s="9" t="s">
        <v>128</v>
      </c>
      <c r="C44" s="185" t="s">
        <v>129</v>
      </c>
      <c r="D44" s="169"/>
      <c r="E44" s="29"/>
      <c r="F44" s="116">
        <f>IF(F14="-","-",F14+F29)</f>
        <v>122.92606294287481</v>
      </c>
      <c r="G44" s="116">
        <f t="shared" ref="G44:M44" si="0">IF(G14="-","-",G14+G29)</f>
        <v>122.80606294058597</v>
      </c>
      <c r="H44" s="116">
        <f t="shared" si="0"/>
        <v>119.11310513845872</v>
      </c>
      <c r="I44" s="116">
        <f t="shared" si="0"/>
        <v>118.76510513182116</v>
      </c>
      <c r="J44" s="116">
        <f t="shared" si="0"/>
        <v>118.84904344104548</v>
      </c>
      <c r="K44" s="116">
        <f t="shared" si="0"/>
        <v>118.87304344150324</v>
      </c>
      <c r="L44" s="116">
        <f t="shared" si="0"/>
        <v>122.22659483103664</v>
      </c>
      <c r="M44" s="116">
        <f t="shared" si="0"/>
        <v>122.29859483240992</v>
      </c>
      <c r="N44" s="29"/>
      <c r="O44" s="116">
        <f t="shared" ref="O44:Y44" si="1">IF(O14="-","-",O14+O29)</f>
        <v>122.29859483240992</v>
      </c>
      <c r="P44" s="116">
        <f t="shared" si="1"/>
        <v>124.98284395407399</v>
      </c>
      <c r="Q44" s="116">
        <f t="shared" si="1"/>
        <v>124.53884394560535</v>
      </c>
      <c r="R44" s="116">
        <f t="shared" si="1"/>
        <v>124.38335679735634</v>
      </c>
      <c r="S44" s="116">
        <f t="shared" si="1"/>
        <v>121.71935674654456</v>
      </c>
      <c r="T44" s="116">
        <f t="shared" si="1"/>
        <v>122.4395384114551</v>
      </c>
      <c r="U44" s="116">
        <f t="shared" si="1"/>
        <v>122.00753840321536</v>
      </c>
      <c r="V44" s="116">
        <f t="shared" si="1"/>
        <v>174.47664583896426</v>
      </c>
      <c r="W44" s="116">
        <f t="shared" si="1"/>
        <v>170.06714499181476</v>
      </c>
      <c r="X44" s="116" t="str">
        <f t="shared" si="1"/>
        <v>-</v>
      </c>
      <c r="Y44" s="116" t="str">
        <f t="shared" si="1"/>
        <v>-</v>
      </c>
      <c r="Z44" s="10"/>
    </row>
    <row r="45" spans="1:26" s="14" customFormat="1" ht="11.25">
      <c r="A45" s="10"/>
      <c r="B45" s="9" t="s">
        <v>130</v>
      </c>
      <c r="C45" s="186"/>
      <c r="D45" s="170"/>
      <c r="E45" s="29"/>
      <c r="F45" s="116">
        <f t="shared" ref="F45:F57" si="2">IF(F15="-","-",F15+F30)</f>
        <v>114.22216973903926</v>
      </c>
      <c r="G45" s="116">
        <f t="shared" ref="G45:M45" si="3">IF(G15="-","-",G15+G30)</f>
        <v>114.10216973889621</v>
      </c>
      <c r="H45" s="116">
        <f t="shared" si="3"/>
        <v>111.57868109024282</v>
      </c>
      <c r="I45" s="116">
        <f t="shared" si="3"/>
        <v>111.23068108982798</v>
      </c>
      <c r="J45" s="116">
        <f t="shared" si="3"/>
        <v>114.15671534102684</v>
      </c>
      <c r="K45" s="116">
        <f t="shared" si="3"/>
        <v>114.18071534105545</v>
      </c>
      <c r="L45" s="116">
        <f t="shared" si="3"/>
        <v>117.87067745578749</v>
      </c>
      <c r="M45" s="116">
        <f t="shared" si="3"/>
        <v>117.94267745587331</v>
      </c>
      <c r="N45" s="29"/>
      <c r="O45" s="116">
        <f t="shared" ref="O45:Y45" si="4">IF(O15="-","-",O15+O30)</f>
        <v>117.94267745587331</v>
      </c>
      <c r="P45" s="116">
        <f t="shared" si="4"/>
        <v>118.99587434009605</v>
      </c>
      <c r="Q45" s="116">
        <f t="shared" si="4"/>
        <v>118.55187433956675</v>
      </c>
      <c r="R45" s="116">
        <f t="shared" si="4"/>
        <v>118.06617531126528</v>
      </c>
      <c r="S45" s="116">
        <f t="shared" si="4"/>
        <v>115.40217530808954</v>
      </c>
      <c r="T45" s="116">
        <f t="shared" si="4"/>
        <v>114.79642864771901</v>
      </c>
      <c r="U45" s="116">
        <f t="shared" si="4"/>
        <v>114.36442864720404</v>
      </c>
      <c r="V45" s="116">
        <f t="shared" si="4"/>
        <v>167.61506585905434</v>
      </c>
      <c r="W45" s="116">
        <f t="shared" si="4"/>
        <v>161.99684173765627</v>
      </c>
      <c r="X45" s="116" t="str">
        <f t="shared" si="4"/>
        <v>-</v>
      </c>
      <c r="Y45" s="116" t="str">
        <f t="shared" si="4"/>
        <v>-</v>
      </c>
      <c r="Z45" s="10"/>
    </row>
    <row r="46" spans="1:26" s="14" customFormat="1" ht="11.25">
      <c r="A46" s="10"/>
      <c r="B46" s="9" t="s">
        <v>131</v>
      </c>
      <c r="C46" s="186"/>
      <c r="D46" s="170"/>
      <c r="E46" s="29"/>
      <c r="F46" s="116">
        <f t="shared" si="2"/>
        <v>134.42796169637757</v>
      </c>
      <c r="G46" s="116">
        <f t="shared" ref="G46:M46" si="5">IF(G16="-","-",G16+G31)</f>
        <v>134.3079617029311</v>
      </c>
      <c r="H46" s="116">
        <f t="shared" si="5"/>
        <v>136.01413156004517</v>
      </c>
      <c r="I46" s="116">
        <f t="shared" si="5"/>
        <v>135.66613157905041</v>
      </c>
      <c r="J46" s="116">
        <f t="shared" si="5"/>
        <v>131.33897376654295</v>
      </c>
      <c r="K46" s="116">
        <f t="shared" si="5"/>
        <v>131.36297376523225</v>
      </c>
      <c r="L46" s="116">
        <f t="shared" si="5"/>
        <v>136.4264001474786</v>
      </c>
      <c r="M46" s="116">
        <f t="shared" si="5"/>
        <v>136.49840014354649</v>
      </c>
      <c r="N46" s="29"/>
      <c r="O46" s="116">
        <f t="shared" ref="O46:Y46" si="6">IF(O16="-","-",O16+O31)</f>
        <v>136.49840014354649</v>
      </c>
      <c r="P46" s="116">
        <f t="shared" si="6"/>
        <v>143.82679144338769</v>
      </c>
      <c r="Q46" s="116">
        <f t="shared" si="6"/>
        <v>143.38279146763577</v>
      </c>
      <c r="R46" s="116">
        <f t="shared" si="6"/>
        <v>143.97192263725503</v>
      </c>
      <c r="S46" s="116">
        <f t="shared" si="6"/>
        <v>141.30792278274342</v>
      </c>
      <c r="T46" s="116">
        <f t="shared" si="6"/>
        <v>137.10011798842874</v>
      </c>
      <c r="U46" s="116">
        <f t="shared" si="6"/>
        <v>136.66811801202144</v>
      </c>
      <c r="V46" s="116">
        <f t="shared" si="6"/>
        <v>193.82353176775823</v>
      </c>
      <c r="W46" s="116">
        <f t="shared" si="6"/>
        <v>192.41016885255056</v>
      </c>
      <c r="X46" s="116" t="str">
        <f t="shared" si="6"/>
        <v>-</v>
      </c>
      <c r="Y46" s="116" t="str">
        <f t="shared" si="6"/>
        <v>-</v>
      </c>
      <c r="Z46" s="10"/>
    </row>
    <row r="47" spans="1:26" s="14" customFormat="1" ht="11.25">
      <c r="A47" s="10"/>
      <c r="B47" s="9" t="s">
        <v>132</v>
      </c>
      <c r="C47" s="186"/>
      <c r="D47" s="170"/>
      <c r="E47" s="29"/>
      <c r="F47" s="116">
        <f t="shared" si="2"/>
        <v>122.99212443422789</v>
      </c>
      <c r="G47" s="116">
        <f t="shared" ref="G47:M47" si="7">IF(G17="-","-",G17+G32)</f>
        <v>122.87212443243976</v>
      </c>
      <c r="H47" s="116">
        <f t="shared" si="7"/>
        <v>127.01512339606452</v>
      </c>
      <c r="I47" s="116">
        <f t="shared" si="7"/>
        <v>126.66712339087893</v>
      </c>
      <c r="J47" s="116">
        <f t="shared" si="7"/>
        <v>122.67142956032195</v>
      </c>
      <c r="K47" s="116">
        <f t="shared" si="7"/>
        <v>122.69542956067959</v>
      </c>
      <c r="L47" s="116">
        <f t="shared" si="7"/>
        <v>126.47670472145521</v>
      </c>
      <c r="M47" s="116">
        <f t="shared" si="7"/>
        <v>126.54870472252809</v>
      </c>
      <c r="N47" s="29"/>
      <c r="O47" s="116">
        <f t="shared" ref="O47:Y47" si="8">IF(O17="-","-",O17+O32)</f>
        <v>126.54870472252809</v>
      </c>
      <c r="P47" s="116">
        <f t="shared" si="8"/>
        <v>133.92510482284666</v>
      </c>
      <c r="Q47" s="116">
        <f t="shared" si="8"/>
        <v>133.48110481623056</v>
      </c>
      <c r="R47" s="116">
        <f t="shared" si="8"/>
        <v>133.46260491701702</v>
      </c>
      <c r="S47" s="116">
        <f t="shared" si="8"/>
        <v>130.79860487732032</v>
      </c>
      <c r="T47" s="116">
        <f t="shared" si="8"/>
        <v>123.5205609513242</v>
      </c>
      <c r="U47" s="116">
        <f t="shared" si="8"/>
        <v>123.08856094488691</v>
      </c>
      <c r="V47" s="116">
        <f t="shared" si="8"/>
        <v>176.87529028944815</v>
      </c>
      <c r="W47" s="116">
        <f t="shared" si="8"/>
        <v>173.8415552627836</v>
      </c>
      <c r="X47" s="116" t="str">
        <f t="shared" si="8"/>
        <v>-</v>
      </c>
      <c r="Y47" s="116" t="str">
        <f t="shared" si="8"/>
        <v>-</v>
      </c>
      <c r="Z47" s="10"/>
    </row>
    <row r="48" spans="1:26" s="14" customFormat="1" ht="11.25">
      <c r="A48" s="10"/>
      <c r="B48" s="9" t="s">
        <v>133</v>
      </c>
      <c r="C48" s="186"/>
      <c r="D48" s="170"/>
      <c r="E48" s="29"/>
      <c r="F48" s="116">
        <f t="shared" si="2"/>
        <v>121.65097677363647</v>
      </c>
      <c r="G48" s="116">
        <f t="shared" ref="G48:M48" si="9">IF(G18="-","-",G18+G33)</f>
        <v>121.53097677344201</v>
      </c>
      <c r="H48" s="116">
        <f t="shared" si="9"/>
        <v>121.41399080369646</v>
      </c>
      <c r="I48" s="116">
        <f t="shared" si="9"/>
        <v>121.06599080313252</v>
      </c>
      <c r="J48" s="116">
        <f t="shared" si="9"/>
        <v>121.93376744124076</v>
      </c>
      <c r="K48" s="116">
        <f t="shared" si="9"/>
        <v>121.95776744127966</v>
      </c>
      <c r="L48" s="116">
        <f t="shared" si="9"/>
        <v>125.68745668211915</v>
      </c>
      <c r="M48" s="116">
        <f t="shared" si="9"/>
        <v>125.75945668223582</v>
      </c>
      <c r="N48" s="29"/>
      <c r="O48" s="116">
        <f t="shared" ref="O48:Y48" si="10">IF(O18="-","-",O18+O33)</f>
        <v>125.75945668223582</v>
      </c>
      <c r="P48" s="116">
        <f t="shared" si="10"/>
        <v>130.25607066891573</v>
      </c>
      <c r="Q48" s="116">
        <f t="shared" si="10"/>
        <v>129.81207066819624</v>
      </c>
      <c r="R48" s="116">
        <f t="shared" si="10"/>
        <v>128.72722259193819</v>
      </c>
      <c r="S48" s="116">
        <f t="shared" si="10"/>
        <v>126.06322258762115</v>
      </c>
      <c r="T48" s="116">
        <f t="shared" si="10"/>
        <v>121.44005478738279</v>
      </c>
      <c r="U48" s="116">
        <f t="shared" si="10"/>
        <v>121.00805478668275</v>
      </c>
      <c r="V48" s="116">
        <f t="shared" si="10"/>
        <v>177.07854471363339</v>
      </c>
      <c r="W48" s="116">
        <f t="shared" si="10"/>
        <v>172.81223164660418</v>
      </c>
      <c r="X48" s="116" t="str">
        <f t="shared" si="10"/>
        <v>-</v>
      </c>
      <c r="Y48" s="116" t="str">
        <f t="shared" si="10"/>
        <v>-</v>
      </c>
      <c r="Z48" s="10"/>
    </row>
    <row r="49" spans="1:26" s="14" customFormat="1" ht="11.25">
      <c r="A49" s="10"/>
      <c r="B49" s="9" t="s">
        <v>134</v>
      </c>
      <c r="C49" s="186"/>
      <c r="D49" s="170"/>
      <c r="E49" s="28"/>
      <c r="F49" s="116">
        <f t="shared" si="2"/>
        <v>123.21530141639572</v>
      </c>
      <c r="G49" s="116">
        <f t="shared" ref="G49:M49" si="11">IF(G19="-","-",G19+G34)</f>
        <v>123.09530141639571</v>
      </c>
      <c r="H49" s="116">
        <f t="shared" si="11"/>
        <v>118.32634141586192</v>
      </c>
      <c r="I49" s="116">
        <f t="shared" si="11"/>
        <v>117.97834141586192</v>
      </c>
      <c r="J49" s="116">
        <f t="shared" si="11"/>
        <v>115.52791571060008</v>
      </c>
      <c r="K49" s="116">
        <f t="shared" si="11"/>
        <v>115.55191571060008</v>
      </c>
      <c r="L49" s="116">
        <f t="shared" si="11"/>
        <v>114.00248669728555</v>
      </c>
      <c r="M49" s="116">
        <f t="shared" si="11"/>
        <v>114.07448669728555</v>
      </c>
      <c r="N49" s="28"/>
      <c r="O49" s="116">
        <f t="shared" ref="O49:Y49" si="12">IF(O19="-","-",O19+O34)</f>
        <v>114.07448669728555</v>
      </c>
      <c r="P49" s="116">
        <f t="shared" si="12"/>
        <v>122.66333492872354</v>
      </c>
      <c r="Q49" s="116">
        <f t="shared" si="12"/>
        <v>122.21933492872355</v>
      </c>
      <c r="R49" s="116">
        <f t="shared" si="12"/>
        <v>122.61854888546891</v>
      </c>
      <c r="S49" s="116">
        <f t="shared" si="12"/>
        <v>119.95454888546891</v>
      </c>
      <c r="T49" s="116">
        <f t="shared" si="12"/>
        <v>111.15514265073047</v>
      </c>
      <c r="U49" s="116">
        <f t="shared" si="12"/>
        <v>110.72314265073047</v>
      </c>
      <c r="V49" s="116">
        <f t="shared" si="12"/>
        <v>161.30736867056936</v>
      </c>
      <c r="W49" s="116">
        <f t="shared" si="12"/>
        <v>157.85296844470182</v>
      </c>
      <c r="X49" s="116" t="str">
        <f t="shared" si="12"/>
        <v>-</v>
      </c>
      <c r="Y49" s="116" t="str">
        <f t="shared" si="12"/>
        <v>-</v>
      </c>
      <c r="Z49" s="10"/>
    </row>
    <row r="50" spans="1:26" s="14" customFormat="1" ht="11.25">
      <c r="A50" s="10"/>
      <c r="B50" s="9" t="s">
        <v>135</v>
      </c>
      <c r="C50" s="186"/>
      <c r="D50" s="170"/>
      <c r="E50" s="28"/>
      <c r="F50" s="116">
        <f t="shared" si="2"/>
        <v>124.55450199845689</v>
      </c>
      <c r="G50" s="116">
        <f t="shared" ref="G50:M50" si="13">IF(G20="-","-",G20+G35)</f>
        <v>124.43450200375649</v>
      </c>
      <c r="H50" s="116">
        <f t="shared" si="13"/>
        <v>126.69989052402468</v>
      </c>
      <c r="I50" s="116">
        <f t="shared" si="13"/>
        <v>126.35189053939352</v>
      </c>
      <c r="J50" s="116">
        <f t="shared" si="13"/>
        <v>122.00953552208036</v>
      </c>
      <c r="K50" s="116">
        <f t="shared" si="13"/>
        <v>122.03353552102044</v>
      </c>
      <c r="L50" s="116">
        <f t="shared" si="13"/>
        <v>124.85616486669934</v>
      </c>
      <c r="M50" s="116">
        <f t="shared" si="13"/>
        <v>124.92816486351958</v>
      </c>
      <c r="N50" s="28"/>
      <c r="O50" s="116">
        <f t="shared" ref="O50:Y50" si="14">IF(O20="-","-",O20+O35)</f>
        <v>124.92816486351958</v>
      </c>
      <c r="P50" s="116">
        <f t="shared" si="14"/>
        <v>130.3743170994253</v>
      </c>
      <c r="Q50" s="116">
        <f t="shared" si="14"/>
        <v>129.93031711903382</v>
      </c>
      <c r="R50" s="116">
        <f t="shared" si="14"/>
        <v>131.66552691870848</v>
      </c>
      <c r="S50" s="116">
        <f t="shared" si="14"/>
        <v>129.00152703635956</v>
      </c>
      <c r="T50" s="116">
        <f t="shared" si="14"/>
        <v>121.04857775819487</v>
      </c>
      <c r="U50" s="116">
        <f t="shared" si="14"/>
        <v>120.61657777727342</v>
      </c>
      <c r="V50" s="116">
        <f t="shared" si="14"/>
        <v>174.34033574074124</v>
      </c>
      <c r="W50" s="116">
        <f t="shared" si="14"/>
        <v>172.0480199069778</v>
      </c>
      <c r="X50" s="116" t="str">
        <f t="shared" si="14"/>
        <v>-</v>
      </c>
      <c r="Y50" s="116" t="str">
        <f t="shared" si="14"/>
        <v>-</v>
      </c>
      <c r="Z50" s="10"/>
    </row>
    <row r="51" spans="1:26" s="14" customFormat="1" ht="11.25">
      <c r="A51" s="10"/>
      <c r="B51" s="9" t="s">
        <v>136</v>
      </c>
      <c r="C51" s="186"/>
      <c r="D51" s="170"/>
      <c r="E51" s="28"/>
      <c r="F51" s="116">
        <f t="shared" si="2"/>
        <v>137.46522368866408</v>
      </c>
      <c r="G51" s="116">
        <f t="shared" ref="G51:M51" si="15">IF(G21="-","-",G21+G36)</f>
        <v>137.34522368837796</v>
      </c>
      <c r="H51" s="116">
        <f t="shared" si="15"/>
        <v>137.17207637429522</v>
      </c>
      <c r="I51" s="116">
        <f t="shared" si="15"/>
        <v>136.82407637346552</v>
      </c>
      <c r="J51" s="116">
        <f t="shared" si="15"/>
        <v>133.63288526126215</v>
      </c>
      <c r="K51" s="116">
        <f t="shared" si="15"/>
        <v>133.65688526131936</v>
      </c>
      <c r="L51" s="116">
        <f t="shared" si="15"/>
        <v>139.85820031131738</v>
      </c>
      <c r="M51" s="116">
        <f t="shared" si="15"/>
        <v>139.93020031148905</v>
      </c>
      <c r="N51" s="28"/>
      <c r="O51" s="116">
        <f t="shared" ref="O51:Y51" si="16">IF(O21="-","-",O21+O36)</f>
        <v>139.93020031148905</v>
      </c>
      <c r="P51" s="116">
        <f t="shared" si="16"/>
        <v>147.55778196828953</v>
      </c>
      <c r="Q51" s="116">
        <f t="shared" si="16"/>
        <v>147.11378196723095</v>
      </c>
      <c r="R51" s="116">
        <f t="shared" si="16"/>
        <v>146.38670058799391</v>
      </c>
      <c r="S51" s="116">
        <f t="shared" si="16"/>
        <v>143.72270058164244</v>
      </c>
      <c r="T51" s="116">
        <f t="shared" si="16"/>
        <v>135.00206945426558</v>
      </c>
      <c r="U51" s="116">
        <f t="shared" si="16"/>
        <v>134.57006945323562</v>
      </c>
      <c r="V51" s="116">
        <f t="shared" si="16"/>
        <v>189.64658384619739</v>
      </c>
      <c r="W51" s="116">
        <f t="shared" si="16"/>
        <v>186.5666054409462</v>
      </c>
      <c r="X51" s="116" t="str">
        <f t="shared" si="16"/>
        <v>-</v>
      </c>
      <c r="Y51" s="116" t="str">
        <f t="shared" si="16"/>
        <v>-</v>
      </c>
      <c r="Z51" s="10"/>
    </row>
    <row r="52" spans="1:26" s="14" customFormat="1" ht="11.25">
      <c r="A52" s="10"/>
      <c r="B52" s="9" t="s">
        <v>137</v>
      </c>
      <c r="C52" s="186"/>
      <c r="D52" s="170"/>
      <c r="E52" s="28"/>
      <c r="F52" s="116">
        <f t="shared" si="2"/>
        <v>128.26455915916478</v>
      </c>
      <c r="G52" s="116">
        <f t="shared" ref="G52:M52" si="17">IF(G22="-","-",G22+G37)</f>
        <v>128.14455915824388</v>
      </c>
      <c r="H52" s="116">
        <f t="shared" si="17"/>
        <v>135.60814189994264</v>
      </c>
      <c r="I52" s="116">
        <f t="shared" si="17"/>
        <v>135.26014189727204</v>
      </c>
      <c r="J52" s="116">
        <f t="shared" si="17"/>
        <v>132.52066043685861</v>
      </c>
      <c r="K52" s="116">
        <f t="shared" si="17"/>
        <v>132.54466043704281</v>
      </c>
      <c r="L52" s="116">
        <f t="shared" si="17"/>
        <v>140.09940757171941</v>
      </c>
      <c r="M52" s="116">
        <f t="shared" si="17"/>
        <v>140.17140757227193</v>
      </c>
      <c r="N52" s="28"/>
      <c r="O52" s="116">
        <f t="shared" ref="O52:Y52" si="18">IF(O22="-","-",O22+O37)</f>
        <v>140.17140757227193</v>
      </c>
      <c r="P52" s="116">
        <f t="shared" si="18"/>
        <v>141.96531913399983</v>
      </c>
      <c r="Q52" s="116">
        <f t="shared" si="18"/>
        <v>141.52131913059253</v>
      </c>
      <c r="R52" s="116">
        <f t="shared" si="18"/>
        <v>142.27338876596374</v>
      </c>
      <c r="S52" s="116">
        <f t="shared" si="18"/>
        <v>139.60938874551994</v>
      </c>
      <c r="T52" s="116">
        <f t="shared" si="18"/>
        <v>122.12537685853026</v>
      </c>
      <c r="U52" s="116">
        <f t="shared" si="18"/>
        <v>121.69337685521504</v>
      </c>
      <c r="V52" s="116">
        <f t="shared" si="18"/>
        <v>171.74149232481679</v>
      </c>
      <c r="W52" s="116">
        <f t="shared" si="18"/>
        <v>168.48134843106394</v>
      </c>
      <c r="X52" s="116" t="str">
        <f t="shared" si="18"/>
        <v>-</v>
      </c>
      <c r="Y52" s="116" t="str">
        <f t="shared" si="18"/>
        <v>-</v>
      </c>
      <c r="Z52" s="10"/>
    </row>
    <row r="53" spans="1:26" s="14" customFormat="1" ht="11.25">
      <c r="A53" s="10"/>
      <c r="B53" s="9" t="s">
        <v>138</v>
      </c>
      <c r="C53" s="186"/>
      <c r="D53" s="170"/>
      <c r="E53" s="28"/>
      <c r="F53" s="116">
        <f t="shared" si="2"/>
        <v>117.25912991101427</v>
      </c>
      <c r="G53" s="116">
        <f t="shared" ref="G53:M53" si="19">IF(G23="-","-",G23+G38)</f>
        <v>117.13912991501969</v>
      </c>
      <c r="H53" s="116">
        <f t="shared" si="19"/>
        <v>119.52683006717739</v>
      </c>
      <c r="I53" s="116">
        <f t="shared" si="19"/>
        <v>119.17883007879314</v>
      </c>
      <c r="J53" s="116">
        <f t="shared" si="19"/>
        <v>121.42513481279587</v>
      </c>
      <c r="K53" s="116">
        <f t="shared" si="19"/>
        <v>121.44913481199478</v>
      </c>
      <c r="L53" s="116">
        <f t="shared" si="19"/>
        <v>122.70618502036943</v>
      </c>
      <c r="M53" s="116">
        <f t="shared" si="19"/>
        <v>122.77818501796618</v>
      </c>
      <c r="N53" s="28"/>
      <c r="O53" s="116">
        <f t="shared" ref="O53:Y53" si="20">IF(O23="-","-",O23+O38)</f>
        <v>122.77818501796618</v>
      </c>
      <c r="P53" s="116">
        <f t="shared" si="20"/>
        <v>129.08535083090231</v>
      </c>
      <c r="Q53" s="116">
        <f t="shared" si="20"/>
        <v>128.64135084572243</v>
      </c>
      <c r="R53" s="116">
        <f t="shared" si="20"/>
        <v>127.49027461518759</v>
      </c>
      <c r="S53" s="116">
        <f t="shared" si="20"/>
        <v>124.82627470410817</v>
      </c>
      <c r="T53" s="116">
        <f t="shared" si="20"/>
        <v>135.64689009330851</v>
      </c>
      <c r="U53" s="116">
        <f t="shared" si="20"/>
        <v>135.21489010772808</v>
      </c>
      <c r="V53" s="116">
        <f t="shared" si="20"/>
        <v>185.63428955370102</v>
      </c>
      <c r="W53" s="116">
        <f t="shared" si="20"/>
        <v>179.53770071655171</v>
      </c>
      <c r="X53" s="116" t="str">
        <f t="shared" si="20"/>
        <v>-</v>
      </c>
      <c r="Y53" s="116" t="str">
        <f t="shared" si="20"/>
        <v>-</v>
      </c>
      <c r="Z53" s="10"/>
    </row>
    <row r="54" spans="1:26" s="14" customFormat="1" ht="11.25">
      <c r="A54" s="10"/>
      <c r="B54" s="9" t="s">
        <v>139</v>
      </c>
      <c r="C54" s="186"/>
      <c r="D54" s="170"/>
      <c r="E54" s="29"/>
      <c r="F54" s="116">
        <f t="shared" si="2"/>
        <v>131.21426541432564</v>
      </c>
      <c r="G54" s="116">
        <f t="shared" ref="G54:M54" si="21">IF(G24="-","-",G24+G39)</f>
        <v>131.09426542047683</v>
      </c>
      <c r="H54" s="116">
        <f t="shared" si="21"/>
        <v>135.2478202516063</v>
      </c>
      <c r="I54" s="116">
        <f t="shared" si="21"/>
        <v>134.89982026944477</v>
      </c>
      <c r="J54" s="116">
        <f t="shared" si="21"/>
        <v>133.31609533843078</v>
      </c>
      <c r="K54" s="116">
        <f t="shared" si="21"/>
        <v>133.34009533720052</v>
      </c>
      <c r="L54" s="116">
        <f t="shared" si="21"/>
        <v>140.85566212422739</v>
      </c>
      <c r="M54" s="116">
        <f t="shared" si="21"/>
        <v>140.9276621205367</v>
      </c>
      <c r="N54" s="29"/>
      <c r="O54" s="116">
        <f t="shared" ref="O54:Y54" si="22">IF(O24="-","-",O24+O39)</f>
        <v>140.9276621205367</v>
      </c>
      <c r="P54" s="116">
        <f t="shared" si="22"/>
        <v>150.79038998511555</v>
      </c>
      <c r="Q54" s="116">
        <f t="shared" si="22"/>
        <v>150.34639000787499</v>
      </c>
      <c r="R54" s="116">
        <f t="shared" si="22"/>
        <v>142.51282308408926</v>
      </c>
      <c r="S54" s="116">
        <f t="shared" si="22"/>
        <v>139.8488232206459</v>
      </c>
      <c r="T54" s="116">
        <f t="shared" si="22"/>
        <v>138.18989605661486</v>
      </c>
      <c r="U54" s="116">
        <f t="shared" si="22"/>
        <v>137.75789607875916</v>
      </c>
      <c r="V54" s="116">
        <f t="shared" si="22"/>
        <v>189.26069021415259</v>
      </c>
      <c r="W54" s="116">
        <f t="shared" si="22"/>
        <v>183.07456079319869</v>
      </c>
      <c r="X54" s="116" t="str">
        <f t="shared" si="22"/>
        <v>-</v>
      </c>
      <c r="Y54" s="116" t="str">
        <f t="shared" si="22"/>
        <v>-</v>
      </c>
      <c r="Z54" s="10"/>
    </row>
    <row r="55" spans="1:26" s="14" customFormat="1" ht="11.25">
      <c r="A55" s="10"/>
      <c r="B55" s="9" t="s">
        <v>140</v>
      </c>
      <c r="C55" s="186"/>
      <c r="D55" s="170"/>
      <c r="E55" s="29"/>
      <c r="F55" s="116">
        <f t="shared" si="2"/>
        <v>112.87642100972228</v>
      </c>
      <c r="G55" s="116">
        <f t="shared" ref="G55:M55" si="23">IF(G25="-","-",G25+G40)</f>
        <v>112.75642101444296</v>
      </c>
      <c r="H55" s="116">
        <f t="shared" si="23"/>
        <v>113.60237542192557</v>
      </c>
      <c r="I55" s="116">
        <f t="shared" si="23"/>
        <v>113.25437543561557</v>
      </c>
      <c r="J55" s="116">
        <f t="shared" si="23"/>
        <v>114.0082032933804</v>
      </c>
      <c r="K55" s="116">
        <f t="shared" si="23"/>
        <v>114.03220329243628</v>
      </c>
      <c r="L55" s="116">
        <f t="shared" si="23"/>
        <v>115.35194889108359</v>
      </c>
      <c r="M55" s="116">
        <f t="shared" si="23"/>
        <v>115.42394888825118</v>
      </c>
      <c r="N55" s="29"/>
      <c r="O55" s="116">
        <f t="shared" ref="O55:Y55" si="24">IF(O25="-","-",O25+O40)</f>
        <v>115.42394888825118</v>
      </c>
      <c r="P55" s="116">
        <f t="shared" si="24"/>
        <v>121.27843709343988</v>
      </c>
      <c r="Q55" s="116">
        <f t="shared" si="24"/>
        <v>120.83443711090642</v>
      </c>
      <c r="R55" s="116">
        <f t="shared" si="24"/>
        <v>121.37198584620985</v>
      </c>
      <c r="S55" s="116">
        <f t="shared" si="24"/>
        <v>118.70798595100914</v>
      </c>
      <c r="T55" s="116">
        <f t="shared" si="24"/>
        <v>114.27549598241158</v>
      </c>
      <c r="U55" s="116">
        <f t="shared" si="24"/>
        <v>113.84349599940606</v>
      </c>
      <c r="V55" s="116">
        <f t="shared" si="24"/>
        <v>167.37210430290392</v>
      </c>
      <c r="W55" s="116">
        <f t="shared" si="24"/>
        <v>162.71087916744185</v>
      </c>
      <c r="X55" s="116" t="str">
        <f t="shared" si="24"/>
        <v>-</v>
      </c>
      <c r="Y55" s="116" t="str">
        <f t="shared" si="24"/>
        <v>-</v>
      </c>
      <c r="Z55" s="10"/>
    </row>
    <row r="56" spans="1:26" s="14" customFormat="1" ht="11.25">
      <c r="A56" s="10"/>
      <c r="B56" s="9" t="s">
        <v>141</v>
      </c>
      <c r="C56" s="186"/>
      <c r="D56" s="170"/>
      <c r="E56" s="29"/>
      <c r="F56" s="116">
        <f t="shared" si="2"/>
        <v>108.45356419022889</v>
      </c>
      <c r="G56" s="116">
        <f t="shared" ref="G56:M56" si="25">IF(G26="-","-",G26+G41)</f>
        <v>108.33356418640227</v>
      </c>
      <c r="H56" s="116">
        <f t="shared" si="25"/>
        <v>120.97434724310997</v>
      </c>
      <c r="I56" s="116">
        <f t="shared" si="25"/>
        <v>120.62634723201279</v>
      </c>
      <c r="J56" s="116">
        <f t="shared" si="25"/>
        <v>116.38071491606703</v>
      </c>
      <c r="K56" s="116">
        <f t="shared" si="25"/>
        <v>116.40471491683236</v>
      </c>
      <c r="L56" s="116">
        <f t="shared" si="25"/>
        <v>120.67304283265682</v>
      </c>
      <c r="M56" s="116">
        <f t="shared" si="25"/>
        <v>120.74504283495278</v>
      </c>
      <c r="N56" s="29"/>
      <c r="O56" s="116">
        <f t="shared" ref="O56:Y56" si="26">IF(O26="-","-",O26+O41)</f>
        <v>120.74504283495278</v>
      </c>
      <c r="P56" s="116">
        <f t="shared" si="26"/>
        <v>124.35987626838403</v>
      </c>
      <c r="Q56" s="116">
        <f t="shared" si="26"/>
        <v>123.91587625422555</v>
      </c>
      <c r="R56" s="116">
        <f t="shared" si="26"/>
        <v>134.24032048035727</v>
      </c>
      <c r="S56" s="116">
        <f t="shared" si="26"/>
        <v>131.57632039540636</v>
      </c>
      <c r="T56" s="116">
        <f t="shared" si="26"/>
        <v>117.37108663910885</v>
      </c>
      <c r="U56" s="116">
        <f t="shared" si="26"/>
        <v>116.93908662533303</v>
      </c>
      <c r="V56" s="116">
        <f t="shared" si="26"/>
        <v>173.60794441327738</v>
      </c>
      <c r="W56" s="116">
        <f t="shared" si="26"/>
        <v>166.40714351919863</v>
      </c>
      <c r="X56" s="116" t="str">
        <f t="shared" si="26"/>
        <v>-</v>
      </c>
      <c r="Y56" s="116" t="str">
        <f t="shared" si="26"/>
        <v>-</v>
      </c>
      <c r="Z56" s="10"/>
    </row>
    <row r="57" spans="1:26" s="14" customFormat="1" ht="11.25">
      <c r="A57" s="10"/>
      <c r="B57" s="9" t="s">
        <v>142</v>
      </c>
      <c r="C57" s="187"/>
      <c r="D57" s="171"/>
      <c r="E57" s="29"/>
      <c r="F57" s="116">
        <f t="shared" si="2"/>
        <v>108.41773651861108</v>
      </c>
      <c r="G57" s="116">
        <f t="shared" ref="G57:M57" si="27">IF(G27="-","-",G27+G42)</f>
        <v>108.29773651861107</v>
      </c>
      <c r="H57" s="116">
        <f t="shared" si="27"/>
        <v>120.97937311923182</v>
      </c>
      <c r="I57" s="116">
        <f t="shared" si="27"/>
        <v>120.63137311923182</v>
      </c>
      <c r="J57" s="116">
        <f t="shared" si="27"/>
        <v>116.38255397526829</v>
      </c>
      <c r="K57" s="116">
        <f t="shared" si="27"/>
        <v>116.4065539752683</v>
      </c>
      <c r="L57" s="116">
        <f t="shared" si="27"/>
        <v>120.68792920353981</v>
      </c>
      <c r="M57" s="116">
        <f t="shared" si="27"/>
        <v>120.75992920353981</v>
      </c>
      <c r="N57" s="29"/>
      <c r="O57" s="116">
        <f t="shared" ref="O57:Y57" si="28">IF(O27="-","-",O27+O42)</f>
        <v>120.75992920353981</v>
      </c>
      <c r="P57" s="116">
        <f t="shared" si="28"/>
        <v>124.36459188902195</v>
      </c>
      <c r="Q57" s="116">
        <f t="shared" si="28"/>
        <v>123.92059188902195</v>
      </c>
      <c r="R57" s="116">
        <f t="shared" si="28"/>
        <v>134.26658823529411</v>
      </c>
      <c r="S57" s="116">
        <f t="shared" si="28"/>
        <v>131.60258823529409</v>
      </c>
      <c r="T57" s="116">
        <f t="shared" si="28"/>
        <v>117.38616328992188</v>
      </c>
      <c r="U57" s="116">
        <f t="shared" si="28"/>
        <v>116.95416328992189</v>
      </c>
      <c r="V57" s="116">
        <f t="shared" si="28"/>
        <v>173.63765601427758</v>
      </c>
      <c r="W57" s="116">
        <f t="shared" si="28"/>
        <v>166.42872578171944</v>
      </c>
      <c r="X57" s="116" t="str">
        <f t="shared" si="28"/>
        <v>-</v>
      </c>
      <c r="Y57" s="116" t="str">
        <f t="shared" si="28"/>
        <v>-</v>
      </c>
      <c r="Z57" s="10"/>
    </row>
    <row r="58" spans="1:26" s="14" customFormat="1" ht="11.25">
      <c r="A58" s="10"/>
      <c r="B58" s="10"/>
      <c r="C58" s="10"/>
      <c r="D58" s="10"/>
      <c r="E58" s="108"/>
      <c r="F58" s="108"/>
      <c r="G58" s="108"/>
      <c r="H58" s="108"/>
      <c r="I58" s="108"/>
      <c r="J58" s="108"/>
      <c r="K58" s="109"/>
      <c r="L58" s="109"/>
      <c r="M58" s="109"/>
      <c r="N58" s="108"/>
      <c r="O58" s="117"/>
      <c r="P58" s="108"/>
      <c r="Q58" s="108"/>
      <c r="R58" s="108"/>
      <c r="S58" s="108"/>
      <c r="T58" s="108"/>
      <c r="U58" s="108"/>
      <c r="V58" s="108"/>
      <c r="W58" s="108"/>
      <c r="X58" s="108"/>
      <c r="Y58" s="10"/>
    </row>
    <row r="59" spans="1:26" s="10" customFormat="1" ht="11.25"/>
    <row r="60" spans="1:26" s="111" customFormat="1" ht="11.25">
      <c r="B60" s="112" t="s">
        <v>145</v>
      </c>
    </row>
    <row r="61" spans="1:26" s="14" customFormat="1" ht="11.25">
      <c r="A61" s="10"/>
      <c r="B61" s="10"/>
      <c r="C61" s="10"/>
      <c r="D61" s="10"/>
      <c r="E61" s="10"/>
      <c r="F61" s="113"/>
      <c r="G61" s="113"/>
      <c r="H61" s="114"/>
      <c r="I61" s="114"/>
      <c r="J61" s="108"/>
      <c r="K61" s="108"/>
      <c r="L61" s="109"/>
      <c r="M61" s="109"/>
      <c r="N61" s="10"/>
      <c r="O61" s="113"/>
      <c r="P61" s="114"/>
      <c r="Q61" s="114"/>
      <c r="R61" s="114"/>
      <c r="S61" s="114"/>
      <c r="T61" s="114"/>
      <c r="U61" s="114"/>
      <c r="V61" s="114"/>
      <c r="W61" s="114"/>
      <c r="X61" s="114"/>
      <c r="Y61" s="114"/>
      <c r="Z61" s="10"/>
    </row>
    <row r="62" spans="1:26" s="14" customFormat="1" ht="14.25" customHeight="1">
      <c r="A62" s="10"/>
      <c r="B62" s="177" t="s">
        <v>70</v>
      </c>
      <c r="C62" s="177" t="s">
        <v>71</v>
      </c>
      <c r="D62" s="178"/>
      <c r="E62" s="28"/>
      <c r="F62" s="172" t="s">
        <v>72</v>
      </c>
      <c r="G62" s="173"/>
      <c r="H62" s="173"/>
      <c r="I62" s="173"/>
      <c r="J62" s="173"/>
      <c r="K62" s="173"/>
      <c r="L62" s="173"/>
      <c r="M62" s="174"/>
      <c r="N62" s="29"/>
      <c r="O62" s="172" t="s">
        <v>73</v>
      </c>
      <c r="P62" s="175"/>
      <c r="Q62" s="175"/>
      <c r="R62" s="175"/>
      <c r="S62" s="175"/>
      <c r="T62" s="175"/>
      <c r="U62" s="175"/>
      <c r="V62" s="175"/>
      <c r="W62" s="175"/>
      <c r="X62" s="175"/>
      <c r="Y62" s="176"/>
      <c r="Z62" s="10"/>
    </row>
    <row r="63" spans="1:26" s="14" customFormat="1" ht="12.6" customHeight="1">
      <c r="A63" s="10"/>
      <c r="B63" s="177"/>
      <c r="C63" s="177"/>
      <c r="D63" s="178"/>
      <c r="E63" s="28"/>
      <c r="F63" s="179" t="s">
        <v>74</v>
      </c>
      <c r="G63" s="180"/>
      <c r="H63" s="180"/>
      <c r="I63" s="180"/>
      <c r="J63" s="180"/>
      <c r="K63" s="180"/>
      <c r="L63" s="180"/>
      <c r="M63" s="181"/>
      <c r="N63" s="29"/>
      <c r="O63" s="182" t="s">
        <v>75</v>
      </c>
      <c r="P63" s="183"/>
      <c r="Q63" s="183"/>
      <c r="R63" s="183"/>
      <c r="S63" s="183"/>
      <c r="T63" s="183"/>
      <c r="U63" s="183"/>
      <c r="V63" s="183"/>
      <c r="W63" s="183"/>
      <c r="X63" s="183"/>
      <c r="Y63" s="184"/>
      <c r="Z63" s="10"/>
    </row>
    <row r="64" spans="1:26" s="14" customFormat="1" ht="26.25" customHeight="1">
      <c r="A64" s="10"/>
      <c r="B64" s="177"/>
      <c r="C64" s="177"/>
      <c r="D64" s="115" t="s">
        <v>76</v>
      </c>
      <c r="E64" s="28"/>
      <c r="F64" s="42" t="s">
        <v>77</v>
      </c>
      <c r="G64" s="51" t="s">
        <v>78</v>
      </c>
      <c r="H64" s="42" t="s">
        <v>79</v>
      </c>
      <c r="I64" s="42" t="s">
        <v>80</v>
      </c>
      <c r="J64" s="42" t="s">
        <v>81</v>
      </c>
      <c r="K64" s="42" t="s">
        <v>82</v>
      </c>
      <c r="L64" s="42" t="s">
        <v>83</v>
      </c>
      <c r="M64" s="42" t="s">
        <v>84</v>
      </c>
      <c r="N64" s="28"/>
      <c r="O64" s="42" t="s">
        <v>85</v>
      </c>
      <c r="P64" s="42" t="s">
        <v>86</v>
      </c>
      <c r="Q64" s="42" t="s">
        <v>87</v>
      </c>
      <c r="R64" s="42" t="s">
        <v>88</v>
      </c>
      <c r="S64" s="42" t="s">
        <v>89</v>
      </c>
      <c r="T64" s="42" t="s">
        <v>90</v>
      </c>
      <c r="U64" s="42" t="s">
        <v>91</v>
      </c>
      <c r="V64" s="42" t="s">
        <v>92</v>
      </c>
      <c r="W64" s="42" t="s">
        <v>93</v>
      </c>
      <c r="X64" s="42" t="s">
        <v>94</v>
      </c>
      <c r="Y64" s="42" t="s">
        <v>95</v>
      </c>
      <c r="Z64" s="10"/>
    </row>
    <row r="65" spans="1:26" s="14" customFormat="1" ht="12.6" customHeight="1">
      <c r="A65" s="10"/>
      <c r="B65" s="177"/>
      <c r="C65" s="177"/>
      <c r="D65" s="50" t="s">
        <v>96</v>
      </c>
      <c r="E65" s="28"/>
      <c r="F65" s="54" t="s">
        <v>97</v>
      </c>
      <c r="G65" s="54" t="s">
        <v>98</v>
      </c>
      <c r="H65" s="54" t="s">
        <v>99</v>
      </c>
      <c r="I65" s="54" t="s">
        <v>100</v>
      </c>
      <c r="J65" s="54" t="s">
        <v>101</v>
      </c>
      <c r="K65" s="55" t="s">
        <v>102</v>
      </c>
      <c r="L65" s="54" t="s">
        <v>103</v>
      </c>
      <c r="M65" s="54" t="s">
        <v>104</v>
      </c>
      <c r="N65" s="29"/>
      <c r="O65" s="54" t="s">
        <v>105</v>
      </c>
      <c r="P65" s="54" t="s">
        <v>106</v>
      </c>
      <c r="Q65" s="54" t="s">
        <v>107</v>
      </c>
      <c r="R65" s="56" t="s">
        <v>108</v>
      </c>
      <c r="S65" s="54" t="s">
        <v>109</v>
      </c>
      <c r="T65" s="54" t="s">
        <v>110</v>
      </c>
      <c r="U65" s="54" t="s">
        <v>111</v>
      </c>
      <c r="V65" s="54" t="s">
        <v>112</v>
      </c>
      <c r="W65" s="54" t="s">
        <v>113</v>
      </c>
      <c r="X65" s="54" t="s">
        <v>114</v>
      </c>
      <c r="Y65" s="54" t="s">
        <v>115</v>
      </c>
      <c r="Z65" s="10"/>
    </row>
    <row r="66" spans="1:26" s="14" customFormat="1" ht="12.6" customHeight="1">
      <c r="A66" s="10"/>
      <c r="B66" s="177"/>
      <c r="C66" s="177"/>
      <c r="D66" s="16" t="s">
        <v>116</v>
      </c>
      <c r="E66" s="28"/>
      <c r="F66" s="42" t="s">
        <v>117</v>
      </c>
      <c r="G66" s="42" t="s">
        <v>117</v>
      </c>
      <c r="H66" s="42" t="s">
        <v>118</v>
      </c>
      <c r="I66" s="42" t="s">
        <v>118</v>
      </c>
      <c r="J66" s="42" t="s">
        <v>119</v>
      </c>
      <c r="K66" s="57" t="s">
        <v>119</v>
      </c>
      <c r="L66" s="42" t="s">
        <v>120</v>
      </c>
      <c r="M66" s="42" t="s">
        <v>120</v>
      </c>
      <c r="N66" s="29"/>
      <c r="O66" s="42" t="s">
        <v>121</v>
      </c>
      <c r="P66" s="42" t="s">
        <v>122</v>
      </c>
      <c r="Q66" s="42" t="s">
        <v>122</v>
      </c>
      <c r="R66" s="53" t="s">
        <v>123</v>
      </c>
      <c r="S66" s="42" t="s">
        <v>123</v>
      </c>
      <c r="T66" s="42" t="s">
        <v>124</v>
      </c>
      <c r="U66" s="42" t="s">
        <v>124</v>
      </c>
      <c r="V66" s="42" t="s">
        <v>125</v>
      </c>
      <c r="W66" s="42" t="s">
        <v>125</v>
      </c>
      <c r="X66" s="42" t="s">
        <v>126</v>
      </c>
      <c r="Y66" s="42" t="s">
        <v>126</v>
      </c>
      <c r="Z66" s="10"/>
    </row>
    <row r="67" spans="1:26" s="14" customFormat="1" ht="11.25">
      <c r="A67" s="10"/>
      <c r="B67" s="163" t="s">
        <v>127</v>
      </c>
      <c r="C67" s="164"/>
      <c r="D67" s="164"/>
      <c r="E67" s="164"/>
      <c r="F67" s="164"/>
      <c r="G67" s="164"/>
      <c r="H67" s="164"/>
      <c r="I67" s="164"/>
      <c r="J67" s="164"/>
      <c r="K67" s="164"/>
      <c r="L67" s="164"/>
      <c r="M67" s="164"/>
      <c r="N67" s="164"/>
      <c r="O67" s="164"/>
      <c r="P67" s="164"/>
      <c r="Q67" s="164"/>
      <c r="R67" s="164"/>
      <c r="S67" s="164"/>
      <c r="T67" s="164"/>
      <c r="U67" s="164"/>
      <c r="V67" s="164"/>
      <c r="W67" s="164"/>
      <c r="X67" s="164"/>
      <c r="Y67" s="165"/>
      <c r="Z67" s="10"/>
    </row>
    <row r="68" spans="1:26" s="14" customFormat="1" ht="13.5" customHeight="1">
      <c r="A68" s="10"/>
      <c r="B68" s="156" t="s">
        <v>128</v>
      </c>
      <c r="C68" s="166" t="s">
        <v>129</v>
      </c>
      <c r="D68" s="169"/>
      <c r="E68" s="29"/>
      <c r="F68" s="116"/>
      <c r="G68" s="116"/>
      <c r="H68" s="116"/>
      <c r="I68" s="116"/>
      <c r="J68" s="116"/>
      <c r="K68" s="116"/>
      <c r="L68" s="116"/>
      <c r="M68" s="116"/>
      <c r="N68" s="28"/>
      <c r="O68" s="116"/>
      <c r="P68" s="116"/>
      <c r="Q68" s="116"/>
      <c r="R68" s="116"/>
      <c r="S68" s="116"/>
      <c r="T68" s="116"/>
      <c r="U68" s="116"/>
      <c r="V68" s="116">
        <f>IF(SUMIF('2a Map charges to elec regions'!$C$430:$C$611,$B68,'2a Map charges to elec regions'!V$430:V$611)=0,"-",SUMIF('2a Map charges to elec regions'!$C$430:$C$611,$B68,'2a Map charges to elec regions'!V$430:V$611))</f>
        <v>12.553640675068159</v>
      </c>
      <c r="W68" s="116">
        <f>IF(SUMIF('2a Map charges to elec regions'!$C$430:$C$611,$B68,'2a Map charges to elec regions'!W$430:W$611)=0,"-",SUMIF('2a Map charges to elec regions'!$C$430:$C$611,$B68,'2a Map charges to elec regions'!W$430:W$611))</f>
        <v>15.565640732517497</v>
      </c>
      <c r="X68" s="116" t="str">
        <f>IF(SUMIF('2a Map charges to elec regions'!$C$430:$C$611,$B68,'2a Map charges to elec regions'!X$430:X$611)=0,"-",SUMIF('2a Map charges to elec regions'!$C$430:$C$611,$B68,'2a Map charges to elec regions'!X$430:X$611))</f>
        <v>-</v>
      </c>
      <c r="Y68" s="116" t="str">
        <f>IF(SUMIF('2a Map charges to elec regions'!$C$430:$C$611,$B68,'2a Map charges to elec regions'!Y$430:Y$611)=0,"-",SUMIF('2a Map charges to elec regions'!$C$430:$C$611,$B68,'2a Map charges to elec regions'!Y$430:Y$611))</f>
        <v>-</v>
      </c>
      <c r="Z68" s="10"/>
    </row>
    <row r="69" spans="1:26" s="14" customFormat="1" ht="11.25">
      <c r="A69" s="10"/>
      <c r="B69" s="156" t="s">
        <v>130</v>
      </c>
      <c r="C69" s="167"/>
      <c r="D69" s="170"/>
      <c r="E69" s="29"/>
      <c r="F69" s="116"/>
      <c r="G69" s="116"/>
      <c r="H69" s="116"/>
      <c r="I69" s="116"/>
      <c r="J69" s="116"/>
      <c r="K69" s="116"/>
      <c r="L69" s="116"/>
      <c r="M69" s="116"/>
      <c r="N69" s="28"/>
      <c r="O69" s="116"/>
      <c r="P69" s="116"/>
      <c r="Q69" s="116"/>
      <c r="R69" s="116"/>
      <c r="S69" s="116"/>
      <c r="T69" s="116"/>
      <c r="U69" s="116"/>
      <c r="V69" s="116">
        <f>IF(SUMIF('2a Map charges to elec regions'!$C$430:$C$611,$B69,'2a Map charges to elec regions'!V$430:V$611)=0,"-",SUMIF('2a Map charges to elec regions'!$C$430:$C$611,$B69,'2a Map charges to elec regions'!V$430:V$611))</f>
        <v>12.234065645298518</v>
      </c>
      <c r="W69" s="116">
        <f>IF(SUMIF('2a Map charges to elec regions'!$C$430:$C$611,$B69,'2a Map charges to elec regions'!W$430:W$611)=0,"-",SUMIF('2a Map charges to elec regions'!$C$430:$C$611,$B69,'2a Map charges to elec regions'!W$430:W$611))</f>
        <v>15.2460656488891</v>
      </c>
      <c r="X69" s="116" t="str">
        <f>IF(SUMIF('2a Map charges to elec regions'!$C$430:$C$611,$B69,'2a Map charges to elec regions'!X$430:X$611)=0,"-",SUMIF('2a Map charges to elec regions'!$C$430:$C$611,$B69,'2a Map charges to elec regions'!X$430:X$611))</f>
        <v>-</v>
      </c>
      <c r="Y69" s="116" t="str">
        <f>IF(SUMIF('2a Map charges to elec regions'!$C$430:$C$611,$B69,'2a Map charges to elec regions'!Y$430:Y$611)=0,"-",SUMIF('2a Map charges to elec regions'!$C$430:$C$611,$B69,'2a Map charges to elec regions'!Y$430:Y$611))</f>
        <v>-</v>
      </c>
      <c r="Z69" s="10"/>
    </row>
    <row r="70" spans="1:26" s="14" customFormat="1" ht="11.25">
      <c r="A70" s="10"/>
      <c r="B70" s="156" t="s">
        <v>131</v>
      </c>
      <c r="C70" s="167"/>
      <c r="D70" s="170"/>
      <c r="E70" s="29"/>
      <c r="F70" s="116"/>
      <c r="G70" s="116"/>
      <c r="H70" s="116"/>
      <c r="I70" s="116"/>
      <c r="J70" s="116"/>
      <c r="K70" s="116"/>
      <c r="L70" s="116"/>
      <c r="M70" s="116"/>
      <c r="N70" s="28"/>
      <c r="O70" s="116"/>
      <c r="P70" s="116"/>
      <c r="Q70" s="116"/>
      <c r="R70" s="116"/>
      <c r="S70" s="116"/>
      <c r="T70" s="116"/>
      <c r="U70" s="116"/>
      <c r="V70" s="116">
        <f>IF(SUMIF('2a Map charges to elec regions'!$C$430:$C$611,$B70,'2a Map charges to elec regions'!V$430:V$611)=0,"-",SUMIF('2a Map charges to elec regions'!$C$430:$C$611,$B70,'2a Map charges to elec regions'!V$430:V$611))</f>
        <v>11.412455609814137</v>
      </c>
      <c r="W70" s="116">
        <f>IF(SUMIF('2a Map charges to elec regions'!$C$430:$C$611,$B70,'2a Map charges to elec regions'!W$430:W$611)=0,"-",SUMIF('2a Map charges to elec regions'!$C$430:$C$611,$B70,'2a Map charges to elec regions'!W$430:W$611))</f>
        <v>14.424455445320515</v>
      </c>
      <c r="X70" s="116" t="str">
        <f>IF(SUMIF('2a Map charges to elec regions'!$C$430:$C$611,$B70,'2a Map charges to elec regions'!X$430:X$611)=0,"-",SUMIF('2a Map charges to elec regions'!$C$430:$C$611,$B70,'2a Map charges to elec regions'!X$430:X$611))</f>
        <v>-</v>
      </c>
      <c r="Y70" s="116" t="str">
        <f>IF(SUMIF('2a Map charges to elec regions'!$C$430:$C$611,$B70,'2a Map charges to elec regions'!Y$430:Y$611)=0,"-",SUMIF('2a Map charges to elec regions'!$C$430:$C$611,$B70,'2a Map charges to elec regions'!Y$430:Y$611))</f>
        <v>-</v>
      </c>
      <c r="Z70" s="10"/>
    </row>
    <row r="71" spans="1:26" s="14" customFormat="1" ht="11.25">
      <c r="A71" s="10"/>
      <c r="B71" s="156" t="s">
        <v>132</v>
      </c>
      <c r="C71" s="167"/>
      <c r="D71" s="170"/>
      <c r="E71" s="29"/>
      <c r="F71" s="116"/>
      <c r="G71" s="116"/>
      <c r="H71" s="116"/>
      <c r="I71" s="116"/>
      <c r="J71" s="116"/>
      <c r="K71" s="116"/>
      <c r="L71" s="116"/>
      <c r="M71" s="116"/>
      <c r="N71" s="28"/>
      <c r="O71" s="116"/>
      <c r="P71" s="116"/>
      <c r="Q71" s="116"/>
      <c r="R71" s="116"/>
      <c r="S71" s="116"/>
      <c r="T71" s="116"/>
      <c r="U71" s="116"/>
      <c r="V71" s="116">
        <f>IF(SUMIF('2a Map charges to elec regions'!$C$430:$C$611,$B71,'2a Map charges to elec regions'!V$430:V$611)=0,"-",SUMIF('2a Map charges to elec regions'!$C$430:$C$611,$B71,'2a Map charges to elec regions'!V$430:V$611))</f>
        <v>10.484889885609016</v>
      </c>
      <c r="W71" s="116">
        <f>IF(SUMIF('2a Map charges to elec regions'!$C$430:$C$611,$B71,'2a Map charges to elec regions'!W$430:W$611)=0,"-",SUMIF('2a Map charges to elec regions'!$C$430:$C$611,$B71,'2a Map charges to elec regions'!W$430:W$611))</f>
        <v>13.496889930491314</v>
      </c>
      <c r="X71" s="116" t="str">
        <f>IF(SUMIF('2a Map charges to elec regions'!$C$430:$C$611,$B71,'2a Map charges to elec regions'!X$430:X$611)=0,"-",SUMIF('2a Map charges to elec regions'!$C$430:$C$611,$B71,'2a Map charges to elec regions'!X$430:X$611))</f>
        <v>-</v>
      </c>
      <c r="Y71" s="116" t="str">
        <f>IF(SUMIF('2a Map charges to elec regions'!$C$430:$C$611,$B71,'2a Map charges to elec regions'!Y$430:Y$611)=0,"-",SUMIF('2a Map charges to elec regions'!$C$430:$C$611,$B71,'2a Map charges to elec regions'!Y$430:Y$611))</f>
        <v>-</v>
      </c>
      <c r="Z71" s="10"/>
    </row>
    <row r="72" spans="1:26" s="14" customFormat="1" ht="11.25">
      <c r="A72" s="10"/>
      <c r="B72" s="156" t="s">
        <v>133</v>
      </c>
      <c r="C72" s="167"/>
      <c r="D72" s="170"/>
      <c r="E72" s="29"/>
      <c r="F72" s="116"/>
      <c r="G72" s="116"/>
      <c r="H72" s="116"/>
      <c r="I72" s="116"/>
      <c r="J72" s="116"/>
      <c r="K72" s="116"/>
      <c r="L72" s="116"/>
      <c r="M72" s="116"/>
      <c r="N72" s="28"/>
      <c r="O72" s="116"/>
      <c r="P72" s="116"/>
      <c r="Q72" s="116"/>
      <c r="R72" s="116"/>
      <c r="S72" s="116"/>
      <c r="T72" s="116"/>
      <c r="U72" s="116"/>
      <c r="V72" s="116">
        <f>IF(SUMIF('2a Map charges to elec regions'!$C$430:$C$611,$B72,'2a Map charges to elec regions'!V$430:V$611)=0,"-",SUMIF('2a Map charges to elec regions'!$C$430:$C$611,$B72,'2a Map charges to elec regions'!V$430:V$611))</f>
        <v>11.503098454402851</v>
      </c>
      <c r="W72" s="116">
        <f>IF(SUMIF('2a Map charges to elec regions'!$C$430:$C$611,$B72,'2a Map charges to elec regions'!W$430:W$611)=0,"-",SUMIF('2a Map charges to elec regions'!$C$430:$C$611,$B72,'2a Map charges to elec regions'!W$430:W$611))</f>
        <v>14.515098459283799</v>
      </c>
      <c r="X72" s="116" t="str">
        <f>IF(SUMIF('2a Map charges to elec regions'!$C$430:$C$611,$B72,'2a Map charges to elec regions'!X$430:X$611)=0,"-",SUMIF('2a Map charges to elec regions'!$C$430:$C$611,$B72,'2a Map charges to elec regions'!X$430:X$611))</f>
        <v>-</v>
      </c>
      <c r="Y72" s="116" t="str">
        <f>IF(SUMIF('2a Map charges to elec regions'!$C$430:$C$611,$B72,'2a Map charges to elec regions'!Y$430:Y$611)=0,"-",SUMIF('2a Map charges to elec regions'!$C$430:$C$611,$B72,'2a Map charges to elec regions'!Y$430:Y$611))</f>
        <v>-</v>
      </c>
      <c r="Z72" s="10"/>
    </row>
    <row r="73" spans="1:26" s="14" customFormat="1" ht="11.25">
      <c r="A73" s="10"/>
      <c r="B73" s="156" t="s">
        <v>134</v>
      </c>
      <c r="C73" s="167"/>
      <c r="D73" s="170"/>
      <c r="E73" s="29"/>
      <c r="F73" s="116"/>
      <c r="G73" s="116"/>
      <c r="H73" s="116"/>
      <c r="I73" s="116"/>
      <c r="J73" s="116"/>
      <c r="K73" s="116"/>
      <c r="L73" s="116"/>
      <c r="M73" s="116"/>
      <c r="N73" s="28"/>
      <c r="O73" s="116"/>
      <c r="P73" s="116"/>
      <c r="Q73" s="116"/>
      <c r="R73" s="116"/>
      <c r="S73" s="116"/>
      <c r="T73" s="116"/>
      <c r="U73" s="116"/>
      <c r="V73" s="116">
        <f>IF(SUMIF('2a Map charges to elec regions'!$C$430:$C$611,$B73,'2a Map charges to elec regions'!V$430:V$611)=0,"-",SUMIF('2a Map charges to elec regions'!$C$430:$C$611,$B73,'2a Map charges to elec regions'!V$430:V$611))</f>
        <v>10.735348122856868</v>
      </c>
      <c r="W73" s="116">
        <f>IF(SUMIF('2a Map charges to elec regions'!$C$430:$C$611,$B73,'2a Map charges to elec regions'!W$430:W$611)=0,"-",SUMIF('2a Map charges to elec regions'!$C$430:$C$611,$B73,'2a Map charges to elec regions'!W$430:W$611))</f>
        <v>13.747348122856868</v>
      </c>
      <c r="X73" s="116" t="str">
        <f>IF(SUMIF('2a Map charges to elec regions'!$C$430:$C$611,$B73,'2a Map charges to elec regions'!X$430:X$611)=0,"-",SUMIF('2a Map charges to elec regions'!$C$430:$C$611,$B73,'2a Map charges to elec regions'!X$430:X$611))</f>
        <v>-</v>
      </c>
      <c r="Y73" s="116" t="str">
        <f>IF(SUMIF('2a Map charges to elec regions'!$C$430:$C$611,$B73,'2a Map charges to elec regions'!Y$430:Y$611)=0,"-",SUMIF('2a Map charges to elec regions'!$C$430:$C$611,$B73,'2a Map charges to elec regions'!Y$430:Y$611))</f>
        <v>-</v>
      </c>
      <c r="Z73" s="10"/>
    </row>
    <row r="74" spans="1:26" s="14" customFormat="1" ht="11.25">
      <c r="A74" s="10"/>
      <c r="B74" s="156" t="s">
        <v>135</v>
      </c>
      <c r="C74" s="167"/>
      <c r="D74" s="170"/>
      <c r="E74" s="29"/>
      <c r="F74" s="116"/>
      <c r="G74" s="116"/>
      <c r="H74" s="116"/>
      <c r="I74" s="116"/>
      <c r="J74" s="116"/>
      <c r="K74" s="116"/>
      <c r="L74" s="116"/>
      <c r="M74" s="116"/>
      <c r="N74" s="28"/>
      <c r="O74" s="116"/>
      <c r="P74" s="116"/>
      <c r="Q74" s="116"/>
      <c r="R74" s="116"/>
      <c r="S74" s="116"/>
      <c r="T74" s="116"/>
      <c r="U74" s="116"/>
      <c r="V74" s="116">
        <f>IF(SUMIF('2a Map charges to elec regions'!$C$430:$C$611,$B74,'2a Map charges to elec regions'!V$430:V$611)=0,"-",SUMIF('2a Map charges to elec regions'!$C$430:$C$611,$B74,'2a Map charges to elec regions'!V$430:V$611))</f>
        <v>10.217942284300625</v>
      </c>
      <c r="W74" s="116">
        <f>IF(SUMIF('2a Map charges to elec regions'!$C$430:$C$611,$B74,'2a Map charges to elec regions'!W$430:W$611)=0,"-",SUMIF('2a Map charges to elec regions'!$C$430:$C$611,$B74,'2a Map charges to elec regions'!W$430:W$611))</f>
        <v>13.229942151280715</v>
      </c>
      <c r="X74" s="116" t="str">
        <f>IF(SUMIF('2a Map charges to elec regions'!$C$430:$C$611,$B74,'2a Map charges to elec regions'!X$430:X$611)=0,"-",SUMIF('2a Map charges to elec regions'!$C$430:$C$611,$B74,'2a Map charges to elec regions'!X$430:X$611))</f>
        <v>-</v>
      </c>
      <c r="Y74" s="116" t="str">
        <f>IF(SUMIF('2a Map charges to elec regions'!$C$430:$C$611,$B74,'2a Map charges to elec regions'!Y$430:Y$611)=0,"-",SUMIF('2a Map charges to elec regions'!$C$430:$C$611,$B74,'2a Map charges to elec regions'!Y$430:Y$611))</f>
        <v>-</v>
      </c>
      <c r="Z74" s="10"/>
    </row>
    <row r="75" spans="1:26" s="14" customFormat="1" ht="11.25">
      <c r="A75" s="10"/>
      <c r="B75" s="156" t="s">
        <v>136</v>
      </c>
      <c r="C75" s="167"/>
      <c r="D75" s="170"/>
      <c r="E75" s="29"/>
      <c r="F75" s="116"/>
      <c r="G75" s="116"/>
      <c r="H75" s="116"/>
      <c r="I75" s="116"/>
      <c r="J75" s="116"/>
      <c r="K75" s="116"/>
      <c r="L75" s="116"/>
      <c r="M75" s="116"/>
      <c r="N75" s="28"/>
      <c r="O75" s="116"/>
      <c r="P75" s="116"/>
      <c r="Q75" s="116"/>
      <c r="R75" s="116"/>
      <c r="S75" s="116"/>
      <c r="T75" s="116"/>
      <c r="U75" s="116"/>
      <c r="V75" s="116">
        <f>IF(SUMIF('2a Map charges to elec regions'!$C$430:$C$611,$B75,'2a Map charges to elec regions'!V$430:V$611)=0,"-",SUMIF('2a Map charges to elec regions'!$C$430:$C$611,$B75,'2a Map charges to elec regions'!V$430:V$611))</f>
        <v>11.45731906090645</v>
      </c>
      <c r="W75" s="116">
        <f>IF(SUMIF('2a Map charges to elec regions'!$C$430:$C$611,$B75,'2a Map charges to elec regions'!W$430:W$611)=0,"-",SUMIF('2a Map charges to elec regions'!$C$430:$C$611,$B75,'2a Map charges to elec regions'!W$430:W$611))</f>
        <v>14.469319068087616</v>
      </c>
      <c r="X75" s="116" t="str">
        <f>IF(SUMIF('2a Map charges to elec regions'!$C$430:$C$611,$B75,'2a Map charges to elec regions'!X$430:X$611)=0,"-",SUMIF('2a Map charges to elec regions'!$C$430:$C$611,$B75,'2a Map charges to elec regions'!X$430:X$611))</f>
        <v>-</v>
      </c>
      <c r="Y75" s="116" t="str">
        <f>IF(SUMIF('2a Map charges to elec regions'!$C$430:$C$611,$B75,'2a Map charges to elec regions'!Y$430:Y$611)=0,"-",SUMIF('2a Map charges to elec regions'!$C$430:$C$611,$B75,'2a Map charges to elec regions'!Y$430:Y$611))</f>
        <v>-</v>
      </c>
      <c r="Z75" s="10"/>
    </row>
    <row r="76" spans="1:26" s="14" customFormat="1" ht="11.25">
      <c r="A76" s="10"/>
      <c r="B76" s="156" t="s">
        <v>137</v>
      </c>
      <c r="C76" s="167"/>
      <c r="D76" s="170"/>
      <c r="E76" s="29"/>
      <c r="F76" s="116"/>
      <c r="G76" s="116"/>
      <c r="H76" s="116"/>
      <c r="I76" s="116"/>
      <c r="J76" s="116"/>
      <c r="K76" s="116"/>
      <c r="L76" s="116"/>
      <c r="M76" s="116"/>
      <c r="N76" s="29"/>
      <c r="O76" s="116"/>
      <c r="P76" s="116"/>
      <c r="Q76" s="116"/>
      <c r="R76" s="116"/>
      <c r="S76" s="116"/>
      <c r="T76" s="116"/>
      <c r="U76" s="116"/>
      <c r="V76" s="116">
        <f>IF(SUMIF('2a Map charges to elec regions'!$C$430:$C$611,$B76,'2a Map charges to elec regions'!V$430:V$611)=0,"-",SUMIF('2a Map charges to elec regions'!$C$430:$C$611,$B76,'2a Map charges to elec regions'!V$430:V$611))</f>
        <v>10.14949696403696</v>
      </c>
      <c r="W76" s="116">
        <f>IF(SUMIF('2a Map charges to elec regions'!$C$430:$C$611,$B76,'2a Map charges to elec regions'!W$430:W$611)=0,"-",SUMIF('2a Map charges to elec regions'!$C$430:$C$611,$B76,'2a Map charges to elec regions'!W$430:W$611))</f>
        <v>13.161496987151345</v>
      </c>
      <c r="X76" s="116" t="str">
        <f>IF(SUMIF('2a Map charges to elec regions'!$C$430:$C$611,$B76,'2a Map charges to elec regions'!X$430:X$611)=0,"-",SUMIF('2a Map charges to elec regions'!$C$430:$C$611,$B76,'2a Map charges to elec regions'!X$430:X$611))</f>
        <v>-</v>
      </c>
      <c r="Y76" s="116" t="str">
        <f>IF(SUMIF('2a Map charges to elec regions'!$C$430:$C$611,$B76,'2a Map charges to elec regions'!Y$430:Y$611)=0,"-",SUMIF('2a Map charges to elec regions'!$C$430:$C$611,$B76,'2a Map charges to elec regions'!Y$430:Y$611))</f>
        <v>-</v>
      </c>
      <c r="Z76" s="10"/>
    </row>
    <row r="77" spans="1:26" s="14" customFormat="1" ht="11.25">
      <c r="A77" s="10"/>
      <c r="B77" s="156" t="s">
        <v>138</v>
      </c>
      <c r="C77" s="167"/>
      <c r="D77" s="170"/>
      <c r="E77" s="29"/>
      <c r="F77" s="116"/>
      <c r="G77" s="116"/>
      <c r="H77" s="116"/>
      <c r="I77" s="116"/>
      <c r="J77" s="116"/>
      <c r="K77" s="116"/>
      <c r="L77" s="116"/>
      <c r="M77" s="116"/>
      <c r="N77" s="29"/>
      <c r="O77" s="116"/>
      <c r="P77" s="116"/>
      <c r="Q77" s="116"/>
      <c r="R77" s="116"/>
      <c r="S77" s="116"/>
      <c r="T77" s="116"/>
      <c r="U77" s="116"/>
      <c r="V77" s="116">
        <f>IF(SUMIF('2a Map charges to elec regions'!$C$430:$C$611,$B77,'2a Map charges to elec regions'!V$430:V$611)=0,"-",SUMIF('2a Map charges to elec regions'!$C$430:$C$611,$B77,'2a Map charges to elec regions'!V$430:V$611))</f>
        <v>11.524999420434893</v>
      </c>
      <c r="W77" s="116">
        <f>IF(SUMIF('2a Map charges to elec regions'!$C$430:$C$611,$B77,'2a Map charges to elec regions'!W$430:W$611)=0,"-",SUMIF('2a Map charges to elec regions'!$C$430:$C$611,$B77,'2a Map charges to elec regions'!W$430:W$611))</f>
        <v>14.536999319898547</v>
      </c>
      <c r="X77" s="116" t="str">
        <f>IF(SUMIF('2a Map charges to elec regions'!$C$430:$C$611,$B77,'2a Map charges to elec regions'!X$430:X$611)=0,"-",SUMIF('2a Map charges to elec regions'!$C$430:$C$611,$B77,'2a Map charges to elec regions'!X$430:X$611))</f>
        <v>-</v>
      </c>
      <c r="Y77" s="116" t="str">
        <f>IF(SUMIF('2a Map charges to elec regions'!$C$430:$C$611,$B77,'2a Map charges to elec regions'!Y$430:Y$611)=0,"-",SUMIF('2a Map charges to elec regions'!$C$430:$C$611,$B77,'2a Map charges to elec regions'!Y$430:Y$611))</f>
        <v>-</v>
      </c>
      <c r="Z77" s="10"/>
    </row>
    <row r="78" spans="1:26" s="14" customFormat="1" ht="11.25">
      <c r="A78" s="10"/>
      <c r="B78" s="156" t="s">
        <v>139</v>
      </c>
      <c r="C78" s="167"/>
      <c r="D78" s="170"/>
      <c r="E78" s="29"/>
      <c r="F78" s="116"/>
      <c r="G78" s="116"/>
      <c r="H78" s="116"/>
      <c r="I78" s="116"/>
      <c r="J78" s="116"/>
      <c r="K78" s="116"/>
      <c r="L78" s="116"/>
      <c r="M78" s="116"/>
      <c r="N78" s="29"/>
      <c r="O78" s="116"/>
      <c r="P78" s="116"/>
      <c r="Q78" s="116"/>
      <c r="R78" s="116"/>
      <c r="S78" s="116"/>
      <c r="T78" s="116"/>
      <c r="U78" s="116"/>
      <c r="V78" s="116">
        <f>IF(SUMIF('2a Map charges to elec regions'!$C$430:$C$611,$B78,'2a Map charges to elec regions'!V$430:V$611)=0,"-",SUMIF('2a Map charges to elec regions'!$C$430:$C$611,$B78,'2a Map charges to elec regions'!V$430:V$611))</f>
        <v>13.356950195639515</v>
      </c>
      <c r="W78" s="116">
        <f>IF(SUMIF('2a Map charges to elec regions'!$C$430:$C$611,$B78,'2a Map charges to elec regions'!W$430:W$611)=0,"-",SUMIF('2a Map charges to elec regions'!$C$430:$C$611,$B78,'2a Map charges to elec regions'!W$430:W$611))</f>
        <v>16.368950041244407</v>
      </c>
      <c r="X78" s="116" t="str">
        <f>IF(SUMIF('2a Map charges to elec regions'!$C$430:$C$611,$B78,'2a Map charges to elec regions'!X$430:X$611)=0,"-",SUMIF('2a Map charges to elec regions'!$C$430:$C$611,$B78,'2a Map charges to elec regions'!X$430:X$611))</f>
        <v>-</v>
      </c>
      <c r="Y78" s="116" t="str">
        <f>IF(SUMIF('2a Map charges to elec regions'!$C$430:$C$611,$B78,'2a Map charges to elec regions'!Y$430:Y$611)=0,"-",SUMIF('2a Map charges to elec regions'!$C$430:$C$611,$B78,'2a Map charges to elec regions'!Y$430:Y$611))</f>
        <v>-</v>
      </c>
      <c r="Z78" s="10"/>
    </row>
    <row r="79" spans="1:26" s="14" customFormat="1" ht="11.25">
      <c r="A79" s="10"/>
      <c r="B79" s="156" t="s">
        <v>140</v>
      </c>
      <c r="C79" s="167"/>
      <c r="D79" s="170"/>
      <c r="E79" s="29"/>
      <c r="F79" s="116"/>
      <c r="G79" s="116"/>
      <c r="H79" s="116"/>
      <c r="I79" s="116"/>
      <c r="J79" s="116"/>
      <c r="K79" s="116"/>
      <c r="L79" s="116"/>
      <c r="M79" s="116"/>
      <c r="N79" s="29"/>
      <c r="O79" s="116"/>
      <c r="P79" s="116"/>
      <c r="Q79" s="116"/>
      <c r="R79" s="116"/>
      <c r="S79" s="116"/>
      <c r="T79" s="116"/>
      <c r="U79" s="116"/>
      <c r="V79" s="116">
        <f>IF(SUMIF('2a Map charges to elec regions'!$C$430:$C$611,$B79,'2a Map charges to elec regions'!V$430:V$611)=0,"-",SUMIF('2a Map charges to elec regions'!$C$430:$C$611,$B79,'2a Map charges to elec regions'!V$430:V$611))</f>
        <v>11.758413868373031</v>
      </c>
      <c r="W79" s="116">
        <f>IF(SUMIF('2a Map charges to elec regions'!$C$430:$C$611,$B79,'2a Map charges to elec regions'!W$430:W$611)=0,"-",SUMIF('2a Map charges to elec regions'!$C$430:$C$611,$B79,'2a Map charges to elec regions'!W$430:W$611))</f>
        <v>14.770413749883767</v>
      </c>
      <c r="X79" s="116" t="str">
        <f>IF(SUMIF('2a Map charges to elec regions'!$C$430:$C$611,$B79,'2a Map charges to elec regions'!X$430:X$611)=0,"-",SUMIF('2a Map charges to elec regions'!$C$430:$C$611,$B79,'2a Map charges to elec regions'!X$430:X$611))</f>
        <v>-</v>
      </c>
      <c r="Y79" s="116" t="str">
        <f>IF(SUMIF('2a Map charges to elec regions'!$C$430:$C$611,$B79,'2a Map charges to elec regions'!Y$430:Y$611)=0,"-",SUMIF('2a Map charges to elec regions'!$C$430:$C$611,$B79,'2a Map charges to elec regions'!Y$430:Y$611))</f>
        <v>-</v>
      </c>
      <c r="Z79" s="10"/>
    </row>
    <row r="80" spans="1:26" s="14" customFormat="1" ht="11.25">
      <c r="A80" s="10"/>
      <c r="B80" s="156" t="s">
        <v>141</v>
      </c>
      <c r="C80" s="167"/>
      <c r="D80" s="170"/>
      <c r="E80" s="29"/>
      <c r="F80" s="116"/>
      <c r="G80" s="116"/>
      <c r="H80" s="116"/>
      <c r="I80" s="116"/>
      <c r="J80" s="116"/>
      <c r="K80" s="116"/>
      <c r="L80" s="116"/>
      <c r="M80" s="116"/>
      <c r="N80" s="29"/>
      <c r="O80" s="116"/>
      <c r="P80" s="116"/>
      <c r="Q80" s="116"/>
      <c r="R80" s="116"/>
      <c r="S80" s="116"/>
      <c r="T80" s="116"/>
      <c r="U80" s="116"/>
      <c r="V80" s="116">
        <f>IF(SUMIF('2a Map charges to elec regions'!$C$430:$C$611,$B80,'2a Map charges to elec regions'!V$430:V$611)=0,"-",SUMIF('2a Map charges to elec regions'!$C$430:$C$611,$B80,'2a Map charges to elec regions'!V$430:V$611))</f>
        <v>12.520813320401684</v>
      </c>
      <c r="W80" s="116">
        <f>IF(SUMIF('2a Map charges to elec regions'!$C$430:$C$611,$B80,'2a Map charges to elec regions'!W$430:W$611)=0,"-",SUMIF('2a Map charges to elec regions'!$C$430:$C$611,$B80,'2a Map charges to elec regions'!W$430:W$611))</f>
        <v>15.5328134164498</v>
      </c>
      <c r="X80" s="116" t="str">
        <f>IF(SUMIF('2a Map charges to elec regions'!$C$430:$C$611,$B80,'2a Map charges to elec regions'!X$430:X$611)=0,"-",SUMIF('2a Map charges to elec regions'!$C$430:$C$611,$B80,'2a Map charges to elec regions'!X$430:X$611))</f>
        <v>-</v>
      </c>
      <c r="Y80" s="116" t="str">
        <f>IF(SUMIF('2a Map charges to elec regions'!$C$430:$C$611,$B80,'2a Map charges to elec regions'!Y$430:Y$611)=0,"-",SUMIF('2a Map charges to elec regions'!$C$430:$C$611,$B80,'2a Map charges to elec regions'!Y$430:Y$611))</f>
        <v>-</v>
      </c>
      <c r="Z80" s="10"/>
    </row>
    <row r="81" spans="1:26" s="14" customFormat="1" ht="11.25">
      <c r="A81" s="10"/>
      <c r="B81" s="156" t="s">
        <v>142</v>
      </c>
      <c r="C81" s="168"/>
      <c r="D81" s="171"/>
      <c r="E81" s="29"/>
      <c r="F81" s="116"/>
      <c r="G81" s="116"/>
      <c r="H81" s="116"/>
      <c r="I81" s="116"/>
      <c r="J81" s="116"/>
      <c r="K81" s="116"/>
      <c r="L81" s="116"/>
      <c r="M81" s="116"/>
      <c r="N81" s="29"/>
      <c r="O81" s="116"/>
      <c r="P81" s="116"/>
      <c r="Q81" s="116"/>
      <c r="R81" s="116"/>
      <c r="S81" s="116"/>
      <c r="T81" s="116"/>
      <c r="U81" s="116"/>
      <c r="V81" s="116">
        <f>IF(SUMIF('2a Map charges to elec regions'!$C$430:$C$611,$B81,'2a Map charges to elec regions'!V$430:V$611)=0,"-",SUMIF('2a Map charges to elec regions'!$C$430:$C$611,$B81,'2a Map charges to elec regions'!V$430:V$611))</f>
        <v>12.524867549767045</v>
      </c>
      <c r="W81" s="116">
        <f>IF(SUMIF('2a Map charges to elec regions'!$C$430:$C$611,$B81,'2a Map charges to elec regions'!W$430:W$611)=0,"-",SUMIF('2a Map charges to elec regions'!$C$430:$C$611,$B81,'2a Map charges to elec regions'!W$430:W$611))</f>
        <v>15.536867549767043</v>
      </c>
      <c r="X81" s="116" t="str">
        <f>IF(SUMIF('2a Map charges to elec regions'!$C$430:$C$611,$B81,'2a Map charges to elec regions'!X$430:X$611)=0,"-",SUMIF('2a Map charges to elec regions'!$C$430:$C$611,$B81,'2a Map charges to elec regions'!X$430:X$611))</f>
        <v>-</v>
      </c>
      <c r="Y81" s="116" t="str">
        <f>IF(SUMIF('2a Map charges to elec regions'!$C$430:$C$611,$B81,'2a Map charges to elec regions'!Y$430:Y$611)=0,"-",SUMIF('2a Map charges to elec regions'!$C$430:$C$611,$B81,'2a Map charges to elec regions'!Y$430:Y$611))</f>
        <v>-</v>
      </c>
      <c r="Z81" s="10"/>
    </row>
    <row r="82" spans="1:26" s="14" customFormat="1" ht="11.25">
      <c r="A82" s="10"/>
      <c r="B82" s="163" t="s">
        <v>143</v>
      </c>
      <c r="C82" s="164"/>
      <c r="D82" s="164"/>
      <c r="E82" s="164"/>
      <c r="F82" s="164"/>
      <c r="G82" s="164"/>
      <c r="H82" s="164"/>
      <c r="I82" s="164"/>
      <c r="J82" s="164"/>
      <c r="K82" s="164"/>
      <c r="L82" s="164"/>
      <c r="M82" s="164"/>
      <c r="N82" s="164"/>
      <c r="O82" s="164"/>
      <c r="P82" s="164"/>
      <c r="Q82" s="164"/>
      <c r="R82" s="164"/>
      <c r="S82" s="164"/>
      <c r="T82" s="164"/>
      <c r="U82" s="164"/>
      <c r="V82" s="164"/>
      <c r="W82" s="164"/>
      <c r="X82" s="164"/>
      <c r="Y82" s="165"/>
      <c r="Z82" s="10"/>
    </row>
    <row r="83" spans="1:26" s="14" customFormat="1" ht="11.25">
      <c r="A83" s="10"/>
      <c r="B83" s="156" t="s">
        <v>128</v>
      </c>
      <c r="C83" s="166" t="s">
        <v>129</v>
      </c>
      <c r="D83" s="169"/>
      <c r="E83" s="29"/>
      <c r="F83" s="116"/>
      <c r="G83" s="116"/>
      <c r="H83" s="116"/>
      <c r="I83" s="116"/>
      <c r="J83" s="116"/>
      <c r="K83" s="116"/>
      <c r="L83" s="116"/>
      <c r="M83" s="116"/>
      <c r="N83" s="28"/>
      <c r="O83" s="116"/>
      <c r="P83" s="116"/>
      <c r="Q83" s="116"/>
      <c r="R83" s="116"/>
      <c r="S83" s="116"/>
      <c r="T83" s="116"/>
      <c r="U83" s="116"/>
      <c r="V83" s="116">
        <f>IF(SUMIF('2a Map charges to elec regions'!$C$627:$C$808,$B83,'2a Map charges to elec regions'!V$627:V$808)=0,"-",SUMIF('2a Map charges to elec regions'!$C$627:$C$808,$B83,'2a Map charges to elec regions'!V$627:V$808))</f>
        <v>149.18660641725248</v>
      </c>
      <c r="W83" s="116">
        <f>IF(SUMIF('2a Map charges to elec regions'!$C$627:$C$808,$B83,'2a Map charges to elec regions'!W$627:W$808)=0,"-",SUMIF('2a Map charges to elec regions'!$C$627:$C$808,$B83,'2a Map charges to elec regions'!W$627:W$808))</f>
        <v>142.27199903663043</v>
      </c>
      <c r="X83" s="116" t="str">
        <f>IF(SUMIF('2a Map charges to elec regions'!$C$627:$C$808,$B83,'2a Map charges to elec regions'!X$627:X$808)=0,"-",SUMIF('2a Map charges to elec regions'!$C$627:$C$808,$B83,'2a Map charges to elec regions'!X$627:X$808))</f>
        <v>-</v>
      </c>
      <c r="Y83" s="116" t="str">
        <f>IF(SUMIF('2a Map charges to elec regions'!$C$627:$C$808,$B83,'2a Map charges to elec regions'!Y$627:Y$808)=0,"-",SUMIF('2a Map charges to elec regions'!$C$627:$C$808,$B83,'2a Map charges to elec regions'!Y$627:Y$808))</f>
        <v>-</v>
      </c>
      <c r="Z83" s="10"/>
    </row>
    <row r="84" spans="1:26" s="14" customFormat="1" ht="11.25">
      <c r="A84" s="10"/>
      <c r="B84" s="156" t="s">
        <v>130</v>
      </c>
      <c r="C84" s="167"/>
      <c r="D84" s="170"/>
      <c r="E84" s="29"/>
      <c r="F84" s="116"/>
      <c r="G84" s="116"/>
      <c r="H84" s="116"/>
      <c r="I84" s="116"/>
      <c r="J84" s="116"/>
      <c r="K84" s="116"/>
      <c r="L84" s="116"/>
      <c r="M84" s="116"/>
      <c r="N84" s="28"/>
      <c r="O84" s="116"/>
      <c r="P84" s="116"/>
      <c r="Q84" s="116"/>
      <c r="R84" s="116"/>
      <c r="S84" s="116"/>
      <c r="T84" s="116"/>
      <c r="U84" s="116"/>
      <c r="V84" s="116">
        <f>IF(SUMIF('2a Map charges to elec regions'!$C$627:$C$808,$B84,'2a Map charges to elec regions'!V$627:V$808)=0,"-",SUMIF('2a Map charges to elec regions'!$C$627:$C$808,$B84,'2a Map charges to elec regions'!V$627:V$808))</f>
        <v>138.9169323204971</v>
      </c>
      <c r="W84" s="116">
        <f>IF(SUMIF('2a Map charges to elec regions'!$C$627:$C$808,$B84,'2a Map charges to elec regions'!W$627:W$808)=0,"-",SUMIF('2a Map charges to elec regions'!$C$627:$C$808,$B84,'2a Map charges to elec regions'!W$627:W$808))</f>
        <v>131.15656150666635</v>
      </c>
      <c r="X84" s="116" t="str">
        <f>IF(SUMIF('2a Map charges to elec regions'!$C$627:$C$808,$B84,'2a Map charges to elec regions'!X$627:X$808)=0,"-",SUMIF('2a Map charges to elec regions'!$C$627:$C$808,$B84,'2a Map charges to elec regions'!X$627:X$808))</f>
        <v>-</v>
      </c>
      <c r="Y84" s="116" t="str">
        <f>IF(SUMIF('2a Map charges to elec regions'!$C$627:$C$808,$B84,'2a Map charges to elec regions'!Y$627:Y$808)=0,"-",SUMIF('2a Map charges to elec regions'!$C$627:$C$808,$B84,'2a Map charges to elec regions'!Y$627:Y$808))</f>
        <v>-</v>
      </c>
      <c r="Z84" s="10"/>
    </row>
    <row r="85" spans="1:26" s="14" customFormat="1" ht="11.25">
      <c r="A85" s="10"/>
      <c r="B85" s="156" t="s">
        <v>131</v>
      </c>
      <c r="C85" s="167"/>
      <c r="D85" s="170"/>
      <c r="E85" s="29"/>
      <c r="F85" s="116"/>
      <c r="G85" s="116"/>
      <c r="H85" s="116"/>
      <c r="I85" s="116"/>
      <c r="J85" s="116"/>
      <c r="K85" s="116"/>
      <c r="L85" s="116"/>
      <c r="M85" s="116"/>
      <c r="N85" s="28"/>
      <c r="O85" s="116"/>
      <c r="P85" s="116"/>
      <c r="Q85" s="116"/>
      <c r="R85" s="116"/>
      <c r="S85" s="116"/>
      <c r="T85" s="116"/>
      <c r="U85" s="116"/>
      <c r="V85" s="116">
        <f>IF(SUMIF('2a Map charges to elec regions'!$C$627:$C$808,$B85,'2a Map charges to elec regions'!V$627:V$808)=0,"-",SUMIF('2a Map charges to elec regions'!$C$627:$C$808,$B85,'2a Map charges to elec regions'!V$627:V$808))</f>
        <v>163.68886032454387</v>
      </c>
      <c r="W85" s="116">
        <f>IF(SUMIF('2a Map charges to elec regions'!$C$627:$C$808,$B85,'2a Map charges to elec regions'!W$627:W$808)=0,"-",SUMIF('2a Map charges to elec regions'!$C$627:$C$808,$B85,'2a Map charges to elec regions'!W$627:W$808))</f>
        <v>159.70715858980367</v>
      </c>
      <c r="X85" s="116" t="str">
        <f>IF(SUMIF('2a Map charges to elec regions'!$C$627:$C$808,$B85,'2a Map charges to elec regions'!X$627:X$808)=0,"-",SUMIF('2a Map charges to elec regions'!$C$627:$C$808,$B85,'2a Map charges to elec regions'!X$627:X$808))</f>
        <v>-</v>
      </c>
      <c r="Y85" s="116" t="str">
        <f>IF(SUMIF('2a Map charges to elec regions'!$C$627:$C$808,$B85,'2a Map charges to elec regions'!Y$627:Y$808)=0,"-",SUMIF('2a Map charges to elec regions'!$C$627:$C$808,$B85,'2a Map charges to elec regions'!Y$627:Y$808))</f>
        <v>-</v>
      </c>
      <c r="Z85" s="10"/>
    </row>
    <row r="86" spans="1:26" s="14" customFormat="1" ht="11.25">
      <c r="A86" s="10"/>
      <c r="B86" s="156" t="s">
        <v>132</v>
      </c>
      <c r="C86" s="167"/>
      <c r="D86" s="170"/>
      <c r="E86" s="29"/>
      <c r="F86" s="116"/>
      <c r="G86" s="116"/>
      <c r="H86" s="116"/>
      <c r="I86" s="116"/>
      <c r="J86" s="116"/>
      <c r="K86" s="116"/>
      <c r="L86" s="116"/>
      <c r="M86" s="116"/>
      <c r="N86" s="28"/>
      <c r="O86" s="116"/>
      <c r="P86" s="116"/>
      <c r="Q86" s="116"/>
      <c r="R86" s="116"/>
      <c r="S86" s="116"/>
      <c r="T86" s="116"/>
      <c r="U86" s="116"/>
      <c r="V86" s="116">
        <f>IF(SUMIF('2a Map charges to elec regions'!$C$627:$C$808,$B86,'2a Map charges to elec regions'!V$627:V$808)=0,"-",SUMIF('2a Map charges to elec regions'!$C$627:$C$808,$B86,'2a Map charges to elec regions'!V$627:V$808))</f>
        <v>146.43463434807924</v>
      </c>
      <c r="W86" s="116">
        <f>IF(SUMIF('2a Map charges to elec regions'!$C$627:$C$808,$B86,'2a Map charges to elec regions'!W$627:W$808)=0,"-",SUMIF('2a Map charges to elec regions'!$C$627:$C$808,$B86,'2a Map charges to elec regions'!W$627:W$808))</f>
        <v>141.11278265678877</v>
      </c>
      <c r="X86" s="116" t="str">
        <f>IF(SUMIF('2a Map charges to elec regions'!$C$627:$C$808,$B86,'2a Map charges to elec regions'!X$627:X$808)=0,"-",SUMIF('2a Map charges to elec regions'!$C$627:$C$808,$B86,'2a Map charges to elec regions'!X$627:X$808))</f>
        <v>-</v>
      </c>
      <c r="Y86" s="116" t="str">
        <f>IF(SUMIF('2a Map charges to elec regions'!$C$627:$C$808,$B86,'2a Map charges to elec regions'!Y$627:Y$808)=0,"-",SUMIF('2a Map charges to elec regions'!$C$627:$C$808,$B86,'2a Map charges to elec regions'!Y$627:Y$808))</f>
        <v>-</v>
      </c>
      <c r="Z86" s="10"/>
    </row>
    <row r="87" spans="1:26" s="14" customFormat="1" ht="11.25">
      <c r="A87" s="10"/>
      <c r="B87" s="156" t="s">
        <v>133</v>
      </c>
      <c r="C87" s="167"/>
      <c r="D87" s="170"/>
      <c r="E87" s="29"/>
      <c r="F87" s="116"/>
      <c r="G87" s="116"/>
      <c r="H87" s="116"/>
      <c r="I87" s="116"/>
      <c r="J87" s="116"/>
      <c r="K87" s="116"/>
      <c r="L87" s="116"/>
      <c r="M87" s="116"/>
      <c r="N87" s="28"/>
      <c r="O87" s="116"/>
      <c r="P87" s="116"/>
      <c r="Q87" s="116"/>
      <c r="R87" s="116"/>
      <c r="S87" s="116"/>
      <c r="T87" s="116"/>
      <c r="U87" s="116"/>
      <c r="V87" s="116">
        <f>IF(SUMIF('2a Map charges to elec regions'!$C$627:$C$808,$B87,'2a Map charges to elec regions'!V$627:V$808)=0,"-",SUMIF('2a Map charges to elec regions'!$C$627:$C$808,$B87,'2a Map charges to elec regions'!V$627:V$808))</f>
        <v>147.35075736122428</v>
      </c>
      <c r="W87" s="116">
        <f>IF(SUMIF('2a Map charges to elec regions'!$C$627:$C$808,$B87,'2a Map charges to elec regions'!W$627:W$808)=0,"-",SUMIF('2a Map charges to elec regions'!$C$627:$C$808,$B87,'2a Map charges to elec regions'!W$627:W$808))</f>
        <v>140.84003722201439</v>
      </c>
      <c r="X87" s="116" t="str">
        <f>IF(SUMIF('2a Map charges to elec regions'!$C$627:$C$808,$B87,'2a Map charges to elec regions'!X$627:X$808)=0,"-",SUMIF('2a Map charges to elec regions'!$C$627:$C$808,$B87,'2a Map charges to elec regions'!X$627:X$808))</f>
        <v>-</v>
      </c>
      <c r="Y87" s="116" t="str">
        <f>IF(SUMIF('2a Map charges to elec regions'!$C$627:$C$808,$B87,'2a Map charges to elec regions'!Y$627:Y$808)=0,"-",SUMIF('2a Map charges to elec regions'!$C$627:$C$808,$B87,'2a Map charges to elec regions'!Y$627:Y$808))</f>
        <v>-</v>
      </c>
      <c r="Z87" s="10"/>
    </row>
    <row r="88" spans="1:26" s="14" customFormat="1" ht="11.25">
      <c r="A88" s="10"/>
      <c r="B88" s="156" t="s">
        <v>134</v>
      </c>
      <c r="C88" s="167"/>
      <c r="D88" s="170"/>
      <c r="E88" s="29"/>
      <c r="F88" s="116"/>
      <c r="G88" s="116"/>
      <c r="H88" s="116"/>
      <c r="I88" s="116"/>
      <c r="J88" s="116"/>
      <c r="K88" s="116"/>
      <c r="L88" s="116"/>
      <c r="M88" s="116"/>
      <c r="N88" s="28"/>
      <c r="O88" s="116"/>
      <c r="P88" s="116"/>
      <c r="Q88" s="116"/>
      <c r="R88" s="116"/>
      <c r="S88" s="116"/>
      <c r="T88" s="116"/>
      <c r="U88" s="116"/>
      <c r="V88" s="116">
        <f>IF(SUMIF('2a Map charges to elec regions'!$C$627:$C$808,$B88,'2a Map charges to elec regions'!V$627:V$808)=0,"-",SUMIF('2a Map charges to elec regions'!$C$627:$C$808,$B88,'2a Map charges to elec regions'!V$627:V$808))</f>
        <v>138.26444553729738</v>
      </c>
      <c r="W88" s="116">
        <f>IF(SUMIF('2a Map charges to elec regions'!$C$627:$C$808,$B88,'2a Map charges to elec regions'!W$627:W$808)=0,"-",SUMIF('2a Map charges to elec regions'!$C$627:$C$808,$B88,'2a Map charges to elec regions'!W$627:W$808))</f>
        <v>132.30756442351324</v>
      </c>
      <c r="X88" s="116" t="str">
        <f>IF(SUMIF('2a Map charges to elec regions'!$C$627:$C$808,$B88,'2a Map charges to elec regions'!X$627:X$808)=0,"-",SUMIF('2a Map charges to elec regions'!$C$627:$C$808,$B88,'2a Map charges to elec regions'!X$627:X$808))</f>
        <v>-</v>
      </c>
      <c r="Y88" s="116" t="str">
        <f>IF(SUMIF('2a Map charges to elec regions'!$C$627:$C$808,$B88,'2a Map charges to elec regions'!Y$627:Y$808)=0,"-",SUMIF('2a Map charges to elec regions'!$C$627:$C$808,$B88,'2a Map charges to elec regions'!Y$627:Y$808))</f>
        <v>-</v>
      </c>
      <c r="Z88" s="10"/>
    </row>
    <row r="89" spans="1:26" s="14" customFormat="1" ht="11.25">
      <c r="A89" s="10"/>
      <c r="B89" s="156" t="s">
        <v>135</v>
      </c>
      <c r="C89" s="167"/>
      <c r="D89" s="170"/>
      <c r="E89" s="29"/>
      <c r="F89" s="116"/>
      <c r="G89" s="116"/>
      <c r="H89" s="116"/>
      <c r="I89" s="116"/>
      <c r="J89" s="116"/>
      <c r="K89" s="116"/>
      <c r="L89" s="116"/>
      <c r="M89" s="116"/>
      <c r="N89" s="28"/>
      <c r="O89" s="116"/>
      <c r="P89" s="116"/>
      <c r="Q89" s="116"/>
      <c r="R89" s="116"/>
      <c r="S89" s="116"/>
      <c r="T89" s="116"/>
      <c r="U89" s="116"/>
      <c r="V89" s="116">
        <f>IF(SUMIF('2a Map charges to elec regions'!$C$627:$C$808,$B89,'2a Map charges to elec regions'!V$627:V$808)=0,"-",SUMIF('2a Map charges to elec regions'!$C$627:$C$808,$B89,'2a Map charges to elec regions'!V$627:V$808))</f>
        <v>146.07165970271359</v>
      </c>
      <c r="W89" s="116">
        <f>IF(SUMIF('2a Map charges to elec regions'!$C$627:$C$808,$B89,'2a Map charges to elec regions'!W$627:W$808)=0,"-",SUMIF('2a Map charges to elec regions'!$C$627:$C$808,$B89,'2a Map charges to elec regions'!W$627:W$808))</f>
        <v>141.33109035443968</v>
      </c>
      <c r="X89" s="116" t="str">
        <f>IF(SUMIF('2a Map charges to elec regions'!$C$627:$C$808,$B89,'2a Map charges to elec regions'!X$627:X$808)=0,"-",SUMIF('2a Map charges to elec regions'!$C$627:$C$808,$B89,'2a Map charges to elec regions'!X$627:X$808))</f>
        <v>-</v>
      </c>
      <c r="Y89" s="116" t="str">
        <f>IF(SUMIF('2a Map charges to elec regions'!$C$627:$C$808,$B89,'2a Map charges to elec regions'!Y$627:Y$808)=0,"-",SUMIF('2a Map charges to elec regions'!$C$627:$C$808,$B89,'2a Map charges to elec regions'!Y$627:Y$808))</f>
        <v>-</v>
      </c>
      <c r="Z89" s="10"/>
    </row>
    <row r="90" spans="1:26" s="14" customFormat="1" ht="11.25">
      <c r="A90" s="10"/>
      <c r="B90" s="156" t="s">
        <v>136</v>
      </c>
      <c r="C90" s="167"/>
      <c r="D90" s="170"/>
      <c r="E90" s="29"/>
      <c r="F90" s="116"/>
      <c r="G90" s="116"/>
      <c r="H90" s="116"/>
      <c r="I90" s="116"/>
      <c r="J90" s="116"/>
      <c r="K90" s="116"/>
      <c r="L90" s="116"/>
      <c r="M90" s="116"/>
      <c r="N90" s="28"/>
      <c r="O90" s="116"/>
      <c r="P90" s="116"/>
      <c r="Q90" s="116"/>
      <c r="R90" s="116"/>
      <c r="S90" s="116"/>
      <c r="T90" s="116"/>
      <c r="U90" s="116"/>
      <c r="V90" s="116">
        <f>IF(SUMIF('2a Map charges to elec regions'!$C$627:$C$808,$B90,'2a Map charges to elec regions'!V$627:V$808)=0,"-",SUMIF('2a Map charges to elec regions'!$C$627:$C$808,$B90,'2a Map charges to elec regions'!V$627:V$808))</f>
        <v>160.16213992121635</v>
      </c>
      <c r="W90" s="116">
        <f>IF(SUMIF('2a Map charges to elec regions'!$C$627:$C$808,$B90,'2a Map charges to elec regions'!W$627:W$808)=0,"-",SUMIF('2a Map charges to elec regions'!$C$627:$C$808,$B90,'2a Map charges to elec regions'!W$627:W$808))</f>
        <v>154.66216884554785</v>
      </c>
      <c r="X90" s="116" t="str">
        <f>IF(SUMIF('2a Map charges to elec regions'!$C$627:$C$808,$B90,'2a Map charges to elec regions'!X$627:X$808)=0,"-",SUMIF('2a Map charges to elec regions'!$C$627:$C$808,$B90,'2a Map charges to elec regions'!X$627:X$808))</f>
        <v>-</v>
      </c>
      <c r="Y90" s="116" t="str">
        <f>IF(SUMIF('2a Map charges to elec regions'!$C$627:$C$808,$B90,'2a Map charges to elec regions'!Y$627:Y$808)=0,"-",SUMIF('2a Map charges to elec regions'!$C$627:$C$808,$B90,'2a Map charges to elec regions'!Y$627:Y$808))</f>
        <v>-</v>
      </c>
      <c r="Z90" s="10"/>
    </row>
    <row r="91" spans="1:26" s="14" customFormat="1" ht="11.25">
      <c r="A91" s="10"/>
      <c r="B91" s="156" t="s">
        <v>137</v>
      </c>
      <c r="C91" s="167"/>
      <c r="D91" s="170"/>
      <c r="E91" s="29"/>
      <c r="F91" s="116"/>
      <c r="G91" s="116"/>
      <c r="H91" s="116"/>
      <c r="I91" s="116"/>
      <c r="J91" s="116"/>
      <c r="K91" s="116"/>
      <c r="L91" s="116"/>
      <c r="M91" s="116"/>
      <c r="N91" s="29"/>
      <c r="O91" s="116"/>
      <c r="P91" s="116"/>
      <c r="Q91" s="116"/>
      <c r="R91" s="116"/>
      <c r="S91" s="116"/>
      <c r="T91" s="116"/>
      <c r="U91" s="116"/>
      <c r="V91" s="116">
        <f>IF(SUMIF('2a Map charges to elec regions'!$C$627:$C$808,$B91,'2a Map charges to elec regions'!V$627:V$808)=0,"-",SUMIF('2a Map charges to elec regions'!$C$627:$C$808,$B91,'2a Map charges to elec regions'!V$627:V$808))</f>
        <v>144.49219243797788</v>
      </c>
      <c r="W91" s="116">
        <f>IF(SUMIF('2a Map charges to elec regions'!$C$627:$C$808,$B91,'2a Map charges to elec regions'!W$627:W$808)=0,"-",SUMIF('2a Map charges to elec regions'!$C$627:$C$808,$B91,'2a Map charges to elec regions'!W$627:W$808))</f>
        <v>138.86571744687973</v>
      </c>
      <c r="X91" s="116" t="str">
        <f>IF(SUMIF('2a Map charges to elec regions'!$C$627:$C$808,$B91,'2a Map charges to elec regions'!X$627:X$808)=0,"-",SUMIF('2a Map charges to elec regions'!$C$627:$C$808,$B91,'2a Map charges to elec regions'!X$627:X$808))</f>
        <v>-</v>
      </c>
      <c r="Y91" s="116" t="str">
        <f>IF(SUMIF('2a Map charges to elec regions'!$C$627:$C$808,$B91,'2a Map charges to elec regions'!Y$627:Y$808)=0,"-",SUMIF('2a Map charges to elec regions'!$C$627:$C$808,$B91,'2a Map charges to elec regions'!Y$627:Y$808))</f>
        <v>-</v>
      </c>
      <c r="Z91" s="10"/>
    </row>
    <row r="92" spans="1:26" s="14" customFormat="1" ht="11.25">
      <c r="A92" s="10"/>
      <c r="B92" s="156" t="s">
        <v>138</v>
      </c>
      <c r="C92" s="167"/>
      <c r="D92" s="170"/>
      <c r="E92" s="29"/>
      <c r="F92" s="116"/>
      <c r="G92" s="116"/>
      <c r="H92" s="116"/>
      <c r="I92" s="116"/>
      <c r="J92" s="116"/>
      <c r="K92" s="116"/>
      <c r="L92" s="116"/>
      <c r="M92" s="116"/>
      <c r="N92" s="29"/>
      <c r="O92" s="116"/>
      <c r="P92" s="116"/>
      <c r="Q92" s="116"/>
      <c r="R92" s="116"/>
      <c r="S92" s="116"/>
      <c r="T92" s="116"/>
      <c r="U92" s="116"/>
      <c r="V92" s="116">
        <f>IF(SUMIF('2a Map charges to elec regions'!$C$627:$C$808,$B92,'2a Map charges to elec regions'!V$627:V$808)=0,"-",SUMIF('2a Map charges to elec regions'!$C$627:$C$808,$B92,'2a Map charges to elec regions'!V$627:V$808))</f>
        <v>151.42044971649398</v>
      </c>
      <c r="W92" s="116">
        <f>IF(SUMIF('2a Map charges to elec regions'!$C$627:$C$808,$B92,'2a Map charges to elec regions'!W$627:W$808)=0,"-",SUMIF('2a Map charges to elec regions'!$C$627:$C$808,$B92,'2a Map charges to elec regions'!W$627:W$808))</f>
        <v>143.45864663628973</v>
      </c>
      <c r="X92" s="116" t="str">
        <f>IF(SUMIF('2a Map charges to elec regions'!$C$627:$C$808,$B92,'2a Map charges to elec regions'!X$627:X$808)=0,"-",SUMIF('2a Map charges to elec regions'!$C$627:$C$808,$B92,'2a Map charges to elec regions'!X$627:X$808))</f>
        <v>-</v>
      </c>
      <c r="Y92" s="116" t="str">
        <f>IF(SUMIF('2a Map charges to elec regions'!$C$627:$C$808,$B92,'2a Map charges to elec regions'!Y$627:Y$808)=0,"-",SUMIF('2a Map charges to elec regions'!$C$627:$C$808,$B92,'2a Map charges to elec regions'!Y$627:Y$808))</f>
        <v>-</v>
      </c>
      <c r="Z92" s="10"/>
    </row>
    <row r="93" spans="1:26" s="14" customFormat="1" ht="11.25">
      <c r="A93" s="10"/>
      <c r="B93" s="156" t="s">
        <v>139</v>
      </c>
      <c r="C93" s="167"/>
      <c r="D93" s="170"/>
      <c r="E93" s="29"/>
      <c r="F93" s="116"/>
      <c r="G93" s="116"/>
      <c r="H93" s="116"/>
      <c r="I93" s="116"/>
      <c r="J93" s="116"/>
      <c r="K93" s="116"/>
      <c r="L93" s="116"/>
      <c r="M93" s="116"/>
      <c r="N93" s="29"/>
      <c r="O93" s="116"/>
      <c r="P93" s="116"/>
      <c r="Q93" s="116"/>
      <c r="R93" s="116"/>
      <c r="S93" s="116"/>
      <c r="T93" s="116"/>
      <c r="U93" s="116"/>
      <c r="V93" s="116">
        <f>IF(SUMIF('2a Map charges to elec regions'!$C$627:$C$808,$B93,'2a Map charges to elec regions'!V$627:V$808)=0,"-",SUMIF('2a Map charges to elec regions'!$C$627:$C$808,$B93,'2a Map charges to elec regions'!V$627:V$808))</f>
        <v>161.48135785506469</v>
      </c>
      <c r="W93" s="116">
        <f>IF(SUMIF('2a Map charges to elec regions'!$C$627:$C$808,$B93,'2a Map charges to elec regions'!W$627:W$808)=0,"-",SUMIF('2a Map charges to elec regions'!$C$627:$C$808,$B93,'2a Map charges to elec regions'!W$627:W$808))</f>
        <v>153.00414971936038</v>
      </c>
      <c r="X93" s="116" t="str">
        <f>IF(SUMIF('2a Map charges to elec regions'!$C$627:$C$808,$B93,'2a Map charges to elec regions'!X$627:X$808)=0,"-",SUMIF('2a Map charges to elec regions'!$C$627:$C$808,$B93,'2a Map charges to elec regions'!X$627:X$808))</f>
        <v>-</v>
      </c>
      <c r="Y93" s="116" t="str">
        <f>IF(SUMIF('2a Map charges to elec regions'!$C$627:$C$808,$B93,'2a Map charges to elec regions'!Y$627:Y$808)=0,"-",SUMIF('2a Map charges to elec regions'!$C$627:$C$808,$B93,'2a Map charges to elec regions'!Y$627:Y$808))</f>
        <v>-</v>
      </c>
      <c r="Z93" s="10"/>
    </row>
    <row r="94" spans="1:26" s="14" customFormat="1" ht="11.25">
      <c r="A94" s="10"/>
      <c r="B94" s="156" t="s">
        <v>140</v>
      </c>
      <c r="C94" s="167"/>
      <c r="D94" s="170"/>
      <c r="E94" s="29"/>
      <c r="F94" s="116"/>
      <c r="G94" s="116"/>
      <c r="H94" s="116"/>
      <c r="I94" s="116"/>
      <c r="J94" s="116"/>
      <c r="K94" s="116"/>
      <c r="L94" s="116"/>
      <c r="M94" s="116"/>
      <c r="N94" s="29"/>
      <c r="O94" s="116"/>
      <c r="P94" s="116"/>
      <c r="Q94" s="116"/>
      <c r="R94" s="116"/>
      <c r="S94" s="116"/>
      <c r="T94" s="116"/>
      <c r="U94" s="116"/>
      <c r="V94" s="116">
        <f>IF(SUMIF('2a Map charges to elec regions'!$C$627:$C$808,$B94,'2a Map charges to elec regions'!V$627:V$808)=0,"-",SUMIF('2a Map charges to elec regions'!$C$627:$C$808,$B94,'2a Map charges to elec regions'!V$627:V$808))</f>
        <v>140.97038369634095</v>
      </c>
      <c r="W94" s="116">
        <f>IF(SUMIF('2a Map charges to elec regions'!$C$627:$C$808,$B94,'2a Map charges to elec regions'!W$627:W$808)=0,"-",SUMIF('2a Map charges to elec regions'!$C$627:$C$808,$B94,'2a Map charges to elec regions'!W$627:W$808))</f>
        <v>133.99809844677793</v>
      </c>
      <c r="X94" s="116" t="str">
        <f>IF(SUMIF('2a Map charges to elec regions'!$C$627:$C$808,$B94,'2a Map charges to elec regions'!X$627:X$808)=0,"-",SUMIF('2a Map charges to elec regions'!$C$627:$C$808,$B94,'2a Map charges to elec regions'!X$627:X$808))</f>
        <v>-</v>
      </c>
      <c r="Y94" s="116" t="str">
        <f>IF(SUMIF('2a Map charges to elec regions'!$C$627:$C$808,$B94,'2a Map charges to elec regions'!Y$627:Y$808)=0,"-",SUMIF('2a Map charges to elec regions'!$C$627:$C$808,$B94,'2a Map charges to elec regions'!Y$627:Y$808))</f>
        <v>-</v>
      </c>
      <c r="Z94" s="10"/>
    </row>
    <row r="95" spans="1:26" s="14" customFormat="1" ht="11.25">
      <c r="A95" s="10"/>
      <c r="B95" s="156" t="s">
        <v>141</v>
      </c>
      <c r="C95" s="167"/>
      <c r="D95" s="170"/>
      <c r="E95" s="29"/>
      <c r="F95" s="116"/>
      <c r="G95" s="116"/>
      <c r="H95" s="116"/>
      <c r="I95" s="116"/>
      <c r="J95" s="116"/>
      <c r="K95" s="116"/>
      <c r="L95" s="116"/>
      <c r="M95" s="116"/>
      <c r="N95" s="29"/>
      <c r="O95" s="116"/>
      <c r="P95" s="116"/>
      <c r="Q95" s="116"/>
      <c r="R95" s="116"/>
      <c r="S95" s="116"/>
      <c r="T95" s="116"/>
      <c r="U95" s="116"/>
      <c r="V95" s="116">
        <f>IF(SUMIF('2a Map charges to elec regions'!$C$627:$C$808,$B95,'2a Map charges to elec regions'!V$627:V$808)=0,"-",SUMIF('2a Map charges to elec regions'!$C$627:$C$808,$B95,'2a Map charges to elec regions'!V$627:V$808))</f>
        <v>145.13795345055377</v>
      </c>
      <c r="W95" s="116">
        <f>IF(SUMIF('2a Map charges to elec regions'!$C$627:$C$808,$B95,'2a Map charges to elec regions'!W$627:W$808)=0,"-",SUMIF('2a Map charges to elec regions'!$C$627:$C$808,$B95,'2a Map charges to elec regions'!W$627:W$808))</f>
        <v>135.89244680900129</v>
      </c>
      <c r="X95" s="116" t="str">
        <f>IF(SUMIF('2a Map charges to elec regions'!$C$627:$C$808,$B95,'2a Map charges to elec regions'!X$627:X$808)=0,"-",SUMIF('2a Map charges to elec regions'!$C$627:$C$808,$B95,'2a Map charges to elec regions'!X$627:X$808))</f>
        <v>-</v>
      </c>
      <c r="Y95" s="116" t="str">
        <f>IF(SUMIF('2a Map charges to elec regions'!$C$627:$C$808,$B95,'2a Map charges to elec regions'!Y$627:Y$808)=0,"-",SUMIF('2a Map charges to elec regions'!$C$627:$C$808,$B95,'2a Map charges to elec regions'!Y$627:Y$808))</f>
        <v>-</v>
      </c>
      <c r="Z95" s="10"/>
    </row>
    <row r="96" spans="1:26" s="14" customFormat="1" ht="11.25">
      <c r="A96" s="10"/>
      <c r="B96" s="156" t="s">
        <v>142</v>
      </c>
      <c r="C96" s="168"/>
      <c r="D96" s="171"/>
      <c r="E96" s="29"/>
      <c r="F96" s="116"/>
      <c r="G96" s="116"/>
      <c r="H96" s="116"/>
      <c r="I96" s="116"/>
      <c r="J96" s="116"/>
      <c r="K96" s="116"/>
      <c r="L96" s="116"/>
      <c r="M96" s="116"/>
      <c r="N96" s="29"/>
      <c r="O96" s="116"/>
      <c r="P96" s="116"/>
      <c r="Q96" s="116"/>
      <c r="R96" s="116"/>
      <c r="S96" s="116"/>
      <c r="T96" s="116"/>
      <c r="U96" s="116"/>
      <c r="V96" s="116">
        <f>IF(SUMIF('2a Map charges to elec regions'!$C$627:$C$808,$B96,'2a Map charges to elec regions'!V$627:V$808)=0,"-",SUMIF('2a Map charges to elec regions'!$C$627:$C$808,$B96,'2a Map charges to elec regions'!V$627:V$808))</f>
        <v>145.15515789473687</v>
      </c>
      <c r="W96" s="116">
        <f>IF(SUMIF('2a Map charges to elec regions'!$C$627:$C$808,$B96,'2a Map charges to elec regions'!W$627:W$808)=0,"-",SUMIF('2a Map charges to elec regions'!$C$627:$C$808,$B96,'2a Map charges to elec regions'!W$627:W$808))</f>
        <v>135.90252631578949</v>
      </c>
      <c r="X96" s="116" t="str">
        <f>IF(SUMIF('2a Map charges to elec regions'!$C$627:$C$808,$B96,'2a Map charges to elec regions'!X$627:X$808)=0,"-",SUMIF('2a Map charges to elec regions'!$C$627:$C$808,$B96,'2a Map charges to elec regions'!X$627:X$808))</f>
        <v>-</v>
      </c>
      <c r="Y96" s="116" t="str">
        <f>IF(SUMIF('2a Map charges to elec regions'!$C$627:$C$808,$B96,'2a Map charges to elec regions'!Y$627:Y$808)=0,"-",SUMIF('2a Map charges to elec regions'!$C$627:$C$808,$B96,'2a Map charges to elec regions'!Y$627:Y$808))</f>
        <v>-</v>
      </c>
      <c r="Z96" s="10"/>
    </row>
    <row r="97" spans="1:26" s="14" customFormat="1" ht="11.25">
      <c r="A97" s="10"/>
      <c r="B97" s="163" t="s">
        <v>144</v>
      </c>
      <c r="C97" s="164"/>
      <c r="D97" s="164"/>
      <c r="E97" s="164"/>
      <c r="F97" s="164"/>
      <c r="G97" s="164"/>
      <c r="H97" s="164"/>
      <c r="I97" s="164"/>
      <c r="J97" s="164"/>
      <c r="K97" s="164"/>
      <c r="L97" s="164"/>
      <c r="M97" s="164"/>
      <c r="N97" s="164"/>
      <c r="O97" s="164"/>
      <c r="P97" s="164"/>
      <c r="Q97" s="164"/>
      <c r="R97" s="164"/>
      <c r="S97" s="164"/>
      <c r="T97" s="164"/>
      <c r="U97" s="164"/>
      <c r="V97" s="164"/>
      <c r="W97" s="164"/>
      <c r="X97" s="164"/>
      <c r="Y97" s="165"/>
      <c r="Z97" s="10"/>
    </row>
    <row r="98" spans="1:26" s="14" customFormat="1" ht="11.25">
      <c r="A98" s="10"/>
      <c r="B98" s="156" t="s">
        <v>128</v>
      </c>
      <c r="C98" s="166" t="s">
        <v>129</v>
      </c>
      <c r="D98" s="169"/>
      <c r="E98" s="29"/>
      <c r="F98" s="116"/>
      <c r="G98" s="116"/>
      <c r="H98" s="116"/>
      <c r="I98" s="116"/>
      <c r="J98" s="116"/>
      <c r="K98" s="116"/>
      <c r="L98" s="116"/>
      <c r="M98" s="116"/>
      <c r="N98" s="28"/>
      <c r="O98" s="116"/>
      <c r="P98" s="116"/>
      <c r="Q98" s="116"/>
      <c r="R98" s="116"/>
      <c r="S98" s="116"/>
      <c r="T98" s="116"/>
      <c r="U98" s="116"/>
      <c r="V98" s="116">
        <f t="shared" ref="V98:Y98" si="29">IF(V68="-","-",V68+V83)</f>
        <v>161.74024709232063</v>
      </c>
      <c r="W98" s="116">
        <f t="shared" si="29"/>
        <v>157.83763976914793</v>
      </c>
      <c r="X98" s="116" t="str">
        <f t="shared" si="29"/>
        <v>-</v>
      </c>
      <c r="Y98" s="116" t="str">
        <f t="shared" si="29"/>
        <v>-</v>
      </c>
      <c r="Z98" s="10"/>
    </row>
    <row r="99" spans="1:26" s="14" customFormat="1" ht="11.25">
      <c r="A99" s="10"/>
      <c r="B99" s="156" t="s">
        <v>130</v>
      </c>
      <c r="C99" s="167"/>
      <c r="D99" s="170"/>
      <c r="E99" s="29"/>
      <c r="F99" s="116"/>
      <c r="G99" s="116"/>
      <c r="H99" s="116"/>
      <c r="I99" s="116"/>
      <c r="J99" s="116"/>
      <c r="K99" s="116"/>
      <c r="L99" s="116"/>
      <c r="M99" s="116"/>
      <c r="N99" s="28"/>
      <c r="O99" s="116"/>
      <c r="P99" s="116"/>
      <c r="Q99" s="116"/>
      <c r="R99" s="116"/>
      <c r="S99" s="116"/>
      <c r="T99" s="116"/>
      <c r="U99" s="116"/>
      <c r="V99" s="116">
        <f t="shared" ref="V99:Y99" si="30">IF(V69="-","-",V69+V84)</f>
        <v>151.15099796579563</v>
      </c>
      <c r="W99" s="116">
        <f t="shared" si="30"/>
        <v>146.40262715555545</v>
      </c>
      <c r="X99" s="116" t="str">
        <f t="shared" si="30"/>
        <v>-</v>
      </c>
      <c r="Y99" s="116" t="str">
        <f t="shared" si="30"/>
        <v>-</v>
      </c>
      <c r="Z99" s="10"/>
    </row>
    <row r="100" spans="1:26" s="14" customFormat="1" ht="11.25">
      <c r="A100" s="10"/>
      <c r="B100" s="156" t="s">
        <v>131</v>
      </c>
      <c r="C100" s="167"/>
      <c r="D100" s="170"/>
      <c r="E100" s="29"/>
      <c r="F100" s="116"/>
      <c r="G100" s="116"/>
      <c r="H100" s="116"/>
      <c r="I100" s="116"/>
      <c r="J100" s="116"/>
      <c r="K100" s="116"/>
      <c r="L100" s="116"/>
      <c r="M100" s="116"/>
      <c r="N100" s="28"/>
      <c r="O100" s="116"/>
      <c r="P100" s="116"/>
      <c r="Q100" s="116"/>
      <c r="R100" s="116"/>
      <c r="S100" s="116"/>
      <c r="T100" s="116"/>
      <c r="U100" s="116"/>
      <c r="V100" s="116">
        <f t="shared" ref="V100:Y100" si="31">IF(V70="-","-",V70+V85)</f>
        <v>175.10131593435801</v>
      </c>
      <c r="W100" s="116">
        <f t="shared" si="31"/>
        <v>174.13161403512419</v>
      </c>
      <c r="X100" s="116" t="str">
        <f t="shared" si="31"/>
        <v>-</v>
      </c>
      <c r="Y100" s="116" t="str">
        <f t="shared" si="31"/>
        <v>-</v>
      </c>
      <c r="Z100" s="10"/>
    </row>
    <row r="101" spans="1:26" s="14" customFormat="1" ht="11.25">
      <c r="A101" s="10"/>
      <c r="B101" s="156" t="s">
        <v>132</v>
      </c>
      <c r="C101" s="167"/>
      <c r="D101" s="170"/>
      <c r="E101" s="29"/>
      <c r="F101" s="116"/>
      <c r="G101" s="116"/>
      <c r="H101" s="116"/>
      <c r="I101" s="116"/>
      <c r="J101" s="116"/>
      <c r="K101" s="116"/>
      <c r="L101" s="116"/>
      <c r="M101" s="116"/>
      <c r="N101" s="28"/>
      <c r="O101" s="116"/>
      <c r="P101" s="116"/>
      <c r="Q101" s="116"/>
      <c r="R101" s="116"/>
      <c r="S101" s="116"/>
      <c r="T101" s="116"/>
      <c r="U101" s="116"/>
      <c r="V101" s="116">
        <f t="shared" ref="V101:Y101" si="32">IF(V71="-","-",V71+V86)</f>
        <v>156.91952423368826</v>
      </c>
      <c r="W101" s="116">
        <f t="shared" si="32"/>
        <v>154.60967258728007</v>
      </c>
      <c r="X101" s="116" t="str">
        <f t="shared" si="32"/>
        <v>-</v>
      </c>
      <c r="Y101" s="116" t="str">
        <f t="shared" si="32"/>
        <v>-</v>
      </c>
      <c r="Z101" s="10"/>
    </row>
    <row r="102" spans="1:26" s="14" customFormat="1" ht="11.25">
      <c r="A102" s="10"/>
      <c r="B102" s="156" t="s">
        <v>133</v>
      </c>
      <c r="C102" s="167"/>
      <c r="D102" s="170"/>
      <c r="E102" s="29"/>
      <c r="F102" s="116"/>
      <c r="G102" s="116"/>
      <c r="H102" s="116"/>
      <c r="I102" s="116"/>
      <c r="J102" s="116"/>
      <c r="K102" s="116"/>
      <c r="L102" s="116"/>
      <c r="M102" s="116"/>
      <c r="N102" s="28"/>
      <c r="O102" s="116"/>
      <c r="P102" s="116"/>
      <c r="Q102" s="116"/>
      <c r="R102" s="116"/>
      <c r="S102" s="116"/>
      <c r="T102" s="116"/>
      <c r="U102" s="116"/>
      <c r="V102" s="116">
        <f t="shared" ref="V102:Y102" si="33">IF(V72="-","-",V72+V87)</f>
        <v>158.85385581562713</v>
      </c>
      <c r="W102" s="116">
        <f t="shared" si="33"/>
        <v>155.35513568129818</v>
      </c>
      <c r="X102" s="116" t="str">
        <f t="shared" si="33"/>
        <v>-</v>
      </c>
      <c r="Y102" s="116" t="str">
        <f t="shared" si="33"/>
        <v>-</v>
      </c>
      <c r="Z102" s="10"/>
    </row>
    <row r="103" spans="1:26" s="14" customFormat="1" ht="11.25">
      <c r="A103" s="10"/>
      <c r="B103" s="156" t="s">
        <v>134</v>
      </c>
      <c r="C103" s="167"/>
      <c r="D103" s="170"/>
      <c r="E103" s="28"/>
      <c r="F103" s="116"/>
      <c r="G103" s="116"/>
      <c r="H103" s="116"/>
      <c r="I103" s="116"/>
      <c r="J103" s="116"/>
      <c r="K103" s="116"/>
      <c r="L103" s="116"/>
      <c r="M103" s="116"/>
      <c r="N103" s="28"/>
      <c r="O103" s="116"/>
      <c r="P103" s="116"/>
      <c r="Q103" s="116"/>
      <c r="R103" s="116"/>
      <c r="S103" s="116"/>
      <c r="T103" s="116"/>
      <c r="U103" s="116"/>
      <c r="V103" s="116">
        <f t="shared" ref="V103:Y103" si="34">IF(V73="-","-",V73+V88)</f>
        <v>148.99979366015424</v>
      </c>
      <c r="W103" s="116">
        <f t="shared" si="34"/>
        <v>146.0549125463701</v>
      </c>
      <c r="X103" s="116" t="str">
        <f t="shared" si="34"/>
        <v>-</v>
      </c>
      <c r="Y103" s="116" t="str">
        <f t="shared" si="34"/>
        <v>-</v>
      </c>
      <c r="Z103" s="10"/>
    </row>
    <row r="104" spans="1:26" s="14" customFormat="1" ht="11.25">
      <c r="A104" s="10"/>
      <c r="B104" s="156" t="s">
        <v>135</v>
      </c>
      <c r="C104" s="167"/>
      <c r="D104" s="170"/>
      <c r="E104" s="28"/>
      <c r="F104" s="116"/>
      <c r="G104" s="116"/>
      <c r="H104" s="116"/>
      <c r="I104" s="116"/>
      <c r="J104" s="116"/>
      <c r="K104" s="116"/>
      <c r="L104" s="116"/>
      <c r="M104" s="116"/>
      <c r="N104" s="28"/>
      <c r="O104" s="116"/>
      <c r="P104" s="116"/>
      <c r="Q104" s="116"/>
      <c r="R104" s="116"/>
      <c r="S104" s="116"/>
      <c r="T104" s="116"/>
      <c r="U104" s="116"/>
      <c r="V104" s="116">
        <f t="shared" ref="V104:Y104" si="35">IF(V74="-","-",V74+V89)</f>
        <v>156.28960198701421</v>
      </c>
      <c r="W104" s="116">
        <f t="shared" si="35"/>
        <v>154.56103250572039</v>
      </c>
      <c r="X104" s="116" t="str">
        <f t="shared" si="35"/>
        <v>-</v>
      </c>
      <c r="Y104" s="116" t="str">
        <f t="shared" si="35"/>
        <v>-</v>
      </c>
      <c r="Z104" s="10"/>
    </row>
    <row r="105" spans="1:26" s="14" customFormat="1" ht="11.25">
      <c r="A105" s="10"/>
      <c r="B105" s="156" t="s">
        <v>136</v>
      </c>
      <c r="C105" s="167"/>
      <c r="D105" s="170"/>
      <c r="E105" s="28"/>
      <c r="F105" s="116"/>
      <c r="G105" s="116"/>
      <c r="H105" s="116"/>
      <c r="I105" s="116"/>
      <c r="J105" s="116"/>
      <c r="K105" s="116"/>
      <c r="L105" s="116"/>
      <c r="M105" s="116"/>
      <c r="N105" s="28"/>
      <c r="O105" s="116"/>
      <c r="P105" s="116"/>
      <c r="Q105" s="116"/>
      <c r="R105" s="116"/>
      <c r="S105" s="116"/>
      <c r="T105" s="116"/>
      <c r="U105" s="116"/>
      <c r="V105" s="116">
        <f t="shared" ref="V105:Y105" si="36">IF(V75="-","-",V75+V90)</f>
        <v>171.61945898212281</v>
      </c>
      <c r="W105" s="116">
        <f t="shared" si="36"/>
        <v>169.13148791363548</v>
      </c>
      <c r="X105" s="116" t="str">
        <f t="shared" si="36"/>
        <v>-</v>
      </c>
      <c r="Y105" s="116" t="str">
        <f t="shared" si="36"/>
        <v>-</v>
      </c>
      <c r="Z105" s="10"/>
    </row>
    <row r="106" spans="1:26" s="14" customFormat="1" ht="11.25">
      <c r="A106" s="10"/>
      <c r="B106" s="156" t="s">
        <v>137</v>
      </c>
      <c r="C106" s="167"/>
      <c r="D106" s="170"/>
      <c r="E106" s="28"/>
      <c r="F106" s="116"/>
      <c r="G106" s="116"/>
      <c r="H106" s="116"/>
      <c r="I106" s="116"/>
      <c r="J106" s="116"/>
      <c r="K106" s="116"/>
      <c r="L106" s="116"/>
      <c r="M106" s="116"/>
      <c r="N106" s="29"/>
      <c r="O106" s="116"/>
      <c r="P106" s="116"/>
      <c r="Q106" s="116"/>
      <c r="R106" s="116"/>
      <c r="S106" s="116"/>
      <c r="T106" s="116"/>
      <c r="U106" s="116"/>
      <c r="V106" s="116">
        <f t="shared" ref="V106:Y106" si="37">IF(V76="-","-",V76+V91)</f>
        <v>154.64168940201483</v>
      </c>
      <c r="W106" s="116">
        <f t="shared" si="37"/>
        <v>152.02721443403107</v>
      </c>
      <c r="X106" s="116" t="str">
        <f t="shared" si="37"/>
        <v>-</v>
      </c>
      <c r="Y106" s="116" t="str">
        <f t="shared" si="37"/>
        <v>-</v>
      </c>
      <c r="Z106" s="10"/>
    </row>
    <row r="107" spans="1:26" s="14" customFormat="1" ht="11.25">
      <c r="A107" s="10"/>
      <c r="B107" s="156" t="s">
        <v>138</v>
      </c>
      <c r="C107" s="167"/>
      <c r="D107" s="170"/>
      <c r="E107" s="28"/>
      <c r="F107" s="116"/>
      <c r="G107" s="116"/>
      <c r="H107" s="116"/>
      <c r="I107" s="116"/>
      <c r="J107" s="116"/>
      <c r="K107" s="116"/>
      <c r="L107" s="116"/>
      <c r="M107" s="116"/>
      <c r="N107" s="29"/>
      <c r="O107" s="116"/>
      <c r="P107" s="116"/>
      <c r="Q107" s="116"/>
      <c r="R107" s="116"/>
      <c r="S107" s="116"/>
      <c r="T107" s="116"/>
      <c r="U107" s="116"/>
      <c r="V107" s="116">
        <f t="shared" ref="V107:Y107" si="38">IF(V77="-","-",V77+V92)</f>
        <v>162.94544913692886</v>
      </c>
      <c r="W107" s="116">
        <f t="shared" si="38"/>
        <v>157.99564595618827</v>
      </c>
      <c r="X107" s="116" t="str">
        <f t="shared" si="38"/>
        <v>-</v>
      </c>
      <c r="Y107" s="116" t="str">
        <f t="shared" si="38"/>
        <v>-</v>
      </c>
      <c r="Z107" s="10"/>
    </row>
    <row r="108" spans="1:26" s="14" customFormat="1" ht="11.25">
      <c r="A108" s="10"/>
      <c r="B108" s="156" t="s">
        <v>139</v>
      </c>
      <c r="C108" s="167"/>
      <c r="D108" s="170"/>
      <c r="E108" s="29"/>
      <c r="F108" s="116"/>
      <c r="G108" s="116"/>
      <c r="H108" s="116"/>
      <c r="I108" s="116"/>
      <c r="J108" s="116"/>
      <c r="K108" s="116"/>
      <c r="L108" s="116"/>
      <c r="M108" s="116"/>
      <c r="N108" s="29"/>
      <c r="O108" s="116"/>
      <c r="P108" s="116"/>
      <c r="Q108" s="116"/>
      <c r="R108" s="116"/>
      <c r="S108" s="116"/>
      <c r="T108" s="116"/>
      <c r="U108" s="116"/>
      <c r="V108" s="116">
        <f t="shared" ref="V108:Y108" si="39">IF(V78="-","-",V78+V93)</f>
        <v>174.8383080507042</v>
      </c>
      <c r="W108" s="116">
        <f t="shared" si="39"/>
        <v>169.37309976060479</v>
      </c>
      <c r="X108" s="116" t="str">
        <f t="shared" si="39"/>
        <v>-</v>
      </c>
      <c r="Y108" s="116" t="str">
        <f t="shared" si="39"/>
        <v>-</v>
      </c>
      <c r="Z108" s="10"/>
    </row>
    <row r="109" spans="1:26" s="14" customFormat="1" ht="11.25">
      <c r="A109" s="10"/>
      <c r="B109" s="156" t="s">
        <v>140</v>
      </c>
      <c r="C109" s="167"/>
      <c r="D109" s="170"/>
      <c r="E109" s="29"/>
      <c r="F109" s="116"/>
      <c r="G109" s="116"/>
      <c r="H109" s="116"/>
      <c r="I109" s="116"/>
      <c r="J109" s="116"/>
      <c r="K109" s="116"/>
      <c r="L109" s="116"/>
      <c r="M109" s="116"/>
      <c r="N109" s="29"/>
      <c r="O109" s="116"/>
      <c r="P109" s="116"/>
      <c r="Q109" s="116"/>
      <c r="R109" s="116"/>
      <c r="S109" s="116"/>
      <c r="T109" s="116"/>
      <c r="U109" s="116"/>
      <c r="V109" s="116">
        <f t="shared" ref="V109:Y109" si="40">IF(V79="-","-",V79+V94)</f>
        <v>152.72879756471397</v>
      </c>
      <c r="W109" s="116">
        <f t="shared" si="40"/>
        <v>148.7685121966617</v>
      </c>
      <c r="X109" s="116" t="str">
        <f t="shared" si="40"/>
        <v>-</v>
      </c>
      <c r="Y109" s="116" t="str">
        <f t="shared" si="40"/>
        <v>-</v>
      </c>
      <c r="Z109" s="10"/>
    </row>
    <row r="110" spans="1:26" s="14" customFormat="1" ht="11.25">
      <c r="A110" s="10"/>
      <c r="B110" s="156" t="s">
        <v>141</v>
      </c>
      <c r="C110" s="167"/>
      <c r="D110" s="170"/>
      <c r="E110" s="29"/>
      <c r="F110" s="116"/>
      <c r="G110" s="116"/>
      <c r="H110" s="116"/>
      <c r="I110" s="116"/>
      <c r="J110" s="116"/>
      <c r="K110" s="116"/>
      <c r="L110" s="116"/>
      <c r="M110" s="116"/>
      <c r="N110" s="29"/>
      <c r="O110" s="116"/>
      <c r="P110" s="116"/>
      <c r="Q110" s="116"/>
      <c r="R110" s="116"/>
      <c r="S110" s="116"/>
      <c r="T110" s="116"/>
      <c r="U110" s="116"/>
      <c r="V110" s="116">
        <f t="shared" ref="V110:Y110" si="41">IF(V80="-","-",V80+V95)</f>
        <v>157.65876677095545</v>
      </c>
      <c r="W110" s="116">
        <f t="shared" si="41"/>
        <v>151.4252602254511</v>
      </c>
      <c r="X110" s="116" t="str">
        <f t="shared" si="41"/>
        <v>-</v>
      </c>
      <c r="Y110" s="116" t="str">
        <f t="shared" si="41"/>
        <v>-</v>
      </c>
      <c r="Z110" s="10"/>
    </row>
    <row r="111" spans="1:26" s="14" customFormat="1" ht="11.25">
      <c r="A111" s="10"/>
      <c r="B111" s="156" t="s">
        <v>142</v>
      </c>
      <c r="C111" s="168"/>
      <c r="D111" s="171"/>
      <c r="E111" s="29"/>
      <c r="F111" s="116"/>
      <c r="G111" s="116"/>
      <c r="H111" s="116"/>
      <c r="I111" s="116"/>
      <c r="J111" s="116"/>
      <c r="K111" s="116"/>
      <c r="L111" s="116"/>
      <c r="M111" s="116"/>
      <c r="N111" s="29"/>
      <c r="O111" s="116"/>
      <c r="P111" s="116"/>
      <c r="Q111" s="116"/>
      <c r="R111" s="116"/>
      <c r="S111" s="116"/>
      <c r="T111" s="116"/>
      <c r="U111" s="116"/>
      <c r="V111" s="116">
        <f t="shared" ref="V111:Y111" si="42">IF(V81="-","-",V81+V96)</f>
        <v>157.68002544450391</v>
      </c>
      <c r="W111" s="116">
        <f t="shared" si="42"/>
        <v>151.43939386555653</v>
      </c>
      <c r="X111" s="116" t="str">
        <f t="shared" si="42"/>
        <v>-</v>
      </c>
      <c r="Y111" s="116" t="str">
        <f t="shared" si="42"/>
        <v>-</v>
      </c>
      <c r="Z111" s="10"/>
    </row>
    <row r="112" spans="1:26" s="14" customFormat="1" ht="11.25">
      <c r="A112" s="10"/>
      <c r="B112" s="10"/>
      <c r="C112" s="10"/>
      <c r="D112" s="10"/>
      <c r="E112" s="108"/>
      <c r="F112" s="108"/>
      <c r="G112" s="108"/>
      <c r="H112" s="108"/>
      <c r="I112" s="108"/>
      <c r="J112" s="108"/>
      <c r="K112" s="109"/>
      <c r="L112" s="109"/>
      <c r="M112" s="109"/>
      <c r="N112" s="108"/>
      <c r="O112" s="117"/>
      <c r="P112" s="108"/>
      <c r="Q112" s="108"/>
      <c r="R112" s="108"/>
      <c r="S112" s="108"/>
      <c r="T112" s="108"/>
      <c r="U112" s="108"/>
      <c r="V112" s="108"/>
      <c r="W112" s="108"/>
      <c r="X112" s="108"/>
      <c r="Y112" s="10"/>
    </row>
    <row r="113" s="10" customFormat="1" ht="11.25"/>
  </sheetData>
  <sortState xmlns:xlrd2="http://schemas.microsoft.com/office/spreadsheetml/2017/richdata2" ref="B36:AF49">
    <sortCondition ref="C36:C49"/>
  </sortState>
  <mergeCells count="33">
    <mergeCell ref="O8:Y8"/>
    <mergeCell ref="O9:Y9"/>
    <mergeCell ref="B13:Y13"/>
    <mergeCell ref="B28:Y28"/>
    <mergeCell ref="B43:Y43"/>
    <mergeCell ref="C14:C27"/>
    <mergeCell ref="C29:C42"/>
    <mergeCell ref="F8:M8"/>
    <mergeCell ref="F9:M9"/>
    <mergeCell ref="D8:D9"/>
    <mergeCell ref="C44:C57"/>
    <mergeCell ref="B3:M3"/>
    <mergeCell ref="D44:D57"/>
    <mergeCell ref="D29:D42"/>
    <mergeCell ref="D14:D27"/>
    <mergeCell ref="B8:B12"/>
    <mergeCell ref="C8:C12"/>
    <mergeCell ref="B97:Y97"/>
    <mergeCell ref="C98:C111"/>
    <mergeCell ref="D98:D111"/>
    <mergeCell ref="F62:M62"/>
    <mergeCell ref="O62:Y62"/>
    <mergeCell ref="B62:B66"/>
    <mergeCell ref="C62:C66"/>
    <mergeCell ref="D62:D63"/>
    <mergeCell ref="F63:M63"/>
    <mergeCell ref="O63:Y63"/>
    <mergeCell ref="B67:Y67"/>
    <mergeCell ref="C68:C81"/>
    <mergeCell ref="D68:D81"/>
    <mergeCell ref="B82:Y82"/>
    <mergeCell ref="C83:C96"/>
    <mergeCell ref="D83:D9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D7D31"/>
  </sheetPr>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Z809"/>
  <sheetViews>
    <sheetView zoomScaleNormal="100" workbookViewId="0"/>
  </sheetViews>
  <sheetFormatPr defaultColWidth="0" defaultRowHeight="14.25" zeroHeight="1"/>
  <cols>
    <col min="1" max="1" width="6.42578125" style="64" customWidth="1"/>
    <col min="2" max="3" width="22.42578125" style="64" customWidth="1"/>
    <col min="4" max="4" width="28.5703125" style="64" customWidth="1"/>
    <col min="5" max="5" width="2.85546875" style="64" customWidth="1"/>
    <col min="6" max="13" width="17.5703125" style="64" customWidth="1"/>
    <col min="14" max="14" width="2.85546875" style="64" customWidth="1"/>
    <col min="15" max="25" width="17.5703125" style="64" customWidth="1"/>
    <col min="26" max="26" width="10.140625" style="64" customWidth="1"/>
    <col min="27" max="16384" width="0" style="64" hidden="1"/>
  </cols>
  <sheetData>
    <row r="1" spans="1:26" s="61" customFormat="1" ht="12.6" customHeight="1"/>
    <row r="2" spans="1:26" s="61" customFormat="1" ht="18.600000000000001" customHeight="1">
      <c r="B2" s="27" t="s">
        <v>146</v>
      </c>
      <c r="C2" s="27"/>
      <c r="D2" s="27"/>
    </row>
    <row r="3" spans="1:26" s="61" customFormat="1" ht="36" customHeight="1">
      <c r="B3" s="188" t="s">
        <v>147</v>
      </c>
      <c r="C3" s="188"/>
      <c r="D3" s="188"/>
      <c r="E3" s="188"/>
      <c r="F3" s="188"/>
      <c r="G3" s="188"/>
      <c r="H3" s="62"/>
      <c r="I3" s="62"/>
      <c r="J3" s="62"/>
      <c r="K3" s="62"/>
      <c r="L3" s="62"/>
      <c r="M3" s="62"/>
      <c r="N3" s="62"/>
      <c r="O3" s="62"/>
      <c r="P3" s="62"/>
    </row>
    <row r="4" spans="1:26" s="61" customFormat="1" ht="12.6" customHeight="1"/>
    <row r="5" spans="1:26" s="63" customFormat="1">
      <c r="F5" s="10"/>
      <c r="O5" s="10"/>
    </row>
    <row r="6" spans="1:26" s="111" customFormat="1" ht="11.25">
      <c r="B6" s="112" t="s">
        <v>148</v>
      </c>
    </row>
    <row r="7" spans="1:26" s="63" customFormat="1"/>
    <row r="8" spans="1:26" s="14" customFormat="1" ht="11.25">
      <c r="A8" s="10"/>
      <c r="B8" s="193" t="s">
        <v>149</v>
      </c>
      <c r="C8" s="194" t="s">
        <v>150</v>
      </c>
      <c r="D8" s="195"/>
      <c r="E8" s="29"/>
      <c r="F8" s="172" t="s">
        <v>72</v>
      </c>
      <c r="G8" s="173"/>
      <c r="H8" s="173"/>
      <c r="I8" s="173"/>
      <c r="J8" s="173"/>
      <c r="K8" s="173"/>
      <c r="L8" s="173"/>
      <c r="M8" s="174"/>
      <c r="N8" s="29"/>
      <c r="O8" s="172" t="s">
        <v>73</v>
      </c>
      <c r="P8" s="175"/>
      <c r="Q8" s="175"/>
      <c r="R8" s="175"/>
      <c r="S8" s="175"/>
      <c r="T8" s="175"/>
      <c r="U8" s="175"/>
      <c r="V8" s="175"/>
      <c r="W8" s="175"/>
      <c r="X8" s="175"/>
      <c r="Y8" s="176"/>
      <c r="Z8" s="10"/>
    </row>
    <row r="9" spans="1:26" s="14" customFormat="1" ht="11.25" customHeight="1">
      <c r="A9" s="10"/>
      <c r="B9" s="193"/>
      <c r="C9" s="194"/>
      <c r="D9" s="196"/>
      <c r="E9" s="29"/>
      <c r="F9" s="182" t="s">
        <v>151</v>
      </c>
      <c r="G9" s="183"/>
      <c r="H9" s="183"/>
      <c r="I9" s="183"/>
      <c r="J9" s="183"/>
      <c r="K9" s="183"/>
      <c r="L9" s="183"/>
      <c r="M9" s="184"/>
      <c r="N9" s="29"/>
      <c r="O9" s="182" t="s">
        <v>75</v>
      </c>
      <c r="P9" s="183"/>
      <c r="Q9" s="183"/>
      <c r="R9" s="183"/>
      <c r="S9" s="183"/>
      <c r="T9" s="183"/>
      <c r="U9" s="183"/>
      <c r="V9" s="183"/>
      <c r="W9" s="183"/>
      <c r="X9" s="183"/>
      <c r="Y9" s="184"/>
      <c r="Z9" s="10"/>
    </row>
    <row r="10" spans="1:26" s="14" customFormat="1" ht="25.5" customHeight="1">
      <c r="A10" s="10"/>
      <c r="B10" s="193"/>
      <c r="C10" s="194"/>
      <c r="D10" s="50" t="s">
        <v>76</v>
      </c>
      <c r="E10" s="29"/>
      <c r="F10" s="51" t="s">
        <v>152</v>
      </c>
      <c r="G10" s="51" t="s">
        <v>78</v>
      </c>
      <c r="H10" s="51" t="s">
        <v>153</v>
      </c>
      <c r="I10" s="51" t="s">
        <v>154</v>
      </c>
      <c r="J10" s="51" t="s">
        <v>81</v>
      </c>
      <c r="K10" s="52" t="s">
        <v>82</v>
      </c>
      <c r="L10" s="51" t="s">
        <v>83</v>
      </c>
      <c r="M10" s="51" t="s">
        <v>84</v>
      </c>
      <c r="N10" s="29"/>
      <c r="O10" s="42" t="s">
        <v>85</v>
      </c>
      <c r="P10" s="42" t="s">
        <v>86</v>
      </c>
      <c r="Q10" s="42" t="s">
        <v>87</v>
      </c>
      <c r="R10" s="53" t="s">
        <v>88</v>
      </c>
      <c r="S10" s="42" t="s">
        <v>89</v>
      </c>
      <c r="T10" s="42" t="s">
        <v>90</v>
      </c>
      <c r="U10" s="42" t="s">
        <v>91</v>
      </c>
      <c r="V10" s="42" t="s">
        <v>92</v>
      </c>
      <c r="W10" s="42" t="s">
        <v>93</v>
      </c>
      <c r="X10" s="42" t="s">
        <v>94</v>
      </c>
      <c r="Y10" s="42" t="s">
        <v>95</v>
      </c>
      <c r="Z10" s="10"/>
    </row>
    <row r="11" spans="1:26" s="14" customFormat="1" ht="15" customHeight="1">
      <c r="A11" s="10"/>
      <c r="B11" s="193"/>
      <c r="C11" s="194"/>
      <c r="D11" s="50" t="s">
        <v>96</v>
      </c>
      <c r="E11" s="29"/>
      <c r="F11" s="54" t="s">
        <v>97</v>
      </c>
      <c r="G11" s="54" t="s">
        <v>98</v>
      </c>
      <c r="H11" s="54" t="s">
        <v>99</v>
      </c>
      <c r="I11" s="54" t="s">
        <v>100</v>
      </c>
      <c r="J11" s="54" t="s">
        <v>101</v>
      </c>
      <c r="K11" s="55" t="s">
        <v>102</v>
      </c>
      <c r="L11" s="54" t="s">
        <v>103</v>
      </c>
      <c r="M11" s="54" t="s">
        <v>104</v>
      </c>
      <c r="N11" s="29"/>
      <c r="O11" s="54" t="s">
        <v>105</v>
      </c>
      <c r="P11" s="54" t="s">
        <v>106</v>
      </c>
      <c r="Q11" s="54" t="s">
        <v>107</v>
      </c>
      <c r="R11" s="56" t="s">
        <v>108</v>
      </c>
      <c r="S11" s="54" t="s">
        <v>109</v>
      </c>
      <c r="T11" s="54" t="s">
        <v>110</v>
      </c>
      <c r="U11" s="54" t="s">
        <v>111</v>
      </c>
      <c r="V11" s="54" t="s">
        <v>112</v>
      </c>
      <c r="W11" s="54" t="s">
        <v>113</v>
      </c>
      <c r="X11" s="54" t="s">
        <v>114</v>
      </c>
      <c r="Y11" s="54" t="s">
        <v>115</v>
      </c>
      <c r="Z11" s="10"/>
    </row>
    <row r="12" spans="1:26" s="14" customFormat="1" ht="15" customHeight="1">
      <c r="A12" s="10"/>
      <c r="B12" s="193"/>
      <c r="C12" s="194"/>
      <c r="D12" s="16" t="s">
        <v>116</v>
      </c>
      <c r="E12" s="29"/>
      <c r="F12" s="42" t="s">
        <v>117</v>
      </c>
      <c r="G12" s="42" t="s">
        <v>117</v>
      </c>
      <c r="H12" s="42" t="s">
        <v>118</v>
      </c>
      <c r="I12" s="42" t="s">
        <v>118</v>
      </c>
      <c r="J12" s="42" t="s">
        <v>119</v>
      </c>
      <c r="K12" s="57" t="s">
        <v>119</v>
      </c>
      <c r="L12" s="42" t="s">
        <v>120</v>
      </c>
      <c r="M12" s="42" t="s">
        <v>120</v>
      </c>
      <c r="N12" s="29"/>
      <c r="O12" s="42" t="s">
        <v>121</v>
      </c>
      <c r="P12" s="42" t="s">
        <v>122</v>
      </c>
      <c r="Q12" s="42" t="s">
        <v>122</v>
      </c>
      <c r="R12" s="53" t="s">
        <v>123</v>
      </c>
      <c r="S12" s="42" t="s">
        <v>123</v>
      </c>
      <c r="T12" s="42" t="s">
        <v>124</v>
      </c>
      <c r="U12" s="42" t="s">
        <v>124</v>
      </c>
      <c r="V12" s="42" t="s">
        <v>125</v>
      </c>
      <c r="W12" s="42" t="s">
        <v>125</v>
      </c>
      <c r="X12" s="42" t="s">
        <v>126</v>
      </c>
      <c r="Y12" s="42" t="s">
        <v>126</v>
      </c>
      <c r="Z12" s="10"/>
    </row>
    <row r="13" spans="1:26" s="14" customFormat="1" ht="11.25">
      <c r="A13" s="10"/>
      <c r="B13" s="71" t="s">
        <v>155</v>
      </c>
      <c r="C13" s="72"/>
      <c r="D13" s="72"/>
      <c r="E13" s="72"/>
      <c r="F13" s="72"/>
      <c r="G13" s="72"/>
      <c r="H13" s="72"/>
      <c r="I13" s="72"/>
      <c r="J13" s="72"/>
      <c r="K13" s="72"/>
      <c r="L13" s="72"/>
      <c r="M13" s="72"/>
      <c r="N13" s="72"/>
      <c r="O13" s="72"/>
      <c r="P13" s="72"/>
      <c r="Q13" s="72"/>
      <c r="R13" s="72"/>
      <c r="S13" s="72"/>
      <c r="T13" s="72"/>
      <c r="U13" s="72"/>
      <c r="V13" s="72"/>
      <c r="W13" s="72"/>
      <c r="X13" s="72"/>
      <c r="Y13" s="73"/>
      <c r="Z13" s="10"/>
    </row>
    <row r="14" spans="1:26" s="14" customFormat="1" ht="12.6" customHeight="1">
      <c r="A14" s="10"/>
      <c r="B14" s="74" t="s">
        <v>156</v>
      </c>
      <c r="C14" s="190" t="s">
        <v>32</v>
      </c>
      <c r="D14" s="197"/>
      <c r="E14" s="29"/>
      <c r="F14" s="82">
        <f>IF('2b Gas transmission'!G90="-","-",'2b Gas transmission'!G90)</f>
        <v>7.7748927231807956</v>
      </c>
      <c r="G14" s="82">
        <f>IF('2b Gas transmission'!H90="-","-",'2b Gas transmission'!H90)</f>
        <v>7.6548927231807955</v>
      </c>
      <c r="H14" s="82">
        <f>IF('2b Gas transmission'!I90="-","-",'2b Gas transmission'!I90)</f>
        <v>7.6351731056678469</v>
      </c>
      <c r="I14" s="82">
        <f>IF('2b Gas transmission'!J90="-","-",'2b Gas transmission'!J90)</f>
        <v>7.2871731056678479</v>
      </c>
      <c r="J14" s="82">
        <f>IF('2b Gas transmission'!K90="-","-",'2b Gas transmission'!K90)</f>
        <v>6.9658254303835694</v>
      </c>
      <c r="K14" s="82">
        <f>IF('2b Gas transmission'!L90="-","-",'2b Gas transmission'!L90)</f>
        <v>6.9898254303835703</v>
      </c>
      <c r="L14" s="82">
        <f>IF('2b Gas transmission'!M90="-","-",'2b Gas transmission'!M90)</f>
        <v>6.7047170924172859</v>
      </c>
      <c r="M14" s="82">
        <f>IF('2b Gas transmission'!N90="-","-",'2b Gas transmission'!N90)</f>
        <v>6.7767170924172859</v>
      </c>
      <c r="N14" s="84"/>
      <c r="O14" s="82">
        <f>IF('2b Gas transmission'!P90="-","-",'2b Gas transmission'!P90)</f>
        <v>6.7767170924172859</v>
      </c>
      <c r="P14" s="82">
        <f>IF('2b Gas transmission'!Q90="-","-",'2b Gas transmission'!Q90)</f>
        <v>7.8961795166858444</v>
      </c>
      <c r="Q14" s="82">
        <f>IF('2b Gas transmission'!R90="-","-",'2b Gas transmission'!R90)</f>
        <v>7.4521795166858453</v>
      </c>
      <c r="R14" s="82">
        <f>IF('2b Gas transmission'!S90="-","-",'2b Gas transmission'!S90)</f>
        <v>6.6255813953488367</v>
      </c>
      <c r="S14" s="82">
        <f>IF('2b Gas transmission'!T90="-","-",'2b Gas transmission'!T90)</f>
        <v>3.961581395348837</v>
      </c>
      <c r="T14" s="82">
        <f>IF('2b Gas transmission'!U90="-","-",'2b Gas transmission'!U90)</f>
        <v>8.3821538461538463</v>
      </c>
      <c r="U14" s="82">
        <f>IF('2b Gas transmission'!V90="-","-",'2b Gas transmission'!V90)</f>
        <v>7.9501538461538459</v>
      </c>
      <c r="V14" s="82">
        <f>IF('2b Gas transmission'!W90="-","-",'2b Gas transmission'!W90)</f>
        <v>13.60240255591054</v>
      </c>
      <c r="W14" s="82">
        <f>IF('2b Gas transmission'!X90="-","-",'2b Gas transmission'!X90)</f>
        <v>16.614402555910541</v>
      </c>
      <c r="X14" s="82" t="str">
        <f>IF('2b Gas transmission'!Y90="-","-",'2b Gas transmission'!Y90)</f>
        <v>-</v>
      </c>
      <c r="Y14" s="82" t="str">
        <f>IF('2b Gas transmission'!Z90="-","-",'2b Gas transmission'!Z90)</f>
        <v>-</v>
      </c>
      <c r="Z14" s="10"/>
    </row>
    <row r="15" spans="1:26" s="14" customFormat="1" ht="11.25">
      <c r="A15" s="10"/>
      <c r="B15" s="74" t="s">
        <v>157</v>
      </c>
      <c r="C15" s="191"/>
      <c r="D15" s="197"/>
      <c r="E15" s="29"/>
      <c r="F15" s="82">
        <f>IF('2b Gas transmission'!G91="-","-",'2b Gas transmission'!G91)</f>
        <v>8.4699192661668725</v>
      </c>
      <c r="G15" s="82">
        <f>IF('2b Gas transmission'!H91="-","-",'2b Gas transmission'!H91)</f>
        <v>8.3499192661668715</v>
      </c>
      <c r="H15" s="82">
        <f>IF('2b Gas transmission'!I91="-","-",'2b Gas transmission'!I91)</f>
        <v>8.3054053613467111</v>
      </c>
      <c r="I15" s="82">
        <f>IF('2b Gas transmission'!J91="-","-",'2b Gas transmission'!J91)</f>
        <v>7.9574053613467131</v>
      </c>
      <c r="J15" s="82">
        <f>IF('2b Gas transmission'!K91="-","-",'2b Gas transmission'!K91)</f>
        <v>7.3348448257289114</v>
      </c>
      <c r="K15" s="82">
        <f>IF('2b Gas transmission'!L91="-","-",'2b Gas transmission'!L91)</f>
        <v>7.3588448257289123</v>
      </c>
      <c r="L15" s="82">
        <f>IF('2b Gas transmission'!M91="-","-",'2b Gas transmission'!M91)</f>
        <v>7.4075782763099625</v>
      </c>
      <c r="M15" s="82">
        <f>IF('2b Gas transmission'!N91="-","-",'2b Gas transmission'!N91)</f>
        <v>7.4795782763099634</v>
      </c>
      <c r="N15" s="84"/>
      <c r="O15" s="82">
        <f>IF('2b Gas transmission'!P91="-","-",'2b Gas transmission'!P91)</f>
        <v>7.4795782763099634</v>
      </c>
      <c r="P15" s="82">
        <f>IF('2b Gas transmission'!Q91="-","-",'2b Gas transmission'!Q91)</f>
        <v>8.3566422381404664</v>
      </c>
      <c r="Q15" s="82">
        <f>IF('2b Gas transmission'!R91="-","-",'2b Gas transmission'!R91)</f>
        <v>7.9126422381404673</v>
      </c>
      <c r="R15" s="82">
        <f>IF('2b Gas transmission'!S91="-","-",'2b Gas transmission'!S91)</f>
        <v>6.9270542559465307</v>
      </c>
      <c r="S15" s="82">
        <f>IF('2b Gas transmission'!T91="-","-",'2b Gas transmission'!T91)</f>
        <v>4.2630542559465301</v>
      </c>
      <c r="T15" s="82">
        <f>IF('2b Gas transmission'!U91="-","-",'2b Gas transmission'!U91)</f>
        <v>8.3385477707006395</v>
      </c>
      <c r="U15" s="82">
        <f>IF('2b Gas transmission'!V91="-","-",'2b Gas transmission'!V91)</f>
        <v>7.90654777070064</v>
      </c>
      <c r="V15" s="82">
        <f>IF('2b Gas transmission'!W91="-","-",'2b Gas transmission'!W91)</f>
        <v>13.805298701298703</v>
      </c>
      <c r="W15" s="82">
        <f>IF('2b Gas transmission'!X91="-","-",'2b Gas transmission'!X91)</f>
        <v>16.817298701298704</v>
      </c>
      <c r="X15" s="82" t="str">
        <f>IF('2b Gas transmission'!Y91="-","-",'2b Gas transmission'!Y91)</f>
        <v>-</v>
      </c>
      <c r="Y15" s="82" t="str">
        <f>IF('2b Gas transmission'!Z91="-","-",'2b Gas transmission'!Z91)</f>
        <v>-</v>
      </c>
      <c r="Z15" s="10"/>
    </row>
    <row r="16" spans="1:26" s="14" customFormat="1" ht="11.25">
      <c r="A16" s="10"/>
      <c r="B16" s="74" t="s">
        <v>158</v>
      </c>
      <c r="C16" s="191"/>
      <c r="D16" s="197"/>
      <c r="E16" s="29"/>
      <c r="F16" s="82">
        <f>IF('2b Gas transmission'!G92="-","-",'2b Gas transmission'!G92)</f>
        <v>6.0175021097046422</v>
      </c>
      <c r="G16" s="82">
        <f>IF('2b Gas transmission'!H92="-","-",'2b Gas transmission'!H92)</f>
        <v>5.8975021097046412</v>
      </c>
      <c r="H16" s="82">
        <f>IF('2b Gas transmission'!I92="-","-",'2b Gas transmission'!I92)</f>
        <v>6.9696366093016637</v>
      </c>
      <c r="I16" s="82">
        <f>IF('2b Gas transmission'!J92="-","-",'2b Gas transmission'!J92)</f>
        <v>6.6216366093016648</v>
      </c>
      <c r="J16" s="82">
        <f>IF('2b Gas transmission'!K92="-","-",'2b Gas transmission'!K92)</f>
        <v>6.1139025389624644</v>
      </c>
      <c r="K16" s="82">
        <f>IF('2b Gas transmission'!L92="-","-",'2b Gas transmission'!L92)</f>
        <v>6.1379025389624653</v>
      </c>
      <c r="L16" s="82">
        <f>IF('2b Gas transmission'!M92="-","-",'2b Gas transmission'!M92)</f>
        <v>5.2266015458720734</v>
      </c>
      <c r="M16" s="82">
        <f>IF('2b Gas transmission'!N92="-","-",'2b Gas transmission'!N92)</f>
        <v>5.2986015458720734</v>
      </c>
      <c r="N16" s="84"/>
      <c r="O16" s="82">
        <f>IF('2b Gas transmission'!P92="-","-",'2b Gas transmission'!P92)</f>
        <v>5.2986015458720734</v>
      </c>
      <c r="P16" s="82">
        <f>IF('2b Gas transmission'!Q92="-","-",'2b Gas transmission'!Q92)</f>
        <v>6.6662211466865218</v>
      </c>
      <c r="Q16" s="82">
        <f>IF('2b Gas transmission'!R92="-","-",'2b Gas transmission'!R92)</f>
        <v>6.2222211466865227</v>
      </c>
      <c r="R16" s="82">
        <f>IF('2b Gas transmission'!S92="-","-",'2b Gas transmission'!S92)</f>
        <v>5.0901832609106368</v>
      </c>
      <c r="S16" s="82">
        <f>IF('2b Gas transmission'!T92="-","-",'2b Gas transmission'!T92)</f>
        <v>2.4261832609106366</v>
      </c>
      <c r="T16" s="82">
        <f>IF('2b Gas transmission'!U92="-","-",'2b Gas transmission'!U92)</f>
        <v>8.7289394711632813</v>
      </c>
      <c r="U16" s="82">
        <f>IF('2b Gas transmission'!V92="-","-",'2b Gas transmission'!V92)</f>
        <v>8.2969394711632809</v>
      </c>
      <c r="V16" s="82">
        <f>IF('2b Gas transmission'!W92="-","-",'2b Gas transmission'!W92)</f>
        <v>12.207465416927096</v>
      </c>
      <c r="W16" s="82">
        <f>IF('2b Gas transmission'!X92="-","-",'2b Gas transmission'!X92)</f>
        <v>15.219465416927095</v>
      </c>
      <c r="X16" s="82" t="str">
        <f>IF('2b Gas transmission'!Y92="-","-",'2b Gas transmission'!Y92)</f>
        <v>-</v>
      </c>
      <c r="Y16" s="82" t="str">
        <f>IF('2b Gas transmission'!Z92="-","-",'2b Gas transmission'!Z92)</f>
        <v>-</v>
      </c>
      <c r="Z16" s="10"/>
    </row>
    <row r="17" spans="1:26" s="14" customFormat="1" ht="11.25">
      <c r="A17" s="10"/>
      <c r="B17" s="74" t="s">
        <v>159</v>
      </c>
      <c r="C17" s="191"/>
      <c r="D17" s="197"/>
      <c r="E17" s="29"/>
      <c r="F17" s="82">
        <f>IF('2b Gas transmission'!G93="-","-",'2b Gas transmission'!G93)</f>
        <v>5.2182695005550768</v>
      </c>
      <c r="G17" s="82">
        <f>IF('2b Gas transmission'!H93="-","-",'2b Gas transmission'!H93)</f>
        <v>5.0982695005550767</v>
      </c>
      <c r="H17" s="82">
        <f>IF('2b Gas transmission'!I93="-","-",'2b Gas transmission'!I93)</f>
        <v>5.2089428898014472</v>
      </c>
      <c r="I17" s="82">
        <f>IF('2b Gas transmission'!J93="-","-",'2b Gas transmission'!J93)</f>
        <v>4.8609428898014482</v>
      </c>
      <c r="J17" s="82">
        <f>IF('2b Gas transmission'!K93="-","-",'2b Gas transmission'!K93)</f>
        <v>4.8130759322844598</v>
      </c>
      <c r="K17" s="82">
        <f>IF('2b Gas transmission'!L93="-","-",'2b Gas transmission'!L93)</f>
        <v>4.8370759322844608</v>
      </c>
      <c r="L17" s="82">
        <f>IF('2b Gas transmission'!M93="-","-",'2b Gas transmission'!M93)</f>
        <v>4.7103284099006135</v>
      </c>
      <c r="M17" s="82">
        <f>IF('2b Gas transmission'!N93="-","-",'2b Gas transmission'!N93)</f>
        <v>4.7823284099006136</v>
      </c>
      <c r="N17" s="84"/>
      <c r="O17" s="82">
        <f>IF('2b Gas transmission'!P93="-","-",'2b Gas transmission'!P93)</f>
        <v>4.7823284099006136</v>
      </c>
      <c r="P17" s="82">
        <f>IF('2b Gas transmission'!Q93="-","-",'2b Gas transmission'!Q93)</f>
        <v>5.4199322636636884</v>
      </c>
      <c r="Q17" s="82">
        <f>IF('2b Gas transmission'!R93="-","-",'2b Gas transmission'!R93)</f>
        <v>4.9759322636636893</v>
      </c>
      <c r="R17" s="82">
        <f>IF('2b Gas transmission'!S93="-","-",'2b Gas transmission'!S93)</f>
        <v>4.5421023665382503</v>
      </c>
      <c r="S17" s="82">
        <f>IF('2b Gas transmission'!T93="-","-",'2b Gas transmission'!T93)</f>
        <v>1.8781023665382499</v>
      </c>
      <c r="T17" s="82">
        <f>IF('2b Gas transmission'!U93="-","-",'2b Gas transmission'!U93)</f>
        <v>8.4163224974493023</v>
      </c>
      <c r="U17" s="82">
        <f>IF('2b Gas transmission'!V93="-","-",'2b Gas transmission'!V93)</f>
        <v>7.9843224974493019</v>
      </c>
      <c r="V17" s="82">
        <f>IF('2b Gas transmission'!W93="-","-",'2b Gas transmission'!W93)</f>
        <v>11.41900186856094</v>
      </c>
      <c r="W17" s="82">
        <f>IF('2b Gas transmission'!X93="-","-",'2b Gas transmission'!X93)</f>
        <v>14.431001868560941</v>
      </c>
      <c r="X17" s="82" t="str">
        <f>IF('2b Gas transmission'!Y93="-","-",'2b Gas transmission'!Y93)</f>
        <v>-</v>
      </c>
      <c r="Y17" s="82" t="str">
        <f>IF('2b Gas transmission'!Z93="-","-",'2b Gas transmission'!Z93)</f>
        <v>-</v>
      </c>
      <c r="Z17" s="10"/>
    </row>
    <row r="18" spans="1:26" s="14" customFormat="1" ht="11.25">
      <c r="A18" s="10"/>
      <c r="B18" s="74" t="s">
        <v>160</v>
      </c>
      <c r="C18" s="191"/>
      <c r="D18" s="197"/>
      <c r="E18" s="29"/>
      <c r="F18" s="82">
        <f>IF('2b Gas transmission'!G94="-","-",'2b Gas transmission'!G94)</f>
        <v>9.105438042669963</v>
      </c>
      <c r="G18" s="82">
        <f>IF('2b Gas transmission'!H94="-","-",'2b Gas transmission'!H94)</f>
        <v>8.985438042669962</v>
      </c>
      <c r="H18" s="82">
        <f>IF('2b Gas transmission'!I94="-","-",'2b Gas transmission'!I94)</f>
        <v>9.4511113477140611</v>
      </c>
      <c r="I18" s="82">
        <f>IF('2b Gas transmission'!J94="-","-",'2b Gas transmission'!J94)</f>
        <v>9.1031113477140622</v>
      </c>
      <c r="J18" s="82">
        <f>IF('2b Gas transmission'!K94="-","-",'2b Gas transmission'!K94)</f>
        <v>8.8930094097151269</v>
      </c>
      <c r="K18" s="82">
        <f>IF('2b Gas transmission'!L94="-","-",'2b Gas transmission'!L94)</f>
        <v>8.9170094097151278</v>
      </c>
      <c r="L18" s="82">
        <f>IF('2b Gas transmission'!M94="-","-",'2b Gas transmission'!M94)</f>
        <v>8.4836231858868523</v>
      </c>
      <c r="M18" s="82">
        <f>IF('2b Gas transmission'!N94="-","-",'2b Gas transmission'!N94)</f>
        <v>8.5556231858868514</v>
      </c>
      <c r="N18" s="84"/>
      <c r="O18" s="82">
        <f>IF('2b Gas transmission'!P94="-","-",'2b Gas transmission'!P94)</f>
        <v>8.5556231858868514</v>
      </c>
      <c r="P18" s="82">
        <f>IF('2b Gas transmission'!Q94="-","-",'2b Gas transmission'!Q94)</f>
        <v>9.8746149032132742</v>
      </c>
      <c r="Q18" s="82">
        <f>IF('2b Gas transmission'!R94="-","-",'2b Gas transmission'!R94)</f>
        <v>9.4306149032132751</v>
      </c>
      <c r="R18" s="82">
        <f>IF('2b Gas transmission'!S94="-","-",'2b Gas transmission'!S94)</f>
        <v>8.2689683544989006</v>
      </c>
      <c r="S18" s="82">
        <f>IF('2b Gas transmission'!T94="-","-",'2b Gas transmission'!T94)</f>
        <v>5.6049683544989009</v>
      </c>
      <c r="T18" s="82">
        <f>IF('2b Gas transmission'!U94="-","-",'2b Gas transmission'!U94)</f>
        <v>8.742717269561135</v>
      </c>
      <c r="U18" s="82">
        <f>IF('2b Gas transmission'!V94="-","-",'2b Gas transmission'!V94)</f>
        <v>8.3107172695611347</v>
      </c>
      <c r="V18" s="82">
        <f>IF('2b Gas transmission'!W94="-","-",'2b Gas transmission'!W94)</f>
        <v>13.218323458412918</v>
      </c>
      <c r="W18" s="82">
        <f>IF('2b Gas transmission'!X94="-","-",'2b Gas transmission'!X94)</f>
        <v>16.230323458412919</v>
      </c>
      <c r="X18" s="82" t="str">
        <f>IF('2b Gas transmission'!Y94="-","-",'2b Gas transmission'!Y94)</f>
        <v>-</v>
      </c>
      <c r="Y18" s="82" t="str">
        <f>IF('2b Gas transmission'!Z94="-","-",'2b Gas transmission'!Z94)</f>
        <v>-</v>
      </c>
      <c r="Z18" s="10"/>
    </row>
    <row r="19" spans="1:26" s="14" customFormat="1" ht="11.25">
      <c r="A19" s="10"/>
      <c r="B19" s="74" t="s">
        <v>161</v>
      </c>
      <c r="C19" s="191"/>
      <c r="D19" s="197"/>
      <c r="E19" s="29"/>
      <c r="F19" s="82">
        <f>IF('2b Gas transmission'!G95="-","-",'2b Gas transmission'!G95)</f>
        <v>12.237123421897879</v>
      </c>
      <c r="G19" s="82">
        <f>IF('2b Gas transmission'!H95="-","-",'2b Gas transmission'!H95)</f>
        <v>12.11712342189788</v>
      </c>
      <c r="H19" s="82">
        <f>IF('2b Gas transmission'!I95="-","-",'2b Gas transmission'!I95)</f>
        <v>13.152758971232231</v>
      </c>
      <c r="I19" s="82">
        <f>IF('2b Gas transmission'!J95="-","-",'2b Gas transmission'!J95)</f>
        <v>12.804758971232232</v>
      </c>
      <c r="J19" s="82">
        <f>IF('2b Gas transmission'!K95="-","-",'2b Gas transmission'!K95)</f>
        <v>12.607909244405663</v>
      </c>
      <c r="K19" s="82">
        <f>IF('2b Gas transmission'!L95="-","-",'2b Gas transmission'!L95)</f>
        <v>12.631909244405664</v>
      </c>
      <c r="L19" s="82">
        <f>IF('2b Gas transmission'!M95="-","-",'2b Gas transmission'!M95)</f>
        <v>12.17186982665956</v>
      </c>
      <c r="M19" s="82">
        <f>IF('2b Gas transmission'!N95="-","-",'2b Gas transmission'!N95)</f>
        <v>12.243869826659559</v>
      </c>
      <c r="N19" s="84"/>
      <c r="O19" s="82">
        <f>IF('2b Gas transmission'!P95="-","-",'2b Gas transmission'!P95)</f>
        <v>12.243869826659559</v>
      </c>
      <c r="P19" s="82">
        <f>IF('2b Gas transmission'!Q95="-","-",'2b Gas transmission'!Q95)</f>
        <v>13.157212425407723</v>
      </c>
      <c r="Q19" s="82">
        <f>IF('2b Gas transmission'!R95="-","-",'2b Gas transmission'!R95)</f>
        <v>12.713212425407724</v>
      </c>
      <c r="R19" s="82">
        <f>IF('2b Gas transmission'!S95="-","-",'2b Gas transmission'!S95)</f>
        <v>11.66112994048731</v>
      </c>
      <c r="S19" s="82">
        <f>IF('2b Gas transmission'!T95="-","-",'2b Gas transmission'!T95)</f>
        <v>8.9971299404873104</v>
      </c>
      <c r="T19" s="82">
        <f>IF('2b Gas transmission'!U95="-","-",'2b Gas transmission'!U95)</f>
        <v>8.5199228295819953</v>
      </c>
      <c r="U19" s="82">
        <f>IF('2b Gas transmission'!V95="-","-",'2b Gas transmission'!V95)</f>
        <v>8.0879228295819949</v>
      </c>
      <c r="V19" s="82">
        <f>IF('2b Gas transmission'!W95="-","-",'2b Gas transmission'!W95)</f>
        <v>11.296307692307693</v>
      </c>
      <c r="W19" s="82">
        <f>IF('2b Gas transmission'!X95="-","-",'2b Gas transmission'!X95)</f>
        <v>14.308307692307691</v>
      </c>
      <c r="X19" s="82" t="str">
        <f>IF('2b Gas transmission'!Y95="-","-",'2b Gas transmission'!Y95)</f>
        <v>-</v>
      </c>
      <c r="Y19" s="82" t="str">
        <f>IF('2b Gas transmission'!Z95="-","-",'2b Gas transmission'!Z95)</f>
        <v>-</v>
      </c>
      <c r="Z19" s="10"/>
    </row>
    <row r="20" spans="1:26" s="14" customFormat="1" ht="11.25">
      <c r="A20" s="10"/>
      <c r="B20" s="74" t="s">
        <v>162</v>
      </c>
      <c r="C20" s="191"/>
      <c r="D20" s="197"/>
      <c r="E20" s="29"/>
      <c r="F20" s="82">
        <f>IF('2b Gas transmission'!G96="-","-",'2b Gas transmission'!G96)</f>
        <v>4.4755429702239704</v>
      </c>
      <c r="G20" s="82">
        <f>IF('2b Gas transmission'!H96="-","-",'2b Gas transmission'!H96)</f>
        <v>4.3555429702239703</v>
      </c>
      <c r="H20" s="82">
        <f>IF('2b Gas transmission'!I96="-","-",'2b Gas transmission'!I96)</f>
        <v>4.5720837209510181</v>
      </c>
      <c r="I20" s="82">
        <f>IF('2b Gas transmission'!J96="-","-",'2b Gas transmission'!J96)</f>
        <v>4.2240837209510191</v>
      </c>
      <c r="J20" s="82">
        <f>IF('2b Gas transmission'!K96="-","-",'2b Gas transmission'!K96)</f>
        <v>4.212268260982583</v>
      </c>
      <c r="K20" s="82">
        <f>IF('2b Gas transmission'!L96="-","-",'2b Gas transmission'!L96)</f>
        <v>4.2362682609825839</v>
      </c>
      <c r="L20" s="82">
        <f>IF('2b Gas transmission'!M96="-","-",'2b Gas transmission'!M96)</f>
        <v>3.7067964601769914</v>
      </c>
      <c r="M20" s="82">
        <f>IF('2b Gas transmission'!N96="-","-",'2b Gas transmission'!N96)</f>
        <v>3.7787964601769914</v>
      </c>
      <c r="N20" s="84"/>
      <c r="O20" s="82">
        <f>IF('2b Gas transmission'!P96="-","-",'2b Gas transmission'!P96)</f>
        <v>3.7787964601769914</v>
      </c>
      <c r="P20" s="82">
        <f>IF('2b Gas transmission'!Q96="-","-",'2b Gas transmission'!Q96)</f>
        <v>4.6691314784647666</v>
      </c>
      <c r="Q20" s="82">
        <f>IF('2b Gas transmission'!R96="-","-",'2b Gas transmission'!R96)</f>
        <v>4.2251314784647676</v>
      </c>
      <c r="R20" s="82">
        <f>IF('2b Gas transmission'!S96="-","-",'2b Gas transmission'!S96)</f>
        <v>4.2705882352941176</v>
      </c>
      <c r="S20" s="82">
        <f>IF('2b Gas transmission'!T96="-","-",'2b Gas transmission'!T96)</f>
        <v>1.6065882352941177</v>
      </c>
      <c r="T20" s="82">
        <f>IF('2b Gas transmission'!U96="-","-",'2b Gas transmission'!U96)</f>
        <v>10.155457750563277</v>
      </c>
      <c r="U20" s="82">
        <f>IF('2b Gas transmission'!V96="-","-",'2b Gas transmission'!V96)</f>
        <v>9.7234577505632771</v>
      </c>
      <c r="V20" s="82">
        <f>IF('2b Gas transmission'!W96="-","-",'2b Gas transmission'!W96)</f>
        <v>13.720074618928709</v>
      </c>
      <c r="W20" s="82">
        <f>IF('2b Gas transmission'!X96="-","-",'2b Gas transmission'!X96)</f>
        <v>16.73207461892871</v>
      </c>
      <c r="X20" s="82" t="str">
        <f>IF('2b Gas transmission'!Y96="-","-",'2b Gas transmission'!Y96)</f>
        <v>-</v>
      </c>
      <c r="Y20" s="82" t="str">
        <f>IF('2b Gas transmission'!Z96="-","-",'2b Gas transmission'!Z96)</f>
        <v>-</v>
      </c>
      <c r="Z20" s="10"/>
    </row>
    <row r="21" spans="1:26" s="14" customFormat="1" ht="11.25">
      <c r="A21" s="10"/>
      <c r="B21" s="74" t="s">
        <v>163</v>
      </c>
      <c r="C21" s="191"/>
      <c r="D21" s="197"/>
      <c r="E21" s="29"/>
      <c r="F21" s="82">
        <f>IF('2b Gas transmission'!G97="-","-",'2b Gas transmission'!G97)</f>
        <v>10.831118644067796</v>
      </c>
      <c r="G21" s="82">
        <f>IF('2b Gas transmission'!H97="-","-",'2b Gas transmission'!H97)</f>
        <v>10.711118644067797</v>
      </c>
      <c r="H21" s="82">
        <f>IF('2b Gas transmission'!I97="-","-",'2b Gas transmission'!I97)</f>
        <v>11.28507042253521</v>
      </c>
      <c r="I21" s="82">
        <f>IF('2b Gas transmission'!J97="-","-",'2b Gas transmission'!J97)</f>
        <v>10.937070422535211</v>
      </c>
      <c r="J21" s="82">
        <f>IF('2b Gas transmission'!K97="-","-",'2b Gas transmission'!K97)</f>
        <v>11.394315789473684</v>
      </c>
      <c r="K21" s="82">
        <f>IF('2b Gas transmission'!L97="-","-",'2b Gas transmission'!L97)</f>
        <v>11.418315789473684</v>
      </c>
      <c r="L21" s="82">
        <f>IF('2b Gas transmission'!M97="-","-",'2b Gas transmission'!M97)</f>
        <v>10.82748936170213</v>
      </c>
      <c r="M21" s="82">
        <f>IF('2b Gas transmission'!N97="-","-",'2b Gas transmission'!N97)</f>
        <v>10.89948936170213</v>
      </c>
      <c r="N21" s="84"/>
      <c r="O21" s="82">
        <f>IF('2b Gas transmission'!P97="-","-",'2b Gas transmission'!P97)</f>
        <v>10.89948936170213</v>
      </c>
      <c r="P21" s="82">
        <f>IF('2b Gas transmission'!Q97="-","-",'2b Gas transmission'!Q97)</f>
        <v>11.333286713286714</v>
      </c>
      <c r="Q21" s="82">
        <f>IF('2b Gas transmission'!R97="-","-",'2b Gas transmission'!R97)</f>
        <v>10.889286713286715</v>
      </c>
      <c r="R21" s="82">
        <f>IF('2b Gas transmission'!S97="-","-",'2b Gas transmission'!S97)</f>
        <v>9.0842105263157897</v>
      </c>
      <c r="S21" s="82">
        <f>IF('2b Gas transmission'!T97="-","-",'2b Gas transmission'!T97)</f>
        <v>6.42021052631579</v>
      </c>
      <c r="T21" s="82">
        <f>IF('2b Gas transmission'!U97="-","-",'2b Gas transmission'!U97)</f>
        <v>9.5088813559322034</v>
      </c>
      <c r="U21" s="82">
        <f>IF('2b Gas transmission'!V97="-","-",'2b Gas transmission'!V97)</f>
        <v>9.076881355932203</v>
      </c>
      <c r="V21" s="82">
        <f>IF('2b Gas transmission'!W97="-","-",'2b Gas transmission'!W97)</f>
        <v>11.117513513513515</v>
      </c>
      <c r="W21" s="82">
        <f>IF('2b Gas transmission'!X97="-","-",'2b Gas transmission'!X97)</f>
        <v>14.129513513513514</v>
      </c>
      <c r="X21" s="82" t="str">
        <f>IF('2b Gas transmission'!Y97="-","-",'2b Gas transmission'!Y97)</f>
        <v>-</v>
      </c>
      <c r="Y21" s="82" t="str">
        <f>IF('2b Gas transmission'!Z97="-","-",'2b Gas transmission'!Z97)</f>
        <v>-</v>
      </c>
      <c r="Z21" s="10"/>
    </row>
    <row r="22" spans="1:26" s="14" customFormat="1" ht="11.25">
      <c r="A22" s="10"/>
      <c r="B22" s="74" t="s">
        <v>164</v>
      </c>
      <c r="C22" s="191"/>
      <c r="D22" s="197"/>
      <c r="E22" s="29"/>
      <c r="F22" s="82">
        <f>IF('2b Gas transmission'!G98="-","-",'2b Gas transmission'!G98)</f>
        <v>14.595984849456562</v>
      </c>
      <c r="G22" s="82">
        <f>IF('2b Gas transmission'!H98="-","-",'2b Gas transmission'!H98)</f>
        <v>14.475984849456562</v>
      </c>
      <c r="H22" s="82">
        <f>IF('2b Gas transmission'!I98="-","-",'2b Gas transmission'!I98)</f>
        <v>14.889190493852649</v>
      </c>
      <c r="I22" s="82">
        <f>IF('2b Gas transmission'!J98="-","-",'2b Gas transmission'!J98)</f>
        <v>14.54119049385265</v>
      </c>
      <c r="J22" s="82">
        <f>IF('2b Gas transmission'!K98="-","-",'2b Gas transmission'!K98)</f>
        <v>14.68871334474675</v>
      </c>
      <c r="K22" s="82">
        <f>IF('2b Gas transmission'!L98="-","-",'2b Gas transmission'!L98)</f>
        <v>14.712713344746751</v>
      </c>
      <c r="L22" s="82">
        <f>IF('2b Gas transmission'!M98="-","-",'2b Gas transmission'!M98)</f>
        <v>15.326493357804576</v>
      </c>
      <c r="M22" s="82">
        <f>IF('2b Gas transmission'!N98="-","-",'2b Gas transmission'!N98)</f>
        <v>15.398493357804577</v>
      </c>
      <c r="N22" s="84"/>
      <c r="O22" s="82">
        <f>IF('2b Gas transmission'!P98="-","-",'2b Gas transmission'!P98)</f>
        <v>15.398493357804577</v>
      </c>
      <c r="P22" s="82">
        <f>IF('2b Gas transmission'!Q98="-","-",'2b Gas transmission'!Q98)</f>
        <v>17.899390247927215</v>
      </c>
      <c r="Q22" s="82">
        <f>IF('2b Gas transmission'!R98="-","-",'2b Gas transmission'!R98)</f>
        <v>17.45539024792722</v>
      </c>
      <c r="R22" s="82">
        <f>IF('2b Gas transmission'!S98="-","-",'2b Gas transmission'!S98)</f>
        <v>14.253479766907684</v>
      </c>
      <c r="S22" s="82">
        <f>IF('2b Gas transmission'!T98="-","-",'2b Gas transmission'!T98)</f>
        <v>11.589479766907685</v>
      </c>
      <c r="T22" s="82">
        <f>IF('2b Gas transmission'!U98="-","-",'2b Gas transmission'!U98)</f>
        <v>9.9772986347754458</v>
      </c>
      <c r="U22" s="82">
        <f>IF('2b Gas transmission'!V98="-","-",'2b Gas transmission'!V98)</f>
        <v>9.5452986347754454</v>
      </c>
      <c r="V22" s="82">
        <f>IF('2b Gas transmission'!W98="-","-",'2b Gas transmission'!W98)</f>
        <v>11.994091996608294</v>
      </c>
      <c r="W22" s="82">
        <f>IF('2b Gas transmission'!X98="-","-",'2b Gas transmission'!X98)</f>
        <v>15.006091996608292</v>
      </c>
      <c r="X22" s="82" t="str">
        <f>IF('2b Gas transmission'!Y98="-","-",'2b Gas transmission'!Y98)</f>
        <v>-</v>
      </c>
      <c r="Y22" s="82" t="str">
        <f>IF('2b Gas transmission'!Z98="-","-",'2b Gas transmission'!Z98)</f>
        <v>-</v>
      </c>
      <c r="Z22" s="10"/>
    </row>
    <row r="23" spans="1:26" s="14" customFormat="1" ht="11.25">
      <c r="A23" s="10"/>
      <c r="B23" s="74" t="s">
        <v>165</v>
      </c>
      <c r="C23" s="191"/>
      <c r="D23" s="197"/>
      <c r="E23" s="29"/>
      <c r="F23" s="82">
        <f>IF('2b Gas transmission'!G99="-","-",'2b Gas transmission'!G99)</f>
        <v>11.820356992443948</v>
      </c>
      <c r="G23" s="82">
        <f>IF('2b Gas transmission'!H99="-","-",'2b Gas transmission'!H99)</f>
        <v>11.700356992443949</v>
      </c>
      <c r="H23" s="82">
        <f>IF('2b Gas transmission'!I99="-","-",'2b Gas transmission'!I99)</f>
        <v>12.299681829480487</v>
      </c>
      <c r="I23" s="82">
        <f>IF('2b Gas transmission'!J99="-","-",'2b Gas transmission'!J99)</f>
        <v>11.951681829480489</v>
      </c>
      <c r="J23" s="82">
        <f>IF('2b Gas transmission'!K99="-","-",'2b Gas transmission'!K99)</f>
        <v>12.080345679012344</v>
      </c>
      <c r="K23" s="82">
        <f>IF('2b Gas transmission'!L99="-","-",'2b Gas transmission'!L99)</f>
        <v>12.104345679012345</v>
      </c>
      <c r="L23" s="82">
        <f>IF('2b Gas transmission'!M99="-","-",'2b Gas transmission'!M99)</f>
        <v>19.229419880361458</v>
      </c>
      <c r="M23" s="82">
        <f>IF('2b Gas transmission'!N99="-","-",'2b Gas transmission'!N99)</f>
        <v>19.301419880361458</v>
      </c>
      <c r="N23" s="84"/>
      <c r="O23" s="82">
        <f>IF('2b Gas transmission'!P99="-","-",'2b Gas transmission'!P99)</f>
        <v>19.301419880361458</v>
      </c>
      <c r="P23" s="82">
        <f>IF('2b Gas transmission'!Q99="-","-",'2b Gas transmission'!Q99)</f>
        <v>20.87948122780314</v>
      </c>
      <c r="Q23" s="82">
        <f>IF('2b Gas transmission'!R99="-","-",'2b Gas transmission'!R99)</f>
        <v>20.435481227803145</v>
      </c>
      <c r="R23" s="82">
        <f>IF('2b Gas transmission'!S99="-","-",'2b Gas transmission'!S99)</f>
        <v>13.838035646568066</v>
      </c>
      <c r="S23" s="82">
        <f>IF('2b Gas transmission'!T99="-","-",'2b Gas transmission'!T99)</f>
        <v>11.174035646568067</v>
      </c>
      <c r="T23" s="82">
        <f>IF('2b Gas transmission'!U99="-","-",'2b Gas transmission'!U99)</f>
        <v>7.936823255696325</v>
      </c>
      <c r="U23" s="82">
        <f>IF('2b Gas transmission'!V99="-","-",'2b Gas transmission'!V99)</f>
        <v>7.5048232556963255</v>
      </c>
      <c r="V23" s="82">
        <f>IF('2b Gas transmission'!W99="-","-",'2b Gas transmission'!W99)</f>
        <v>14.435616131138111</v>
      </c>
      <c r="W23" s="82">
        <f>IF('2b Gas transmission'!X99="-","-",'2b Gas transmission'!X99)</f>
        <v>17.447616131138112</v>
      </c>
      <c r="X23" s="82" t="str">
        <f>IF('2b Gas transmission'!Y99="-","-",'2b Gas transmission'!Y99)</f>
        <v>-</v>
      </c>
      <c r="Y23" s="82" t="str">
        <f>IF('2b Gas transmission'!Z99="-","-",'2b Gas transmission'!Z99)</f>
        <v>-</v>
      </c>
      <c r="Z23" s="10"/>
    </row>
    <row r="24" spans="1:26" s="14" customFormat="1" ht="11.25">
      <c r="A24" s="10"/>
      <c r="B24" s="74" t="s">
        <v>166</v>
      </c>
      <c r="C24" s="191"/>
      <c r="D24" s="197"/>
      <c r="E24" s="29"/>
      <c r="F24" s="82">
        <f>IF('2b Gas transmission'!G100="-","-",'2b Gas transmission'!G100)</f>
        <v>10.451180067950171</v>
      </c>
      <c r="G24" s="82">
        <f>IF('2b Gas transmission'!H100="-","-",'2b Gas transmission'!H100)</f>
        <v>10.331180067950172</v>
      </c>
      <c r="H24" s="82">
        <f>IF('2b Gas transmission'!I100="-","-",'2b Gas transmission'!I100)</f>
        <v>10.32192265562631</v>
      </c>
      <c r="I24" s="82">
        <f>IF('2b Gas transmission'!J100="-","-",'2b Gas transmission'!J100)</f>
        <v>9.9739226556263105</v>
      </c>
      <c r="J24" s="82">
        <f>IF('2b Gas transmission'!K100="-","-",'2b Gas transmission'!K100)</f>
        <v>9.9759196707892759</v>
      </c>
      <c r="K24" s="82">
        <f>IF('2b Gas transmission'!L100="-","-",'2b Gas transmission'!L100)</f>
        <v>9.9999196707892768</v>
      </c>
      <c r="L24" s="82">
        <f>IF('2b Gas transmission'!M100="-","-",'2b Gas transmission'!M100)</f>
        <v>9.8316696668057464</v>
      </c>
      <c r="M24" s="82">
        <f>IF('2b Gas transmission'!N100="-","-",'2b Gas transmission'!N100)</f>
        <v>9.9036696668057473</v>
      </c>
      <c r="N24" s="84"/>
      <c r="O24" s="82">
        <f>IF('2b Gas transmission'!P100="-","-",'2b Gas transmission'!P100)</f>
        <v>9.9036696668057473</v>
      </c>
      <c r="P24" s="82">
        <f>IF('2b Gas transmission'!Q100="-","-",'2b Gas transmission'!Q100)</f>
        <v>11.181959044241871</v>
      </c>
      <c r="Q24" s="82">
        <f>IF('2b Gas transmission'!R100="-","-",'2b Gas transmission'!R100)</f>
        <v>10.737959044241872</v>
      </c>
      <c r="R24" s="82">
        <f>IF('2b Gas transmission'!S100="-","-",'2b Gas transmission'!S100)</f>
        <v>9.5856676720899721</v>
      </c>
      <c r="S24" s="82">
        <f>IF('2b Gas transmission'!T100="-","-",'2b Gas transmission'!T100)</f>
        <v>6.9216676720899724</v>
      </c>
      <c r="T24" s="82">
        <f>IF('2b Gas transmission'!U100="-","-",'2b Gas transmission'!U100)</f>
        <v>8.8332972972972978</v>
      </c>
      <c r="U24" s="82">
        <f>IF('2b Gas transmission'!V100="-","-",'2b Gas transmission'!V100)</f>
        <v>8.4012972972972975</v>
      </c>
      <c r="V24" s="82">
        <f>IF('2b Gas transmission'!W100="-","-",'2b Gas transmission'!W100)</f>
        <v>12.499973154362415</v>
      </c>
      <c r="W24" s="82">
        <f>IF('2b Gas transmission'!X100="-","-",'2b Gas transmission'!X100)</f>
        <v>15.511973154362416</v>
      </c>
      <c r="X24" s="82" t="str">
        <f>IF('2b Gas transmission'!Y100="-","-",'2b Gas transmission'!Y100)</f>
        <v>-</v>
      </c>
      <c r="Y24" s="82" t="str">
        <f>IF('2b Gas transmission'!Z100="-","-",'2b Gas transmission'!Z100)</f>
        <v>-</v>
      </c>
      <c r="Z24" s="10"/>
    </row>
    <row r="25" spans="1:26" s="14" customFormat="1" ht="11.25">
      <c r="A25" s="10"/>
      <c r="B25" s="74" t="s">
        <v>167</v>
      </c>
      <c r="C25" s="191"/>
      <c r="D25" s="197"/>
      <c r="E25" s="29"/>
      <c r="F25" s="82">
        <f>IF('2b Gas transmission'!G101="-","-",'2b Gas transmission'!G101)</f>
        <v>12.533032258064516</v>
      </c>
      <c r="G25" s="82">
        <f>IF('2b Gas transmission'!H101="-","-",'2b Gas transmission'!H101)</f>
        <v>12.413032258064515</v>
      </c>
      <c r="H25" s="82">
        <f>IF('2b Gas transmission'!I101="-","-",'2b Gas transmission'!I101)</f>
        <v>13.752883435582822</v>
      </c>
      <c r="I25" s="82">
        <f>IF('2b Gas transmission'!J101="-","-",'2b Gas transmission'!J101)</f>
        <v>13.404883435582823</v>
      </c>
      <c r="J25" s="82">
        <f>IF('2b Gas transmission'!K101="-","-",'2b Gas transmission'!K101)</f>
        <v>10.662249201277955</v>
      </c>
      <c r="K25" s="82">
        <f>IF('2b Gas transmission'!L101="-","-",'2b Gas transmission'!L101)</f>
        <v>10.686249201277956</v>
      </c>
      <c r="L25" s="82">
        <f>IF('2b Gas transmission'!M101="-","-",'2b Gas transmission'!M101)</f>
        <v>16.402773162939297</v>
      </c>
      <c r="M25" s="82">
        <f>IF('2b Gas transmission'!N101="-","-",'2b Gas transmission'!N101)</f>
        <v>16.4747731629393</v>
      </c>
      <c r="N25" s="84"/>
      <c r="O25" s="82">
        <f>IF('2b Gas transmission'!P101="-","-",'2b Gas transmission'!P101)</f>
        <v>16.4747731629393</v>
      </c>
      <c r="P25" s="82">
        <f>IF('2b Gas transmission'!Q101="-","-",'2b Gas transmission'!Q101)</f>
        <v>25.186037735849055</v>
      </c>
      <c r="Q25" s="82">
        <f>IF('2b Gas transmission'!R101="-","-",'2b Gas transmission'!R101)</f>
        <v>24.74203773584906</v>
      </c>
      <c r="R25" s="82">
        <f>IF('2b Gas transmission'!S101="-","-",'2b Gas transmission'!S101)</f>
        <v>16.392926045016079</v>
      </c>
      <c r="S25" s="82">
        <f>IF('2b Gas transmission'!T101="-","-",'2b Gas transmission'!T101)</f>
        <v>13.728926045016079</v>
      </c>
      <c r="T25" s="82">
        <f>IF('2b Gas transmission'!U101="-","-",'2b Gas transmission'!U101)</f>
        <v>7.3801558441558441</v>
      </c>
      <c r="U25" s="82">
        <f>IF('2b Gas transmission'!V101="-","-",'2b Gas transmission'!V101)</f>
        <v>6.9481558441558438</v>
      </c>
      <c r="V25" s="82">
        <f>IF('2b Gas transmission'!W101="-","-",'2b Gas transmission'!W101)</f>
        <v>13.261377049180329</v>
      </c>
      <c r="W25" s="82">
        <f>IF('2b Gas transmission'!X101="-","-",'2b Gas transmission'!X101)</f>
        <v>16.273377049180326</v>
      </c>
      <c r="X25" s="82" t="str">
        <f>IF('2b Gas transmission'!Y101="-","-",'2b Gas transmission'!Y101)</f>
        <v>-</v>
      </c>
      <c r="Y25" s="82" t="str">
        <f>IF('2b Gas transmission'!Z101="-","-",'2b Gas transmission'!Z101)</f>
        <v>-</v>
      </c>
      <c r="Z25" s="10"/>
    </row>
    <row r="26" spans="1:26" s="14" customFormat="1" ht="11.25">
      <c r="A26" s="10"/>
      <c r="B26" s="74" t="s">
        <v>168</v>
      </c>
      <c r="C26" s="192"/>
      <c r="D26" s="197"/>
      <c r="E26" s="29"/>
      <c r="F26" s="82">
        <f>IF('2b Gas transmission'!G102="-","-",'2b Gas transmission'!G102)</f>
        <v>4.8945660377358493</v>
      </c>
      <c r="G26" s="82">
        <f>IF('2b Gas transmission'!H102="-","-",'2b Gas transmission'!H102)</f>
        <v>4.7745660377358483</v>
      </c>
      <c r="H26" s="82">
        <f>IF('2b Gas transmission'!I102="-","-",'2b Gas transmission'!I102)</f>
        <v>5.446211180124223</v>
      </c>
      <c r="I26" s="82">
        <f>IF('2b Gas transmission'!J102="-","-",'2b Gas transmission'!J102)</f>
        <v>5.098211180124224</v>
      </c>
      <c r="J26" s="82">
        <f>IF('2b Gas transmission'!K102="-","-",'2b Gas transmission'!K102)</f>
        <v>6.7173506493506485</v>
      </c>
      <c r="K26" s="82">
        <f>IF('2b Gas transmission'!L102="-","-",'2b Gas transmission'!L102)</f>
        <v>6.7413506493506494</v>
      </c>
      <c r="L26" s="82">
        <f>IF('2b Gas transmission'!M102="-","-",'2b Gas transmission'!M102)</f>
        <v>7.5321038961038962</v>
      </c>
      <c r="M26" s="82">
        <f>IF('2b Gas transmission'!N102="-","-",'2b Gas transmission'!N102)</f>
        <v>7.6041038961038954</v>
      </c>
      <c r="N26" s="84"/>
      <c r="O26" s="82">
        <f>IF('2b Gas transmission'!P102="-","-",'2b Gas transmission'!P102)</f>
        <v>7.6041038961038954</v>
      </c>
      <c r="P26" s="82">
        <f>IF('2b Gas transmission'!Q102="-","-",'2b Gas transmission'!Q102)</f>
        <v>5.901553398058252</v>
      </c>
      <c r="Q26" s="82">
        <f>IF('2b Gas transmission'!R102="-","-",'2b Gas transmission'!R102)</f>
        <v>5.4575533980582529</v>
      </c>
      <c r="R26" s="82">
        <f>IF('2b Gas transmission'!S102="-","-",'2b Gas transmission'!S102)</f>
        <v>4.4736156351791534</v>
      </c>
      <c r="S26" s="82">
        <f>IF('2b Gas transmission'!T102="-","-",'2b Gas transmission'!T102)</f>
        <v>1.8096156351791532</v>
      </c>
      <c r="T26" s="82">
        <f>IF('2b Gas transmission'!U102="-","-",'2b Gas transmission'!U102)</f>
        <v>8.7279191919191916</v>
      </c>
      <c r="U26" s="82">
        <f>IF('2b Gas transmission'!V102="-","-",'2b Gas transmission'!V102)</f>
        <v>8.295919191919193</v>
      </c>
      <c r="V26" s="82">
        <f>IF('2b Gas transmission'!W102="-","-",'2b Gas transmission'!W102)</f>
        <v>13.023732441471573</v>
      </c>
      <c r="W26" s="82">
        <f>IF('2b Gas transmission'!X102="-","-",'2b Gas transmission'!X102)</f>
        <v>16.035732441471573</v>
      </c>
      <c r="X26" s="82" t="str">
        <f>IF('2b Gas transmission'!Y102="-","-",'2b Gas transmission'!Y102)</f>
        <v>-</v>
      </c>
      <c r="Y26" s="82" t="str">
        <f>IF('2b Gas transmission'!Z102="-","-",'2b Gas transmission'!Z102)</f>
        <v>-</v>
      </c>
      <c r="Z26" s="10"/>
    </row>
    <row r="27" spans="1:26" s="14" customFormat="1" ht="11.25">
      <c r="A27" s="10"/>
      <c r="B27" s="71" t="s">
        <v>169</v>
      </c>
      <c r="C27" s="72"/>
      <c r="D27" s="72"/>
      <c r="E27" s="72"/>
      <c r="F27" s="85"/>
      <c r="G27" s="85"/>
      <c r="H27" s="85"/>
      <c r="I27" s="85"/>
      <c r="J27" s="85"/>
      <c r="K27" s="85"/>
      <c r="L27" s="85"/>
      <c r="M27" s="85"/>
      <c r="N27" s="85"/>
      <c r="O27" s="85"/>
      <c r="P27" s="85"/>
      <c r="Q27" s="85"/>
      <c r="R27" s="85"/>
      <c r="S27" s="85"/>
      <c r="T27" s="85"/>
      <c r="U27" s="85"/>
      <c r="V27" s="85"/>
      <c r="W27" s="85"/>
      <c r="X27" s="85"/>
      <c r="Y27" s="86"/>
      <c r="Z27" s="10"/>
    </row>
    <row r="28" spans="1:26" s="14" customFormat="1" ht="12.6" customHeight="1">
      <c r="A28" s="10"/>
      <c r="B28" s="74" t="s">
        <v>156</v>
      </c>
      <c r="C28" s="75" t="s">
        <v>128</v>
      </c>
      <c r="D28" s="197"/>
      <c r="E28" s="29"/>
      <c r="F28" s="82">
        <f>IF(F14="-","-",F14*INDEX('3c Mappings'!$C$8:$O$21,MATCH($C28,'3c Mappings'!$B$8:$B$21,0),MATCH($B28,'3c Mappings'!$C$7:$O$7,0)))</f>
        <v>5.456764966009187</v>
      </c>
      <c r="G28" s="82">
        <f>IF(G14="-","-",G14*INDEX('3c Mappings'!$C$8:$O$21,MATCH($C28,'3c Mappings'!$B$8:$B$21,0),MATCH($B28,'3c Mappings'!$C$7:$O$7,0)))</f>
        <v>5.3725436372738358</v>
      </c>
      <c r="H28" s="82">
        <f>IF(H14="-","-",H14*INDEX('3c Mappings'!$C$8:$O$21,MATCH($C28,'3c Mappings'!$B$8:$B$21,0),MATCH($B28,'3c Mappings'!$C$7:$O$7,0)))</f>
        <v>5.35870353403139</v>
      </c>
      <c r="I28" s="82">
        <f>IF(I14="-","-",I14*INDEX('3c Mappings'!$C$8:$O$21,MATCH($C28,'3c Mappings'!$B$8:$B$21,0),MATCH($B28,'3c Mappings'!$C$7:$O$7,0)))</f>
        <v>5.1144616806988719</v>
      </c>
      <c r="J28" s="82">
        <f>IF(J14="-","-",J14*INDEX('3c Mappings'!$C$8:$O$21,MATCH($C28,'3c Mappings'!$B$8:$B$21,0),MATCH($B28,'3c Mappings'!$C$7:$O$7,0)))</f>
        <v>4.8889256123783857</v>
      </c>
      <c r="K28" s="82">
        <f>IF(K14="-","-",K14*INDEX('3c Mappings'!$C$8:$O$21,MATCH($C28,'3c Mappings'!$B$8:$B$21,0),MATCH($B28,'3c Mappings'!$C$7:$O$7,0)))</f>
        <v>4.9057698781254571</v>
      </c>
      <c r="L28" s="82">
        <f>IF(L14="-","-",L14*INDEX('3c Mappings'!$C$8:$O$21,MATCH($C28,'3c Mappings'!$B$8:$B$21,0),MATCH($B28,'3c Mappings'!$C$7:$O$7,0)))</f>
        <v>4.7056681859833889</v>
      </c>
      <c r="M28" s="82">
        <f>IF(M14="-","-",M14*INDEX('3c Mappings'!$C$8:$O$21,MATCH($C28,'3c Mappings'!$B$8:$B$21,0),MATCH($B28,'3c Mappings'!$C$7:$O$7,0)))</f>
        <v>4.7562009832246002</v>
      </c>
      <c r="N28" s="84"/>
      <c r="O28" s="82">
        <f>IF(O14="-","-",O14*INDEX('3c Mappings'!$C$8:$O$21,MATCH($C28,'3c Mappings'!$B$8:$B$21,0),MATCH($B28,'3c Mappings'!$C$7:$O$7,0)))</f>
        <v>4.7562009832246002</v>
      </c>
      <c r="P28" s="82">
        <f>IF(P14="-","-",P14*INDEX('3c Mappings'!$C$8:$O$21,MATCH($C28,'3c Mappings'!$B$8:$B$21,0),MATCH($B28,'3c Mappings'!$C$7:$O$7,0)))</f>
        <v>5.5418894235678993</v>
      </c>
      <c r="Q28" s="82">
        <f>IF(Q14="-","-",Q14*INDEX('3c Mappings'!$C$8:$O$21,MATCH($C28,'3c Mappings'!$B$8:$B$21,0),MATCH($B28,'3c Mappings'!$C$7:$O$7,0)))</f>
        <v>5.2302705072470985</v>
      </c>
      <c r="R28" s="82">
        <f>IF(R14="-","-",R14*INDEX('3c Mappings'!$C$8:$O$21,MATCH($C28,'3c Mappings'!$B$8:$B$21,0),MATCH($B28,'3c Mappings'!$C$7:$O$7,0)))</f>
        <v>4.6501272396708639</v>
      </c>
      <c r="S28" s="82">
        <f>IF(S14="-","-",S14*INDEX('3c Mappings'!$C$8:$O$21,MATCH($C28,'3c Mappings'!$B$8:$B$21,0),MATCH($B28,'3c Mappings'!$C$7:$O$7,0)))</f>
        <v>2.7804137417460595</v>
      </c>
      <c r="T28" s="82">
        <f>IF(T14="-","-",T14*INDEX('3c Mappings'!$C$8:$O$21,MATCH($C28,'3c Mappings'!$B$8:$B$21,0),MATCH($B28,'3c Mappings'!$C$7:$O$7,0)))</f>
        <v>5.8829677882267877</v>
      </c>
      <c r="U28" s="82">
        <f>IF(U14="-","-",U14*INDEX('3c Mappings'!$C$8:$O$21,MATCH($C28,'3c Mappings'!$B$8:$B$21,0),MATCH($B28,'3c Mappings'!$C$7:$O$7,0)))</f>
        <v>5.5797710047795217</v>
      </c>
      <c r="V28" s="82">
        <f>IF(V14="-","-",V14*INDEX('3c Mappings'!$C$8:$O$21,MATCH($C28,'3c Mappings'!$B$8:$B$21,0),MATCH($B28,'3c Mappings'!$C$7:$O$7,0)))</f>
        <v>9.5467701437660661</v>
      </c>
      <c r="W28" s="82">
        <f>IF(W14="-","-",W14*INDEX('3c Mappings'!$C$8:$O$21,MATCH($C28,'3c Mappings'!$B$8:$B$21,0),MATCH($B28,'3c Mappings'!$C$7:$O$7,0)))</f>
        <v>11.660725495023391</v>
      </c>
      <c r="X28" s="82" t="str">
        <f>IF(X14="-","-",X14*INDEX('3c Mappings'!$C$8:$O$21,MATCH($C28,'3c Mappings'!$B$8:$B$21,0),MATCH($B28,'3c Mappings'!$C$7:$O$7,0)))</f>
        <v>-</v>
      </c>
      <c r="Y28" s="82" t="str">
        <f>IF(Y14="-","-",Y14*INDEX('3c Mappings'!$C$8:$O$21,MATCH($C28,'3c Mappings'!$B$8:$B$21,0),MATCH($B28,'3c Mappings'!$C$7:$O$7,0)))</f>
        <v>-</v>
      </c>
      <c r="Z28" s="10"/>
    </row>
    <row r="29" spans="1:26" s="14" customFormat="1" ht="11.25">
      <c r="A29" s="10"/>
      <c r="B29" s="74" t="s">
        <v>157</v>
      </c>
      <c r="C29" s="75" t="s">
        <v>128</v>
      </c>
      <c r="D29" s="197"/>
      <c r="E29" s="29"/>
      <c r="F29" s="82">
        <f>IF(F15="-","-",F15*INDEX('3c Mappings'!$C$8:$O$21,MATCH($C29,'3c Mappings'!$B$8:$B$21,0),MATCH($B29,'3c Mappings'!$C$7:$O$7,0)))</f>
        <v>0</v>
      </c>
      <c r="G29" s="82">
        <f>IF(G15="-","-",G15*INDEX('3c Mappings'!$C$8:$O$21,MATCH($C29,'3c Mappings'!$B$8:$B$21,0),MATCH($B29,'3c Mappings'!$C$7:$O$7,0)))</f>
        <v>0</v>
      </c>
      <c r="H29" s="82">
        <f>IF(H15="-","-",H15*INDEX('3c Mappings'!$C$8:$O$21,MATCH($C29,'3c Mappings'!$B$8:$B$21,0),MATCH($B29,'3c Mappings'!$C$7:$O$7,0)))</f>
        <v>0</v>
      </c>
      <c r="I29" s="82">
        <f>IF(I15="-","-",I15*INDEX('3c Mappings'!$C$8:$O$21,MATCH($C29,'3c Mappings'!$B$8:$B$21,0),MATCH($B29,'3c Mappings'!$C$7:$O$7,0)))</f>
        <v>0</v>
      </c>
      <c r="J29" s="82">
        <f>IF(J15="-","-",J15*INDEX('3c Mappings'!$C$8:$O$21,MATCH($C29,'3c Mappings'!$B$8:$B$21,0),MATCH($B29,'3c Mappings'!$C$7:$O$7,0)))</f>
        <v>0</v>
      </c>
      <c r="K29" s="82">
        <f>IF(K15="-","-",K15*INDEX('3c Mappings'!$C$8:$O$21,MATCH($C29,'3c Mappings'!$B$8:$B$21,0),MATCH($B29,'3c Mappings'!$C$7:$O$7,0)))</f>
        <v>0</v>
      </c>
      <c r="L29" s="82">
        <f>IF(L15="-","-",L15*INDEX('3c Mappings'!$C$8:$O$21,MATCH($C29,'3c Mappings'!$B$8:$B$21,0),MATCH($B29,'3c Mappings'!$C$7:$O$7,0)))</f>
        <v>0</v>
      </c>
      <c r="M29" s="82">
        <f>IF(M15="-","-",M15*INDEX('3c Mappings'!$C$8:$O$21,MATCH($C29,'3c Mappings'!$B$8:$B$21,0),MATCH($B29,'3c Mappings'!$C$7:$O$7,0)))</f>
        <v>0</v>
      </c>
      <c r="N29" s="84"/>
      <c r="O29" s="82">
        <f>IF(O15="-","-",O15*INDEX('3c Mappings'!$C$8:$O$21,MATCH($C29,'3c Mappings'!$B$8:$B$21,0),MATCH($B29,'3c Mappings'!$C$7:$O$7,0)))</f>
        <v>0</v>
      </c>
      <c r="P29" s="82">
        <f>IF(P15="-","-",P15*INDEX('3c Mappings'!$C$8:$O$21,MATCH($C29,'3c Mappings'!$B$8:$B$21,0),MATCH($B29,'3c Mappings'!$C$7:$O$7,0)))</f>
        <v>0</v>
      </c>
      <c r="Q29" s="82">
        <f>IF(Q15="-","-",Q15*INDEX('3c Mappings'!$C$8:$O$21,MATCH($C29,'3c Mappings'!$B$8:$B$21,0),MATCH($B29,'3c Mappings'!$C$7:$O$7,0)))</f>
        <v>0</v>
      </c>
      <c r="R29" s="82">
        <f>IF(R15="-","-",R15*INDEX('3c Mappings'!$C$8:$O$21,MATCH($C29,'3c Mappings'!$B$8:$B$21,0),MATCH($B29,'3c Mappings'!$C$7:$O$7,0)))</f>
        <v>0</v>
      </c>
      <c r="S29" s="82">
        <f>IF(S15="-","-",S15*INDEX('3c Mappings'!$C$8:$O$21,MATCH($C29,'3c Mappings'!$B$8:$B$21,0),MATCH($B29,'3c Mappings'!$C$7:$O$7,0)))</f>
        <v>0</v>
      </c>
      <c r="T29" s="82">
        <f>IF(T15="-","-",T15*INDEX('3c Mappings'!$C$8:$O$21,MATCH($C29,'3c Mappings'!$B$8:$B$21,0),MATCH($B29,'3c Mappings'!$C$7:$O$7,0)))</f>
        <v>0</v>
      </c>
      <c r="U29" s="82">
        <f>IF(U15="-","-",U15*INDEX('3c Mappings'!$C$8:$O$21,MATCH($C29,'3c Mappings'!$B$8:$B$21,0),MATCH($B29,'3c Mappings'!$C$7:$O$7,0)))</f>
        <v>0</v>
      </c>
      <c r="V29" s="82">
        <f>IF(V15="-","-",V15*INDEX('3c Mappings'!$C$8:$O$21,MATCH($C29,'3c Mappings'!$B$8:$B$21,0),MATCH($B29,'3c Mappings'!$C$7:$O$7,0)))</f>
        <v>0</v>
      </c>
      <c r="W29" s="82">
        <f>IF(W15="-","-",W15*INDEX('3c Mappings'!$C$8:$O$21,MATCH($C29,'3c Mappings'!$B$8:$B$21,0),MATCH($B29,'3c Mappings'!$C$7:$O$7,0)))</f>
        <v>0</v>
      </c>
      <c r="X29" s="82" t="str">
        <f>IF(X15="-","-",X15*INDEX('3c Mappings'!$C$8:$O$21,MATCH($C29,'3c Mappings'!$B$8:$B$21,0),MATCH($B29,'3c Mappings'!$C$7:$O$7,0)))</f>
        <v>-</v>
      </c>
      <c r="Y29" s="82" t="str">
        <f>IF(Y15="-","-",Y15*INDEX('3c Mappings'!$C$8:$O$21,MATCH($C29,'3c Mappings'!$B$8:$B$21,0),MATCH($B29,'3c Mappings'!$C$7:$O$7,0)))</f>
        <v>-</v>
      </c>
      <c r="Z29" s="10"/>
    </row>
    <row r="30" spans="1:26" s="14" customFormat="1" ht="11.25">
      <c r="A30" s="10"/>
      <c r="B30" s="74" t="s">
        <v>158</v>
      </c>
      <c r="C30" s="75" t="s">
        <v>128</v>
      </c>
      <c r="D30" s="197"/>
      <c r="E30" s="29"/>
      <c r="F30" s="82">
        <f>IF(F16="-","-",F16*INDEX('3c Mappings'!$C$8:$O$21,MATCH($C30,'3c Mappings'!$B$8:$B$21,0),MATCH($B30,'3c Mappings'!$C$7:$O$7,0)))</f>
        <v>0</v>
      </c>
      <c r="G30" s="82">
        <f>IF(G16="-","-",G16*INDEX('3c Mappings'!$C$8:$O$21,MATCH($C30,'3c Mappings'!$B$8:$B$21,0),MATCH($B30,'3c Mappings'!$C$7:$O$7,0)))</f>
        <v>0</v>
      </c>
      <c r="H30" s="82">
        <f>IF(H16="-","-",H16*INDEX('3c Mappings'!$C$8:$O$21,MATCH($C30,'3c Mappings'!$B$8:$B$21,0),MATCH($B30,'3c Mappings'!$C$7:$O$7,0)))</f>
        <v>0</v>
      </c>
      <c r="I30" s="82">
        <f>IF(I16="-","-",I16*INDEX('3c Mappings'!$C$8:$O$21,MATCH($C30,'3c Mappings'!$B$8:$B$21,0),MATCH($B30,'3c Mappings'!$C$7:$O$7,0)))</f>
        <v>0</v>
      </c>
      <c r="J30" s="82">
        <f>IF(J16="-","-",J16*INDEX('3c Mappings'!$C$8:$O$21,MATCH($C30,'3c Mappings'!$B$8:$B$21,0),MATCH($B30,'3c Mappings'!$C$7:$O$7,0)))</f>
        <v>0</v>
      </c>
      <c r="K30" s="82">
        <f>IF(K16="-","-",K16*INDEX('3c Mappings'!$C$8:$O$21,MATCH($C30,'3c Mappings'!$B$8:$B$21,0),MATCH($B30,'3c Mappings'!$C$7:$O$7,0)))</f>
        <v>0</v>
      </c>
      <c r="L30" s="82">
        <f>IF(L16="-","-",L16*INDEX('3c Mappings'!$C$8:$O$21,MATCH($C30,'3c Mappings'!$B$8:$B$21,0),MATCH($B30,'3c Mappings'!$C$7:$O$7,0)))</f>
        <v>0</v>
      </c>
      <c r="M30" s="82">
        <f>IF(M16="-","-",M16*INDEX('3c Mappings'!$C$8:$O$21,MATCH($C30,'3c Mappings'!$B$8:$B$21,0),MATCH($B30,'3c Mappings'!$C$7:$O$7,0)))</f>
        <v>0</v>
      </c>
      <c r="N30" s="84"/>
      <c r="O30" s="82">
        <f>IF(O16="-","-",O16*INDEX('3c Mappings'!$C$8:$O$21,MATCH($C30,'3c Mappings'!$B$8:$B$21,0),MATCH($B30,'3c Mappings'!$C$7:$O$7,0)))</f>
        <v>0</v>
      </c>
      <c r="P30" s="82">
        <f>IF(P16="-","-",P16*INDEX('3c Mappings'!$C$8:$O$21,MATCH($C30,'3c Mappings'!$B$8:$B$21,0),MATCH($B30,'3c Mappings'!$C$7:$O$7,0)))</f>
        <v>0</v>
      </c>
      <c r="Q30" s="82">
        <f>IF(Q16="-","-",Q16*INDEX('3c Mappings'!$C$8:$O$21,MATCH($C30,'3c Mappings'!$B$8:$B$21,0),MATCH($B30,'3c Mappings'!$C$7:$O$7,0)))</f>
        <v>0</v>
      </c>
      <c r="R30" s="82">
        <f>IF(R16="-","-",R16*INDEX('3c Mappings'!$C$8:$O$21,MATCH($C30,'3c Mappings'!$B$8:$B$21,0),MATCH($B30,'3c Mappings'!$C$7:$O$7,0)))</f>
        <v>0</v>
      </c>
      <c r="S30" s="82">
        <f>IF(S16="-","-",S16*INDEX('3c Mappings'!$C$8:$O$21,MATCH($C30,'3c Mappings'!$B$8:$B$21,0),MATCH($B30,'3c Mappings'!$C$7:$O$7,0)))</f>
        <v>0</v>
      </c>
      <c r="T30" s="82">
        <f>IF(T16="-","-",T16*INDEX('3c Mappings'!$C$8:$O$21,MATCH($C30,'3c Mappings'!$B$8:$B$21,0),MATCH($B30,'3c Mappings'!$C$7:$O$7,0)))</f>
        <v>0</v>
      </c>
      <c r="U30" s="82">
        <f>IF(U16="-","-",U16*INDEX('3c Mappings'!$C$8:$O$21,MATCH($C30,'3c Mappings'!$B$8:$B$21,0),MATCH($B30,'3c Mappings'!$C$7:$O$7,0)))</f>
        <v>0</v>
      </c>
      <c r="V30" s="82">
        <f>IF(V16="-","-",V16*INDEX('3c Mappings'!$C$8:$O$21,MATCH($C30,'3c Mappings'!$B$8:$B$21,0),MATCH($B30,'3c Mappings'!$C$7:$O$7,0)))</f>
        <v>0</v>
      </c>
      <c r="W30" s="82">
        <f>IF(W16="-","-",W16*INDEX('3c Mappings'!$C$8:$O$21,MATCH($C30,'3c Mappings'!$B$8:$B$21,0),MATCH($B30,'3c Mappings'!$C$7:$O$7,0)))</f>
        <v>0</v>
      </c>
      <c r="X30" s="82" t="str">
        <f>IF(X16="-","-",X16*INDEX('3c Mappings'!$C$8:$O$21,MATCH($C30,'3c Mappings'!$B$8:$B$21,0),MATCH($B30,'3c Mappings'!$C$7:$O$7,0)))</f>
        <v>-</v>
      </c>
      <c r="Y30" s="82" t="str">
        <f>IF(Y16="-","-",Y16*INDEX('3c Mappings'!$C$8:$O$21,MATCH($C30,'3c Mappings'!$B$8:$B$21,0),MATCH($B30,'3c Mappings'!$C$7:$O$7,0)))</f>
        <v>-</v>
      </c>
      <c r="Z30" s="10"/>
    </row>
    <row r="31" spans="1:26" s="14" customFormat="1" ht="11.25">
      <c r="A31" s="10"/>
      <c r="B31" s="74" t="s">
        <v>159</v>
      </c>
      <c r="C31" s="75" t="s">
        <v>128</v>
      </c>
      <c r="D31" s="197"/>
      <c r="E31" s="29"/>
      <c r="F31" s="82">
        <f>IF(F17="-","-",F17*INDEX('3c Mappings'!$C$8:$O$21,MATCH($C31,'3c Mappings'!$B$8:$B$21,0),MATCH($B31,'3c Mappings'!$C$7:$O$7,0)))</f>
        <v>0</v>
      </c>
      <c r="G31" s="82">
        <f>IF(G17="-","-",G17*INDEX('3c Mappings'!$C$8:$O$21,MATCH($C31,'3c Mappings'!$B$8:$B$21,0),MATCH($B31,'3c Mappings'!$C$7:$O$7,0)))</f>
        <v>0</v>
      </c>
      <c r="H31" s="82">
        <f>IF(H17="-","-",H17*INDEX('3c Mappings'!$C$8:$O$21,MATCH($C31,'3c Mappings'!$B$8:$B$21,0),MATCH($B31,'3c Mappings'!$C$7:$O$7,0)))</f>
        <v>0</v>
      </c>
      <c r="I31" s="82">
        <f>IF(I17="-","-",I17*INDEX('3c Mappings'!$C$8:$O$21,MATCH($C31,'3c Mappings'!$B$8:$B$21,0),MATCH($B31,'3c Mappings'!$C$7:$O$7,0)))</f>
        <v>0</v>
      </c>
      <c r="J31" s="82">
        <f>IF(J17="-","-",J17*INDEX('3c Mappings'!$C$8:$O$21,MATCH($C31,'3c Mappings'!$B$8:$B$21,0),MATCH($B31,'3c Mappings'!$C$7:$O$7,0)))</f>
        <v>0</v>
      </c>
      <c r="K31" s="82">
        <f>IF(K17="-","-",K17*INDEX('3c Mappings'!$C$8:$O$21,MATCH($C31,'3c Mappings'!$B$8:$B$21,0),MATCH($B31,'3c Mappings'!$C$7:$O$7,0)))</f>
        <v>0</v>
      </c>
      <c r="L31" s="82">
        <f>IF(L17="-","-",L17*INDEX('3c Mappings'!$C$8:$O$21,MATCH($C31,'3c Mappings'!$B$8:$B$21,0),MATCH($B31,'3c Mappings'!$C$7:$O$7,0)))</f>
        <v>0</v>
      </c>
      <c r="M31" s="82">
        <f>IF(M17="-","-",M17*INDEX('3c Mappings'!$C$8:$O$21,MATCH($C31,'3c Mappings'!$B$8:$B$21,0),MATCH($B31,'3c Mappings'!$C$7:$O$7,0)))</f>
        <v>0</v>
      </c>
      <c r="N31" s="84"/>
      <c r="O31" s="82">
        <f>IF(O17="-","-",O17*INDEX('3c Mappings'!$C$8:$O$21,MATCH($C31,'3c Mappings'!$B$8:$B$21,0),MATCH($B31,'3c Mappings'!$C$7:$O$7,0)))</f>
        <v>0</v>
      </c>
      <c r="P31" s="82">
        <f>IF(P17="-","-",P17*INDEX('3c Mappings'!$C$8:$O$21,MATCH($C31,'3c Mappings'!$B$8:$B$21,0),MATCH($B31,'3c Mappings'!$C$7:$O$7,0)))</f>
        <v>0</v>
      </c>
      <c r="Q31" s="82">
        <f>IF(Q17="-","-",Q17*INDEX('3c Mappings'!$C$8:$O$21,MATCH($C31,'3c Mappings'!$B$8:$B$21,0),MATCH($B31,'3c Mappings'!$C$7:$O$7,0)))</f>
        <v>0</v>
      </c>
      <c r="R31" s="82">
        <f>IF(R17="-","-",R17*INDEX('3c Mappings'!$C$8:$O$21,MATCH($C31,'3c Mappings'!$B$8:$B$21,0),MATCH($B31,'3c Mappings'!$C$7:$O$7,0)))</f>
        <v>0</v>
      </c>
      <c r="S31" s="82">
        <f>IF(S17="-","-",S17*INDEX('3c Mappings'!$C$8:$O$21,MATCH($C31,'3c Mappings'!$B$8:$B$21,0),MATCH($B31,'3c Mappings'!$C$7:$O$7,0)))</f>
        <v>0</v>
      </c>
      <c r="T31" s="82">
        <f>IF(T17="-","-",T17*INDEX('3c Mappings'!$C$8:$O$21,MATCH($C31,'3c Mappings'!$B$8:$B$21,0),MATCH($B31,'3c Mappings'!$C$7:$O$7,0)))</f>
        <v>0</v>
      </c>
      <c r="U31" s="82">
        <f>IF(U17="-","-",U17*INDEX('3c Mappings'!$C$8:$O$21,MATCH($C31,'3c Mappings'!$B$8:$B$21,0),MATCH($B31,'3c Mappings'!$C$7:$O$7,0)))</f>
        <v>0</v>
      </c>
      <c r="V31" s="82">
        <f>IF(V17="-","-",V17*INDEX('3c Mappings'!$C$8:$O$21,MATCH($C31,'3c Mappings'!$B$8:$B$21,0),MATCH($B31,'3c Mappings'!$C$7:$O$7,0)))</f>
        <v>0</v>
      </c>
      <c r="W31" s="82">
        <f>IF(W17="-","-",W17*INDEX('3c Mappings'!$C$8:$O$21,MATCH($C31,'3c Mappings'!$B$8:$B$21,0),MATCH($B31,'3c Mappings'!$C$7:$O$7,0)))</f>
        <v>0</v>
      </c>
      <c r="X31" s="82" t="str">
        <f>IF(X17="-","-",X17*INDEX('3c Mappings'!$C$8:$O$21,MATCH($C31,'3c Mappings'!$B$8:$B$21,0),MATCH($B31,'3c Mappings'!$C$7:$O$7,0)))</f>
        <v>-</v>
      </c>
      <c r="Y31" s="82" t="str">
        <f>IF(Y17="-","-",Y17*INDEX('3c Mappings'!$C$8:$O$21,MATCH($C31,'3c Mappings'!$B$8:$B$21,0),MATCH($B31,'3c Mappings'!$C$7:$O$7,0)))</f>
        <v>-</v>
      </c>
      <c r="Z31" s="10"/>
    </row>
    <row r="32" spans="1:26" s="14" customFormat="1" ht="11.25">
      <c r="A32" s="10"/>
      <c r="B32" s="74" t="s">
        <v>160</v>
      </c>
      <c r="C32" s="75" t="s">
        <v>128</v>
      </c>
      <c r="D32" s="197"/>
      <c r="E32" s="29"/>
      <c r="F32" s="82">
        <f>IF(F18="-","-",F18*INDEX('3c Mappings'!$C$8:$O$21,MATCH($C32,'3c Mappings'!$B$8:$B$21,0),MATCH($B32,'3c Mappings'!$C$7:$O$7,0)))</f>
        <v>2.4916219945027169</v>
      </c>
      <c r="G32" s="82">
        <f>IF(G18="-","-",G18*INDEX('3c Mappings'!$C$8:$O$21,MATCH($C32,'3c Mappings'!$B$8:$B$21,0),MATCH($B32,'3c Mappings'!$C$7:$O$7,0)))</f>
        <v>2.4587850636555486</v>
      </c>
      <c r="H32" s="82">
        <f>IF(H18="-","-",H18*INDEX('3c Mappings'!$C$8:$O$21,MATCH($C32,'3c Mappings'!$B$8:$B$21,0),MATCH($B32,'3c Mappings'!$C$7:$O$7,0)))</f>
        <v>2.5862124146147587</v>
      </c>
      <c r="I32" s="82">
        <f>IF(I18="-","-",I18*INDEX('3c Mappings'!$C$8:$O$21,MATCH($C32,'3c Mappings'!$B$8:$B$21,0),MATCH($B32,'3c Mappings'!$C$7:$O$7,0)))</f>
        <v>2.4909853151579719</v>
      </c>
      <c r="J32" s="82">
        <f>IF(J18="-","-",J18*INDEX('3c Mappings'!$C$8:$O$21,MATCH($C32,'3c Mappings'!$B$8:$B$21,0),MATCH($B32,'3c Mappings'!$C$7:$O$7,0)))</f>
        <v>2.4334927917502469</v>
      </c>
      <c r="K32" s="82">
        <f>IF(K18="-","-",K18*INDEX('3c Mappings'!$C$8:$O$21,MATCH($C32,'3c Mappings'!$B$8:$B$21,0),MATCH($B32,'3c Mappings'!$C$7:$O$7,0)))</f>
        <v>2.4400601779196807</v>
      </c>
      <c r="L32" s="82">
        <f>IF(L18="-","-",L18*INDEX('3c Mappings'!$C$8:$O$21,MATCH($C32,'3c Mappings'!$B$8:$B$21,0),MATCH($B32,'3c Mappings'!$C$7:$O$7,0)))</f>
        <v>2.3214678990699782</v>
      </c>
      <c r="M32" s="82">
        <f>IF(M18="-","-",M18*INDEX('3c Mappings'!$C$8:$O$21,MATCH($C32,'3c Mappings'!$B$8:$B$21,0),MATCH($B32,'3c Mappings'!$C$7:$O$7,0)))</f>
        <v>2.3411700575782786</v>
      </c>
      <c r="N32" s="84"/>
      <c r="O32" s="82">
        <f>IF(O18="-","-",O18*INDEX('3c Mappings'!$C$8:$O$21,MATCH($C32,'3c Mappings'!$B$8:$B$21,0),MATCH($B32,'3c Mappings'!$C$7:$O$7,0)))</f>
        <v>2.3411700575782786</v>
      </c>
      <c r="P32" s="82">
        <f>IF(P18="-","-",P18*INDEX('3c Mappings'!$C$8:$O$21,MATCH($C32,'3c Mappings'!$B$8:$B$21,0),MATCH($B32,'3c Mappings'!$C$7:$O$7,0)))</f>
        <v>2.7021003893269042</v>
      </c>
      <c r="Q32" s="82">
        <f>IF(Q18="-","-",Q18*INDEX('3c Mappings'!$C$8:$O$21,MATCH($C32,'3c Mappings'!$B$8:$B$21,0),MATCH($B32,'3c Mappings'!$C$7:$O$7,0)))</f>
        <v>2.5806037451923829</v>
      </c>
      <c r="R32" s="82">
        <f>IF(R18="-","-",R18*INDEX('3c Mappings'!$C$8:$O$21,MATCH($C32,'3c Mappings'!$B$8:$B$21,0),MATCH($B32,'3c Mappings'!$C$7:$O$7,0)))</f>
        <v>2.2627295169508392</v>
      </c>
      <c r="S32" s="82">
        <f>IF(S18="-","-",S18*INDEX('3c Mappings'!$C$8:$O$21,MATCH($C32,'3c Mappings'!$B$8:$B$21,0),MATCH($B32,'3c Mappings'!$C$7:$O$7,0)))</f>
        <v>1.5337496521437104</v>
      </c>
      <c r="T32" s="82">
        <f>IF(T18="-","-",T18*INDEX('3c Mappings'!$C$8:$O$21,MATCH($C32,'3c Mappings'!$B$8:$B$21,0),MATCH($B32,'3c Mappings'!$C$7:$O$7,0)))</f>
        <v>2.3923666866410009</v>
      </c>
      <c r="U32" s="82">
        <f>IF(U18="-","-",U18*INDEX('3c Mappings'!$C$8:$O$21,MATCH($C32,'3c Mappings'!$B$8:$B$21,0),MATCH($B32,'3c Mappings'!$C$7:$O$7,0)))</f>
        <v>2.2741537355911965</v>
      </c>
      <c r="V32" s="82">
        <f>IF(V18="-","-",V18*INDEX('3c Mappings'!$C$8:$O$21,MATCH($C32,'3c Mappings'!$B$8:$B$21,0),MATCH($B32,'3c Mappings'!$C$7:$O$7,0)))</f>
        <v>3.6170764443283594</v>
      </c>
      <c r="W32" s="82">
        <f>IF(W18="-","-",W18*INDEX('3c Mappings'!$C$8:$O$21,MATCH($C32,'3c Mappings'!$B$8:$B$21,0),MATCH($B32,'3c Mappings'!$C$7:$O$7,0)))</f>
        <v>4.441283408592275</v>
      </c>
      <c r="X32" s="82" t="str">
        <f>IF(X18="-","-",X18*INDEX('3c Mappings'!$C$8:$O$21,MATCH($C32,'3c Mappings'!$B$8:$B$21,0),MATCH($B32,'3c Mappings'!$C$7:$O$7,0)))</f>
        <v>-</v>
      </c>
      <c r="Y32" s="82" t="str">
        <f>IF(Y18="-","-",Y18*INDEX('3c Mappings'!$C$8:$O$21,MATCH($C32,'3c Mappings'!$B$8:$B$21,0),MATCH($B32,'3c Mappings'!$C$7:$O$7,0)))</f>
        <v>-</v>
      </c>
      <c r="Z32" s="10"/>
    </row>
    <row r="33" spans="1:26" s="14" customFormat="1" ht="11.25">
      <c r="A33" s="10"/>
      <c r="B33" s="74" t="s">
        <v>161</v>
      </c>
      <c r="C33" s="75" t="s">
        <v>128</v>
      </c>
      <c r="D33" s="197"/>
      <c r="E33" s="29"/>
      <c r="F33" s="82">
        <f>IF(F19="-","-",F19*INDEX('3c Mappings'!$C$8:$O$21,MATCH($C33,'3c Mappings'!$B$8:$B$21,0),MATCH($B33,'3c Mappings'!$C$7:$O$7,0)))</f>
        <v>0</v>
      </c>
      <c r="G33" s="82">
        <f>IF(G19="-","-",G19*INDEX('3c Mappings'!$C$8:$O$21,MATCH($C33,'3c Mappings'!$B$8:$B$21,0),MATCH($B33,'3c Mappings'!$C$7:$O$7,0)))</f>
        <v>0</v>
      </c>
      <c r="H33" s="82">
        <f>IF(H19="-","-",H19*INDEX('3c Mappings'!$C$8:$O$21,MATCH($C33,'3c Mappings'!$B$8:$B$21,0),MATCH($B33,'3c Mappings'!$C$7:$O$7,0)))</f>
        <v>0</v>
      </c>
      <c r="I33" s="82">
        <f>IF(I19="-","-",I19*INDEX('3c Mappings'!$C$8:$O$21,MATCH($C33,'3c Mappings'!$B$8:$B$21,0),MATCH($B33,'3c Mappings'!$C$7:$O$7,0)))</f>
        <v>0</v>
      </c>
      <c r="J33" s="82">
        <f>IF(J19="-","-",J19*INDEX('3c Mappings'!$C$8:$O$21,MATCH($C33,'3c Mappings'!$B$8:$B$21,0),MATCH($B33,'3c Mappings'!$C$7:$O$7,0)))</f>
        <v>0</v>
      </c>
      <c r="K33" s="82">
        <f>IF(K19="-","-",K19*INDEX('3c Mappings'!$C$8:$O$21,MATCH($C33,'3c Mappings'!$B$8:$B$21,0),MATCH($B33,'3c Mappings'!$C$7:$O$7,0)))</f>
        <v>0</v>
      </c>
      <c r="L33" s="82">
        <f>IF(L19="-","-",L19*INDEX('3c Mappings'!$C$8:$O$21,MATCH($C33,'3c Mappings'!$B$8:$B$21,0),MATCH($B33,'3c Mappings'!$C$7:$O$7,0)))</f>
        <v>0</v>
      </c>
      <c r="M33" s="82">
        <f>IF(M19="-","-",M19*INDEX('3c Mappings'!$C$8:$O$21,MATCH($C33,'3c Mappings'!$B$8:$B$21,0),MATCH($B33,'3c Mappings'!$C$7:$O$7,0)))</f>
        <v>0</v>
      </c>
      <c r="N33" s="84"/>
      <c r="O33" s="82">
        <f>IF(O19="-","-",O19*INDEX('3c Mappings'!$C$8:$O$21,MATCH($C33,'3c Mappings'!$B$8:$B$21,0),MATCH($B33,'3c Mappings'!$C$7:$O$7,0)))</f>
        <v>0</v>
      </c>
      <c r="P33" s="82">
        <f>IF(P19="-","-",P19*INDEX('3c Mappings'!$C$8:$O$21,MATCH($C33,'3c Mappings'!$B$8:$B$21,0),MATCH($B33,'3c Mappings'!$C$7:$O$7,0)))</f>
        <v>0</v>
      </c>
      <c r="Q33" s="82">
        <f>IF(Q19="-","-",Q19*INDEX('3c Mappings'!$C$8:$O$21,MATCH($C33,'3c Mappings'!$B$8:$B$21,0),MATCH($B33,'3c Mappings'!$C$7:$O$7,0)))</f>
        <v>0</v>
      </c>
      <c r="R33" s="82">
        <f>IF(R19="-","-",R19*INDEX('3c Mappings'!$C$8:$O$21,MATCH($C33,'3c Mappings'!$B$8:$B$21,0),MATCH($B33,'3c Mappings'!$C$7:$O$7,0)))</f>
        <v>0</v>
      </c>
      <c r="S33" s="82">
        <f>IF(S19="-","-",S19*INDEX('3c Mappings'!$C$8:$O$21,MATCH($C33,'3c Mappings'!$B$8:$B$21,0),MATCH($B33,'3c Mappings'!$C$7:$O$7,0)))</f>
        <v>0</v>
      </c>
      <c r="T33" s="82">
        <f>IF(T19="-","-",T19*INDEX('3c Mappings'!$C$8:$O$21,MATCH($C33,'3c Mappings'!$B$8:$B$21,0),MATCH($B33,'3c Mappings'!$C$7:$O$7,0)))</f>
        <v>0</v>
      </c>
      <c r="U33" s="82">
        <f>IF(U19="-","-",U19*INDEX('3c Mappings'!$C$8:$O$21,MATCH($C33,'3c Mappings'!$B$8:$B$21,0),MATCH($B33,'3c Mappings'!$C$7:$O$7,0)))</f>
        <v>0</v>
      </c>
      <c r="V33" s="82">
        <f>IF(V19="-","-",V19*INDEX('3c Mappings'!$C$8:$O$21,MATCH($C33,'3c Mappings'!$B$8:$B$21,0),MATCH($B33,'3c Mappings'!$C$7:$O$7,0)))</f>
        <v>0</v>
      </c>
      <c r="W33" s="82">
        <f>IF(W19="-","-",W19*INDEX('3c Mappings'!$C$8:$O$21,MATCH($C33,'3c Mappings'!$B$8:$B$21,0),MATCH($B33,'3c Mappings'!$C$7:$O$7,0)))</f>
        <v>0</v>
      </c>
      <c r="X33" s="82" t="str">
        <f>IF(X19="-","-",X19*INDEX('3c Mappings'!$C$8:$O$21,MATCH($C33,'3c Mappings'!$B$8:$B$21,0),MATCH($B33,'3c Mappings'!$C$7:$O$7,0)))</f>
        <v>-</v>
      </c>
      <c r="Y33" s="82" t="str">
        <f>IF(Y19="-","-",Y19*INDEX('3c Mappings'!$C$8:$O$21,MATCH($C33,'3c Mappings'!$B$8:$B$21,0),MATCH($B33,'3c Mappings'!$C$7:$O$7,0)))</f>
        <v>-</v>
      </c>
      <c r="Z33" s="10"/>
    </row>
    <row r="34" spans="1:26" s="14" customFormat="1" ht="11.25">
      <c r="A34" s="10"/>
      <c r="B34" s="74" t="s">
        <v>162</v>
      </c>
      <c r="C34" s="75" t="s">
        <v>128</v>
      </c>
      <c r="D34" s="197"/>
      <c r="E34" s="29"/>
      <c r="F34" s="82">
        <f>IF(F20="-","-",F20*INDEX('3c Mappings'!$C$8:$O$21,MATCH($C34,'3c Mappings'!$B$8:$B$21,0),MATCH($B34,'3c Mappings'!$C$7:$O$7,0)))</f>
        <v>0</v>
      </c>
      <c r="G34" s="82">
        <f>IF(G20="-","-",G20*INDEX('3c Mappings'!$C$8:$O$21,MATCH($C34,'3c Mappings'!$B$8:$B$21,0),MATCH($B34,'3c Mappings'!$C$7:$O$7,0)))</f>
        <v>0</v>
      </c>
      <c r="H34" s="82">
        <f>IF(H20="-","-",H20*INDEX('3c Mappings'!$C$8:$O$21,MATCH($C34,'3c Mappings'!$B$8:$B$21,0),MATCH($B34,'3c Mappings'!$C$7:$O$7,0)))</f>
        <v>0</v>
      </c>
      <c r="I34" s="82">
        <f>IF(I20="-","-",I20*INDEX('3c Mappings'!$C$8:$O$21,MATCH($C34,'3c Mappings'!$B$8:$B$21,0),MATCH($B34,'3c Mappings'!$C$7:$O$7,0)))</f>
        <v>0</v>
      </c>
      <c r="J34" s="82">
        <f>IF(J20="-","-",J20*INDEX('3c Mappings'!$C$8:$O$21,MATCH($C34,'3c Mappings'!$B$8:$B$21,0),MATCH($B34,'3c Mappings'!$C$7:$O$7,0)))</f>
        <v>0</v>
      </c>
      <c r="K34" s="82">
        <f>IF(K20="-","-",K20*INDEX('3c Mappings'!$C$8:$O$21,MATCH($C34,'3c Mappings'!$B$8:$B$21,0),MATCH($B34,'3c Mappings'!$C$7:$O$7,0)))</f>
        <v>0</v>
      </c>
      <c r="L34" s="82">
        <f>IF(L20="-","-",L20*INDEX('3c Mappings'!$C$8:$O$21,MATCH($C34,'3c Mappings'!$B$8:$B$21,0),MATCH($B34,'3c Mappings'!$C$7:$O$7,0)))</f>
        <v>0</v>
      </c>
      <c r="M34" s="82">
        <f>IF(M20="-","-",M20*INDEX('3c Mappings'!$C$8:$O$21,MATCH($C34,'3c Mappings'!$B$8:$B$21,0),MATCH($B34,'3c Mappings'!$C$7:$O$7,0)))</f>
        <v>0</v>
      </c>
      <c r="N34" s="84"/>
      <c r="O34" s="82">
        <f>IF(O20="-","-",O20*INDEX('3c Mappings'!$C$8:$O$21,MATCH($C34,'3c Mappings'!$B$8:$B$21,0),MATCH($B34,'3c Mappings'!$C$7:$O$7,0)))</f>
        <v>0</v>
      </c>
      <c r="P34" s="82">
        <f>IF(P20="-","-",P20*INDEX('3c Mappings'!$C$8:$O$21,MATCH($C34,'3c Mappings'!$B$8:$B$21,0),MATCH($B34,'3c Mappings'!$C$7:$O$7,0)))</f>
        <v>0</v>
      </c>
      <c r="Q34" s="82">
        <f>IF(Q20="-","-",Q20*INDEX('3c Mappings'!$C$8:$O$21,MATCH($C34,'3c Mappings'!$B$8:$B$21,0),MATCH($B34,'3c Mappings'!$C$7:$O$7,0)))</f>
        <v>0</v>
      </c>
      <c r="R34" s="82">
        <f>IF(R20="-","-",R20*INDEX('3c Mappings'!$C$8:$O$21,MATCH($C34,'3c Mappings'!$B$8:$B$21,0),MATCH($B34,'3c Mappings'!$C$7:$O$7,0)))</f>
        <v>0</v>
      </c>
      <c r="S34" s="82">
        <f>IF(S20="-","-",S20*INDEX('3c Mappings'!$C$8:$O$21,MATCH($C34,'3c Mappings'!$B$8:$B$21,0),MATCH($B34,'3c Mappings'!$C$7:$O$7,0)))</f>
        <v>0</v>
      </c>
      <c r="T34" s="82">
        <f>IF(T20="-","-",T20*INDEX('3c Mappings'!$C$8:$O$21,MATCH($C34,'3c Mappings'!$B$8:$B$21,0),MATCH($B34,'3c Mappings'!$C$7:$O$7,0)))</f>
        <v>0</v>
      </c>
      <c r="U34" s="82">
        <f>IF(U20="-","-",U20*INDEX('3c Mappings'!$C$8:$O$21,MATCH($C34,'3c Mappings'!$B$8:$B$21,0),MATCH($B34,'3c Mappings'!$C$7:$O$7,0)))</f>
        <v>0</v>
      </c>
      <c r="V34" s="82">
        <f>IF(V20="-","-",V20*INDEX('3c Mappings'!$C$8:$O$21,MATCH($C34,'3c Mappings'!$B$8:$B$21,0),MATCH($B34,'3c Mappings'!$C$7:$O$7,0)))</f>
        <v>0</v>
      </c>
      <c r="W34" s="82">
        <f>IF(W20="-","-",W20*INDEX('3c Mappings'!$C$8:$O$21,MATCH($C34,'3c Mappings'!$B$8:$B$21,0),MATCH($B34,'3c Mappings'!$C$7:$O$7,0)))</f>
        <v>0</v>
      </c>
      <c r="X34" s="82" t="str">
        <f>IF(X20="-","-",X20*INDEX('3c Mappings'!$C$8:$O$21,MATCH($C34,'3c Mappings'!$B$8:$B$21,0),MATCH($B34,'3c Mappings'!$C$7:$O$7,0)))</f>
        <v>-</v>
      </c>
      <c r="Y34" s="82" t="str">
        <f>IF(Y20="-","-",Y20*INDEX('3c Mappings'!$C$8:$O$21,MATCH($C34,'3c Mappings'!$B$8:$B$21,0),MATCH($B34,'3c Mappings'!$C$7:$O$7,0)))</f>
        <v>-</v>
      </c>
      <c r="Z34" s="10"/>
    </row>
    <row r="35" spans="1:26" s="14" customFormat="1" ht="11.25">
      <c r="A35" s="10"/>
      <c r="B35" s="74" t="s">
        <v>163</v>
      </c>
      <c r="C35" s="75" t="s">
        <v>128</v>
      </c>
      <c r="D35" s="197"/>
      <c r="E35" s="29"/>
      <c r="F35" s="82">
        <f>IF(F21="-","-",F21*INDEX('3c Mappings'!$C$8:$O$21,MATCH($C35,'3c Mappings'!$B$8:$B$21,0),MATCH($B35,'3c Mappings'!$C$7:$O$7,0)))</f>
        <v>0</v>
      </c>
      <c r="G35" s="82">
        <f>IF(G21="-","-",G21*INDEX('3c Mappings'!$C$8:$O$21,MATCH($C35,'3c Mappings'!$B$8:$B$21,0),MATCH($B35,'3c Mappings'!$C$7:$O$7,0)))</f>
        <v>0</v>
      </c>
      <c r="H35" s="82">
        <f>IF(H21="-","-",H21*INDEX('3c Mappings'!$C$8:$O$21,MATCH($C35,'3c Mappings'!$B$8:$B$21,0),MATCH($B35,'3c Mappings'!$C$7:$O$7,0)))</f>
        <v>0</v>
      </c>
      <c r="I35" s="82">
        <f>IF(I21="-","-",I21*INDEX('3c Mappings'!$C$8:$O$21,MATCH($C35,'3c Mappings'!$B$8:$B$21,0),MATCH($B35,'3c Mappings'!$C$7:$O$7,0)))</f>
        <v>0</v>
      </c>
      <c r="J35" s="82">
        <f>IF(J21="-","-",J21*INDEX('3c Mappings'!$C$8:$O$21,MATCH($C35,'3c Mappings'!$B$8:$B$21,0),MATCH($B35,'3c Mappings'!$C$7:$O$7,0)))</f>
        <v>0</v>
      </c>
      <c r="K35" s="82">
        <f>IF(K21="-","-",K21*INDEX('3c Mappings'!$C$8:$O$21,MATCH($C35,'3c Mappings'!$B$8:$B$21,0),MATCH($B35,'3c Mappings'!$C$7:$O$7,0)))</f>
        <v>0</v>
      </c>
      <c r="L35" s="82">
        <f>IF(L21="-","-",L21*INDEX('3c Mappings'!$C$8:$O$21,MATCH($C35,'3c Mappings'!$B$8:$B$21,0),MATCH($B35,'3c Mappings'!$C$7:$O$7,0)))</f>
        <v>0</v>
      </c>
      <c r="M35" s="82">
        <f>IF(M21="-","-",M21*INDEX('3c Mappings'!$C$8:$O$21,MATCH($C35,'3c Mappings'!$B$8:$B$21,0),MATCH($B35,'3c Mappings'!$C$7:$O$7,0)))</f>
        <v>0</v>
      </c>
      <c r="N35" s="84"/>
      <c r="O35" s="82">
        <f>IF(O21="-","-",O21*INDEX('3c Mappings'!$C$8:$O$21,MATCH($C35,'3c Mappings'!$B$8:$B$21,0),MATCH($B35,'3c Mappings'!$C$7:$O$7,0)))</f>
        <v>0</v>
      </c>
      <c r="P35" s="82">
        <f>IF(P21="-","-",P21*INDEX('3c Mappings'!$C$8:$O$21,MATCH($C35,'3c Mappings'!$B$8:$B$21,0),MATCH($B35,'3c Mappings'!$C$7:$O$7,0)))</f>
        <v>0</v>
      </c>
      <c r="Q35" s="82">
        <f>IF(Q21="-","-",Q21*INDEX('3c Mappings'!$C$8:$O$21,MATCH($C35,'3c Mappings'!$B$8:$B$21,0),MATCH($B35,'3c Mappings'!$C$7:$O$7,0)))</f>
        <v>0</v>
      </c>
      <c r="R35" s="82">
        <f>IF(R21="-","-",R21*INDEX('3c Mappings'!$C$8:$O$21,MATCH($C35,'3c Mappings'!$B$8:$B$21,0),MATCH($B35,'3c Mappings'!$C$7:$O$7,0)))</f>
        <v>0</v>
      </c>
      <c r="S35" s="82">
        <f>IF(S21="-","-",S21*INDEX('3c Mappings'!$C$8:$O$21,MATCH($C35,'3c Mappings'!$B$8:$B$21,0),MATCH($B35,'3c Mappings'!$C$7:$O$7,0)))</f>
        <v>0</v>
      </c>
      <c r="T35" s="82">
        <f>IF(T21="-","-",T21*INDEX('3c Mappings'!$C$8:$O$21,MATCH($C35,'3c Mappings'!$B$8:$B$21,0),MATCH($B35,'3c Mappings'!$C$7:$O$7,0)))</f>
        <v>0</v>
      </c>
      <c r="U35" s="82">
        <f>IF(U21="-","-",U21*INDEX('3c Mappings'!$C$8:$O$21,MATCH($C35,'3c Mappings'!$B$8:$B$21,0),MATCH($B35,'3c Mappings'!$C$7:$O$7,0)))</f>
        <v>0</v>
      </c>
      <c r="V35" s="82">
        <f>IF(V21="-","-",V21*INDEX('3c Mappings'!$C$8:$O$21,MATCH($C35,'3c Mappings'!$B$8:$B$21,0),MATCH($B35,'3c Mappings'!$C$7:$O$7,0)))</f>
        <v>0</v>
      </c>
      <c r="W35" s="82">
        <f>IF(W21="-","-",W21*INDEX('3c Mappings'!$C$8:$O$21,MATCH($C35,'3c Mappings'!$B$8:$B$21,0),MATCH($B35,'3c Mappings'!$C$7:$O$7,0)))</f>
        <v>0</v>
      </c>
      <c r="X35" s="82" t="str">
        <f>IF(X21="-","-",X21*INDEX('3c Mappings'!$C$8:$O$21,MATCH($C35,'3c Mappings'!$B$8:$B$21,0),MATCH($B35,'3c Mappings'!$C$7:$O$7,0)))</f>
        <v>-</v>
      </c>
      <c r="Y35" s="82" t="str">
        <f>IF(Y21="-","-",Y21*INDEX('3c Mappings'!$C$8:$O$21,MATCH($C35,'3c Mappings'!$B$8:$B$21,0),MATCH($B35,'3c Mappings'!$C$7:$O$7,0)))</f>
        <v>-</v>
      </c>
      <c r="Z35" s="10"/>
    </row>
    <row r="36" spans="1:26" s="14" customFormat="1" ht="11.25">
      <c r="A36" s="10"/>
      <c r="B36" s="74" t="s">
        <v>164</v>
      </c>
      <c r="C36" s="75" t="s">
        <v>128</v>
      </c>
      <c r="D36" s="197"/>
      <c r="E36" s="29"/>
      <c r="F36" s="82">
        <f>IF(F22="-","-",F22*INDEX('3c Mappings'!$C$8:$O$21,MATCH($C36,'3c Mappings'!$B$8:$B$21,0),MATCH($B36,'3c Mappings'!$C$7:$O$7,0)))</f>
        <v>0.35781359976780869</v>
      </c>
      <c r="G36" s="82">
        <f>IF(G22="-","-",G22*INDEX('3c Mappings'!$C$8:$O$21,MATCH($C36,'3c Mappings'!$B$8:$B$21,0),MATCH($B36,'3c Mappings'!$C$7:$O$7,0)))</f>
        <v>0.35487185706150987</v>
      </c>
      <c r="H36" s="82">
        <f>IF(H22="-","-",H22*INDEX('3c Mappings'!$C$8:$O$21,MATCH($C36,'3c Mappings'!$B$8:$B$21,0),MATCH($B36,'3c Mappings'!$C$7:$O$7,0)))</f>
        <v>0.36500139614987398</v>
      </c>
      <c r="I36" s="82">
        <f>IF(I22="-","-",I22*INDEX('3c Mappings'!$C$8:$O$21,MATCH($C36,'3c Mappings'!$B$8:$B$21,0),MATCH($B36,'3c Mappings'!$C$7:$O$7,0)))</f>
        <v>0.3564703423016074</v>
      </c>
      <c r="J36" s="82">
        <f>IF(J22="-","-",J22*INDEX('3c Mappings'!$C$8:$O$21,MATCH($C36,'3c Mappings'!$B$8:$B$21,0),MATCH($B36,'3c Mappings'!$C$7:$O$7,0)))</f>
        <v>0.36008679455685849</v>
      </c>
      <c r="K36" s="82">
        <f>IF(K22="-","-",K22*INDEX('3c Mappings'!$C$8:$O$21,MATCH($C36,'3c Mappings'!$B$8:$B$21,0),MATCH($B36,'3c Mappings'!$C$7:$O$7,0)))</f>
        <v>0.36067514309811827</v>
      </c>
      <c r="L36" s="82">
        <f>IF(L22="-","-",L22*INDEX('3c Mappings'!$C$8:$O$21,MATCH($C36,'3c Mappings'!$B$8:$B$21,0),MATCH($B36,'3c Mappings'!$C$7:$O$7,0)))</f>
        <v>0.37572166707049209</v>
      </c>
      <c r="M36" s="82">
        <f>IF(M22="-","-",M22*INDEX('3c Mappings'!$C$8:$O$21,MATCH($C36,'3c Mappings'!$B$8:$B$21,0),MATCH($B36,'3c Mappings'!$C$7:$O$7,0)))</f>
        <v>0.37748671269427136</v>
      </c>
      <c r="N36" s="84"/>
      <c r="O36" s="82">
        <f>IF(O22="-","-",O22*INDEX('3c Mappings'!$C$8:$O$21,MATCH($C36,'3c Mappings'!$B$8:$B$21,0),MATCH($B36,'3c Mappings'!$C$7:$O$7,0)))</f>
        <v>0.37748671269427136</v>
      </c>
      <c r="P36" s="82">
        <f>IF(P22="-","-",P22*INDEX('3c Mappings'!$C$8:$O$21,MATCH($C36,'3c Mappings'!$B$8:$B$21,0),MATCH($B36,'3c Mappings'!$C$7:$O$7,0)))</f>
        <v>0.43879500590863546</v>
      </c>
      <c r="Q36" s="82">
        <f>IF(Q22="-","-",Q22*INDEX('3c Mappings'!$C$8:$O$21,MATCH($C36,'3c Mappings'!$B$8:$B$21,0),MATCH($B36,'3c Mappings'!$C$7:$O$7,0)))</f>
        <v>0.42791055789532995</v>
      </c>
      <c r="R36" s="82">
        <f>IF(R22="-","-",R22*INDEX('3c Mappings'!$C$8:$O$21,MATCH($C36,'3c Mappings'!$B$8:$B$21,0),MATCH($B36,'3c Mappings'!$C$7:$O$7,0)))</f>
        <v>0.3494172511973217</v>
      </c>
      <c r="S36" s="82">
        <f>IF(S22="-","-",S22*INDEX('3c Mappings'!$C$8:$O$21,MATCH($C36,'3c Mappings'!$B$8:$B$21,0),MATCH($B36,'3c Mappings'!$C$7:$O$7,0)))</f>
        <v>0.28411056311748772</v>
      </c>
      <c r="T36" s="82">
        <f>IF(T22="-","-",T22*INDEX('3c Mappings'!$C$8:$O$21,MATCH($C36,'3c Mappings'!$B$8:$B$21,0),MATCH($B36,'3c Mappings'!$C$7:$O$7,0)))</f>
        <v>0.24458871239513269</v>
      </c>
      <c r="U36" s="82">
        <f>IF(U22="-","-",U22*INDEX('3c Mappings'!$C$8:$O$21,MATCH($C36,'3c Mappings'!$B$8:$B$21,0),MATCH($B36,'3c Mappings'!$C$7:$O$7,0)))</f>
        <v>0.2339984386524569</v>
      </c>
      <c r="V36" s="82">
        <f>IF(V22="-","-",V22*INDEX('3c Mappings'!$C$8:$O$21,MATCH($C36,'3c Mappings'!$B$8:$B$21,0),MATCH($B36,'3c Mappings'!$C$7:$O$7,0)))</f>
        <v>0.29402943874749665</v>
      </c>
      <c r="W36" s="82">
        <f>IF(W22="-","-",W22*INDEX('3c Mappings'!$C$8:$O$21,MATCH($C36,'3c Mappings'!$B$8:$B$21,0),MATCH($B36,'3c Mappings'!$C$7:$O$7,0)))</f>
        <v>0.36786718067559721</v>
      </c>
      <c r="X36" s="82" t="str">
        <f>IF(X22="-","-",X22*INDEX('3c Mappings'!$C$8:$O$21,MATCH($C36,'3c Mappings'!$B$8:$B$21,0),MATCH($B36,'3c Mappings'!$C$7:$O$7,0)))</f>
        <v>-</v>
      </c>
      <c r="Y36" s="82" t="str">
        <f>IF(Y22="-","-",Y22*INDEX('3c Mappings'!$C$8:$O$21,MATCH($C36,'3c Mappings'!$B$8:$B$21,0),MATCH($B36,'3c Mappings'!$C$7:$O$7,0)))</f>
        <v>-</v>
      </c>
      <c r="Z36" s="10"/>
    </row>
    <row r="37" spans="1:26" s="14" customFormat="1" ht="11.25">
      <c r="A37" s="10"/>
      <c r="B37" s="74" t="s">
        <v>165</v>
      </c>
      <c r="C37" s="75" t="s">
        <v>128</v>
      </c>
      <c r="D37" s="197"/>
      <c r="E37" s="29"/>
      <c r="F37" s="82">
        <f>IF(F23="-","-",F23*INDEX('3c Mappings'!$C$8:$O$21,MATCH($C37,'3c Mappings'!$B$8:$B$21,0),MATCH($B37,'3c Mappings'!$C$7:$O$7,0)))</f>
        <v>0</v>
      </c>
      <c r="G37" s="82">
        <f>IF(G23="-","-",G23*INDEX('3c Mappings'!$C$8:$O$21,MATCH($C37,'3c Mappings'!$B$8:$B$21,0),MATCH($B37,'3c Mappings'!$C$7:$O$7,0)))</f>
        <v>0</v>
      </c>
      <c r="H37" s="82">
        <f>IF(H23="-","-",H23*INDEX('3c Mappings'!$C$8:$O$21,MATCH($C37,'3c Mappings'!$B$8:$B$21,0),MATCH($B37,'3c Mappings'!$C$7:$O$7,0)))</f>
        <v>0</v>
      </c>
      <c r="I37" s="82">
        <f>IF(I23="-","-",I23*INDEX('3c Mappings'!$C$8:$O$21,MATCH($C37,'3c Mappings'!$B$8:$B$21,0),MATCH($B37,'3c Mappings'!$C$7:$O$7,0)))</f>
        <v>0</v>
      </c>
      <c r="J37" s="82">
        <f>IF(J23="-","-",J23*INDEX('3c Mappings'!$C$8:$O$21,MATCH($C37,'3c Mappings'!$B$8:$B$21,0),MATCH($B37,'3c Mappings'!$C$7:$O$7,0)))</f>
        <v>0</v>
      </c>
      <c r="K37" s="82">
        <f>IF(K23="-","-",K23*INDEX('3c Mappings'!$C$8:$O$21,MATCH($C37,'3c Mappings'!$B$8:$B$21,0),MATCH($B37,'3c Mappings'!$C$7:$O$7,0)))</f>
        <v>0</v>
      </c>
      <c r="L37" s="82">
        <f>IF(L23="-","-",L23*INDEX('3c Mappings'!$C$8:$O$21,MATCH($C37,'3c Mappings'!$B$8:$B$21,0),MATCH($B37,'3c Mappings'!$C$7:$O$7,0)))</f>
        <v>0</v>
      </c>
      <c r="M37" s="82">
        <f>IF(M23="-","-",M23*INDEX('3c Mappings'!$C$8:$O$21,MATCH($C37,'3c Mappings'!$B$8:$B$21,0),MATCH($B37,'3c Mappings'!$C$7:$O$7,0)))</f>
        <v>0</v>
      </c>
      <c r="N37" s="84"/>
      <c r="O37" s="82">
        <f>IF(O23="-","-",O23*INDEX('3c Mappings'!$C$8:$O$21,MATCH($C37,'3c Mappings'!$B$8:$B$21,0),MATCH($B37,'3c Mappings'!$C$7:$O$7,0)))</f>
        <v>0</v>
      </c>
      <c r="P37" s="82">
        <f>IF(P23="-","-",P23*INDEX('3c Mappings'!$C$8:$O$21,MATCH($C37,'3c Mappings'!$B$8:$B$21,0),MATCH($B37,'3c Mappings'!$C$7:$O$7,0)))</f>
        <v>0</v>
      </c>
      <c r="Q37" s="82">
        <f>IF(Q23="-","-",Q23*INDEX('3c Mappings'!$C$8:$O$21,MATCH($C37,'3c Mappings'!$B$8:$B$21,0),MATCH($B37,'3c Mappings'!$C$7:$O$7,0)))</f>
        <v>0</v>
      </c>
      <c r="R37" s="82">
        <f>IF(R23="-","-",R23*INDEX('3c Mappings'!$C$8:$O$21,MATCH($C37,'3c Mappings'!$B$8:$B$21,0),MATCH($B37,'3c Mappings'!$C$7:$O$7,0)))</f>
        <v>0</v>
      </c>
      <c r="S37" s="82">
        <f>IF(S23="-","-",S23*INDEX('3c Mappings'!$C$8:$O$21,MATCH($C37,'3c Mappings'!$B$8:$B$21,0),MATCH($B37,'3c Mappings'!$C$7:$O$7,0)))</f>
        <v>0</v>
      </c>
      <c r="T37" s="82">
        <f>IF(T23="-","-",T23*INDEX('3c Mappings'!$C$8:$O$21,MATCH($C37,'3c Mappings'!$B$8:$B$21,0),MATCH($B37,'3c Mappings'!$C$7:$O$7,0)))</f>
        <v>0</v>
      </c>
      <c r="U37" s="82">
        <f>IF(U23="-","-",U23*INDEX('3c Mappings'!$C$8:$O$21,MATCH($C37,'3c Mappings'!$B$8:$B$21,0),MATCH($B37,'3c Mappings'!$C$7:$O$7,0)))</f>
        <v>0</v>
      </c>
      <c r="V37" s="82">
        <f>IF(V23="-","-",V23*INDEX('3c Mappings'!$C$8:$O$21,MATCH($C37,'3c Mappings'!$B$8:$B$21,0),MATCH($B37,'3c Mappings'!$C$7:$O$7,0)))</f>
        <v>0</v>
      </c>
      <c r="W37" s="82">
        <f>IF(W23="-","-",W23*INDEX('3c Mappings'!$C$8:$O$21,MATCH($C37,'3c Mappings'!$B$8:$B$21,0),MATCH($B37,'3c Mappings'!$C$7:$O$7,0)))</f>
        <v>0</v>
      </c>
      <c r="X37" s="82" t="str">
        <f>IF(X23="-","-",X23*INDEX('3c Mappings'!$C$8:$O$21,MATCH($C37,'3c Mappings'!$B$8:$B$21,0),MATCH($B37,'3c Mappings'!$C$7:$O$7,0)))</f>
        <v>-</v>
      </c>
      <c r="Y37" s="82" t="str">
        <f>IF(Y23="-","-",Y23*INDEX('3c Mappings'!$C$8:$O$21,MATCH($C37,'3c Mappings'!$B$8:$B$21,0),MATCH($B37,'3c Mappings'!$C$7:$O$7,0)))</f>
        <v>-</v>
      </c>
      <c r="Z37" s="10"/>
    </row>
    <row r="38" spans="1:26" s="14" customFormat="1" ht="11.25">
      <c r="A38" s="10"/>
      <c r="B38" s="74" t="s">
        <v>166</v>
      </c>
      <c r="C38" s="75" t="s">
        <v>128</v>
      </c>
      <c r="D38" s="197"/>
      <c r="E38" s="29"/>
      <c r="F38" s="82">
        <f>IF(F24="-","-",F24*INDEX('3c Mappings'!$C$8:$O$21,MATCH($C38,'3c Mappings'!$B$8:$B$21,0),MATCH($B38,'3c Mappings'!$C$7:$O$7,0)))</f>
        <v>0</v>
      </c>
      <c r="G38" s="82">
        <f>IF(G24="-","-",G24*INDEX('3c Mappings'!$C$8:$O$21,MATCH($C38,'3c Mappings'!$B$8:$B$21,0),MATCH($B38,'3c Mappings'!$C$7:$O$7,0)))</f>
        <v>0</v>
      </c>
      <c r="H38" s="82">
        <f>IF(H24="-","-",H24*INDEX('3c Mappings'!$C$8:$O$21,MATCH($C38,'3c Mappings'!$B$8:$B$21,0),MATCH($B38,'3c Mappings'!$C$7:$O$7,0)))</f>
        <v>0</v>
      </c>
      <c r="I38" s="82">
        <f>IF(I24="-","-",I24*INDEX('3c Mappings'!$C$8:$O$21,MATCH($C38,'3c Mappings'!$B$8:$B$21,0),MATCH($B38,'3c Mappings'!$C$7:$O$7,0)))</f>
        <v>0</v>
      </c>
      <c r="J38" s="82">
        <f>IF(J24="-","-",J24*INDEX('3c Mappings'!$C$8:$O$21,MATCH($C38,'3c Mappings'!$B$8:$B$21,0),MATCH($B38,'3c Mappings'!$C$7:$O$7,0)))</f>
        <v>0</v>
      </c>
      <c r="K38" s="82">
        <f>IF(K24="-","-",K24*INDEX('3c Mappings'!$C$8:$O$21,MATCH($C38,'3c Mappings'!$B$8:$B$21,0),MATCH($B38,'3c Mappings'!$C$7:$O$7,0)))</f>
        <v>0</v>
      </c>
      <c r="L38" s="82">
        <f>IF(L24="-","-",L24*INDEX('3c Mappings'!$C$8:$O$21,MATCH($C38,'3c Mappings'!$B$8:$B$21,0),MATCH($B38,'3c Mappings'!$C$7:$O$7,0)))</f>
        <v>0</v>
      </c>
      <c r="M38" s="82">
        <f>IF(M24="-","-",M24*INDEX('3c Mappings'!$C$8:$O$21,MATCH($C38,'3c Mappings'!$B$8:$B$21,0),MATCH($B38,'3c Mappings'!$C$7:$O$7,0)))</f>
        <v>0</v>
      </c>
      <c r="N38" s="84"/>
      <c r="O38" s="82">
        <f>IF(O24="-","-",O24*INDEX('3c Mappings'!$C$8:$O$21,MATCH($C38,'3c Mappings'!$B$8:$B$21,0),MATCH($B38,'3c Mappings'!$C$7:$O$7,0)))</f>
        <v>0</v>
      </c>
      <c r="P38" s="82">
        <f>IF(P24="-","-",P24*INDEX('3c Mappings'!$C$8:$O$21,MATCH($C38,'3c Mappings'!$B$8:$B$21,0),MATCH($B38,'3c Mappings'!$C$7:$O$7,0)))</f>
        <v>0</v>
      </c>
      <c r="Q38" s="82">
        <f>IF(Q24="-","-",Q24*INDEX('3c Mappings'!$C$8:$O$21,MATCH($C38,'3c Mappings'!$B$8:$B$21,0),MATCH($B38,'3c Mappings'!$C$7:$O$7,0)))</f>
        <v>0</v>
      </c>
      <c r="R38" s="82">
        <f>IF(R24="-","-",R24*INDEX('3c Mappings'!$C$8:$O$21,MATCH($C38,'3c Mappings'!$B$8:$B$21,0),MATCH($B38,'3c Mappings'!$C$7:$O$7,0)))</f>
        <v>0</v>
      </c>
      <c r="S38" s="82">
        <f>IF(S24="-","-",S24*INDEX('3c Mappings'!$C$8:$O$21,MATCH($C38,'3c Mappings'!$B$8:$B$21,0),MATCH($B38,'3c Mappings'!$C$7:$O$7,0)))</f>
        <v>0</v>
      </c>
      <c r="T38" s="82">
        <f>IF(T24="-","-",T24*INDEX('3c Mappings'!$C$8:$O$21,MATCH($C38,'3c Mappings'!$B$8:$B$21,0),MATCH($B38,'3c Mappings'!$C$7:$O$7,0)))</f>
        <v>0</v>
      </c>
      <c r="U38" s="82">
        <f>IF(U24="-","-",U24*INDEX('3c Mappings'!$C$8:$O$21,MATCH($C38,'3c Mappings'!$B$8:$B$21,0),MATCH($B38,'3c Mappings'!$C$7:$O$7,0)))</f>
        <v>0</v>
      </c>
      <c r="V38" s="82">
        <f>IF(V24="-","-",V24*INDEX('3c Mappings'!$C$8:$O$21,MATCH($C38,'3c Mappings'!$B$8:$B$21,0),MATCH($B38,'3c Mappings'!$C$7:$O$7,0)))</f>
        <v>0</v>
      </c>
      <c r="W38" s="82">
        <f>IF(W24="-","-",W24*INDEX('3c Mappings'!$C$8:$O$21,MATCH($C38,'3c Mappings'!$B$8:$B$21,0),MATCH($B38,'3c Mappings'!$C$7:$O$7,0)))</f>
        <v>0</v>
      </c>
      <c r="X38" s="82" t="str">
        <f>IF(X24="-","-",X24*INDEX('3c Mappings'!$C$8:$O$21,MATCH($C38,'3c Mappings'!$B$8:$B$21,0),MATCH($B38,'3c Mappings'!$C$7:$O$7,0)))</f>
        <v>-</v>
      </c>
      <c r="Y38" s="82" t="str">
        <f>IF(Y24="-","-",Y24*INDEX('3c Mappings'!$C$8:$O$21,MATCH($C38,'3c Mappings'!$B$8:$B$21,0),MATCH($B38,'3c Mappings'!$C$7:$O$7,0)))</f>
        <v>-</v>
      </c>
      <c r="Z38" s="10"/>
    </row>
    <row r="39" spans="1:26" s="14" customFormat="1" ht="11.25">
      <c r="A39" s="10"/>
      <c r="B39" s="74" t="s">
        <v>167</v>
      </c>
      <c r="C39" s="75" t="s">
        <v>128</v>
      </c>
      <c r="D39" s="197"/>
      <c r="E39" s="29"/>
      <c r="F39" s="82">
        <f>IF(F25="-","-",F25*INDEX('3c Mappings'!$C$8:$O$21,MATCH($C39,'3c Mappings'!$B$8:$B$21,0),MATCH($B39,'3c Mappings'!$C$7:$O$7,0)))</f>
        <v>0</v>
      </c>
      <c r="G39" s="82">
        <f>IF(G25="-","-",G25*INDEX('3c Mappings'!$C$8:$O$21,MATCH($C39,'3c Mappings'!$B$8:$B$21,0),MATCH($B39,'3c Mappings'!$C$7:$O$7,0)))</f>
        <v>0</v>
      </c>
      <c r="H39" s="82">
        <f>IF(H25="-","-",H25*INDEX('3c Mappings'!$C$8:$O$21,MATCH($C39,'3c Mappings'!$B$8:$B$21,0),MATCH($B39,'3c Mappings'!$C$7:$O$7,0)))</f>
        <v>0</v>
      </c>
      <c r="I39" s="82">
        <f>IF(I25="-","-",I25*INDEX('3c Mappings'!$C$8:$O$21,MATCH($C39,'3c Mappings'!$B$8:$B$21,0),MATCH($B39,'3c Mappings'!$C$7:$O$7,0)))</f>
        <v>0</v>
      </c>
      <c r="J39" s="82">
        <f>IF(J25="-","-",J25*INDEX('3c Mappings'!$C$8:$O$21,MATCH($C39,'3c Mappings'!$B$8:$B$21,0),MATCH($B39,'3c Mappings'!$C$7:$O$7,0)))</f>
        <v>0</v>
      </c>
      <c r="K39" s="82">
        <f>IF(K25="-","-",K25*INDEX('3c Mappings'!$C$8:$O$21,MATCH($C39,'3c Mappings'!$B$8:$B$21,0),MATCH($B39,'3c Mappings'!$C$7:$O$7,0)))</f>
        <v>0</v>
      </c>
      <c r="L39" s="82">
        <f>IF(L25="-","-",L25*INDEX('3c Mappings'!$C$8:$O$21,MATCH($C39,'3c Mappings'!$B$8:$B$21,0),MATCH($B39,'3c Mappings'!$C$7:$O$7,0)))</f>
        <v>0</v>
      </c>
      <c r="M39" s="82">
        <f>IF(M25="-","-",M25*INDEX('3c Mappings'!$C$8:$O$21,MATCH($C39,'3c Mappings'!$B$8:$B$21,0),MATCH($B39,'3c Mappings'!$C$7:$O$7,0)))</f>
        <v>0</v>
      </c>
      <c r="N39" s="84"/>
      <c r="O39" s="82">
        <f>IF(O25="-","-",O25*INDEX('3c Mappings'!$C$8:$O$21,MATCH($C39,'3c Mappings'!$B$8:$B$21,0),MATCH($B39,'3c Mappings'!$C$7:$O$7,0)))</f>
        <v>0</v>
      </c>
      <c r="P39" s="82">
        <f>IF(P25="-","-",P25*INDEX('3c Mappings'!$C$8:$O$21,MATCH($C39,'3c Mappings'!$B$8:$B$21,0),MATCH($B39,'3c Mappings'!$C$7:$O$7,0)))</f>
        <v>0</v>
      </c>
      <c r="Q39" s="82">
        <f>IF(Q25="-","-",Q25*INDEX('3c Mappings'!$C$8:$O$21,MATCH($C39,'3c Mappings'!$B$8:$B$21,0),MATCH($B39,'3c Mappings'!$C$7:$O$7,0)))</f>
        <v>0</v>
      </c>
      <c r="R39" s="82">
        <f>IF(R25="-","-",R25*INDEX('3c Mappings'!$C$8:$O$21,MATCH($C39,'3c Mappings'!$B$8:$B$21,0),MATCH($B39,'3c Mappings'!$C$7:$O$7,0)))</f>
        <v>0</v>
      </c>
      <c r="S39" s="82">
        <f>IF(S25="-","-",S25*INDEX('3c Mappings'!$C$8:$O$21,MATCH($C39,'3c Mappings'!$B$8:$B$21,0),MATCH($B39,'3c Mappings'!$C$7:$O$7,0)))</f>
        <v>0</v>
      </c>
      <c r="T39" s="82">
        <f>IF(T25="-","-",T25*INDEX('3c Mappings'!$C$8:$O$21,MATCH($C39,'3c Mappings'!$B$8:$B$21,0),MATCH($B39,'3c Mappings'!$C$7:$O$7,0)))</f>
        <v>0</v>
      </c>
      <c r="U39" s="82">
        <f>IF(U25="-","-",U25*INDEX('3c Mappings'!$C$8:$O$21,MATCH($C39,'3c Mappings'!$B$8:$B$21,0),MATCH($B39,'3c Mappings'!$C$7:$O$7,0)))</f>
        <v>0</v>
      </c>
      <c r="V39" s="82">
        <f>IF(V25="-","-",V25*INDEX('3c Mappings'!$C$8:$O$21,MATCH($C39,'3c Mappings'!$B$8:$B$21,0),MATCH($B39,'3c Mappings'!$C$7:$O$7,0)))</f>
        <v>0</v>
      </c>
      <c r="W39" s="82">
        <f>IF(W25="-","-",W25*INDEX('3c Mappings'!$C$8:$O$21,MATCH($C39,'3c Mappings'!$B$8:$B$21,0),MATCH($B39,'3c Mappings'!$C$7:$O$7,0)))</f>
        <v>0</v>
      </c>
      <c r="X39" s="82" t="str">
        <f>IF(X25="-","-",X25*INDEX('3c Mappings'!$C$8:$O$21,MATCH($C39,'3c Mappings'!$B$8:$B$21,0),MATCH($B39,'3c Mappings'!$C$7:$O$7,0)))</f>
        <v>-</v>
      </c>
      <c r="Y39" s="82" t="str">
        <f>IF(Y25="-","-",Y25*INDEX('3c Mappings'!$C$8:$O$21,MATCH($C39,'3c Mappings'!$B$8:$B$21,0),MATCH($B39,'3c Mappings'!$C$7:$O$7,0)))</f>
        <v>-</v>
      </c>
      <c r="Z39" s="10"/>
    </row>
    <row r="40" spans="1:26" s="14" customFormat="1" ht="11.25">
      <c r="A40" s="10"/>
      <c r="B40" s="74" t="s">
        <v>168</v>
      </c>
      <c r="C40" s="75" t="s">
        <v>128</v>
      </c>
      <c r="D40" s="197"/>
      <c r="E40" s="29"/>
      <c r="F40" s="82">
        <f>IF(F26="-","-",F26*INDEX('3c Mappings'!$C$8:$O$21,MATCH($C40,'3c Mappings'!$B$8:$B$21,0),MATCH($B40,'3c Mappings'!$C$7:$O$7,0)))</f>
        <v>0</v>
      </c>
      <c r="G40" s="82">
        <f>IF(G26="-","-",G26*INDEX('3c Mappings'!$C$8:$O$21,MATCH($C40,'3c Mappings'!$B$8:$B$21,0),MATCH($B40,'3c Mappings'!$C$7:$O$7,0)))</f>
        <v>0</v>
      </c>
      <c r="H40" s="82">
        <f>IF(H26="-","-",H26*INDEX('3c Mappings'!$C$8:$O$21,MATCH($C40,'3c Mappings'!$B$8:$B$21,0),MATCH($B40,'3c Mappings'!$C$7:$O$7,0)))</f>
        <v>0</v>
      </c>
      <c r="I40" s="82">
        <f>IF(I26="-","-",I26*INDEX('3c Mappings'!$C$8:$O$21,MATCH($C40,'3c Mappings'!$B$8:$B$21,0),MATCH($B40,'3c Mappings'!$C$7:$O$7,0)))</f>
        <v>0</v>
      </c>
      <c r="J40" s="82">
        <f>IF(J26="-","-",J26*INDEX('3c Mappings'!$C$8:$O$21,MATCH($C40,'3c Mappings'!$B$8:$B$21,0),MATCH($B40,'3c Mappings'!$C$7:$O$7,0)))</f>
        <v>0</v>
      </c>
      <c r="K40" s="82">
        <f>IF(K26="-","-",K26*INDEX('3c Mappings'!$C$8:$O$21,MATCH($C40,'3c Mappings'!$B$8:$B$21,0),MATCH($B40,'3c Mappings'!$C$7:$O$7,0)))</f>
        <v>0</v>
      </c>
      <c r="L40" s="82">
        <f>IF(L26="-","-",L26*INDEX('3c Mappings'!$C$8:$O$21,MATCH($C40,'3c Mappings'!$B$8:$B$21,0),MATCH($B40,'3c Mappings'!$C$7:$O$7,0)))</f>
        <v>0</v>
      </c>
      <c r="M40" s="82">
        <f>IF(M26="-","-",M26*INDEX('3c Mappings'!$C$8:$O$21,MATCH($C40,'3c Mappings'!$B$8:$B$21,0),MATCH($B40,'3c Mappings'!$C$7:$O$7,0)))</f>
        <v>0</v>
      </c>
      <c r="N40" s="84"/>
      <c r="O40" s="82">
        <f>IF(O26="-","-",O26*INDEX('3c Mappings'!$C$8:$O$21,MATCH($C40,'3c Mappings'!$B$8:$B$21,0),MATCH($B40,'3c Mappings'!$C$7:$O$7,0)))</f>
        <v>0</v>
      </c>
      <c r="P40" s="82">
        <f>IF(P26="-","-",P26*INDEX('3c Mappings'!$C$8:$O$21,MATCH($C40,'3c Mappings'!$B$8:$B$21,0),MATCH($B40,'3c Mappings'!$C$7:$O$7,0)))</f>
        <v>0</v>
      </c>
      <c r="Q40" s="82">
        <f>IF(Q26="-","-",Q26*INDEX('3c Mappings'!$C$8:$O$21,MATCH($C40,'3c Mappings'!$B$8:$B$21,0),MATCH($B40,'3c Mappings'!$C$7:$O$7,0)))</f>
        <v>0</v>
      </c>
      <c r="R40" s="82">
        <f>IF(R26="-","-",R26*INDEX('3c Mappings'!$C$8:$O$21,MATCH($C40,'3c Mappings'!$B$8:$B$21,0),MATCH($B40,'3c Mappings'!$C$7:$O$7,0)))</f>
        <v>0</v>
      </c>
      <c r="S40" s="82">
        <f>IF(S26="-","-",S26*INDEX('3c Mappings'!$C$8:$O$21,MATCH($C40,'3c Mappings'!$B$8:$B$21,0),MATCH($B40,'3c Mappings'!$C$7:$O$7,0)))</f>
        <v>0</v>
      </c>
      <c r="T40" s="82">
        <f>IF(T26="-","-",T26*INDEX('3c Mappings'!$C$8:$O$21,MATCH($C40,'3c Mappings'!$B$8:$B$21,0),MATCH($B40,'3c Mappings'!$C$7:$O$7,0)))</f>
        <v>0</v>
      </c>
      <c r="U40" s="82">
        <f>IF(U26="-","-",U26*INDEX('3c Mappings'!$C$8:$O$21,MATCH($C40,'3c Mappings'!$B$8:$B$21,0),MATCH($B40,'3c Mappings'!$C$7:$O$7,0)))</f>
        <v>0</v>
      </c>
      <c r="V40" s="82">
        <f>IF(V26="-","-",V26*INDEX('3c Mappings'!$C$8:$O$21,MATCH($C40,'3c Mappings'!$B$8:$B$21,0),MATCH($B40,'3c Mappings'!$C$7:$O$7,0)))</f>
        <v>0</v>
      </c>
      <c r="W40" s="82">
        <f>IF(W26="-","-",W26*INDEX('3c Mappings'!$C$8:$O$21,MATCH($C40,'3c Mappings'!$B$8:$B$21,0),MATCH($B40,'3c Mappings'!$C$7:$O$7,0)))</f>
        <v>0</v>
      </c>
      <c r="X40" s="82" t="str">
        <f>IF(X26="-","-",X26*INDEX('3c Mappings'!$C$8:$O$21,MATCH($C40,'3c Mappings'!$B$8:$B$21,0),MATCH($B40,'3c Mappings'!$C$7:$O$7,0)))</f>
        <v>-</v>
      </c>
      <c r="Y40" s="82" t="str">
        <f>IF(Y26="-","-",Y26*INDEX('3c Mappings'!$C$8:$O$21,MATCH($C40,'3c Mappings'!$B$8:$B$21,0),MATCH($B40,'3c Mappings'!$C$7:$O$7,0)))</f>
        <v>-</v>
      </c>
      <c r="Z40" s="10"/>
    </row>
    <row r="41" spans="1:26" s="14" customFormat="1" ht="12.6" customHeight="1">
      <c r="A41" s="10"/>
      <c r="B41" s="74" t="s">
        <v>156</v>
      </c>
      <c r="C41" s="75" t="s">
        <v>130</v>
      </c>
      <c r="D41" s="197"/>
      <c r="E41" s="29"/>
      <c r="F41" s="82">
        <f>IF(F14="-","-",F14*INDEX('3c Mappings'!$C$8:$O$21,MATCH($C41,'3c Mappings'!$B$8:$B$21,0),MATCH($B41,'3c Mappings'!$C$7:$O$7,0)))</f>
        <v>5.8008109165983639E-2</v>
      </c>
      <c r="G41" s="82">
        <f>IF(G14="-","-",G14*INDEX('3c Mappings'!$C$8:$O$21,MATCH($C41,'3c Mappings'!$B$8:$B$21,0),MATCH($B41,'3c Mappings'!$C$7:$O$7,0)))</f>
        <v>5.7112794806318722E-2</v>
      </c>
      <c r="H41" s="82">
        <f>IF(H14="-","-",H14*INDEX('3c Mappings'!$C$8:$O$21,MATCH($C41,'3c Mappings'!$B$8:$B$21,0),MATCH($B41,'3c Mappings'!$C$7:$O$7,0)))</f>
        <v>5.6965667666931702E-2</v>
      </c>
      <c r="I41" s="82">
        <f>IF(I14="-","-",I14*INDEX('3c Mappings'!$C$8:$O$21,MATCH($C41,'3c Mappings'!$B$8:$B$21,0),MATCH($B41,'3c Mappings'!$C$7:$O$7,0)))</f>
        <v>5.4369256023903446E-2</v>
      </c>
      <c r="J41" s="82">
        <f>IF(J14="-","-",J14*INDEX('3c Mappings'!$C$8:$O$21,MATCH($C41,'3c Mappings'!$B$8:$B$21,0),MATCH($B41,'3c Mappings'!$C$7:$O$7,0)))</f>
        <v>5.1971696122845502E-2</v>
      </c>
      <c r="K41" s="82">
        <f>IF(K14="-","-",K14*INDEX('3c Mappings'!$C$8:$O$21,MATCH($C41,'3c Mappings'!$B$8:$B$21,0),MATCH($B41,'3c Mappings'!$C$7:$O$7,0)))</f>
        <v>5.2150758994778494E-2</v>
      </c>
      <c r="L41" s="82">
        <f>IF(L14="-","-",L14*INDEX('3c Mappings'!$C$8:$O$21,MATCH($C41,'3c Mappings'!$B$8:$B$21,0),MATCH($B41,'3c Mappings'!$C$7:$O$7,0)))</f>
        <v>5.0023579086100056E-2</v>
      </c>
      <c r="M41" s="82">
        <f>IF(M14="-","-",M14*INDEX('3c Mappings'!$C$8:$O$21,MATCH($C41,'3c Mappings'!$B$8:$B$21,0),MATCH($B41,'3c Mappings'!$C$7:$O$7,0)))</f>
        <v>5.0560767701899004E-2</v>
      </c>
      <c r="N41" s="84"/>
      <c r="O41" s="82">
        <f>IF(O14="-","-",O14*INDEX('3c Mappings'!$C$8:$O$21,MATCH($C41,'3c Mappings'!$B$8:$B$21,0),MATCH($B41,'3c Mappings'!$C$7:$O$7,0)))</f>
        <v>5.0560767701899004E-2</v>
      </c>
      <c r="P41" s="82">
        <f>IF(P14="-","-",P14*INDEX('3c Mappings'!$C$8:$O$21,MATCH($C41,'3c Mappings'!$B$8:$B$21,0),MATCH($B41,'3c Mappings'!$C$7:$O$7,0)))</f>
        <v>5.8913024231506843E-2</v>
      </c>
      <c r="Q41" s="82">
        <f>IF(Q14="-","-",Q14*INDEX('3c Mappings'!$C$8:$O$21,MATCH($C41,'3c Mappings'!$B$8:$B$21,0),MATCH($B41,'3c Mappings'!$C$7:$O$7,0)))</f>
        <v>5.5600361100746655E-2</v>
      </c>
      <c r="R41" s="82">
        <f>IF(R14="-","-",R14*INDEX('3c Mappings'!$C$8:$O$21,MATCH($C41,'3c Mappings'!$B$8:$B$21,0),MATCH($B41,'3c Mappings'!$C$7:$O$7,0)))</f>
        <v>4.9433151369871094E-2</v>
      </c>
      <c r="S41" s="82">
        <f>IF(S14="-","-",S14*INDEX('3c Mappings'!$C$8:$O$21,MATCH($C41,'3c Mappings'!$B$8:$B$21,0),MATCH($B41,'3c Mappings'!$C$7:$O$7,0)))</f>
        <v>2.9557172585309939E-2</v>
      </c>
      <c r="T41" s="82">
        <f>IF(T14="-","-",T14*INDEX('3c Mappings'!$C$8:$O$21,MATCH($C41,'3c Mappings'!$B$8:$B$21,0),MATCH($B41,'3c Mappings'!$C$7:$O$7,0)))</f>
        <v>6.2538855861517098E-2</v>
      </c>
      <c r="U41" s="82">
        <f>IF(U14="-","-",U14*INDEX('3c Mappings'!$C$8:$O$21,MATCH($C41,'3c Mappings'!$B$8:$B$21,0),MATCH($B41,'3c Mappings'!$C$7:$O$7,0)))</f>
        <v>5.9315724166723399E-2</v>
      </c>
      <c r="V41" s="82">
        <f>IF(V14="-","-",V14*INDEX('3c Mappings'!$C$8:$O$21,MATCH($C41,'3c Mappings'!$B$8:$B$21,0),MATCH($B41,'3c Mappings'!$C$7:$O$7,0)))</f>
        <v>0.10148688611874564</v>
      </c>
      <c r="W41" s="82">
        <f>IF(W14="-","-",W14*INDEX('3c Mappings'!$C$8:$O$21,MATCH($C41,'3c Mappings'!$B$8:$B$21,0),MATCH($B41,'3c Mappings'!$C$7:$O$7,0)))</f>
        <v>0.12395927654633505</v>
      </c>
      <c r="X41" s="82" t="str">
        <f>IF(X14="-","-",X14*INDEX('3c Mappings'!$C$8:$O$21,MATCH($C41,'3c Mappings'!$B$8:$B$21,0),MATCH($B41,'3c Mappings'!$C$7:$O$7,0)))</f>
        <v>-</v>
      </c>
      <c r="Y41" s="82" t="str">
        <f>IF(Y14="-","-",Y14*INDEX('3c Mappings'!$C$8:$O$21,MATCH($C41,'3c Mappings'!$B$8:$B$21,0),MATCH($B41,'3c Mappings'!$C$7:$O$7,0)))</f>
        <v>-</v>
      </c>
      <c r="Z41" s="10"/>
    </row>
    <row r="42" spans="1:26" s="14" customFormat="1" ht="11.25">
      <c r="A42" s="10"/>
      <c r="B42" s="74" t="s">
        <v>157</v>
      </c>
      <c r="C42" s="75" t="s">
        <v>130</v>
      </c>
      <c r="D42" s="197"/>
      <c r="E42" s="29"/>
      <c r="F42" s="82">
        <f>IF(F15="-","-",F15*INDEX('3c Mappings'!$C$8:$O$21,MATCH($C42,'3c Mappings'!$B$8:$B$21,0),MATCH($B42,'3c Mappings'!$C$7:$O$7,0)))</f>
        <v>6.4919948622655292</v>
      </c>
      <c r="G42" s="82">
        <f>IF(G15="-","-",G15*INDEX('3c Mappings'!$C$8:$O$21,MATCH($C42,'3c Mappings'!$B$8:$B$21,0),MATCH($B42,'3c Mappings'!$C$7:$O$7,0)))</f>
        <v>6.4000176711034191</v>
      </c>
      <c r="H42" s="82">
        <f>IF(H15="-","-",H15*INDEX('3c Mappings'!$C$8:$O$21,MATCH($C42,'3c Mappings'!$B$8:$B$21,0),MATCH($B42,'3c Mappings'!$C$7:$O$7,0)))</f>
        <v>6.3658988049949539</v>
      </c>
      <c r="I42" s="82">
        <f>IF(I15="-","-",I15*INDEX('3c Mappings'!$C$8:$O$21,MATCH($C42,'3c Mappings'!$B$8:$B$21,0),MATCH($B42,'3c Mappings'!$C$7:$O$7,0)))</f>
        <v>6.0991649506248384</v>
      </c>
      <c r="J42" s="82">
        <f>IF(J15="-","-",J15*INDEX('3c Mappings'!$C$8:$O$21,MATCH($C42,'3c Mappings'!$B$8:$B$21,0),MATCH($B42,'3c Mappings'!$C$7:$O$7,0)))</f>
        <v>5.621986872337307</v>
      </c>
      <c r="K42" s="82">
        <f>IF(K15="-","-",K15*INDEX('3c Mappings'!$C$8:$O$21,MATCH($C42,'3c Mappings'!$B$8:$B$21,0),MATCH($B42,'3c Mappings'!$C$7:$O$7,0)))</f>
        <v>5.6403823105697297</v>
      </c>
      <c r="L42" s="82">
        <f>IF(L15="-","-",L15*INDEX('3c Mappings'!$C$8:$O$21,MATCH($C42,'3c Mappings'!$B$8:$B$21,0),MATCH($B42,'3c Mappings'!$C$7:$O$7,0)))</f>
        <v>5.6777353597370839</v>
      </c>
      <c r="M42" s="82">
        <f>IF(M15="-","-",M15*INDEX('3c Mappings'!$C$8:$O$21,MATCH($C42,'3c Mappings'!$B$8:$B$21,0),MATCH($B42,'3c Mappings'!$C$7:$O$7,0)))</f>
        <v>5.7329216744343503</v>
      </c>
      <c r="N42" s="84"/>
      <c r="O42" s="82">
        <f>IF(O15="-","-",O15*INDEX('3c Mappings'!$C$8:$O$21,MATCH($C42,'3c Mappings'!$B$8:$B$21,0),MATCH($B42,'3c Mappings'!$C$7:$O$7,0)))</f>
        <v>5.7329216744343503</v>
      </c>
      <c r="P42" s="82">
        <f>IF(P15="-","-",P15*INDEX('3c Mappings'!$C$8:$O$21,MATCH($C42,'3c Mappings'!$B$8:$B$21,0),MATCH($B42,'3c Mappings'!$C$7:$O$7,0)))</f>
        <v>6.405170671756693</v>
      </c>
      <c r="Q42" s="82">
        <f>IF(Q15="-","-",Q15*INDEX('3c Mappings'!$C$8:$O$21,MATCH($C42,'3c Mappings'!$B$8:$B$21,0),MATCH($B42,'3c Mappings'!$C$7:$O$7,0)))</f>
        <v>6.0648550644568893</v>
      </c>
      <c r="R42" s="82">
        <f>IF(R15="-","-",R15*INDEX('3c Mappings'!$C$8:$O$21,MATCH($C42,'3c Mappings'!$B$8:$B$21,0),MATCH($B42,'3c Mappings'!$C$7:$O$7,0)))</f>
        <v>5.3094249457458114</v>
      </c>
      <c r="S42" s="82">
        <f>IF(S15="-","-",S15*INDEX('3c Mappings'!$C$8:$O$21,MATCH($C42,'3c Mappings'!$B$8:$B$21,0),MATCH($B42,'3c Mappings'!$C$7:$O$7,0)))</f>
        <v>3.2675313019469829</v>
      </c>
      <c r="T42" s="82">
        <f>IF(T15="-","-",T15*INDEX('3c Mappings'!$C$8:$O$21,MATCH($C42,'3c Mappings'!$B$8:$B$21,0),MATCH($B42,'3c Mappings'!$C$7:$O$7,0)))</f>
        <v>6.3913016860009471</v>
      </c>
      <c r="U42" s="82">
        <f>IF(U15="-","-",U15*INDEX('3c Mappings'!$C$8:$O$21,MATCH($C42,'3c Mappings'!$B$8:$B$21,0),MATCH($B42,'3c Mappings'!$C$7:$O$7,0)))</f>
        <v>6.0601837978173538</v>
      </c>
      <c r="V42" s="82">
        <f>IF(V15="-","-",V15*INDEX('3c Mappings'!$C$8:$O$21,MATCH($C42,'3c Mappings'!$B$8:$B$21,0),MATCH($B42,'3c Mappings'!$C$7:$O$7,0)))</f>
        <v>10.581438314161426</v>
      </c>
      <c r="W42" s="82">
        <f>IF(W15="-","-",W15*INDEX('3c Mappings'!$C$8:$O$21,MATCH($C42,'3c Mappings'!$B$8:$B$21,0),MATCH($B42,'3c Mappings'!$C$7:$O$7,0)))</f>
        <v>12.890065812330372</v>
      </c>
      <c r="X42" s="82" t="str">
        <f>IF(X15="-","-",X15*INDEX('3c Mappings'!$C$8:$O$21,MATCH($C42,'3c Mappings'!$B$8:$B$21,0),MATCH($B42,'3c Mappings'!$C$7:$O$7,0)))</f>
        <v>-</v>
      </c>
      <c r="Y42" s="82" t="str">
        <f>IF(Y15="-","-",Y15*INDEX('3c Mappings'!$C$8:$O$21,MATCH($C42,'3c Mappings'!$B$8:$B$21,0),MATCH($B42,'3c Mappings'!$C$7:$O$7,0)))</f>
        <v>-</v>
      </c>
      <c r="Z42" s="10"/>
    </row>
    <row r="43" spans="1:26" s="14" customFormat="1" ht="11.25">
      <c r="A43" s="10"/>
      <c r="B43" s="74" t="s">
        <v>158</v>
      </c>
      <c r="C43" s="75" t="s">
        <v>130</v>
      </c>
      <c r="D43" s="197"/>
      <c r="E43" s="29"/>
      <c r="F43" s="82">
        <f>IF(F16="-","-",F16*INDEX('3c Mappings'!$C$8:$O$21,MATCH($C43,'3c Mappings'!$B$8:$B$21,0),MATCH($B43,'3c Mappings'!$C$7:$O$7,0)))</f>
        <v>0</v>
      </c>
      <c r="G43" s="82">
        <f>IF(G16="-","-",G16*INDEX('3c Mappings'!$C$8:$O$21,MATCH($C43,'3c Mappings'!$B$8:$B$21,0),MATCH($B43,'3c Mappings'!$C$7:$O$7,0)))</f>
        <v>0</v>
      </c>
      <c r="H43" s="82">
        <f>IF(H16="-","-",H16*INDEX('3c Mappings'!$C$8:$O$21,MATCH($C43,'3c Mappings'!$B$8:$B$21,0),MATCH($B43,'3c Mappings'!$C$7:$O$7,0)))</f>
        <v>0</v>
      </c>
      <c r="I43" s="82">
        <f>IF(I16="-","-",I16*INDEX('3c Mappings'!$C$8:$O$21,MATCH($C43,'3c Mappings'!$B$8:$B$21,0),MATCH($B43,'3c Mappings'!$C$7:$O$7,0)))</f>
        <v>0</v>
      </c>
      <c r="J43" s="82">
        <f>IF(J16="-","-",J16*INDEX('3c Mappings'!$C$8:$O$21,MATCH($C43,'3c Mappings'!$B$8:$B$21,0),MATCH($B43,'3c Mappings'!$C$7:$O$7,0)))</f>
        <v>0</v>
      </c>
      <c r="K43" s="82">
        <f>IF(K16="-","-",K16*INDEX('3c Mappings'!$C$8:$O$21,MATCH($C43,'3c Mappings'!$B$8:$B$21,0),MATCH($B43,'3c Mappings'!$C$7:$O$7,0)))</f>
        <v>0</v>
      </c>
      <c r="L43" s="82">
        <f>IF(L16="-","-",L16*INDEX('3c Mappings'!$C$8:$O$21,MATCH($C43,'3c Mappings'!$B$8:$B$21,0),MATCH($B43,'3c Mappings'!$C$7:$O$7,0)))</f>
        <v>0</v>
      </c>
      <c r="M43" s="82">
        <f>IF(M16="-","-",M16*INDEX('3c Mappings'!$C$8:$O$21,MATCH($C43,'3c Mappings'!$B$8:$B$21,0),MATCH($B43,'3c Mappings'!$C$7:$O$7,0)))</f>
        <v>0</v>
      </c>
      <c r="N43" s="84"/>
      <c r="O43" s="82">
        <f>IF(O16="-","-",O16*INDEX('3c Mappings'!$C$8:$O$21,MATCH($C43,'3c Mappings'!$B$8:$B$21,0),MATCH($B43,'3c Mappings'!$C$7:$O$7,0)))</f>
        <v>0</v>
      </c>
      <c r="P43" s="82">
        <f>IF(P16="-","-",P16*INDEX('3c Mappings'!$C$8:$O$21,MATCH($C43,'3c Mappings'!$B$8:$B$21,0),MATCH($B43,'3c Mappings'!$C$7:$O$7,0)))</f>
        <v>0</v>
      </c>
      <c r="Q43" s="82">
        <f>IF(Q16="-","-",Q16*INDEX('3c Mappings'!$C$8:$O$21,MATCH($C43,'3c Mappings'!$B$8:$B$21,0),MATCH($B43,'3c Mappings'!$C$7:$O$7,0)))</f>
        <v>0</v>
      </c>
      <c r="R43" s="82">
        <f>IF(R16="-","-",R16*INDEX('3c Mappings'!$C$8:$O$21,MATCH($C43,'3c Mappings'!$B$8:$B$21,0),MATCH($B43,'3c Mappings'!$C$7:$O$7,0)))</f>
        <v>0</v>
      </c>
      <c r="S43" s="82">
        <f>IF(S16="-","-",S16*INDEX('3c Mappings'!$C$8:$O$21,MATCH($C43,'3c Mappings'!$B$8:$B$21,0),MATCH($B43,'3c Mappings'!$C$7:$O$7,0)))</f>
        <v>0</v>
      </c>
      <c r="T43" s="82">
        <f>IF(T16="-","-",T16*INDEX('3c Mappings'!$C$8:$O$21,MATCH($C43,'3c Mappings'!$B$8:$B$21,0),MATCH($B43,'3c Mappings'!$C$7:$O$7,0)))</f>
        <v>0</v>
      </c>
      <c r="U43" s="82">
        <f>IF(U16="-","-",U16*INDEX('3c Mappings'!$C$8:$O$21,MATCH($C43,'3c Mappings'!$B$8:$B$21,0),MATCH($B43,'3c Mappings'!$C$7:$O$7,0)))</f>
        <v>0</v>
      </c>
      <c r="V43" s="82">
        <f>IF(V16="-","-",V16*INDEX('3c Mappings'!$C$8:$O$21,MATCH($C43,'3c Mappings'!$B$8:$B$21,0),MATCH($B43,'3c Mappings'!$C$7:$O$7,0)))</f>
        <v>0</v>
      </c>
      <c r="W43" s="82">
        <f>IF(W16="-","-",W16*INDEX('3c Mappings'!$C$8:$O$21,MATCH($C43,'3c Mappings'!$B$8:$B$21,0),MATCH($B43,'3c Mappings'!$C$7:$O$7,0)))</f>
        <v>0</v>
      </c>
      <c r="X43" s="82" t="str">
        <f>IF(X16="-","-",X16*INDEX('3c Mappings'!$C$8:$O$21,MATCH($C43,'3c Mappings'!$B$8:$B$21,0),MATCH($B43,'3c Mappings'!$C$7:$O$7,0)))</f>
        <v>-</v>
      </c>
      <c r="Y43" s="82" t="str">
        <f>IF(Y16="-","-",Y16*INDEX('3c Mappings'!$C$8:$O$21,MATCH($C43,'3c Mappings'!$B$8:$B$21,0),MATCH($B43,'3c Mappings'!$C$7:$O$7,0)))</f>
        <v>-</v>
      </c>
      <c r="Z43" s="10"/>
    </row>
    <row r="44" spans="1:26" s="14" customFormat="1" ht="11.25">
      <c r="A44" s="10"/>
      <c r="B44" s="74" t="s">
        <v>159</v>
      </c>
      <c r="C44" s="75" t="s">
        <v>130</v>
      </c>
      <c r="D44" s="197"/>
      <c r="E44" s="29"/>
      <c r="F44" s="82">
        <f>IF(F17="-","-",F17*INDEX('3c Mappings'!$C$8:$O$21,MATCH($C44,'3c Mappings'!$B$8:$B$21,0),MATCH($B44,'3c Mappings'!$C$7:$O$7,0)))</f>
        <v>0</v>
      </c>
      <c r="G44" s="82">
        <f>IF(G17="-","-",G17*INDEX('3c Mappings'!$C$8:$O$21,MATCH($C44,'3c Mappings'!$B$8:$B$21,0),MATCH($B44,'3c Mappings'!$C$7:$O$7,0)))</f>
        <v>0</v>
      </c>
      <c r="H44" s="82">
        <f>IF(H17="-","-",H17*INDEX('3c Mappings'!$C$8:$O$21,MATCH($C44,'3c Mappings'!$B$8:$B$21,0),MATCH($B44,'3c Mappings'!$C$7:$O$7,0)))</f>
        <v>0</v>
      </c>
      <c r="I44" s="82">
        <f>IF(I17="-","-",I17*INDEX('3c Mappings'!$C$8:$O$21,MATCH($C44,'3c Mappings'!$B$8:$B$21,0),MATCH($B44,'3c Mappings'!$C$7:$O$7,0)))</f>
        <v>0</v>
      </c>
      <c r="J44" s="82">
        <f>IF(J17="-","-",J17*INDEX('3c Mappings'!$C$8:$O$21,MATCH($C44,'3c Mappings'!$B$8:$B$21,0),MATCH($B44,'3c Mappings'!$C$7:$O$7,0)))</f>
        <v>0</v>
      </c>
      <c r="K44" s="82">
        <f>IF(K17="-","-",K17*INDEX('3c Mappings'!$C$8:$O$21,MATCH($C44,'3c Mappings'!$B$8:$B$21,0),MATCH($B44,'3c Mappings'!$C$7:$O$7,0)))</f>
        <v>0</v>
      </c>
      <c r="L44" s="82">
        <f>IF(L17="-","-",L17*INDEX('3c Mappings'!$C$8:$O$21,MATCH($C44,'3c Mappings'!$B$8:$B$21,0),MATCH($B44,'3c Mappings'!$C$7:$O$7,0)))</f>
        <v>0</v>
      </c>
      <c r="M44" s="82">
        <f>IF(M17="-","-",M17*INDEX('3c Mappings'!$C$8:$O$21,MATCH($C44,'3c Mappings'!$B$8:$B$21,0),MATCH($B44,'3c Mappings'!$C$7:$O$7,0)))</f>
        <v>0</v>
      </c>
      <c r="N44" s="84"/>
      <c r="O44" s="82">
        <f>IF(O17="-","-",O17*INDEX('3c Mappings'!$C$8:$O$21,MATCH($C44,'3c Mappings'!$B$8:$B$21,0),MATCH($B44,'3c Mappings'!$C$7:$O$7,0)))</f>
        <v>0</v>
      </c>
      <c r="P44" s="82">
        <f>IF(P17="-","-",P17*INDEX('3c Mappings'!$C$8:$O$21,MATCH($C44,'3c Mappings'!$B$8:$B$21,0),MATCH($B44,'3c Mappings'!$C$7:$O$7,0)))</f>
        <v>0</v>
      </c>
      <c r="Q44" s="82">
        <f>IF(Q17="-","-",Q17*INDEX('3c Mappings'!$C$8:$O$21,MATCH($C44,'3c Mappings'!$B$8:$B$21,0),MATCH($B44,'3c Mappings'!$C$7:$O$7,0)))</f>
        <v>0</v>
      </c>
      <c r="R44" s="82">
        <f>IF(R17="-","-",R17*INDEX('3c Mappings'!$C$8:$O$21,MATCH($C44,'3c Mappings'!$B$8:$B$21,0),MATCH($B44,'3c Mappings'!$C$7:$O$7,0)))</f>
        <v>0</v>
      </c>
      <c r="S44" s="82">
        <f>IF(S17="-","-",S17*INDEX('3c Mappings'!$C$8:$O$21,MATCH($C44,'3c Mappings'!$B$8:$B$21,0),MATCH($B44,'3c Mappings'!$C$7:$O$7,0)))</f>
        <v>0</v>
      </c>
      <c r="T44" s="82">
        <f>IF(T17="-","-",T17*INDEX('3c Mappings'!$C$8:$O$21,MATCH($C44,'3c Mappings'!$B$8:$B$21,0),MATCH($B44,'3c Mappings'!$C$7:$O$7,0)))</f>
        <v>0</v>
      </c>
      <c r="U44" s="82">
        <f>IF(U17="-","-",U17*INDEX('3c Mappings'!$C$8:$O$21,MATCH($C44,'3c Mappings'!$B$8:$B$21,0),MATCH($B44,'3c Mappings'!$C$7:$O$7,0)))</f>
        <v>0</v>
      </c>
      <c r="V44" s="82">
        <f>IF(V17="-","-",V17*INDEX('3c Mappings'!$C$8:$O$21,MATCH($C44,'3c Mappings'!$B$8:$B$21,0),MATCH($B44,'3c Mappings'!$C$7:$O$7,0)))</f>
        <v>0</v>
      </c>
      <c r="W44" s="82">
        <f>IF(W17="-","-",W17*INDEX('3c Mappings'!$C$8:$O$21,MATCH($C44,'3c Mappings'!$B$8:$B$21,0),MATCH($B44,'3c Mappings'!$C$7:$O$7,0)))</f>
        <v>0</v>
      </c>
      <c r="X44" s="82" t="str">
        <f>IF(X17="-","-",X17*INDEX('3c Mappings'!$C$8:$O$21,MATCH($C44,'3c Mappings'!$B$8:$B$21,0),MATCH($B44,'3c Mappings'!$C$7:$O$7,0)))</f>
        <v>-</v>
      </c>
      <c r="Y44" s="82" t="str">
        <f>IF(Y17="-","-",Y17*INDEX('3c Mappings'!$C$8:$O$21,MATCH($C44,'3c Mappings'!$B$8:$B$21,0),MATCH($B44,'3c Mappings'!$C$7:$O$7,0)))</f>
        <v>-</v>
      </c>
      <c r="Z44" s="10"/>
    </row>
    <row r="45" spans="1:26" s="14" customFormat="1" ht="11.25">
      <c r="A45" s="10"/>
      <c r="B45" s="74" t="s">
        <v>160</v>
      </c>
      <c r="C45" s="75" t="s">
        <v>130</v>
      </c>
      <c r="D45" s="197"/>
      <c r="E45" s="29"/>
      <c r="F45" s="82">
        <f>IF(F18="-","-",F18*INDEX('3c Mappings'!$C$8:$O$21,MATCH($C45,'3c Mappings'!$B$8:$B$21,0),MATCH($B45,'3c Mappings'!$C$7:$O$7,0)))</f>
        <v>0</v>
      </c>
      <c r="G45" s="82">
        <f>IF(G18="-","-",G18*INDEX('3c Mappings'!$C$8:$O$21,MATCH($C45,'3c Mappings'!$B$8:$B$21,0),MATCH($B45,'3c Mappings'!$C$7:$O$7,0)))</f>
        <v>0</v>
      </c>
      <c r="H45" s="82">
        <f>IF(H18="-","-",H18*INDEX('3c Mappings'!$C$8:$O$21,MATCH($C45,'3c Mappings'!$B$8:$B$21,0),MATCH($B45,'3c Mappings'!$C$7:$O$7,0)))</f>
        <v>0</v>
      </c>
      <c r="I45" s="82">
        <f>IF(I18="-","-",I18*INDEX('3c Mappings'!$C$8:$O$21,MATCH($C45,'3c Mappings'!$B$8:$B$21,0),MATCH($B45,'3c Mappings'!$C$7:$O$7,0)))</f>
        <v>0</v>
      </c>
      <c r="J45" s="82">
        <f>IF(J18="-","-",J18*INDEX('3c Mappings'!$C$8:$O$21,MATCH($C45,'3c Mappings'!$B$8:$B$21,0),MATCH($B45,'3c Mappings'!$C$7:$O$7,0)))</f>
        <v>0</v>
      </c>
      <c r="K45" s="82">
        <f>IF(K18="-","-",K18*INDEX('3c Mappings'!$C$8:$O$21,MATCH($C45,'3c Mappings'!$B$8:$B$21,0),MATCH($B45,'3c Mappings'!$C$7:$O$7,0)))</f>
        <v>0</v>
      </c>
      <c r="L45" s="82">
        <f>IF(L18="-","-",L18*INDEX('3c Mappings'!$C$8:$O$21,MATCH($C45,'3c Mappings'!$B$8:$B$21,0),MATCH($B45,'3c Mappings'!$C$7:$O$7,0)))</f>
        <v>0</v>
      </c>
      <c r="M45" s="82">
        <f>IF(M18="-","-",M18*INDEX('3c Mappings'!$C$8:$O$21,MATCH($C45,'3c Mappings'!$B$8:$B$21,0),MATCH($B45,'3c Mappings'!$C$7:$O$7,0)))</f>
        <v>0</v>
      </c>
      <c r="N45" s="84"/>
      <c r="O45" s="82">
        <f>IF(O18="-","-",O18*INDEX('3c Mappings'!$C$8:$O$21,MATCH($C45,'3c Mappings'!$B$8:$B$21,0),MATCH($B45,'3c Mappings'!$C$7:$O$7,0)))</f>
        <v>0</v>
      </c>
      <c r="P45" s="82">
        <f>IF(P18="-","-",P18*INDEX('3c Mappings'!$C$8:$O$21,MATCH($C45,'3c Mappings'!$B$8:$B$21,0),MATCH($B45,'3c Mappings'!$C$7:$O$7,0)))</f>
        <v>0</v>
      </c>
      <c r="Q45" s="82">
        <f>IF(Q18="-","-",Q18*INDEX('3c Mappings'!$C$8:$O$21,MATCH($C45,'3c Mappings'!$B$8:$B$21,0),MATCH($B45,'3c Mappings'!$C$7:$O$7,0)))</f>
        <v>0</v>
      </c>
      <c r="R45" s="82">
        <f>IF(R18="-","-",R18*INDEX('3c Mappings'!$C$8:$O$21,MATCH($C45,'3c Mappings'!$B$8:$B$21,0),MATCH($B45,'3c Mappings'!$C$7:$O$7,0)))</f>
        <v>0</v>
      </c>
      <c r="S45" s="82">
        <f>IF(S18="-","-",S18*INDEX('3c Mappings'!$C$8:$O$21,MATCH($C45,'3c Mappings'!$B$8:$B$21,0),MATCH($B45,'3c Mappings'!$C$7:$O$7,0)))</f>
        <v>0</v>
      </c>
      <c r="T45" s="82">
        <f>IF(T18="-","-",T18*INDEX('3c Mappings'!$C$8:$O$21,MATCH($C45,'3c Mappings'!$B$8:$B$21,0),MATCH($B45,'3c Mappings'!$C$7:$O$7,0)))</f>
        <v>0</v>
      </c>
      <c r="U45" s="82">
        <f>IF(U18="-","-",U18*INDEX('3c Mappings'!$C$8:$O$21,MATCH($C45,'3c Mappings'!$B$8:$B$21,0),MATCH($B45,'3c Mappings'!$C$7:$O$7,0)))</f>
        <v>0</v>
      </c>
      <c r="V45" s="82">
        <f>IF(V18="-","-",V18*INDEX('3c Mappings'!$C$8:$O$21,MATCH($C45,'3c Mappings'!$B$8:$B$21,0),MATCH($B45,'3c Mappings'!$C$7:$O$7,0)))</f>
        <v>0</v>
      </c>
      <c r="W45" s="82">
        <f>IF(W18="-","-",W18*INDEX('3c Mappings'!$C$8:$O$21,MATCH($C45,'3c Mappings'!$B$8:$B$21,0),MATCH($B45,'3c Mappings'!$C$7:$O$7,0)))</f>
        <v>0</v>
      </c>
      <c r="X45" s="82" t="str">
        <f>IF(X18="-","-",X18*INDEX('3c Mappings'!$C$8:$O$21,MATCH($C45,'3c Mappings'!$B$8:$B$21,0),MATCH($B45,'3c Mappings'!$C$7:$O$7,0)))</f>
        <v>-</v>
      </c>
      <c r="Y45" s="82" t="str">
        <f>IF(Y18="-","-",Y18*INDEX('3c Mappings'!$C$8:$O$21,MATCH($C45,'3c Mappings'!$B$8:$B$21,0),MATCH($B45,'3c Mappings'!$C$7:$O$7,0)))</f>
        <v>-</v>
      </c>
      <c r="Z45" s="10"/>
    </row>
    <row r="46" spans="1:26" s="14" customFormat="1" ht="11.25">
      <c r="A46" s="10"/>
      <c r="B46" s="74" t="s">
        <v>161</v>
      </c>
      <c r="C46" s="75" t="s">
        <v>130</v>
      </c>
      <c r="D46" s="197"/>
      <c r="E46" s="29"/>
      <c r="F46" s="82">
        <f>IF(F19="-","-",F19*INDEX('3c Mappings'!$C$8:$O$21,MATCH($C46,'3c Mappings'!$B$8:$B$21,0),MATCH($B46,'3c Mappings'!$C$7:$O$7,0)))</f>
        <v>0</v>
      </c>
      <c r="G46" s="82">
        <f>IF(G19="-","-",G19*INDEX('3c Mappings'!$C$8:$O$21,MATCH($C46,'3c Mappings'!$B$8:$B$21,0),MATCH($B46,'3c Mappings'!$C$7:$O$7,0)))</f>
        <v>0</v>
      </c>
      <c r="H46" s="82">
        <f>IF(H19="-","-",H19*INDEX('3c Mappings'!$C$8:$O$21,MATCH($C46,'3c Mappings'!$B$8:$B$21,0),MATCH($B46,'3c Mappings'!$C$7:$O$7,0)))</f>
        <v>0</v>
      </c>
      <c r="I46" s="82">
        <f>IF(I19="-","-",I19*INDEX('3c Mappings'!$C$8:$O$21,MATCH($C46,'3c Mappings'!$B$8:$B$21,0),MATCH($B46,'3c Mappings'!$C$7:$O$7,0)))</f>
        <v>0</v>
      </c>
      <c r="J46" s="82">
        <f>IF(J19="-","-",J19*INDEX('3c Mappings'!$C$8:$O$21,MATCH($C46,'3c Mappings'!$B$8:$B$21,0),MATCH($B46,'3c Mappings'!$C$7:$O$7,0)))</f>
        <v>0</v>
      </c>
      <c r="K46" s="82">
        <f>IF(K19="-","-",K19*INDEX('3c Mappings'!$C$8:$O$21,MATCH($C46,'3c Mappings'!$B$8:$B$21,0),MATCH($B46,'3c Mappings'!$C$7:$O$7,0)))</f>
        <v>0</v>
      </c>
      <c r="L46" s="82">
        <f>IF(L19="-","-",L19*INDEX('3c Mappings'!$C$8:$O$21,MATCH($C46,'3c Mappings'!$B$8:$B$21,0),MATCH($B46,'3c Mappings'!$C$7:$O$7,0)))</f>
        <v>0</v>
      </c>
      <c r="M46" s="82">
        <f>IF(M19="-","-",M19*INDEX('3c Mappings'!$C$8:$O$21,MATCH($C46,'3c Mappings'!$B$8:$B$21,0),MATCH($B46,'3c Mappings'!$C$7:$O$7,0)))</f>
        <v>0</v>
      </c>
      <c r="N46" s="84"/>
      <c r="O46" s="82">
        <f>IF(O19="-","-",O19*INDEX('3c Mappings'!$C$8:$O$21,MATCH($C46,'3c Mappings'!$B$8:$B$21,0),MATCH($B46,'3c Mappings'!$C$7:$O$7,0)))</f>
        <v>0</v>
      </c>
      <c r="P46" s="82">
        <f>IF(P19="-","-",P19*INDEX('3c Mappings'!$C$8:$O$21,MATCH($C46,'3c Mappings'!$B$8:$B$21,0),MATCH($B46,'3c Mappings'!$C$7:$O$7,0)))</f>
        <v>0</v>
      </c>
      <c r="Q46" s="82">
        <f>IF(Q19="-","-",Q19*INDEX('3c Mappings'!$C$8:$O$21,MATCH($C46,'3c Mappings'!$B$8:$B$21,0),MATCH($B46,'3c Mappings'!$C$7:$O$7,0)))</f>
        <v>0</v>
      </c>
      <c r="R46" s="82">
        <f>IF(R19="-","-",R19*INDEX('3c Mappings'!$C$8:$O$21,MATCH($C46,'3c Mappings'!$B$8:$B$21,0),MATCH($B46,'3c Mappings'!$C$7:$O$7,0)))</f>
        <v>0</v>
      </c>
      <c r="S46" s="82">
        <f>IF(S19="-","-",S19*INDEX('3c Mappings'!$C$8:$O$21,MATCH($C46,'3c Mappings'!$B$8:$B$21,0),MATCH($B46,'3c Mappings'!$C$7:$O$7,0)))</f>
        <v>0</v>
      </c>
      <c r="T46" s="82">
        <f>IF(T19="-","-",T19*INDEX('3c Mappings'!$C$8:$O$21,MATCH($C46,'3c Mappings'!$B$8:$B$21,0),MATCH($B46,'3c Mappings'!$C$7:$O$7,0)))</f>
        <v>0</v>
      </c>
      <c r="U46" s="82">
        <f>IF(U19="-","-",U19*INDEX('3c Mappings'!$C$8:$O$21,MATCH($C46,'3c Mappings'!$B$8:$B$21,0),MATCH($B46,'3c Mappings'!$C$7:$O$7,0)))</f>
        <v>0</v>
      </c>
      <c r="V46" s="82">
        <f>IF(V19="-","-",V19*INDEX('3c Mappings'!$C$8:$O$21,MATCH($C46,'3c Mappings'!$B$8:$B$21,0),MATCH($B46,'3c Mappings'!$C$7:$O$7,0)))</f>
        <v>0</v>
      </c>
      <c r="W46" s="82">
        <f>IF(W19="-","-",W19*INDEX('3c Mappings'!$C$8:$O$21,MATCH($C46,'3c Mappings'!$B$8:$B$21,0),MATCH($B46,'3c Mappings'!$C$7:$O$7,0)))</f>
        <v>0</v>
      </c>
      <c r="X46" s="82" t="str">
        <f>IF(X19="-","-",X19*INDEX('3c Mappings'!$C$8:$O$21,MATCH($C46,'3c Mappings'!$B$8:$B$21,0),MATCH($B46,'3c Mappings'!$C$7:$O$7,0)))</f>
        <v>-</v>
      </c>
      <c r="Y46" s="82" t="str">
        <f>IF(Y19="-","-",Y19*INDEX('3c Mappings'!$C$8:$O$21,MATCH($C46,'3c Mappings'!$B$8:$B$21,0),MATCH($B46,'3c Mappings'!$C$7:$O$7,0)))</f>
        <v>-</v>
      </c>
      <c r="Z46" s="10"/>
    </row>
    <row r="47" spans="1:26" s="14" customFormat="1" ht="11.25">
      <c r="A47" s="10"/>
      <c r="B47" s="74" t="s">
        <v>162</v>
      </c>
      <c r="C47" s="75" t="s">
        <v>130</v>
      </c>
      <c r="D47" s="197"/>
      <c r="E47" s="29"/>
      <c r="F47" s="82">
        <f>IF(F20="-","-",F20*INDEX('3c Mappings'!$C$8:$O$21,MATCH($C47,'3c Mappings'!$B$8:$B$21,0),MATCH($B47,'3c Mappings'!$C$7:$O$7,0)))</f>
        <v>0</v>
      </c>
      <c r="G47" s="82">
        <f>IF(G20="-","-",G20*INDEX('3c Mappings'!$C$8:$O$21,MATCH($C47,'3c Mappings'!$B$8:$B$21,0),MATCH($B47,'3c Mappings'!$C$7:$O$7,0)))</f>
        <v>0</v>
      </c>
      <c r="H47" s="82">
        <f>IF(H20="-","-",H20*INDEX('3c Mappings'!$C$8:$O$21,MATCH($C47,'3c Mappings'!$B$8:$B$21,0),MATCH($B47,'3c Mappings'!$C$7:$O$7,0)))</f>
        <v>0</v>
      </c>
      <c r="I47" s="82">
        <f>IF(I20="-","-",I20*INDEX('3c Mappings'!$C$8:$O$21,MATCH($C47,'3c Mappings'!$B$8:$B$21,0),MATCH($B47,'3c Mappings'!$C$7:$O$7,0)))</f>
        <v>0</v>
      </c>
      <c r="J47" s="82">
        <f>IF(J20="-","-",J20*INDEX('3c Mappings'!$C$8:$O$21,MATCH($C47,'3c Mappings'!$B$8:$B$21,0),MATCH($B47,'3c Mappings'!$C$7:$O$7,0)))</f>
        <v>0</v>
      </c>
      <c r="K47" s="82">
        <f>IF(K20="-","-",K20*INDEX('3c Mappings'!$C$8:$O$21,MATCH($C47,'3c Mappings'!$B$8:$B$21,0),MATCH($B47,'3c Mappings'!$C$7:$O$7,0)))</f>
        <v>0</v>
      </c>
      <c r="L47" s="82">
        <f>IF(L20="-","-",L20*INDEX('3c Mappings'!$C$8:$O$21,MATCH($C47,'3c Mappings'!$B$8:$B$21,0),MATCH($B47,'3c Mappings'!$C$7:$O$7,0)))</f>
        <v>0</v>
      </c>
      <c r="M47" s="82">
        <f>IF(M20="-","-",M20*INDEX('3c Mappings'!$C$8:$O$21,MATCH($C47,'3c Mappings'!$B$8:$B$21,0),MATCH($B47,'3c Mappings'!$C$7:$O$7,0)))</f>
        <v>0</v>
      </c>
      <c r="N47" s="84"/>
      <c r="O47" s="82">
        <f>IF(O20="-","-",O20*INDEX('3c Mappings'!$C$8:$O$21,MATCH($C47,'3c Mappings'!$B$8:$B$21,0),MATCH($B47,'3c Mappings'!$C$7:$O$7,0)))</f>
        <v>0</v>
      </c>
      <c r="P47" s="82">
        <f>IF(P20="-","-",P20*INDEX('3c Mappings'!$C$8:$O$21,MATCH($C47,'3c Mappings'!$B$8:$B$21,0),MATCH($B47,'3c Mappings'!$C$7:$O$7,0)))</f>
        <v>0</v>
      </c>
      <c r="Q47" s="82">
        <f>IF(Q20="-","-",Q20*INDEX('3c Mappings'!$C$8:$O$21,MATCH($C47,'3c Mappings'!$B$8:$B$21,0),MATCH($B47,'3c Mappings'!$C$7:$O$7,0)))</f>
        <v>0</v>
      </c>
      <c r="R47" s="82">
        <f>IF(R20="-","-",R20*INDEX('3c Mappings'!$C$8:$O$21,MATCH($C47,'3c Mappings'!$B$8:$B$21,0),MATCH($B47,'3c Mappings'!$C$7:$O$7,0)))</f>
        <v>0</v>
      </c>
      <c r="S47" s="82">
        <f>IF(S20="-","-",S20*INDEX('3c Mappings'!$C$8:$O$21,MATCH($C47,'3c Mappings'!$B$8:$B$21,0),MATCH($B47,'3c Mappings'!$C$7:$O$7,0)))</f>
        <v>0</v>
      </c>
      <c r="T47" s="82">
        <f>IF(T20="-","-",T20*INDEX('3c Mappings'!$C$8:$O$21,MATCH($C47,'3c Mappings'!$B$8:$B$21,0),MATCH($B47,'3c Mappings'!$C$7:$O$7,0)))</f>
        <v>0</v>
      </c>
      <c r="U47" s="82">
        <f>IF(U20="-","-",U20*INDEX('3c Mappings'!$C$8:$O$21,MATCH($C47,'3c Mappings'!$B$8:$B$21,0),MATCH($B47,'3c Mappings'!$C$7:$O$7,0)))</f>
        <v>0</v>
      </c>
      <c r="V47" s="82">
        <f>IF(V20="-","-",V20*INDEX('3c Mappings'!$C$8:$O$21,MATCH($C47,'3c Mappings'!$B$8:$B$21,0),MATCH($B47,'3c Mappings'!$C$7:$O$7,0)))</f>
        <v>0</v>
      </c>
      <c r="W47" s="82">
        <f>IF(W20="-","-",W20*INDEX('3c Mappings'!$C$8:$O$21,MATCH($C47,'3c Mappings'!$B$8:$B$21,0),MATCH($B47,'3c Mappings'!$C$7:$O$7,0)))</f>
        <v>0</v>
      </c>
      <c r="X47" s="82" t="str">
        <f>IF(X20="-","-",X20*INDEX('3c Mappings'!$C$8:$O$21,MATCH($C47,'3c Mappings'!$B$8:$B$21,0),MATCH($B47,'3c Mappings'!$C$7:$O$7,0)))</f>
        <v>-</v>
      </c>
      <c r="Y47" s="82" t="str">
        <f>IF(Y20="-","-",Y20*INDEX('3c Mappings'!$C$8:$O$21,MATCH($C47,'3c Mappings'!$B$8:$B$21,0),MATCH($B47,'3c Mappings'!$C$7:$O$7,0)))</f>
        <v>-</v>
      </c>
      <c r="Z47" s="10"/>
    </row>
    <row r="48" spans="1:26" s="14" customFormat="1" ht="11.25">
      <c r="A48" s="10"/>
      <c r="B48" s="74" t="s">
        <v>163</v>
      </c>
      <c r="C48" s="75" t="s">
        <v>130</v>
      </c>
      <c r="D48" s="197"/>
      <c r="E48" s="29"/>
      <c r="F48" s="82">
        <f>IF(F21="-","-",F21*INDEX('3c Mappings'!$C$8:$O$21,MATCH($C48,'3c Mappings'!$B$8:$B$21,0),MATCH($B48,'3c Mappings'!$C$7:$O$7,0)))</f>
        <v>0</v>
      </c>
      <c r="G48" s="82">
        <f>IF(G21="-","-",G21*INDEX('3c Mappings'!$C$8:$O$21,MATCH($C48,'3c Mappings'!$B$8:$B$21,0),MATCH($B48,'3c Mappings'!$C$7:$O$7,0)))</f>
        <v>0</v>
      </c>
      <c r="H48" s="82">
        <f>IF(H21="-","-",H21*INDEX('3c Mappings'!$C$8:$O$21,MATCH($C48,'3c Mappings'!$B$8:$B$21,0),MATCH($B48,'3c Mappings'!$C$7:$O$7,0)))</f>
        <v>0</v>
      </c>
      <c r="I48" s="82">
        <f>IF(I21="-","-",I21*INDEX('3c Mappings'!$C$8:$O$21,MATCH($C48,'3c Mappings'!$B$8:$B$21,0),MATCH($B48,'3c Mappings'!$C$7:$O$7,0)))</f>
        <v>0</v>
      </c>
      <c r="J48" s="82">
        <f>IF(J21="-","-",J21*INDEX('3c Mappings'!$C$8:$O$21,MATCH($C48,'3c Mappings'!$B$8:$B$21,0),MATCH($B48,'3c Mappings'!$C$7:$O$7,0)))</f>
        <v>0</v>
      </c>
      <c r="K48" s="82">
        <f>IF(K21="-","-",K21*INDEX('3c Mappings'!$C$8:$O$21,MATCH($C48,'3c Mappings'!$B$8:$B$21,0),MATCH($B48,'3c Mappings'!$C$7:$O$7,0)))</f>
        <v>0</v>
      </c>
      <c r="L48" s="82">
        <f>IF(L21="-","-",L21*INDEX('3c Mappings'!$C$8:$O$21,MATCH($C48,'3c Mappings'!$B$8:$B$21,0),MATCH($B48,'3c Mappings'!$C$7:$O$7,0)))</f>
        <v>0</v>
      </c>
      <c r="M48" s="82">
        <f>IF(M21="-","-",M21*INDEX('3c Mappings'!$C$8:$O$21,MATCH($C48,'3c Mappings'!$B$8:$B$21,0),MATCH($B48,'3c Mappings'!$C$7:$O$7,0)))</f>
        <v>0</v>
      </c>
      <c r="N48" s="84"/>
      <c r="O48" s="82">
        <f>IF(O21="-","-",O21*INDEX('3c Mappings'!$C$8:$O$21,MATCH($C48,'3c Mappings'!$B$8:$B$21,0),MATCH($B48,'3c Mappings'!$C$7:$O$7,0)))</f>
        <v>0</v>
      </c>
      <c r="P48" s="82">
        <f>IF(P21="-","-",P21*INDEX('3c Mappings'!$C$8:$O$21,MATCH($C48,'3c Mappings'!$B$8:$B$21,0),MATCH($B48,'3c Mappings'!$C$7:$O$7,0)))</f>
        <v>0</v>
      </c>
      <c r="Q48" s="82">
        <f>IF(Q21="-","-",Q21*INDEX('3c Mappings'!$C$8:$O$21,MATCH($C48,'3c Mappings'!$B$8:$B$21,0),MATCH($B48,'3c Mappings'!$C$7:$O$7,0)))</f>
        <v>0</v>
      </c>
      <c r="R48" s="82">
        <f>IF(R21="-","-",R21*INDEX('3c Mappings'!$C$8:$O$21,MATCH($C48,'3c Mappings'!$B$8:$B$21,0),MATCH($B48,'3c Mappings'!$C$7:$O$7,0)))</f>
        <v>0</v>
      </c>
      <c r="S48" s="82">
        <f>IF(S21="-","-",S21*INDEX('3c Mappings'!$C$8:$O$21,MATCH($C48,'3c Mappings'!$B$8:$B$21,0),MATCH($B48,'3c Mappings'!$C$7:$O$7,0)))</f>
        <v>0</v>
      </c>
      <c r="T48" s="82">
        <f>IF(T21="-","-",T21*INDEX('3c Mappings'!$C$8:$O$21,MATCH($C48,'3c Mappings'!$B$8:$B$21,0),MATCH($B48,'3c Mappings'!$C$7:$O$7,0)))</f>
        <v>0</v>
      </c>
      <c r="U48" s="82">
        <f>IF(U21="-","-",U21*INDEX('3c Mappings'!$C$8:$O$21,MATCH($C48,'3c Mappings'!$B$8:$B$21,0),MATCH($B48,'3c Mappings'!$C$7:$O$7,0)))</f>
        <v>0</v>
      </c>
      <c r="V48" s="82">
        <f>IF(V21="-","-",V21*INDEX('3c Mappings'!$C$8:$O$21,MATCH($C48,'3c Mappings'!$B$8:$B$21,0),MATCH($B48,'3c Mappings'!$C$7:$O$7,0)))</f>
        <v>0</v>
      </c>
      <c r="W48" s="82">
        <f>IF(W21="-","-",W21*INDEX('3c Mappings'!$C$8:$O$21,MATCH($C48,'3c Mappings'!$B$8:$B$21,0),MATCH($B48,'3c Mappings'!$C$7:$O$7,0)))</f>
        <v>0</v>
      </c>
      <c r="X48" s="82" t="str">
        <f>IF(X21="-","-",X21*INDEX('3c Mappings'!$C$8:$O$21,MATCH($C48,'3c Mappings'!$B$8:$B$21,0),MATCH($B48,'3c Mappings'!$C$7:$O$7,0)))</f>
        <v>-</v>
      </c>
      <c r="Y48" s="82" t="str">
        <f>IF(Y21="-","-",Y21*INDEX('3c Mappings'!$C$8:$O$21,MATCH($C48,'3c Mappings'!$B$8:$B$21,0),MATCH($B48,'3c Mappings'!$C$7:$O$7,0)))</f>
        <v>-</v>
      </c>
      <c r="Z48" s="10"/>
    </row>
    <row r="49" spans="1:26" s="14" customFormat="1" ht="11.25">
      <c r="A49" s="10"/>
      <c r="B49" s="74" t="s">
        <v>164</v>
      </c>
      <c r="C49" s="75" t="s">
        <v>130</v>
      </c>
      <c r="D49" s="197"/>
      <c r="E49" s="29"/>
      <c r="F49" s="82">
        <f>IF(F22="-","-",F22*INDEX('3c Mappings'!$C$8:$O$21,MATCH($C49,'3c Mappings'!$B$8:$B$21,0),MATCH($B49,'3c Mappings'!$C$7:$O$7,0)))</f>
        <v>0.69025088800452272</v>
      </c>
      <c r="G49" s="82">
        <f>IF(G22="-","-",G22*INDEX('3c Mappings'!$C$8:$O$21,MATCH($C49,'3c Mappings'!$B$8:$B$21,0),MATCH($B49,'3c Mappings'!$C$7:$O$7,0)))</f>
        <v>0.68457603239081422</v>
      </c>
      <c r="H49" s="82">
        <f>IF(H22="-","-",H22*INDEX('3c Mappings'!$C$8:$O$21,MATCH($C49,'3c Mappings'!$B$8:$B$21,0),MATCH($B49,'3c Mappings'!$C$7:$O$7,0)))</f>
        <v>0.70411671881345728</v>
      </c>
      <c r="I49" s="82">
        <f>IF(I22="-","-",I22*INDEX('3c Mappings'!$C$8:$O$21,MATCH($C49,'3c Mappings'!$B$8:$B$21,0),MATCH($B49,'3c Mappings'!$C$7:$O$7,0)))</f>
        <v>0.68765963753370274</v>
      </c>
      <c r="J49" s="82">
        <f>IF(J22="-","-",J22*INDEX('3c Mappings'!$C$8:$O$21,MATCH($C49,'3c Mappings'!$B$8:$B$21,0),MATCH($B49,'3c Mappings'!$C$7:$O$7,0)))</f>
        <v>0.69463606152159163</v>
      </c>
      <c r="K49" s="82">
        <f>IF(K22="-","-",K22*INDEX('3c Mappings'!$C$8:$O$21,MATCH($C49,'3c Mappings'!$B$8:$B$21,0),MATCH($B49,'3c Mappings'!$C$7:$O$7,0)))</f>
        <v>0.69577103264433338</v>
      </c>
      <c r="L49" s="82">
        <f>IF(L22="-","-",L22*INDEX('3c Mappings'!$C$8:$O$21,MATCH($C49,'3c Mappings'!$B$8:$B$21,0),MATCH($B49,'3c Mappings'!$C$7:$O$7,0)))</f>
        <v>0.72479697391669395</v>
      </c>
      <c r="M49" s="82">
        <f>IF(M22="-","-",M22*INDEX('3c Mappings'!$C$8:$O$21,MATCH($C49,'3c Mappings'!$B$8:$B$21,0),MATCH($B49,'3c Mappings'!$C$7:$O$7,0)))</f>
        <v>0.72820188728491908</v>
      </c>
      <c r="N49" s="84"/>
      <c r="O49" s="82">
        <f>IF(O22="-","-",O22*INDEX('3c Mappings'!$C$8:$O$21,MATCH($C49,'3c Mappings'!$B$8:$B$21,0),MATCH($B49,'3c Mappings'!$C$7:$O$7,0)))</f>
        <v>0.72820188728491908</v>
      </c>
      <c r="P49" s="82">
        <f>IF(P22="-","-",P22*INDEX('3c Mappings'!$C$8:$O$21,MATCH($C49,'3c Mappings'!$B$8:$B$21,0),MATCH($B49,'3c Mappings'!$C$7:$O$7,0)))</f>
        <v>0.84647046025340722</v>
      </c>
      <c r="Q49" s="82">
        <f>IF(Q22="-","-",Q22*INDEX('3c Mappings'!$C$8:$O$21,MATCH($C49,'3c Mappings'!$B$8:$B$21,0),MATCH($B49,'3c Mappings'!$C$7:$O$7,0)))</f>
        <v>0.82547349448268592</v>
      </c>
      <c r="R49" s="82">
        <f>IF(R22="-","-",R22*INDEX('3c Mappings'!$C$8:$O$21,MATCH($C49,'3c Mappings'!$B$8:$B$21,0),MATCH($B49,'3c Mappings'!$C$7:$O$7,0)))</f>
        <v>0.67405366391763777</v>
      </c>
      <c r="S49" s="82">
        <f>IF(S22="-","-",S22*INDEX('3c Mappings'!$C$8:$O$21,MATCH($C49,'3c Mappings'!$B$8:$B$21,0),MATCH($B49,'3c Mappings'!$C$7:$O$7,0)))</f>
        <v>0.5480718692933092</v>
      </c>
      <c r="T49" s="82">
        <f>IF(T22="-","-",T22*INDEX('3c Mappings'!$C$8:$O$21,MATCH($C49,'3c Mappings'!$B$8:$B$21,0),MATCH($B49,'3c Mappings'!$C$7:$O$7,0)))</f>
        <v>0.47183107639334626</v>
      </c>
      <c r="U49" s="82">
        <f>IF(U22="-","-",U22*INDEX('3c Mappings'!$C$8:$O$21,MATCH($C49,'3c Mappings'!$B$8:$B$21,0),MATCH($B49,'3c Mappings'!$C$7:$O$7,0)))</f>
        <v>0.45140159618399561</v>
      </c>
      <c r="V49" s="82">
        <f>IF(V22="-","-",V22*INDEX('3c Mappings'!$C$8:$O$21,MATCH($C49,'3c Mappings'!$B$8:$B$21,0),MATCH($B49,'3c Mappings'!$C$7:$O$7,0)))</f>
        <v>0.56720616915240596</v>
      </c>
      <c r="W49" s="82">
        <f>IF(W22="-","-",W22*INDEX('3c Mappings'!$C$8:$O$21,MATCH($C49,'3c Mappings'!$B$8:$B$21,0),MATCH($B49,'3c Mappings'!$C$7:$O$7,0)))</f>
        <v>0.70964504505648918</v>
      </c>
      <c r="X49" s="82" t="str">
        <f>IF(X22="-","-",X22*INDEX('3c Mappings'!$C$8:$O$21,MATCH($C49,'3c Mappings'!$B$8:$B$21,0),MATCH($B49,'3c Mappings'!$C$7:$O$7,0)))</f>
        <v>-</v>
      </c>
      <c r="Y49" s="82" t="str">
        <f>IF(Y22="-","-",Y22*INDEX('3c Mappings'!$C$8:$O$21,MATCH($C49,'3c Mappings'!$B$8:$B$21,0),MATCH($B49,'3c Mappings'!$C$7:$O$7,0)))</f>
        <v>-</v>
      </c>
      <c r="Z49" s="10"/>
    </row>
    <row r="50" spans="1:26" s="14" customFormat="1" ht="11.25">
      <c r="A50" s="10"/>
      <c r="B50" s="74" t="s">
        <v>165</v>
      </c>
      <c r="C50" s="75" t="s">
        <v>130</v>
      </c>
      <c r="D50" s="197"/>
      <c r="E50" s="29"/>
      <c r="F50" s="82">
        <f>IF(F23="-","-",F23*INDEX('3c Mappings'!$C$8:$O$21,MATCH($C50,'3c Mappings'!$B$8:$B$21,0),MATCH($B50,'3c Mappings'!$C$7:$O$7,0)))</f>
        <v>0</v>
      </c>
      <c r="G50" s="82">
        <f>IF(G23="-","-",G23*INDEX('3c Mappings'!$C$8:$O$21,MATCH($C50,'3c Mappings'!$B$8:$B$21,0),MATCH($B50,'3c Mappings'!$C$7:$O$7,0)))</f>
        <v>0</v>
      </c>
      <c r="H50" s="82">
        <f>IF(H23="-","-",H23*INDEX('3c Mappings'!$C$8:$O$21,MATCH($C50,'3c Mappings'!$B$8:$B$21,0),MATCH($B50,'3c Mappings'!$C$7:$O$7,0)))</f>
        <v>0</v>
      </c>
      <c r="I50" s="82">
        <f>IF(I23="-","-",I23*INDEX('3c Mappings'!$C$8:$O$21,MATCH($C50,'3c Mappings'!$B$8:$B$21,0),MATCH($B50,'3c Mappings'!$C$7:$O$7,0)))</f>
        <v>0</v>
      </c>
      <c r="J50" s="82">
        <f>IF(J23="-","-",J23*INDEX('3c Mappings'!$C$8:$O$21,MATCH($C50,'3c Mappings'!$B$8:$B$21,0),MATCH($B50,'3c Mappings'!$C$7:$O$7,0)))</f>
        <v>0</v>
      </c>
      <c r="K50" s="82">
        <f>IF(K23="-","-",K23*INDEX('3c Mappings'!$C$8:$O$21,MATCH($C50,'3c Mappings'!$B$8:$B$21,0),MATCH($B50,'3c Mappings'!$C$7:$O$7,0)))</f>
        <v>0</v>
      </c>
      <c r="L50" s="82">
        <f>IF(L23="-","-",L23*INDEX('3c Mappings'!$C$8:$O$21,MATCH($C50,'3c Mappings'!$B$8:$B$21,0),MATCH($B50,'3c Mappings'!$C$7:$O$7,0)))</f>
        <v>0</v>
      </c>
      <c r="M50" s="82">
        <f>IF(M23="-","-",M23*INDEX('3c Mappings'!$C$8:$O$21,MATCH($C50,'3c Mappings'!$B$8:$B$21,0),MATCH($B50,'3c Mappings'!$C$7:$O$7,0)))</f>
        <v>0</v>
      </c>
      <c r="N50" s="84"/>
      <c r="O50" s="82">
        <f>IF(O23="-","-",O23*INDEX('3c Mappings'!$C$8:$O$21,MATCH($C50,'3c Mappings'!$B$8:$B$21,0),MATCH($B50,'3c Mappings'!$C$7:$O$7,0)))</f>
        <v>0</v>
      </c>
      <c r="P50" s="82">
        <f>IF(P23="-","-",P23*INDEX('3c Mappings'!$C$8:$O$21,MATCH($C50,'3c Mappings'!$B$8:$B$21,0),MATCH($B50,'3c Mappings'!$C$7:$O$7,0)))</f>
        <v>0</v>
      </c>
      <c r="Q50" s="82">
        <f>IF(Q23="-","-",Q23*INDEX('3c Mappings'!$C$8:$O$21,MATCH($C50,'3c Mappings'!$B$8:$B$21,0),MATCH($B50,'3c Mappings'!$C$7:$O$7,0)))</f>
        <v>0</v>
      </c>
      <c r="R50" s="82">
        <f>IF(R23="-","-",R23*INDEX('3c Mappings'!$C$8:$O$21,MATCH($C50,'3c Mappings'!$B$8:$B$21,0),MATCH($B50,'3c Mappings'!$C$7:$O$7,0)))</f>
        <v>0</v>
      </c>
      <c r="S50" s="82">
        <f>IF(S23="-","-",S23*INDEX('3c Mappings'!$C$8:$O$21,MATCH($C50,'3c Mappings'!$B$8:$B$21,0),MATCH($B50,'3c Mappings'!$C$7:$O$7,0)))</f>
        <v>0</v>
      </c>
      <c r="T50" s="82">
        <f>IF(T23="-","-",T23*INDEX('3c Mappings'!$C$8:$O$21,MATCH($C50,'3c Mappings'!$B$8:$B$21,0),MATCH($B50,'3c Mappings'!$C$7:$O$7,0)))</f>
        <v>0</v>
      </c>
      <c r="U50" s="82">
        <f>IF(U23="-","-",U23*INDEX('3c Mappings'!$C$8:$O$21,MATCH($C50,'3c Mappings'!$B$8:$B$21,0),MATCH($B50,'3c Mappings'!$C$7:$O$7,0)))</f>
        <v>0</v>
      </c>
      <c r="V50" s="82">
        <f>IF(V23="-","-",V23*INDEX('3c Mappings'!$C$8:$O$21,MATCH($C50,'3c Mappings'!$B$8:$B$21,0),MATCH($B50,'3c Mappings'!$C$7:$O$7,0)))</f>
        <v>0</v>
      </c>
      <c r="W50" s="82">
        <f>IF(W23="-","-",W23*INDEX('3c Mappings'!$C$8:$O$21,MATCH($C50,'3c Mappings'!$B$8:$B$21,0),MATCH($B50,'3c Mappings'!$C$7:$O$7,0)))</f>
        <v>0</v>
      </c>
      <c r="X50" s="82" t="str">
        <f>IF(X23="-","-",X23*INDEX('3c Mappings'!$C$8:$O$21,MATCH($C50,'3c Mappings'!$B$8:$B$21,0),MATCH($B50,'3c Mappings'!$C$7:$O$7,0)))</f>
        <v>-</v>
      </c>
      <c r="Y50" s="82" t="str">
        <f>IF(Y23="-","-",Y23*INDEX('3c Mappings'!$C$8:$O$21,MATCH($C50,'3c Mappings'!$B$8:$B$21,0),MATCH($B50,'3c Mappings'!$C$7:$O$7,0)))</f>
        <v>-</v>
      </c>
      <c r="Z50" s="10"/>
    </row>
    <row r="51" spans="1:26" s="14" customFormat="1" ht="11.25">
      <c r="A51" s="10"/>
      <c r="B51" s="74" t="s">
        <v>166</v>
      </c>
      <c r="C51" s="75" t="s">
        <v>130</v>
      </c>
      <c r="D51" s="197"/>
      <c r="E51" s="29"/>
      <c r="F51" s="82">
        <f>IF(F24="-","-",F24*INDEX('3c Mappings'!$C$8:$O$21,MATCH($C51,'3c Mappings'!$B$8:$B$21,0),MATCH($B51,'3c Mappings'!$C$7:$O$7,0)))</f>
        <v>1.868378276673573</v>
      </c>
      <c r="G51" s="82">
        <f>IF(G24="-","-",G24*INDEX('3c Mappings'!$C$8:$O$21,MATCH($C51,'3c Mappings'!$B$8:$B$21,0),MATCH($B51,'3c Mappings'!$C$7:$O$7,0)))</f>
        <v>1.8469256376660048</v>
      </c>
      <c r="H51" s="82">
        <f>IF(H24="-","-",H24*INDEX('3c Mappings'!$C$8:$O$21,MATCH($C51,'3c Mappings'!$B$8:$B$21,0),MATCH($B51,'3c Mappings'!$C$7:$O$7,0)))</f>
        <v>1.8452706716266045</v>
      </c>
      <c r="I51" s="82">
        <f>IF(I24="-","-",I24*INDEX('3c Mappings'!$C$8:$O$21,MATCH($C51,'3c Mappings'!$B$8:$B$21,0),MATCH($B51,'3c Mappings'!$C$7:$O$7,0)))</f>
        <v>1.7830580185046565</v>
      </c>
      <c r="J51" s="82">
        <f>IF(J24="-","-",J24*INDEX('3c Mappings'!$C$8:$O$21,MATCH($C51,'3c Mappings'!$B$8:$B$21,0),MATCH($B51,'3c Mappings'!$C$7:$O$7,0)))</f>
        <v>1.7834150288828543</v>
      </c>
      <c r="K51" s="82">
        <f>IF(K24="-","-",K24*INDEX('3c Mappings'!$C$8:$O$21,MATCH($C51,'3c Mappings'!$B$8:$B$21,0),MATCH($B51,'3c Mappings'!$C$7:$O$7,0)))</f>
        <v>1.787705556684368</v>
      </c>
      <c r="L51" s="82">
        <f>IF(L24="-","-",L24*INDEX('3c Mappings'!$C$8:$O$21,MATCH($C51,'3c Mappings'!$B$8:$B$21,0),MATCH($B51,'3c Mappings'!$C$7:$O$7,0)))</f>
        <v>1.7576271683636964</v>
      </c>
      <c r="M51" s="82">
        <f>IF(M24="-","-",M24*INDEX('3c Mappings'!$C$8:$O$21,MATCH($C51,'3c Mappings'!$B$8:$B$21,0),MATCH($B51,'3c Mappings'!$C$7:$O$7,0)))</f>
        <v>1.7704987517682376</v>
      </c>
      <c r="N51" s="84"/>
      <c r="O51" s="82">
        <f>IF(O24="-","-",O24*INDEX('3c Mappings'!$C$8:$O$21,MATCH($C51,'3c Mappings'!$B$8:$B$21,0),MATCH($B51,'3c Mappings'!$C$7:$O$7,0)))</f>
        <v>1.7704987517682376</v>
      </c>
      <c r="P51" s="82">
        <f>IF(P24="-","-",P24*INDEX('3c Mappings'!$C$8:$O$21,MATCH($C51,'3c Mappings'!$B$8:$B$21,0),MATCH($B51,'3c Mappings'!$C$7:$O$7,0)))</f>
        <v>1.999021089779458</v>
      </c>
      <c r="Q51" s="82">
        <f>IF(Q24="-","-",Q24*INDEX('3c Mappings'!$C$8:$O$21,MATCH($C51,'3c Mappings'!$B$8:$B$21,0),MATCH($B51,'3c Mappings'!$C$7:$O$7,0)))</f>
        <v>1.9196463254514553</v>
      </c>
      <c r="R51" s="82">
        <f>IF(R24="-","-",R24*INDEX('3c Mappings'!$C$8:$O$21,MATCH($C51,'3c Mappings'!$B$8:$B$21,0),MATCH($B51,'3c Mappings'!$C$7:$O$7,0)))</f>
        <v>1.7136489017988692</v>
      </c>
      <c r="S51" s="82">
        <f>IF(S24="-","-",S24*INDEX('3c Mappings'!$C$8:$O$21,MATCH($C51,'3c Mappings'!$B$8:$B$21,0),MATCH($B51,'3c Mappings'!$C$7:$O$7,0)))</f>
        <v>1.2374003158308517</v>
      </c>
      <c r="T51" s="82">
        <f>IF(T24="-","-",T24*INDEX('3c Mappings'!$C$8:$O$21,MATCH($C51,'3c Mappings'!$B$8:$B$21,0),MATCH($B51,'3c Mappings'!$C$7:$O$7,0)))</f>
        <v>1.5791461513787346</v>
      </c>
      <c r="U51" s="82">
        <f>IF(U24="-","-",U24*INDEX('3c Mappings'!$C$8:$O$21,MATCH($C51,'3c Mappings'!$B$8:$B$21,0),MATCH($B51,'3c Mappings'!$C$7:$O$7,0)))</f>
        <v>1.5019166509514885</v>
      </c>
      <c r="V51" s="82">
        <f>IF(V24="-","-",V24*INDEX('3c Mappings'!$C$8:$O$21,MATCH($C51,'3c Mappings'!$B$8:$B$21,0),MATCH($B51,'3c Mappings'!$C$7:$O$7,0)))</f>
        <v>2.2346450973736038</v>
      </c>
      <c r="W51" s="82">
        <f>IF(W24="-","-",W24*INDEX('3c Mappings'!$C$8:$O$21,MATCH($C51,'3c Mappings'!$B$8:$B$21,0),MATCH($B51,'3c Mappings'!$C$7:$O$7,0)))</f>
        <v>2.7731063364635697</v>
      </c>
      <c r="X51" s="82" t="str">
        <f>IF(X24="-","-",X24*INDEX('3c Mappings'!$C$8:$O$21,MATCH($C51,'3c Mappings'!$B$8:$B$21,0),MATCH($B51,'3c Mappings'!$C$7:$O$7,0)))</f>
        <v>-</v>
      </c>
      <c r="Y51" s="82" t="str">
        <f>IF(Y24="-","-",Y24*INDEX('3c Mappings'!$C$8:$O$21,MATCH($C51,'3c Mappings'!$B$8:$B$21,0),MATCH($B51,'3c Mappings'!$C$7:$O$7,0)))</f>
        <v>-</v>
      </c>
      <c r="Z51" s="10"/>
    </row>
    <row r="52" spans="1:26" s="14" customFormat="1" ht="11.25">
      <c r="A52" s="10"/>
      <c r="B52" s="74" t="s">
        <v>167</v>
      </c>
      <c r="C52" s="75" t="s">
        <v>130</v>
      </c>
      <c r="D52" s="197"/>
      <c r="E52" s="29"/>
      <c r="F52" s="82">
        <f>IF(F25="-","-",F25*INDEX('3c Mappings'!$C$8:$O$21,MATCH($C52,'3c Mappings'!$B$8:$B$21,0),MATCH($B52,'3c Mappings'!$C$7:$O$7,0)))</f>
        <v>0</v>
      </c>
      <c r="G52" s="82">
        <f>IF(G25="-","-",G25*INDEX('3c Mappings'!$C$8:$O$21,MATCH($C52,'3c Mappings'!$B$8:$B$21,0),MATCH($B52,'3c Mappings'!$C$7:$O$7,0)))</f>
        <v>0</v>
      </c>
      <c r="H52" s="82">
        <f>IF(H25="-","-",H25*INDEX('3c Mappings'!$C$8:$O$21,MATCH($C52,'3c Mappings'!$B$8:$B$21,0),MATCH($B52,'3c Mappings'!$C$7:$O$7,0)))</f>
        <v>0</v>
      </c>
      <c r="I52" s="82">
        <f>IF(I25="-","-",I25*INDEX('3c Mappings'!$C$8:$O$21,MATCH($C52,'3c Mappings'!$B$8:$B$21,0),MATCH($B52,'3c Mappings'!$C$7:$O$7,0)))</f>
        <v>0</v>
      </c>
      <c r="J52" s="82">
        <f>IF(J25="-","-",J25*INDEX('3c Mappings'!$C$8:$O$21,MATCH($C52,'3c Mappings'!$B$8:$B$21,0),MATCH($B52,'3c Mappings'!$C$7:$O$7,0)))</f>
        <v>0</v>
      </c>
      <c r="K52" s="82">
        <f>IF(K25="-","-",K25*INDEX('3c Mappings'!$C$8:$O$21,MATCH($C52,'3c Mappings'!$B$8:$B$21,0),MATCH($B52,'3c Mappings'!$C$7:$O$7,0)))</f>
        <v>0</v>
      </c>
      <c r="L52" s="82">
        <f>IF(L25="-","-",L25*INDEX('3c Mappings'!$C$8:$O$21,MATCH($C52,'3c Mappings'!$B$8:$B$21,0),MATCH($B52,'3c Mappings'!$C$7:$O$7,0)))</f>
        <v>0</v>
      </c>
      <c r="M52" s="82">
        <f>IF(M25="-","-",M25*INDEX('3c Mappings'!$C$8:$O$21,MATCH($C52,'3c Mappings'!$B$8:$B$21,0),MATCH($B52,'3c Mappings'!$C$7:$O$7,0)))</f>
        <v>0</v>
      </c>
      <c r="N52" s="84"/>
      <c r="O52" s="82">
        <f>IF(O25="-","-",O25*INDEX('3c Mappings'!$C$8:$O$21,MATCH($C52,'3c Mappings'!$B$8:$B$21,0),MATCH($B52,'3c Mappings'!$C$7:$O$7,0)))</f>
        <v>0</v>
      </c>
      <c r="P52" s="82">
        <f>IF(P25="-","-",P25*INDEX('3c Mappings'!$C$8:$O$21,MATCH($C52,'3c Mappings'!$B$8:$B$21,0),MATCH($B52,'3c Mappings'!$C$7:$O$7,0)))</f>
        <v>0</v>
      </c>
      <c r="Q52" s="82">
        <f>IF(Q25="-","-",Q25*INDEX('3c Mappings'!$C$8:$O$21,MATCH($C52,'3c Mappings'!$B$8:$B$21,0),MATCH($B52,'3c Mappings'!$C$7:$O$7,0)))</f>
        <v>0</v>
      </c>
      <c r="R52" s="82">
        <f>IF(R25="-","-",R25*INDEX('3c Mappings'!$C$8:$O$21,MATCH($C52,'3c Mappings'!$B$8:$B$21,0),MATCH($B52,'3c Mappings'!$C$7:$O$7,0)))</f>
        <v>0</v>
      </c>
      <c r="S52" s="82">
        <f>IF(S25="-","-",S25*INDEX('3c Mappings'!$C$8:$O$21,MATCH($C52,'3c Mappings'!$B$8:$B$21,0),MATCH($B52,'3c Mappings'!$C$7:$O$7,0)))</f>
        <v>0</v>
      </c>
      <c r="T52" s="82">
        <f>IF(T25="-","-",T25*INDEX('3c Mappings'!$C$8:$O$21,MATCH($C52,'3c Mappings'!$B$8:$B$21,0),MATCH($B52,'3c Mappings'!$C$7:$O$7,0)))</f>
        <v>0</v>
      </c>
      <c r="U52" s="82">
        <f>IF(U25="-","-",U25*INDEX('3c Mappings'!$C$8:$O$21,MATCH($C52,'3c Mappings'!$B$8:$B$21,0),MATCH($B52,'3c Mappings'!$C$7:$O$7,0)))</f>
        <v>0</v>
      </c>
      <c r="V52" s="82">
        <f>IF(V25="-","-",V25*INDEX('3c Mappings'!$C$8:$O$21,MATCH($C52,'3c Mappings'!$B$8:$B$21,0),MATCH($B52,'3c Mappings'!$C$7:$O$7,0)))</f>
        <v>0</v>
      </c>
      <c r="W52" s="82">
        <f>IF(W25="-","-",W25*INDEX('3c Mappings'!$C$8:$O$21,MATCH($C52,'3c Mappings'!$B$8:$B$21,0),MATCH($B52,'3c Mappings'!$C$7:$O$7,0)))</f>
        <v>0</v>
      </c>
      <c r="X52" s="82" t="str">
        <f>IF(X25="-","-",X25*INDEX('3c Mappings'!$C$8:$O$21,MATCH($C52,'3c Mappings'!$B$8:$B$21,0),MATCH($B52,'3c Mappings'!$C$7:$O$7,0)))</f>
        <v>-</v>
      </c>
      <c r="Y52" s="82" t="str">
        <f>IF(Y25="-","-",Y25*INDEX('3c Mappings'!$C$8:$O$21,MATCH($C52,'3c Mappings'!$B$8:$B$21,0),MATCH($B52,'3c Mappings'!$C$7:$O$7,0)))</f>
        <v>-</v>
      </c>
      <c r="Z52" s="10"/>
    </row>
    <row r="53" spans="1:26" s="14" customFormat="1" ht="11.25">
      <c r="A53" s="10"/>
      <c r="B53" s="74" t="s">
        <v>168</v>
      </c>
      <c r="C53" s="75" t="s">
        <v>130</v>
      </c>
      <c r="D53" s="197"/>
      <c r="E53" s="29"/>
      <c r="F53" s="82">
        <f>IF(F26="-","-",F26*INDEX('3c Mappings'!$C$8:$O$21,MATCH($C53,'3c Mappings'!$B$8:$B$21,0),MATCH($B53,'3c Mappings'!$C$7:$O$7,0)))</f>
        <v>0</v>
      </c>
      <c r="G53" s="82">
        <f>IF(G26="-","-",G26*INDEX('3c Mappings'!$C$8:$O$21,MATCH($C53,'3c Mappings'!$B$8:$B$21,0),MATCH($B53,'3c Mappings'!$C$7:$O$7,0)))</f>
        <v>0</v>
      </c>
      <c r="H53" s="82">
        <f>IF(H26="-","-",H26*INDEX('3c Mappings'!$C$8:$O$21,MATCH($C53,'3c Mappings'!$B$8:$B$21,0),MATCH($B53,'3c Mappings'!$C$7:$O$7,0)))</f>
        <v>0</v>
      </c>
      <c r="I53" s="82">
        <f>IF(I26="-","-",I26*INDEX('3c Mappings'!$C$8:$O$21,MATCH($C53,'3c Mappings'!$B$8:$B$21,0),MATCH($B53,'3c Mappings'!$C$7:$O$7,0)))</f>
        <v>0</v>
      </c>
      <c r="J53" s="82">
        <f>IF(J26="-","-",J26*INDEX('3c Mappings'!$C$8:$O$21,MATCH($C53,'3c Mappings'!$B$8:$B$21,0),MATCH($B53,'3c Mappings'!$C$7:$O$7,0)))</f>
        <v>0</v>
      </c>
      <c r="K53" s="82">
        <f>IF(K26="-","-",K26*INDEX('3c Mappings'!$C$8:$O$21,MATCH($C53,'3c Mappings'!$B$8:$B$21,0),MATCH($B53,'3c Mappings'!$C$7:$O$7,0)))</f>
        <v>0</v>
      </c>
      <c r="L53" s="82">
        <f>IF(L26="-","-",L26*INDEX('3c Mappings'!$C$8:$O$21,MATCH($C53,'3c Mappings'!$B$8:$B$21,0),MATCH($B53,'3c Mappings'!$C$7:$O$7,0)))</f>
        <v>0</v>
      </c>
      <c r="M53" s="82">
        <f>IF(M26="-","-",M26*INDEX('3c Mappings'!$C$8:$O$21,MATCH($C53,'3c Mappings'!$B$8:$B$21,0),MATCH($B53,'3c Mappings'!$C$7:$O$7,0)))</f>
        <v>0</v>
      </c>
      <c r="N53" s="84"/>
      <c r="O53" s="82">
        <f>IF(O26="-","-",O26*INDEX('3c Mappings'!$C$8:$O$21,MATCH($C53,'3c Mappings'!$B$8:$B$21,0),MATCH($B53,'3c Mappings'!$C$7:$O$7,0)))</f>
        <v>0</v>
      </c>
      <c r="P53" s="82">
        <f>IF(P26="-","-",P26*INDEX('3c Mappings'!$C$8:$O$21,MATCH($C53,'3c Mappings'!$B$8:$B$21,0),MATCH($B53,'3c Mappings'!$C$7:$O$7,0)))</f>
        <v>0</v>
      </c>
      <c r="Q53" s="82">
        <f>IF(Q26="-","-",Q26*INDEX('3c Mappings'!$C$8:$O$21,MATCH($C53,'3c Mappings'!$B$8:$B$21,0),MATCH($B53,'3c Mappings'!$C$7:$O$7,0)))</f>
        <v>0</v>
      </c>
      <c r="R53" s="82">
        <f>IF(R26="-","-",R26*INDEX('3c Mappings'!$C$8:$O$21,MATCH($C53,'3c Mappings'!$B$8:$B$21,0),MATCH($B53,'3c Mappings'!$C$7:$O$7,0)))</f>
        <v>0</v>
      </c>
      <c r="S53" s="82">
        <f>IF(S26="-","-",S26*INDEX('3c Mappings'!$C$8:$O$21,MATCH($C53,'3c Mappings'!$B$8:$B$21,0),MATCH($B53,'3c Mappings'!$C$7:$O$7,0)))</f>
        <v>0</v>
      </c>
      <c r="T53" s="82">
        <f>IF(T26="-","-",T26*INDEX('3c Mappings'!$C$8:$O$21,MATCH($C53,'3c Mappings'!$B$8:$B$21,0),MATCH($B53,'3c Mappings'!$C$7:$O$7,0)))</f>
        <v>0</v>
      </c>
      <c r="U53" s="82">
        <f>IF(U26="-","-",U26*INDEX('3c Mappings'!$C$8:$O$21,MATCH($C53,'3c Mappings'!$B$8:$B$21,0),MATCH($B53,'3c Mappings'!$C$7:$O$7,0)))</f>
        <v>0</v>
      </c>
      <c r="V53" s="82">
        <f>IF(V26="-","-",V26*INDEX('3c Mappings'!$C$8:$O$21,MATCH($C53,'3c Mappings'!$B$8:$B$21,0),MATCH($B53,'3c Mappings'!$C$7:$O$7,0)))</f>
        <v>0</v>
      </c>
      <c r="W53" s="82">
        <f>IF(W26="-","-",W26*INDEX('3c Mappings'!$C$8:$O$21,MATCH($C53,'3c Mappings'!$B$8:$B$21,0),MATCH($B53,'3c Mappings'!$C$7:$O$7,0)))</f>
        <v>0</v>
      </c>
      <c r="X53" s="82" t="str">
        <f>IF(X26="-","-",X26*INDEX('3c Mappings'!$C$8:$O$21,MATCH($C53,'3c Mappings'!$B$8:$B$21,0),MATCH($B53,'3c Mappings'!$C$7:$O$7,0)))</f>
        <v>-</v>
      </c>
      <c r="Y53" s="82" t="str">
        <f>IF(Y26="-","-",Y26*INDEX('3c Mappings'!$C$8:$O$21,MATCH($C53,'3c Mappings'!$B$8:$B$21,0),MATCH($B53,'3c Mappings'!$C$7:$O$7,0)))</f>
        <v>-</v>
      </c>
      <c r="Z53" s="10"/>
    </row>
    <row r="54" spans="1:26" s="14" customFormat="1" ht="12.6" customHeight="1">
      <c r="A54" s="10"/>
      <c r="B54" s="74" t="s">
        <v>156</v>
      </c>
      <c r="C54" s="75" t="s">
        <v>131</v>
      </c>
      <c r="D54" s="197"/>
      <c r="E54" s="29"/>
      <c r="F54" s="82">
        <f>IF(F14="-","-",F14*INDEX('3c Mappings'!$C$8:$O$21,MATCH($C54,'3c Mappings'!$B$8:$B$21,0),MATCH($B54,'3c Mappings'!$C$7:$O$7,0)))</f>
        <v>2.0872685972836712E-2</v>
      </c>
      <c r="G54" s="82">
        <f>IF(G14="-","-",G14*INDEX('3c Mappings'!$C$8:$O$21,MATCH($C54,'3c Mappings'!$B$8:$B$21,0),MATCH($B54,'3c Mappings'!$C$7:$O$7,0)))</f>
        <v>2.0550530747559765E-2</v>
      </c>
      <c r="H54" s="82">
        <f>IF(H14="-","-",H14*INDEX('3c Mappings'!$C$8:$O$21,MATCH($C54,'3c Mappings'!$B$8:$B$21,0),MATCH($B54,'3c Mappings'!$C$7:$O$7,0)))</f>
        <v>2.0497590932374271E-2</v>
      </c>
      <c r="I54" s="82">
        <f>IF(I14="-","-",I14*INDEX('3c Mappings'!$C$8:$O$21,MATCH($C54,'3c Mappings'!$B$8:$B$21,0),MATCH($B54,'3c Mappings'!$C$7:$O$7,0)))</f>
        <v>1.9563340779071129E-2</v>
      </c>
      <c r="J54" s="82">
        <f>IF(J14="-","-",J14*INDEX('3c Mappings'!$C$8:$O$21,MATCH($C54,'3c Mappings'!$B$8:$B$21,0),MATCH($B54,'3c Mappings'!$C$7:$O$7,0)))</f>
        <v>1.8700642173042546E-2</v>
      </c>
      <c r="K54" s="82">
        <f>IF(K14="-","-",K14*INDEX('3c Mappings'!$C$8:$O$21,MATCH($C54,'3c Mappings'!$B$8:$B$21,0),MATCH($B54,'3c Mappings'!$C$7:$O$7,0)))</f>
        <v>1.8765073218097936E-2</v>
      </c>
      <c r="L54" s="82">
        <f>IF(L14="-","-",L14*INDEX('3c Mappings'!$C$8:$O$21,MATCH($C54,'3c Mappings'!$B$8:$B$21,0),MATCH($B54,'3c Mappings'!$C$7:$O$7,0)))</f>
        <v>1.7999663711049066E-2</v>
      </c>
      <c r="M54" s="82">
        <f>IF(M14="-","-",M14*INDEX('3c Mappings'!$C$8:$O$21,MATCH($C54,'3c Mappings'!$B$8:$B$21,0),MATCH($B54,'3c Mappings'!$C$7:$O$7,0)))</f>
        <v>1.8192956846215236E-2</v>
      </c>
      <c r="N54" s="84"/>
      <c r="O54" s="82">
        <f>IF(O14="-","-",O14*INDEX('3c Mappings'!$C$8:$O$21,MATCH($C54,'3c Mappings'!$B$8:$B$21,0),MATCH($B54,'3c Mappings'!$C$7:$O$7,0)))</f>
        <v>1.8192956846215236E-2</v>
      </c>
      <c r="P54" s="82">
        <f>IF(P14="-","-",P14*INDEX('3c Mappings'!$C$8:$O$21,MATCH($C54,'3c Mappings'!$B$8:$B$21,0),MATCH($B54,'3c Mappings'!$C$7:$O$7,0)))</f>
        <v>2.1198295758542859E-2</v>
      </c>
      <c r="Q54" s="82">
        <f>IF(Q14="-","-",Q14*INDEX('3c Mappings'!$C$8:$O$21,MATCH($C54,'3c Mappings'!$B$8:$B$21,0),MATCH($B54,'3c Mappings'!$C$7:$O$7,0)))</f>
        <v>2.0006321425018157E-2</v>
      </c>
      <c r="R54" s="82">
        <f>IF(R14="-","-",R14*INDEX('3c Mappings'!$C$8:$O$21,MATCH($C54,'3c Mappings'!$B$8:$B$21,0),MATCH($B54,'3c Mappings'!$C$7:$O$7,0)))</f>
        <v>1.7787213891744612E-2</v>
      </c>
      <c r="S54" s="82">
        <f>IF(S14="-","-",S14*INDEX('3c Mappings'!$C$8:$O$21,MATCH($C54,'3c Mappings'!$B$8:$B$21,0),MATCH($B54,'3c Mappings'!$C$7:$O$7,0)))</f>
        <v>1.063536789059639E-2</v>
      </c>
      <c r="T54" s="82">
        <f>IF(T14="-","-",T14*INDEX('3c Mappings'!$C$8:$O$21,MATCH($C54,'3c Mappings'!$B$8:$B$21,0),MATCH($B54,'3c Mappings'!$C$7:$O$7,0)))</f>
        <v>2.2502955505114337E-2</v>
      </c>
      <c r="U54" s="82">
        <f>IF(U14="-","-",U14*INDEX('3c Mappings'!$C$8:$O$21,MATCH($C54,'3c Mappings'!$B$8:$B$21,0),MATCH($B54,'3c Mappings'!$C$7:$O$7,0)))</f>
        <v>2.1343196694117328E-2</v>
      </c>
      <c r="V54" s="82">
        <f>IF(V14="-","-",V14*INDEX('3c Mappings'!$C$8:$O$21,MATCH($C54,'3c Mappings'!$B$8:$B$21,0),MATCH($B54,'3c Mappings'!$C$7:$O$7,0)))</f>
        <v>3.6517375497559006E-2</v>
      </c>
      <c r="W54" s="82">
        <f>IF(W14="-","-",W14*INDEX('3c Mappings'!$C$8:$O$21,MATCH($C54,'3c Mappings'!$B$8:$B$21,0),MATCH($B54,'3c Mappings'!$C$7:$O$7,0)))</f>
        <v>4.4603471652010375E-2</v>
      </c>
      <c r="X54" s="82" t="str">
        <f>IF(X14="-","-",X14*INDEX('3c Mappings'!$C$8:$O$21,MATCH($C54,'3c Mappings'!$B$8:$B$21,0),MATCH($B54,'3c Mappings'!$C$7:$O$7,0)))</f>
        <v>-</v>
      </c>
      <c r="Y54" s="82" t="str">
        <f>IF(Y14="-","-",Y14*INDEX('3c Mappings'!$C$8:$O$21,MATCH($C54,'3c Mappings'!$B$8:$B$21,0),MATCH($B54,'3c Mappings'!$C$7:$O$7,0)))</f>
        <v>-</v>
      </c>
      <c r="Z54" s="10"/>
    </row>
    <row r="55" spans="1:26" s="14" customFormat="1" ht="11.25">
      <c r="A55" s="10"/>
      <c r="B55" s="74" t="s">
        <v>157</v>
      </c>
      <c r="C55" s="75" t="s">
        <v>131</v>
      </c>
      <c r="D55" s="197"/>
      <c r="E55" s="29"/>
      <c r="F55" s="82">
        <f>IF(F15="-","-",F15*INDEX('3c Mappings'!$C$8:$O$21,MATCH($C55,'3c Mappings'!$B$8:$B$21,0),MATCH($B55,'3c Mappings'!$C$7:$O$7,0)))</f>
        <v>0</v>
      </c>
      <c r="G55" s="82">
        <f>IF(G15="-","-",G15*INDEX('3c Mappings'!$C$8:$O$21,MATCH($C55,'3c Mappings'!$B$8:$B$21,0),MATCH($B55,'3c Mappings'!$C$7:$O$7,0)))</f>
        <v>0</v>
      </c>
      <c r="H55" s="82">
        <f>IF(H15="-","-",H15*INDEX('3c Mappings'!$C$8:$O$21,MATCH($C55,'3c Mappings'!$B$8:$B$21,0),MATCH($B55,'3c Mappings'!$C$7:$O$7,0)))</f>
        <v>0</v>
      </c>
      <c r="I55" s="82">
        <f>IF(I15="-","-",I15*INDEX('3c Mappings'!$C$8:$O$21,MATCH($C55,'3c Mappings'!$B$8:$B$21,0),MATCH($B55,'3c Mappings'!$C$7:$O$7,0)))</f>
        <v>0</v>
      </c>
      <c r="J55" s="82">
        <f>IF(J15="-","-",J15*INDEX('3c Mappings'!$C$8:$O$21,MATCH($C55,'3c Mappings'!$B$8:$B$21,0),MATCH($B55,'3c Mappings'!$C$7:$O$7,0)))</f>
        <v>0</v>
      </c>
      <c r="K55" s="82">
        <f>IF(K15="-","-",K15*INDEX('3c Mappings'!$C$8:$O$21,MATCH($C55,'3c Mappings'!$B$8:$B$21,0),MATCH($B55,'3c Mappings'!$C$7:$O$7,0)))</f>
        <v>0</v>
      </c>
      <c r="L55" s="82">
        <f>IF(L15="-","-",L15*INDEX('3c Mappings'!$C$8:$O$21,MATCH($C55,'3c Mappings'!$B$8:$B$21,0),MATCH($B55,'3c Mappings'!$C$7:$O$7,0)))</f>
        <v>0</v>
      </c>
      <c r="M55" s="82">
        <f>IF(M15="-","-",M15*INDEX('3c Mappings'!$C$8:$O$21,MATCH($C55,'3c Mappings'!$B$8:$B$21,0),MATCH($B55,'3c Mappings'!$C$7:$O$7,0)))</f>
        <v>0</v>
      </c>
      <c r="N55" s="84"/>
      <c r="O55" s="82">
        <f>IF(O15="-","-",O15*INDEX('3c Mappings'!$C$8:$O$21,MATCH($C55,'3c Mappings'!$B$8:$B$21,0),MATCH($B55,'3c Mappings'!$C$7:$O$7,0)))</f>
        <v>0</v>
      </c>
      <c r="P55" s="82">
        <f>IF(P15="-","-",P15*INDEX('3c Mappings'!$C$8:$O$21,MATCH($C55,'3c Mappings'!$B$8:$B$21,0),MATCH($B55,'3c Mappings'!$C$7:$O$7,0)))</f>
        <v>0</v>
      </c>
      <c r="Q55" s="82">
        <f>IF(Q15="-","-",Q15*INDEX('3c Mappings'!$C$8:$O$21,MATCH($C55,'3c Mappings'!$B$8:$B$21,0),MATCH($B55,'3c Mappings'!$C$7:$O$7,0)))</f>
        <v>0</v>
      </c>
      <c r="R55" s="82">
        <f>IF(R15="-","-",R15*INDEX('3c Mappings'!$C$8:$O$21,MATCH($C55,'3c Mappings'!$B$8:$B$21,0),MATCH($B55,'3c Mappings'!$C$7:$O$7,0)))</f>
        <v>0</v>
      </c>
      <c r="S55" s="82">
        <f>IF(S15="-","-",S15*INDEX('3c Mappings'!$C$8:$O$21,MATCH($C55,'3c Mappings'!$B$8:$B$21,0),MATCH($B55,'3c Mappings'!$C$7:$O$7,0)))</f>
        <v>0</v>
      </c>
      <c r="T55" s="82">
        <f>IF(T15="-","-",T15*INDEX('3c Mappings'!$C$8:$O$21,MATCH($C55,'3c Mappings'!$B$8:$B$21,0),MATCH($B55,'3c Mappings'!$C$7:$O$7,0)))</f>
        <v>0</v>
      </c>
      <c r="U55" s="82">
        <f>IF(U15="-","-",U15*INDEX('3c Mappings'!$C$8:$O$21,MATCH($C55,'3c Mappings'!$B$8:$B$21,0),MATCH($B55,'3c Mappings'!$C$7:$O$7,0)))</f>
        <v>0</v>
      </c>
      <c r="V55" s="82">
        <f>IF(V15="-","-",V15*INDEX('3c Mappings'!$C$8:$O$21,MATCH($C55,'3c Mappings'!$B$8:$B$21,0),MATCH($B55,'3c Mappings'!$C$7:$O$7,0)))</f>
        <v>0</v>
      </c>
      <c r="W55" s="82">
        <f>IF(W15="-","-",W15*INDEX('3c Mappings'!$C$8:$O$21,MATCH($C55,'3c Mappings'!$B$8:$B$21,0),MATCH($B55,'3c Mappings'!$C$7:$O$7,0)))</f>
        <v>0</v>
      </c>
      <c r="X55" s="82" t="str">
        <f>IF(X15="-","-",X15*INDEX('3c Mappings'!$C$8:$O$21,MATCH($C55,'3c Mappings'!$B$8:$B$21,0),MATCH($B55,'3c Mappings'!$C$7:$O$7,0)))</f>
        <v>-</v>
      </c>
      <c r="Y55" s="82" t="str">
        <f>IF(Y15="-","-",Y15*INDEX('3c Mappings'!$C$8:$O$21,MATCH($C55,'3c Mappings'!$B$8:$B$21,0),MATCH($B55,'3c Mappings'!$C$7:$O$7,0)))</f>
        <v>-</v>
      </c>
      <c r="Z55" s="10"/>
    </row>
    <row r="56" spans="1:26" s="14" customFormat="1" ht="11.25">
      <c r="A56" s="10"/>
      <c r="B56" s="74" t="s">
        <v>158</v>
      </c>
      <c r="C56" s="75" t="s">
        <v>131</v>
      </c>
      <c r="D56" s="197"/>
      <c r="E56" s="29"/>
      <c r="F56" s="82">
        <f>IF(F16="-","-",F16*INDEX('3c Mappings'!$C$8:$O$21,MATCH($C56,'3c Mappings'!$B$8:$B$21,0),MATCH($B56,'3c Mappings'!$C$7:$O$7,0)))</f>
        <v>0</v>
      </c>
      <c r="G56" s="82">
        <f>IF(G16="-","-",G16*INDEX('3c Mappings'!$C$8:$O$21,MATCH($C56,'3c Mappings'!$B$8:$B$21,0),MATCH($B56,'3c Mappings'!$C$7:$O$7,0)))</f>
        <v>0</v>
      </c>
      <c r="H56" s="82">
        <f>IF(H16="-","-",H16*INDEX('3c Mappings'!$C$8:$O$21,MATCH($C56,'3c Mappings'!$B$8:$B$21,0),MATCH($B56,'3c Mappings'!$C$7:$O$7,0)))</f>
        <v>0</v>
      </c>
      <c r="I56" s="82">
        <f>IF(I16="-","-",I16*INDEX('3c Mappings'!$C$8:$O$21,MATCH($C56,'3c Mappings'!$B$8:$B$21,0),MATCH($B56,'3c Mappings'!$C$7:$O$7,0)))</f>
        <v>0</v>
      </c>
      <c r="J56" s="82">
        <f>IF(J16="-","-",J16*INDEX('3c Mappings'!$C$8:$O$21,MATCH($C56,'3c Mappings'!$B$8:$B$21,0),MATCH($B56,'3c Mappings'!$C$7:$O$7,0)))</f>
        <v>0</v>
      </c>
      <c r="K56" s="82">
        <f>IF(K16="-","-",K16*INDEX('3c Mappings'!$C$8:$O$21,MATCH($C56,'3c Mappings'!$B$8:$B$21,0),MATCH($B56,'3c Mappings'!$C$7:$O$7,0)))</f>
        <v>0</v>
      </c>
      <c r="L56" s="82">
        <f>IF(L16="-","-",L16*INDEX('3c Mappings'!$C$8:$O$21,MATCH($C56,'3c Mappings'!$B$8:$B$21,0),MATCH($B56,'3c Mappings'!$C$7:$O$7,0)))</f>
        <v>0</v>
      </c>
      <c r="M56" s="82">
        <f>IF(M16="-","-",M16*INDEX('3c Mappings'!$C$8:$O$21,MATCH($C56,'3c Mappings'!$B$8:$B$21,0),MATCH($B56,'3c Mappings'!$C$7:$O$7,0)))</f>
        <v>0</v>
      </c>
      <c r="N56" s="84"/>
      <c r="O56" s="82">
        <f>IF(O16="-","-",O16*INDEX('3c Mappings'!$C$8:$O$21,MATCH($C56,'3c Mappings'!$B$8:$B$21,0),MATCH($B56,'3c Mappings'!$C$7:$O$7,0)))</f>
        <v>0</v>
      </c>
      <c r="P56" s="82">
        <f>IF(P16="-","-",P16*INDEX('3c Mappings'!$C$8:$O$21,MATCH($C56,'3c Mappings'!$B$8:$B$21,0),MATCH($B56,'3c Mappings'!$C$7:$O$7,0)))</f>
        <v>0</v>
      </c>
      <c r="Q56" s="82">
        <f>IF(Q16="-","-",Q16*INDEX('3c Mappings'!$C$8:$O$21,MATCH($C56,'3c Mappings'!$B$8:$B$21,0),MATCH($B56,'3c Mappings'!$C$7:$O$7,0)))</f>
        <v>0</v>
      </c>
      <c r="R56" s="82">
        <f>IF(R16="-","-",R16*INDEX('3c Mappings'!$C$8:$O$21,MATCH($C56,'3c Mappings'!$B$8:$B$21,0),MATCH($B56,'3c Mappings'!$C$7:$O$7,0)))</f>
        <v>0</v>
      </c>
      <c r="S56" s="82">
        <f>IF(S16="-","-",S16*INDEX('3c Mappings'!$C$8:$O$21,MATCH($C56,'3c Mappings'!$B$8:$B$21,0),MATCH($B56,'3c Mappings'!$C$7:$O$7,0)))</f>
        <v>0</v>
      </c>
      <c r="T56" s="82">
        <f>IF(T16="-","-",T16*INDEX('3c Mappings'!$C$8:$O$21,MATCH($C56,'3c Mappings'!$B$8:$B$21,0),MATCH($B56,'3c Mappings'!$C$7:$O$7,0)))</f>
        <v>0</v>
      </c>
      <c r="U56" s="82">
        <f>IF(U16="-","-",U16*INDEX('3c Mappings'!$C$8:$O$21,MATCH($C56,'3c Mappings'!$B$8:$B$21,0),MATCH($B56,'3c Mappings'!$C$7:$O$7,0)))</f>
        <v>0</v>
      </c>
      <c r="V56" s="82">
        <f>IF(V16="-","-",V16*INDEX('3c Mappings'!$C$8:$O$21,MATCH($C56,'3c Mappings'!$B$8:$B$21,0),MATCH($B56,'3c Mappings'!$C$7:$O$7,0)))</f>
        <v>0</v>
      </c>
      <c r="W56" s="82">
        <f>IF(W16="-","-",W16*INDEX('3c Mappings'!$C$8:$O$21,MATCH($C56,'3c Mappings'!$B$8:$B$21,0),MATCH($B56,'3c Mappings'!$C$7:$O$7,0)))</f>
        <v>0</v>
      </c>
      <c r="X56" s="82" t="str">
        <f>IF(X16="-","-",X16*INDEX('3c Mappings'!$C$8:$O$21,MATCH($C56,'3c Mappings'!$B$8:$B$21,0),MATCH($B56,'3c Mappings'!$C$7:$O$7,0)))</f>
        <v>-</v>
      </c>
      <c r="Y56" s="82" t="str">
        <f>IF(Y16="-","-",Y16*INDEX('3c Mappings'!$C$8:$O$21,MATCH($C56,'3c Mappings'!$B$8:$B$21,0),MATCH($B56,'3c Mappings'!$C$7:$O$7,0)))</f>
        <v>-</v>
      </c>
      <c r="Z56" s="10"/>
    </row>
    <row r="57" spans="1:26" s="14" customFormat="1" ht="11.25">
      <c r="A57" s="10"/>
      <c r="B57" s="74" t="s">
        <v>159</v>
      </c>
      <c r="C57" s="75" t="s">
        <v>131</v>
      </c>
      <c r="D57" s="197"/>
      <c r="E57" s="29"/>
      <c r="F57" s="82">
        <f>IF(F17="-","-",F17*INDEX('3c Mappings'!$C$8:$O$21,MATCH($C57,'3c Mappings'!$B$8:$B$21,0),MATCH($B57,'3c Mappings'!$C$7:$O$7,0)))</f>
        <v>0</v>
      </c>
      <c r="G57" s="82">
        <f>IF(G17="-","-",G17*INDEX('3c Mappings'!$C$8:$O$21,MATCH($C57,'3c Mappings'!$B$8:$B$21,0),MATCH($B57,'3c Mappings'!$C$7:$O$7,0)))</f>
        <v>0</v>
      </c>
      <c r="H57" s="82">
        <f>IF(H17="-","-",H17*INDEX('3c Mappings'!$C$8:$O$21,MATCH($C57,'3c Mappings'!$B$8:$B$21,0),MATCH($B57,'3c Mappings'!$C$7:$O$7,0)))</f>
        <v>0</v>
      </c>
      <c r="I57" s="82">
        <f>IF(I17="-","-",I17*INDEX('3c Mappings'!$C$8:$O$21,MATCH($C57,'3c Mappings'!$B$8:$B$21,0),MATCH($B57,'3c Mappings'!$C$7:$O$7,0)))</f>
        <v>0</v>
      </c>
      <c r="J57" s="82">
        <f>IF(J17="-","-",J17*INDEX('3c Mappings'!$C$8:$O$21,MATCH($C57,'3c Mappings'!$B$8:$B$21,0),MATCH($B57,'3c Mappings'!$C$7:$O$7,0)))</f>
        <v>0</v>
      </c>
      <c r="K57" s="82">
        <f>IF(K17="-","-",K17*INDEX('3c Mappings'!$C$8:$O$21,MATCH($C57,'3c Mappings'!$B$8:$B$21,0),MATCH($B57,'3c Mappings'!$C$7:$O$7,0)))</f>
        <v>0</v>
      </c>
      <c r="L57" s="82">
        <f>IF(L17="-","-",L17*INDEX('3c Mappings'!$C$8:$O$21,MATCH($C57,'3c Mappings'!$B$8:$B$21,0),MATCH($B57,'3c Mappings'!$C$7:$O$7,0)))</f>
        <v>0</v>
      </c>
      <c r="M57" s="82">
        <f>IF(M17="-","-",M17*INDEX('3c Mappings'!$C$8:$O$21,MATCH($C57,'3c Mappings'!$B$8:$B$21,0),MATCH($B57,'3c Mappings'!$C$7:$O$7,0)))</f>
        <v>0</v>
      </c>
      <c r="N57" s="84"/>
      <c r="O57" s="82">
        <f>IF(O17="-","-",O17*INDEX('3c Mappings'!$C$8:$O$21,MATCH($C57,'3c Mappings'!$B$8:$B$21,0),MATCH($B57,'3c Mappings'!$C$7:$O$7,0)))</f>
        <v>0</v>
      </c>
      <c r="P57" s="82">
        <f>IF(P17="-","-",P17*INDEX('3c Mappings'!$C$8:$O$21,MATCH($C57,'3c Mappings'!$B$8:$B$21,0),MATCH($B57,'3c Mappings'!$C$7:$O$7,0)))</f>
        <v>0</v>
      </c>
      <c r="Q57" s="82">
        <f>IF(Q17="-","-",Q17*INDEX('3c Mappings'!$C$8:$O$21,MATCH($C57,'3c Mappings'!$B$8:$B$21,0),MATCH($B57,'3c Mappings'!$C$7:$O$7,0)))</f>
        <v>0</v>
      </c>
      <c r="R57" s="82">
        <f>IF(R17="-","-",R17*INDEX('3c Mappings'!$C$8:$O$21,MATCH($C57,'3c Mappings'!$B$8:$B$21,0),MATCH($B57,'3c Mappings'!$C$7:$O$7,0)))</f>
        <v>0</v>
      </c>
      <c r="S57" s="82">
        <f>IF(S17="-","-",S17*INDEX('3c Mappings'!$C$8:$O$21,MATCH($C57,'3c Mappings'!$B$8:$B$21,0),MATCH($B57,'3c Mappings'!$C$7:$O$7,0)))</f>
        <v>0</v>
      </c>
      <c r="T57" s="82">
        <f>IF(T17="-","-",T17*INDEX('3c Mappings'!$C$8:$O$21,MATCH($C57,'3c Mappings'!$B$8:$B$21,0),MATCH($B57,'3c Mappings'!$C$7:$O$7,0)))</f>
        <v>0</v>
      </c>
      <c r="U57" s="82">
        <f>IF(U17="-","-",U17*INDEX('3c Mappings'!$C$8:$O$21,MATCH($C57,'3c Mappings'!$B$8:$B$21,0),MATCH($B57,'3c Mappings'!$C$7:$O$7,0)))</f>
        <v>0</v>
      </c>
      <c r="V57" s="82">
        <f>IF(V17="-","-",V17*INDEX('3c Mappings'!$C$8:$O$21,MATCH($C57,'3c Mappings'!$B$8:$B$21,0),MATCH($B57,'3c Mappings'!$C$7:$O$7,0)))</f>
        <v>0</v>
      </c>
      <c r="W57" s="82">
        <f>IF(W17="-","-",W17*INDEX('3c Mappings'!$C$8:$O$21,MATCH($C57,'3c Mappings'!$B$8:$B$21,0),MATCH($B57,'3c Mappings'!$C$7:$O$7,0)))</f>
        <v>0</v>
      </c>
      <c r="X57" s="82" t="str">
        <f>IF(X17="-","-",X17*INDEX('3c Mappings'!$C$8:$O$21,MATCH($C57,'3c Mappings'!$B$8:$B$21,0),MATCH($B57,'3c Mappings'!$C$7:$O$7,0)))</f>
        <v>-</v>
      </c>
      <c r="Y57" s="82" t="str">
        <f>IF(Y17="-","-",Y17*INDEX('3c Mappings'!$C$8:$O$21,MATCH($C57,'3c Mappings'!$B$8:$B$21,0),MATCH($B57,'3c Mappings'!$C$7:$O$7,0)))</f>
        <v>-</v>
      </c>
      <c r="Z57" s="10"/>
    </row>
    <row r="58" spans="1:26" s="14" customFormat="1" ht="11.25">
      <c r="A58" s="10"/>
      <c r="B58" s="74" t="s">
        <v>160</v>
      </c>
      <c r="C58" s="75" t="s">
        <v>131</v>
      </c>
      <c r="D58" s="197"/>
      <c r="E58" s="29"/>
      <c r="F58" s="82">
        <f>IF(F18="-","-",F18*INDEX('3c Mappings'!$C$8:$O$21,MATCH($C58,'3c Mappings'!$B$8:$B$21,0),MATCH($B58,'3c Mappings'!$C$7:$O$7,0)))</f>
        <v>6.1854074529483469</v>
      </c>
      <c r="G58" s="82">
        <f>IF(G18="-","-",G18*INDEX('3c Mappings'!$C$8:$O$21,MATCH($C58,'3c Mappings'!$B$8:$B$21,0),MATCH($B58,'3c Mappings'!$C$7:$O$7,0)))</f>
        <v>6.103890353949323</v>
      </c>
      <c r="H58" s="82">
        <f>IF(H18="-","-",H18*INDEX('3c Mappings'!$C$8:$O$21,MATCH($C58,'3c Mappings'!$B$8:$B$21,0),MATCH($B58,'3c Mappings'!$C$7:$O$7,0)))</f>
        <v>6.4202264948533418</v>
      </c>
      <c r="I58" s="82">
        <f>IF(I18="-","-",I18*INDEX('3c Mappings'!$C$8:$O$21,MATCH($C58,'3c Mappings'!$B$8:$B$21,0),MATCH($B58,'3c Mappings'!$C$7:$O$7,0)))</f>
        <v>6.1838269077561741</v>
      </c>
      <c r="J58" s="82">
        <f>IF(J18="-","-",J18*INDEX('3c Mappings'!$C$8:$O$21,MATCH($C58,'3c Mappings'!$B$8:$B$21,0),MATCH($B58,'3c Mappings'!$C$7:$O$7,0)))</f>
        <v>6.0411027370916255</v>
      </c>
      <c r="K58" s="82">
        <f>IF(K18="-","-",K18*INDEX('3c Mappings'!$C$8:$O$21,MATCH($C58,'3c Mappings'!$B$8:$B$21,0),MATCH($B58,'3c Mappings'!$C$7:$O$7,0)))</f>
        <v>6.0574061568914308</v>
      </c>
      <c r="L58" s="82">
        <f>IF(L18="-","-",L18*INDEX('3c Mappings'!$C$8:$O$21,MATCH($C58,'3c Mappings'!$B$8:$B$21,0),MATCH($B58,'3c Mappings'!$C$7:$O$7,0)))</f>
        <v>5.7630029259529101</v>
      </c>
      <c r="M58" s="82">
        <f>IF(M18="-","-",M18*INDEX('3c Mappings'!$C$8:$O$21,MATCH($C58,'3c Mappings'!$B$8:$B$21,0),MATCH($B58,'3c Mappings'!$C$7:$O$7,0)))</f>
        <v>5.8119131853523234</v>
      </c>
      <c r="N58" s="84"/>
      <c r="O58" s="82">
        <f>IF(O18="-","-",O18*INDEX('3c Mappings'!$C$8:$O$21,MATCH($C58,'3c Mappings'!$B$8:$B$21,0),MATCH($B58,'3c Mappings'!$C$7:$O$7,0)))</f>
        <v>5.8119131853523234</v>
      </c>
      <c r="P58" s="82">
        <f>IF(P18="-","-",P18*INDEX('3c Mappings'!$C$8:$O$21,MATCH($C58,'3c Mappings'!$B$8:$B$21,0),MATCH($B58,'3c Mappings'!$C$7:$O$7,0)))</f>
        <v>6.7079163386872391</v>
      </c>
      <c r="Q58" s="82">
        <f>IF(Q18="-","-",Q18*INDEX('3c Mappings'!$C$8:$O$21,MATCH($C58,'3c Mappings'!$B$8:$B$21,0),MATCH($B58,'3c Mappings'!$C$7:$O$7,0)))</f>
        <v>6.4063030723908536</v>
      </c>
      <c r="R58" s="82">
        <f>IF(R18="-","-",R18*INDEX('3c Mappings'!$C$8:$O$21,MATCH($C58,'3c Mappings'!$B$8:$B$21,0),MATCH($B58,'3c Mappings'!$C$7:$O$7,0)))</f>
        <v>5.6171859331123235</v>
      </c>
      <c r="S58" s="82">
        <f>IF(S18="-","-",S18*INDEX('3c Mappings'!$C$8:$O$21,MATCH($C58,'3c Mappings'!$B$8:$B$21,0),MATCH($B58,'3c Mappings'!$C$7:$O$7,0)))</f>
        <v>3.8075063353340033</v>
      </c>
      <c r="T58" s="82">
        <f>IF(T18="-","-",T18*INDEX('3c Mappings'!$C$8:$O$21,MATCH($C58,'3c Mappings'!$B$8:$B$21,0),MATCH($B58,'3c Mappings'!$C$7:$O$7,0)))</f>
        <v>5.9390079098607247</v>
      </c>
      <c r="U58" s="82">
        <f>IF(U18="-","-",U18*INDEX('3c Mappings'!$C$8:$O$21,MATCH($C58,'3c Mappings'!$B$8:$B$21,0),MATCH($B58,'3c Mappings'!$C$7:$O$7,0)))</f>
        <v>5.6455463534642396</v>
      </c>
      <c r="V58" s="82">
        <f>IF(V18="-","-",V18*INDEX('3c Mappings'!$C$8:$O$21,MATCH($C58,'3c Mappings'!$B$8:$B$21,0),MATCH($B58,'3c Mappings'!$C$7:$O$7,0)))</f>
        <v>8.9793281830046645</v>
      </c>
      <c r="W58" s="82">
        <f>IF(W18="-","-",W18*INDEX('3c Mappings'!$C$8:$O$21,MATCH($C58,'3c Mappings'!$B$8:$B$21,0),MATCH($B58,'3c Mappings'!$C$7:$O$7,0)))</f>
        <v>11.025407367880153</v>
      </c>
      <c r="X58" s="82" t="str">
        <f>IF(X18="-","-",X18*INDEX('3c Mappings'!$C$8:$O$21,MATCH($C58,'3c Mappings'!$B$8:$B$21,0),MATCH($B58,'3c Mappings'!$C$7:$O$7,0)))</f>
        <v>-</v>
      </c>
      <c r="Y58" s="82" t="str">
        <f>IF(Y18="-","-",Y18*INDEX('3c Mappings'!$C$8:$O$21,MATCH($C58,'3c Mappings'!$B$8:$B$21,0),MATCH($B58,'3c Mappings'!$C$7:$O$7,0)))</f>
        <v>-</v>
      </c>
      <c r="Z58" s="10"/>
    </row>
    <row r="59" spans="1:26" s="14" customFormat="1" ht="11.25">
      <c r="A59" s="10"/>
      <c r="B59" s="74" t="s">
        <v>161</v>
      </c>
      <c r="C59" s="75" t="s">
        <v>131</v>
      </c>
      <c r="D59" s="197"/>
      <c r="E59" s="29"/>
      <c r="F59" s="82">
        <f>IF(F19="-","-",F19*INDEX('3c Mappings'!$C$8:$O$21,MATCH($C59,'3c Mappings'!$B$8:$B$21,0),MATCH($B59,'3c Mappings'!$C$7:$O$7,0)))</f>
        <v>3.9922390008575665E-3</v>
      </c>
      <c r="G59" s="82">
        <f>IF(G19="-","-",G19*INDEX('3c Mappings'!$C$8:$O$21,MATCH($C59,'3c Mappings'!$B$8:$B$21,0),MATCH($B59,'3c Mappings'!$C$7:$O$7,0)))</f>
        <v>3.9530902022726286E-3</v>
      </c>
      <c r="H59" s="82">
        <f>IF(H19="-","-",H19*INDEX('3c Mappings'!$C$8:$O$21,MATCH($C59,'3c Mappings'!$B$8:$B$21,0),MATCH($B59,'3c Mappings'!$C$7:$O$7,0)))</f>
        <v>4.2909559316750634E-3</v>
      </c>
      <c r="I59" s="82">
        <f>IF(I19="-","-",I19*INDEX('3c Mappings'!$C$8:$O$21,MATCH($C59,'3c Mappings'!$B$8:$B$21,0),MATCH($B59,'3c Mappings'!$C$7:$O$7,0)))</f>
        <v>4.1774244157787438E-3</v>
      </c>
      <c r="J59" s="82">
        <f>IF(J19="-","-",J19*INDEX('3c Mappings'!$C$8:$O$21,MATCH($C59,'3c Mappings'!$B$8:$B$21,0),MATCH($B59,'3c Mappings'!$C$7:$O$7,0)))</f>
        <v>4.1132041632201315E-3</v>
      </c>
      <c r="K59" s="82">
        <f>IF(K19="-","-",K19*INDEX('3c Mappings'!$C$8:$O$21,MATCH($C59,'3c Mappings'!$B$8:$B$21,0),MATCH($B59,'3c Mappings'!$C$7:$O$7,0)))</f>
        <v>4.1210339229371196E-3</v>
      </c>
      <c r="L59" s="82">
        <f>IF(L19="-","-",L19*INDEX('3c Mappings'!$C$8:$O$21,MATCH($C59,'3c Mappings'!$B$8:$B$21,0),MATCH($B59,'3c Mappings'!$C$7:$O$7,0)))</f>
        <v>3.9709506687164997E-3</v>
      </c>
      <c r="M59" s="82">
        <f>IF(M19="-","-",M19*INDEX('3c Mappings'!$C$8:$O$21,MATCH($C59,'3c Mappings'!$B$8:$B$21,0),MATCH($B59,'3c Mappings'!$C$7:$O$7,0)))</f>
        <v>3.9944399478674623E-3</v>
      </c>
      <c r="N59" s="84"/>
      <c r="O59" s="82">
        <f>IF(O19="-","-",O19*INDEX('3c Mappings'!$C$8:$O$21,MATCH($C59,'3c Mappings'!$B$8:$B$21,0),MATCH($B59,'3c Mappings'!$C$7:$O$7,0)))</f>
        <v>3.9944399478674623E-3</v>
      </c>
      <c r="P59" s="82">
        <f>IF(P19="-","-",P19*INDEX('3c Mappings'!$C$8:$O$21,MATCH($C59,'3c Mappings'!$B$8:$B$21,0),MATCH($B59,'3c Mappings'!$C$7:$O$7,0)))</f>
        <v>4.2924088265127603E-3</v>
      </c>
      <c r="Q59" s="82">
        <f>IF(Q19="-","-",Q19*INDEX('3c Mappings'!$C$8:$O$21,MATCH($C59,'3c Mappings'!$B$8:$B$21,0),MATCH($B59,'3c Mappings'!$C$7:$O$7,0)))</f>
        <v>4.1475582717484891E-3</v>
      </c>
      <c r="R59" s="82">
        <f>IF(R19="-","-",R19*INDEX('3c Mappings'!$C$8:$O$21,MATCH($C59,'3c Mappings'!$B$8:$B$21,0),MATCH($B59,'3c Mappings'!$C$7:$O$7,0)))</f>
        <v>3.804326894274403E-3</v>
      </c>
      <c r="S59" s="82">
        <f>IF(S19="-","-",S19*INDEX('3c Mappings'!$C$8:$O$21,MATCH($C59,'3c Mappings'!$B$8:$B$21,0),MATCH($B59,'3c Mappings'!$C$7:$O$7,0)))</f>
        <v>2.9352235656887782E-3</v>
      </c>
      <c r="T59" s="82">
        <f>IF(T19="-","-",T19*INDEX('3c Mappings'!$C$8:$O$21,MATCH($C59,'3c Mappings'!$B$8:$B$21,0),MATCH($B59,'3c Mappings'!$C$7:$O$7,0)))</f>
        <v>2.7795395234543416E-3</v>
      </c>
      <c r="U59" s="82">
        <f>IF(U19="-","-",U19*INDEX('3c Mappings'!$C$8:$O$21,MATCH($C59,'3c Mappings'!$B$8:$B$21,0),MATCH($B59,'3c Mappings'!$C$7:$O$7,0)))</f>
        <v>2.6386038485485645E-3</v>
      </c>
      <c r="V59" s="82">
        <f>IF(V19="-","-",V19*INDEX('3c Mappings'!$C$8:$O$21,MATCH($C59,'3c Mappings'!$B$8:$B$21,0),MATCH($B59,'3c Mappings'!$C$7:$O$7,0)))</f>
        <v>3.6853072883303354E-3</v>
      </c>
      <c r="W59" s="82">
        <f>IF(W19="-","-",W19*INDEX('3c Mappings'!$C$8:$O$21,MATCH($C59,'3c Mappings'!$B$8:$B$21,0),MATCH($B59,'3c Mappings'!$C$7:$O$7,0)))</f>
        <v>4.6679421328122798E-3</v>
      </c>
      <c r="X59" s="82" t="str">
        <f>IF(X19="-","-",X19*INDEX('3c Mappings'!$C$8:$O$21,MATCH($C59,'3c Mappings'!$B$8:$B$21,0),MATCH($B59,'3c Mappings'!$C$7:$O$7,0)))</f>
        <v>-</v>
      </c>
      <c r="Y59" s="82" t="str">
        <f>IF(Y19="-","-",Y19*INDEX('3c Mappings'!$C$8:$O$21,MATCH($C59,'3c Mappings'!$B$8:$B$21,0),MATCH($B59,'3c Mappings'!$C$7:$O$7,0)))</f>
        <v>-</v>
      </c>
      <c r="Z59" s="10"/>
    </row>
    <row r="60" spans="1:26" s="14" customFormat="1" ht="11.25">
      <c r="A60" s="10"/>
      <c r="B60" s="74" t="s">
        <v>162</v>
      </c>
      <c r="C60" s="75" t="s">
        <v>131</v>
      </c>
      <c r="D60" s="197"/>
      <c r="E60" s="29"/>
      <c r="F60" s="82">
        <f>IF(F20="-","-",F20*INDEX('3c Mappings'!$C$8:$O$21,MATCH($C60,'3c Mappings'!$B$8:$B$21,0),MATCH($B60,'3c Mappings'!$C$7:$O$7,0)))</f>
        <v>0</v>
      </c>
      <c r="G60" s="82">
        <f>IF(G20="-","-",G20*INDEX('3c Mappings'!$C$8:$O$21,MATCH($C60,'3c Mappings'!$B$8:$B$21,0),MATCH($B60,'3c Mappings'!$C$7:$O$7,0)))</f>
        <v>0</v>
      </c>
      <c r="H60" s="82">
        <f>IF(H20="-","-",H20*INDEX('3c Mappings'!$C$8:$O$21,MATCH($C60,'3c Mappings'!$B$8:$B$21,0),MATCH($B60,'3c Mappings'!$C$7:$O$7,0)))</f>
        <v>0</v>
      </c>
      <c r="I60" s="82">
        <f>IF(I20="-","-",I20*INDEX('3c Mappings'!$C$8:$O$21,MATCH($C60,'3c Mappings'!$B$8:$B$21,0),MATCH($B60,'3c Mappings'!$C$7:$O$7,0)))</f>
        <v>0</v>
      </c>
      <c r="J60" s="82">
        <f>IF(J20="-","-",J20*INDEX('3c Mappings'!$C$8:$O$21,MATCH($C60,'3c Mappings'!$B$8:$B$21,0),MATCH($B60,'3c Mappings'!$C$7:$O$7,0)))</f>
        <v>0</v>
      </c>
      <c r="K60" s="82">
        <f>IF(K20="-","-",K20*INDEX('3c Mappings'!$C$8:$O$21,MATCH($C60,'3c Mappings'!$B$8:$B$21,0),MATCH($B60,'3c Mappings'!$C$7:$O$7,0)))</f>
        <v>0</v>
      </c>
      <c r="L60" s="82">
        <f>IF(L20="-","-",L20*INDEX('3c Mappings'!$C$8:$O$21,MATCH($C60,'3c Mappings'!$B$8:$B$21,0),MATCH($B60,'3c Mappings'!$C$7:$O$7,0)))</f>
        <v>0</v>
      </c>
      <c r="M60" s="82">
        <f>IF(M20="-","-",M20*INDEX('3c Mappings'!$C$8:$O$21,MATCH($C60,'3c Mappings'!$B$8:$B$21,0),MATCH($B60,'3c Mappings'!$C$7:$O$7,0)))</f>
        <v>0</v>
      </c>
      <c r="N60" s="84"/>
      <c r="O60" s="82">
        <f>IF(O20="-","-",O20*INDEX('3c Mappings'!$C$8:$O$21,MATCH($C60,'3c Mappings'!$B$8:$B$21,0),MATCH($B60,'3c Mappings'!$C$7:$O$7,0)))</f>
        <v>0</v>
      </c>
      <c r="P60" s="82">
        <f>IF(P20="-","-",P20*INDEX('3c Mappings'!$C$8:$O$21,MATCH($C60,'3c Mappings'!$B$8:$B$21,0),MATCH($B60,'3c Mappings'!$C$7:$O$7,0)))</f>
        <v>0</v>
      </c>
      <c r="Q60" s="82">
        <f>IF(Q20="-","-",Q20*INDEX('3c Mappings'!$C$8:$O$21,MATCH($C60,'3c Mappings'!$B$8:$B$21,0),MATCH($B60,'3c Mappings'!$C$7:$O$7,0)))</f>
        <v>0</v>
      </c>
      <c r="R60" s="82">
        <f>IF(R20="-","-",R20*INDEX('3c Mappings'!$C$8:$O$21,MATCH($C60,'3c Mappings'!$B$8:$B$21,0),MATCH($B60,'3c Mappings'!$C$7:$O$7,0)))</f>
        <v>0</v>
      </c>
      <c r="S60" s="82">
        <f>IF(S20="-","-",S20*INDEX('3c Mappings'!$C$8:$O$21,MATCH($C60,'3c Mappings'!$B$8:$B$21,0),MATCH($B60,'3c Mappings'!$C$7:$O$7,0)))</f>
        <v>0</v>
      </c>
      <c r="T60" s="82">
        <f>IF(T20="-","-",T20*INDEX('3c Mappings'!$C$8:$O$21,MATCH($C60,'3c Mappings'!$B$8:$B$21,0),MATCH($B60,'3c Mappings'!$C$7:$O$7,0)))</f>
        <v>0</v>
      </c>
      <c r="U60" s="82">
        <f>IF(U20="-","-",U20*INDEX('3c Mappings'!$C$8:$O$21,MATCH($C60,'3c Mappings'!$B$8:$B$21,0),MATCH($B60,'3c Mappings'!$C$7:$O$7,0)))</f>
        <v>0</v>
      </c>
      <c r="V60" s="82">
        <f>IF(V20="-","-",V20*INDEX('3c Mappings'!$C$8:$O$21,MATCH($C60,'3c Mappings'!$B$8:$B$21,0),MATCH($B60,'3c Mappings'!$C$7:$O$7,0)))</f>
        <v>0</v>
      </c>
      <c r="W60" s="82">
        <f>IF(W20="-","-",W20*INDEX('3c Mappings'!$C$8:$O$21,MATCH($C60,'3c Mappings'!$B$8:$B$21,0),MATCH($B60,'3c Mappings'!$C$7:$O$7,0)))</f>
        <v>0</v>
      </c>
      <c r="X60" s="82" t="str">
        <f>IF(X20="-","-",X20*INDEX('3c Mappings'!$C$8:$O$21,MATCH($C60,'3c Mappings'!$B$8:$B$21,0),MATCH($B60,'3c Mappings'!$C$7:$O$7,0)))</f>
        <v>-</v>
      </c>
      <c r="Y60" s="82" t="str">
        <f>IF(Y20="-","-",Y20*INDEX('3c Mappings'!$C$8:$O$21,MATCH($C60,'3c Mappings'!$B$8:$B$21,0),MATCH($B60,'3c Mappings'!$C$7:$O$7,0)))</f>
        <v>-</v>
      </c>
      <c r="Z60" s="10"/>
    </row>
    <row r="61" spans="1:26" s="14" customFormat="1" ht="11.25">
      <c r="A61" s="10"/>
      <c r="B61" s="74" t="s">
        <v>163</v>
      </c>
      <c r="C61" s="75" t="s">
        <v>131</v>
      </c>
      <c r="D61" s="197"/>
      <c r="E61" s="29"/>
      <c r="F61" s="82">
        <f>IF(F21="-","-",F21*INDEX('3c Mappings'!$C$8:$O$21,MATCH($C61,'3c Mappings'!$B$8:$B$21,0),MATCH($B61,'3c Mappings'!$C$7:$O$7,0)))</f>
        <v>3.4408289064866402</v>
      </c>
      <c r="G61" s="82">
        <f>IF(G21="-","-",G21*INDEX('3c Mappings'!$C$8:$O$21,MATCH($C61,'3c Mappings'!$B$8:$B$21,0),MATCH($B61,'3c Mappings'!$C$7:$O$7,0)))</f>
        <v>3.4027073160630565</v>
      </c>
      <c r="H61" s="82">
        <f>IF(H21="-","-",H21*INDEX('3c Mappings'!$C$8:$O$21,MATCH($C61,'3c Mappings'!$B$8:$B$21,0),MATCH($B61,'3c Mappings'!$C$7:$O$7,0)))</f>
        <v>3.5850402712432423</v>
      </c>
      <c r="I61" s="82">
        <f>IF(I21="-","-",I21*INDEX('3c Mappings'!$C$8:$O$21,MATCH($C61,'3c Mappings'!$B$8:$B$21,0),MATCH($B61,'3c Mappings'!$C$7:$O$7,0)))</f>
        <v>3.4744876590148492</v>
      </c>
      <c r="J61" s="82">
        <f>IF(J21="-","-",J21*INDEX('3c Mappings'!$C$8:$O$21,MATCH($C61,'3c Mappings'!$B$8:$B$21,0),MATCH($B61,'3c Mappings'!$C$7:$O$7,0)))</f>
        <v>3.6197453306940979</v>
      </c>
      <c r="K61" s="82">
        <f>IF(K21="-","-",K21*INDEX('3c Mappings'!$C$8:$O$21,MATCH($C61,'3c Mappings'!$B$8:$B$21,0),MATCH($B61,'3c Mappings'!$C$7:$O$7,0)))</f>
        <v>3.627369648778815</v>
      </c>
      <c r="L61" s="82">
        <f>IF(L21="-","-",L21*INDEX('3c Mappings'!$C$8:$O$21,MATCH($C61,'3c Mappings'!$B$8:$B$21,0),MATCH($B61,'3c Mappings'!$C$7:$O$7,0)))</f>
        <v>3.4396759563543444</v>
      </c>
      <c r="M61" s="82">
        <f>IF(M21="-","-",M21*INDEX('3c Mappings'!$C$8:$O$21,MATCH($C61,'3c Mappings'!$B$8:$B$21,0),MATCH($B61,'3c Mappings'!$C$7:$O$7,0)))</f>
        <v>3.4625489106084952</v>
      </c>
      <c r="N61" s="84"/>
      <c r="O61" s="82">
        <f>IF(O21="-","-",O21*INDEX('3c Mappings'!$C$8:$O$21,MATCH($C61,'3c Mappings'!$B$8:$B$21,0),MATCH($B61,'3c Mappings'!$C$7:$O$7,0)))</f>
        <v>3.4625489106084952</v>
      </c>
      <c r="P61" s="82">
        <f>IF(P21="-","-",P21*INDEX('3c Mappings'!$C$8:$O$21,MATCH($C61,'3c Mappings'!$B$8:$B$21,0),MATCH($B61,'3c Mappings'!$C$7:$O$7,0)))</f>
        <v>3.6003576186413531</v>
      </c>
      <c r="Q61" s="82">
        <f>IF(Q21="-","-",Q21*INDEX('3c Mappings'!$C$8:$O$21,MATCH($C61,'3c Mappings'!$B$8:$B$21,0),MATCH($B61,'3c Mappings'!$C$7:$O$7,0)))</f>
        <v>3.459307734074093</v>
      </c>
      <c r="R61" s="82">
        <f>IF(R21="-","-",R21*INDEX('3c Mappings'!$C$8:$O$21,MATCH($C61,'3c Mappings'!$B$8:$B$21,0),MATCH($B61,'3c Mappings'!$C$7:$O$7,0)))</f>
        <v>2.8858712750485069</v>
      </c>
      <c r="S61" s="82">
        <f>IF(S21="-","-",S21*INDEX('3c Mappings'!$C$8:$O$21,MATCH($C61,'3c Mappings'!$B$8:$B$21,0),MATCH($B61,'3c Mappings'!$C$7:$O$7,0)))</f>
        <v>2.0395719676449424</v>
      </c>
      <c r="T61" s="82">
        <f>IF(T21="-","-",T21*INDEX('3c Mappings'!$C$8:$O$21,MATCH($C61,'3c Mappings'!$B$8:$B$21,0),MATCH($B61,'3c Mappings'!$C$7:$O$7,0)))</f>
        <v>3.0207806703108444</v>
      </c>
      <c r="U61" s="82">
        <f>IF(U21="-","-",U21*INDEX('3c Mappings'!$C$8:$O$21,MATCH($C61,'3c Mappings'!$B$8:$B$21,0),MATCH($B61,'3c Mappings'!$C$7:$O$7,0)))</f>
        <v>2.8835429447859422</v>
      </c>
      <c r="V61" s="82">
        <f>IF(V21="-","-",V21*INDEX('3c Mappings'!$C$8:$O$21,MATCH($C61,'3c Mappings'!$B$8:$B$21,0),MATCH($B61,'3c Mappings'!$C$7:$O$7,0)))</f>
        <v>3.5318108057568529</v>
      </c>
      <c r="W61" s="82">
        <f>IF(W21="-","-",W21*INDEX('3c Mappings'!$C$8:$O$21,MATCH($C61,'3c Mappings'!$B$8:$B$21,0),MATCH($B61,'3c Mappings'!$C$7:$O$7,0)))</f>
        <v>4.4886627253888101</v>
      </c>
      <c r="X61" s="82" t="str">
        <f>IF(X21="-","-",X21*INDEX('3c Mappings'!$C$8:$O$21,MATCH($C61,'3c Mappings'!$B$8:$B$21,0),MATCH($B61,'3c Mappings'!$C$7:$O$7,0)))</f>
        <v>-</v>
      </c>
      <c r="Y61" s="82" t="str">
        <f>IF(Y21="-","-",Y21*INDEX('3c Mappings'!$C$8:$O$21,MATCH($C61,'3c Mappings'!$B$8:$B$21,0),MATCH($B61,'3c Mappings'!$C$7:$O$7,0)))</f>
        <v>-</v>
      </c>
      <c r="Z61" s="10"/>
    </row>
    <row r="62" spans="1:26" s="14" customFormat="1" ht="11.25">
      <c r="A62" s="10"/>
      <c r="B62" s="74" t="s">
        <v>164</v>
      </c>
      <c r="C62" s="75" t="s">
        <v>131</v>
      </c>
      <c r="D62" s="197"/>
      <c r="E62" s="29"/>
      <c r="F62" s="82">
        <f>IF(F22="-","-",F22*INDEX('3c Mappings'!$C$8:$O$21,MATCH($C62,'3c Mappings'!$B$8:$B$21,0),MATCH($B62,'3c Mappings'!$C$7:$O$7,0)))</f>
        <v>0</v>
      </c>
      <c r="G62" s="82">
        <f>IF(G22="-","-",G22*INDEX('3c Mappings'!$C$8:$O$21,MATCH($C62,'3c Mappings'!$B$8:$B$21,0),MATCH($B62,'3c Mappings'!$C$7:$O$7,0)))</f>
        <v>0</v>
      </c>
      <c r="H62" s="82">
        <f>IF(H22="-","-",H22*INDEX('3c Mappings'!$C$8:$O$21,MATCH($C62,'3c Mappings'!$B$8:$B$21,0),MATCH($B62,'3c Mappings'!$C$7:$O$7,0)))</f>
        <v>0</v>
      </c>
      <c r="I62" s="82">
        <f>IF(I22="-","-",I22*INDEX('3c Mappings'!$C$8:$O$21,MATCH($C62,'3c Mappings'!$B$8:$B$21,0),MATCH($B62,'3c Mappings'!$C$7:$O$7,0)))</f>
        <v>0</v>
      </c>
      <c r="J62" s="82">
        <f>IF(J22="-","-",J22*INDEX('3c Mappings'!$C$8:$O$21,MATCH($C62,'3c Mappings'!$B$8:$B$21,0),MATCH($B62,'3c Mappings'!$C$7:$O$7,0)))</f>
        <v>0</v>
      </c>
      <c r="K62" s="82">
        <f>IF(K22="-","-",K22*INDEX('3c Mappings'!$C$8:$O$21,MATCH($C62,'3c Mappings'!$B$8:$B$21,0),MATCH($B62,'3c Mappings'!$C$7:$O$7,0)))</f>
        <v>0</v>
      </c>
      <c r="L62" s="82">
        <f>IF(L22="-","-",L22*INDEX('3c Mappings'!$C$8:$O$21,MATCH($C62,'3c Mappings'!$B$8:$B$21,0),MATCH($B62,'3c Mappings'!$C$7:$O$7,0)))</f>
        <v>0</v>
      </c>
      <c r="M62" s="82">
        <f>IF(M22="-","-",M22*INDEX('3c Mappings'!$C$8:$O$21,MATCH($C62,'3c Mappings'!$B$8:$B$21,0),MATCH($B62,'3c Mappings'!$C$7:$O$7,0)))</f>
        <v>0</v>
      </c>
      <c r="N62" s="84"/>
      <c r="O62" s="82">
        <f>IF(O22="-","-",O22*INDEX('3c Mappings'!$C$8:$O$21,MATCH($C62,'3c Mappings'!$B$8:$B$21,0),MATCH($B62,'3c Mappings'!$C$7:$O$7,0)))</f>
        <v>0</v>
      </c>
      <c r="P62" s="82">
        <f>IF(P22="-","-",P22*INDEX('3c Mappings'!$C$8:$O$21,MATCH($C62,'3c Mappings'!$B$8:$B$21,0),MATCH($B62,'3c Mappings'!$C$7:$O$7,0)))</f>
        <v>0</v>
      </c>
      <c r="Q62" s="82">
        <f>IF(Q22="-","-",Q22*INDEX('3c Mappings'!$C$8:$O$21,MATCH($C62,'3c Mappings'!$B$8:$B$21,0),MATCH($B62,'3c Mappings'!$C$7:$O$7,0)))</f>
        <v>0</v>
      </c>
      <c r="R62" s="82">
        <f>IF(R22="-","-",R22*INDEX('3c Mappings'!$C$8:$O$21,MATCH($C62,'3c Mappings'!$B$8:$B$21,0),MATCH($B62,'3c Mappings'!$C$7:$O$7,0)))</f>
        <v>0</v>
      </c>
      <c r="S62" s="82">
        <f>IF(S22="-","-",S22*INDEX('3c Mappings'!$C$8:$O$21,MATCH($C62,'3c Mappings'!$B$8:$B$21,0),MATCH($B62,'3c Mappings'!$C$7:$O$7,0)))</f>
        <v>0</v>
      </c>
      <c r="T62" s="82">
        <f>IF(T22="-","-",T22*INDEX('3c Mappings'!$C$8:$O$21,MATCH($C62,'3c Mappings'!$B$8:$B$21,0),MATCH($B62,'3c Mappings'!$C$7:$O$7,0)))</f>
        <v>0</v>
      </c>
      <c r="U62" s="82">
        <f>IF(U22="-","-",U22*INDEX('3c Mappings'!$C$8:$O$21,MATCH($C62,'3c Mappings'!$B$8:$B$21,0),MATCH($B62,'3c Mappings'!$C$7:$O$7,0)))</f>
        <v>0</v>
      </c>
      <c r="V62" s="82">
        <f>IF(V22="-","-",V22*INDEX('3c Mappings'!$C$8:$O$21,MATCH($C62,'3c Mappings'!$B$8:$B$21,0),MATCH($B62,'3c Mappings'!$C$7:$O$7,0)))</f>
        <v>0</v>
      </c>
      <c r="W62" s="82">
        <f>IF(W22="-","-",W22*INDEX('3c Mappings'!$C$8:$O$21,MATCH($C62,'3c Mappings'!$B$8:$B$21,0),MATCH($B62,'3c Mappings'!$C$7:$O$7,0)))</f>
        <v>0</v>
      </c>
      <c r="X62" s="82" t="str">
        <f>IF(X22="-","-",X22*INDEX('3c Mappings'!$C$8:$O$21,MATCH($C62,'3c Mappings'!$B$8:$B$21,0),MATCH($B62,'3c Mappings'!$C$7:$O$7,0)))</f>
        <v>-</v>
      </c>
      <c r="Y62" s="82" t="str">
        <f>IF(Y22="-","-",Y22*INDEX('3c Mappings'!$C$8:$O$21,MATCH($C62,'3c Mappings'!$B$8:$B$21,0),MATCH($B62,'3c Mappings'!$C$7:$O$7,0)))</f>
        <v>-</v>
      </c>
      <c r="Z62" s="10"/>
    </row>
    <row r="63" spans="1:26" s="14" customFormat="1" ht="11.25">
      <c r="A63" s="10"/>
      <c r="B63" s="74" t="s">
        <v>165</v>
      </c>
      <c r="C63" s="75" t="s">
        <v>131</v>
      </c>
      <c r="D63" s="197"/>
      <c r="E63" s="29"/>
      <c r="F63" s="82">
        <f>IF(F23="-","-",F23*INDEX('3c Mappings'!$C$8:$O$21,MATCH($C63,'3c Mappings'!$B$8:$B$21,0),MATCH($B63,'3c Mappings'!$C$7:$O$7,0)))</f>
        <v>0</v>
      </c>
      <c r="G63" s="82">
        <f>IF(G23="-","-",G23*INDEX('3c Mappings'!$C$8:$O$21,MATCH($C63,'3c Mappings'!$B$8:$B$21,0),MATCH($B63,'3c Mappings'!$C$7:$O$7,0)))</f>
        <v>0</v>
      </c>
      <c r="H63" s="82">
        <f>IF(H23="-","-",H23*INDEX('3c Mappings'!$C$8:$O$21,MATCH($C63,'3c Mappings'!$B$8:$B$21,0),MATCH($B63,'3c Mappings'!$C$7:$O$7,0)))</f>
        <v>0</v>
      </c>
      <c r="I63" s="82">
        <f>IF(I23="-","-",I23*INDEX('3c Mappings'!$C$8:$O$21,MATCH($C63,'3c Mappings'!$B$8:$B$21,0),MATCH($B63,'3c Mappings'!$C$7:$O$7,0)))</f>
        <v>0</v>
      </c>
      <c r="J63" s="82">
        <f>IF(J23="-","-",J23*INDEX('3c Mappings'!$C$8:$O$21,MATCH($C63,'3c Mappings'!$B$8:$B$21,0),MATCH($B63,'3c Mappings'!$C$7:$O$7,0)))</f>
        <v>0</v>
      </c>
      <c r="K63" s="82">
        <f>IF(K23="-","-",K23*INDEX('3c Mappings'!$C$8:$O$21,MATCH($C63,'3c Mappings'!$B$8:$B$21,0),MATCH($B63,'3c Mappings'!$C$7:$O$7,0)))</f>
        <v>0</v>
      </c>
      <c r="L63" s="82">
        <f>IF(L23="-","-",L23*INDEX('3c Mappings'!$C$8:$O$21,MATCH($C63,'3c Mappings'!$B$8:$B$21,0),MATCH($B63,'3c Mappings'!$C$7:$O$7,0)))</f>
        <v>0</v>
      </c>
      <c r="M63" s="82">
        <f>IF(M23="-","-",M23*INDEX('3c Mappings'!$C$8:$O$21,MATCH($C63,'3c Mappings'!$B$8:$B$21,0),MATCH($B63,'3c Mappings'!$C$7:$O$7,0)))</f>
        <v>0</v>
      </c>
      <c r="N63" s="84"/>
      <c r="O63" s="82">
        <f>IF(O23="-","-",O23*INDEX('3c Mappings'!$C$8:$O$21,MATCH($C63,'3c Mappings'!$B$8:$B$21,0),MATCH($B63,'3c Mappings'!$C$7:$O$7,0)))</f>
        <v>0</v>
      </c>
      <c r="P63" s="82">
        <f>IF(P23="-","-",P23*INDEX('3c Mappings'!$C$8:$O$21,MATCH($C63,'3c Mappings'!$B$8:$B$21,0),MATCH($B63,'3c Mappings'!$C$7:$O$7,0)))</f>
        <v>0</v>
      </c>
      <c r="Q63" s="82">
        <f>IF(Q23="-","-",Q23*INDEX('3c Mappings'!$C$8:$O$21,MATCH($C63,'3c Mappings'!$B$8:$B$21,0),MATCH($B63,'3c Mappings'!$C$7:$O$7,0)))</f>
        <v>0</v>
      </c>
      <c r="R63" s="82">
        <f>IF(R23="-","-",R23*INDEX('3c Mappings'!$C$8:$O$21,MATCH($C63,'3c Mappings'!$B$8:$B$21,0),MATCH($B63,'3c Mappings'!$C$7:$O$7,0)))</f>
        <v>0</v>
      </c>
      <c r="S63" s="82">
        <f>IF(S23="-","-",S23*INDEX('3c Mappings'!$C$8:$O$21,MATCH($C63,'3c Mappings'!$B$8:$B$21,0),MATCH($B63,'3c Mappings'!$C$7:$O$7,0)))</f>
        <v>0</v>
      </c>
      <c r="T63" s="82">
        <f>IF(T23="-","-",T23*INDEX('3c Mappings'!$C$8:$O$21,MATCH($C63,'3c Mappings'!$B$8:$B$21,0),MATCH($B63,'3c Mappings'!$C$7:$O$7,0)))</f>
        <v>0</v>
      </c>
      <c r="U63" s="82">
        <f>IF(U23="-","-",U23*INDEX('3c Mappings'!$C$8:$O$21,MATCH($C63,'3c Mappings'!$B$8:$B$21,0),MATCH($B63,'3c Mappings'!$C$7:$O$7,0)))</f>
        <v>0</v>
      </c>
      <c r="V63" s="82">
        <f>IF(V23="-","-",V23*INDEX('3c Mappings'!$C$8:$O$21,MATCH($C63,'3c Mappings'!$B$8:$B$21,0),MATCH($B63,'3c Mappings'!$C$7:$O$7,0)))</f>
        <v>0</v>
      </c>
      <c r="W63" s="82">
        <f>IF(W23="-","-",W23*INDEX('3c Mappings'!$C$8:$O$21,MATCH($C63,'3c Mappings'!$B$8:$B$21,0),MATCH($B63,'3c Mappings'!$C$7:$O$7,0)))</f>
        <v>0</v>
      </c>
      <c r="X63" s="82" t="str">
        <f>IF(X23="-","-",X23*INDEX('3c Mappings'!$C$8:$O$21,MATCH($C63,'3c Mappings'!$B$8:$B$21,0),MATCH($B63,'3c Mappings'!$C$7:$O$7,0)))</f>
        <v>-</v>
      </c>
      <c r="Y63" s="82" t="str">
        <f>IF(Y23="-","-",Y23*INDEX('3c Mappings'!$C$8:$O$21,MATCH($C63,'3c Mappings'!$B$8:$B$21,0),MATCH($B63,'3c Mappings'!$C$7:$O$7,0)))</f>
        <v>-</v>
      </c>
      <c r="Z63" s="10"/>
    </row>
    <row r="64" spans="1:26" s="14" customFormat="1" ht="11.25">
      <c r="A64" s="10"/>
      <c r="B64" s="74" t="s">
        <v>166</v>
      </c>
      <c r="C64" s="75" t="s">
        <v>131</v>
      </c>
      <c r="D64" s="197"/>
      <c r="E64" s="29"/>
      <c r="F64" s="82">
        <f>IF(F24="-","-",F24*INDEX('3c Mappings'!$C$8:$O$21,MATCH($C64,'3c Mappings'!$B$8:$B$21,0),MATCH($B64,'3c Mappings'!$C$7:$O$7,0)))</f>
        <v>0</v>
      </c>
      <c r="G64" s="82">
        <f>IF(G24="-","-",G24*INDEX('3c Mappings'!$C$8:$O$21,MATCH($C64,'3c Mappings'!$B$8:$B$21,0),MATCH($B64,'3c Mappings'!$C$7:$O$7,0)))</f>
        <v>0</v>
      </c>
      <c r="H64" s="82">
        <f>IF(H24="-","-",H24*INDEX('3c Mappings'!$C$8:$O$21,MATCH($C64,'3c Mappings'!$B$8:$B$21,0),MATCH($B64,'3c Mappings'!$C$7:$O$7,0)))</f>
        <v>0</v>
      </c>
      <c r="I64" s="82">
        <f>IF(I24="-","-",I24*INDEX('3c Mappings'!$C$8:$O$21,MATCH($C64,'3c Mappings'!$B$8:$B$21,0),MATCH($B64,'3c Mappings'!$C$7:$O$7,0)))</f>
        <v>0</v>
      </c>
      <c r="J64" s="82">
        <f>IF(J24="-","-",J24*INDEX('3c Mappings'!$C$8:$O$21,MATCH($C64,'3c Mappings'!$B$8:$B$21,0),MATCH($B64,'3c Mappings'!$C$7:$O$7,0)))</f>
        <v>0</v>
      </c>
      <c r="K64" s="82">
        <f>IF(K24="-","-",K24*INDEX('3c Mappings'!$C$8:$O$21,MATCH($C64,'3c Mappings'!$B$8:$B$21,0),MATCH($B64,'3c Mappings'!$C$7:$O$7,0)))</f>
        <v>0</v>
      </c>
      <c r="L64" s="82">
        <f>IF(L24="-","-",L24*INDEX('3c Mappings'!$C$8:$O$21,MATCH($C64,'3c Mappings'!$B$8:$B$21,0),MATCH($B64,'3c Mappings'!$C$7:$O$7,0)))</f>
        <v>0</v>
      </c>
      <c r="M64" s="82">
        <f>IF(M24="-","-",M24*INDEX('3c Mappings'!$C$8:$O$21,MATCH($C64,'3c Mappings'!$B$8:$B$21,0),MATCH($B64,'3c Mappings'!$C$7:$O$7,0)))</f>
        <v>0</v>
      </c>
      <c r="N64" s="84"/>
      <c r="O64" s="82">
        <f>IF(O24="-","-",O24*INDEX('3c Mappings'!$C$8:$O$21,MATCH($C64,'3c Mappings'!$B$8:$B$21,0),MATCH($B64,'3c Mappings'!$C$7:$O$7,0)))</f>
        <v>0</v>
      </c>
      <c r="P64" s="82">
        <f>IF(P24="-","-",P24*INDEX('3c Mappings'!$C$8:$O$21,MATCH($C64,'3c Mappings'!$B$8:$B$21,0),MATCH($B64,'3c Mappings'!$C$7:$O$7,0)))</f>
        <v>0</v>
      </c>
      <c r="Q64" s="82">
        <f>IF(Q24="-","-",Q24*INDEX('3c Mappings'!$C$8:$O$21,MATCH($C64,'3c Mappings'!$B$8:$B$21,0),MATCH($B64,'3c Mappings'!$C$7:$O$7,0)))</f>
        <v>0</v>
      </c>
      <c r="R64" s="82">
        <f>IF(R24="-","-",R24*INDEX('3c Mappings'!$C$8:$O$21,MATCH($C64,'3c Mappings'!$B$8:$B$21,0),MATCH($B64,'3c Mappings'!$C$7:$O$7,0)))</f>
        <v>0</v>
      </c>
      <c r="S64" s="82">
        <f>IF(S24="-","-",S24*INDEX('3c Mappings'!$C$8:$O$21,MATCH($C64,'3c Mappings'!$B$8:$B$21,0),MATCH($B64,'3c Mappings'!$C$7:$O$7,0)))</f>
        <v>0</v>
      </c>
      <c r="T64" s="82">
        <f>IF(T24="-","-",T24*INDEX('3c Mappings'!$C$8:$O$21,MATCH($C64,'3c Mappings'!$B$8:$B$21,0),MATCH($B64,'3c Mappings'!$C$7:$O$7,0)))</f>
        <v>0</v>
      </c>
      <c r="U64" s="82">
        <f>IF(U24="-","-",U24*INDEX('3c Mappings'!$C$8:$O$21,MATCH($C64,'3c Mappings'!$B$8:$B$21,0),MATCH($B64,'3c Mappings'!$C$7:$O$7,0)))</f>
        <v>0</v>
      </c>
      <c r="V64" s="82">
        <f>IF(V24="-","-",V24*INDEX('3c Mappings'!$C$8:$O$21,MATCH($C64,'3c Mappings'!$B$8:$B$21,0),MATCH($B64,'3c Mappings'!$C$7:$O$7,0)))</f>
        <v>0</v>
      </c>
      <c r="W64" s="82">
        <f>IF(W24="-","-",W24*INDEX('3c Mappings'!$C$8:$O$21,MATCH($C64,'3c Mappings'!$B$8:$B$21,0),MATCH($B64,'3c Mappings'!$C$7:$O$7,0)))</f>
        <v>0</v>
      </c>
      <c r="X64" s="82" t="str">
        <f>IF(X24="-","-",X24*INDEX('3c Mappings'!$C$8:$O$21,MATCH($C64,'3c Mappings'!$B$8:$B$21,0),MATCH($B64,'3c Mappings'!$C$7:$O$7,0)))</f>
        <v>-</v>
      </c>
      <c r="Y64" s="82" t="str">
        <f>IF(Y24="-","-",Y24*INDEX('3c Mappings'!$C$8:$O$21,MATCH($C64,'3c Mappings'!$B$8:$B$21,0),MATCH($B64,'3c Mappings'!$C$7:$O$7,0)))</f>
        <v>-</v>
      </c>
      <c r="Z64" s="10"/>
    </row>
    <row r="65" spans="1:26" s="14" customFormat="1" ht="11.25">
      <c r="A65" s="10"/>
      <c r="B65" s="74" t="s">
        <v>167</v>
      </c>
      <c r="C65" s="75" t="s">
        <v>131</v>
      </c>
      <c r="D65" s="197"/>
      <c r="E65" s="29"/>
      <c r="F65" s="82">
        <f>IF(F25="-","-",F25*INDEX('3c Mappings'!$C$8:$O$21,MATCH($C65,'3c Mappings'!$B$8:$B$21,0),MATCH($B65,'3c Mappings'!$C$7:$O$7,0)))</f>
        <v>0</v>
      </c>
      <c r="G65" s="82">
        <f>IF(G25="-","-",G25*INDEX('3c Mappings'!$C$8:$O$21,MATCH($C65,'3c Mappings'!$B$8:$B$21,0),MATCH($B65,'3c Mappings'!$C$7:$O$7,0)))</f>
        <v>0</v>
      </c>
      <c r="H65" s="82">
        <f>IF(H25="-","-",H25*INDEX('3c Mappings'!$C$8:$O$21,MATCH($C65,'3c Mappings'!$B$8:$B$21,0),MATCH($B65,'3c Mappings'!$C$7:$O$7,0)))</f>
        <v>0</v>
      </c>
      <c r="I65" s="82">
        <f>IF(I25="-","-",I25*INDEX('3c Mappings'!$C$8:$O$21,MATCH($C65,'3c Mappings'!$B$8:$B$21,0),MATCH($B65,'3c Mappings'!$C$7:$O$7,0)))</f>
        <v>0</v>
      </c>
      <c r="J65" s="82">
        <f>IF(J25="-","-",J25*INDEX('3c Mappings'!$C$8:$O$21,MATCH($C65,'3c Mappings'!$B$8:$B$21,0),MATCH($B65,'3c Mappings'!$C$7:$O$7,0)))</f>
        <v>0</v>
      </c>
      <c r="K65" s="82">
        <f>IF(K25="-","-",K25*INDEX('3c Mappings'!$C$8:$O$21,MATCH($C65,'3c Mappings'!$B$8:$B$21,0),MATCH($B65,'3c Mappings'!$C$7:$O$7,0)))</f>
        <v>0</v>
      </c>
      <c r="L65" s="82">
        <f>IF(L25="-","-",L25*INDEX('3c Mappings'!$C$8:$O$21,MATCH($C65,'3c Mappings'!$B$8:$B$21,0),MATCH($B65,'3c Mappings'!$C$7:$O$7,0)))</f>
        <v>0</v>
      </c>
      <c r="M65" s="82">
        <f>IF(M25="-","-",M25*INDEX('3c Mappings'!$C$8:$O$21,MATCH($C65,'3c Mappings'!$B$8:$B$21,0),MATCH($B65,'3c Mappings'!$C$7:$O$7,0)))</f>
        <v>0</v>
      </c>
      <c r="N65" s="84"/>
      <c r="O65" s="82">
        <f>IF(O25="-","-",O25*INDEX('3c Mappings'!$C$8:$O$21,MATCH($C65,'3c Mappings'!$B$8:$B$21,0),MATCH($B65,'3c Mappings'!$C$7:$O$7,0)))</f>
        <v>0</v>
      </c>
      <c r="P65" s="82">
        <f>IF(P25="-","-",P25*INDEX('3c Mappings'!$C$8:$O$21,MATCH($C65,'3c Mappings'!$B$8:$B$21,0),MATCH($B65,'3c Mappings'!$C$7:$O$7,0)))</f>
        <v>0</v>
      </c>
      <c r="Q65" s="82">
        <f>IF(Q25="-","-",Q25*INDEX('3c Mappings'!$C$8:$O$21,MATCH($C65,'3c Mappings'!$B$8:$B$21,0),MATCH($B65,'3c Mappings'!$C$7:$O$7,0)))</f>
        <v>0</v>
      </c>
      <c r="R65" s="82">
        <f>IF(R25="-","-",R25*INDEX('3c Mappings'!$C$8:$O$21,MATCH($C65,'3c Mappings'!$B$8:$B$21,0),MATCH($B65,'3c Mappings'!$C$7:$O$7,0)))</f>
        <v>0</v>
      </c>
      <c r="S65" s="82">
        <f>IF(S25="-","-",S25*INDEX('3c Mappings'!$C$8:$O$21,MATCH($C65,'3c Mappings'!$B$8:$B$21,0),MATCH($B65,'3c Mappings'!$C$7:$O$7,0)))</f>
        <v>0</v>
      </c>
      <c r="T65" s="82">
        <f>IF(T25="-","-",T25*INDEX('3c Mappings'!$C$8:$O$21,MATCH($C65,'3c Mappings'!$B$8:$B$21,0),MATCH($B65,'3c Mappings'!$C$7:$O$7,0)))</f>
        <v>0</v>
      </c>
      <c r="U65" s="82">
        <f>IF(U25="-","-",U25*INDEX('3c Mappings'!$C$8:$O$21,MATCH($C65,'3c Mappings'!$B$8:$B$21,0),MATCH($B65,'3c Mappings'!$C$7:$O$7,0)))</f>
        <v>0</v>
      </c>
      <c r="V65" s="82">
        <f>IF(V25="-","-",V25*INDEX('3c Mappings'!$C$8:$O$21,MATCH($C65,'3c Mappings'!$B$8:$B$21,0),MATCH($B65,'3c Mappings'!$C$7:$O$7,0)))</f>
        <v>0</v>
      </c>
      <c r="W65" s="82">
        <f>IF(W25="-","-",W25*INDEX('3c Mappings'!$C$8:$O$21,MATCH($C65,'3c Mappings'!$B$8:$B$21,0),MATCH($B65,'3c Mappings'!$C$7:$O$7,0)))</f>
        <v>0</v>
      </c>
      <c r="X65" s="82" t="str">
        <f>IF(X25="-","-",X25*INDEX('3c Mappings'!$C$8:$O$21,MATCH($C65,'3c Mappings'!$B$8:$B$21,0),MATCH($B65,'3c Mappings'!$C$7:$O$7,0)))</f>
        <v>-</v>
      </c>
      <c r="Y65" s="82" t="str">
        <f>IF(Y25="-","-",Y25*INDEX('3c Mappings'!$C$8:$O$21,MATCH($C65,'3c Mappings'!$B$8:$B$21,0),MATCH($B65,'3c Mappings'!$C$7:$O$7,0)))</f>
        <v>-</v>
      </c>
      <c r="Z65" s="10"/>
    </row>
    <row r="66" spans="1:26" s="14" customFormat="1" ht="11.25">
      <c r="A66" s="10"/>
      <c r="B66" s="74" t="s">
        <v>168</v>
      </c>
      <c r="C66" s="75" t="s">
        <v>131</v>
      </c>
      <c r="D66" s="197"/>
      <c r="E66" s="29"/>
      <c r="F66" s="82">
        <f>IF(F26="-","-",F26*INDEX('3c Mappings'!$C$8:$O$21,MATCH($C66,'3c Mappings'!$B$8:$B$21,0),MATCH($B66,'3c Mappings'!$C$7:$O$7,0)))</f>
        <v>0</v>
      </c>
      <c r="G66" s="82">
        <f>IF(G26="-","-",G26*INDEX('3c Mappings'!$C$8:$O$21,MATCH($C66,'3c Mappings'!$B$8:$B$21,0),MATCH($B66,'3c Mappings'!$C$7:$O$7,0)))</f>
        <v>0</v>
      </c>
      <c r="H66" s="82">
        <f>IF(H26="-","-",H26*INDEX('3c Mappings'!$C$8:$O$21,MATCH($C66,'3c Mappings'!$B$8:$B$21,0),MATCH($B66,'3c Mappings'!$C$7:$O$7,0)))</f>
        <v>0</v>
      </c>
      <c r="I66" s="82">
        <f>IF(I26="-","-",I26*INDEX('3c Mappings'!$C$8:$O$21,MATCH($C66,'3c Mappings'!$B$8:$B$21,0),MATCH($B66,'3c Mappings'!$C$7:$O$7,0)))</f>
        <v>0</v>
      </c>
      <c r="J66" s="82">
        <f>IF(J26="-","-",J26*INDEX('3c Mappings'!$C$8:$O$21,MATCH($C66,'3c Mappings'!$B$8:$B$21,0),MATCH($B66,'3c Mappings'!$C$7:$O$7,0)))</f>
        <v>0</v>
      </c>
      <c r="K66" s="82">
        <f>IF(K26="-","-",K26*INDEX('3c Mappings'!$C$8:$O$21,MATCH($C66,'3c Mappings'!$B$8:$B$21,0),MATCH($B66,'3c Mappings'!$C$7:$O$7,0)))</f>
        <v>0</v>
      </c>
      <c r="L66" s="82">
        <f>IF(L26="-","-",L26*INDEX('3c Mappings'!$C$8:$O$21,MATCH($C66,'3c Mappings'!$B$8:$B$21,0),MATCH($B66,'3c Mappings'!$C$7:$O$7,0)))</f>
        <v>0</v>
      </c>
      <c r="M66" s="82">
        <f>IF(M26="-","-",M26*INDEX('3c Mappings'!$C$8:$O$21,MATCH($C66,'3c Mappings'!$B$8:$B$21,0),MATCH($B66,'3c Mappings'!$C$7:$O$7,0)))</f>
        <v>0</v>
      </c>
      <c r="N66" s="84"/>
      <c r="O66" s="82">
        <f>IF(O26="-","-",O26*INDEX('3c Mappings'!$C$8:$O$21,MATCH($C66,'3c Mappings'!$B$8:$B$21,0),MATCH($B66,'3c Mappings'!$C$7:$O$7,0)))</f>
        <v>0</v>
      </c>
      <c r="P66" s="82">
        <f>IF(P26="-","-",P26*INDEX('3c Mappings'!$C$8:$O$21,MATCH($C66,'3c Mappings'!$B$8:$B$21,0),MATCH($B66,'3c Mappings'!$C$7:$O$7,0)))</f>
        <v>0</v>
      </c>
      <c r="Q66" s="82">
        <f>IF(Q26="-","-",Q26*INDEX('3c Mappings'!$C$8:$O$21,MATCH($C66,'3c Mappings'!$B$8:$B$21,0),MATCH($B66,'3c Mappings'!$C$7:$O$7,0)))</f>
        <v>0</v>
      </c>
      <c r="R66" s="82">
        <f>IF(R26="-","-",R26*INDEX('3c Mappings'!$C$8:$O$21,MATCH($C66,'3c Mappings'!$B$8:$B$21,0),MATCH($B66,'3c Mappings'!$C$7:$O$7,0)))</f>
        <v>0</v>
      </c>
      <c r="S66" s="82">
        <f>IF(S26="-","-",S26*INDEX('3c Mappings'!$C$8:$O$21,MATCH($C66,'3c Mappings'!$B$8:$B$21,0),MATCH($B66,'3c Mappings'!$C$7:$O$7,0)))</f>
        <v>0</v>
      </c>
      <c r="T66" s="82">
        <f>IF(T26="-","-",T26*INDEX('3c Mappings'!$C$8:$O$21,MATCH($C66,'3c Mappings'!$B$8:$B$21,0),MATCH($B66,'3c Mappings'!$C$7:$O$7,0)))</f>
        <v>0</v>
      </c>
      <c r="U66" s="82">
        <f>IF(U26="-","-",U26*INDEX('3c Mappings'!$C$8:$O$21,MATCH($C66,'3c Mappings'!$B$8:$B$21,0),MATCH($B66,'3c Mappings'!$C$7:$O$7,0)))</f>
        <v>0</v>
      </c>
      <c r="V66" s="82">
        <f>IF(V26="-","-",V26*INDEX('3c Mappings'!$C$8:$O$21,MATCH($C66,'3c Mappings'!$B$8:$B$21,0),MATCH($B66,'3c Mappings'!$C$7:$O$7,0)))</f>
        <v>0</v>
      </c>
      <c r="W66" s="82">
        <f>IF(W26="-","-",W26*INDEX('3c Mappings'!$C$8:$O$21,MATCH($C66,'3c Mappings'!$B$8:$B$21,0),MATCH($B66,'3c Mappings'!$C$7:$O$7,0)))</f>
        <v>0</v>
      </c>
      <c r="X66" s="82" t="str">
        <f>IF(X26="-","-",X26*INDEX('3c Mappings'!$C$8:$O$21,MATCH($C66,'3c Mappings'!$B$8:$B$21,0),MATCH($B66,'3c Mappings'!$C$7:$O$7,0)))</f>
        <v>-</v>
      </c>
      <c r="Y66" s="82" t="str">
        <f>IF(Y26="-","-",Y26*INDEX('3c Mappings'!$C$8:$O$21,MATCH($C66,'3c Mappings'!$B$8:$B$21,0),MATCH($B66,'3c Mappings'!$C$7:$O$7,0)))</f>
        <v>-</v>
      </c>
      <c r="Z66" s="10"/>
    </row>
    <row r="67" spans="1:26" s="14" customFormat="1" ht="12.6" customHeight="1">
      <c r="A67" s="10"/>
      <c r="B67" s="74" t="s">
        <v>156</v>
      </c>
      <c r="C67" s="75" t="s">
        <v>132</v>
      </c>
      <c r="D67" s="197"/>
      <c r="E67" s="29"/>
      <c r="F67" s="82">
        <f>IF(F14="-","-",F14*INDEX('3c Mappings'!$C$8:$O$21,MATCH($C67,'3c Mappings'!$B$8:$B$21,0),MATCH($B67,'3c Mappings'!$C$7:$O$7,0)))</f>
        <v>0</v>
      </c>
      <c r="G67" s="82">
        <f>IF(G14="-","-",G14*INDEX('3c Mappings'!$C$8:$O$21,MATCH($C67,'3c Mappings'!$B$8:$B$21,0),MATCH($B67,'3c Mappings'!$C$7:$O$7,0)))</f>
        <v>0</v>
      </c>
      <c r="H67" s="82">
        <f>IF(H14="-","-",H14*INDEX('3c Mappings'!$C$8:$O$21,MATCH($C67,'3c Mappings'!$B$8:$B$21,0),MATCH($B67,'3c Mappings'!$C$7:$O$7,0)))</f>
        <v>0</v>
      </c>
      <c r="I67" s="82">
        <f>IF(I14="-","-",I14*INDEX('3c Mappings'!$C$8:$O$21,MATCH($C67,'3c Mappings'!$B$8:$B$21,0),MATCH($B67,'3c Mappings'!$C$7:$O$7,0)))</f>
        <v>0</v>
      </c>
      <c r="J67" s="82">
        <f>IF(J14="-","-",J14*INDEX('3c Mappings'!$C$8:$O$21,MATCH($C67,'3c Mappings'!$B$8:$B$21,0),MATCH($B67,'3c Mappings'!$C$7:$O$7,0)))</f>
        <v>0</v>
      </c>
      <c r="K67" s="82">
        <f>IF(K14="-","-",K14*INDEX('3c Mappings'!$C$8:$O$21,MATCH($C67,'3c Mappings'!$B$8:$B$21,0),MATCH($B67,'3c Mappings'!$C$7:$O$7,0)))</f>
        <v>0</v>
      </c>
      <c r="L67" s="82">
        <f>IF(L14="-","-",L14*INDEX('3c Mappings'!$C$8:$O$21,MATCH($C67,'3c Mappings'!$B$8:$B$21,0),MATCH($B67,'3c Mappings'!$C$7:$O$7,0)))</f>
        <v>0</v>
      </c>
      <c r="M67" s="82">
        <f>IF(M14="-","-",M14*INDEX('3c Mappings'!$C$8:$O$21,MATCH($C67,'3c Mappings'!$B$8:$B$21,0),MATCH($B67,'3c Mappings'!$C$7:$O$7,0)))</f>
        <v>0</v>
      </c>
      <c r="N67" s="84"/>
      <c r="O67" s="82">
        <f>IF(O14="-","-",O14*INDEX('3c Mappings'!$C$8:$O$21,MATCH($C67,'3c Mappings'!$B$8:$B$21,0),MATCH($B67,'3c Mappings'!$C$7:$O$7,0)))</f>
        <v>0</v>
      </c>
      <c r="P67" s="82">
        <f>IF(P14="-","-",P14*INDEX('3c Mappings'!$C$8:$O$21,MATCH($C67,'3c Mappings'!$B$8:$B$21,0),MATCH($B67,'3c Mappings'!$C$7:$O$7,0)))</f>
        <v>0</v>
      </c>
      <c r="Q67" s="82">
        <f>IF(Q14="-","-",Q14*INDEX('3c Mappings'!$C$8:$O$21,MATCH($C67,'3c Mappings'!$B$8:$B$21,0),MATCH($B67,'3c Mappings'!$C$7:$O$7,0)))</f>
        <v>0</v>
      </c>
      <c r="R67" s="82">
        <f>IF(R14="-","-",R14*INDEX('3c Mappings'!$C$8:$O$21,MATCH($C67,'3c Mappings'!$B$8:$B$21,0),MATCH($B67,'3c Mappings'!$C$7:$O$7,0)))</f>
        <v>0</v>
      </c>
      <c r="S67" s="82">
        <f>IF(S14="-","-",S14*INDEX('3c Mappings'!$C$8:$O$21,MATCH($C67,'3c Mappings'!$B$8:$B$21,0),MATCH($B67,'3c Mappings'!$C$7:$O$7,0)))</f>
        <v>0</v>
      </c>
      <c r="T67" s="82">
        <f>IF(T14="-","-",T14*INDEX('3c Mappings'!$C$8:$O$21,MATCH($C67,'3c Mappings'!$B$8:$B$21,0),MATCH($B67,'3c Mappings'!$C$7:$O$7,0)))</f>
        <v>0</v>
      </c>
      <c r="U67" s="82">
        <f>IF(U14="-","-",U14*INDEX('3c Mappings'!$C$8:$O$21,MATCH($C67,'3c Mappings'!$B$8:$B$21,0),MATCH($B67,'3c Mappings'!$C$7:$O$7,0)))</f>
        <v>0</v>
      </c>
      <c r="V67" s="82">
        <f>IF(V14="-","-",V14*INDEX('3c Mappings'!$C$8:$O$21,MATCH($C67,'3c Mappings'!$B$8:$B$21,0),MATCH($B67,'3c Mappings'!$C$7:$O$7,0)))</f>
        <v>0</v>
      </c>
      <c r="W67" s="82">
        <f>IF(W14="-","-",W14*INDEX('3c Mappings'!$C$8:$O$21,MATCH($C67,'3c Mappings'!$B$8:$B$21,0),MATCH($B67,'3c Mappings'!$C$7:$O$7,0)))</f>
        <v>0</v>
      </c>
      <c r="X67" s="82" t="str">
        <f>IF(X14="-","-",X14*INDEX('3c Mappings'!$C$8:$O$21,MATCH($C67,'3c Mappings'!$B$8:$B$21,0),MATCH($B67,'3c Mappings'!$C$7:$O$7,0)))</f>
        <v>-</v>
      </c>
      <c r="Y67" s="82" t="str">
        <f>IF(Y14="-","-",Y14*INDEX('3c Mappings'!$C$8:$O$21,MATCH($C67,'3c Mappings'!$B$8:$B$21,0),MATCH($B67,'3c Mappings'!$C$7:$O$7,0)))</f>
        <v>-</v>
      </c>
      <c r="Z67" s="10"/>
    </row>
    <row r="68" spans="1:26" s="14" customFormat="1" ht="11.25">
      <c r="A68" s="10"/>
      <c r="B68" s="74" t="s">
        <v>157</v>
      </c>
      <c r="C68" s="75" t="s">
        <v>132</v>
      </c>
      <c r="D68" s="197"/>
      <c r="E68" s="29"/>
      <c r="F68" s="82">
        <f>IF(F15="-","-",F15*INDEX('3c Mappings'!$C$8:$O$21,MATCH($C68,'3c Mappings'!$B$8:$B$21,0),MATCH($B68,'3c Mappings'!$C$7:$O$7,0)))</f>
        <v>0</v>
      </c>
      <c r="G68" s="82">
        <f>IF(G15="-","-",G15*INDEX('3c Mappings'!$C$8:$O$21,MATCH($C68,'3c Mappings'!$B$8:$B$21,0),MATCH($B68,'3c Mappings'!$C$7:$O$7,0)))</f>
        <v>0</v>
      </c>
      <c r="H68" s="82">
        <f>IF(H15="-","-",H15*INDEX('3c Mappings'!$C$8:$O$21,MATCH($C68,'3c Mappings'!$B$8:$B$21,0),MATCH($B68,'3c Mappings'!$C$7:$O$7,0)))</f>
        <v>0</v>
      </c>
      <c r="I68" s="82">
        <f>IF(I15="-","-",I15*INDEX('3c Mappings'!$C$8:$O$21,MATCH($C68,'3c Mappings'!$B$8:$B$21,0),MATCH($B68,'3c Mappings'!$C$7:$O$7,0)))</f>
        <v>0</v>
      </c>
      <c r="J68" s="82">
        <f>IF(J15="-","-",J15*INDEX('3c Mappings'!$C$8:$O$21,MATCH($C68,'3c Mappings'!$B$8:$B$21,0),MATCH($B68,'3c Mappings'!$C$7:$O$7,0)))</f>
        <v>0</v>
      </c>
      <c r="K68" s="82">
        <f>IF(K15="-","-",K15*INDEX('3c Mappings'!$C$8:$O$21,MATCH($C68,'3c Mappings'!$B$8:$B$21,0),MATCH($B68,'3c Mappings'!$C$7:$O$7,0)))</f>
        <v>0</v>
      </c>
      <c r="L68" s="82">
        <f>IF(L15="-","-",L15*INDEX('3c Mappings'!$C$8:$O$21,MATCH($C68,'3c Mappings'!$B$8:$B$21,0),MATCH($B68,'3c Mappings'!$C$7:$O$7,0)))</f>
        <v>0</v>
      </c>
      <c r="M68" s="82">
        <f>IF(M15="-","-",M15*INDEX('3c Mappings'!$C$8:$O$21,MATCH($C68,'3c Mappings'!$B$8:$B$21,0),MATCH($B68,'3c Mappings'!$C$7:$O$7,0)))</f>
        <v>0</v>
      </c>
      <c r="N68" s="84"/>
      <c r="O68" s="82">
        <f>IF(O15="-","-",O15*INDEX('3c Mappings'!$C$8:$O$21,MATCH($C68,'3c Mappings'!$B$8:$B$21,0),MATCH($B68,'3c Mappings'!$C$7:$O$7,0)))</f>
        <v>0</v>
      </c>
      <c r="P68" s="82">
        <f>IF(P15="-","-",P15*INDEX('3c Mappings'!$C$8:$O$21,MATCH($C68,'3c Mappings'!$B$8:$B$21,0),MATCH($B68,'3c Mappings'!$C$7:$O$7,0)))</f>
        <v>0</v>
      </c>
      <c r="Q68" s="82">
        <f>IF(Q15="-","-",Q15*INDEX('3c Mappings'!$C$8:$O$21,MATCH($C68,'3c Mappings'!$B$8:$B$21,0),MATCH($B68,'3c Mappings'!$C$7:$O$7,0)))</f>
        <v>0</v>
      </c>
      <c r="R68" s="82">
        <f>IF(R15="-","-",R15*INDEX('3c Mappings'!$C$8:$O$21,MATCH($C68,'3c Mappings'!$B$8:$B$21,0),MATCH($B68,'3c Mappings'!$C$7:$O$7,0)))</f>
        <v>0</v>
      </c>
      <c r="S68" s="82">
        <f>IF(S15="-","-",S15*INDEX('3c Mappings'!$C$8:$O$21,MATCH($C68,'3c Mappings'!$B$8:$B$21,0),MATCH($B68,'3c Mappings'!$C$7:$O$7,0)))</f>
        <v>0</v>
      </c>
      <c r="T68" s="82">
        <f>IF(T15="-","-",T15*INDEX('3c Mappings'!$C$8:$O$21,MATCH($C68,'3c Mappings'!$B$8:$B$21,0),MATCH($B68,'3c Mappings'!$C$7:$O$7,0)))</f>
        <v>0</v>
      </c>
      <c r="U68" s="82">
        <f>IF(U15="-","-",U15*INDEX('3c Mappings'!$C$8:$O$21,MATCH($C68,'3c Mappings'!$B$8:$B$21,0),MATCH($B68,'3c Mappings'!$C$7:$O$7,0)))</f>
        <v>0</v>
      </c>
      <c r="V68" s="82">
        <f>IF(V15="-","-",V15*INDEX('3c Mappings'!$C$8:$O$21,MATCH($C68,'3c Mappings'!$B$8:$B$21,0),MATCH($B68,'3c Mappings'!$C$7:$O$7,0)))</f>
        <v>0</v>
      </c>
      <c r="W68" s="82">
        <f>IF(W15="-","-",W15*INDEX('3c Mappings'!$C$8:$O$21,MATCH($C68,'3c Mappings'!$B$8:$B$21,0),MATCH($B68,'3c Mappings'!$C$7:$O$7,0)))</f>
        <v>0</v>
      </c>
      <c r="X68" s="82" t="str">
        <f>IF(X15="-","-",X15*INDEX('3c Mappings'!$C$8:$O$21,MATCH($C68,'3c Mappings'!$B$8:$B$21,0),MATCH($B68,'3c Mappings'!$C$7:$O$7,0)))</f>
        <v>-</v>
      </c>
      <c r="Y68" s="82" t="str">
        <f>IF(Y15="-","-",Y15*INDEX('3c Mappings'!$C$8:$O$21,MATCH($C68,'3c Mappings'!$B$8:$B$21,0),MATCH($B68,'3c Mappings'!$C$7:$O$7,0)))</f>
        <v>-</v>
      </c>
      <c r="Z68" s="10"/>
    </row>
    <row r="69" spans="1:26" s="14" customFormat="1" ht="11.25">
      <c r="A69" s="10"/>
      <c r="B69" s="74" t="s">
        <v>158</v>
      </c>
      <c r="C69" s="75" t="s">
        <v>132</v>
      </c>
      <c r="D69" s="197"/>
      <c r="E69" s="29"/>
      <c r="F69" s="82">
        <f>IF(F16="-","-",F16*INDEX('3c Mappings'!$C$8:$O$21,MATCH($C69,'3c Mappings'!$B$8:$B$21,0),MATCH($B69,'3c Mappings'!$C$7:$O$7,0)))</f>
        <v>0</v>
      </c>
      <c r="G69" s="82">
        <f>IF(G16="-","-",G16*INDEX('3c Mappings'!$C$8:$O$21,MATCH($C69,'3c Mappings'!$B$8:$B$21,0),MATCH($B69,'3c Mappings'!$C$7:$O$7,0)))</f>
        <v>0</v>
      </c>
      <c r="H69" s="82">
        <f>IF(H16="-","-",H16*INDEX('3c Mappings'!$C$8:$O$21,MATCH($C69,'3c Mappings'!$B$8:$B$21,0),MATCH($B69,'3c Mappings'!$C$7:$O$7,0)))</f>
        <v>0</v>
      </c>
      <c r="I69" s="82">
        <f>IF(I16="-","-",I16*INDEX('3c Mappings'!$C$8:$O$21,MATCH($C69,'3c Mappings'!$B$8:$B$21,0),MATCH($B69,'3c Mappings'!$C$7:$O$7,0)))</f>
        <v>0</v>
      </c>
      <c r="J69" s="82">
        <f>IF(J16="-","-",J16*INDEX('3c Mappings'!$C$8:$O$21,MATCH($C69,'3c Mappings'!$B$8:$B$21,0),MATCH($B69,'3c Mappings'!$C$7:$O$7,0)))</f>
        <v>0</v>
      </c>
      <c r="K69" s="82">
        <f>IF(K16="-","-",K16*INDEX('3c Mappings'!$C$8:$O$21,MATCH($C69,'3c Mappings'!$B$8:$B$21,0),MATCH($B69,'3c Mappings'!$C$7:$O$7,0)))</f>
        <v>0</v>
      </c>
      <c r="L69" s="82">
        <f>IF(L16="-","-",L16*INDEX('3c Mappings'!$C$8:$O$21,MATCH($C69,'3c Mappings'!$B$8:$B$21,0),MATCH($B69,'3c Mappings'!$C$7:$O$7,0)))</f>
        <v>0</v>
      </c>
      <c r="M69" s="82">
        <f>IF(M16="-","-",M16*INDEX('3c Mappings'!$C$8:$O$21,MATCH($C69,'3c Mappings'!$B$8:$B$21,0),MATCH($B69,'3c Mappings'!$C$7:$O$7,0)))</f>
        <v>0</v>
      </c>
      <c r="N69" s="84"/>
      <c r="O69" s="82">
        <f>IF(O16="-","-",O16*INDEX('3c Mappings'!$C$8:$O$21,MATCH($C69,'3c Mappings'!$B$8:$B$21,0),MATCH($B69,'3c Mappings'!$C$7:$O$7,0)))</f>
        <v>0</v>
      </c>
      <c r="P69" s="82">
        <f>IF(P16="-","-",P16*INDEX('3c Mappings'!$C$8:$O$21,MATCH($C69,'3c Mappings'!$B$8:$B$21,0),MATCH($B69,'3c Mappings'!$C$7:$O$7,0)))</f>
        <v>0</v>
      </c>
      <c r="Q69" s="82">
        <f>IF(Q16="-","-",Q16*INDEX('3c Mappings'!$C$8:$O$21,MATCH($C69,'3c Mappings'!$B$8:$B$21,0),MATCH($B69,'3c Mappings'!$C$7:$O$7,0)))</f>
        <v>0</v>
      </c>
      <c r="R69" s="82">
        <f>IF(R16="-","-",R16*INDEX('3c Mappings'!$C$8:$O$21,MATCH($C69,'3c Mappings'!$B$8:$B$21,0),MATCH($B69,'3c Mappings'!$C$7:$O$7,0)))</f>
        <v>0</v>
      </c>
      <c r="S69" s="82">
        <f>IF(S16="-","-",S16*INDEX('3c Mappings'!$C$8:$O$21,MATCH($C69,'3c Mappings'!$B$8:$B$21,0),MATCH($B69,'3c Mappings'!$C$7:$O$7,0)))</f>
        <v>0</v>
      </c>
      <c r="T69" s="82">
        <f>IF(T16="-","-",T16*INDEX('3c Mappings'!$C$8:$O$21,MATCH($C69,'3c Mappings'!$B$8:$B$21,0),MATCH($B69,'3c Mappings'!$C$7:$O$7,0)))</f>
        <v>0</v>
      </c>
      <c r="U69" s="82">
        <f>IF(U16="-","-",U16*INDEX('3c Mappings'!$C$8:$O$21,MATCH($C69,'3c Mappings'!$B$8:$B$21,0),MATCH($B69,'3c Mappings'!$C$7:$O$7,0)))</f>
        <v>0</v>
      </c>
      <c r="V69" s="82">
        <f>IF(V16="-","-",V16*INDEX('3c Mappings'!$C$8:$O$21,MATCH($C69,'3c Mappings'!$B$8:$B$21,0),MATCH($B69,'3c Mappings'!$C$7:$O$7,0)))</f>
        <v>0</v>
      </c>
      <c r="W69" s="82">
        <f>IF(W16="-","-",W16*INDEX('3c Mappings'!$C$8:$O$21,MATCH($C69,'3c Mappings'!$B$8:$B$21,0),MATCH($B69,'3c Mappings'!$C$7:$O$7,0)))</f>
        <v>0</v>
      </c>
      <c r="X69" s="82" t="str">
        <f>IF(X16="-","-",X16*INDEX('3c Mappings'!$C$8:$O$21,MATCH($C69,'3c Mappings'!$B$8:$B$21,0),MATCH($B69,'3c Mappings'!$C$7:$O$7,0)))</f>
        <v>-</v>
      </c>
      <c r="Y69" s="82" t="str">
        <f>IF(Y16="-","-",Y16*INDEX('3c Mappings'!$C$8:$O$21,MATCH($C69,'3c Mappings'!$B$8:$B$21,0),MATCH($B69,'3c Mappings'!$C$7:$O$7,0)))</f>
        <v>-</v>
      </c>
      <c r="Z69" s="10"/>
    </row>
    <row r="70" spans="1:26" s="14" customFormat="1" ht="11.25">
      <c r="A70" s="10"/>
      <c r="B70" s="74" t="s">
        <v>159</v>
      </c>
      <c r="C70" s="75" t="s">
        <v>132</v>
      </c>
      <c r="D70" s="197"/>
      <c r="E70" s="29"/>
      <c r="F70" s="82">
        <f>IF(F17="-","-",F17*INDEX('3c Mappings'!$C$8:$O$21,MATCH($C70,'3c Mappings'!$B$8:$B$21,0),MATCH($B70,'3c Mappings'!$C$7:$O$7,0)))</f>
        <v>0</v>
      </c>
      <c r="G70" s="82">
        <f>IF(G17="-","-",G17*INDEX('3c Mappings'!$C$8:$O$21,MATCH($C70,'3c Mappings'!$B$8:$B$21,0),MATCH($B70,'3c Mappings'!$C$7:$O$7,0)))</f>
        <v>0</v>
      </c>
      <c r="H70" s="82">
        <f>IF(H17="-","-",H17*INDEX('3c Mappings'!$C$8:$O$21,MATCH($C70,'3c Mappings'!$B$8:$B$21,0),MATCH($B70,'3c Mappings'!$C$7:$O$7,0)))</f>
        <v>0</v>
      </c>
      <c r="I70" s="82">
        <f>IF(I17="-","-",I17*INDEX('3c Mappings'!$C$8:$O$21,MATCH($C70,'3c Mappings'!$B$8:$B$21,0),MATCH($B70,'3c Mappings'!$C$7:$O$7,0)))</f>
        <v>0</v>
      </c>
      <c r="J70" s="82">
        <f>IF(J17="-","-",J17*INDEX('3c Mappings'!$C$8:$O$21,MATCH($C70,'3c Mappings'!$B$8:$B$21,0),MATCH($B70,'3c Mappings'!$C$7:$O$7,0)))</f>
        <v>0</v>
      </c>
      <c r="K70" s="82">
        <f>IF(K17="-","-",K17*INDEX('3c Mappings'!$C$8:$O$21,MATCH($C70,'3c Mappings'!$B$8:$B$21,0),MATCH($B70,'3c Mappings'!$C$7:$O$7,0)))</f>
        <v>0</v>
      </c>
      <c r="L70" s="82">
        <f>IF(L17="-","-",L17*INDEX('3c Mappings'!$C$8:$O$21,MATCH($C70,'3c Mappings'!$B$8:$B$21,0),MATCH($B70,'3c Mappings'!$C$7:$O$7,0)))</f>
        <v>0</v>
      </c>
      <c r="M70" s="82">
        <f>IF(M17="-","-",M17*INDEX('3c Mappings'!$C$8:$O$21,MATCH($C70,'3c Mappings'!$B$8:$B$21,0),MATCH($B70,'3c Mappings'!$C$7:$O$7,0)))</f>
        <v>0</v>
      </c>
      <c r="N70" s="84"/>
      <c r="O70" s="82">
        <f>IF(O17="-","-",O17*INDEX('3c Mappings'!$C$8:$O$21,MATCH($C70,'3c Mappings'!$B$8:$B$21,0),MATCH($B70,'3c Mappings'!$C$7:$O$7,0)))</f>
        <v>0</v>
      </c>
      <c r="P70" s="82">
        <f>IF(P17="-","-",P17*INDEX('3c Mappings'!$C$8:$O$21,MATCH($C70,'3c Mappings'!$B$8:$B$21,0),MATCH($B70,'3c Mappings'!$C$7:$O$7,0)))</f>
        <v>0</v>
      </c>
      <c r="Q70" s="82">
        <f>IF(Q17="-","-",Q17*INDEX('3c Mappings'!$C$8:$O$21,MATCH($C70,'3c Mappings'!$B$8:$B$21,0),MATCH($B70,'3c Mappings'!$C$7:$O$7,0)))</f>
        <v>0</v>
      </c>
      <c r="R70" s="82">
        <f>IF(R17="-","-",R17*INDEX('3c Mappings'!$C$8:$O$21,MATCH($C70,'3c Mappings'!$B$8:$B$21,0),MATCH($B70,'3c Mappings'!$C$7:$O$7,0)))</f>
        <v>0</v>
      </c>
      <c r="S70" s="82">
        <f>IF(S17="-","-",S17*INDEX('3c Mappings'!$C$8:$O$21,MATCH($C70,'3c Mappings'!$B$8:$B$21,0),MATCH($B70,'3c Mappings'!$C$7:$O$7,0)))</f>
        <v>0</v>
      </c>
      <c r="T70" s="82">
        <f>IF(T17="-","-",T17*INDEX('3c Mappings'!$C$8:$O$21,MATCH($C70,'3c Mappings'!$B$8:$B$21,0),MATCH($B70,'3c Mappings'!$C$7:$O$7,0)))</f>
        <v>0</v>
      </c>
      <c r="U70" s="82">
        <f>IF(U17="-","-",U17*INDEX('3c Mappings'!$C$8:$O$21,MATCH($C70,'3c Mappings'!$B$8:$B$21,0),MATCH($B70,'3c Mappings'!$C$7:$O$7,0)))</f>
        <v>0</v>
      </c>
      <c r="V70" s="82">
        <f>IF(V17="-","-",V17*INDEX('3c Mappings'!$C$8:$O$21,MATCH($C70,'3c Mappings'!$B$8:$B$21,0),MATCH($B70,'3c Mappings'!$C$7:$O$7,0)))</f>
        <v>0</v>
      </c>
      <c r="W70" s="82">
        <f>IF(W17="-","-",W17*INDEX('3c Mappings'!$C$8:$O$21,MATCH($C70,'3c Mappings'!$B$8:$B$21,0),MATCH($B70,'3c Mappings'!$C$7:$O$7,0)))</f>
        <v>0</v>
      </c>
      <c r="X70" s="82" t="str">
        <f>IF(X17="-","-",X17*INDEX('3c Mappings'!$C$8:$O$21,MATCH($C70,'3c Mappings'!$B$8:$B$21,0),MATCH($B70,'3c Mappings'!$C$7:$O$7,0)))</f>
        <v>-</v>
      </c>
      <c r="Y70" s="82" t="str">
        <f>IF(Y17="-","-",Y17*INDEX('3c Mappings'!$C$8:$O$21,MATCH($C70,'3c Mappings'!$B$8:$B$21,0),MATCH($B70,'3c Mappings'!$C$7:$O$7,0)))</f>
        <v>-</v>
      </c>
      <c r="Z70" s="10"/>
    </row>
    <row r="71" spans="1:26" s="14" customFormat="1" ht="11.25">
      <c r="A71" s="10"/>
      <c r="B71" s="74" t="s">
        <v>160</v>
      </c>
      <c r="C71" s="75" t="s">
        <v>132</v>
      </c>
      <c r="D71" s="197"/>
      <c r="E71" s="29"/>
      <c r="F71" s="82">
        <f>IF(F18="-","-",F18*INDEX('3c Mappings'!$C$8:$O$21,MATCH($C71,'3c Mappings'!$B$8:$B$21,0),MATCH($B71,'3c Mappings'!$C$7:$O$7,0)))</f>
        <v>0</v>
      </c>
      <c r="G71" s="82">
        <f>IF(G18="-","-",G18*INDEX('3c Mappings'!$C$8:$O$21,MATCH($C71,'3c Mappings'!$B$8:$B$21,0),MATCH($B71,'3c Mappings'!$C$7:$O$7,0)))</f>
        <v>0</v>
      </c>
      <c r="H71" s="82">
        <f>IF(H18="-","-",H18*INDEX('3c Mappings'!$C$8:$O$21,MATCH($C71,'3c Mappings'!$B$8:$B$21,0),MATCH($B71,'3c Mappings'!$C$7:$O$7,0)))</f>
        <v>0</v>
      </c>
      <c r="I71" s="82">
        <f>IF(I18="-","-",I18*INDEX('3c Mappings'!$C$8:$O$21,MATCH($C71,'3c Mappings'!$B$8:$B$21,0),MATCH($B71,'3c Mappings'!$C$7:$O$7,0)))</f>
        <v>0</v>
      </c>
      <c r="J71" s="82">
        <f>IF(J18="-","-",J18*INDEX('3c Mappings'!$C$8:$O$21,MATCH($C71,'3c Mappings'!$B$8:$B$21,0),MATCH($B71,'3c Mappings'!$C$7:$O$7,0)))</f>
        <v>0</v>
      </c>
      <c r="K71" s="82">
        <f>IF(K18="-","-",K18*INDEX('3c Mappings'!$C$8:$O$21,MATCH($C71,'3c Mappings'!$B$8:$B$21,0),MATCH($B71,'3c Mappings'!$C$7:$O$7,0)))</f>
        <v>0</v>
      </c>
      <c r="L71" s="82">
        <f>IF(L18="-","-",L18*INDEX('3c Mappings'!$C$8:$O$21,MATCH($C71,'3c Mappings'!$B$8:$B$21,0),MATCH($B71,'3c Mappings'!$C$7:$O$7,0)))</f>
        <v>0</v>
      </c>
      <c r="M71" s="82">
        <f>IF(M18="-","-",M18*INDEX('3c Mappings'!$C$8:$O$21,MATCH($C71,'3c Mappings'!$B$8:$B$21,0),MATCH($B71,'3c Mappings'!$C$7:$O$7,0)))</f>
        <v>0</v>
      </c>
      <c r="N71" s="84"/>
      <c r="O71" s="82">
        <f>IF(O18="-","-",O18*INDEX('3c Mappings'!$C$8:$O$21,MATCH($C71,'3c Mappings'!$B$8:$B$21,0),MATCH($B71,'3c Mappings'!$C$7:$O$7,0)))</f>
        <v>0</v>
      </c>
      <c r="P71" s="82">
        <f>IF(P18="-","-",P18*INDEX('3c Mappings'!$C$8:$O$21,MATCH($C71,'3c Mappings'!$B$8:$B$21,0),MATCH($B71,'3c Mappings'!$C$7:$O$7,0)))</f>
        <v>0</v>
      </c>
      <c r="Q71" s="82">
        <f>IF(Q18="-","-",Q18*INDEX('3c Mappings'!$C$8:$O$21,MATCH($C71,'3c Mappings'!$B$8:$B$21,0),MATCH($B71,'3c Mappings'!$C$7:$O$7,0)))</f>
        <v>0</v>
      </c>
      <c r="R71" s="82">
        <f>IF(R18="-","-",R18*INDEX('3c Mappings'!$C$8:$O$21,MATCH($C71,'3c Mappings'!$B$8:$B$21,0),MATCH($B71,'3c Mappings'!$C$7:$O$7,0)))</f>
        <v>0</v>
      </c>
      <c r="S71" s="82">
        <f>IF(S18="-","-",S18*INDEX('3c Mappings'!$C$8:$O$21,MATCH($C71,'3c Mappings'!$B$8:$B$21,0),MATCH($B71,'3c Mappings'!$C$7:$O$7,0)))</f>
        <v>0</v>
      </c>
      <c r="T71" s="82">
        <f>IF(T18="-","-",T18*INDEX('3c Mappings'!$C$8:$O$21,MATCH($C71,'3c Mappings'!$B$8:$B$21,0),MATCH($B71,'3c Mappings'!$C$7:$O$7,0)))</f>
        <v>0</v>
      </c>
      <c r="U71" s="82">
        <f>IF(U18="-","-",U18*INDEX('3c Mappings'!$C$8:$O$21,MATCH($C71,'3c Mappings'!$B$8:$B$21,0),MATCH($B71,'3c Mappings'!$C$7:$O$7,0)))</f>
        <v>0</v>
      </c>
      <c r="V71" s="82">
        <f>IF(V18="-","-",V18*INDEX('3c Mappings'!$C$8:$O$21,MATCH($C71,'3c Mappings'!$B$8:$B$21,0),MATCH($B71,'3c Mappings'!$C$7:$O$7,0)))</f>
        <v>0</v>
      </c>
      <c r="W71" s="82">
        <f>IF(W18="-","-",W18*INDEX('3c Mappings'!$C$8:$O$21,MATCH($C71,'3c Mappings'!$B$8:$B$21,0),MATCH($B71,'3c Mappings'!$C$7:$O$7,0)))</f>
        <v>0</v>
      </c>
      <c r="X71" s="82" t="str">
        <f>IF(X18="-","-",X18*INDEX('3c Mappings'!$C$8:$O$21,MATCH($C71,'3c Mappings'!$B$8:$B$21,0),MATCH($B71,'3c Mappings'!$C$7:$O$7,0)))</f>
        <v>-</v>
      </c>
      <c r="Y71" s="82" t="str">
        <f>IF(Y18="-","-",Y18*INDEX('3c Mappings'!$C$8:$O$21,MATCH($C71,'3c Mappings'!$B$8:$B$21,0),MATCH($B71,'3c Mappings'!$C$7:$O$7,0)))</f>
        <v>-</v>
      </c>
      <c r="Z71" s="10"/>
    </row>
    <row r="72" spans="1:26" s="14" customFormat="1" ht="11.25">
      <c r="A72" s="10"/>
      <c r="B72" s="74" t="s">
        <v>161</v>
      </c>
      <c r="C72" s="75" t="s">
        <v>132</v>
      </c>
      <c r="D72" s="197"/>
      <c r="E72" s="29"/>
      <c r="F72" s="82">
        <f>IF(F19="-","-",F19*INDEX('3c Mappings'!$C$8:$O$21,MATCH($C72,'3c Mappings'!$B$8:$B$21,0),MATCH($B72,'3c Mappings'!$C$7:$O$7,0)))</f>
        <v>9.5073174422711251</v>
      </c>
      <c r="G72" s="82">
        <f>IF(G19="-","-",G19*INDEX('3c Mappings'!$C$8:$O$21,MATCH($C72,'3c Mappings'!$B$8:$B$21,0),MATCH($B72,'3c Mappings'!$C$7:$O$7,0)))</f>
        <v>9.4140865371197577</v>
      </c>
      <c r="H72" s="82">
        <f>IF(H19="-","-",H19*INDEX('3c Mappings'!$C$8:$O$21,MATCH($C72,'3c Mappings'!$B$8:$B$21,0),MATCH($B72,'3c Mappings'!$C$7:$O$7,0)))</f>
        <v>10.218696867714549</v>
      </c>
      <c r="I72" s="82">
        <f>IF(I19="-","-",I19*INDEX('3c Mappings'!$C$8:$O$21,MATCH($C72,'3c Mappings'!$B$8:$B$21,0),MATCH($B72,'3c Mappings'!$C$7:$O$7,0)))</f>
        <v>9.9483272427755853</v>
      </c>
      <c r="J72" s="82">
        <f>IF(J19="-","-",J19*INDEX('3c Mappings'!$C$8:$O$21,MATCH($C72,'3c Mappings'!$B$8:$B$21,0),MATCH($B72,'3c Mappings'!$C$7:$O$7,0)))</f>
        <v>9.795389924351916</v>
      </c>
      <c r="K72" s="82">
        <f>IF(K19="-","-",K19*INDEX('3c Mappings'!$C$8:$O$21,MATCH($C72,'3c Mappings'!$B$8:$B$21,0),MATCH($B72,'3c Mappings'!$C$7:$O$7,0)))</f>
        <v>9.8140361053821898</v>
      </c>
      <c r="L72" s="82">
        <f>IF(L19="-","-",L19*INDEX('3c Mappings'!$C$8:$O$21,MATCH($C72,'3c Mappings'!$B$8:$B$21,0),MATCH($B72,'3c Mappings'!$C$7:$O$7,0)))</f>
        <v>9.45662034436738</v>
      </c>
      <c r="M72" s="82">
        <f>IF(M19="-","-",M19*INDEX('3c Mappings'!$C$8:$O$21,MATCH($C72,'3c Mappings'!$B$8:$B$21,0),MATCH($B72,'3c Mappings'!$C$7:$O$7,0)))</f>
        <v>9.5125588874581997</v>
      </c>
      <c r="N72" s="84"/>
      <c r="O72" s="82">
        <f>IF(O19="-","-",O19*INDEX('3c Mappings'!$C$8:$O$21,MATCH($C72,'3c Mappings'!$B$8:$B$21,0),MATCH($B72,'3c Mappings'!$C$7:$O$7,0)))</f>
        <v>9.5125588874581997</v>
      </c>
      <c r="P72" s="82">
        <f>IF(P19="-","-",P19*INDEX('3c Mappings'!$C$8:$O$21,MATCH($C72,'3c Mappings'!$B$8:$B$21,0),MATCH($B72,'3c Mappings'!$C$7:$O$7,0)))</f>
        <v>10.22215686407981</v>
      </c>
      <c r="Q72" s="82">
        <f>IF(Q19="-","-",Q19*INDEX('3c Mappings'!$C$8:$O$21,MATCH($C72,'3c Mappings'!$B$8:$B$21,0),MATCH($B72,'3c Mappings'!$C$7:$O$7,0)))</f>
        <v>9.8772025150197518</v>
      </c>
      <c r="R72" s="82">
        <f>IF(R19="-","-",R19*INDEX('3c Mappings'!$C$8:$O$21,MATCH($C72,'3c Mappings'!$B$8:$B$21,0),MATCH($B72,'3c Mappings'!$C$7:$O$7,0)))</f>
        <v>9.0598141619945043</v>
      </c>
      <c r="S72" s="82">
        <f>IF(S19="-","-",S19*INDEX('3c Mappings'!$C$8:$O$21,MATCH($C72,'3c Mappings'!$B$8:$B$21,0),MATCH($B72,'3c Mappings'!$C$7:$O$7,0)))</f>
        <v>6.9900880676341526</v>
      </c>
      <c r="T72" s="82">
        <f>IF(T19="-","-",T19*INDEX('3c Mappings'!$C$8:$O$21,MATCH($C72,'3c Mappings'!$B$8:$B$21,0),MATCH($B72,'3c Mappings'!$C$7:$O$7,0)))</f>
        <v>6.619334310181058</v>
      </c>
      <c r="U72" s="82">
        <f>IF(U19="-","-",U19*INDEX('3c Mappings'!$C$8:$O$21,MATCH($C72,'3c Mappings'!$B$8:$B$21,0),MATCH($B72,'3c Mappings'!$C$7:$O$7,0)))</f>
        <v>6.2837030516361354</v>
      </c>
      <c r="V72" s="82">
        <f>IF(V19="-","-",V19*INDEX('3c Mappings'!$C$8:$O$21,MATCH($C72,'3c Mappings'!$B$8:$B$21,0),MATCH($B72,'3c Mappings'!$C$7:$O$7,0)))</f>
        <v>8.7763749251849834</v>
      </c>
      <c r="W72" s="82">
        <f>IF(W19="-","-",W19*INDEX('3c Mappings'!$C$8:$O$21,MATCH($C72,'3c Mappings'!$B$8:$B$21,0),MATCH($B72,'3c Mappings'!$C$7:$O$7,0)))</f>
        <v>11.116470644484298</v>
      </c>
      <c r="X72" s="82" t="str">
        <f>IF(X19="-","-",X19*INDEX('3c Mappings'!$C$8:$O$21,MATCH($C72,'3c Mappings'!$B$8:$B$21,0),MATCH($B72,'3c Mappings'!$C$7:$O$7,0)))</f>
        <v>-</v>
      </c>
      <c r="Y72" s="82" t="str">
        <f>IF(Y19="-","-",Y19*INDEX('3c Mappings'!$C$8:$O$21,MATCH($C72,'3c Mappings'!$B$8:$B$21,0),MATCH($B72,'3c Mappings'!$C$7:$O$7,0)))</f>
        <v>-</v>
      </c>
      <c r="Z72" s="10"/>
    </row>
    <row r="73" spans="1:26" s="14" customFormat="1" ht="11.25">
      <c r="A73" s="10"/>
      <c r="B73" s="74" t="s">
        <v>162</v>
      </c>
      <c r="C73" s="75" t="s">
        <v>132</v>
      </c>
      <c r="D73" s="197"/>
      <c r="E73" s="29"/>
      <c r="F73" s="82">
        <f>IF(F20="-","-",F20*INDEX('3c Mappings'!$C$8:$O$21,MATCH($C73,'3c Mappings'!$B$8:$B$21,0),MATCH($B73,'3c Mappings'!$C$7:$O$7,0)))</f>
        <v>0</v>
      </c>
      <c r="G73" s="82">
        <f>IF(G20="-","-",G20*INDEX('3c Mappings'!$C$8:$O$21,MATCH($C73,'3c Mappings'!$B$8:$B$21,0),MATCH($B73,'3c Mappings'!$C$7:$O$7,0)))</f>
        <v>0</v>
      </c>
      <c r="H73" s="82">
        <f>IF(H20="-","-",H20*INDEX('3c Mappings'!$C$8:$O$21,MATCH($C73,'3c Mappings'!$B$8:$B$21,0),MATCH($B73,'3c Mappings'!$C$7:$O$7,0)))</f>
        <v>0</v>
      </c>
      <c r="I73" s="82">
        <f>IF(I20="-","-",I20*INDEX('3c Mappings'!$C$8:$O$21,MATCH($C73,'3c Mappings'!$B$8:$B$21,0),MATCH($B73,'3c Mappings'!$C$7:$O$7,0)))</f>
        <v>0</v>
      </c>
      <c r="J73" s="82">
        <f>IF(J20="-","-",J20*INDEX('3c Mappings'!$C$8:$O$21,MATCH($C73,'3c Mappings'!$B$8:$B$21,0),MATCH($B73,'3c Mappings'!$C$7:$O$7,0)))</f>
        <v>0</v>
      </c>
      <c r="K73" s="82">
        <f>IF(K20="-","-",K20*INDEX('3c Mappings'!$C$8:$O$21,MATCH($C73,'3c Mappings'!$B$8:$B$21,0),MATCH($B73,'3c Mappings'!$C$7:$O$7,0)))</f>
        <v>0</v>
      </c>
      <c r="L73" s="82">
        <f>IF(L20="-","-",L20*INDEX('3c Mappings'!$C$8:$O$21,MATCH($C73,'3c Mappings'!$B$8:$B$21,0),MATCH($B73,'3c Mappings'!$C$7:$O$7,0)))</f>
        <v>0</v>
      </c>
      <c r="M73" s="82">
        <f>IF(M20="-","-",M20*INDEX('3c Mappings'!$C$8:$O$21,MATCH($C73,'3c Mappings'!$B$8:$B$21,0),MATCH($B73,'3c Mappings'!$C$7:$O$7,0)))</f>
        <v>0</v>
      </c>
      <c r="N73" s="84"/>
      <c r="O73" s="82">
        <f>IF(O20="-","-",O20*INDEX('3c Mappings'!$C$8:$O$21,MATCH($C73,'3c Mappings'!$B$8:$B$21,0),MATCH($B73,'3c Mappings'!$C$7:$O$7,0)))</f>
        <v>0</v>
      </c>
      <c r="P73" s="82">
        <f>IF(P20="-","-",P20*INDEX('3c Mappings'!$C$8:$O$21,MATCH($C73,'3c Mappings'!$B$8:$B$21,0),MATCH($B73,'3c Mappings'!$C$7:$O$7,0)))</f>
        <v>0</v>
      </c>
      <c r="Q73" s="82">
        <f>IF(Q20="-","-",Q20*INDEX('3c Mappings'!$C$8:$O$21,MATCH($C73,'3c Mappings'!$B$8:$B$21,0),MATCH($B73,'3c Mappings'!$C$7:$O$7,0)))</f>
        <v>0</v>
      </c>
      <c r="R73" s="82">
        <f>IF(R20="-","-",R20*INDEX('3c Mappings'!$C$8:$O$21,MATCH($C73,'3c Mappings'!$B$8:$B$21,0),MATCH($B73,'3c Mappings'!$C$7:$O$7,0)))</f>
        <v>0</v>
      </c>
      <c r="S73" s="82">
        <f>IF(S20="-","-",S20*INDEX('3c Mappings'!$C$8:$O$21,MATCH($C73,'3c Mappings'!$B$8:$B$21,0),MATCH($B73,'3c Mappings'!$C$7:$O$7,0)))</f>
        <v>0</v>
      </c>
      <c r="T73" s="82">
        <f>IF(T20="-","-",T20*INDEX('3c Mappings'!$C$8:$O$21,MATCH($C73,'3c Mappings'!$B$8:$B$21,0),MATCH($B73,'3c Mappings'!$C$7:$O$7,0)))</f>
        <v>0</v>
      </c>
      <c r="U73" s="82">
        <f>IF(U20="-","-",U20*INDEX('3c Mappings'!$C$8:$O$21,MATCH($C73,'3c Mappings'!$B$8:$B$21,0),MATCH($B73,'3c Mappings'!$C$7:$O$7,0)))</f>
        <v>0</v>
      </c>
      <c r="V73" s="82">
        <f>IF(V20="-","-",V20*INDEX('3c Mappings'!$C$8:$O$21,MATCH($C73,'3c Mappings'!$B$8:$B$21,0),MATCH($B73,'3c Mappings'!$C$7:$O$7,0)))</f>
        <v>0</v>
      </c>
      <c r="W73" s="82">
        <f>IF(W20="-","-",W20*INDEX('3c Mappings'!$C$8:$O$21,MATCH($C73,'3c Mappings'!$B$8:$B$21,0),MATCH($B73,'3c Mappings'!$C$7:$O$7,0)))</f>
        <v>0</v>
      </c>
      <c r="X73" s="82" t="str">
        <f>IF(X20="-","-",X20*INDEX('3c Mappings'!$C$8:$O$21,MATCH($C73,'3c Mappings'!$B$8:$B$21,0),MATCH($B73,'3c Mappings'!$C$7:$O$7,0)))</f>
        <v>-</v>
      </c>
      <c r="Y73" s="82" t="str">
        <f>IF(Y20="-","-",Y20*INDEX('3c Mappings'!$C$8:$O$21,MATCH($C73,'3c Mappings'!$B$8:$B$21,0),MATCH($B73,'3c Mappings'!$C$7:$O$7,0)))</f>
        <v>-</v>
      </c>
      <c r="Z73" s="10"/>
    </row>
    <row r="74" spans="1:26" s="14" customFormat="1" ht="11.25">
      <c r="A74" s="10"/>
      <c r="B74" s="74" t="s">
        <v>163</v>
      </c>
      <c r="C74" s="75" t="s">
        <v>132</v>
      </c>
      <c r="D74" s="197"/>
      <c r="E74" s="29"/>
      <c r="F74" s="82">
        <f>IF(F21="-","-",F21*INDEX('3c Mappings'!$C$8:$O$21,MATCH($C74,'3c Mappings'!$B$8:$B$21,0),MATCH($B74,'3c Mappings'!$C$7:$O$7,0)))</f>
        <v>0</v>
      </c>
      <c r="G74" s="82">
        <f>IF(G21="-","-",G21*INDEX('3c Mappings'!$C$8:$O$21,MATCH($C74,'3c Mappings'!$B$8:$B$21,0),MATCH($B74,'3c Mappings'!$C$7:$O$7,0)))</f>
        <v>0</v>
      </c>
      <c r="H74" s="82">
        <f>IF(H21="-","-",H21*INDEX('3c Mappings'!$C$8:$O$21,MATCH($C74,'3c Mappings'!$B$8:$B$21,0),MATCH($B74,'3c Mappings'!$C$7:$O$7,0)))</f>
        <v>0</v>
      </c>
      <c r="I74" s="82">
        <f>IF(I21="-","-",I21*INDEX('3c Mappings'!$C$8:$O$21,MATCH($C74,'3c Mappings'!$B$8:$B$21,0),MATCH($B74,'3c Mappings'!$C$7:$O$7,0)))</f>
        <v>0</v>
      </c>
      <c r="J74" s="82">
        <f>IF(J21="-","-",J21*INDEX('3c Mappings'!$C$8:$O$21,MATCH($C74,'3c Mappings'!$B$8:$B$21,0),MATCH($B74,'3c Mappings'!$C$7:$O$7,0)))</f>
        <v>0</v>
      </c>
      <c r="K74" s="82">
        <f>IF(K21="-","-",K21*INDEX('3c Mappings'!$C$8:$O$21,MATCH($C74,'3c Mappings'!$B$8:$B$21,0),MATCH($B74,'3c Mappings'!$C$7:$O$7,0)))</f>
        <v>0</v>
      </c>
      <c r="L74" s="82">
        <f>IF(L21="-","-",L21*INDEX('3c Mappings'!$C$8:$O$21,MATCH($C74,'3c Mappings'!$B$8:$B$21,0),MATCH($B74,'3c Mappings'!$C$7:$O$7,0)))</f>
        <v>0</v>
      </c>
      <c r="M74" s="82">
        <f>IF(M21="-","-",M21*INDEX('3c Mappings'!$C$8:$O$21,MATCH($C74,'3c Mappings'!$B$8:$B$21,0),MATCH($B74,'3c Mappings'!$C$7:$O$7,0)))</f>
        <v>0</v>
      </c>
      <c r="N74" s="84"/>
      <c r="O74" s="82">
        <f>IF(O21="-","-",O21*INDEX('3c Mappings'!$C$8:$O$21,MATCH($C74,'3c Mappings'!$B$8:$B$21,0),MATCH($B74,'3c Mappings'!$C$7:$O$7,0)))</f>
        <v>0</v>
      </c>
      <c r="P74" s="82">
        <f>IF(P21="-","-",P21*INDEX('3c Mappings'!$C$8:$O$21,MATCH($C74,'3c Mappings'!$B$8:$B$21,0),MATCH($B74,'3c Mappings'!$C$7:$O$7,0)))</f>
        <v>0</v>
      </c>
      <c r="Q74" s="82">
        <f>IF(Q21="-","-",Q21*INDEX('3c Mappings'!$C$8:$O$21,MATCH($C74,'3c Mappings'!$B$8:$B$21,0),MATCH($B74,'3c Mappings'!$C$7:$O$7,0)))</f>
        <v>0</v>
      </c>
      <c r="R74" s="82">
        <f>IF(R21="-","-",R21*INDEX('3c Mappings'!$C$8:$O$21,MATCH($C74,'3c Mappings'!$B$8:$B$21,0),MATCH($B74,'3c Mappings'!$C$7:$O$7,0)))</f>
        <v>0</v>
      </c>
      <c r="S74" s="82">
        <f>IF(S21="-","-",S21*INDEX('3c Mappings'!$C$8:$O$21,MATCH($C74,'3c Mappings'!$B$8:$B$21,0),MATCH($B74,'3c Mappings'!$C$7:$O$7,0)))</f>
        <v>0</v>
      </c>
      <c r="T74" s="82">
        <f>IF(T21="-","-",T21*INDEX('3c Mappings'!$C$8:$O$21,MATCH($C74,'3c Mappings'!$B$8:$B$21,0),MATCH($B74,'3c Mappings'!$C$7:$O$7,0)))</f>
        <v>0</v>
      </c>
      <c r="U74" s="82">
        <f>IF(U21="-","-",U21*INDEX('3c Mappings'!$C$8:$O$21,MATCH($C74,'3c Mappings'!$B$8:$B$21,0),MATCH($B74,'3c Mappings'!$C$7:$O$7,0)))</f>
        <v>0</v>
      </c>
      <c r="V74" s="82">
        <f>IF(V21="-","-",V21*INDEX('3c Mappings'!$C$8:$O$21,MATCH($C74,'3c Mappings'!$B$8:$B$21,0),MATCH($B74,'3c Mappings'!$C$7:$O$7,0)))</f>
        <v>0</v>
      </c>
      <c r="W74" s="82">
        <f>IF(W21="-","-",W21*INDEX('3c Mappings'!$C$8:$O$21,MATCH($C74,'3c Mappings'!$B$8:$B$21,0),MATCH($B74,'3c Mappings'!$C$7:$O$7,0)))</f>
        <v>0</v>
      </c>
      <c r="X74" s="82" t="str">
        <f>IF(X21="-","-",X21*INDEX('3c Mappings'!$C$8:$O$21,MATCH($C74,'3c Mappings'!$B$8:$B$21,0),MATCH($B74,'3c Mappings'!$C$7:$O$7,0)))</f>
        <v>-</v>
      </c>
      <c r="Y74" s="82" t="str">
        <f>IF(Y21="-","-",Y21*INDEX('3c Mappings'!$C$8:$O$21,MATCH($C74,'3c Mappings'!$B$8:$B$21,0),MATCH($B74,'3c Mappings'!$C$7:$O$7,0)))</f>
        <v>-</v>
      </c>
      <c r="Z74" s="10"/>
    </row>
    <row r="75" spans="1:26" s="14" customFormat="1" ht="11.25">
      <c r="A75" s="10"/>
      <c r="B75" s="74" t="s">
        <v>164</v>
      </c>
      <c r="C75" s="75" t="s">
        <v>132</v>
      </c>
      <c r="D75" s="197"/>
      <c r="E75" s="29"/>
      <c r="F75" s="82">
        <f>IF(F22="-","-",F22*INDEX('3c Mappings'!$C$8:$O$21,MATCH($C75,'3c Mappings'!$B$8:$B$21,0),MATCH($B75,'3c Mappings'!$C$7:$O$7,0)))</f>
        <v>0</v>
      </c>
      <c r="G75" s="82">
        <f>IF(G22="-","-",G22*INDEX('3c Mappings'!$C$8:$O$21,MATCH($C75,'3c Mappings'!$B$8:$B$21,0),MATCH($B75,'3c Mappings'!$C$7:$O$7,0)))</f>
        <v>0</v>
      </c>
      <c r="H75" s="82">
        <f>IF(H22="-","-",H22*INDEX('3c Mappings'!$C$8:$O$21,MATCH($C75,'3c Mappings'!$B$8:$B$21,0),MATCH($B75,'3c Mappings'!$C$7:$O$7,0)))</f>
        <v>0</v>
      </c>
      <c r="I75" s="82">
        <f>IF(I22="-","-",I22*INDEX('3c Mappings'!$C$8:$O$21,MATCH($C75,'3c Mappings'!$B$8:$B$21,0),MATCH($B75,'3c Mappings'!$C$7:$O$7,0)))</f>
        <v>0</v>
      </c>
      <c r="J75" s="82">
        <f>IF(J22="-","-",J22*INDEX('3c Mappings'!$C$8:$O$21,MATCH($C75,'3c Mappings'!$B$8:$B$21,0),MATCH($B75,'3c Mappings'!$C$7:$O$7,0)))</f>
        <v>0</v>
      </c>
      <c r="K75" s="82">
        <f>IF(K22="-","-",K22*INDEX('3c Mappings'!$C$8:$O$21,MATCH($C75,'3c Mappings'!$B$8:$B$21,0),MATCH($B75,'3c Mappings'!$C$7:$O$7,0)))</f>
        <v>0</v>
      </c>
      <c r="L75" s="82">
        <f>IF(L22="-","-",L22*INDEX('3c Mappings'!$C$8:$O$21,MATCH($C75,'3c Mappings'!$B$8:$B$21,0),MATCH($B75,'3c Mappings'!$C$7:$O$7,0)))</f>
        <v>0</v>
      </c>
      <c r="M75" s="82">
        <f>IF(M22="-","-",M22*INDEX('3c Mappings'!$C$8:$O$21,MATCH($C75,'3c Mappings'!$B$8:$B$21,0),MATCH($B75,'3c Mappings'!$C$7:$O$7,0)))</f>
        <v>0</v>
      </c>
      <c r="N75" s="84"/>
      <c r="O75" s="82">
        <f>IF(O22="-","-",O22*INDEX('3c Mappings'!$C$8:$O$21,MATCH($C75,'3c Mappings'!$B$8:$B$21,0),MATCH($B75,'3c Mappings'!$C$7:$O$7,0)))</f>
        <v>0</v>
      </c>
      <c r="P75" s="82">
        <f>IF(P22="-","-",P22*INDEX('3c Mappings'!$C$8:$O$21,MATCH($C75,'3c Mappings'!$B$8:$B$21,0),MATCH($B75,'3c Mappings'!$C$7:$O$7,0)))</f>
        <v>0</v>
      </c>
      <c r="Q75" s="82">
        <f>IF(Q22="-","-",Q22*INDEX('3c Mappings'!$C$8:$O$21,MATCH($C75,'3c Mappings'!$B$8:$B$21,0),MATCH($B75,'3c Mappings'!$C$7:$O$7,0)))</f>
        <v>0</v>
      </c>
      <c r="R75" s="82">
        <f>IF(R22="-","-",R22*INDEX('3c Mappings'!$C$8:$O$21,MATCH($C75,'3c Mappings'!$B$8:$B$21,0),MATCH($B75,'3c Mappings'!$C$7:$O$7,0)))</f>
        <v>0</v>
      </c>
      <c r="S75" s="82">
        <f>IF(S22="-","-",S22*INDEX('3c Mappings'!$C$8:$O$21,MATCH($C75,'3c Mappings'!$B$8:$B$21,0),MATCH($B75,'3c Mappings'!$C$7:$O$7,0)))</f>
        <v>0</v>
      </c>
      <c r="T75" s="82">
        <f>IF(T22="-","-",T22*INDEX('3c Mappings'!$C$8:$O$21,MATCH($C75,'3c Mappings'!$B$8:$B$21,0),MATCH($B75,'3c Mappings'!$C$7:$O$7,0)))</f>
        <v>0</v>
      </c>
      <c r="U75" s="82">
        <f>IF(U22="-","-",U22*INDEX('3c Mappings'!$C$8:$O$21,MATCH($C75,'3c Mappings'!$B$8:$B$21,0),MATCH($B75,'3c Mappings'!$C$7:$O$7,0)))</f>
        <v>0</v>
      </c>
      <c r="V75" s="82">
        <f>IF(V22="-","-",V22*INDEX('3c Mappings'!$C$8:$O$21,MATCH($C75,'3c Mappings'!$B$8:$B$21,0),MATCH($B75,'3c Mappings'!$C$7:$O$7,0)))</f>
        <v>0</v>
      </c>
      <c r="W75" s="82">
        <f>IF(W22="-","-",W22*INDEX('3c Mappings'!$C$8:$O$21,MATCH($C75,'3c Mappings'!$B$8:$B$21,0),MATCH($B75,'3c Mappings'!$C$7:$O$7,0)))</f>
        <v>0</v>
      </c>
      <c r="X75" s="82" t="str">
        <f>IF(X22="-","-",X22*INDEX('3c Mappings'!$C$8:$O$21,MATCH($C75,'3c Mappings'!$B$8:$B$21,0),MATCH($B75,'3c Mappings'!$C$7:$O$7,0)))</f>
        <v>-</v>
      </c>
      <c r="Y75" s="82" t="str">
        <f>IF(Y22="-","-",Y22*INDEX('3c Mappings'!$C$8:$O$21,MATCH($C75,'3c Mappings'!$B$8:$B$21,0),MATCH($B75,'3c Mappings'!$C$7:$O$7,0)))</f>
        <v>-</v>
      </c>
      <c r="Z75" s="10"/>
    </row>
    <row r="76" spans="1:26" s="14" customFormat="1" ht="11.25">
      <c r="A76" s="10"/>
      <c r="B76" s="74" t="s">
        <v>165</v>
      </c>
      <c r="C76" s="75" t="s">
        <v>132</v>
      </c>
      <c r="D76" s="197"/>
      <c r="E76" s="29"/>
      <c r="F76" s="82">
        <f>IF(F23="-","-",F23*INDEX('3c Mappings'!$C$8:$O$21,MATCH($C76,'3c Mappings'!$B$8:$B$21,0),MATCH($B76,'3c Mappings'!$C$7:$O$7,0)))</f>
        <v>0</v>
      </c>
      <c r="G76" s="82">
        <f>IF(G23="-","-",G23*INDEX('3c Mappings'!$C$8:$O$21,MATCH($C76,'3c Mappings'!$B$8:$B$21,0),MATCH($B76,'3c Mappings'!$C$7:$O$7,0)))</f>
        <v>0</v>
      </c>
      <c r="H76" s="82">
        <f>IF(H23="-","-",H23*INDEX('3c Mappings'!$C$8:$O$21,MATCH($C76,'3c Mappings'!$B$8:$B$21,0),MATCH($B76,'3c Mappings'!$C$7:$O$7,0)))</f>
        <v>0</v>
      </c>
      <c r="I76" s="82">
        <f>IF(I23="-","-",I23*INDEX('3c Mappings'!$C$8:$O$21,MATCH($C76,'3c Mappings'!$B$8:$B$21,0),MATCH($B76,'3c Mappings'!$C$7:$O$7,0)))</f>
        <v>0</v>
      </c>
      <c r="J76" s="82">
        <f>IF(J23="-","-",J23*INDEX('3c Mappings'!$C$8:$O$21,MATCH($C76,'3c Mappings'!$B$8:$B$21,0),MATCH($B76,'3c Mappings'!$C$7:$O$7,0)))</f>
        <v>0</v>
      </c>
      <c r="K76" s="82">
        <f>IF(K23="-","-",K23*INDEX('3c Mappings'!$C$8:$O$21,MATCH($C76,'3c Mappings'!$B$8:$B$21,0),MATCH($B76,'3c Mappings'!$C$7:$O$7,0)))</f>
        <v>0</v>
      </c>
      <c r="L76" s="82">
        <f>IF(L23="-","-",L23*INDEX('3c Mappings'!$C$8:$O$21,MATCH($C76,'3c Mappings'!$B$8:$B$21,0),MATCH($B76,'3c Mappings'!$C$7:$O$7,0)))</f>
        <v>0</v>
      </c>
      <c r="M76" s="82">
        <f>IF(M23="-","-",M23*INDEX('3c Mappings'!$C$8:$O$21,MATCH($C76,'3c Mappings'!$B$8:$B$21,0),MATCH($B76,'3c Mappings'!$C$7:$O$7,0)))</f>
        <v>0</v>
      </c>
      <c r="N76" s="84"/>
      <c r="O76" s="82">
        <f>IF(O23="-","-",O23*INDEX('3c Mappings'!$C$8:$O$21,MATCH($C76,'3c Mappings'!$B$8:$B$21,0),MATCH($B76,'3c Mappings'!$C$7:$O$7,0)))</f>
        <v>0</v>
      </c>
      <c r="P76" s="82">
        <f>IF(P23="-","-",P23*INDEX('3c Mappings'!$C$8:$O$21,MATCH($C76,'3c Mappings'!$B$8:$B$21,0),MATCH($B76,'3c Mappings'!$C$7:$O$7,0)))</f>
        <v>0</v>
      </c>
      <c r="Q76" s="82">
        <f>IF(Q23="-","-",Q23*INDEX('3c Mappings'!$C$8:$O$21,MATCH($C76,'3c Mappings'!$B$8:$B$21,0),MATCH($B76,'3c Mappings'!$C$7:$O$7,0)))</f>
        <v>0</v>
      </c>
      <c r="R76" s="82">
        <f>IF(R23="-","-",R23*INDEX('3c Mappings'!$C$8:$O$21,MATCH($C76,'3c Mappings'!$B$8:$B$21,0),MATCH($B76,'3c Mappings'!$C$7:$O$7,0)))</f>
        <v>0</v>
      </c>
      <c r="S76" s="82">
        <f>IF(S23="-","-",S23*INDEX('3c Mappings'!$C$8:$O$21,MATCH($C76,'3c Mappings'!$B$8:$B$21,0),MATCH($B76,'3c Mappings'!$C$7:$O$7,0)))</f>
        <v>0</v>
      </c>
      <c r="T76" s="82">
        <f>IF(T23="-","-",T23*INDEX('3c Mappings'!$C$8:$O$21,MATCH($C76,'3c Mappings'!$B$8:$B$21,0),MATCH($B76,'3c Mappings'!$C$7:$O$7,0)))</f>
        <v>0</v>
      </c>
      <c r="U76" s="82">
        <f>IF(U23="-","-",U23*INDEX('3c Mappings'!$C$8:$O$21,MATCH($C76,'3c Mappings'!$B$8:$B$21,0),MATCH($B76,'3c Mappings'!$C$7:$O$7,0)))</f>
        <v>0</v>
      </c>
      <c r="V76" s="82">
        <f>IF(V23="-","-",V23*INDEX('3c Mappings'!$C$8:$O$21,MATCH($C76,'3c Mappings'!$B$8:$B$21,0),MATCH($B76,'3c Mappings'!$C$7:$O$7,0)))</f>
        <v>0</v>
      </c>
      <c r="W76" s="82">
        <f>IF(W23="-","-",W23*INDEX('3c Mappings'!$C$8:$O$21,MATCH($C76,'3c Mappings'!$B$8:$B$21,0),MATCH($B76,'3c Mappings'!$C$7:$O$7,0)))</f>
        <v>0</v>
      </c>
      <c r="X76" s="82" t="str">
        <f>IF(X23="-","-",X23*INDEX('3c Mappings'!$C$8:$O$21,MATCH($C76,'3c Mappings'!$B$8:$B$21,0),MATCH($B76,'3c Mappings'!$C$7:$O$7,0)))</f>
        <v>-</v>
      </c>
      <c r="Y76" s="82" t="str">
        <f>IF(Y23="-","-",Y23*INDEX('3c Mappings'!$C$8:$O$21,MATCH($C76,'3c Mappings'!$B$8:$B$21,0),MATCH($B76,'3c Mappings'!$C$7:$O$7,0)))</f>
        <v>-</v>
      </c>
      <c r="Z76" s="10"/>
    </row>
    <row r="77" spans="1:26" s="14" customFormat="1" ht="11.25">
      <c r="A77" s="10"/>
      <c r="B77" s="74" t="s">
        <v>166</v>
      </c>
      <c r="C77" s="75" t="s">
        <v>132</v>
      </c>
      <c r="D77" s="197"/>
      <c r="E77" s="29"/>
      <c r="F77" s="82">
        <f>IF(F24="-","-",F24*INDEX('3c Mappings'!$C$8:$O$21,MATCH($C77,'3c Mappings'!$B$8:$B$21,0),MATCH($B77,'3c Mappings'!$C$7:$O$7,0)))</f>
        <v>5.7018299189386126E-2</v>
      </c>
      <c r="G77" s="82">
        <f>IF(G24="-","-",G24*INDEX('3c Mappings'!$C$8:$O$21,MATCH($C77,'3c Mappings'!$B$8:$B$21,0),MATCH($B77,'3c Mappings'!$C$7:$O$7,0)))</f>
        <v>5.636361753064132E-2</v>
      </c>
      <c r="H77" s="82">
        <f>IF(H24="-","-",H24*INDEX('3c Mappings'!$C$8:$O$21,MATCH($C77,'3c Mappings'!$B$8:$B$21,0),MATCH($B77,'3c Mappings'!$C$7:$O$7,0)))</f>
        <v>5.6313112046842397E-2</v>
      </c>
      <c r="I77" s="82">
        <f>IF(I24="-","-",I24*INDEX('3c Mappings'!$C$8:$O$21,MATCH($C77,'3c Mappings'!$B$8:$B$21,0),MATCH($B77,'3c Mappings'!$C$7:$O$7,0)))</f>
        <v>5.4414535236482445E-2</v>
      </c>
      <c r="J77" s="82">
        <f>IF(J24="-","-",J24*INDEX('3c Mappings'!$C$8:$O$21,MATCH($C77,'3c Mappings'!$B$8:$B$21,0),MATCH($B77,'3c Mappings'!$C$7:$O$7,0)))</f>
        <v>5.4425430313144355E-2</v>
      </c>
      <c r="K77" s="82">
        <f>IF(K24="-","-",K24*INDEX('3c Mappings'!$C$8:$O$21,MATCH($C77,'3c Mappings'!$B$8:$B$21,0),MATCH($B77,'3c Mappings'!$C$7:$O$7,0)))</f>
        <v>5.4556366644893321E-2</v>
      </c>
      <c r="L77" s="82">
        <f>IF(L24="-","-",L24*INDEX('3c Mappings'!$C$8:$O$21,MATCH($C77,'3c Mappings'!$B$8:$B$21,0),MATCH($B77,'3c Mappings'!$C$7:$O$7,0)))</f>
        <v>5.3638448380795331E-2</v>
      </c>
      <c r="M77" s="82">
        <f>IF(M24="-","-",M24*INDEX('3c Mappings'!$C$8:$O$21,MATCH($C77,'3c Mappings'!$B$8:$B$21,0),MATCH($B77,'3c Mappings'!$C$7:$O$7,0)))</f>
        <v>5.4031257376042224E-2</v>
      </c>
      <c r="N77" s="84"/>
      <c r="O77" s="82">
        <f>IF(O24="-","-",O24*INDEX('3c Mappings'!$C$8:$O$21,MATCH($C77,'3c Mappings'!$B$8:$B$21,0),MATCH($B77,'3c Mappings'!$C$7:$O$7,0)))</f>
        <v>5.4031257376042224E-2</v>
      </c>
      <c r="P77" s="82">
        <f>IF(P24="-","-",P24*INDEX('3c Mappings'!$C$8:$O$21,MATCH($C77,'3c Mappings'!$B$8:$B$21,0),MATCH($B77,'3c Mappings'!$C$7:$O$7,0)))</f>
        <v>6.1005195792506843E-2</v>
      </c>
      <c r="Q77" s="82">
        <f>IF(Q24="-","-",Q24*INDEX('3c Mappings'!$C$8:$O$21,MATCH($C77,'3c Mappings'!$B$8:$B$21,0),MATCH($B77,'3c Mappings'!$C$7:$O$7,0)))</f>
        <v>5.8582873655151045E-2</v>
      </c>
      <c r="R77" s="82">
        <f>IF(R24="-","-",R24*INDEX('3c Mappings'!$C$8:$O$21,MATCH($C77,'3c Mappings'!$B$8:$B$21,0),MATCH($B77,'3c Mappings'!$C$7:$O$7,0)))</f>
        <v>5.2296340097836534E-2</v>
      </c>
      <c r="S77" s="82">
        <f>IF(S24="-","-",S24*INDEX('3c Mappings'!$C$8:$O$21,MATCH($C77,'3c Mappings'!$B$8:$B$21,0),MATCH($B77,'3c Mappings'!$C$7:$O$7,0)))</f>
        <v>3.7762407273701705E-2</v>
      </c>
      <c r="T77" s="82">
        <f>IF(T24="-","-",T24*INDEX('3c Mappings'!$C$8:$O$21,MATCH($C77,'3c Mappings'!$B$8:$B$21,0),MATCH($B77,'3c Mappings'!$C$7:$O$7,0)))</f>
        <v>4.8191647723172165E-2</v>
      </c>
      <c r="U77" s="82">
        <f>IF(U24="-","-",U24*INDEX('3c Mappings'!$C$8:$O$21,MATCH($C77,'3c Mappings'!$B$8:$B$21,0),MATCH($B77,'3c Mappings'!$C$7:$O$7,0)))</f>
        <v>4.583479375169084E-2</v>
      </c>
      <c r="V77" s="82">
        <f>IF(V24="-","-",V24*INDEX('3c Mappings'!$C$8:$O$21,MATCH($C77,'3c Mappings'!$B$8:$B$21,0),MATCH($B77,'3c Mappings'!$C$7:$O$7,0)))</f>
        <v>6.8195859658030059E-2</v>
      </c>
      <c r="W77" s="82">
        <f>IF(W24="-","-",W24*INDEX('3c Mappings'!$C$8:$O$21,MATCH($C77,'3c Mappings'!$B$8:$B$21,0),MATCH($B77,'3c Mappings'!$C$7:$O$7,0)))</f>
        <v>8.4628369292524833E-2</v>
      </c>
      <c r="X77" s="82" t="str">
        <f>IF(X24="-","-",X24*INDEX('3c Mappings'!$C$8:$O$21,MATCH($C77,'3c Mappings'!$B$8:$B$21,0),MATCH($B77,'3c Mappings'!$C$7:$O$7,0)))</f>
        <v>-</v>
      </c>
      <c r="Y77" s="82" t="str">
        <f>IF(Y24="-","-",Y24*INDEX('3c Mappings'!$C$8:$O$21,MATCH($C77,'3c Mappings'!$B$8:$B$21,0),MATCH($B77,'3c Mappings'!$C$7:$O$7,0)))</f>
        <v>-</v>
      </c>
      <c r="Z77" s="10"/>
    </row>
    <row r="78" spans="1:26" s="14" customFormat="1" ht="11.25">
      <c r="A78" s="10"/>
      <c r="B78" s="74" t="s">
        <v>167</v>
      </c>
      <c r="C78" s="75" t="s">
        <v>132</v>
      </c>
      <c r="D78" s="197"/>
      <c r="E78" s="29"/>
      <c r="F78" s="82">
        <f>IF(F25="-","-",F25*INDEX('3c Mappings'!$C$8:$O$21,MATCH($C78,'3c Mappings'!$B$8:$B$21,0),MATCH($B78,'3c Mappings'!$C$7:$O$7,0)))</f>
        <v>2.7274400443341653</v>
      </c>
      <c r="G78" s="82">
        <f>IF(G25="-","-",G25*INDEX('3c Mappings'!$C$8:$O$21,MATCH($C78,'3c Mappings'!$B$8:$B$21,0),MATCH($B78,'3c Mappings'!$C$7:$O$7,0)))</f>
        <v>2.7013256293561376</v>
      </c>
      <c r="H78" s="82">
        <f>IF(H25="-","-",H25*INDEX('3c Mappings'!$C$8:$O$21,MATCH($C78,'3c Mappings'!$B$8:$B$21,0),MATCH($B78,'3c Mappings'!$C$7:$O$7,0)))</f>
        <v>2.9929042098437351</v>
      </c>
      <c r="I78" s="82">
        <f>IF(I25="-","-",I25*INDEX('3c Mappings'!$C$8:$O$21,MATCH($C78,'3c Mappings'!$B$8:$B$21,0),MATCH($B78,'3c Mappings'!$C$7:$O$7,0)))</f>
        <v>2.917172406407456</v>
      </c>
      <c r="J78" s="82">
        <f>IF(J25="-","-",J25*INDEX('3c Mappings'!$C$8:$O$21,MATCH($C78,'3c Mappings'!$B$8:$B$21,0),MATCH($B78,'3c Mappings'!$C$7:$O$7,0)))</f>
        <v>2.3203200020109427</v>
      </c>
      <c r="K78" s="82">
        <f>IF(K25="-","-",K25*INDEX('3c Mappings'!$C$8:$O$21,MATCH($C78,'3c Mappings'!$B$8:$B$21,0),MATCH($B78,'3c Mappings'!$C$7:$O$7,0)))</f>
        <v>2.325542885006548</v>
      </c>
      <c r="L78" s="82">
        <f>IF(L25="-","-",L25*INDEX('3c Mappings'!$C$8:$O$21,MATCH($C78,'3c Mappings'!$B$8:$B$21,0),MATCH($B78,'3c Mappings'!$C$7:$O$7,0)))</f>
        <v>3.5695735430620577</v>
      </c>
      <c r="M78" s="82">
        <f>IF(M25="-","-",M25*INDEX('3c Mappings'!$C$8:$O$21,MATCH($C78,'3c Mappings'!$B$8:$B$21,0),MATCH($B78,'3c Mappings'!$C$7:$O$7,0)))</f>
        <v>3.5852421920488746</v>
      </c>
      <c r="N78" s="84"/>
      <c r="O78" s="82">
        <f>IF(O25="-","-",O25*INDEX('3c Mappings'!$C$8:$O$21,MATCH($C78,'3c Mappings'!$B$8:$B$21,0),MATCH($B78,'3c Mappings'!$C$7:$O$7,0)))</f>
        <v>3.5852421920488746</v>
      </c>
      <c r="P78" s="82">
        <f>IF(P25="-","-",P25*INDEX('3c Mappings'!$C$8:$O$21,MATCH($C78,'3c Mappings'!$B$8:$B$21,0),MATCH($B78,'3c Mappings'!$C$7:$O$7,0)))</f>
        <v>5.4809886757184874</v>
      </c>
      <c r="Q78" s="82">
        <f>IF(Q25="-","-",Q25*INDEX('3c Mappings'!$C$8:$O$21,MATCH($C78,'3c Mappings'!$B$8:$B$21,0),MATCH($B78,'3c Mappings'!$C$7:$O$7,0)))</f>
        <v>5.3843653402997864</v>
      </c>
      <c r="R78" s="82">
        <f>IF(R25="-","-",R25*INDEX('3c Mappings'!$C$8:$O$21,MATCH($C78,'3c Mappings'!$B$8:$B$21,0),MATCH($B78,'3c Mappings'!$C$7:$O$7,0)))</f>
        <v>3.5674306120305204</v>
      </c>
      <c r="S78" s="82">
        <f>IF(S25="-","-",S25*INDEX('3c Mappings'!$C$8:$O$21,MATCH($C78,'3c Mappings'!$B$8:$B$21,0),MATCH($B78,'3c Mappings'!$C$7:$O$7,0)))</f>
        <v>2.9876905995183134</v>
      </c>
      <c r="T78" s="82">
        <f>IF(T25="-","-",T25*INDEX('3c Mappings'!$C$8:$O$21,MATCH($C78,'3c Mappings'!$B$8:$B$21,0),MATCH($B78,'3c Mappings'!$C$7:$O$7,0)))</f>
        <v>1.6060704359733284</v>
      </c>
      <c r="U78" s="82">
        <f>IF(U25="-","-",U25*INDEX('3c Mappings'!$C$8:$O$21,MATCH($C78,'3c Mappings'!$B$8:$B$21,0),MATCH($B78,'3c Mappings'!$C$7:$O$7,0)))</f>
        <v>1.5120585420524297</v>
      </c>
      <c r="V78" s="82">
        <f>IF(V25="-","-",V25*INDEX('3c Mappings'!$C$8:$O$21,MATCH($C78,'3c Mappings'!$B$8:$B$21,0),MATCH($B78,'3c Mappings'!$C$7:$O$7,0)))</f>
        <v>2.8859425286865235</v>
      </c>
      <c r="W78" s="82">
        <f>IF(W25="-","-",W25*INDEX('3c Mappings'!$C$8:$O$21,MATCH($C78,'3c Mappings'!$B$8:$B$21,0),MATCH($B78,'3c Mappings'!$C$7:$O$7,0)))</f>
        <v>3.541414344635009</v>
      </c>
      <c r="X78" s="82" t="str">
        <f>IF(X25="-","-",X25*INDEX('3c Mappings'!$C$8:$O$21,MATCH($C78,'3c Mappings'!$B$8:$B$21,0),MATCH($B78,'3c Mappings'!$C$7:$O$7,0)))</f>
        <v>-</v>
      </c>
      <c r="Y78" s="82" t="str">
        <f>IF(Y25="-","-",Y25*INDEX('3c Mappings'!$C$8:$O$21,MATCH($C78,'3c Mappings'!$B$8:$B$21,0),MATCH($B78,'3c Mappings'!$C$7:$O$7,0)))</f>
        <v>-</v>
      </c>
      <c r="Z78" s="10"/>
    </row>
    <row r="79" spans="1:26" s="14" customFormat="1" ht="11.25">
      <c r="A79" s="10"/>
      <c r="B79" s="74" t="s">
        <v>168</v>
      </c>
      <c r="C79" s="75" t="s">
        <v>132</v>
      </c>
      <c r="D79" s="197"/>
      <c r="E79" s="29"/>
      <c r="F79" s="82">
        <f>IF(F26="-","-",F26*INDEX('3c Mappings'!$C$8:$O$21,MATCH($C79,'3c Mappings'!$B$8:$B$21,0),MATCH($B79,'3c Mappings'!$C$7:$O$7,0)))</f>
        <v>0</v>
      </c>
      <c r="G79" s="82">
        <f>IF(G26="-","-",G26*INDEX('3c Mappings'!$C$8:$O$21,MATCH($C79,'3c Mappings'!$B$8:$B$21,0),MATCH($B79,'3c Mappings'!$C$7:$O$7,0)))</f>
        <v>0</v>
      </c>
      <c r="H79" s="82">
        <f>IF(H26="-","-",H26*INDEX('3c Mappings'!$C$8:$O$21,MATCH($C79,'3c Mappings'!$B$8:$B$21,0),MATCH($B79,'3c Mappings'!$C$7:$O$7,0)))</f>
        <v>0</v>
      </c>
      <c r="I79" s="82">
        <f>IF(I26="-","-",I26*INDEX('3c Mappings'!$C$8:$O$21,MATCH($C79,'3c Mappings'!$B$8:$B$21,0),MATCH($B79,'3c Mappings'!$C$7:$O$7,0)))</f>
        <v>0</v>
      </c>
      <c r="J79" s="82">
        <f>IF(J26="-","-",J26*INDEX('3c Mappings'!$C$8:$O$21,MATCH($C79,'3c Mappings'!$B$8:$B$21,0),MATCH($B79,'3c Mappings'!$C$7:$O$7,0)))</f>
        <v>0</v>
      </c>
      <c r="K79" s="82">
        <f>IF(K26="-","-",K26*INDEX('3c Mappings'!$C$8:$O$21,MATCH($C79,'3c Mappings'!$B$8:$B$21,0),MATCH($B79,'3c Mappings'!$C$7:$O$7,0)))</f>
        <v>0</v>
      </c>
      <c r="L79" s="82">
        <f>IF(L26="-","-",L26*INDEX('3c Mappings'!$C$8:$O$21,MATCH($C79,'3c Mappings'!$B$8:$B$21,0),MATCH($B79,'3c Mappings'!$C$7:$O$7,0)))</f>
        <v>0</v>
      </c>
      <c r="M79" s="82">
        <f>IF(M26="-","-",M26*INDEX('3c Mappings'!$C$8:$O$21,MATCH($C79,'3c Mappings'!$B$8:$B$21,0),MATCH($B79,'3c Mappings'!$C$7:$O$7,0)))</f>
        <v>0</v>
      </c>
      <c r="N79" s="84"/>
      <c r="O79" s="82">
        <f>IF(O26="-","-",O26*INDEX('3c Mappings'!$C$8:$O$21,MATCH($C79,'3c Mappings'!$B$8:$B$21,0),MATCH($B79,'3c Mappings'!$C$7:$O$7,0)))</f>
        <v>0</v>
      </c>
      <c r="P79" s="82">
        <f>IF(P26="-","-",P26*INDEX('3c Mappings'!$C$8:$O$21,MATCH($C79,'3c Mappings'!$B$8:$B$21,0),MATCH($B79,'3c Mappings'!$C$7:$O$7,0)))</f>
        <v>0</v>
      </c>
      <c r="Q79" s="82">
        <f>IF(Q26="-","-",Q26*INDEX('3c Mappings'!$C$8:$O$21,MATCH($C79,'3c Mappings'!$B$8:$B$21,0),MATCH($B79,'3c Mappings'!$C$7:$O$7,0)))</f>
        <v>0</v>
      </c>
      <c r="R79" s="82">
        <f>IF(R26="-","-",R26*INDEX('3c Mappings'!$C$8:$O$21,MATCH($C79,'3c Mappings'!$B$8:$B$21,0),MATCH($B79,'3c Mappings'!$C$7:$O$7,0)))</f>
        <v>0</v>
      </c>
      <c r="S79" s="82">
        <f>IF(S26="-","-",S26*INDEX('3c Mappings'!$C$8:$O$21,MATCH($C79,'3c Mappings'!$B$8:$B$21,0),MATCH($B79,'3c Mappings'!$C$7:$O$7,0)))</f>
        <v>0</v>
      </c>
      <c r="T79" s="82">
        <f>IF(T26="-","-",T26*INDEX('3c Mappings'!$C$8:$O$21,MATCH($C79,'3c Mappings'!$B$8:$B$21,0),MATCH($B79,'3c Mappings'!$C$7:$O$7,0)))</f>
        <v>0</v>
      </c>
      <c r="U79" s="82">
        <f>IF(U26="-","-",U26*INDEX('3c Mappings'!$C$8:$O$21,MATCH($C79,'3c Mappings'!$B$8:$B$21,0),MATCH($B79,'3c Mappings'!$C$7:$O$7,0)))</f>
        <v>0</v>
      </c>
      <c r="V79" s="82">
        <f>IF(V26="-","-",V26*INDEX('3c Mappings'!$C$8:$O$21,MATCH($C79,'3c Mappings'!$B$8:$B$21,0),MATCH($B79,'3c Mappings'!$C$7:$O$7,0)))</f>
        <v>0</v>
      </c>
      <c r="W79" s="82">
        <f>IF(W26="-","-",W26*INDEX('3c Mappings'!$C$8:$O$21,MATCH($C79,'3c Mappings'!$B$8:$B$21,0),MATCH($B79,'3c Mappings'!$C$7:$O$7,0)))</f>
        <v>0</v>
      </c>
      <c r="X79" s="82" t="str">
        <f>IF(X26="-","-",X26*INDEX('3c Mappings'!$C$8:$O$21,MATCH($C79,'3c Mappings'!$B$8:$B$21,0),MATCH($B79,'3c Mappings'!$C$7:$O$7,0)))</f>
        <v>-</v>
      </c>
      <c r="Y79" s="82" t="str">
        <f>IF(Y26="-","-",Y26*INDEX('3c Mappings'!$C$8:$O$21,MATCH($C79,'3c Mappings'!$B$8:$B$21,0),MATCH($B79,'3c Mappings'!$C$7:$O$7,0)))</f>
        <v>-</v>
      </c>
      <c r="Z79" s="10"/>
    </row>
    <row r="80" spans="1:26" s="14" customFormat="1" ht="12.6" customHeight="1">
      <c r="A80" s="10"/>
      <c r="B80" s="74" t="s">
        <v>156</v>
      </c>
      <c r="C80" s="75" t="s">
        <v>133</v>
      </c>
      <c r="D80" s="197"/>
      <c r="E80" s="29"/>
      <c r="F80" s="82">
        <f>IF(F14="-","-",F14*INDEX('3c Mappings'!$C$8:$O$21,MATCH($C80,'3c Mappings'!$B$8:$B$21,0),MATCH($B80,'3c Mappings'!$C$7:$O$7,0)))</f>
        <v>0</v>
      </c>
      <c r="G80" s="82">
        <f>IF(G14="-","-",G14*INDEX('3c Mappings'!$C$8:$O$21,MATCH($C80,'3c Mappings'!$B$8:$B$21,0),MATCH($B80,'3c Mappings'!$C$7:$O$7,0)))</f>
        <v>0</v>
      </c>
      <c r="H80" s="82">
        <f>IF(H14="-","-",H14*INDEX('3c Mappings'!$C$8:$O$21,MATCH($C80,'3c Mappings'!$B$8:$B$21,0),MATCH($B80,'3c Mappings'!$C$7:$O$7,0)))</f>
        <v>0</v>
      </c>
      <c r="I80" s="82">
        <f>IF(I14="-","-",I14*INDEX('3c Mappings'!$C$8:$O$21,MATCH($C80,'3c Mappings'!$B$8:$B$21,0),MATCH($B80,'3c Mappings'!$C$7:$O$7,0)))</f>
        <v>0</v>
      </c>
      <c r="J80" s="82">
        <f>IF(J14="-","-",J14*INDEX('3c Mappings'!$C$8:$O$21,MATCH($C80,'3c Mappings'!$B$8:$B$21,0),MATCH($B80,'3c Mappings'!$C$7:$O$7,0)))</f>
        <v>0</v>
      </c>
      <c r="K80" s="82">
        <f>IF(K14="-","-",K14*INDEX('3c Mappings'!$C$8:$O$21,MATCH($C80,'3c Mappings'!$B$8:$B$21,0),MATCH($B80,'3c Mappings'!$C$7:$O$7,0)))</f>
        <v>0</v>
      </c>
      <c r="L80" s="82">
        <f>IF(L14="-","-",L14*INDEX('3c Mappings'!$C$8:$O$21,MATCH($C80,'3c Mappings'!$B$8:$B$21,0),MATCH($B80,'3c Mappings'!$C$7:$O$7,0)))</f>
        <v>0</v>
      </c>
      <c r="M80" s="82">
        <f>IF(M14="-","-",M14*INDEX('3c Mappings'!$C$8:$O$21,MATCH($C80,'3c Mappings'!$B$8:$B$21,0),MATCH($B80,'3c Mappings'!$C$7:$O$7,0)))</f>
        <v>0</v>
      </c>
      <c r="N80" s="84"/>
      <c r="O80" s="82">
        <f>IF(O14="-","-",O14*INDEX('3c Mappings'!$C$8:$O$21,MATCH($C80,'3c Mappings'!$B$8:$B$21,0),MATCH($B80,'3c Mappings'!$C$7:$O$7,0)))</f>
        <v>0</v>
      </c>
      <c r="P80" s="82">
        <f>IF(P14="-","-",P14*INDEX('3c Mappings'!$C$8:$O$21,MATCH($C80,'3c Mappings'!$B$8:$B$21,0),MATCH($B80,'3c Mappings'!$C$7:$O$7,0)))</f>
        <v>0</v>
      </c>
      <c r="Q80" s="82">
        <f>IF(Q14="-","-",Q14*INDEX('3c Mappings'!$C$8:$O$21,MATCH($C80,'3c Mappings'!$B$8:$B$21,0),MATCH($B80,'3c Mappings'!$C$7:$O$7,0)))</f>
        <v>0</v>
      </c>
      <c r="R80" s="82">
        <f>IF(R14="-","-",R14*INDEX('3c Mappings'!$C$8:$O$21,MATCH($C80,'3c Mappings'!$B$8:$B$21,0),MATCH($B80,'3c Mappings'!$C$7:$O$7,0)))</f>
        <v>0</v>
      </c>
      <c r="S80" s="82">
        <f>IF(S14="-","-",S14*INDEX('3c Mappings'!$C$8:$O$21,MATCH($C80,'3c Mappings'!$B$8:$B$21,0),MATCH($B80,'3c Mappings'!$C$7:$O$7,0)))</f>
        <v>0</v>
      </c>
      <c r="T80" s="82">
        <f>IF(T14="-","-",T14*INDEX('3c Mappings'!$C$8:$O$21,MATCH($C80,'3c Mappings'!$B$8:$B$21,0),MATCH($B80,'3c Mappings'!$C$7:$O$7,0)))</f>
        <v>0</v>
      </c>
      <c r="U80" s="82">
        <f>IF(U14="-","-",U14*INDEX('3c Mappings'!$C$8:$O$21,MATCH($C80,'3c Mappings'!$B$8:$B$21,0),MATCH($B80,'3c Mappings'!$C$7:$O$7,0)))</f>
        <v>0</v>
      </c>
      <c r="V80" s="82">
        <f>IF(V14="-","-",V14*INDEX('3c Mappings'!$C$8:$O$21,MATCH($C80,'3c Mappings'!$B$8:$B$21,0),MATCH($B80,'3c Mappings'!$C$7:$O$7,0)))</f>
        <v>0</v>
      </c>
      <c r="W80" s="82">
        <f>IF(W14="-","-",W14*INDEX('3c Mappings'!$C$8:$O$21,MATCH($C80,'3c Mappings'!$B$8:$B$21,0),MATCH($B80,'3c Mappings'!$C$7:$O$7,0)))</f>
        <v>0</v>
      </c>
      <c r="X80" s="82" t="str">
        <f>IF(X14="-","-",X14*INDEX('3c Mappings'!$C$8:$O$21,MATCH($C80,'3c Mappings'!$B$8:$B$21,0),MATCH($B80,'3c Mappings'!$C$7:$O$7,0)))</f>
        <v>-</v>
      </c>
      <c r="Y80" s="82" t="str">
        <f>IF(Y14="-","-",Y14*INDEX('3c Mappings'!$C$8:$O$21,MATCH($C80,'3c Mappings'!$B$8:$B$21,0),MATCH($B80,'3c Mappings'!$C$7:$O$7,0)))</f>
        <v>-</v>
      </c>
      <c r="Z80" s="10"/>
    </row>
    <row r="81" spans="1:26" s="14" customFormat="1" ht="11.25">
      <c r="A81" s="10"/>
      <c r="B81" s="74" t="s">
        <v>157</v>
      </c>
      <c r="C81" s="75" t="s">
        <v>133</v>
      </c>
      <c r="D81" s="197"/>
      <c r="E81" s="29"/>
      <c r="F81" s="82">
        <f>IF(F15="-","-",F15*INDEX('3c Mappings'!$C$8:$O$21,MATCH($C81,'3c Mappings'!$B$8:$B$21,0),MATCH($B81,'3c Mappings'!$C$7:$O$7,0)))</f>
        <v>9.2517020093048803E-3</v>
      </c>
      <c r="G81" s="82">
        <f>IF(G15="-","-",G15*INDEX('3c Mappings'!$C$8:$O$21,MATCH($C81,'3c Mappings'!$B$8:$B$21,0),MATCH($B81,'3c Mappings'!$C$7:$O$7,0)))</f>
        <v>9.1206258790339206E-3</v>
      </c>
      <c r="H81" s="82">
        <f>IF(H15="-","-",H15*INDEX('3c Mappings'!$C$8:$O$21,MATCH($C81,'3c Mappings'!$B$8:$B$21,0),MATCH($B81,'3c Mappings'!$C$7:$O$7,0)))</f>
        <v>9.0720032924749509E-3</v>
      </c>
      <c r="I81" s="82">
        <f>IF(I15="-","-",I15*INDEX('3c Mappings'!$C$8:$O$21,MATCH($C81,'3c Mappings'!$B$8:$B$21,0),MATCH($B81,'3c Mappings'!$C$7:$O$7,0)))</f>
        <v>8.6918825146891747E-3</v>
      </c>
      <c r="J81" s="82">
        <f>IF(J15="-","-",J15*INDEX('3c Mappings'!$C$8:$O$21,MATCH($C81,'3c Mappings'!$B$8:$B$21,0),MATCH($B81,'3c Mappings'!$C$7:$O$7,0)))</f>
        <v>8.0118589657875387E-3</v>
      </c>
      <c r="K81" s="82">
        <f>IF(K15="-","-",K15*INDEX('3c Mappings'!$C$8:$O$21,MATCH($C81,'3c Mappings'!$B$8:$B$21,0),MATCH($B81,'3c Mappings'!$C$7:$O$7,0)))</f>
        <v>8.0380741918417327E-3</v>
      </c>
      <c r="L81" s="82">
        <f>IF(L15="-","-",L15*INDEX('3c Mappings'!$C$8:$O$21,MATCH($C81,'3c Mappings'!$B$8:$B$21,0),MATCH($B81,'3c Mappings'!$C$7:$O$7,0)))</f>
        <v>8.0913057928160229E-3</v>
      </c>
      <c r="M81" s="82">
        <f>IF(M15="-","-",M15*INDEX('3c Mappings'!$C$8:$O$21,MATCH($C81,'3c Mappings'!$B$8:$B$21,0),MATCH($B81,'3c Mappings'!$C$7:$O$7,0)))</f>
        <v>8.1699514709785998E-3</v>
      </c>
      <c r="N81" s="84"/>
      <c r="O81" s="82">
        <f>IF(O15="-","-",O15*INDEX('3c Mappings'!$C$8:$O$21,MATCH($C81,'3c Mappings'!$B$8:$B$21,0),MATCH($B81,'3c Mappings'!$C$7:$O$7,0)))</f>
        <v>8.1699514709785998E-3</v>
      </c>
      <c r="P81" s="82">
        <f>IF(P15="-","-",P15*INDEX('3c Mappings'!$C$8:$O$21,MATCH($C81,'3c Mappings'!$B$8:$B$21,0),MATCH($B81,'3c Mappings'!$C$7:$O$7,0)))</f>
        <v>9.1279693886190793E-3</v>
      </c>
      <c r="Q81" s="82">
        <f>IF(Q15="-","-",Q15*INDEX('3c Mappings'!$C$8:$O$21,MATCH($C81,'3c Mappings'!$B$8:$B$21,0),MATCH($B81,'3c Mappings'!$C$7:$O$7,0)))</f>
        <v>8.6429877066165357E-3</v>
      </c>
      <c r="R81" s="82">
        <f>IF(R15="-","-",R15*INDEX('3c Mappings'!$C$8:$O$21,MATCH($C81,'3c Mappings'!$B$8:$B$21,0),MATCH($B81,'3c Mappings'!$C$7:$O$7,0)))</f>
        <v>7.5664288837203435E-3</v>
      </c>
      <c r="S81" s="82">
        <f>IF(S15="-","-",S15*INDEX('3c Mappings'!$C$8:$O$21,MATCH($C81,'3c Mappings'!$B$8:$B$21,0),MATCH($B81,'3c Mappings'!$C$7:$O$7,0)))</f>
        <v>4.6565387917050765E-3</v>
      </c>
      <c r="T81" s="82">
        <f>IF(T15="-","-",T15*INDEX('3c Mappings'!$C$8:$O$21,MATCH($C81,'3c Mappings'!$B$8:$B$21,0),MATCH($B81,'3c Mappings'!$C$7:$O$7,0)))</f>
        <v>9.1082047821913585E-3</v>
      </c>
      <c r="U81" s="82">
        <f>IF(U15="-","-",U15*INDEX('3c Mappings'!$C$8:$O$21,MATCH($C81,'3c Mappings'!$B$8:$B$21,0),MATCH($B81,'3c Mappings'!$C$7:$O$7,0)))</f>
        <v>8.636330713215911E-3</v>
      </c>
      <c r="V81" s="82">
        <f>IF(V15="-","-",V15*INDEX('3c Mappings'!$C$8:$O$21,MATCH($C81,'3c Mappings'!$B$8:$B$21,0),MATCH($B81,'3c Mappings'!$C$7:$O$7,0)))</f>
        <v>1.5079542758340963E-2</v>
      </c>
      <c r="W81" s="82">
        <f>IF(W15="-","-",W15*INDEX('3c Mappings'!$C$8:$O$21,MATCH($C81,'3c Mappings'!$B$8:$B$21,0),MATCH($B81,'3c Mappings'!$C$7:$O$7,0)))</f>
        <v>1.8369553628142007E-2</v>
      </c>
      <c r="X81" s="82" t="str">
        <f>IF(X15="-","-",X15*INDEX('3c Mappings'!$C$8:$O$21,MATCH($C81,'3c Mappings'!$B$8:$B$21,0),MATCH($B81,'3c Mappings'!$C$7:$O$7,0)))</f>
        <v>-</v>
      </c>
      <c r="Y81" s="82" t="str">
        <f>IF(Y15="-","-",Y15*INDEX('3c Mappings'!$C$8:$O$21,MATCH($C81,'3c Mappings'!$B$8:$B$21,0),MATCH($B81,'3c Mappings'!$C$7:$O$7,0)))</f>
        <v>-</v>
      </c>
      <c r="Z81" s="10"/>
    </row>
    <row r="82" spans="1:26" s="14" customFormat="1" ht="11.25">
      <c r="A82" s="10"/>
      <c r="B82" s="74" t="s">
        <v>158</v>
      </c>
      <c r="C82" s="75" t="s">
        <v>133</v>
      </c>
      <c r="D82" s="197"/>
      <c r="E82" s="29"/>
      <c r="F82" s="82">
        <f>IF(F16="-","-",F16*INDEX('3c Mappings'!$C$8:$O$21,MATCH($C82,'3c Mappings'!$B$8:$B$21,0),MATCH($B82,'3c Mappings'!$C$7:$O$7,0)))</f>
        <v>0</v>
      </c>
      <c r="G82" s="82">
        <f>IF(G16="-","-",G16*INDEX('3c Mappings'!$C$8:$O$21,MATCH($C82,'3c Mappings'!$B$8:$B$21,0),MATCH($B82,'3c Mappings'!$C$7:$O$7,0)))</f>
        <v>0</v>
      </c>
      <c r="H82" s="82">
        <f>IF(H16="-","-",H16*INDEX('3c Mappings'!$C$8:$O$21,MATCH($C82,'3c Mappings'!$B$8:$B$21,0),MATCH($B82,'3c Mappings'!$C$7:$O$7,0)))</f>
        <v>0</v>
      </c>
      <c r="I82" s="82">
        <f>IF(I16="-","-",I16*INDEX('3c Mappings'!$C$8:$O$21,MATCH($C82,'3c Mappings'!$B$8:$B$21,0),MATCH($B82,'3c Mappings'!$C$7:$O$7,0)))</f>
        <v>0</v>
      </c>
      <c r="J82" s="82">
        <f>IF(J16="-","-",J16*INDEX('3c Mappings'!$C$8:$O$21,MATCH($C82,'3c Mappings'!$B$8:$B$21,0),MATCH($B82,'3c Mappings'!$C$7:$O$7,0)))</f>
        <v>0</v>
      </c>
      <c r="K82" s="82">
        <f>IF(K16="-","-",K16*INDEX('3c Mappings'!$C$8:$O$21,MATCH($C82,'3c Mappings'!$B$8:$B$21,0),MATCH($B82,'3c Mappings'!$C$7:$O$7,0)))</f>
        <v>0</v>
      </c>
      <c r="L82" s="82">
        <f>IF(L16="-","-",L16*INDEX('3c Mappings'!$C$8:$O$21,MATCH($C82,'3c Mappings'!$B$8:$B$21,0),MATCH($B82,'3c Mappings'!$C$7:$O$7,0)))</f>
        <v>0</v>
      </c>
      <c r="M82" s="82">
        <f>IF(M16="-","-",M16*INDEX('3c Mappings'!$C$8:$O$21,MATCH($C82,'3c Mappings'!$B$8:$B$21,0),MATCH($B82,'3c Mappings'!$C$7:$O$7,0)))</f>
        <v>0</v>
      </c>
      <c r="N82" s="84"/>
      <c r="O82" s="82">
        <f>IF(O16="-","-",O16*INDEX('3c Mappings'!$C$8:$O$21,MATCH($C82,'3c Mappings'!$B$8:$B$21,0),MATCH($B82,'3c Mappings'!$C$7:$O$7,0)))</f>
        <v>0</v>
      </c>
      <c r="P82" s="82">
        <f>IF(P16="-","-",P16*INDEX('3c Mappings'!$C$8:$O$21,MATCH($C82,'3c Mappings'!$B$8:$B$21,0),MATCH($B82,'3c Mappings'!$C$7:$O$7,0)))</f>
        <v>0</v>
      </c>
      <c r="Q82" s="82">
        <f>IF(Q16="-","-",Q16*INDEX('3c Mappings'!$C$8:$O$21,MATCH($C82,'3c Mappings'!$B$8:$B$21,0),MATCH($B82,'3c Mappings'!$C$7:$O$7,0)))</f>
        <v>0</v>
      </c>
      <c r="R82" s="82">
        <f>IF(R16="-","-",R16*INDEX('3c Mappings'!$C$8:$O$21,MATCH($C82,'3c Mappings'!$B$8:$B$21,0),MATCH($B82,'3c Mappings'!$C$7:$O$7,0)))</f>
        <v>0</v>
      </c>
      <c r="S82" s="82">
        <f>IF(S16="-","-",S16*INDEX('3c Mappings'!$C$8:$O$21,MATCH($C82,'3c Mappings'!$B$8:$B$21,0),MATCH($B82,'3c Mappings'!$C$7:$O$7,0)))</f>
        <v>0</v>
      </c>
      <c r="T82" s="82">
        <f>IF(T16="-","-",T16*INDEX('3c Mappings'!$C$8:$O$21,MATCH($C82,'3c Mappings'!$B$8:$B$21,0),MATCH($B82,'3c Mappings'!$C$7:$O$7,0)))</f>
        <v>0</v>
      </c>
      <c r="U82" s="82">
        <f>IF(U16="-","-",U16*INDEX('3c Mappings'!$C$8:$O$21,MATCH($C82,'3c Mappings'!$B$8:$B$21,0),MATCH($B82,'3c Mappings'!$C$7:$O$7,0)))</f>
        <v>0</v>
      </c>
      <c r="V82" s="82">
        <f>IF(V16="-","-",V16*INDEX('3c Mappings'!$C$8:$O$21,MATCH($C82,'3c Mappings'!$B$8:$B$21,0),MATCH($B82,'3c Mappings'!$C$7:$O$7,0)))</f>
        <v>0</v>
      </c>
      <c r="W82" s="82">
        <f>IF(W16="-","-",W16*INDEX('3c Mappings'!$C$8:$O$21,MATCH($C82,'3c Mappings'!$B$8:$B$21,0),MATCH($B82,'3c Mappings'!$C$7:$O$7,0)))</f>
        <v>0</v>
      </c>
      <c r="X82" s="82" t="str">
        <f>IF(X16="-","-",X16*INDEX('3c Mappings'!$C$8:$O$21,MATCH($C82,'3c Mappings'!$B$8:$B$21,0),MATCH($B82,'3c Mappings'!$C$7:$O$7,0)))</f>
        <v>-</v>
      </c>
      <c r="Y82" s="82" t="str">
        <f>IF(Y16="-","-",Y16*INDEX('3c Mappings'!$C$8:$O$21,MATCH($C82,'3c Mappings'!$B$8:$B$21,0),MATCH($B82,'3c Mappings'!$C$7:$O$7,0)))</f>
        <v>-</v>
      </c>
      <c r="Z82" s="10"/>
    </row>
    <row r="83" spans="1:26" s="14" customFormat="1" ht="11.25">
      <c r="A83" s="10"/>
      <c r="B83" s="74" t="s">
        <v>159</v>
      </c>
      <c r="C83" s="75" t="s">
        <v>133</v>
      </c>
      <c r="D83" s="197"/>
      <c r="E83" s="29"/>
      <c r="F83" s="82">
        <f>IF(F17="-","-",F17*INDEX('3c Mappings'!$C$8:$O$21,MATCH($C83,'3c Mappings'!$B$8:$B$21,0),MATCH($B83,'3c Mappings'!$C$7:$O$7,0)))</f>
        <v>0</v>
      </c>
      <c r="G83" s="82">
        <f>IF(G17="-","-",G17*INDEX('3c Mappings'!$C$8:$O$21,MATCH($C83,'3c Mappings'!$B$8:$B$21,0),MATCH($B83,'3c Mappings'!$C$7:$O$7,0)))</f>
        <v>0</v>
      </c>
      <c r="H83" s="82">
        <f>IF(H17="-","-",H17*INDEX('3c Mappings'!$C$8:$O$21,MATCH($C83,'3c Mappings'!$B$8:$B$21,0),MATCH($B83,'3c Mappings'!$C$7:$O$7,0)))</f>
        <v>0</v>
      </c>
      <c r="I83" s="82">
        <f>IF(I17="-","-",I17*INDEX('3c Mappings'!$C$8:$O$21,MATCH($C83,'3c Mappings'!$B$8:$B$21,0),MATCH($B83,'3c Mappings'!$C$7:$O$7,0)))</f>
        <v>0</v>
      </c>
      <c r="J83" s="82">
        <f>IF(J17="-","-",J17*INDEX('3c Mappings'!$C$8:$O$21,MATCH($C83,'3c Mappings'!$B$8:$B$21,0),MATCH($B83,'3c Mappings'!$C$7:$O$7,0)))</f>
        <v>0</v>
      </c>
      <c r="K83" s="82">
        <f>IF(K17="-","-",K17*INDEX('3c Mappings'!$C$8:$O$21,MATCH($C83,'3c Mappings'!$B$8:$B$21,0),MATCH($B83,'3c Mappings'!$C$7:$O$7,0)))</f>
        <v>0</v>
      </c>
      <c r="L83" s="82">
        <f>IF(L17="-","-",L17*INDEX('3c Mappings'!$C$8:$O$21,MATCH($C83,'3c Mappings'!$B$8:$B$21,0),MATCH($B83,'3c Mappings'!$C$7:$O$7,0)))</f>
        <v>0</v>
      </c>
      <c r="M83" s="82">
        <f>IF(M17="-","-",M17*INDEX('3c Mappings'!$C$8:$O$21,MATCH($C83,'3c Mappings'!$B$8:$B$21,0),MATCH($B83,'3c Mappings'!$C$7:$O$7,0)))</f>
        <v>0</v>
      </c>
      <c r="N83" s="84"/>
      <c r="O83" s="82">
        <f>IF(O17="-","-",O17*INDEX('3c Mappings'!$C$8:$O$21,MATCH($C83,'3c Mappings'!$B$8:$B$21,0),MATCH($B83,'3c Mappings'!$C$7:$O$7,0)))</f>
        <v>0</v>
      </c>
      <c r="P83" s="82">
        <f>IF(P17="-","-",P17*INDEX('3c Mappings'!$C$8:$O$21,MATCH($C83,'3c Mappings'!$B$8:$B$21,0),MATCH($B83,'3c Mappings'!$C$7:$O$7,0)))</f>
        <v>0</v>
      </c>
      <c r="Q83" s="82">
        <f>IF(Q17="-","-",Q17*INDEX('3c Mappings'!$C$8:$O$21,MATCH($C83,'3c Mappings'!$B$8:$B$21,0),MATCH($B83,'3c Mappings'!$C$7:$O$7,0)))</f>
        <v>0</v>
      </c>
      <c r="R83" s="82">
        <f>IF(R17="-","-",R17*INDEX('3c Mappings'!$C$8:$O$21,MATCH($C83,'3c Mappings'!$B$8:$B$21,0),MATCH($B83,'3c Mappings'!$C$7:$O$7,0)))</f>
        <v>0</v>
      </c>
      <c r="S83" s="82">
        <f>IF(S17="-","-",S17*INDEX('3c Mappings'!$C$8:$O$21,MATCH($C83,'3c Mappings'!$B$8:$B$21,0),MATCH($B83,'3c Mappings'!$C$7:$O$7,0)))</f>
        <v>0</v>
      </c>
      <c r="T83" s="82">
        <f>IF(T17="-","-",T17*INDEX('3c Mappings'!$C$8:$O$21,MATCH($C83,'3c Mappings'!$B$8:$B$21,0),MATCH($B83,'3c Mappings'!$C$7:$O$7,0)))</f>
        <v>0</v>
      </c>
      <c r="U83" s="82">
        <f>IF(U17="-","-",U17*INDEX('3c Mappings'!$C$8:$O$21,MATCH($C83,'3c Mappings'!$B$8:$B$21,0),MATCH($B83,'3c Mappings'!$C$7:$O$7,0)))</f>
        <v>0</v>
      </c>
      <c r="V83" s="82">
        <f>IF(V17="-","-",V17*INDEX('3c Mappings'!$C$8:$O$21,MATCH($C83,'3c Mappings'!$B$8:$B$21,0),MATCH($B83,'3c Mappings'!$C$7:$O$7,0)))</f>
        <v>0</v>
      </c>
      <c r="W83" s="82">
        <f>IF(W17="-","-",W17*INDEX('3c Mappings'!$C$8:$O$21,MATCH($C83,'3c Mappings'!$B$8:$B$21,0),MATCH($B83,'3c Mappings'!$C$7:$O$7,0)))</f>
        <v>0</v>
      </c>
      <c r="X83" s="82" t="str">
        <f>IF(X17="-","-",X17*INDEX('3c Mappings'!$C$8:$O$21,MATCH($C83,'3c Mappings'!$B$8:$B$21,0),MATCH($B83,'3c Mappings'!$C$7:$O$7,0)))</f>
        <v>-</v>
      </c>
      <c r="Y83" s="82" t="str">
        <f>IF(Y17="-","-",Y17*INDEX('3c Mappings'!$C$8:$O$21,MATCH($C83,'3c Mappings'!$B$8:$B$21,0),MATCH($B83,'3c Mappings'!$C$7:$O$7,0)))</f>
        <v>-</v>
      </c>
      <c r="Z83" s="10"/>
    </row>
    <row r="84" spans="1:26" s="14" customFormat="1" ht="11.25">
      <c r="A84" s="10"/>
      <c r="B84" s="74" t="s">
        <v>160</v>
      </c>
      <c r="C84" s="75" t="s">
        <v>133</v>
      </c>
      <c r="D84" s="197"/>
      <c r="E84" s="29"/>
      <c r="F84" s="82">
        <f>IF(F18="-","-",F18*INDEX('3c Mappings'!$C$8:$O$21,MATCH($C84,'3c Mappings'!$B$8:$B$21,0),MATCH($B84,'3c Mappings'!$C$7:$O$7,0)))</f>
        <v>0</v>
      </c>
      <c r="G84" s="82">
        <f>IF(G18="-","-",G18*INDEX('3c Mappings'!$C$8:$O$21,MATCH($C84,'3c Mappings'!$B$8:$B$21,0),MATCH($B84,'3c Mappings'!$C$7:$O$7,0)))</f>
        <v>0</v>
      </c>
      <c r="H84" s="82">
        <f>IF(H18="-","-",H18*INDEX('3c Mappings'!$C$8:$O$21,MATCH($C84,'3c Mappings'!$B$8:$B$21,0),MATCH($B84,'3c Mappings'!$C$7:$O$7,0)))</f>
        <v>0</v>
      </c>
      <c r="I84" s="82">
        <f>IF(I18="-","-",I18*INDEX('3c Mappings'!$C$8:$O$21,MATCH($C84,'3c Mappings'!$B$8:$B$21,0),MATCH($B84,'3c Mappings'!$C$7:$O$7,0)))</f>
        <v>0</v>
      </c>
      <c r="J84" s="82">
        <f>IF(J18="-","-",J18*INDEX('3c Mappings'!$C$8:$O$21,MATCH($C84,'3c Mappings'!$B$8:$B$21,0),MATCH($B84,'3c Mappings'!$C$7:$O$7,0)))</f>
        <v>0</v>
      </c>
      <c r="K84" s="82">
        <f>IF(K18="-","-",K18*INDEX('3c Mappings'!$C$8:$O$21,MATCH($C84,'3c Mappings'!$B$8:$B$21,0),MATCH($B84,'3c Mappings'!$C$7:$O$7,0)))</f>
        <v>0</v>
      </c>
      <c r="L84" s="82">
        <f>IF(L18="-","-",L18*INDEX('3c Mappings'!$C$8:$O$21,MATCH($C84,'3c Mappings'!$B$8:$B$21,0),MATCH($B84,'3c Mappings'!$C$7:$O$7,0)))</f>
        <v>0</v>
      </c>
      <c r="M84" s="82">
        <f>IF(M18="-","-",M18*INDEX('3c Mappings'!$C$8:$O$21,MATCH($C84,'3c Mappings'!$B$8:$B$21,0),MATCH($B84,'3c Mappings'!$C$7:$O$7,0)))</f>
        <v>0</v>
      </c>
      <c r="N84" s="84"/>
      <c r="O84" s="82">
        <f>IF(O18="-","-",O18*INDEX('3c Mappings'!$C$8:$O$21,MATCH($C84,'3c Mappings'!$B$8:$B$21,0),MATCH($B84,'3c Mappings'!$C$7:$O$7,0)))</f>
        <v>0</v>
      </c>
      <c r="P84" s="82">
        <f>IF(P18="-","-",P18*INDEX('3c Mappings'!$C$8:$O$21,MATCH($C84,'3c Mappings'!$B$8:$B$21,0),MATCH($B84,'3c Mappings'!$C$7:$O$7,0)))</f>
        <v>0</v>
      </c>
      <c r="Q84" s="82">
        <f>IF(Q18="-","-",Q18*INDEX('3c Mappings'!$C$8:$O$21,MATCH($C84,'3c Mappings'!$B$8:$B$21,0),MATCH($B84,'3c Mappings'!$C$7:$O$7,0)))</f>
        <v>0</v>
      </c>
      <c r="R84" s="82">
        <f>IF(R18="-","-",R18*INDEX('3c Mappings'!$C$8:$O$21,MATCH($C84,'3c Mappings'!$B$8:$B$21,0),MATCH($B84,'3c Mappings'!$C$7:$O$7,0)))</f>
        <v>0</v>
      </c>
      <c r="S84" s="82">
        <f>IF(S18="-","-",S18*INDEX('3c Mappings'!$C$8:$O$21,MATCH($C84,'3c Mappings'!$B$8:$B$21,0),MATCH($B84,'3c Mappings'!$C$7:$O$7,0)))</f>
        <v>0</v>
      </c>
      <c r="T84" s="82">
        <f>IF(T18="-","-",T18*INDEX('3c Mappings'!$C$8:$O$21,MATCH($C84,'3c Mappings'!$B$8:$B$21,0),MATCH($B84,'3c Mappings'!$C$7:$O$7,0)))</f>
        <v>0</v>
      </c>
      <c r="U84" s="82">
        <f>IF(U18="-","-",U18*INDEX('3c Mappings'!$C$8:$O$21,MATCH($C84,'3c Mappings'!$B$8:$B$21,0),MATCH($B84,'3c Mappings'!$C$7:$O$7,0)))</f>
        <v>0</v>
      </c>
      <c r="V84" s="82">
        <f>IF(V18="-","-",V18*INDEX('3c Mappings'!$C$8:$O$21,MATCH($C84,'3c Mappings'!$B$8:$B$21,0),MATCH($B84,'3c Mappings'!$C$7:$O$7,0)))</f>
        <v>0</v>
      </c>
      <c r="W84" s="82">
        <f>IF(W18="-","-",W18*INDEX('3c Mappings'!$C$8:$O$21,MATCH($C84,'3c Mappings'!$B$8:$B$21,0),MATCH($B84,'3c Mappings'!$C$7:$O$7,0)))</f>
        <v>0</v>
      </c>
      <c r="X84" s="82" t="str">
        <f>IF(X18="-","-",X18*INDEX('3c Mappings'!$C$8:$O$21,MATCH($C84,'3c Mappings'!$B$8:$B$21,0),MATCH($B84,'3c Mappings'!$C$7:$O$7,0)))</f>
        <v>-</v>
      </c>
      <c r="Y84" s="82" t="str">
        <f>IF(Y18="-","-",Y18*INDEX('3c Mappings'!$C$8:$O$21,MATCH($C84,'3c Mappings'!$B$8:$B$21,0),MATCH($B84,'3c Mappings'!$C$7:$O$7,0)))</f>
        <v>-</v>
      </c>
      <c r="Z84" s="10"/>
    </row>
    <row r="85" spans="1:26" s="14" customFormat="1" ht="11.25">
      <c r="A85" s="10"/>
      <c r="B85" s="74" t="s">
        <v>161</v>
      </c>
      <c r="C85" s="75" t="s">
        <v>133</v>
      </c>
      <c r="D85" s="197"/>
      <c r="E85" s="29"/>
      <c r="F85" s="82">
        <f>IF(F19="-","-",F19*INDEX('3c Mappings'!$C$8:$O$21,MATCH($C85,'3c Mappings'!$B$8:$B$21,0),MATCH($B85,'3c Mappings'!$C$7:$O$7,0)))</f>
        <v>2.3949275117990864E-3</v>
      </c>
      <c r="G85" s="82">
        <f>IF(G19="-","-",G19*INDEX('3c Mappings'!$C$8:$O$21,MATCH($C85,'3c Mappings'!$B$8:$B$21,0),MATCH($B85,'3c Mappings'!$C$7:$O$7,0)))</f>
        <v>2.3714423109469306E-3</v>
      </c>
      <c r="H85" s="82">
        <f>IF(H19="-","-",H19*INDEX('3c Mappings'!$C$8:$O$21,MATCH($C85,'3c Mappings'!$B$8:$B$21,0),MATCH($B85,'3c Mappings'!$C$7:$O$7,0)))</f>
        <v>2.5741265516615124E-3</v>
      </c>
      <c r="I85" s="82">
        <f>IF(I19="-","-",I19*INDEX('3c Mappings'!$C$8:$O$21,MATCH($C85,'3c Mappings'!$B$8:$B$21,0),MATCH($B85,'3c Mappings'!$C$7:$O$7,0)))</f>
        <v>2.5060194691902613E-3</v>
      </c>
      <c r="J85" s="82">
        <f>IF(J19="-","-",J19*INDEX('3c Mappings'!$C$8:$O$21,MATCH($C85,'3c Mappings'!$B$8:$B$21,0),MATCH($B85,'3c Mappings'!$C$7:$O$7,0)))</f>
        <v>2.4674940077551452E-3</v>
      </c>
      <c r="K85" s="82">
        <f>IF(K19="-","-",K19*INDEX('3c Mappings'!$C$8:$O$21,MATCH($C85,'3c Mappings'!$B$8:$B$21,0),MATCH($B85,'3c Mappings'!$C$7:$O$7,0)))</f>
        <v>2.4721910479255766E-3</v>
      </c>
      <c r="L85" s="82">
        <f>IF(L19="-","-",L19*INDEX('3c Mappings'!$C$8:$O$21,MATCH($C85,'3c Mappings'!$B$8:$B$21,0),MATCH($B85,'3c Mappings'!$C$7:$O$7,0)))</f>
        <v>2.3821567302116094E-3</v>
      </c>
      <c r="M85" s="82">
        <f>IF(M19="-","-",M19*INDEX('3c Mappings'!$C$8:$O$21,MATCH($C85,'3c Mappings'!$B$8:$B$21,0),MATCH($B85,'3c Mappings'!$C$7:$O$7,0)))</f>
        <v>2.3962478507229029E-3</v>
      </c>
      <c r="N85" s="84"/>
      <c r="O85" s="82">
        <f>IF(O19="-","-",O19*INDEX('3c Mappings'!$C$8:$O$21,MATCH($C85,'3c Mappings'!$B$8:$B$21,0),MATCH($B85,'3c Mappings'!$C$7:$O$7,0)))</f>
        <v>2.3962478507229029E-3</v>
      </c>
      <c r="P85" s="82">
        <f>IF(P19="-","-",P19*INDEX('3c Mappings'!$C$8:$O$21,MATCH($C85,'3c Mappings'!$B$8:$B$21,0),MATCH($B85,'3c Mappings'!$C$7:$O$7,0)))</f>
        <v>2.5749981372098236E-3</v>
      </c>
      <c r="Q85" s="82">
        <f>IF(Q19="-","-",Q19*INDEX('3c Mappings'!$C$8:$O$21,MATCH($C85,'3c Mappings'!$B$8:$B$21,0),MATCH($B85,'3c Mappings'!$C$7:$O$7,0)))</f>
        <v>2.4881028940568475E-3</v>
      </c>
      <c r="R85" s="82">
        <f>IF(R19="-","-",R19*INDEX('3c Mappings'!$C$8:$O$21,MATCH($C85,'3c Mappings'!$B$8:$B$21,0),MATCH($B85,'3c Mappings'!$C$7:$O$7,0)))</f>
        <v>2.2821998234619227E-3</v>
      </c>
      <c r="S85" s="82">
        <f>IF(S19="-","-",S19*INDEX('3c Mappings'!$C$8:$O$21,MATCH($C85,'3c Mappings'!$B$8:$B$21,0),MATCH($B85,'3c Mappings'!$C$7:$O$7,0)))</f>
        <v>1.7608283645440667E-3</v>
      </c>
      <c r="T85" s="82">
        <f>IF(T19="-","-",T19*INDEX('3c Mappings'!$C$8:$O$21,MATCH($C85,'3c Mappings'!$B$8:$B$21,0),MATCH($B85,'3c Mappings'!$C$7:$O$7,0)))</f>
        <v>1.667434157479998E-3</v>
      </c>
      <c r="U85" s="82">
        <f>IF(U19="-","-",U19*INDEX('3c Mappings'!$C$8:$O$21,MATCH($C85,'3c Mappings'!$B$8:$B$21,0),MATCH($B85,'3c Mappings'!$C$7:$O$7,0)))</f>
        <v>1.5828874344122374E-3</v>
      </c>
      <c r="V85" s="82">
        <f>IF(V19="-","-",V19*INDEX('3c Mappings'!$C$8:$O$21,MATCH($C85,'3c Mappings'!$B$8:$B$21,0),MATCH($B85,'3c Mappings'!$C$7:$O$7,0)))</f>
        <v>2.2108004586799787E-3</v>
      </c>
      <c r="W85" s="82">
        <f>IF(W19="-","-",W19*INDEX('3c Mappings'!$C$8:$O$21,MATCH($C85,'3c Mappings'!$B$8:$B$21,0),MATCH($B85,'3c Mappings'!$C$7:$O$7,0)))</f>
        <v>2.8002790000690859E-3</v>
      </c>
      <c r="X85" s="82" t="str">
        <f>IF(X19="-","-",X19*INDEX('3c Mappings'!$C$8:$O$21,MATCH($C85,'3c Mappings'!$B$8:$B$21,0),MATCH($B85,'3c Mappings'!$C$7:$O$7,0)))</f>
        <v>-</v>
      </c>
      <c r="Y85" s="82" t="str">
        <f>IF(Y19="-","-",Y19*INDEX('3c Mappings'!$C$8:$O$21,MATCH($C85,'3c Mappings'!$B$8:$B$21,0),MATCH($B85,'3c Mappings'!$C$7:$O$7,0)))</f>
        <v>-</v>
      </c>
      <c r="Z85" s="10"/>
    </row>
    <row r="86" spans="1:26" s="14" customFormat="1" ht="11.25">
      <c r="A86" s="10"/>
      <c r="B86" s="74" t="s">
        <v>162</v>
      </c>
      <c r="C86" s="75" t="s">
        <v>133</v>
      </c>
      <c r="D86" s="197"/>
      <c r="E86" s="29"/>
      <c r="F86" s="82">
        <f>IF(F20="-","-",F20*INDEX('3c Mappings'!$C$8:$O$21,MATCH($C86,'3c Mappings'!$B$8:$B$21,0),MATCH($B86,'3c Mappings'!$C$7:$O$7,0)))</f>
        <v>0</v>
      </c>
      <c r="G86" s="82">
        <f>IF(G20="-","-",G20*INDEX('3c Mappings'!$C$8:$O$21,MATCH($C86,'3c Mappings'!$B$8:$B$21,0),MATCH($B86,'3c Mappings'!$C$7:$O$7,0)))</f>
        <v>0</v>
      </c>
      <c r="H86" s="82">
        <f>IF(H20="-","-",H20*INDEX('3c Mappings'!$C$8:$O$21,MATCH($C86,'3c Mappings'!$B$8:$B$21,0),MATCH($B86,'3c Mappings'!$C$7:$O$7,0)))</f>
        <v>0</v>
      </c>
      <c r="I86" s="82">
        <f>IF(I20="-","-",I20*INDEX('3c Mappings'!$C$8:$O$21,MATCH($C86,'3c Mappings'!$B$8:$B$21,0),MATCH($B86,'3c Mappings'!$C$7:$O$7,0)))</f>
        <v>0</v>
      </c>
      <c r="J86" s="82">
        <f>IF(J20="-","-",J20*INDEX('3c Mappings'!$C$8:$O$21,MATCH($C86,'3c Mappings'!$B$8:$B$21,0),MATCH($B86,'3c Mappings'!$C$7:$O$7,0)))</f>
        <v>0</v>
      </c>
      <c r="K86" s="82">
        <f>IF(K20="-","-",K20*INDEX('3c Mappings'!$C$8:$O$21,MATCH($C86,'3c Mappings'!$B$8:$B$21,0),MATCH($B86,'3c Mappings'!$C$7:$O$7,0)))</f>
        <v>0</v>
      </c>
      <c r="L86" s="82">
        <f>IF(L20="-","-",L20*INDEX('3c Mappings'!$C$8:$O$21,MATCH($C86,'3c Mappings'!$B$8:$B$21,0),MATCH($B86,'3c Mappings'!$C$7:$O$7,0)))</f>
        <v>0</v>
      </c>
      <c r="M86" s="82">
        <f>IF(M20="-","-",M20*INDEX('3c Mappings'!$C$8:$O$21,MATCH($C86,'3c Mappings'!$B$8:$B$21,0),MATCH($B86,'3c Mappings'!$C$7:$O$7,0)))</f>
        <v>0</v>
      </c>
      <c r="N86" s="84"/>
      <c r="O86" s="82">
        <f>IF(O20="-","-",O20*INDEX('3c Mappings'!$C$8:$O$21,MATCH($C86,'3c Mappings'!$B$8:$B$21,0),MATCH($B86,'3c Mappings'!$C$7:$O$7,0)))</f>
        <v>0</v>
      </c>
      <c r="P86" s="82">
        <f>IF(P20="-","-",P20*INDEX('3c Mappings'!$C$8:$O$21,MATCH($C86,'3c Mappings'!$B$8:$B$21,0),MATCH($B86,'3c Mappings'!$C$7:$O$7,0)))</f>
        <v>0</v>
      </c>
      <c r="Q86" s="82">
        <f>IF(Q20="-","-",Q20*INDEX('3c Mappings'!$C$8:$O$21,MATCH($C86,'3c Mappings'!$B$8:$B$21,0),MATCH($B86,'3c Mappings'!$C$7:$O$7,0)))</f>
        <v>0</v>
      </c>
      <c r="R86" s="82">
        <f>IF(R20="-","-",R20*INDEX('3c Mappings'!$C$8:$O$21,MATCH($C86,'3c Mappings'!$B$8:$B$21,0),MATCH($B86,'3c Mappings'!$C$7:$O$7,0)))</f>
        <v>0</v>
      </c>
      <c r="S86" s="82">
        <f>IF(S20="-","-",S20*INDEX('3c Mappings'!$C$8:$O$21,MATCH($C86,'3c Mappings'!$B$8:$B$21,0),MATCH($B86,'3c Mappings'!$C$7:$O$7,0)))</f>
        <v>0</v>
      </c>
      <c r="T86" s="82">
        <f>IF(T20="-","-",T20*INDEX('3c Mappings'!$C$8:$O$21,MATCH($C86,'3c Mappings'!$B$8:$B$21,0),MATCH($B86,'3c Mappings'!$C$7:$O$7,0)))</f>
        <v>0</v>
      </c>
      <c r="U86" s="82">
        <f>IF(U20="-","-",U20*INDEX('3c Mappings'!$C$8:$O$21,MATCH($C86,'3c Mappings'!$B$8:$B$21,0),MATCH($B86,'3c Mappings'!$C$7:$O$7,0)))</f>
        <v>0</v>
      </c>
      <c r="V86" s="82">
        <f>IF(V20="-","-",V20*INDEX('3c Mappings'!$C$8:$O$21,MATCH($C86,'3c Mappings'!$B$8:$B$21,0),MATCH($B86,'3c Mappings'!$C$7:$O$7,0)))</f>
        <v>0</v>
      </c>
      <c r="W86" s="82">
        <f>IF(W20="-","-",W20*INDEX('3c Mappings'!$C$8:$O$21,MATCH($C86,'3c Mappings'!$B$8:$B$21,0),MATCH($B86,'3c Mappings'!$C$7:$O$7,0)))</f>
        <v>0</v>
      </c>
      <c r="X86" s="82" t="str">
        <f>IF(X20="-","-",X20*INDEX('3c Mappings'!$C$8:$O$21,MATCH($C86,'3c Mappings'!$B$8:$B$21,0),MATCH($B86,'3c Mappings'!$C$7:$O$7,0)))</f>
        <v>-</v>
      </c>
      <c r="Y86" s="82" t="str">
        <f>IF(Y20="-","-",Y20*INDEX('3c Mappings'!$C$8:$O$21,MATCH($C86,'3c Mappings'!$B$8:$B$21,0),MATCH($B86,'3c Mappings'!$C$7:$O$7,0)))</f>
        <v>-</v>
      </c>
      <c r="Z86" s="10"/>
    </row>
    <row r="87" spans="1:26" s="14" customFormat="1" ht="11.25">
      <c r="A87" s="10"/>
      <c r="B87" s="74" t="s">
        <v>163</v>
      </c>
      <c r="C87" s="75" t="s">
        <v>133</v>
      </c>
      <c r="D87" s="197"/>
      <c r="E87" s="29"/>
      <c r="F87" s="82">
        <f>IF(F21="-","-",F21*INDEX('3c Mappings'!$C$8:$O$21,MATCH($C87,'3c Mappings'!$B$8:$B$21,0),MATCH($B87,'3c Mappings'!$C$7:$O$7,0)))</f>
        <v>0</v>
      </c>
      <c r="G87" s="82">
        <f>IF(G21="-","-",G21*INDEX('3c Mappings'!$C$8:$O$21,MATCH($C87,'3c Mappings'!$B$8:$B$21,0),MATCH($B87,'3c Mappings'!$C$7:$O$7,0)))</f>
        <v>0</v>
      </c>
      <c r="H87" s="82">
        <f>IF(H21="-","-",H21*INDEX('3c Mappings'!$C$8:$O$21,MATCH($C87,'3c Mappings'!$B$8:$B$21,0),MATCH($B87,'3c Mappings'!$C$7:$O$7,0)))</f>
        <v>0</v>
      </c>
      <c r="I87" s="82">
        <f>IF(I21="-","-",I21*INDEX('3c Mappings'!$C$8:$O$21,MATCH($C87,'3c Mappings'!$B$8:$B$21,0),MATCH($B87,'3c Mappings'!$C$7:$O$7,0)))</f>
        <v>0</v>
      </c>
      <c r="J87" s="82">
        <f>IF(J21="-","-",J21*INDEX('3c Mappings'!$C$8:$O$21,MATCH($C87,'3c Mappings'!$B$8:$B$21,0),MATCH($B87,'3c Mappings'!$C$7:$O$7,0)))</f>
        <v>0</v>
      </c>
      <c r="K87" s="82">
        <f>IF(K21="-","-",K21*INDEX('3c Mappings'!$C$8:$O$21,MATCH($C87,'3c Mappings'!$B$8:$B$21,0),MATCH($B87,'3c Mappings'!$C$7:$O$7,0)))</f>
        <v>0</v>
      </c>
      <c r="L87" s="82">
        <f>IF(L21="-","-",L21*INDEX('3c Mappings'!$C$8:$O$21,MATCH($C87,'3c Mappings'!$B$8:$B$21,0),MATCH($B87,'3c Mappings'!$C$7:$O$7,0)))</f>
        <v>0</v>
      </c>
      <c r="M87" s="82">
        <f>IF(M21="-","-",M21*INDEX('3c Mappings'!$C$8:$O$21,MATCH($C87,'3c Mappings'!$B$8:$B$21,0),MATCH($B87,'3c Mappings'!$C$7:$O$7,0)))</f>
        <v>0</v>
      </c>
      <c r="N87" s="84"/>
      <c r="O87" s="82">
        <f>IF(O21="-","-",O21*INDEX('3c Mappings'!$C$8:$O$21,MATCH($C87,'3c Mappings'!$B$8:$B$21,0),MATCH($B87,'3c Mappings'!$C$7:$O$7,0)))</f>
        <v>0</v>
      </c>
      <c r="P87" s="82">
        <f>IF(P21="-","-",P21*INDEX('3c Mappings'!$C$8:$O$21,MATCH($C87,'3c Mappings'!$B$8:$B$21,0),MATCH($B87,'3c Mappings'!$C$7:$O$7,0)))</f>
        <v>0</v>
      </c>
      <c r="Q87" s="82">
        <f>IF(Q21="-","-",Q21*INDEX('3c Mappings'!$C$8:$O$21,MATCH($C87,'3c Mappings'!$B$8:$B$21,0),MATCH($B87,'3c Mappings'!$C$7:$O$7,0)))</f>
        <v>0</v>
      </c>
      <c r="R87" s="82">
        <f>IF(R21="-","-",R21*INDEX('3c Mappings'!$C$8:$O$21,MATCH($C87,'3c Mappings'!$B$8:$B$21,0),MATCH($B87,'3c Mappings'!$C$7:$O$7,0)))</f>
        <v>0</v>
      </c>
      <c r="S87" s="82">
        <f>IF(S21="-","-",S21*INDEX('3c Mappings'!$C$8:$O$21,MATCH($C87,'3c Mappings'!$B$8:$B$21,0),MATCH($B87,'3c Mappings'!$C$7:$O$7,0)))</f>
        <v>0</v>
      </c>
      <c r="T87" s="82">
        <f>IF(T21="-","-",T21*INDEX('3c Mappings'!$C$8:$O$21,MATCH($C87,'3c Mappings'!$B$8:$B$21,0),MATCH($B87,'3c Mappings'!$C$7:$O$7,0)))</f>
        <v>0</v>
      </c>
      <c r="U87" s="82">
        <f>IF(U21="-","-",U21*INDEX('3c Mappings'!$C$8:$O$21,MATCH($C87,'3c Mappings'!$B$8:$B$21,0),MATCH($B87,'3c Mappings'!$C$7:$O$7,0)))</f>
        <v>0</v>
      </c>
      <c r="V87" s="82">
        <f>IF(V21="-","-",V21*INDEX('3c Mappings'!$C$8:$O$21,MATCH($C87,'3c Mappings'!$B$8:$B$21,0),MATCH($B87,'3c Mappings'!$C$7:$O$7,0)))</f>
        <v>0</v>
      </c>
      <c r="W87" s="82">
        <f>IF(W21="-","-",W21*INDEX('3c Mappings'!$C$8:$O$21,MATCH($C87,'3c Mappings'!$B$8:$B$21,0),MATCH($B87,'3c Mappings'!$C$7:$O$7,0)))</f>
        <v>0</v>
      </c>
      <c r="X87" s="82" t="str">
        <f>IF(X21="-","-",X21*INDEX('3c Mappings'!$C$8:$O$21,MATCH($C87,'3c Mappings'!$B$8:$B$21,0),MATCH($B87,'3c Mappings'!$C$7:$O$7,0)))</f>
        <v>-</v>
      </c>
      <c r="Y87" s="82" t="str">
        <f>IF(Y21="-","-",Y21*INDEX('3c Mappings'!$C$8:$O$21,MATCH($C87,'3c Mappings'!$B$8:$B$21,0),MATCH($B87,'3c Mappings'!$C$7:$O$7,0)))</f>
        <v>-</v>
      </c>
      <c r="Z87" s="10"/>
    </row>
    <row r="88" spans="1:26" s="14" customFormat="1" ht="11.25">
      <c r="A88" s="10"/>
      <c r="B88" s="74" t="s">
        <v>164</v>
      </c>
      <c r="C88" s="75" t="s">
        <v>133</v>
      </c>
      <c r="D88" s="197"/>
      <c r="E88" s="29"/>
      <c r="F88" s="82">
        <f>IF(F22="-","-",F22*INDEX('3c Mappings'!$C$8:$O$21,MATCH($C88,'3c Mappings'!$B$8:$B$21,0),MATCH($B88,'3c Mappings'!$C$7:$O$7,0)))</f>
        <v>5.5297050362606475E-3</v>
      </c>
      <c r="G88" s="82">
        <f>IF(G22="-","-",G22*INDEX('3c Mappings'!$C$8:$O$21,MATCH($C88,'3c Mappings'!$B$8:$B$21,0),MATCH($B88,'3c Mappings'!$C$7:$O$7,0)))</f>
        <v>5.4842429032702878E-3</v>
      </c>
      <c r="H88" s="82">
        <f>IF(H22="-","-",H22*INDEX('3c Mappings'!$C$8:$O$21,MATCH($C88,'3c Mappings'!$B$8:$B$21,0),MATCH($B88,'3c Mappings'!$C$7:$O$7,0)))</f>
        <v>5.6407863195861406E-3</v>
      </c>
      <c r="I88" s="82">
        <f>IF(I22="-","-",I22*INDEX('3c Mappings'!$C$8:$O$21,MATCH($C88,'3c Mappings'!$B$8:$B$21,0),MATCH($B88,'3c Mappings'!$C$7:$O$7,0)))</f>
        <v>5.5089461339140966E-3</v>
      </c>
      <c r="J88" s="82">
        <f>IF(J22="-","-",J22*INDEX('3c Mappings'!$C$8:$O$21,MATCH($C88,'3c Mappings'!$B$8:$B$21,0),MATCH($B88,'3c Mappings'!$C$7:$O$7,0)))</f>
        <v>5.5648353294679691E-3</v>
      </c>
      <c r="K88" s="82">
        <f>IF(K22="-","-",K22*INDEX('3c Mappings'!$C$8:$O$21,MATCH($C88,'3c Mappings'!$B$8:$B$21,0),MATCH($B88,'3c Mappings'!$C$7:$O$7,0)))</f>
        <v>5.5739277560660416E-3</v>
      </c>
      <c r="L88" s="82">
        <f>IF(L22="-","-",L22*INDEX('3c Mappings'!$C$8:$O$21,MATCH($C88,'3c Mappings'!$B$8:$B$21,0),MATCH($B88,'3c Mappings'!$C$7:$O$7,0)))</f>
        <v>5.8064589942365408E-3</v>
      </c>
      <c r="M88" s="82">
        <f>IF(M22="-","-",M22*INDEX('3c Mappings'!$C$8:$O$21,MATCH($C88,'3c Mappings'!$B$8:$B$21,0),MATCH($B88,'3c Mappings'!$C$7:$O$7,0)))</f>
        <v>5.8337362740307572E-3</v>
      </c>
      <c r="N88" s="84"/>
      <c r="O88" s="82">
        <f>IF(O22="-","-",O22*INDEX('3c Mappings'!$C$8:$O$21,MATCH($C88,'3c Mappings'!$B$8:$B$21,0),MATCH($B88,'3c Mappings'!$C$7:$O$7,0)))</f>
        <v>5.8337362740307572E-3</v>
      </c>
      <c r="P88" s="82">
        <f>IF(P22="-","-",P22*INDEX('3c Mappings'!$C$8:$O$21,MATCH($C88,'3c Mappings'!$B$8:$B$21,0),MATCH($B88,'3c Mappings'!$C$7:$O$7,0)))</f>
        <v>6.781203832480205E-3</v>
      </c>
      <c r="Q88" s="82">
        <f>IF(Q22="-","-",Q22*INDEX('3c Mappings'!$C$8:$O$21,MATCH($C88,'3c Mappings'!$B$8:$B$21,0),MATCH($B88,'3c Mappings'!$C$7:$O$7,0)))</f>
        <v>6.6129939404158738E-3</v>
      </c>
      <c r="R88" s="82">
        <f>IF(R22="-","-",R22*INDEX('3c Mappings'!$C$8:$O$21,MATCH($C88,'3c Mappings'!$B$8:$B$21,0),MATCH($B88,'3c Mappings'!$C$7:$O$7,0)))</f>
        <v>5.3999466061547194E-3</v>
      </c>
      <c r="S88" s="82">
        <f>IF(S22="-","-",S22*INDEX('3c Mappings'!$C$8:$O$21,MATCH($C88,'3c Mappings'!$B$8:$B$21,0),MATCH($B88,'3c Mappings'!$C$7:$O$7,0)))</f>
        <v>4.3906872537687221E-3</v>
      </c>
      <c r="T88" s="82">
        <f>IF(T22="-","-",T22*INDEX('3c Mappings'!$C$8:$O$21,MATCH($C88,'3c Mappings'!$B$8:$B$21,0),MATCH($B88,'3c Mappings'!$C$7:$O$7,0)))</f>
        <v>3.7799106451558433E-3</v>
      </c>
      <c r="U88" s="82">
        <f>IF(U22="-","-",U22*INDEX('3c Mappings'!$C$8:$O$21,MATCH($C88,'3c Mappings'!$B$8:$B$21,0),MATCH($B88,'3c Mappings'!$C$7:$O$7,0)))</f>
        <v>3.6162469663905462E-3</v>
      </c>
      <c r="V88" s="82">
        <f>IF(V22="-","-",V22*INDEX('3c Mappings'!$C$8:$O$21,MATCH($C88,'3c Mappings'!$B$8:$B$21,0),MATCH($B88,'3c Mappings'!$C$7:$O$7,0)))</f>
        <v>4.5439750454035156E-3</v>
      </c>
      <c r="W88" s="82">
        <f>IF(W22="-","-",W22*INDEX('3c Mappings'!$C$8:$O$21,MATCH($C88,'3c Mappings'!$B$8:$B$21,0),MATCH($B88,'3c Mappings'!$C$7:$O$7,0)))</f>
        <v>5.6850745834615577E-3</v>
      </c>
      <c r="X88" s="82" t="str">
        <f>IF(X22="-","-",X22*INDEX('3c Mappings'!$C$8:$O$21,MATCH($C88,'3c Mappings'!$B$8:$B$21,0),MATCH($B88,'3c Mappings'!$C$7:$O$7,0)))</f>
        <v>-</v>
      </c>
      <c r="Y88" s="82" t="str">
        <f>IF(Y22="-","-",Y22*INDEX('3c Mappings'!$C$8:$O$21,MATCH($C88,'3c Mappings'!$B$8:$B$21,0),MATCH($B88,'3c Mappings'!$C$7:$O$7,0)))</f>
        <v>-</v>
      </c>
      <c r="Z88" s="10"/>
    </row>
    <row r="89" spans="1:26" s="14" customFormat="1" ht="11.25">
      <c r="A89" s="10"/>
      <c r="B89" s="74" t="s">
        <v>165</v>
      </c>
      <c r="C89" s="75" t="s">
        <v>133</v>
      </c>
      <c r="D89" s="197"/>
      <c r="E89" s="29"/>
      <c r="F89" s="82">
        <f>IF(F23="-","-",F23*INDEX('3c Mappings'!$C$8:$O$21,MATCH($C89,'3c Mappings'!$B$8:$B$21,0),MATCH($B89,'3c Mappings'!$C$7:$O$7,0)))</f>
        <v>1.4314472203017443</v>
      </c>
      <c r="G89" s="82">
        <f>IF(G23="-","-",G23*INDEX('3c Mappings'!$C$8:$O$21,MATCH($C89,'3c Mappings'!$B$8:$B$21,0),MATCH($B89,'3c Mappings'!$C$7:$O$7,0)))</f>
        <v>1.4169152001143666</v>
      </c>
      <c r="H89" s="82">
        <f>IF(H23="-","-",H23*INDEX('3c Mappings'!$C$8:$O$21,MATCH($C89,'3c Mappings'!$B$8:$B$21,0),MATCH($B89,'3c Mappings'!$C$7:$O$7,0)))</f>
        <v>1.4894935387027994</v>
      </c>
      <c r="I89" s="82">
        <f>IF(I23="-","-",I23*INDEX('3c Mappings'!$C$8:$O$21,MATCH($C89,'3c Mappings'!$B$8:$B$21,0),MATCH($B89,'3c Mappings'!$C$7:$O$7,0)))</f>
        <v>1.4473506801594036</v>
      </c>
      <c r="J89" s="82">
        <f>IF(J23="-","-",J23*INDEX('3c Mappings'!$C$8:$O$21,MATCH($C89,'3c Mappings'!$B$8:$B$21,0),MATCH($B89,'3c Mappings'!$C$7:$O$7,0)))</f>
        <v>1.4629318939825928</v>
      </c>
      <c r="K89" s="82">
        <f>IF(K23="-","-",K23*INDEX('3c Mappings'!$C$8:$O$21,MATCH($C89,'3c Mappings'!$B$8:$B$21,0),MATCH($B89,'3c Mappings'!$C$7:$O$7,0)))</f>
        <v>1.4658382980200684</v>
      </c>
      <c r="L89" s="82">
        <f>IF(L23="-","-",L23*INDEX('3c Mappings'!$C$8:$O$21,MATCH($C89,'3c Mappings'!$B$8:$B$21,0),MATCH($B89,'3c Mappings'!$C$7:$O$7,0)))</f>
        <v>2.3286859824414932</v>
      </c>
      <c r="M89" s="82">
        <f>IF(M23="-","-",M23*INDEX('3c Mappings'!$C$8:$O$21,MATCH($C89,'3c Mappings'!$B$8:$B$21,0),MATCH($B89,'3c Mappings'!$C$7:$O$7,0)))</f>
        <v>2.33740519455392</v>
      </c>
      <c r="N89" s="84"/>
      <c r="O89" s="82">
        <f>IF(O23="-","-",O23*INDEX('3c Mappings'!$C$8:$O$21,MATCH($C89,'3c Mappings'!$B$8:$B$21,0),MATCH($B89,'3c Mappings'!$C$7:$O$7,0)))</f>
        <v>2.33740519455392</v>
      </c>
      <c r="P89" s="82">
        <f>IF(P23="-","-",P23*INDEX('3c Mappings'!$C$8:$O$21,MATCH($C89,'3c Mappings'!$B$8:$B$21,0),MATCH($B89,'3c Mappings'!$C$7:$O$7,0)))</f>
        <v>2.5285086892034481</v>
      </c>
      <c r="Q89" s="82">
        <f>IF(Q23="-","-",Q23*INDEX('3c Mappings'!$C$8:$O$21,MATCH($C89,'3c Mappings'!$B$8:$B$21,0),MATCH($B89,'3c Mappings'!$C$7:$O$7,0)))</f>
        <v>2.4747402145101502</v>
      </c>
      <c r="R89" s="82">
        <f>IF(R23="-","-",R23*INDEX('3c Mappings'!$C$8:$O$21,MATCH($C89,'3c Mappings'!$B$8:$B$21,0),MATCH($B89,'3c Mappings'!$C$7:$O$7,0)))</f>
        <v>1.6757884447465212</v>
      </c>
      <c r="S89" s="82">
        <f>IF(S23="-","-",S23*INDEX('3c Mappings'!$C$8:$O$21,MATCH($C89,'3c Mappings'!$B$8:$B$21,0),MATCH($B89,'3c Mappings'!$C$7:$O$7,0)))</f>
        <v>1.3531775965867312</v>
      </c>
      <c r="T89" s="82">
        <f>IF(T23="-","-",T23*INDEX('3c Mappings'!$C$8:$O$21,MATCH($C89,'3c Mappings'!$B$8:$B$21,0),MATCH($B89,'3c Mappings'!$C$7:$O$7,0)))</f>
        <v>0.96115063146191348</v>
      </c>
      <c r="U89" s="82">
        <f>IF(U23="-","-",U23*INDEX('3c Mappings'!$C$8:$O$21,MATCH($C89,'3c Mappings'!$B$8:$B$21,0),MATCH($B89,'3c Mappings'!$C$7:$O$7,0)))</f>
        <v>0.908835358787353</v>
      </c>
      <c r="V89" s="82">
        <f>IF(V23="-","-",V23*INDEX('3c Mappings'!$C$8:$O$21,MATCH($C89,'3c Mappings'!$B$8:$B$21,0),MATCH($B89,'3c Mappings'!$C$7:$O$7,0)))</f>
        <v>1.7481555419578125</v>
      </c>
      <c r="W89" s="82">
        <f>IF(W23="-","-",W23*INDEX('3c Mappings'!$C$8:$O$21,MATCH($C89,'3c Mappings'!$B$8:$B$21,0),MATCH($B89,'3c Mappings'!$C$7:$O$7,0)))</f>
        <v>2.1129092486609986</v>
      </c>
      <c r="X89" s="82" t="str">
        <f>IF(X23="-","-",X23*INDEX('3c Mappings'!$C$8:$O$21,MATCH($C89,'3c Mappings'!$B$8:$B$21,0),MATCH($B89,'3c Mappings'!$C$7:$O$7,0)))</f>
        <v>-</v>
      </c>
      <c r="Y89" s="82" t="str">
        <f>IF(Y23="-","-",Y23*INDEX('3c Mappings'!$C$8:$O$21,MATCH($C89,'3c Mappings'!$B$8:$B$21,0),MATCH($B89,'3c Mappings'!$C$7:$O$7,0)))</f>
        <v>-</v>
      </c>
      <c r="Z89" s="10"/>
    </row>
    <row r="90" spans="1:26" s="14" customFormat="1" ht="11.25">
      <c r="A90" s="10"/>
      <c r="B90" s="74" t="s">
        <v>166</v>
      </c>
      <c r="C90" s="75" t="s">
        <v>133</v>
      </c>
      <c r="D90" s="197"/>
      <c r="E90" s="29"/>
      <c r="F90" s="82">
        <f>IF(F24="-","-",F24*INDEX('3c Mappings'!$C$8:$O$21,MATCH($C90,'3c Mappings'!$B$8:$B$21,0),MATCH($B90,'3c Mappings'!$C$7:$O$7,0)))</f>
        <v>9.1681197434643309</v>
      </c>
      <c r="G90" s="82">
        <f>IF(G24="-","-",G24*INDEX('3c Mappings'!$C$8:$O$21,MATCH($C90,'3c Mappings'!$B$8:$B$21,0),MATCH($B90,'3c Mappings'!$C$7:$O$7,0)))</f>
        <v>9.0628517869213621</v>
      </c>
      <c r="H90" s="82">
        <f>IF(H24="-","-",H24*INDEX('3c Mappings'!$C$8:$O$21,MATCH($C90,'3c Mappings'!$B$8:$B$21,0),MATCH($B90,'3c Mappings'!$C$7:$O$7,0)))</f>
        <v>9.0547308796029569</v>
      </c>
      <c r="I90" s="82">
        <f>IF(I24="-","-",I24*INDEX('3c Mappings'!$C$8:$O$21,MATCH($C90,'3c Mappings'!$B$8:$B$21,0),MATCH($B90,'3c Mappings'!$C$7:$O$7,0)))</f>
        <v>8.7494538056283488</v>
      </c>
      <c r="J90" s="82">
        <f>IF(J24="-","-",J24*INDEX('3c Mappings'!$C$8:$O$21,MATCH($C90,'3c Mappings'!$B$8:$B$21,0),MATCH($B90,'3c Mappings'!$C$7:$O$7,0)))</f>
        <v>8.7512056531732707</v>
      </c>
      <c r="K90" s="82">
        <f>IF(K24="-","-",K24*INDEX('3c Mappings'!$C$8:$O$21,MATCH($C90,'3c Mappings'!$B$8:$B$21,0),MATCH($B90,'3c Mappings'!$C$7:$O$7,0)))</f>
        <v>8.7722592444818659</v>
      </c>
      <c r="L90" s="82">
        <f>IF(L24="-","-",L24*INDEX('3c Mappings'!$C$8:$O$21,MATCH($C90,'3c Mappings'!$B$8:$B$21,0),MATCH($B90,'3c Mappings'!$C$7:$O$7,0)))</f>
        <v>8.6246647935844276</v>
      </c>
      <c r="M90" s="82">
        <f>IF(M24="-","-",M24*INDEX('3c Mappings'!$C$8:$O$21,MATCH($C90,'3c Mappings'!$B$8:$B$21,0),MATCH($B90,'3c Mappings'!$C$7:$O$7,0)))</f>
        <v>8.6878255675102096</v>
      </c>
      <c r="N90" s="84"/>
      <c r="O90" s="82">
        <f>IF(O24="-","-",O24*INDEX('3c Mappings'!$C$8:$O$21,MATCH($C90,'3c Mappings'!$B$8:$B$21,0),MATCH($B90,'3c Mappings'!$C$7:$O$7,0)))</f>
        <v>8.6878255675102096</v>
      </c>
      <c r="P90" s="82">
        <f>IF(P24="-","-",P24*INDEX('3c Mappings'!$C$8:$O$21,MATCH($C90,'3c Mappings'!$B$8:$B$21,0),MATCH($B90,'3c Mappings'!$C$7:$O$7,0)))</f>
        <v>9.8091831561209144</v>
      </c>
      <c r="Q90" s="82">
        <f>IF(Q24="-","-",Q24*INDEX('3c Mappings'!$C$8:$O$21,MATCH($C90,'3c Mappings'!$B$8:$B$21,0),MATCH($B90,'3c Mappings'!$C$7:$O$7,0)))</f>
        <v>9.419691716911931</v>
      </c>
      <c r="R90" s="82">
        <f>IF(R24="-","-",R24*INDEX('3c Mappings'!$C$8:$O$21,MATCH($C90,'3c Mappings'!$B$8:$B$21,0),MATCH($B90,'3c Mappings'!$C$7:$O$7,0)))</f>
        <v>8.4088637328408957</v>
      </c>
      <c r="S90" s="82">
        <f>IF(S24="-","-",S24*INDEX('3c Mappings'!$C$8:$O$21,MATCH($C90,'3c Mappings'!$B$8:$B$21,0),MATCH($B90,'3c Mappings'!$C$7:$O$7,0)))</f>
        <v>6.0719150975869907</v>
      </c>
      <c r="T90" s="82">
        <f>IF(T24="-","-",T24*INDEX('3c Mappings'!$C$8:$O$21,MATCH($C90,'3c Mappings'!$B$8:$B$21,0),MATCH($B90,'3c Mappings'!$C$7:$O$7,0)))</f>
        <v>7.748859633525127</v>
      </c>
      <c r="U90" s="82">
        <f>IF(U24="-","-",U24*INDEX('3c Mappings'!$C$8:$O$21,MATCH($C90,'3c Mappings'!$B$8:$B$21,0),MATCH($B90,'3c Mappings'!$C$7:$O$7,0)))</f>
        <v>7.3698949899704385</v>
      </c>
      <c r="V90" s="82">
        <f>IF(V24="-","-",V24*INDEX('3c Mappings'!$C$8:$O$21,MATCH($C90,'3c Mappings'!$B$8:$B$21,0),MATCH($B90,'3c Mappings'!$C$7:$O$7,0)))</f>
        <v>10.965388590014156</v>
      </c>
      <c r="W90" s="82">
        <f>IF(W24="-","-",W24*INDEX('3c Mappings'!$C$8:$O$21,MATCH($C90,'3c Mappings'!$B$8:$B$21,0),MATCH($B90,'3c Mappings'!$C$7:$O$7,0)))</f>
        <v>13.607614299242671</v>
      </c>
      <c r="X90" s="82" t="str">
        <f>IF(X24="-","-",X24*INDEX('3c Mappings'!$C$8:$O$21,MATCH($C90,'3c Mappings'!$B$8:$B$21,0),MATCH($B90,'3c Mappings'!$C$7:$O$7,0)))</f>
        <v>-</v>
      </c>
      <c r="Y90" s="82" t="str">
        <f>IF(Y24="-","-",Y24*INDEX('3c Mappings'!$C$8:$O$21,MATCH($C90,'3c Mappings'!$B$8:$B$21,0),MATCH($B90,'3c Mappings'!$C$7:$O$7,0)))</f>
        <v>-</v>
      </c>
      <c r="Z90" s="10"/>
    </row>
    <row r="91" spans="1:26" s="14" customFormat="1" ht="11.25">
      <c r="A91" s="10"/>
      <c r="B91" s="74" t="s">
        <v>167</v>
      </c>
      <c r="C91" s="75" t="s">
        <v>133</v>
      </c>
      <c r="D91" s="197"/>
      <c r="E91" s="29"/>
      <c r="F91" s="82">
        <f>IF(F25="-","-",F25*INDEX('3c Mappings'!$C$8:$O$21,MATCH($C91,'3c Mappings'!$B$8:$B$21,0),MATCH($B91,'3c Mappings'!$C$7:$O$7,0)))</f>
        <v>0</v>
      </c>
      <c r="G91" s="82">
        <f>IF(G25="-","-",G25*INDEX('3c Mappings'!$C$8:$O$21,MATCH($C91,'3c Mappings'!$B$8:$B$21,0),MATCH($B91,'3c Mappings'!$C$7:$O$7,0)))</f>
        <v>0</v>
      </c>
      <c r="H91" s="82">
        <f>IF(H25="-","-",H25*INDEX('3c Mappings'!$C$8:$O$21,MATCH($C91,'3c Mappings'!$B$8:$B$21,0),MATCH($B91,'3c Mappings'!$C$7:$O$7,0)))</f>
        <v>0</v>
      </c>
      <c r="I91" s="82">
        <f>IF(I25="-","-",I25*INDEX('3c Mappings'!$C$8:$O$21,MATCH($C91,'3c Mappings'!$B$8:$B$21,0),MATCH($B91,'3c Mappings'!$C$7:$O$7,0)))</f>
        <v>0</v>
      </c>
      <c r="J91" s="82">
        <f>IF(J25="-","-",J25*INDEX('3c Mappings'!$C$8:$O$21,MATCH($C91,'3c Mappings'!$B$8:$B$21,0),MATCH($B91,'3c Mappings'!$C$7:$O$7,0)))</f>
        <v>0</v>
      </c>
      <c r="K91" s="82">
        <f>IF(K25="-","-",K25*INDEX('3c Mappings'!$C$8:$O$21,MATCH($C91,'3c Mappings'!$B$8:$B$21,0),MATCH($B91,'3c Mappings'!$C$7:$O$7,0)))</f>
        <v>0</v>
      </c>
      <c r="L91" s="82">
        <f>IF(L25="-","-",L25*INDEX('3c Mappings'!$C$8:$O$21,MATCH($C91,'3c Mappings'!$B$8:$B$21,0),MATCH($B91,'3c Mappings'!$C$7:$O$7,0)))</f>
        <v>0</v>
      </c>
      <c r="M91" s="82">
        <f>IF(M25="-","-",M25*INDEX('3c Mappings'!$C$8:$O$21,MATCH($C91,'3c Mappings'!$B$8:$B$21,0),MATCH($B91,'3c Mappings'!$C$7:$O$7,0)))</f>
        <v>0</v>
      </c>
      <c r="N91" s="84"/>
      <c r="O91" s="82">
        <f>IF(O25="-","-",O25*INDEX('3c Mappings'!$C$8:$O$21,MATCH($C91,'3c Mappings'!$B$8:$B$21,0),MATCH($B91,'3c Mappings'!$C$7:$O$7,0)))</f>
        <v>0</v>
      </c>
      <c r="P91" s="82">
        <f>IF(P25="-","-",P25*INDEX('3c Mappings'!$C$8:$O$21,MATCH($C91,'3c Mappings'!$B$8:$B$21,0),MATCH($B91,'3c Mappings'!$C$7:$O$7,0)))</f>
        <v>0</v>
      </c>
      <c r="Q91" s="82">
        <f>IF(Q25="-","-",Q25*INDEX('3c Mappings'!$C$8:$O$21,MATCH($C91,'3c Mappings'!$B$8:$B$21,0),MATCH($B91,'3c Mappings'!$C$7:$O$7,0)))</f>
        <v>0</v>
      </c>
      <c r="R91" s="82">
        <f>IF(R25="-","-",R25*INDEX('3c Mappings'!$C$8:$O$21,MATCH($C91,'3c Mappings'!$B$8:$B$21,0),MATCH($B91,'3c Mappings'!$C$7:$O$7,0)))</f>
        <v>0</v>
      </c>
      <c r="S91" s="82">
        <f>IF(S25="-","-",S25*INDEX('3c Mappings'!$C$8:$O$21,MATCH($C91,'3c Mappings'!$B$8:$B$21,0),MATCH($B91,'3c Mappings'!$C$7:$O$7,0)))</f>
        <v>0</v>
      </c>
      <c r="T91" s="82">
        <f>IF(T25="-","-",T25*INDEX('3c Mappings'!$C$8:$O$21,MATCH($C91,'3c Mappings'!$B$8:$B$21,0),MATCH($B91,'3c Mappings'!$C$7:$O$7,0)))</f>
        <v>0</v>
      </c>
      <c r="U91" s="82">
        <f>IF(U25="-","-",U25*INDEX('3c Mappings'!$C$8:$O$21,MATCH($C91,'3c Mappings'!$B$8:$B$21,0),MATCH($B91,'3c Mappings'!$C$7:$O$7,0)))</f>
        <v>0</v>
      </c>
      <c r="V91" s="82">
        <f>IF(V25="-","-",V25*INDEX('3c Mappings'!$C$8:$O$21,MATCH($C91,'3c Mappings'!$B$8:$B$21,0),MATCH($B91,'3c Mappings'!$C$7:$O$7,0)))</f>
        <v>0</v>
      </c>
      <c r="W91" s="82">
        <f>IF(W25="-","-",W25*INDEX('3c Mappings'!$C$8:$O$21,MATCH($C91,'3c Mappings'!$B$8:$B$21,0),MATCH($B91,'3c Mappings'!$C$7:$O$7,0)))</f>
        <v>0</v>
      </c>
      <c r="X91" s="82" t="str">
        <f>IF(X25="-","-",X25*INDEX('3c Mappings'!$C$8:$O$21,MATCH($C91,'3c Mappings'!$B$8:$B$21,0),MATCH($B91,'3c Mappings'!$C$7:$O$7,0)))</f>
        <v>-</v>
      </c>
      <c r="Y91" s="82" t="str">
        <f>IF(Y25="-","-",Y25*INDEX('3c Mappings'!$C$8:$O$21,MATCH($C91,'3c Mappings'!$B$8:$B$21,0),MATCH($B91,'3c Mappings'!$C$7:$O$7,0)))</f>
        <v>-</v>
      </c>
      <c r="Z91" s="10"/>
    </row>
    <row r="92" spans="1:26" s="14" customFormat="1" ht="11.25">
      <c r="A92" s="10"/>
      <c r="B92" s="74" t="s">
        <v>168</v>
      </c>
      <c r="C92" s="75" t="s">
        <v>133</v>
      </c>
      <c r="D92" s="197"/>
      <c r="E92" s="29"/>
      <c r="F92" s="82">
        <f>IF(F26="-","-",F26*INDEX('3c Mappings'!$C$8:$O$21,MATCH($C92,'3c Mappings'!$B$8:$B$21,0),MATCH($B92,'3c Mappings'!$C$7:$O$7,0)))</f>
        <v>0</v>
      </c>
      <c r="G92" s="82">
        <f>IF(G26="-","-",G26*INDEX('3c Mappings'!$C$8:$O$21,MATCH($C92,'3c Mappings'!$B$8:$B$21,0),MATCH($B92,'3c Mappings'!$C$7:$O$7,0)))</f>
        <v>0</v>
      </c>
      <c r="H92" s="82">
        <f>IF(H26="-","-",H26*INDEX('3c Mappings'!$C$8:$O$21,MATCH($C92,'3c Mappings'!$B$8:$B$21,0),MATCH($B92,'3c Mappings'!$C$7:$O$7,0)))</f>
        <v>0</v>
      </c>
      <c r="I92" s="82">
        <f>IF(I26="-","-",I26*INDEX('3c Mappings'!$C$8:$O$21,MATCH($C92,'3c Mappings'!$B$8:$B$21,0),MATCH($B92,'3c Mappings'!$C$7:$O$7,0)))</f>
        <v>0</v>
      </c>
      <c r="J92" s="82">
        <f>IF(J26="-","-",J26*INDEX('3c Mappings'!$C$8:$O$21,MATCH($C92,'3c Mappings'!$B$8:$B$21,0),MATCH($B92,'3c Mappings'!$C$7:$O$7,0)))</f>
        <v>0</v>
      </c>
      <c r="K92" s="82">
        <f>IF(K26="-","-",K26*INDEX('3c Mappings'!$C$8:$O$21,MATCH($C92,'3c Mappings'!$B$8:$B$21,0),MATCH($B92,'3c Mappings'!$C$7:$O$7,0)))</f>
        <v>0</v>
      </c>
      <c r="L92" s="82">
        <f>IF(L26="-","-",L26*INDEX('3c Mappings'!$C$8:$O$21,MATCH($C92,'3c Mappings'!$B$8:$B$21,0),MATCH($B92,'3c Mappings'!$C$7:$O$7,0)))</f>
        <v>0</v>
      </c>
      <c r="M92" s="82">
        <f>IF(M26="-","-",M26*INDEX('3c Mappings'!$C$8:$O$21,MATCH($C92,'3c Mappings'!$B$8:$B$21,0),MATCH($B92,'3c Mappings'!$C$7:$O$7,0)))</f>
        <v>0</v>
      </c>
      <c r="N92" s="84"/>
      <c r="O92" s="82">
        <f>IF(O26="-","-",O26*INDEX('3c Mappings'!$C$8:$O$21,MATCH($C92,'3c Mappings'!$B$8:$B$21,0),MATCH($B92,'3c Mappings'!$C$7:$O$7,0)))</f>
        <v>0</v>
      </c>
      <c r="P92" s="82">
        <f>IF(P26="-","-",P26*INDEX('3c Mappings'!$C$8:$O$21,MATCH($C92,'3c Mappings'!$B$8:$B$21,0),MATCH($B92,'3c Mappings'!$C$7:$O$7,0)))</f>
        <v>0</v>
      </c>
      <c r="Q92" s="82">
        <f>IF(Q26="-","-",Q26*INDEX('3c Mappings'!$C$8:$O$21,MATCH($C92,'3c Mappings'!$B$8:$B$21,0),MATCH($B92,'3c Mappings'!$C$7:$O$7,0)))</f>
        <v>0</v>
      </c>
      <c r="R92" s="82">
        <f>IF(R26="-","-",R26*INDEX('3c Mappings'!$C$8:$O$21,MATCH($C92,'3c Mappings'!$B$8:$B$21,0),MATCH($B92,'3c Mappings'!$C$7:$O$7,0)))</f>
        <v>0</v>
      </c>
      <c r="S92" s="82">
        <f>IF(S26="-","-",S26*INDEX('3c Mappings'!$C$8:$O$21,MATCH($C92,'3c Mappings'!$B$8:$B$21,0),MATCH($B92,'3c Mappings'!$C$7:$O$7,0)))</f>
        <v>0</v>
      </c>
      <c r="T92" s="82">
        <f>IF(T26="-","-",T26*INDEX('3c Mappings'!$C$8:$O$21,MATCH($C92,'3c Mappings'!$B$8:$B$21,0),MATCH($B92,'3c Mappings'!$C$7:$O$7,0)))</f>
        <v>0</v>
      </c>
      <c r="U92" s="82">
        <f>IF(U26="-","-",U26*INDEX('3c Mappings'!$C$8:$O$21,MATCH($C92,'3c Mappings'!$B$8:$B$21,0),MATCH($B92,'3c Mappings'!$C$7:$O$7,0)))</f>
        <v>0</v>
      </c>
      <c r="V92" s="82">
        <f>IF(V26="-","-",V26*INDEX('3c Mappings'!$C$8:$O$21,MATCH($C92,'3c Mappings'!$B$8:$B$21,0),MATCH($B92,'3c Mappings'!$C$7:$O$7,0)))</f>
        <v>0</v>
      </c>
      <c r="W92" s="82">
        <f>IF(W26="-","-",W26*INDEX('3c Mappings'!$C$8:$O$21,MATCH($C92,'3c Mappings'!$B$8:$B$21,0),MATCH($B92,'3c Mappings'!$C$7:$O$7,0)))</f>
        <v>0</v>
      </c>
      <c r="X92" s="82" t="str">
        <f>IF(X26="-","-",X26*INDEX('3c Mappings'!$C$8:$O$21,MATCH($C92,'3c Mappings'!$B$8:$B$21,0),MATCH($B92,'3c Mappings'!$C$7:$O$7,0)))</f>
        <v>-</v>
      </c>
      <c r="Y92" s="82" t="str">
        <f>IF(Y26="-","-",Y26*INDEX('3c Mappings'!$C$8:$O$21,MATCH($C92,'3c Mappings'!$B$8:$B$21,0),MATCH($B92,'3c Mappings'!$C$7:$O$7,0)))</f>
        <v>-</v>
      </c>
      <c r="Z92" s="10"/>
    </row>
    <row r="93" spans="1:26" s="14" customFormat="1" ht="12.6" customHeight="1">
      <c r="A93" s="10"/>
      <c r="B93" s="74" t="s">
        <v>156</v>
      </c>
      <c r="C93" s="75" t="s">
        <v>134</v>
      </c>
      <c r="D93" s="197"/>
      <c r="E93" s="29"/>
      <c r="F93" s="82">
        <f>IF(F14="-","-",F14*INDEX('3c Mappings'!$C$8:$O$21,MATCH($C93,'3c Mappings'!$B$8:$B$21,0),MATCH($B93,'3c Mappings'!$C$7:$O$7,0)))</f>
        <v>0</v>
      </c>
      <c r="G93" s="82">
        <f>IF(G14="-","-",G14*INDEX('3c Mappings'!$C$8:$O$21,MATCH($C93,'3c Mappings'!$B$8:$B$21,0),MATCH($B93,'3c Mappings'!$C$7:$O$7,0)))</f>
        <v>0</v>
      </c>
      <c r="H93" s="82">
        <f>IF(H14="-","-",H14*INDEX('3c Mappings'!$C$8:$O$21,MATCH($C93,'3c Mappings'!$B$8:$B$21,0),MATCH($B93,'3c Mappings'!$C$7:$O$7,0)))</f>
        <v>0</v>
      </c>
      <c r="I93" s="82">
        <f>IF(I14="-","-",I14*INDEX('3c Mappings'!$C$8:$O$21,MATCH($C93,'3c Mappings'!$B$8:$B$21,0),MATCH($B93,'3c Mappings'!$C$7:$O$7,0)))</f>
        <v>0</v>
      </c>
      <c r="J93" s="82">
        <f>IF(J14="-","-",J14*INDEX('3c Mappings'!$C$8:$O$21,MATCH($C93,'3c Mappings'!$B$8:$B$21,0),MATCH($B93,'3c Mappings'!$C$7:$O$7,0)))</f>
        <v>0</v>
      </c>
      <c r="K93" s="82">
        <f>IF(K14="-","-",K14*INDEX('3c Mappings'!$C$8:$O$21,MATCH($C93,'3c Mappings'!$B$8:$B$21,0),MATCH($B93,'3c Mappings'!$C$7:$O$7,0)))</f>
        <v>0</v>
      </c>
      <c r="L93" s="82">
        <f>IF(L14="-","-",L14*INDEX('3c Mappings'!$C$8:$O$21,MATCH($C93,'3c Mappings'!$B$8:$B$21,0),MATCH($B93,'3c Mappings'!$C$7:$O$7,0)))</f>
        <v>0</v>
      </c>
      <c r="M93" s="82">
        <f>IF(M14="-","-",M14*INDEX('3c Mappings'!$C$8:$O$21,MATCH($C93,'3c Mappings'!$B$8:$B$21,0),MATCH($B93,'3c Mappings'!$C$7:$O$7,0)))</f>
        <v>0</v>
      </c>
      <c r="N93" s="84"/>
      <c r="O93" s="82">
        <f>IF(O14="-","-",O14*INDEX('3c Mappings'!$C$8:$O$21,MATCH($C93,'3c Mappings'!$B$8:$B$21,0),MATCH($B93,'3c Mappings'!$C$7:$O$7,0)))</f>
        <v>0</v>
      </c>
      <c r="P93" s="82">
        <f>IF(P14="-","-",P14*INDEX('3c Mappings'!$C$8:$O$21,MATCH($C93,'3c Mappings'!$B$8:$B$21,0),MATCH($B93,'3c Mappings'!$C$7:$O$7,0)))</f>
        <v>0</v>
      </c>
      <c r="Q93" s="82">
        <f>IF(Q14="-","-",Q14*INDEX('3c Mappings'!$C$8:$O$21,MATCH($C93,'3c Mappings'!$B$8:$B$21,0),MATCH($B93,'3c Mappings'!$C$7:$O$7,0)))</f>
        <v>0</v>
      </c>
      <c r="R93" s="82">
        <f>IF(R14="-","-",R14*INDEX('3c Mappings'!$C$8:$O$21,MATCH($C93,'3c Mappings'!$B$8:$B$21,0),MATCH($B93,'3c Mappings'!$C$7:$O$7,0)))</f>
        <v>0</v>
      </c>
      <c r="S93" s="82">
        <f>IF(S14="-","-",S14*INDEX('3c Mappings'!$C$8:$O$21,MATCH($C93,'3c Mappings'!$B$8:$B$21,0),MATCH($B93,'3c Mappings'!$C$7:$O$7,0)))</f>
        <v>0</v>
      </c>
      <c r="T93" s="82">
        <f>IF(T14="-","-",T14*INDEX('3c Mappings'!$C$8:$O$21,MATCH($C93,'3c Mappings'!$B$8:$B$21,0),MATCH($B93,'3c Mappings'!$C$7:$O$7,0)))</f>
        <v>0</v>
      </c>
      <c r="U93" s="82">
        <f>IF(U14="-","-",U14*INDEX('3c Mappings'!$C$8:$O$21,MATCH($C93,'3c Mappings'!$B$8:$B$21,0),MATCH($B93,'3c Mappings'!$C$7:$O$7,0)))</f>
        <v>0</v>
      </c>
      <c r="V93" s="82">
        <f>IF(V14="-","-",V14*INDEX('3c Mappings'!$C$8:$O$21,MATCH($C93,'3c Mappings'!$B$8:$B$21,0),MATCH($B93,'3c Mappings'!$C$7:$O$7,0)))</f>
        <v>0</v>
      </c>
      <c r="W93" s="82">
        <f>IF(W14="-","-",W14*INDEX('3c Mappings'!$C$8:$O$21,MATCH($C93,'3c Mappings'!$B$8:$B$21,0),MATCH($B93,'3c Mappings'!$C$7:$O$7,0)))</f>
        <v>0</v>
      </c>
      <c r="X93" s="82" t="str">
        <f>IF(X14="-","-",X14*INDEX('3c Mappings'!$C$8:$O$21,MATCH($C93,'3c Mappings'!$B$8:$B$21,0),MATCH($B93,'3c Mappings'!$C$7:$O$7,0)))</f>
        <v>-</v>
      </c>
      <c r="Y93" s="82" t="str">
        <f>IF(Y14="-","-",Y14*INDEX('3c Mappings'!$C$8:$O$21,MATCH($C93,'3c Mappings'!$B$8:$B$21,0),MATCH($B93,'3c Mappings'!$C$7:$O$7,0)))</f>
        <v>-</v>
      </c>
      <c r="Z93" s="10"/>
    </row>
    <row r="94" spans="1:26" s="14" customFormat="1" ht="11.25">
      <c r="A94" s="10"/>
      <c r="B94" s="74" t="s">
        <v>157</v>
      </c>
      <c r="C94" s="75" t="s">
        <v>134</v>
      </c>
      <c r="D94" s="197"/>
      <c r="E94" s="29"/>
      <c r="F94" s="82">
        <f>IF(F15="-","-",F15*INDEX('3c Mappings'!$C$8:$O$21,MATCH($C94,'3c Mappings'!$B$8:$B$21,0),MATCH($B94,'3c Mappings'!$C$7:$O$7,0)))</f>
        <v>0</v>
      </c>
      <c r="G94" s="82">
        <f>IF(G15="-","-",G15*INDEX('3c Mappings'!$C$8:$O$21,MATCH($C94,'3c Mappings'!$B$8:$B$21,0),MATCH($B94,'3c Mappings'!$C$7:$O$7,0)))</f>
        <v>0</v>
      </c>
      <c r="H94" s="82">
        <f>IF(H15="-","-",H15*INDEX('3c Mappings'!$C$8:$O$21,MATCH($C94,'3c Mappings'!$B$8:$B$21,0),MATCH($B94,'3c Mappings'!$C$7:$O$7,0)))</f>
        <v>0</v>
      </c>
      <c r="I94" s="82">
        <f>IF(I15="-","-",I15*INDEX('3c Mappings'!$C$8:$O$21,MATCH($C94,'3c Mappings'!$B$8:$B$21,0),MATCH($B94,'3c Mappings'!$C$7:$O$7,0)))</f>
        <v>0</v>
      </c>
      <c r="J94" s="82">
        <f>IF(J15="-","-",J15*INDEX('3c Mappings'!$C$8:$O$21,MATCH($C94,'3c Mappings'!$B$8:$B$21,0),MATCH($B94,'3c Mappings'!$C$7:$O$7,0)))</f>
        <v>0</v>
      </c>
      <c r="K94" s="82">
        <f>IF(K15="-","-",K15*INDEX('3c Mappings'!$C$8:$O$21,MATCH($C94,'3c Mappings'!$B$8:$B$21,0),MATCH($B94,'3c Mappings'!$C$7:$O$7,0)))</f>
        <v>0</v>
      </c>
      <c r="L94" s="82">
        <f>IF(L15="-","-",L15*INDEX('3c Mappings'!$C$8:$O$21,MATCH($C94,'3c Mappings'!$B$8:$B$21,0),MATCH($B94,'3c Mappings'!$C$7:$O$7,0)))</f>
        <v>0</v>
      </c>
      <c r="M94" s="82">
        <f>IF(M15="-","-",M15*INDEX('3c Mappings'!$C$8:$O$21,MATCH($C94,'3c Mappings'!$B$8:$B$21,0),MATCH($B94,'3c Mappings'!$C$7:$O$7,0)))</f>
        <v>0</v>
      </c>
      <c r="N94" s="84"/>
      <c r="O94" s="82">
        <f>IF(O15="-","-",O15*INDEX('3c Mappings'!$C$8:$O$21,MATCH($C94,'3c Mappings'!$B$8:$B$21,0),MATCH($B94,'3c Mappings'!$C$7:$O$7,0)))</f>
        <v>0</v>
      </c>
      <c r="P94" s="82">
        <f>IF(P15="-","-",P15*INDEX('3c Mappings'!$C$8:$O$21,MATCH($C94,'3c Mappings'!$B$8:$B$21,0),MATCH($B94,'3c Mappings'!$C$7:$O$7,0)))</f>
        <v>0</v>
      </c>
      <c r="Q94" s="82">
        <f>IF(Q15="-","-",Q15*INDEX('3c Mappings'!$C$8:$O$21,MATCH($C94,'3c Mappings'!$B$8:$B$21,0),MATCH($B94,'3c Mappings'!$C$7:$O$7,0)))</f>
        <v>0</v>
      </c>
      <c r="R94" s="82">
        <f>IF(R15="-","-",R15*INDEX('3c Mappings'!$C$8:$O$21,MATCH($C94,'3c Mappings'!$B$8:$B$21,0),MATCH($B94,'3c Mappings'!$C$7:$O$7,0)))</f>
        <v>0</v>
      </c>
      <c r="S94" s="82">
        <f>IF(S15="-","-",S15*INDEX('3c Mappings'!$C$8:$O$21,MATCH($C94,'3c Mappings'!$B$8:$B$21,0),MATCH($B94,'3c Mappings'!$C$7:$O$7,0)))</f>
        <v>0</v>
      </c>
      <c r="T94" s="82">
        <f>IF(T15="-","-",T15*INDEX('3c Mappings'!$C$8:$O$21,MATCH($C94,'3c Mappings'!$B$8:$B$21,0),MATCH($B94,'3c Mappings'!$C$7:$O$7,0)))</f>
        <v>0</v>
      </c>
      <c r="U94" s="82">
        <f>IF(U15="-","-",U15*INDEX('3c Mappings'!$C$8:$O$21,MATCH($C94,'3c Mappings'!$B$8:$B$21,0),MATCH($B94,'3c Mappings'!$C$7:$O$7,0)))</f>
        <v>0</v>
      </c>
      <c r="V94" s="82">
        <f>IF(V15="-","-",V15*INDEX('3c Mappings'!$C$8:$O$21,MATCH($C94,'3c Mappings'!$B$8:$B$21,0),MATCH($B94,'3c Mappings'!$C$7:$O$7,0)))</f>
        <v>0</v>
      </c>
      <c r="W94" s="82">
        <f>IF(W15="-","-",W15*INDEX('3c Mappings'!$C$8:$O$21,MATCH($C94,'3c Mappings'!$B$8:$B$21,0),MATCH($B94,'3c Mappings'!$C$7:$O$7,0)))</f>
        <v>0</v>
      </c>
      <c r="X94" s="82" t="str">
        <f>IF(X15="-","-",X15*INDEX('3c Mappings'!$C$8:$O$21,MATCH($C94,'3c Mappings'!$B$8:$B$21,0),MATCH($B94,'3c Mappings'!$C$7:$O$7,0)))</f>
        <v>-</v>
      </c>
      <c r="Y94" s="82" t="str">
        <f>IF(Y15="-","-",Y15*INDEX('3c Mappings'!$C$8:$O$21,MATCH($C94,'3c Mappings'!$B$8:$B$21,0),MATCH($B94,'3c Mappings'!$C$7:$O$7,0)))</f>
        <v>-</v>
      </c>
      <c r="Z94" s="10"/>
    </row>
    <row r="95" spans="1:26" s="14" customFormat="1" ht="11.25">
      <c r="A95" s="10"/>
      <c r="B95" s="74" t="s">
        <v>158</v>
      </c>
      <c r="C95" s="75" t="s">
        <v>134</v>
      </c>
      <c r="D95" s="197"/>
      <c r="E95" s="29"/>
      <c r="F95" s="82">
        <f>IF(F16="-","-",F16*INDEX('3c Mappings'!$C$8:$O$21,MATCH($C95,'3c Mappings'!$B$8:$B$21,0),MATCH($B95,'3c Mappings'!$C$7:$O$7,0)))</f>
        <v>1.0711981969828546</v>
      </c>
      <c r="G95" s="82">
        <f>IF(G16="-","-",G16*INDEX('3c Mappings'!$C$8:$O$21,MATCH($C95,'3c Mappings'!$B$8:$B$21,0),MATCH($B95,'3c Mappings'!$C$7:$O$7,0)))</f>
        <v>1.0498365453715264</v>
      </c>
      <c r="H95" s="82">
        <f>IF(H16="-","-",H16*INDEX('3c Mappings'!$C$8:$O$21,MATCH($C95,'3c Mappings'!$B$8:$B$21,0),MATCH($B95,'3c Mappings'!$C$7:$O$7,0)))</f>
        <v>1.240691242545503</v>
      </c>
      <c r="I95" s="82">
        <f>IF(I16="-","-",I16*INDEX('3c Mappings'!$C$8:$O$21,MATCH($C95,'3c Mappings'!$B$8:$B$21,0),MATCH($B95,'3c Mappings'!$C$7:$O$7,0)))</f>
        <v>1.1787424528726518</v>
      </c>
      <c r="J95" s="82">
        <f>IF(J16="-","-",J16*INDEX('3c Mappings'!$C$8:$O$21,MATCH($C95,'3c Mappings'!$B$8:$B$21,0),MATCH($B95,'3c Mappings'!$C$7:$O$7,0)))</f>
        <v>1.0883588001910887</v>
      </c>
      <c r="K95" s="82">
        <f>IF(K16="-","-",K16*INDEX('3c Mappings'!$C$8:$O$21,MATCH($C95,'3c Mappings'!$B$8:$B$21,0),MATCH($B95,'3c Mappings'!$C$7:$O$7,0)))</f>
        <v>1.0926311305133545</v>
      </c>
      <c r="L95" s="82">
        <f>IF(L16="-","-",L16*INDEX('3c Mappings'!$C$8:$O$21,MATCH($C95,'3c Mappings'!$B$8:$B$21,0),MATCH($B95,'3c Mappings'!$C$7:$O$7,0)))</f>
        <v>0.93040701111790203</v>
      </c>
      <c r="M95" s="82">
        <f>IF(M16="-","-",M16*INDEX('3c Mappings'!$C$8:$O$21,MATCH($C95,'3c Mappings'!$B$8:$B$21,0),MATCH($B95,'3c Mappings'!$C$7:$O$7,0)))</f>
        <v>0.94322400208469892</v>
      </c>
      <c r="N95" s="84"/>
      <c r="O95" s="82">
        <f>IF(O16="-","-",O16*INDEX('3c Mappings'!$C$8:$O$21,MATCH($C95,'3c Mappings'!$B$8:$B$21,0),MATCH($B95,'3c Mappings'!$C$7:$O$7,0)))</f>
        <v>0.94322400208469892</v>
      </c>
      <c r="P95" s="82">
        <f>IF(P16="-","-",P16*INDEX('3c Mappings'!$C$8:$O$21,MATCH($C95,'3c Mappings'!$B$8:$B$21,0),MATCH($B95,'3c Mappings'!$C$7:$O$7,0)))</f>
        <v>1.1866791141632147</v>
      </c>
      <c r="Q95" s="82">
        <f>IF(Q16="-","-",Q16*INDEX('3c Mappings'!$C$8:$O$21,MATCH($C95,'3c Mappings'!$B$8:$B$21,0),MATCH($B95,'3c Mappings'!$C$7:$O$7,0)))</f>
        <v>1.1076410032013007</v>
      </c>
      <c r="R95" s="82">
        <f>IF(R16="-","-",R16*INDEX('3c Mappings'!$C$8:$O$21,MATCH($C95,'3c Mappings'!$B$8:$B$21,0),MATCH($B95,'3c Mappings'!$C$7:$O$7,0)))</f>
        <v>0.90612267881155961</v>
      </c>
      <c r="S95" s="82">
        <f>IF(S16="-","-",S16*INDEX('3c Mappings'!$C$8:$O$21,MATCH($C95,'3c Mappings'!$B$8:$B$21,0),MATCH($B95,'3c Mappings'!$C$7:$O$7,0)))</f>
        <v>0.43189401304007519</v>
      </c>
      <c r="T95" s="82">
        <f>IF(T16="-","-",T16*INDEX('3c Mappings'!$C$8:$O$21,MATCH($C95,'3c Mappings'!$B$8:$B$21,0),MATCH($B95,'3c Mappings'!$C$7:$O$7,0)))</f>
        <v>1.553871365994673</v>
      </c>
      <c r="U95" s="82">
        <f>IF(U16="-","-",U16*INDEX('3c Mappings'!$C$8:$O$21,MATCH($C95,'3c Mappings'!$B$8:$B$21,0),MATCH($B95,'3c Mappings'!$C$7:$O$7,0)))</f>
        <v>1.4769694201938919</v>
      </c>
      <c r="V95" s="82">
        <f>IF(V16="-","-",V16*INDEX('3c Mappings'!$C$8:$O$21,MATCH($C95,'3c Mappings'!$B$8:$B$21,0),MATCH($B95,'3c Mappings'!$C$7:$O$7,0)))</f>
        <v>2.1730968607811088</v>
      </c>
      <c r="W95" s="82">
        <f>IF(W16="-","-",W16*INDEX('3c Mappings'!$C$8:$O$21,MATCH($C95,'3c Mappings'!$B$8:$B$21,0),MATCH($B95,'3c Mappings'!$C$7:$O$7,0)))</f>
        <v>2.7092743162254447</v>
      </c>
      <c r="X95" s="82" t="str">
        <f>IF(X16="-","-",X16*INDEX('3c Mappings'!$C$8:$O$21,MATCH($C95,'3c Mappings'!$B$8:$B$21,0),MATCH($B95,'3c Mappings'!$C$7:$O$7,0)))</f>
        <v>-</v>
      </c>
      <c r="Y95" s="82" t="str">
        <f>IF(Y16="-","-",Y16*INDEX('3c Mappings'!$C$8:$O$21,MATCH($C95,'3c Mappings'!$B$8:$B$21,0),MATCH($B95,'3c Mappings'!$C$7:$O$7,0)))</f>
        <v>-</v>
      </c>
      <c r="Z95" s="10"/>
    </row>
    <row r="96" spans="1:26" s="14" customFormat="1" ht="11.25">
      <c r="A96" s="10"/>
      <c r="B96" s="74" t="s">
        <v>159</v>
      </c>
      <c r="C96" s="75" t="s">
        <v>134</v>
      </c>
      <c r="D96" s="197"/>
      <c r="E96" s="29"/>
      <c r="F96" s="82">
        <f>IF(F17="-","-",F17*INDEX('3c Mappings'!$C$8:$O$21,MATCH($C96,'3c Mappings'!$B$8:$B$21,0),MATCH($B96,'3c Mappings'!$C$7:$O$7,0)))</f>
        <v>4.2893457081811039</v>
      </c>
      <c r="G96" s="82">
        <f>IF(G17="-","-",G17*INDEX('3c Mappings'!$C$8:$O$21,MATCH($C96,'3c Mappings'!$B$8:$B$21,0),MATCH($B96,'3c Mappings'!$C$7:$O$7,0)))</f>
        <v>4.190707359792432</v>
      </c>
      <c r="H96" s="82">
        <f>IF(H17="-","-",H17*INDEX('3c Mappings'!$C$8:$O$21,MATCH($C96,'3c Mappings'!$B$8:$B$21,0),MATCH($B96,'3c Mappings'!$C$7:$O$7,0)))</f>
        <v>4.2816793625077532</v>
      </c>
      <c r="I96" s="82">
        <f>IF(I17="-","-",I17*INDEX('3c Mappings'!$C$8:$O$21,MATCH($C96,'3c Mappings'!$B$8:$B$21,0),MATCH($B96,'3c Mappings'!$C$7:$O$7,0)))</f>
        <v>3.9956281521806059</v>
      </c>
      <c r="J96" s="82">
        <f>IF(J17="-","-",J17*INDEX('3c Mappings'!$C$8:$O$21,MATCH($C96,'3c Mappings'!$B$8:$B$21,0),MATCH($B96,'3c Mappings'!$C$7:$O$7,0)))</f>
        <v>3.9562821719150523</v>
      </c>
      <c r="K96" s="82">
        <f>IF(K17="-","-",K17*INDEX('3c Mappings'!$C$8:$O$21,MATCH($C96,'3c Mappings'!$B$8:$B$21,0),MATCH($B96,'3c Mappings'!$C$7:$O$7,0)))</f>
        <v>3.9760098415927874</v>
      </c>
      <c r="L96" s="82">
        <f>IF(L17="-","-",L17*INDEX('3c Mappings'!$C$8:$O$21,MATCH($C96,'3c Mappings'!$B$8:$B$21,0),MATCH($B96,'3c Mappings'!$C$7:$O$7,0)))</f>
        <v>3.8718251226736298</v>
      </c>
      <c r="M96" s="82">
        <f>IF(M17="-","-",M17*INDEX('3c Mappings'!$C$8:$O$21,MATCH($C96,'3c Mappings'!$B$8:$B$21,0),MATCH($B96,'3c Mappings'!$C$7:$O$7,0)))</f>
        <v>3.9310081317068328</v>
      </c>
      <c r="N96" s="84"/>
      <c r="O96" s="82">
        <f>IF(O17="-","-",O17*INDEX('3c Mappings'!$C$8:$O$21,MATCH($C96,'3c Mappings'!$B$8:$B$21,0),MATCH($B96,'3c Mappings'!$C$7:$O$7,0)))</f>
        <v>3.9310081317068328</v>
      </c>
      <c r="P96" s="82">
        <f>IF(P17="-","-",P17*INDEX('3c Mappings'!$C$8:$O$21,MATCH($C96,'3c Mappings'!$B$8:$B$21,0),MATCH($B96,'3c Mappings'!$C$7:$O$7,0)))</f>
        <v>4.4551097238855162</v>
      </c>
      <c r="Q96" s="82">
        <f>IF(Q17="-","-",Q17*INDEX('3c Mappings'!$C$8:$O$21,MATCH($C96,'3c Mappings'!$B$8:$B$21,0),MATCH($B96,'3c Mappings'!$C$7:$O$7,0)))</f>
        <v>4.0901478348474312</v>
      </c>
      <c r="R96" s="82">
        <f>IF(R17="-","-",R17*INDEX('3c Mappings'!$C$8:$O$21,MATCH($C96,'3c Mappings'!$B$8:$B$21,0),MATCH($B96,'3c Mappings'!$C$7:$O$7,0)))</f>
        <v>3.7335456303967578</v>
      </c>
      <c r="S96" s="82">
        <f>IF(S17="-","-",S17*INDEX('3c Mappings'!$C$8:$O$21,MATCH($C96,'3c Mappings'!$B$8:$B$21,0),MATCH($B96,'3c Mappings'!$C$7:$O$7,0)))</f>
        <v>1.5437742961682419</v>
      </c>
      <c r="T96" s="82">
        <f>IF(T17="-","-",T17*INDEX('3c Mappings'!$C$8:$O$21,MATCH($C96,'3c Mappings'!$B$8:$B$21,0),MATCH($B96,'3c Mappings'!$C$7:$O$7,0)))</f>
        <v>6.9181012554568442</v>
      </c>
      <c r="U96" s="82">
        <f>IF(U17="-","-",U17*INDEX('3c Mappings'!$C$8:$O$21,MATCH($C96,'3c Mappings'!$B$8:$B$21,0),MATCH($B96,'3c Mappings'!$C$7:$O$7,0)))</f>
        <v>6.5630032012576249</v>
      </c>
      <c r="V96" s="82">
        <f>IF(V17="-","-",V17*INDEX('3c Mappings'!$C$8:$O$21,MATCH($C96,'3c Mappings'!$B$8:$B$21,0),MATCH($B96,'3c Mappings'!$C$7:$O$7,0)))</f>
        <v>9.3862623713500764</v>
      </c>
      <c r="W96" s="82">
        <f>IF(W17="-","-",W17*INDEX('3c Mappings'!$C$8:$O$21,MATCH($C96,'3c Mappings'!$B$8:$B$21,0),MATCH($B96,'3c Mappings'!$C$7:$O$7,0)))</f>
        <v>11.862084915905742</v>
      </c>
      <c r="X96" s="82" t="str">
        <f>IF(X17="-","-",X17*INDEX('3c Mappings'!$C$8:$O$21,MATCH($C96,'3c Mappings'!$B$8:$B$21,0),MATCH($B96,'3c Mappings'!$C$7:$O$7,0)))</f>
        <v>-</v>
      </c>
      <c r="Y96" s="82" t="str">
        <f>IF(Y17="-","-",Y17*INDEX('3c Mappings'!$C$8:$O$21,MATCH($C96,'3c Mappings'!$B$8:$B$21,0),MATCH($B96,'3c Mappings'!$C$7:$O$7,0)))</f>
        <v>-</v>
      </c>
      <c r="Z96" s="10"/>
    </row>
    <row r="97" spans="1:26" s="14" customFormat="1" ht="11.25">
      <c r="A97" s="10"/>
      <c r="B97" s="74" t="s">
        <v>160</v>
      </c>
      <c r="C97" s="75" t="s">
        <v>134</v>
      </c>
      <c r="D97" s="197"/>
      <c r="E97" s="29"/>
      <c r="F97" s="82">
        <f>IF(F18="-","-",F18*INDEX('3c Mappings'!$C$8:$O$21,MATCH($C97,'3c Mappings'!$B$8:$B$21,0),MATCH($B97,'3c Mappings'!$C$7:$O$7,0)))</f>
        <v>0</v>
      </c>
      <c r="G97" s="82">
        <f>IF(G18="-","-",G18*INDEX('3c Mappings'!$C$8:$O$21,MATCH($C97,'3c Mappings'!$B$8:$B$21,0),MATCH($B97,'3c Mappings'!$C$7:$O$7,0)))</f>
        <v>0</v>
      </c>
      <c r="H97" s="82">
        <f>IF(H18="-","-",H18*INDEX('3c Mappings'!$C$8:$O$21,MATCH($C97,'3c Mappings'!$B$8:$B$21,0),MATCH($B97,'3c Mappings'!$C$7:$O$7,0)))</f>
        <v>0</v>
      </c>
      <c r="I97" s="82">
        <f>IF(I18="-","-",I18*INDEX('3c Mappings'!$C$8:$O$21,MATCH($C97,'3c Mappings'!$B$8:$B$21,0),MATCH($B97,'3c Mappings'!$C$7:$O$7,0)))</f>
        <v>0</v>
      </c>
      <c r="J97" s="82">
        <f>IF(J18="-","-",J18*INDEX('3c Mappings'!$C$8:$O$21,MATCH($C97,'3c Mappings'!$B$8:$B$21,0),MATCH($B97,'3c Mappings'!$C$7:$O$7,0)))</f>
        <v>0</v>
      </c>
      <c r="K97" s="82">
        <f>IF(K18="-","-",K18*INDEX('3c Mappings'!$C$8:$O$21,MATCH($C97,'3c Mappings'!$B$8:$B$21,0),MATCH($B97,'3c Mappings'!$C$7:$O$7,0)))</f>
        <v>0</v>
      </c>
      <c r="L97" s="82">
        <f>IF(L18="-","-",L18*INDEX('3c Mappings'!$C$8:$O$21,MATCH($C97,'3c Mappings'!$B$8:$B$21,0),MATCH($B97,'3c Mappings'!$C$7:$O$7,0)))</f>
        <v>0</v>
      </c>
      <c r="M97" s="82">
        <f>IF(M18="-","-",M18*INDEX('3c Mappings'!$C$8:$O$21,MATCH($C97,'3c Mappings'!$B$8:$B$21,0),MATCH($B97,'3c Mappings'!$C$7:$O$7,0)))</f>
        <v>0</v>
      </c>
      <c r="N97" s="84"/>
      <c r="O97" s="82">
        <f>IF(O18="-","-",O18*INDEX('3c Mappings'!$C$8:$O$21,MATCH($C97,'3c Mappings'!$B$8:$B$21,0),MATCH($B97,'3c Mappings'!$C$7:$O$7,0)))</f>
        <v>0</v>
      </c>
      <c r="P97" s="82">
        <f>IF(P18="-","-",P18*INDEX('3c Mappings'!$C$8:$O$21,MATCH($C97,'3c Mappings'!$B$8:$B$21,0),MATCH($B97,'3c Mappings'!$C$7:$O$7,0)))</f>
        <v>0</v>
      </c>
      <c r="Q97" s="82">
        <f>IF(Q18="-","-",Q18*INDEX('3c Mappings'!$C$8:$O$21,MATCH($C97,'3c Mappings'!$B$8:$B$21,0),MATCH($B97,'3c Mappings'!$C$7:$O$7,0)))</f>
        <v>0</v>
      </c>
      <c r="R97" s="82">
        <f>IF(R18="-","-",R18*INDEX('3c Mappings'!$C$8:$O$21,MATCH($C97,'3c Mappings'!$B$8:$B$21,0),MATCH($B97,'3c Mappings'!$C$7:$O$7,0)))</f>
        <v>0</v>
      </c>
      <c r="S97" s="82">
        <f>IF(S18="-","-",S18*INDEX('3c Mappings'!$C$8:$O$21,MATCH($C97,'3c Mappings'!$B$8:$B$21,0),MATCH($B97,'3c Mappings'!$C$7:$O$7,0)))</f>
        <v>0</v>
      </c>
      <c r="T97" s="82">
        <f>IF(T18="-","-",T18*INDEX('3c Mappings'!$C$8:$O$21,MATCH($C97,'3c Mappings'!$B$8:$B$21,0),MATCH($B97,'3c Mappings'!$C$7:$O$7,0)))</f>
        <v>0</v>
      </c>
      <c r="U97" s="82">
        <f>IF(U18="-","-",U18*INDEX('3c Mappings'!$C$8:$O$21,MATCH($C97,'3c Mappings'!$B$8:$B$21,0),MATCH($B97,'3c Mappings'!$C$7:$O$7,0)))</f>
        <v>0</v>
      </c>
      <c r="V97" s="82">
        <f>IF(V18="-","-",V18*INDEX('3c Mappings'!$C$8:$O$21,MATCH($C97,'3c Mappings'!$B$8:$B$21,0),MATCH($B97,'3c Mappings'!$C$7:$O$7,0)))</f>
        <v>0</v>
      </c>
      <c r="W97" s="82">
        <f>IF(W18="-","-",W18*INDEX('3c Mappings'!$C$8:$O$21,MATCH($C97,'3c Mappings'!$B$8:$B$21,0),MATCH($B97,'3c Mappings'!$C$7:$O$7,0)))</f>
        <v>0</v>
      </c>
      <c r="X97" s="82" t="str">
        <f>IF(X18="-","-",X18*INDEX('3c Mappings'!$C$8:$O$21,MATCH($C97,'3c Mappings'!$B$8:$B$21,0),MATCH($B97,'3c Mappings'!$C$7:$O$7,0)))</f>
        <v>-</v>
      </c>
      <c r="Y97" s="82" t="str">
        <f>IF(Y18="-","-",Y18*INDEX('3c Mappings'!$C$8:$O$21,MATCH($C97,'3c Mappings'!$B$8:$B$21,0),MATCH($B97,'3c Mappings'!$C$7:$O$7,0)))</f>
        <v>-</v>
      </c>
      <c r="Z97" s="10"/>
    </row>
    <row r="98" spans="1:26" s="14" customFormat="1" ht="11.25">
      <c r="A98" s="10"/>
      <c r="B98" s="74" t="s">
        <v>161</v>
      </c>
      <c r="C98" s="75" t="s">
        <v>134</v>
      </c>
      <c r="D98" s="197"/>
      <c r="E98" s="29"/>
      <c r="F98" s="82">
        <f>IF(F19="-","-",F19*INDEX('3c Mappings'!$C$8:$O$21,MATCH($C98,'3c Mappings'!$B$8:$B$21,0),MATCH($B98,'3c Mappings'!$C$7:$O$7,0)))</f>
        <v>0</v>
      </c>
      <c r="G98" s="82">
        <f>IF(G19="-","-",G19*INDEX('3c Mappings'!$C$8:$O$21,MATCH($C98,'3c Mappings'!$B$8:$B$21,0),MATCH($B98,'3c Mappings'!$C$7:$O$7,0)))</f>
        <v>0</v>
      </c>
      <c r="H98" s="82">
        <f>IF(H19="-","-",H19*INDEX('3c Mappings'!$C$8:$O$21,MATCH($C98,'3c Mappings'!$B$8:$B$21,0),MATCH($B98,'3c Mappings'!$C$7:$O$7,0)))</f>
        <v>0</v>
      </c>
      <c r="I98" s="82">
        <f>IF(I19="-","-",I19*INDEX('3c Mappings'!$C$8:$O$21,MATCH($C98,'3c Mappings'!$B$8:$B$21,0),MATCH($B98,'3c Mappings'!$C$7:$O$7,0)))</f>
        <v>0</v>
      </c>
      <c r="J98" s="82">
        <f>IF(J19="-","-",J19*INDEX('3c Mappings'!$C$8:$O$21,MATCH($C98,'3c Mappings'!$B$8:$B$21,0),MATCH($B98,'3c Mappings'!$C$7:$O$7,0)))</f>
        <v>0</v>
      </c>
      <c r="K98" s="82">
        <f>IF(K19="-","-",K19*INDEX('3c Mappings'!$C$8:$O$21,MATCH($C98,'3c Mappings'!$B$8:$B$21,0),MATCH($B98,'3c Mappings'!$C$7:$O$7,0)))</f>
        <v>0</v>
      </c>
      <c r="L98" s="82">
        <f>IF(L19="-","-",L19*INDEX('3c Mappings'!$C$8:$O$21,MATCH($C98,'3c Mappings'!$B$8:$B$21,0),MATCH($B98,'3c Mappings'!$C$7:$O$7,0)))</f>
        <v>0</v>
      </c>
      <c r="M98" s="82">
        <f>IF(M19="-","-",M19*INDEX('3c Mappings'!$C$8:$O$21,MATCH($C98,'3c Mappings'!$B$8:$B$21,0),MATCH($B98,'3c Mappings'!$C$7:$O$7,0)))</f>
        <v>0</v>
      </c>
      <c r="N98" s="84"/>
      <c r="O98" s="82">
        <f>IF(O19="-","-",O19*INDEX('3c Mappings'!$C$8:$O$21,MATCH($C98,'3c Mappings'!$B$8:$B$21,0),MATCH($B98,'3c Mappings'!$C$7:$O$7,0)))</f>
        <v>0</v>
      </c>
      <c r="P98" s="82">
        <f>IF(P19="-","-",P19*INDEX('3c Mappings'!$C$8:$O$21,MATCH($C98,'3c Mappings'!$B$8:$B$21,0),MATCH($B98,'3c Mappings'!$C$7:$O$7,0)))</f>
        <v>0</v>
      </c>
      <c r="Q98" s="82">
        <f>IF(Q19="-","-",Q19*INDEX('3c Mappings'!$C$8:$O$21,MATCH($C98,'3c Mappings'!$B$8:$B$21,0),MATCH($B98,'3c Mappings'!$C$7:$O$7,0)))</f>
        <v>0</v>
      </c>
      <c r="R98" s="82">
        <f>IF(R19="-","-",R19*INDEX('3c Mappings'!$C$8:$O$21,MATCH($C98,'3c Mappings'!$B$8:$B$21,0),MATCH($B98,'3c Mappings'!$C$7:$O$7,0)))</f>
        <v>0</v>
      </c>
      <c r="S98" s="82">
        <f>IF(S19="-","-",S19*INDEX('3c Mappings'!$C$8:$O$21,MATCH($C98,'3c Mappings'!$B$8:$B$21,0),MATCH($B98,'3c Mappings'!$C$7:$O$7,0)))</f>
        <v>0</v>
      </c>
      <c r="T98" s="82">
        <f>IF(T19="-","-",T19*INDEX('3c Mappings'!$C$8:$O$21,MATCH($C98,'3c Mappings'!$B$8:$B$21,0),MATCH($B98,'3c Mappings'!$C$7:$O$7,0)))</f>
        <v>0</v>
      </c>
      <c r="U98" s="82">
        <f>IF(U19="-","-",U19*INDEX('3c Mappings'!$C$8:$O$21,MATCH($C98,'3c Mappings'!$B$8:$B$21,0),MATCH($B98,'3c Mappings'!$C$7:$O$7,0)))</f>
        <v>0</v>
      </c>
      <c r="V98" s="82">
        <f>IF(V19="-","-",V19*INDEX('3c Mappings'!$C$8:$O$21,MATCH($C98,'3c Mappings'!$B$8:$B$21,0),MATCH($B98,'3c Mappings'!$C$7:$O$7,0)))</f>
        <v>0</v>
      </c>
      <c r="W98" s="82">
        <f>IF(W19="-","-",W19*INDEX('3c Mappings'!$C$8:$O$21,MATCH($C98,'3c Mappings'!$B$8:$B$21,0),MATCH($B98,'3c Mappings'!$C$7:$O$7,0)))</f>
        <v>0</v>
      </c>
      <c r="X98" s="82" t="str">
        <f>IF(X19="-","-",X19*INDEX('3c Mappings'!$C$8:$O$21,MATCH($C98,'3c Mappings'!$B$8:$B$21,0),MATCH($B98,'3c Mappings'!$C$7:$O$7,0)))</f>
        <v>-</v>
      </c>
      <c r="Y98" s="82" t="str">
        <f>IF(Y19="-","-",Y19*INDEX('3c Mappings'!$C$8:$O$21,MATCH($C98,'3c Mappings'!$B$8:$B$21,0),MATCH($B98,'3c Mappings'!$C$7:$O$7,0)))</f>
        <v>-</v>
      </c>
      <c r="Z98" s="10"/>
    </row>
    <row r="99" spans="1:26" s="14" customFormat="1" ht="11.25">
      <c r="A99" s="10"/>
      <c r="B99" s="74" t="s">
        <v>162</v>
      </c>
      <c r="C99" s="75" t="s">
        <v>134</v>
      </c>
      <c r="D99" s="197"/>
      <c r="E99" s="29"/>
      <c r="F99" s="82">
        <f>IF(F20="-","-",F20*INDEX('3c Mappings'!$C$8:$O$21,MATCH($C99,'3c Mappings'!$B$8:$B$21,0),MATCH($B99,'3c Mappings'!$C$7:$O$7,0)))</f>
        <v>0</v>
      </c>
      <c r="G99" s="82">
        <f>IF(G20="-","-",G20*INDEX('3c Mappings'!$C$8:$O$21,MATCH($C99,'3c Mappings'!$B$8:$B$21,0),MATCH($B99,'3c Mappings'!$C$7:$O$7,0)))</f>
        <v>0</v>
      </c>
      <c r="H99" s="82">
        <f>IF(H20="-","-",H20*INDEX('3c Mappings'!$C$8:$O$21,MATCH($C99,'3c Mappings'!$B$8:$B$21,0),MATCH($B99,'3c Mappings'!$C$7:$O$7,0)))</f>
        <v>0</v>
      </c>
      <c r="I99" s="82">
        <f>IF(I20="-","-",I20*INDEX('3c Mappings'!$C$8:$O$21,MATCH($C99,'3c Mappings'!$B$8:$B$21,0),MATCH($B99,'3c Mappings'!$C$7:$O$7,0)))</f>
        <v>0</v>
      </c>
      <c r="J99" s="82">
        <f>IF(J20="-","-",J20*INDEX('3c Mappings'!$C$8:$O$21,MATCH($C99,'3c Mappings'!$B$8:$B$21,0),MATCH($B99,'3c Mappings'!$C$7:$O$7,0)))</f>
        <v>0</v>
      </c>
      <c r="K99" s="82">
        <f>IF(K20="-","-",K20*INDEX('3c Mappings'!$C$8:$O$21,MATCH($C99,'3c Mappings'!$B$8:$B$21,0),MATCH($B99,'3c Mappings'!$C$7:$O$7,0)))</f>
        <v>0</v>
      </c>
      <c r="L99" s="82">
        <f>IF(L20="-","-",L20*INDEX('3c Mappings'!$C$8:$O$21,MATCH($C99,'3c Mappings'!$B$8:$B$21,0),MATCH($B99,'3c Mappings'!$C$7:$O$7,0)))</f>
        <v>0</v>
      </c>
      <c r="M99" s="82">
        <f>IF(M20="-","-",M20*INDEX('3c Mappings'!$C$8:$O$21,MATCH($C99,'3c Mappings'!$B$8:$B$21,0),MATCH($B99,'3c Mappings'!$C$7:$O$7,0)))</f>
        <v>0</v>
      </c>
      <c r="N99" s="84"/>
      <c r="O99" s="82">
        <f>IF(O20="-","-",O20*INDEX('3c Mappings'!$C$8:$O$21,MATCH($C99,'3c Mappings'!$B$8:$B$21,0),MATCH($B99,'3c Mappings'!$C$7:$O$7,0)))</f>
        <v>0</v>
      </c>
      <c r="P99" s="82">
        <f>IF(P20="-","-",P20*INDEX('3c Mappings'!$C$8:$O$21,MATCH($C99,'3c Mappings'!$B$8:$B$21,0),MATCH($B99,'3c Mappings'!$C$7:$O$7,0)))</f>
        <v>0</v>
      </c>
      <c r="Q99" s="82">
        <f>IF(Q20="-","-",Q20*INDEX('3c Mappings'!$C$8:$O$21,MATCH($C99,'3c Mappings'!$B$8:$B$21,0),MATCH($B99,'3c Mappings'!$C$7:$O$7,0)))</f>
        <v>0</v>
      </c>
      <c r="R99" s="82">
        <f>IF(R20="-","-",R20*INDEX('3c Mappings'!$C$8:$O$21,MATCH($C99,'3c Mappings'!$B$8:$B$21,0),MATCH($B99,'3c Mappings'!$C$7:$O$7,0)))</f>
        <v>0</v>
      </c>
      <c r="S99" s="82">
        <f>IF(S20="-","-",S20*INDEX('3c Mappings'!$C$8:$O$21,MATCH($C99,'3c Mappings'!$B$8:$B$21,0),MATCH($B99,'3c Mappings'!$C$7:$O$7,0)))</f>
        <v>0</v>
      </c>
      <c r="T99" s="82">
        <f>IF(T20="-","-",T20*INDEX('3c Mappings'!$C$8:$O$21,MATCH($C99,'3c Mappings'!$B$8:$B$21,0),MATCH($B99,'3c Mappings'!$C$7:$O$7,0)))</f>
        <v>0</v>
      </c>
      <c r="U99" s="82">
        <f>IF(U20="-","-",U20*INDEX('3c Mappings'!$C$8:$O$21,MATCH($C99,'3c Mappings'!$B$8:$B$21,0),MATCH($B99,'3c Mappings'!$C$7:$O$7,0)))</f>
        <v>0</v>
      </c>
      <c r="V99" s="82">
        <f>IF(V20="-","-",V20*INDEX('3c Mappings'!$C$8:$O$21,MATCH($C99,'3c Mappings'!$B$8:$B$21,0),MATCH($B99,'3c Mappings'!$C$7:$O$7,0)))</f>
        <v>0</v>
      </c>
      <c r="W99" s="82">
        <f>IF(W20="-","-",W20*INDEX('3c Mappings'!$C$8:$O$21,MATCH($C99,'3c Mappings'!$B$8:$B$21,0),MATCH($B99,'3c Mappings'!$C$7:$O$7,0)))</f>
        <v>0</v>
      </c>
      <c r="X99" s="82" t="str">
        <f>IF(X20="-","-",X20*INDEX('3c Mappings'!$C$8:$O$21,MATCH($C99,'3c Mappings'!$B$8:$B$21,0),MATCH($B99,'3c Mappings'!$C$7:$O$7,0)))</f>
        <v>-</v>
      </c>
      <c r="Y99" s="82" t="str">
        <f>IF(Y20="-","-",Y20*INDEX('3c Mappings'!$C$8:$O$21,MATCH($C99,'3c Mappings'!$B$8:$B$21,0),MATCH($B99,'3c Mappings'!$C$7:$O$7,0)))</f>
        <v>-</v>
      </c>
      <c r="Z99" s="10"/>
    </row>
    <row r="100" spans="1:26" s="14" customFormat="1" ht="11.25">
      <c r="A100" s="10"/>
      <c r="B100" s="74" t="s">
        <v>163</v>
      </c>
      <c r="C100" s="75" t="s">
        <v>134</v>
      </c>
      <c r="D100" s="197"/>
      <c r="E100" s="29"/>
      <c r="F100" s="82">
        <f>IF(F21="-","-",F21*INDEX('3c Mappings'!$C$8:$O$21,MATCH($C100,'3c Mappings'!$B$8:$B$21,0),MATCH($B100,'3c Mappings'!$C$7:$O$7,0)))</f>
        <v>0</v>
      </c>
      <c r="G100" s="82">
        <f>IF(G21="-","-",G21*INDEX('3c Mappings'!$C$8:$O$21,MATCH($C100,'3c Mappings'!$B$8:$B$21,0),MATCH($B100,'3c Mappings'!$C$7:$O$7,0)))</f>
        <v>0</v>
      </c>
      <c r="H100" s="82">
        <f>IF(H21="-","-",H21*INDEX('3c Mappings'!$C$8:$O$21,MATCH($C100,'3c Mappings'!$B$8:$B$21,0),MATCH($B100,'3c Mappings'!$C$7:$O$7,0)))</f>
        <v>0</v>
      </c>
      <c r="I100" s="82">
        <f>IF(I21="-","-",I21*INDEX('3c Mappings'!$C$8:$O$21,MATCH($C100,'3c Mappings'!$B$8:$B$21,0),MATCH($B100,'3c Mappings'!$C$7:$O$7,0)))</f>
        <v>0</v>
      </c>
      <c r="J100" s="82">
        <f>IF(J21="-","-",J21*INDEX('3c Mappings'!$C$8:$O$21,MATCH($C100,'3c Mappings'!$B$8:$B$21,0),MATCH($B100,'3c Mappings'!$C$7:$O$7,0)))</f>
        <v>0</v>
      </c>
      <c r="K100" s="82">
        <f>IF(K21="-","-",K21*INDEX('3c Mappings'!$C$8:$O$21,MATCH($C100,'3c Mappings'!$B$8:$B$21,0),MATCH($B100,'3c Mappings'!$C$7:$O$7,0)))</f>
        <v>0</v>
      </c>
      <c r="L100" s="82">
        <f>IF(L21="-","-",L21*INDEX('3c Mappings'!$C$8:$O$21,MATCH($C100,'3c Mappings'!$B$8:$B$21,0),MATCH($B100,'3c Mappings'!$C$7:$O$7,0)))</f>
        <v>0</v>
      </c>
      <c r="M100" s="82">
        <f>IF(M21="-","-",M21*INDEX('3c Mappings'!$C$8:$O$21,MATCH($C100,'3c Mappings'!$B$8:$B$21,0),MATCH($B100,'3c Mappings'!$C$7:$O$7,0)))</f>
        <v>0</v>
      </c>
      <c r="N100" s="84"/>
      <c r="O100" s="82">
        <f>IF(O21="-","-",O21*INDEX('3c Mappings'!$C$8:$O$21,MATCH($C100,'3c Mappings'!$B$8:$B$21,0),MATCH($B100,'3c Mappings'!$C$7:$O$7,0)))</f>
        <v>0</v>
      </c>
      <c r="P100" s="82">
        <f>IF(P21="-","-",P21*INDEX('3c Mappings'!$C$8:$O$21,MATCH($C100,'3c Mappings'!$B$8:$B$21,0),MATCH($B100,'3c Mappings'!$C$7:$O$7,0)))</f>
        <v>0</v>
      </c>
      <c r="Q100" s="82">
        <f>IF(Q21="-","-",Q21*INDEX('3c Mappings'!$C$8:$O$21,MATCH($C100,'3c Mappings'!$B$8:$B$21,0),MATCH($B100,'3c Mappings'!$C$7:$O$7,0)))</f>
        <v>0</v>
      </c>
      <c r="R100" s="82">
        <f>IF(R21="-","-",R21*INDEX('3c Mappings'!$C$8:$O$21,MATCH($C100,'3c Mappings'!$B$8:$B$21,0),MATCH($B100,'3c Mappings'!$C$7:$O$7,0)))</f>
        <v>0</v>
      </c>
      <c r="S100" s="82">
        <f>IF(S21="-","-",S21*INDEX('3c Mappings'!$C$8:$O$21,MATCH($C100,'3c Mappings'!$B$8:$B$21,0),MATCH($B100,'3c Mappings'!$C$7:$O$7,0)))</f>
        <v>0</v>
      </c>
      <c r="T100" s="82">
        <f>IF(T21="-","-",T21*INDEX('3c Mappings'!$C$8:$O$21,MATCH($C100,'3c Mappings'!$B$8:$B$21,0),MATCH($B100,'3c Mappings'!$C$7:$O$7,0)))</f>
        <v>0</v>
      </c>
      <c r="U100" s="82">
        <f>IF(U21="-","-",U21*INDEX('3c Mappings'!$C$8:$O$21,MATCH($C100,'3c Mappings'!$B$8:$B$21,0),MATCH($B100,'3c Mappings'!$C$7:$O$7,0)))</f>
        <v>0</v>
      </c>
      <c r="V100" s="82">
        <f>IF(V21="-","-",V21*INDEX('3c Mappings'!$C$8:$O$21,MATCH($C100,'3c Mappings'!$B$8:$B$21,0),MATCH($B100,'3c Mappings'!$C$7:$O$7,0)))</f>
        <v>0</v>
      </c>
      <c r="W100" s="82">
        <f>IF(W21="-","-",W21*INDEX('3c Mappings'!$C$8:$O$21,MATCH($C100,'3c Mappings'!$B$8:$B$21,0),MATCH($B100,'3c Mappings'!$C$7:$O$7,0)))</f>
        <v>0</v>
      </c>
      <c r="X100" s="82" t="str">
        <f>IF(X21="-","-",X21*INDEX('3c Mappings'!$C$8:$O$21,MATCH($C100,'3c Mappings'!$B$8:$B$21,0),MATCH($B100,'3c Mappings'!$C$7:$O$7,0)))</f>
        <v>-</v>
      </c>
      <c r="Y100" s="82" t="str">
        <f>IF(Y21="-","-",Y21*INDEX('3c Mappings'!$C$8:$O$21,MATCH($C100,'3c Mappings'!$B$8:$B$21,0),MATCH($B100,'3c Mappings'!$C$7:$O$7,0)))</f>
        <v>-</v>
      </c>
      <c r="Z100" s="10"/>
    </row>
    <row r="101" spans="1:26" s="14" customFormat="1" ht="11.25">
      <c r="A101" s="10"/>
      <c r="B101" s="74" t="s">
        <v>164</v>
      </c>
      <c r="C101" s="75" t="s">
        <v>134</v>
      </c>
      <c r="D101" s="197"/>
      <c r="E101" s="29"/>
      <c r="F101" s="82">
        <f>IF(F22="-","-",F22*INDEX('3c Mappings'!$C$8:$O$21,MATCH($C101,'3c Mappings'!$B$8:$B$21,0),MATCH($B101,'3c Mappings'!$C$7:$O$7,0)))</f>
        <v>0</v>
      </c>
      <c r="G101" s="82">
        <f>IF(G22="-","-",G22*INDEX('3c Mappings'!$C$8:$O$21,MATCH($C101,'3c Mappings'!$B$8:$B$21,0),MATCH($B101,'3c Mappings'!$C$7:$O$7,0)))</f>
        <v>0</v>
      </c>
      <c r="H101" s="82">
        <f>IF(H22="-","-",H22*INDEX('3c Mappings'!$C$8:$O$21,MATCH($C101,'3c Mappings'!$B$8:$B$21,0),MATCH($B101,'3c Mappings'!$C$7:$O$7,0)))</f>
        <v>0</v>
      </c>
      <c r="I101" s="82">
        <f>IF(I22="-","-",I22*INDEX('3c Mappings'!$C$8:$O$21,MATCH($C101,'3c Mappings'!$B$8:$B$21,0),MATCH($B101,'3c Mappings'!$C$7:$O$7,0)))</f>
        <v>0</v>
      </c>
      <c r="J101" s="82">
        <f>IF(J22="-","-",J22*INDEX('3c Mappings'!$C$8:$O$21,MATCH($C101,'3c Mappings'!$B$8:$B$21,0),MATCH($B101,'3c Mappings'!$C$7:$O$7,0)))</f>
        <v>0</v>
      </c>
      <c r="K101" s="82">
        <f>IF(K22="-","-",K22*INDEX('3c Mappings'!$C$8:$O$21,MATCH($C101,'3c Mappings'!$B$8:$B$21,0),MATCH($B101,'3c Mappings'!$C$7:$O$7,0)))</f>
        <v>0</v>
      </c>
      <c r="L101" s="82">
        <f>IF(L22="-","-",L22*INDEX('3c Mappings'!$C$8:$O$21,MATCH($C101,'3c Mappings'!$B$8:$B$21,0),MATCH($B101,'3c Mappings'!$C$7:$O$7,0)))</f>
        <v>0</v>
      </c>
      <c r="M101" s="82">
        <f>IF(M22="-","-",M22*INDEX('3c Mappings'!$C$8:$O$21,MATCH($C101,'3c Mappings'!$B$8:$B$21,0),MATCH($B101,'3c Mappings'!$C$7:$O$7,0)))</f>
        <v>0</v>
      </c>
      <c r="N101" s="84"/>
      <c r="O101" s="82">
        <f>IF(O22="-","-",O22*INDEX('3c Mappings'!$C$8:$O$21,MATCH($C101,'3c Mappings'!$B$8:$B$21,0),MATCH($B101,'3c Mappings'!$C$7:$O$7,0)))</f>
        <v>0</v>
      </c>
      <c r="P101" s="82">
        <f>IF(P22="-","-",P22*INDEX('3c Mappings'!$C$8:$O$21,MATCH($C101,'3c Mappings'!$B$8:$B$21,0),MATCH($B101,'3c Mappings'!$C$7:$O$7,0)))</f>
        <v>0</v>
      </c>
      <c r="Q101" s="82">
        <f>IF(Q22="-","-",Q22*INDEX('3c Mappings'!$C$8:$O$21,MATCH($C101,'3c Mappings'!$B$8:$B$21,0),MATCH($B101,'3c Mappings'!$C$7:$O$7,0)))</f>
        <v>0</v>
      </c>
      <c r="R101" s="82">
        <f>IF(R22="-","-",R22*INDEX('3c Mappings'!$C$8:$O$21,MATCH($C101,'3c Mappings'!$B$8:$B$21,0),MATCH($B101,'3c Mappings'!$C$7:$O$7,0)))</f>
        <v>0</v>
      </c>
      <c r="S101" s="82">
        <f>IF(S22="-","-",S22*INDEX('3c Mappings'!$C$8:$O$21,MATCH($C101,'3c Mappings'!$B$8:$B$21,0),MATCH($B101,'3c Mappings'!$C$7:$O$7,0)))</f>
        <v>0</v>
      </c>
      <c r="T101" s="82">
        <f>IF(T22="-","-",T22*INDEX('3c Mappings'!$C$8:$O$21,MATCH($C101,'3c Mappings'!$B$8:$B$21,0),MATCH($B101,'3c Mappings'!$C$7:$O$7,0)))</f>
        <v>0</v>
      </c>
      <c r="U101" s="82">
        <f>IF(U22="-","-",U22*INDEX('3c Mappings'!$C$8:$O$21,MATCH($C101,'3c Mappings'!$B$8:$B$21,0),MATCH($B101,'3c Mappings'!$C$7:$O$7,0)))</f>
        <v>0</v>
      </c>
      <c r="V101" s="82">
        <f>IF(V22="-","-",V22*INDEX('3c Mappings'!$C$8:$O$21,MATCH($C101,'3c Mappings'!$B$8:$B$21,0),MATCH($B101,'3c Mappings'!$C$7:$O$7,0)))</f>
        <v>0</v>
      </c>
      <c r="W101" s="82">
        <f>IF(W22="-","-",W22*INDEX('3c Mappings'!$C$8:$O$21,MATCH($C101,'3c Mappings'!$B$8:$B$21,0),MATCH($B101,'3c Mappings'!$C$7:$O$7,0)))</f>
        <v>0</v>
      </c>
      <c r="X101" s="82" t="str">
        <f>IF(X22="-","-",X22*INDEX('3c Mappings'!$C$8:$O$21,MATCH($C101,'3c Mappings'!$B$8:$B$21,0),MATCH($B101,'3c Mappings'!$C$7:$O$7,0)))</f>
        <v>-</v>
      </c>
      <c r="Y101" s="82" t="str">
        <f>IF(Y22="-","-",Y22*INDEX('3c Mappings'!$C$8:$O$21,MATCH($C101,'3c Mappings'!$B$8:$B$21,0),MATCH($B101,'3c Mappings'!$C$7:$O$7,0)))</f>
        <v>-</v>
      </c>
      <c r="Z101" s="10"/>
    </row>
    <row r="102" spans="1:26" s="14" customFormat="1" ht="11.25">
      <c r="A102" s="10"/>
      <c r="B102" s="74" t="s">
        <v>165</v>
      </c>
      <c r="C102" s="75" t="s">
        <v>134</v>
      </c>
      <c r="D102" s="197"/>
      <c r="E102" s="29"/>
      <c r="F102" s="82">
        <f>IF(F23="-","-",F23*INDEX('3c Mappings'!$C$8:$O$21,MATCH($C102,'3c Mappings'!$B$8:$B$21,0),MATCH($B102,'3c Mappings'!$C$7:$O$7,0)))</f>
        <v>0</v>
      </c>
      <c r="G102" s="82">
        <f>IF(G23="-","-",G23*INDEX('3c Mappings'!$C$8:$O$21,MATCH($C102,'3c Mappings'!$B$8:$B$21,0),MATCH($B102,'3c Mappings'!$C$7:$O$7,0)))</f>
        <v>0</v>
      </c>
      <c r="H102" s="82">
        <f>IF(H23="-","-",H23*INDEX('3c Mappings'!$C$8:$O$21,MATCH($C102,'3c Mappings'!$B$8:$B$21,0),MATCH($B102,'3c Mappings'!$C$7:$O$7,0)))</f>
        <v>0</v>
      </c>
      <c r="I102" s="82">
        <f>IF(I23="-","-",I23*INDEX('3c Mappings'!$C$8:$O$21,MATCH($C102,'3c Mappings'!$B$8:$B$21,0),MATCH($B102,'3c Mappings'!$C$7:$O$7,0)))</f>
        <v>0</v>
      </c>
      <c r="J102" s="82">
        <f>IF(J23="-","-",J23*INDEX('3c Mappings'!$C$8:$O$21,MATCH($C102,'3c Mappings'!$B$8:$B$21,0),MATCH($B102,'3c Mappings'!$C$7:$O$7,0)))</f>
        <v>0</v>
      </c>
      <c r="K102" s="82">
        <f>IF(K23="-","-",K23*INDEX('3c Mappings'!$C$8:$O$21,MATCH($C102,'3c Mappings'!$B$8:$B$21,0),MATCH($B102,'3c Mappings'!$C$7:$O$7,0)))</f>
        <v>0</v>
      </c>
      <c r="L102" s="82">
        <f>IF(L23="-","-",L23*INDEX('3c Mappings'!$C$8:$O$21,MATCH($C102,'3c Mappings'!$B$8:$B$21,0),MATCH($B102,'3c Mappings'!$C$7:$O$7,0)))</f>
        <v>0</v>
      </c>
      <c r="M102" s="82">
        <f>IF(M23="-","-",M23*INDEX('3c Mappings'!$C$8:$O$21,MATCH($C102,'3c Mappings'!$B$8:$B$21,0),MATCH($B102,'3c Mappings'!$C$7:$O$7,0)))</f>
        <v>0</v>
      </c>
      <c r="N102" s="84"/>
      <c r="O102" s="82">
        <f>IF(O23="-","-",O23*INDEX('3c Mappings'!$C$8:$O$21,MATCH($C102,'3c Mappings'!$B$8:$B$21,0),MATCH($B102,'3c Mappings'!$C$7:$O$7,0)))</f>
        <v>0</v>
      </c>
      <c r="P102" s="82">
        <f>IF(P23="-","-",P23*INDEX('3c Mappings'!$C$8:$O$21,MATCH($C102,'3c Mappings'!$B$8:$B$21,0),MATCH($B102,'3c Mappings'!$C$7:$O$7,0)))</f>
        <v>0</v>
      </c>
      <c r="Q102" s="82">
        <f>IF(Q23="-","-",Q23*INDEX('3c Mappings'!$C$8:$O$21,MATCH($C102,'3c Mappings'!$B$8:$B$21,0),MATCH($B102,'3c Mappings'!$C$7:$O$7,0)))</f>
        <v>0</v>
      </c>
      <c r="R102" s="82">
        <f>IF(R23="-","-",R23*INDEX('3c Mappings'!$C$8:$O$21,MATCH($C102,'3c Mappings'!$B$8:$B$21,0),MATCH($B102,'3c Mappings'!$C$7:$O$7,0)))</f>
        <v>0</v>
      </c>
      <c r="S102" s="82">
        <f>IF(S23="-","-",S23*INDEX('3c Mappings'!$C$8:$O$21,MATCH($C102,'3c Mappings'!$B$8:$B$21,0),MATCH($B102,'3c Mappings'!$C$7:$O$7,0)))</f>
        <v>0</v>
      </c>
      <c r="T102" s="82">
        <f>IF(T23="-","-",T23*INDEX('3c Mappings'!$C$8:$O$21,MATCH($C102,'3c Mappings'!$B$8:$B$21,0),MATCH($B102,'3c Mappings'!$C$7:$O$7,0)))</f>
        <v>0</v>
      </c>
      <c r="U102" s="82">
        <f>IF(U23="-","-",U23*INDEX('3c Mappings'!$C$8:$O$21,MATCH($C102,'3c Mappings'!$B$8:$B$21,0),MATCH($B102,'3c Mappings'!$C$7:$O$7,0)))</f>
        <v>0</v>
      </c>
      <c r="V102" s="82">
        <f>IF(V23="-","-",V23*INDEX('3c Mappings'!$C$8:$O$21,MATCH($C102,'3c Mappings'!$B$8:$B$21,0),MATCH($B102,'3c Mappings'!$C$7:$O$7,0)))</f>
        <v>0</v>
      </c>
      <c r="W102" s="82">
        <f>IF(W23="-","-",W23*INDEX('3c Mappings'!$C$8:$O$21,MATCH($C102,'3c Mappings'!$B$8:$B$21,0),MATCH($B102,'3c Mappings'!$C$7:$O$7,0)))</f>
        <v>0</v>
      </c>
      <c r="X102" s="82" t="str">
        <f>IF(X23="-","-",X23*INDEX('3c Mappings'!$C$8:$O$21,MATCH($C102,'3c Mappings'!$B$8:$B$21,0),MATCH($B102,'3c Mappings'!$C$7:$O$7,0)))</f>
        <v>-</v>
      </c>
      <c r="Y102" s="82" t="str">
        <f>IF(Y23="-","-",Y23*INDEX('3c Mappings'!$C$8:$O$21,MATCH($C102,'3c Mappings'!$B$8:$B$21,0),MATCH($B102,'3c Mappings'!$C$7:$O$7,0)))</f>
        <v>-</v>
      </c>
      <c r="Z102" s="10"/>
    </row>
    <row r="103" spans="1:26" s="14" customFormat="1" ht="11.25">
      <c r="A103" s="10"/>
      <c r="B103" s="74" t="s">
        <v>166</v>
      </c>
      <c r="C103" s="75" t="s">
        <v>134</v>
      </c>
      <c r="D103" s="197"/>
      <c r="E103" s="29"/>
      <c r="F103" s="82">
        <f>IF(F24="-","-",F24*INDEX('3c Mappings'!$C$8:$O$21,MATCH($C103,'3c Mappings'!$B$8:$B$21,0),MATCH($B103,'3c Mappings'!$C$7:$O$7,0)))</f>
        <v>0</v>
      </c>
      <c r="G103" s="82">
        <f>IF(G24="-","-",G24*INDEX('3c Mappings'!$C$8:$O$21,MATCH($C103,'3c Mappings'!$B$8:$B$21,0),MATCH($B103,'3c Mappings'!$C$7:$O$7,0)))</f>
        <v>0</v>
      </c>
      <c r="H103" s="82">
        <f>IF(H24="-","-",H24*INDEX('3c Mappings'!$C$8:$O$21,MATCH($C103,'3c Mappings'!$B$8:$B$21,0),MATCH($B103,'3c Mappings'!$C$7:$O$7,0)))</f>
        <v>0</v>
      </c>
      <c r="I103" s="82">
        <f>IF(I24="-","-",I24*INDEX('3c Mappings'!$C$8:$O$21,MATCH($C103,'3c Mappings'!$B$8:$B$21,0),MATCH($B103,'3c Mappings'!$C$7:$O$7,0)))</f>
        <v>0</v>
      </c>
      <c r="J103" s="82">
        <f>IF(J24="-","-",J24*INDEX('3c Mappings'!$C$8:$O$21,MATCH($C103,'3c Mappings'!$B$8:$B$21,0),MATCH($B103,'3c Mappings'!$C$7:$O$7,0)))</f>
        <v>0</v>
      </c>
      <c r="K103" s="82">
        <f>IF(K24="-","-",K24*INDEX('3c Mappings'!$C$8:$O$21,MATCH($C103,'3c Mappings'!$B$8:$B$21,0),MATCH($B103,'3c Mappings'!$C$7:$O$7,0)))</f>
        <v>0</v>
      </c>
      <c r="L103" s="82">
        <f>IF(L24="-","-",L24*INDEX('3c Mappings'!$C$8:$O$21,MATCH($C103,'3c Mappings'!$B$8:$B$21,0),MATCH($B103,'3c Mappings'!$C$7:$O$7,0)))</f>
        <v>0</v>
      </c>
      <c r="M103" s="82">
        <f>IF(M24="-","-",M24*INDEX('3c Mappings'!$C$8:$O$21,MATCH($C103,'3c Mappings'!$B$8:$B$21,0),MATCH($B103,'3c Mappings'!$C$7:$O$7,0)))</f>
        <v>0</v>
      </c>
      <c r="N103" s="84"/>
      <c r="O103" s="82">
        <f>IF(O24="-","-",O24*INDEX('3c Mappings'!$C$8:$O$21,MATCH($C103,'3c Mappings'!$B$8:$B$21,0),MATCH($B103,'3c Mappings'!$C$7:$O$7,0)))</f>
        <v>0</v>
      </c>
      <c r="P103" s="82">
        <f>IF(P24="-","-",P24*INDEX('3c Mappings'!$C$8:$O$21,MATCH($C103,'3c Mappings'!$B$8:$B$21,0),MATCH($B103,'3c Mappings'!$C$7:$O$7,0)))</f>
        <v>0</v>
      </c>
      <c r="Q103" s="82">
        <f>IF(Q24="-","-",Q24*INDEX('3c Mappings'!$C$8:$O$21,MATCH($C103,'3c Mappings'!$B$8:$B$21,0),MATCH($B103,'3c Mappings'!$C$7:$O$7,0)))</f>
        <v>0</v>
      </c>
      <c r="R103" s="82">
        <f>IF(R24="-","-",R24*INDEX('3c Mappings'!$C$8:$O$21,MATCH($C103,'3c Mappings'!$B$8:$B$21,0),MATCH($B103,'3c Mappings'!$C$7:$O$7,0)))</f>
        <v>0</v>
      </c>
      <c r="S103" s="82">
        <f>IF(S24="-","-",S24*INDEX('3c Mappings'!$C$8:$O$21,MATCH($C103,'3c Mappings'!$B$8:$B$21,0),MATCH($B103,'3c Mappings'!$C$7:$O$7,0)))</f>
        <v>0</v>
      </c>
      <c r="T103" s="82">
        <f>IF(T24="-","-",T24*INDEX('3c Mappings'!$C$8:$O$21,MATCH($C103,'3c Mappings'!$B$8:$B$21,0),MATCH($B103,'3c Mappings'!$C$7:$O$7,0)))</f>
        <v>0</v>
      </c>
      <c r="U103" s="82">
        <f>IF(U24="-","-",U24*INDEX('3c Mappings'!$C$8:$O$21,MATCH($C103,'3c Mappings'!$B$8:$B$21,0),MATCH($B103,'3c Mappings'!$C$7:$O$7,0)))</f>
        <v>0</v>
      </c>
      <c r="V103" s="82">
        <f>IF(V24="-","-",V24*INDEX('3c Mappings'!$C$8:$O$21,MATCH($C103,'3c Mappings'!$B$8:$B$21,0),MATCH($B103,'3c Mappings'!$C$7:$O$7,0)))</f>
        <v>0</v>
      </c>
      <c r="W103" s="82">
        <f>IF(W24="-","-",W24*INDEX('3c Mappings'!$C$8:$O$21,MATCH($C103,'3c Mappings'!$B$8:$B$21,0),MATCH($B103,'3c Mappings'!$C$7:$O$7,0)))</f>
        <v>0</v>
      </c>
      <c r="X103" s="82" t="str">
        <f>IF(X24="-","-",X24*INDEX('3c Mappings'!$C$8:$O$21,MATCH($C103,'3c Mappings'!$B$8:$B$21,0),MATCH($B103,'3c Mappings'!$C$7:$O$7,0)))</f>
        <v>-</v>
      </c>
      <c r="Y103" s="82" t="str">
        <f>IF(Y24="-","-",Y24*INDEX('3c Mappings'!$C$8:$O$21,MATCH($C103,'3c Mappings'!$B$8:$B$21,0),MATCH($B103,'3c Mappings'!$C$7:$O$7,0)))</f>
        <v>-</v>
      </c>
      <c r="Z103" s="10"/>
    </row>
    <row r="104" spans="1:26" s="14" customFormat="1" ht="11.25">
      <c r="A104" s="10"/>
      <c r="B104" s="74" t="s">
        <v>167</v>
      </c>
      <c r="C104" s="75" t="s">
        <v>134</v>
      </c>
      <c r="D104" s="197"/>
      <c r="E104" s="29"/>
      <c r="F104" s="82">
        <f>IF(F25="-","-",F25*INDEX('3c Mappings'!$C$8:$O$21,MATCH($C104,'3c Mappings'!$B$8:$B$21,0),MATCH($B104,'3c Mappings'!$C$7:$O$7,0)))</f>
        <v>0</v>
      </c>
      <c r="G104" s="82">
        <f>IF(G25="-","-",G25*INDEX('3c Mappings'!$C$8:$O$21,MATCH($C104,'3c Mappings'!$B$8:$B$21,0),MATCH($B104,'3c Mappings'!$C$7:$O$7,0)))</f>
        <v>0</v>
      </c>
      <c r="H104" s="82">
        <f>IF(H25="-","-",H25*INDEX('3c Mappings'!$C$8:$O$21,MATCH($C104,'3c Mappings'!$B$8:$B$21,0),MATCH($B104,'3c Mappings'!$C$7:$O$7,0)))</f>
        <v>0</v>
      </c>
      <c r="I104" s="82">
        <f>IF(I25="-","-",I25*INDEX('3c Mappings'!$C$8:$O$21,MATCH($C104,'3c Mappings'!$B$8:$B$21,0),MATCH($B104,'3c Mappings'!$C$7:$O$7,0)))</f>
        <v>0</v>
      </c>
      <c r="J104" s="82">
        <f>IF(J25="-","-",J25*INDEX('3c Mappings'!$C$8:$O$21,MATCH($C104,'3c Mappings'!$B$8:$B$21,0),MATCH($B104,'3c Mappings'!$C$7:$O$7,0)))</f>
        <v>0</v>
      </c>
      <c r="K104" s="82">
        <f>IF(K25="-","-",K25*INDEX('3c Mappings'!$C$8:$O$21,MATCH($C104,'3c Mappings'!$B$8:$B$21,0),MATCH($B104,'3c Mappings'!$C$7:$O$7,0)))</f>
        <v>0</v>
      </c>
      <c r="L104" s="82">
        <f>IF(L25="-","-",L25*INDEX('3c Mappings'!$C$8:$O$21,MATCH($C104,'3c Mappings'!$B$8:$B$21,0),MATCH($B104,'3c Mappings'!$C$7:$O$7,0)))</f>
        <v>0</v>
      </c>
      <c r="M104" s="82">
        <f>IF(M25="-","-",M25*INDEX('3c Mappings'!$C$8:$O$21,MATCH($C104,'3c Mappings'!$B$8:$B$21,0),MATCH($B104,'3c Mappings'!$C$7:$O$7,0)))</f>
        <v>0</v>
      </c>
      <c r="N104" s="84"/>
      <c r="O104" s="82">
        <f>IF(O25="-","-",O25*INDEX('3c Mappings'!$C$8:$O$21,MATCH($C104,'3c Mappings'!$B$8:$B$21,0),MATCH($B104,'3c Mappings'!$C$7:$O$7,0)))</f>
        <v>0</v>
      </c>
      <c r="P104" s="82">
        <f>IF(P25="-","-",P25*INDEX('3c Mappings'!$C$8:$O$21,MATCH($C104,'3c Mappings'!$B$8:$B$21,0),MATCH($B104,'3c Mappings'!$C$7:$O$7,0)))</f>
        <v>0</v>
      </c>
      <c r="Q104" s="82">
        <f>IF(Q25="-","-",Q25*INDEX('3c Mappings'!$C$8:$O$21,MATCH($C104,'3c Mappings'!$B$8:$B$21,0),MATCH($B104,'3c Mappings'!$C$7:$O$7,0)))</f>
        <v>0</v>
      </c>
      <c r="R104" s="82">
        <f>IF(R25="-","-",R25*INDEX('3c Mappings'!$C$8:$O$21,MATCH($C104,'3c Mappings'!$B$8:$B$21,0),MATCH($B104,'3c Mappings'!$C$7:$O$7,0)))</f>
        <v>0</v>
      </c>
      <c r="S104" s="82">
        <f>IF(S25="-","-",S25*INDEX('3c Mappings'!$C$8:$O$21,MATCH($C104,'3c Mappings'!$B$8:$B$21,0),MATCH($B104,'3c Mappings'!$C$7:$O$7,0)))</f>
        <v>0</v>
      </c>
      <c r="T104" s="82">
        <f>IF(T25="-","-",T25*INDEX('3c Mappings'!$C$8:$O$21,MATCH($C104,'3c Mappings'!$B$8:$B$21,0),MATCH($B104,'3c Mappings'!$C$7:$O$7,0)))</f>
        <v>0</v>
      </c>
      <c r="U104" s="82">
        <f>IF(U25="-","-",U25*INDEX('3c Mappings'!$C$8:$O$21,MATCH($C104,'3c Mappings'!$B$8:$B$21,0),MATCH($B104,'3c Mappings'!$C$7:$O$7,0)))</f>
        <v>0</v>
      </c>
      <c r="V104" s="82">
        <f>IF(V25="-","-",V25*INDEX('3c Mappings'!$C$8:$O$21,MATCH($C104,'3c Mappings'!$B$8:$B$21,0),MATCH($B104,'3c Mappings'!$C$7:$O$7,0)))</f>
        <v>0</v>
      </c>
      <c r="W104" s="82">
        <f>IF(W25="-","-",W25*INDEX('3c Mappings'!$C$8:$O$21,MATCH($C104,'3c Mappings'!$B$8:$B$21,0),MATCH($B104,'3c Mappings'!$C$7:$O$7,0)))</f>
        <v>0</v>
      </c>
      <c r="X104" s="82" t="str">
        <f>IF(X25="-","-",X25*INDEX('3c Mappings'!$C$8:$O$21,MATCH($C104,'3c Mappings'!$B$8:$B$21,0),MATCH($B104,'3c Mappings'!$C$7:$O$7,0)))</f>
        <v>-</v>
      </c>
      <c r="Y104" s="82" t="str">
        <f>IF(Y25="-","-",Y25*INDEX('3c Mappings'!$C$8:$O$21,MATCH($C104,'3c Mappings'!$B$8:$B$21,0),MATCH($B104,'3c Mappings'!$C$7:$O$7,0)))</f>
        <v>-</v>
      </c>
      <c r="Z104" s="10"/>
    </row>
    <row r="105" spans="1:26" s="14" customFormat="1" ht="11.25">
      <c r="A105" s="10"/>
      <c r="B105" s="74" t="s">
        <v>168</v>
      </c>
      <c r="C105" s="75" t="s">
        <v>134</v>
      </c>
      <c r="D105" s="197"/>
      <c r="E105" s="29"/>
      <c r="F105" s="82">
        <f>IF(F26="-","-",F26*INDEX('3c Mappings'!$C$8:$O$21,MATCH($C105,'3c Mappings'!$B$8:$B$21,0),MATCH($B105,'3c Mappings'!$C$7:$O$7,0)))</f>
        <v>0</v>
      </c>
      <c r="G105" s="82">
        <f>IF(G26="-","-",G26*INDEX('3c Mappings'!$C$8:$O$21,MATCH($C105,'3c Mappings'!$B$8:$B$21,0),MATCH($B105,'3c Mappings'!$C$7:$O$7,0)))</f>
        <v>0</v>
      </c>
      <c r="H105" s="82">
        <f>IF(H26="-","-",H26*INDEX('3c Mappings'!$C$8:$O$21,MATCH($C105,'3c Mappings'!$B$8:$B$21,0),MATCH($B105,'3c Mappings'!$C$7:$O$7,0)))</f>
        <v>0</v>
      </c>
      <c r="I105" s="82">
        <f>IF(I26="-","-",I26*INDEX('3c Mappings'!$C$8:$O$21,MATCH($C105,'3c Mappings'!$B$8:$B$21,0),MATCH($B105,'3c Mappings'!$C$7:$O$7,0)))</f>
        <v>0</v>
      </c>
      <c r="J105" s="82">
        <f>IF(J26="-","-",J26*INDEX('3c Mappings'!$C$8:$O$21,MATCH($C105,'3c Mappings'!$B$8:$B$21,0),MATCH($B105,'3c Mappings'!$C$7:$O$7,0)))</f>
        <v>0</v>
      </c>
      <c r="K105" s="82">
        <f>IF(K26="-","-",K26*INDEX('3c Mappings'!$C$8:$O$21,MATCH($C105,'3c Mappings'!$B$8:$B$21,0),MATCH($B105,'3c Mappings'!$C$7:$O$7,0)))</f>
        <v>0</v>
      </c>
      <c r="L105" s="82">
        <f>IF(L26="-","-",L26*INDEX('3c Mappings'!$C$8:$O$21,MATCH($C105,'3c Mappings'!$B$8:$B$21,0),MATCH($B105,'3c Mappings'!$C$7:$O$7,0)))</f>
        <v>0</v>
      </c>
      <c r="M105" s="82">
        <f>IF(M26="-","-",M26*INDEX('3c Mappings'!$C$8:$O$21,MATCH($C105,'3c Mappings'!$B$8:$B$21,0),MATCH($B105,'3c Mappings'!$C$7:$O$7,0)))</f>
        <v>0</v>
      </c>
      <c r="N105" s="84"/>
      <c r="O105" s="82">
        <f>IF(O26="-","-",O26*INDEX('3c Mappings'!$C$8:$O$21,MATCH($C105,'3c Mappings'!$B$8:$B$21,0),MATCH($B105,'3c Mappings'!$C$7:$O$7,0)))</f>
        <v>0</v>
      </c>
      <c r="P105" s="82">
        <f>IF(P26="-","-",P26*INDEX('3c Mappings'!$C$8:$O$21,MATCH($C105,'3c Mappings'!$B$8:$B$21,0),MATCH($B105,'3c Mappings'!$C$7:$O$7,0)))</f>
        <v>0</v>
      </c>
      <c r="Q105" s="82">
        <f>IF(Q26="-","-",Q26*INDEX('3c Mappings'!$C$8:$O$21,MATCH($C105,'3c Mappings'!$B$8:$B$21,0),MATCH($B105,'3c Mappings'!$C$7:$O$7,0)))</f>
        <v>0</v>
      </c>
      <c r="R105" s="82">
        <f>IF(R26="-","-",R26*INDEX('3c Mappings'!$C$8:$O$21,MATCH($C105,'3c Mappings'!$B$8:$B$21,0),MATCH($B105,'3c Mappings'!$C$7:$O$7,0)))</f>
        <v>0</v>
      </c>
      <c r="S105" s="82">
        <f>IF(S26="-","-",S26*INDEX('3c Mappings'!$C$8:$O$21,MATCH($C105,'3c Mappings'!$B$8:$B$21,0),MATCH($B105,'3c Mappings'!$C$7:$O$7,0)))</f>
        <v>0</v>
      </c>
      <c r="T105" s="82">
        <f>IF(T26="-","-",T26*INDEX('3c Mappings'!$C$8:$O$21,MATCH($C105,'3c Mappings'!$B$8:$B$21,0),MATCH($B105,'3c Mappings'!$C$7:$O$7,0)))</f>
        <v>0</v>
      </c>
      <c r="U105" s="82">
        <f>IF(U26="-","-",U26*INDEX('3c Mappings'!$C$8:$O$21,MATCH($C105,'3c Mappings'!$B$8:$B$21,0),MATCH($B105,'3c Mappings'!$C$7:$O$7,0)))</f>
        <v>0</v>
      </c>
      <c r="V105" s="82">
        <f>IF(V26="-","-",V26*INDEX('3c Mappings'!$C$8:$O$21,MATCH($C105,'3c Mappings'!$B$8:$B$21,0),MATCH($B105,'3c Mappings'!$C$7:$O$7,0)))</f>
        <v>0</v>
      </c>
      <c r="W105" s="82">
        <f>IF(W26="-","-",W26*INDEX('3c Mappings'!$C$8:$O$21,MATCH($C105,'3c Mappings'!$B$8:$B$21,0),MATCH($B105,'3c Mappings'!$C$7:$O$7,0)))</f>
        <v>0</v>
      </c>
      <c r="X105" s="82" t="str">
        <f>IF(X26="-","-",X26*INDEX('3c Mappings'!$C$8:$O$21,MATCH($C105,'3c Mappings'!$B$8:$B$21,0),MATCH($B105,'3c Mappings'!$C$7:$O$7,0)))</f>
        <v>-</v>
      </c>
      <c r="Y105" s="82" t="str">
        <f>IF(Y26="-","-",Y26*INDEX('3c Mappings'!$C$8:$O$21,MATCH($C105,'3c Mappings'!$B$8:$B$21,0),MATCH($B105,'3c Mappings'!$C$7:$O$7,0)))</f>
        <v>-</v>
      </c>
      <c r="Z105" s="10"/>
    </row>
    <row r="106" spans="1:26" s="14" customFormat="1" ht="12.6" customHeight="1">
      <c r="A106" s="10"/>
      <c r="B106" s="74" t="s">
        <v>156</v>
      </c>
      <c r="C106" s="75" t="s">
        <v>135</v>
      </c>
      <c r="D106" s="197"/>
      <c r="E106" s="29"/>
      <c r="F106" s="82">
        <f>IF(F14="-","-",F14*INDEX('3c Mappings'!$C$8:$O$21,MATCH($C106,'3c Mappings'!$B$8:$B$21,0),MATCH($B106,'3c Mappings'!$C$7:$O$7,0)))</f>
        <v>0</v>
      </c>
      <c r="G106" s="82">
        <f>IF(G14="-","-",G14*INDEX('3c Mappings'!$C$8:$O$21,MATCH($C106,'3c Mappings'!$B$8:$B$21,0),MATCH($B106,'3c Mappings'!$C$7:$O$7,0)))</f>
        <v>0</v>
      </c>
      <c r="H106" s="82">
        <f>IF(H14="-","-",H14*INDEX('3c Mappings'!$C$8:$O$21,MATCH($C106,'3c Mappings'!$B$8:$B$21,0),MATCH($B106,'3c Mappings'!$C$7:$O$7,0)))</f>
        <v>0</v>
      </c>
      <c r="I106" s="82">
        <f>IF(I14="-","-",I14*INDEX('3c Mappings'!$C$8:$O$21,MATCH($C106,'3c Mappings'!$B$8:$B$21,0),MATCH($B106,'3c Mappings'!$C$7:$O$7,0)))</f>
        <v>0</v>
      </c>
      <c r="J106" s="82">
        <f>IF(J14="-","-",J14*INDEX('3c Mappings'!$C$8:$O$21,MATCH($C106,'3c Mappings'!$B$8:$B$21,0),MATCH($B106,'3c Mappings'!$C$7:$O$7,0)))</f>
        <v>0</v>
      </c>
      <c r="K106" s="82">
        <f>IF(K14="-","-",K14*INDEX('3c Mappings'!$C$8:$O$21,MATCH($C106,'3c Mappings'!$B$8:$B$21,0),MATCH($B106,'3c Mappings'!$C$7:$O$7,0)))</f>
        <v>0</v>
      </c>
      <c r="L106" s="82">
        <f>IF(L14="-","-",L14*INDEX('3c Mappings'!$C$8:$O$21,MATCH($C106,'3c Mappings'!$B$8:$B$21,0),MATCH($B106,'3c Mappings'!$C$7:$O$7,0)))</f>
        <v>0</v>
      </c>
      <c r="M106" s="82">
        <f>IF(M14="-","-",M14*INDEX('3c Mappings'!$C$8:$O$21,MATCH($C106,'3c Mappings'!$B$8:$B$21,0),MATCH($B106,'3c Mappings'!$C$7:$O$7,0)))</f>
        <v>0</v>
      </c>
      <c r="N106" s="84"/>
      <c r="O106" s="82">
        <f>IF(O14="-","-",O14*INDEX('3c Mappings'!$C$8:$O$21,MATCH($C106,'3c Mappings'!$B$8:$B$21,0),MATCH($B106,'3c Mappings'!$C$7:$O$7,0)))</f>
        <v>0</v>
      </c>
      <c r="P106" s="82">
        <f>IF(P14="-","-",P14*INDEX('3c Mappings'!$C$8:$O$21,MATCH($C106,'3c Mappings'!$B$8:$B$21,0),MATCH($B106,'3c Mappings'!$C$7:$O$7,0)))</f>
        <v>0</v>
      </c>
      <c r="Q106" s="82">
        <f>IF(Q14="-","-",Q14*INDEX('3c Mappings'!$C$8:$O$21,MATCH($C106,'3c Mappings'!$B$8:$B$21,0),MATCH($B106,'3c Mappings'!$C$7:$O$7,0)))</f>
        <v>0</v>
      </c>
      <c r="R106" s="82">
        <f>IF(R14="-","-",R14*INDEX('3c Mappings'!$C$8:$O$21,MATCH($C106,'3c Mappings'!$B$8:$B$21,0),MATCH($B106,'3c Mappings'!$C$7:$O$7,0)))</f>
        <v>0</v>
      </c>
      <c r="S106" s="82">
        <f>IF(S14="-","-",S14*INDEX('3c Mappings'!$C$8:$O$21,MATCH($C106,'3c Mappings'!$B$8:$B$21,0),MATCH($B106,'3c Mappings'!$C$7:$O$7,0)))</f>
        <v>0</v>
      </c>
      <c r="T106" s="82">
        <f>IF(T14="-","-",T14*INDEX('3c Mappings'!$C$8:$O$21,MATCH($C106,'3c Mappings'!$B$8:$B$21,0),MATCH($B106,'3c Mappings'!$C$7:$O$7,0)))</f>
        <v>0</v>
      </c>
      <c r="U106" s="82">
        <f>IF(U14="-","-",U14*INDEX('3c Mappings'!$C$8:$O$21,MATCH($C106,'3c Mappings'!$B$8:$B$21,0),MATCH($B106,'3c Mappings'!$C$7:$O$7,0)))</f>
        <v>0</v>
      </c>
      <c r="V106" s="82">
        <f>IF(V14="-","-",V14*INDEX('3c Mappings'!$C$8:$O$21,MATCH($C106,'3c Mappings'!$B$8:$B$21,0),MATCH($B106,'3c Mappings'!$C$7:$O$7,0)))</f>
        <v>0</v>
      </c>
      <c r="W106" s="82">
        <f>IF(W14="-","-",W14*INDEX('3c Mappings'!$C$8:$O$21,MATCH($C106,'3c Mappings'!$B$8:$B$21,0),MATCH($B106,'3c Mappings'!$C$7:$O$7,0)))</f>
        <v>0</v>
      </c>
      <c r="X106" s="82" t="str">
        <f>IF(X14="-","-",X14*INDEX('3c Mappings'!$C$8:$O$21,MATCH($C106,'3c Mappings'!$B$8:$B$21,0),MATCH($B106,'3c Mappings'!$C$7:$O$7,0)))</f>
        <v>-</v>
      </c>
      <c r="Y106" s="82" t="str">
        <f>IF(Y14="-","-",Y14*INDEX('3c Mappings'!$C$8:$O$21,MATCH($C106,'3c Mappings'!$B$8:$B$21,0),MATCH($B106,'3c Mappings'!$C$7:$O$7,0)))</f>
        <v>-</v>
      </c>
      <c r="Z106" s="10"/>
    </row>
    <row r="107" spans="1:26" s="14" customFormat="1" ht="11.25">
      <c r="A107" s="10"/>
      <c r="B107" s="74" t="s">
        <v>157</v>
      </c>
      <c r="C107" s="75" t="s">
        <v>135</v>
      </c>
      <c r="D107" s="197"/>
      <c r="E107" s="29"/>
      <c r="F107" s="82">
        <f>IF(F15="-","-",F15*INDEX('3c Mappings'!$C$8:$O$21,MATCH($C107,'3c Mappings'!$B$8:$B$21,0),MATCH($B107,'3c Mappings'!$C$7:$O$7,0)))</f>
        <v>2.3647839688572428E-3</v>
      </c>
      <c r="G107" s="82">
        <f>IF(G15="-","-",G15*INDEX('3c Mappings'!$C$8:$O$21,MATCH($C107,'3c Mappings'!$B$8:$B$21,0),MATCH($B107,'3c Mappings'!$C$7:$O$7,0)))</f>
        <v>2.3312802166554469E-3</v>
      </c>
      <c r="H107" s="82">
        <f>IF(H15="-","-",H15*INDEX('3c Mappings'!$C$8:$O$21,MATCH($C107,'3c Mappings'!$B$8:$B$21,0),MATCH($B107,'3c Mappings'!$C$7:$O$7,0)))</f>
        <v>2.3188520263502056E-3</v>
      </c>
      <c r="I107" s="82">
        <f>IF(I15="-","-",I15*INDEX('3c Mappings'!$C$8:$O$21,MATCH($C107,'3c Mappings'!$B$8:$B$21,0),MATCH($B107,'3c Mappings'!$C$7:$O$7,0)))</f>
        <v>2.2216911449649988E-3</v>
      </c>
      <c r="J107" s="82">
        <f>IF(J15="-","-",J15*INDEX('3c Mappings'!$C$8:$O$21,MATCH($C107,'3c Mappings'!$B$8:$B$21,0),MATCH($B107,'3c Mappings'!$C$7:$O$7,0)))</f>
        <v>2.0478735289986994E-3</v>
      </c>
      <c r="K107" s="82">
        <f>IF(K15="-","-",K15*INDEX('3c Mappings'!$C$8:$O$21,MATCH($C107,'3c Mappings'!$B$8:$B$21,0),MATCH($B107,'3c Mappings'!$C$7:$O$7,0)))</f>
        <v>2.0545742794390587E-3</v>
      </c>
      <c r="L107" s="82">
        <f>IF(L15="-","-",L15*INDEX('3c Mappings'!$C$8:$O$21,MATCH($C107,'3c Mappings'!$B$8:$B$21,0),MATCH($B107,'3c Mappings'!$C$7:$O$7,0)))</f>
        <v>2.0681805582074418E-3</v>
      </c>
      <c r="M107" s="82">
        <f>IF(M15="-","-",M15*INDEX('3c Mappings'!$C$8:$O$21,MATCH($C107,'3c Mappings'!$B$8:$B$21,0),MATCH($B107,'3c Mappings'!$C$7:$O$7,0)))</f>
        <v>2.0882828095285192E-3</v>
      </c>
      <c r="N107" s="84"/>
      <c r="O107" s="82">
        <f>IF(O15="-","-",O15*INDEX('3c Mappings'!$C$8:$O$21,MATCH($C107,'3c Mappings'!$B$8:$B$21,0),MATCH($B107,'3c Mappings'!$C$7:$O$7,0)))</f>
        <v>2.0882828095285192E-3</v>
      </c>
      <c r="P107" s="82">
        <f>IF(P15="-","-",P15*INDEX('3c Mappings'!$C$8:$O$21,MATCH($C107,'3c Mappings'!$B$8:$B$21,0),MATCH($B107,'3c Mappings'!$C$7:$O$7,0)))</f>
        <v>2.3331572565476379E-3</v>
      </c>
      <c r="Q107" s="82">
        <f>IF(Q15="-","-",Q15*INDEX('3c Mappings'!$C$8:$O$21,MATCH($C107,'3c Mappings'!$B$8:$B$21,0),MATCH($B107,'3c Mappings'!$C$7:$O$7,0)))</f>
        <v>2.2091933734009949E-3</v>
      </c>
      <c r="R107" s="82">
        <f>IF(R15="-","-",R15*INDEX('3c Mappings'!$C$8:$O$21,MATCH($C107,'3c Mappings'!$B$8:$B$21,0),MATCH($B107,'3c Mappings'!$C$7:$O$7,0)))</f>
        <v>1.9340192439968834E-3</v>
      </c>
      <c r="S107" s="82">
        <f>IF(S15="-","-",S15*INDEX('3c Mappings'!$C$8:$O$21,MATCH($C107,'3c Mappings'!$B$8:$B$21,0),MATCH($B107,'3c Mappings'!$C$7:$O$7,0)))</f>
        <v>1.1902359451170213E-3</v>
      </c>
      <c r="T107" s="82">
        <f>IF(T15="-","-",T15*INDEX('3c Mappings'!$C$8:$O$21,MATCH($C107,'3c Mappings'!$B$8:$B$21,0),MATCH($B107,'3c Mappings'!$C$7:$O$7,0)))</f>
        <v>2.3281053186032432E-3</v>
      </c>
      <c r="U107" s="82">
        <f>IF(U15="-","-",U15*INDEX('3c Mappings'!$C$8:$O$21,MATCH($C107,'3c Mappings'!$B$8:$B$21,0),MATCH($B107,'3c Mappings'!$C$7:$O$7,0)))</f>
        <v>2.207491810676779E-3</v>
      </c>
      <c r="V107" s="82">
        <f>IF(V15="-","-",V15*INDEX('3c Mappings'!$C$8:$O$21,MATCH($C107,'3c Mappings'!$B$8:$B$21,0),MATCH($B107,'3c Mappings'!$C$7:$O$7,0)))</f>
        <v>3.8544108896673506E-3</v>
      </c>
      <c r="W107" s="82">
        <f>IF(W15="-","-",W15*INDEX('3c Mappings'!$C$8:$O$21,MATCH($C107,'3c Mappings'!$B$8:$B$21,0),MATCH($B107,'3c Mappings'!$C$7:$O$7,0)))</f>
        <v>4.6953550699324192E-3</v>
      </c>
      <c r="X107" s="82" t="str">
        <f>IF(X15="-","-",X15*INDEX('3c Mappings'!$C$8:$O$21,MATCH($C107,'3c Mappings'!$B$8:$B$21,0),MATCH($B107,'3c Mappings'!$C$7:$O$7,0)))</f>
        <v>-</v>
      </c>
      <c r="Y107" s="82" t="str">
        <f>IF(Y15="-","-",Y15*INDEX('3c Mappings'!$C$8:$O$21,MATCH($C107,'3c Mappings'!$B$8:$B$21,0),MATCH($B107,'3c Mappings'!$C$7:$O$7,0)))</f>
        <v>-</v>
      </c>
      <c r="Z107" s="10"/>
    </row>
    <row r="108" spans="1:26" s="14" customFormat="1" ht="11.25">
      <c r="A108" s="10"/>
      <c r="B108" s="74" t="s">
        <v>158</v>
      </c>
      <c r="C108" s="75" t="s">
        <v>135</v>
      </c>
      <c r="D108" s="197"/>
      <c r="E108" s="29"/>
      <c r="F108" s="82">
        <f>IF(F16="-","-",F16*INDEX('3c Mappings'!$C$8:$O$21,MATCH($C108,'3c Mappings'!$B$8:$B$21,0),MATCH($B108,'3c Mappings'!$C$7:$O$7,0)))</f>
        <v>1.1159395945197924E-2</v>
      </c>
      <c r="G108" s="82">
        <f>IF(G16="-","-",G16*INDEX('3c Mappings'!$C$8:$O$21,MATCH($C108,'3c Mappings'!$B$8:$B$21,0),MATCH($B108,'3c Mappings'!$C$7:$O$7,0)))</f>
        <v>1.0936857175952774E-2</v>
      </c>
      <c r="H108" s="82">
        <f>IF(H16="-","-",H16*INDEX('3c Mappings'!$C$8:$O$21,MATCH($C108,'3c Mappings'!$B$8:$B$21,0),MATCH($B108,'3c Mappings'!$C$7:$O$7,0)))</f>
        <v>1.2925119609332639E-2</v>
      </c>
      <c r="I108" s="82">
        <f>IF(I16="-","-",I16*INDEX('3c Mappings'!$C$8:$O$21,MATCH($C108,'3c Mappings'!$B$8:$B$21,0),MATCH($B108,'3c Mappings'!$C$7:$O$7,0)))</f>
        <v>1.2279757178521712E-2</v>
      </c>
      <c r="J108" s="82">
        <f>IF(J16="-","-",J16*INDEX('3c Mappings'!$C$8:$O$21,MATCH($C108,'3c Mappings'!$B$8:$B$21,0),MATCH($B108,'3c Mappings'!$C$7:$O$7,0)))</f>
        <v>1.1338169552545754E-2</v>
      </c>
      <c r="K108" s="82">
        <f>IF(K16="-","-",K16*INDEX('3c Mappings'!$C$8:$O$21,MATCH($C108,'3c Mappings'!$B$8:$B$21,0),MATCH($B108,'3c Mappings'!$C$7:$O$7,0)))</f>
        <v>1.1382677306394785E-2</v>
      </c>
      <c r="L108" s="82">
        <f>IF(L16="-","-",L16*INDEX('3c Mappings'!$C$8:$O$21,MATCH($C108,'3c Mappings'!$B$8:$B$21,0),MATCH($B108,'3c Mappings'!$C$7:$O$7,0)))</f>
        <v>9.6926789612763135E-3</v>
      </c>
      <c r="M108" s="82">
        <f>IF(M16="-","-",M16*INDEX('3c Mappings'!$C$8:$O$21,MATCH($C108,'3c Mappings'!$B$8:$B$21,0),MATCH($B108,'3c Mappings'!$C$7:$O$7,0)))</f>
        <v>9.8262022228234012E-3</v>
      </c>
      <c r="N108" s="84"/>
      <c r="O108" s="82">
        <f>IF(O16="-","-",O16*INDEX('3c Mappings'!$C$8:$O$21,MATCH($C108,'3c Mappings'!$B$8:$B$21,0),MATCH($B108,'3c Mappings'!$C$7:$O$7,0)))</f>
        <v>9.8262022228234012E-3</v>
      </c>
      <c r="P108" s="82">
        <f>IF(P16="-","-",P16*INDEX('3c Mappings'!$C$8:$O$21,MATCH($C108,'3c Mappings'!$B$8:$B$21,0),MATCH($B108,'3c Mappings'!$C$7:$O$7,0)))</f>
        <v>1.2362438745829965E-2</v>
      </c>
      <c r="Q108" s="82">
        <f>IF(Q16="-","-",Q16*INDEX('3c Mappings'!$C$8:$O$21,MATCH($C108,'3c Mappings'!$B$8:$B$21,0),MATCH($B108,'3c Mappings'!$C$7:$O$7,0)))</f>
        <v>1.153904529962292E-2</v>
      </c>
      <c r="R108" s="82">
        <f>IF(R16="-","-",R16*INDEX('3c Mappings'!$C$8:$O$21,MATCH($C108,'3c Mappings'!$B$8:$B$21,0),MATCH($B108,'3c Mappings'!$C$7:$O$7,0)))</f>
        <v>9.4396926509608802E-3</v>
      </c>
      <c r="S108" s="82">
        <f>IF(S16="-","-",S16*INDEX('3c Mappings'!$C$8:$O$21,MATCH($C108,'3c Mappings'!$B$8:$B$21,0),MATCH($B108,'3c Mappings'!$C$7:$O$7,0)))</f>
        <v>4.4993319737186011E-3</v>
      </c>
      <c r="T108" s="82">
        <f>IF(T16="-","-",T16*INDEX('3c Mappings'!$C$8:$O$21,MATCH($C108,'3c Mappings'!$B$8:$B$21,0),MATCH($B108,'3c Mappings'!$C$7:$O$7,0)))</f>
        <v>1.6187728722733892E-2</v>
      </c>
      <c r="U108" s="82">
        <f>IF(U16="-","-",U16*INDEX('3c Mappings'!$C$8:$O$21,MATCH($C108,'3c Mappings'!$B$8:$B$21,0),MATCH($B108,'3c Mappings'!$C$7:$O$7,0)))</f>
        <v>1.538658915345136E-2</v>
      </c>
      <c r="V108" s="82">
        <f>IF(V16="-","-",V16*INDEX('3c Mappings'!$C$8:$O$21,MATCH($C108,'3c Mappings'!$B$8:$B$21,0),MATCH($B108,'3c Mappings'!$C$7:$O$7,0)))</f>
        <v>2.26386194123805E-2</v>
      </c>
      <c r="W108" s="82">
        <f>IF(W16="-","-",W16*INDEX('3c Mappings'!$C$8:$O$21,MATCH($C108,'3c Mappings'!$B$8:$B$21,0),MATCH($B108,'3c Mappings'!$C$7:$O$7,0)))</f>
        <v>2.8224342520433703E-2</v>
      </c>
      <c r="X108" s="82" t="str">
        <f>IF(X16="-","-",X16*INDEX('3c Mappings'!$C$8:$O$21,MATCH($C108,'3c Mappings'!$B$8:$B$21,0),MATCH($B108,'3c Mappings'!$C$7:$O$7,0)))</f>
        <v>-</v>
      </c>
      <c r="Y108" s="82" t="str">
        <f>IF(Y16="-","-",Y16*INDEX('3c Mappings'!$C$8:$O$21,MATCH($C108,'3c Mappings'!$B$8:$B$21,0),MATCH($B108,'3c Mappings'!$C$7:$O$7,0)))</f>
        <v>-</v>
      </c>
      <c r="Z108" s="10"/>
    </row>
    <row r="109" spans="1:26" s="14" customFormat="1" ht="11.25">
      <c r="A109" s="10"/>
      <c r="B109" s="74" t="s">
        <v>159</v>
      </c>
      <c r="C109" s="75" t="s">
        <v>135</v>
      </c>
      <c r="D109" s="197"/>
      <c r="E109" s="29"/>
      <c r="F109" s="82">
        <f>IF(F17="-","-",F17*INDEX('3c Mappings'!$C$8:$O$21,MATCH($C109,'3c Mappings'!$B$8:$B$21,0),MATCH($B109,'3c Mappings'!$C$7:$O$7,0)))</f>
        <v>0.31063169304540394</v>
      </c>
      <c r="G109" s="82">
        <f>IF(G17="-","-",G17*INDEX('3c Mappings'!$C$8:$O$21,MATCH($C109,'3c Mappings'!$B$8:$B$21,0),MATCH($B109,'3c Mappings'!$C$7:$O$7,0)))</f>
        <v>0.30348836647680044</v>
      </c>
      <c r="H109" s="82">
        <f>IF(H17="-","-",H17*INDEX('3c Mappings'!$C$8:$O$21,MATCH($C109,'3c Mappings'!$B$8:$B$21,0),MATCH($B109,'3c Mappings'!$C$7:$O$7,0)))</f>
        <v>0.31007650115880875</v>
      </c>
      <c r="I109" s="82">
        <f>IF(I17="-","-",I17*INDEX('3c Mappings'!$C$8:$O$21,MATCH($C109,'3c Mappings'!$B$8:$B$21,0),MATCH($B109,'3c Mappings'!$C$7:$O$7,0)))</f>
        <v>0.28936085410985862</v>
      </c>
      <c r="J109" s="82">
        <f>IF(J17="-","-",J17*INDEX('3c Mappings'!$C$8:$O$21,MATCH($C109,'3c Mappings'!$B$8:$B$21,0),MATCH($B109,'3c Mappings'!$C$7:$O$7,0)))</f>
        <v>0.28651144319828098</v>
      </c>
      <c r="K109" s="82">
        <f>IF(K17="-","-",K17*INDEX('3c Mappings'!$C$8:$O$21,MATCH($C109,'3c Mappings'!$B$8:$B$21,0),MATCH($B109,'3c Mappings'!$C$7:$O$7,0)))</f>
        <v>0.28794010851200175</v>
      </c>
      <c r="L109" s="82">
        <f>IF(L17="-","-",L17*INDEX('3c Mappings'!$C$8:$O$21,MATCH($C109,'3c Mappings'!$B$8:$B$21,0),MATCH($B109,'3c Mappings'!$C$7:$O$7,0)))</f>
        <v>0.28039511731075834</v>
      </c>
      <c r="M109" s="82">
        <f>IF(M17="-","-",M17*INDEX('3c Mappings'!$C$8:$O$21,MATCH($C109,'3c Mappings'!$B$8:$B$21,0),MATCH($B109,'3c Mappings'!$C$7:$O$7,0)))</f>
        <v>0.28468111325192047</v>
      </c>
      <c r="N109" s="84"/>
      <c r="O109" s="82">
        <f>IF(O17="-","-",O17*INDEX('3c Mappings'!$C$8:$O$21,MATCH($C109,'3c Mappings'!$B$8:$B$21,0),MATCH($B109,'3c Mappings'!$C$7:$O$7,0)))</f>
        <v>0.28468111325192047</v>
      </c>
      <c r="P109" s="82">
        <f>IF(P17="-","-",P17*INDEX('3c Mappings'!$C$8:$O$21,MATCH($C109,'3c Mappings'!$B$8:$B$21,0),MATCH($B109,'3c Mappings'!$C$7:$O$7,0)))</f>
        <v>0.32263621782550184</v>
      </c>
      <c r="Q109" s="82">
        <f>IF(Q17="-","-",Q17*INDEX('3c Mappings'!$C$8:$O$21,MATCH($C109,'3c Mappings'!$B$8:$B$21,0),MATCH($B109,'3c Mappings'!$C$7:$O$7,0)))</f>
        <v>0.29620590952166886</v>
      </c>
      <c r="R109" s="82">
        <f>IF(R17="-","-",R17*INDEX('3c Mappings'!$C$8:$O$21,MATCH($C109,'3c Mappings'!$B$8:$B$21,0),MATCH($B109,'3c Mappings'!$C$7:$O$7,0)))</f>
        <v>0.27038100426841322</v>
      </c>
      <c r="S109" s="82">
        <f>IF(S17="-","-",S17*INDEX('3c Mappings'!$C$8:$O$21,MATCH($C109,'3c Mappings'!$B$8:$B$21,0),MATCH($B109,'3c Mappings'!$C$7:$O$7,0)))</f>
        <v>0.11179915444541515</v>
      </c>
      <c r="T109" s="82">
        <f>IF(T17="-","-",T17*INDEX('3c Mappings'!$C$8:$O$21,MATCH($C109,'3c Mappings'!$B$8:$B$21,0),MATCH($B109,'3c Mappings'!$C$7:$O$7,0)))</f>
        <v>0.50100450088304238</v>
      </c>
      <c r="U109" s="82">
        <f>IF(U17="-","-",U17*INDEX('3c Mappings'!$C$8:$O$21,MATCH($C109,'3c Mappings'!$B$8:$B$21,0),MATCH($B109,'3c Mappings'!$C$7:$O$7,0)))</f>
        <v>0.47528852523606974</v>
      </c>
      <c r="V109" s="82">
        <f>IF(V17="-","-",V17*INDEX('3c Mappings'!$C$8:$O$21,MATCH($C109,'3c Mappings'!$B$8:$B$21,0),MATCH($B109,'3c Mappings'!$C$7:$O$7,0)))</f>
        <v>0.67974716195520457</v>
      </c>
      <c r="W109" s="82">
        <f>IF(W17="-","-",W17*INDEX('3c Mappings'!$C$8:$O$21,MATCH($C109,'3c Mappings'!$B$8:$B$21,0),MATCH($B109,'3c Mappings'!$C$7:$O$7,0)))</f>
        <v>0.85904465882715286</v>
      </c>
      <c r="X109" s="82" t="str">
        <f>IF(X17="-","-",X17*INDEX('3c Mappings'!$C$8:$O$21,MATCH($C109,'3c Mappings'!$B$8:$B$21,0),MATCH($B109,'3c Mappings'!$C$7:$O$7,0)))</f>
        <v>-</v>
      </c>
      <c r="Y109" s="82" t="str">
        <f>IF(Y17="-","-",Y17*INDEX('3c Mappings'!$C$8:$O$21,MATCH($C109,'3c Mappings'!$B$8:$B$21,0),MATCH($B109,'3c Mappings'!$C$7:$O$7,0)))</f>
        <v>-</v>
      </c>
      <c r="Z109" s="10"/>
    </row>
    <row r="110" spans="1:26" s="14" customFormat="1" ht="11.25">
      <c r="A110" s="10"/>
      <c r="B110" s="74" t="s">
        <v>160</v>
      </c>
      <c r="C110" s="75" t="s">
        <v>135</v>
      </c>
      <c r="D110" s="197"/>
      <c r="E110" s="29"/>
      <c r="F110" s="82">
        <f>IF(F18="-","-",F18*INDEX('3c Mappings'!$C$8:$O$21,MATCH($C110,'3c Mappings'!$B$8:$B$21,0),MATCH($B110,'3c Mappings'!$C$7:$O$7,0)))</f>
        <v>0</v>
      </c>
      <c r="G110" s="82">
        <f>IF(G18="-","-",G18*INDEX('3c Mappings'!$C$8:$O$21,MATCH($C110,'3c Mappings'!$B$8:$B$21,0),MATCH($B110,'3c Mappings'!$C$7:$O$7,0)))</f>
        <v>0</v>
      </c>
      <c r="H110" s="82">
        <f>IF(H18="-","-",H18*INDEX('3c Mappings'!$C$8:$O$21,MATCH($C110,'3c Mappings'!$B$8:$B$21,0),MATCH($B110,'3c Mappings'!$C$7:$O$7,0)))</f>
        <v>0</v>
      </c>
      <c r="I110" s="82">
        <f>IF(I18="-","-",I18*INDEX('3c Mappings'!$C$8:$O$21,MATCH($C110,'3c Mappings'!$B$8:$B$21,0),MATCH($B110,'3c Mappings'!$C$7:$O$7,0)))</f>
        <v>0</v>
      </c>
      <c r="J110" s="82">
        <f>IF(J18="-","-",J18*INDEX('3c Mappings'!$C$8:$O$21,MATCH($C110,'3c Mappings'!$B$8:$B$21,0),MATCH($B110,'3c Mappings'!$C$7:$O$7,0)))</f>
        <v>0</v>
      </c>
      <c r="K110" s="82">
        <f>IF(K18="-","-",K18*INDEX('3c Mappings'!$C$8:$O$21,MATCH($C110,'3c Mappings'!$B$8:$B$21,0),MATCH($B110,'3c Mappings'!$C$7:$O$7,0)))</f>
        <v>0</v>
      </c>
      <c r="L110" s="82">
        <f>IF(L18="-","-",L18*INDEX('3c Mappings'!$C$8:$O$21,MATCH($C110,'3c Mappings'!$B$8:$B$21,0),MATCH($B110,'3c Mappings'!$C$7:$O$7,0)))</f>
        <v>0</v>
      </c>
      <c r="M110" s="82">
        <f>IF(M18="-","-",M18*INDEX('3c Mappings'!$C$8:$O$21,MATCH($C110,'3c Mappings'!$B$8:$B$21,0),MATCH($B110,'3c Mappings'!$C$7:$O$7,0)))</f>
        <v>0</v>
      </c>
      <c r="N110" s="84"/>
      <c r="O110" s="82">
        <f>IF(O18="-","-",O18*INDEX('3c Mappings'!$C$8:$O$21,MATCH($C110,'3c Mappings'!$B$8:$B$21,0),MATCH($B110,'3c Mappings'!$C$7:$O$7,0)))</f>
        <v>0</v>
      </c>
      <c r="P110" s="82">
        <f>IF(P18="-","-",P18*INDEX('3c Mappings'!$C$8:$O$21,MATCH($C110,'3c Mappings'!$B$8:$B$21,0),MATCH($B110,'3c Mappings'!$C$7:$O$7,0)))</f>
        <v>0</v>
      </c>
      <c r="Q110" s="82">
        <f>IF(Q18="-","-",Q18*INDEX('3c Mappings'!$C$8:$O$21,MATCH($C110,'3c Mappings'!$B$8:$B$21,0),MATCH($B110,'3c Mappings'!$C$7:$O$7,0)))</f>
        <v>0</v>
      </c>
      <c r="R110" s="82">
        <f>IF(R18="-","-",R18*INDEX('3c Mappings'!$C$8:$O$21,MATCH($C110,'3c Mappings'!$B$8:$B$21,0),MATCH($B110,'3c Mappings'!$C$7:$O$7,0)))</f>
        <v>0</v>
      </c>
      <c r="S110" s="82">
        <f>IF(S18="-","-",S18*INDEX('3c Mappings'!$C$8:$O$21,MATCH($C110,'3c Mappings'!$B$8:$B$21,0),MATCH($B110,'3c Mappings'!$C$7:$O$7,0)))</f>
        <v>0</v>
      </c>
      <c r="T110" s="82">
        <f>IF(T18="-","-",T18*INDEX('3c Mappings'!$C$8:$O$21,MATCH($C110,'3c Mappings'!$B$8:$B$21,0),MATCH($B110,'3c Mappings'!$C$7:$O$7,0)))</f>
        <v>0</v>
      </c>
      <c r="U110" s="82">
        <f>IF(U18="-","-",U18*INDEX('3c Mappings'!$C$8:$O$21,MATCH($C110,'3c Mappings'!$B$8:$B$21,0),MATCH($B110,'3c Mappings'!$C$7:$O$7,0)))</f>
        <v>0</v>
      </c>
      <c r="V110" s="82">
        <f>IF(V18="-","-",V18*INDEX('3c Mappings'!$C$8:$O$21,MATCH($C110,'3c Mappings'!$B$8:$B$21,0),MATCH($B110,'3c Mappings'!$C$7:$O$7,0)))</f>
        <v>0</v>
      </c>
      <c r="W110" s="82">
        <f>IF(W18="-","-",W18*INDEX('3c Mappings'!$C$8:$O$21,MATCH($C110,'3c Mappings'!$B$8:$B$21,0),MATCH($B110,'3c Mappings'!$C$7:$O$7,0)))</f>
        <v>0</v>
      </c>
      <c r="X110" s="82" t="str">
        <f>IF(X18="-","-",X18*INDEX('3c Mappings'!$C$8:$O$21,MATCH($C110,'3c Mappings'!$B$8:$B$21,0),MATCH($B110,'3c Mappings'!$C$7:$O$7,0)))</f>
        <v>-</v>
      </c>
      <c r="Y110" s="82" t="str">
        <f>IF(Y18="-","-",Y18*INDEX('3c Mappings'!$C$8:$O$21,MATCH($C110,'3c Mappings'!$B$8:$B$21,0),MATCH($B110,'3c Mappings'!$C$7:$O$7,0)))</f>
        <v>-</v>
      </c>
      <c r="Z110" s="10"/>
    </row>
    <row r="111" spans="1:26" s="14" customFormat="1" ht="11.25">
      <c r="A111" s="10"/>
      <c r="B111" s="74" t="s">
        <v>161</v>
      </c>
      <c r="C111" s="75" t="s">
        <v>135</v>
      </c>
      <c r="D111" s="197"/>
      <c r="E111" s="29"/>
      <c r="F111" s="82">
        <f>IF(F19="-","-",F19*INDEX('3c Mappings'!$C$8:$O$21,MATCH($C111,'3c Mappings'!$B$8:$B$21,0),MATCH($B111,'3c Mappings'!$C$7:$O$7,0)))</f>
        <v>11.482564608139894</v>
      </c>
      <c r="G111" s="82">
        <f>IF(G19="-","-",G19*INDEX('3c Mappings'!$C$8:$O$21,MATCH($C111,'3c Mappings'!$B$8:$B$21,0),MATCH($B111,'3c Mappings'!$C$7:$O$7,0)))</f>
        <v>11.369963982529542</v>
      </c>
      <c r="H111" s="82">
        <f>IF(H19="-","-",H19*INDEX('3c Mappings'!$C$8:$O$21,MATCH($C111,'3c Mappings'!$B$8:$B$21,0),MATCH($B111,'3c Mappings'!$C$7:$O$7,0)))</f>
        <v>12.341740738857611</v>
      </c>
      <c r="I111" s="82">
        <f>IF(I19="-","-",I19*INDEX('3c Mappings'!$C$8:$O$21,MATCH($C111,'3c Mappings'!$B$8:$B$21,0),MATCH($B111,'3c Mappings'!$C$7:$O$7,0)))</f>
        <v>12.015198924587592</v>
      </c>
      <c r="J111" s="82">
        <f>IF(J19="-","-",J19*INDEX('3c Mappings'!$C$8:$O$21,MATCH($C111,'3c Mappings'!$B$8:$B$21,0),MATCH($B111,'3c Mappings'!$C$7:$O$7,0)))</f>
        <v>11.830487237988438</v>
      </c>
      <c r="K111" s="82">
        <f>IF(K19="-","-",K19*INDEX('3c Mappings'!$C$8:$O$21,MATCH($C111,'3c Mappings'!$B$8:$B$21,0),MATCH($B111,'3c Mappings'!$C$7:$O$7,0)))</f>
        <v>11.853007363110509</v>
      </c>
      <c r="L111" s="82">
        <f>IF(L19="-","-",L19*INDEX('3c Mappings'!$C$8:$O$21,MATCH($C111,'3c Mappings'!$B$8:$B$21,0),MATCH($B111,'3c Mappings'!$C$7:$O$7,0)))</f>
        <v>11.421334644413566</v>
      </c>
      <c r="M111" s="82">
        <f>IF(M19="-","-",M19*INDEX('3c Mappings'!$C$8:$O$21,MATCH($C111,'3c Mappings'!$B$8:$B$21,0),MATCH($B111,'3c Mappings'!$C$7:$O$7,0)))</f>
        <v>11.488895019779775</v>
      </c>
      <c r="N111" s="84"/>
      <c r="O111" s="82">
        <f>IF(O19="-","-",O19*INDEX('3c Mappings'!$C$8:$O$21,MATCH($C111,'3c Mappings'!$B$8:$B$21,0),MATCH($B111,'3c Mappings'!$C$7:$O$7,0)))</f>
        <v>11.488895019779775</v>
      </c>
      <c r="P111" s="82">
        <f>IF(P19="-","-",P19*INDEX('3c Mappings'!$C$8:$O$21,MATCH($C111,'3c Mappings'!$B$8:$B$21,0),MATCH($B111,'3c Mappings'!$C$7:$O$7,0)))</f>
        <v>12.345919586576672</v>
      </c>
      <c r="Q111" s="82">
        <f>IF(Q19="-","-",Q19*INDEX('3c Mappings'!$C$8:$O$21,MATCH($C111,'3c Mappings'!$B$8:$B$21,0),MATCH($B111,'3c Mappings'!$C$7:$O$7,0)))</f>
        <v>11.929297271818372</v>
      </c>
      <c r="R111" s="82">
        <f>IF(R19="-","-",R19*INDEX('3c Mappings'!$C$8:$O$21,MATCH($C111,'3c Mappings'!$B$8:$B$21,0),MATCH($B111,'3c Mappings'!$C$7:$O$7,0)))</f>
        <v>10.942087721853941</v>
      </c>
      <c r="S111" s="82">
        <f>IF(S19="-","-",S19*INDEX('3c Mappings'!$C$8:$O$21,MATCH($C111,'3c Mappings'!$B$8:$B$21,0),MATCH($B111,'3c Mappings'!$C$7:$O$7,0)))</f>
        <v>8.4423538333041357</v>
      </c>
      <c r="T111" s="82">
        <f>IF(T19="-","-",T19*INDEX('3c Mappings'!$C$8:$O$21,MATCH($C111,'3c Mappings'!$B$8:$B$21,0),MATCH($B111,'3c Mappings'!$C$7:$O$7,0)))</f>
        <v>7.9945720063570782</v>
      </c>
      <c r="U111" s="82">
        <f>IF(U19="-","-",U19*INDEX('3c Mappings'!$C$8:$O$21,MATCH($C111,'3c Mappings'!$B$8:$B$21,0),MATCH($B111,'3c Mappings'!$C$7:$O$7,0)))</f>
        <v>7.5892097541598122</v>
      </c>
      <c r="V111" s="82">
        <f>IF(V19="-","-",V19*INDEX('3c Mappings'!$C$8:$O$21,MATCH($C111,'3c Mappings'!$B$8:$B$21,0),MATCH($B111,'3c Mappings'!$C$7:$O$7,0)))</f>
        <v>10.599760943673941</v>
      </c>
      <c r="W111" s="82">
        <f>IF(W19="-","-",W19*INDEX('3c Mappings'!$C$8:$O$21,MATCH($C111,'3c Mappings'!$B$8:$B$21,0),MATCH($B111,'3c Mappings'!$C$7:$O$7,0)))</f>
        <v>13.426036646493765</v>
      </c>
      <c r="X111" s="82" t="str">
        <f>IF(X19="-","-",X19*INDEX('3c Mappings'!$C$8:$O$21,MATCH($C111,'3c Mappings'!$B$8:$B$21,0),MATCH($B111,'3c Mappings'!$C$7:$O$7,0)))</f>
        <v>-</v>
      </c>
      <c r="Y111" s="82" t="str">
        <f>IF(Y19="-","-",Y19*INDEX('3c Mappings'!$C$8:$O$21,MATCH($C111,'3c Mappings'!$B$8:$B$21,0),MATCH($B111,'3c Mappings'!$C$7:$O$7,0)))</f>
        <v>-</v>
      </c>
      <c r="Z111" s="10"/>
    </row>
    <row r="112" spans="1:26" s="14" customFormat="1" ht="11.25">
      <c r="A112" s="10"/>
      <c r="B112" s="74" t="s">
        <v>162</v>
      </c>
      <c r="C112" s="75" t="s">
        <v>135</v>
      </c>
      <c r="D112" s="197"/>
      <c r="E112" s="29"/>
      <c r="F112" s="82">
        <f>IF(F20="-","-",F20*INDEX('3c Mappings'!$C$8:$O$21,MATCH($C112,'3c Mappings'!$B$8:$B$21,0),MATCH($B112,'3c Mappings'!$C$7:$O$7,0)))</f>
        <v>0</v>
      </c>
      <c r="G112" s="82">
        <f>IF(G20="-","-",G20*INDEX('3c Mappings'!$C$8:$O$21,MATCH($C112,'3c Mappings'!$B$8:$B$21,0),MATCH($B112,'3c Mappings'!$C$7:$O$7,0)))</f>
        <v>0</v>
      </c>
      <c r="H112" s="82">
        <f>IF(H20="-","-",H20*INDEX('3c Mappings'!$C$8:$O$21,MATCH($C112,'3c Mappings'!$B$8:$B$21,0),MATCH($B112,'3c Mappings'!$C$7:$O$7,0)))</f>
        <v>0</v>
      </c>
      <c r="I112" s="82">
        <f>IF(I20="-","-",I20*INDEX('3c Mappings'!$C$8:$O$21,MATCH($C112,'3c Mappings'!$B$8:$B$21,0),MATCH($B112,'3c Mappings'!$C$7:$O$7,0)))</f>
        <v>0</v>
      </c>
      <c r="J112" s="82">
        <f>IF(J20="-","-",J20*INDEX('3c Mappings'!$C$8:$O$21,MATCH($C112,'3c Mappings'!$B$8:$B$21,0),MATCH($B112,'3c Mappings'!$C$7:$O$7,0)))</f>
        <v>0</v>
      </c>
      <c r="K112" s="82">
        <f>IF(K20="-","-",K20*INDEX('3c Mappings'!$C$8:$O$21,MATCH($C112,'3c Mappings'!$B$8:$B$21,0),MATCH($B112,'3c Mappings'!$C$7:$O$7,0)))</f>
        <v>0</v>
      </c>
      <c r="L112" s="82">
        <f>IF(L20="-","-",L20*INDEX('3c Mappings'!$C$8:$O$21,MATCH($C112,'3c Mappings'!$B$8:$B$21,0),MATCH($B112,'3c Mappings'!$C$7:$O$7,0)))</f>
        <v>0</v>
      </c>
      <c r="M112" s="82">
        <f>IF(M20="-","-",M20*INDEX('3c Mappings'!$C$8:$O$21,MATCH($C112,'3c Mappings'!$B$8:$B$21,0),MATCH($B112,'3c Mappings'!$C$7:$O$7,0)))</f>
        <v>0</v>
      </c>
      <c r="N112" s="84"/>
      <c r="O112" s="82">
        <f>IF(O20="-","-",O20*INDEX('3c Mappings'!$C$8:$O$21,MATCH($C112,'3c Mappings'!$B$8:$B$21,0),MATCH($B112,'3c Mappings'!$C$7:$O$7,0)))</f>
        <v>0</v>
      </c>
      <c r="P112" s="82">
        <f>IF(P20="-","-",P20*INDEX('3c Mappings'!$C$8:$O$21,MATCH($C112,'3c Mappings'!$B$8:$B$21,0),MATCH($B112,'3c Mappings'!$C$7:$O$7,0)))</f>
        <v>0</v>
      </c>
      <c r="Q112" s="82">
        <f>IF(Q20="-","-",Q20*INDEX('3c Mappings'!$C$8:$O$21,MATCH($C112,'3c Mappings'!$B$8:$B$21,0),MATCH($B112,'3c Mappings'!$C$7:$O$7,0)))</f>
        <v>0</v>
      </c>
      <c r="R112" s="82">
        <f>IF(R20="-","-",R20*INDEX('3c Mappings'!$C$8:$O$21,MATCH($C112,'3c Mappings'!$B$8:$B$21,0),MATCH($B112,'3c Mappings'!$C$7:$O$7,0)))</f>
        <v>0</v>
      </c>
      <c r="S112" s="82">
        <f>IF(S20="-","-",S20*INDEX('3c Mappings'!$C$8:$O$21,MATCH($C112,'3c Mappings'!$B$8:$B$21,0),MATCH($B112,'3c Mappings'!$C$7:$O$7,0)))</f>
        <v>0</v>
      </c>
      <c r="T112" s="82">
        <f>IF(T20="-","-",T20*INDEX('3c Mappings'!$C$8:$O$21,MATCH($C112,'3c Mappings'!$B$8:$B$21,0),MATCH($B112,'3c Mappings'!$C$7:$O$7,0)))</f>
        <v>0</v>
      </c>
      <c r="U112" s="82">
        <f>IF(U20="-","-",U20*INDEX('3c Mappings'!$C$8:$O$21,MATCH($C112,'3c Mappings'!$B$8:$B$21,0),MATCH($B112,'3c Mappings'!$C$7:$O$7,0)))</f>
        <v>0</v>
      </c>
      <c r="V112" s="82">
        <f>IF(V20="-","-",V20*INDEX('3c Mappings'!$C$8:$O$21,MATCH($C112,'3c Mappings'!$B$8:$B$21,0),MATCH($B112,'3c Mappings'!$C$7:$O$7,0)))</f>
        <v>0</v>
      </c>
      <c r="W112" s="82">
        <f>IF(W20="-","-",W20*INDEX('3c Mappings'!$C$8:$O$21,MATCH($C112,'3c Mappings'!$B$8:$B$21,0),MATCH($B112,'3c Mappings'!$C$7:$O$7,0)))</f>
        <v>0</v>
      </c>
      <c r="X112" s="82" t="str">
        <f>IF(X20="-","-",X20*INDEX('3c Mappings'!$C$8:$O$21,MATCH($C112,'3c Mappings'!$B$8:$B$21,0),MATCH($B112,'3c Mappings'!$C$7:$O$7,0)))</f>
        <v>-</v>
      </c>
      <c r="Y112" s="82" t="str">
        <f>IF(Y20="-","-",Y20*INDEX('3c Mappings'!$C$8:$O$21,MATCH($C112,'3c Mappings'!$B$8:$B$21,0),MATCH($B112,'3c Mappings'!$C$7:$O$7,0)))</f>
        <v>-</v>
      </c>
      <c r="Z112" s="10"/>
    </row>
    <row r="113" spans="1:26" s="14" customFormat="1" ht="11.25">
      <c r="A113" s="10"/>
      <c r="B113" s="74" t="s">
        <v>163</v>
      </c>
      <c r="C113" s="75" t="s">
        <v>135</v>
      </c>
      <c r="D113" s="197"/>
      <c r="E113" s="29"/>
      <c r="F113" s="82">
        <f>IF(F21="-","-",F21*INDEX('3c Mappings'!$C$8:$O$21,MATCH($C113,'3c Mappings'!$B$8:$B$21,0),MATCH($B113,'3c Mappings'!$C$7:$O$7,0)))</f>
        <v>0</v>
      </c>
      <c r="G113" s="82">
        <f>IF(G21="-","-",G21*INDEX('3c Mappings'!$C$8:$O$21,MATCH($C113,'3c Mappings'!$B$8:$B$21,0),MATCH($B113,'3c Mappings'!$C$7:$O$7,0)))</f>
        <v>0</v>
      </c>
      <c r="H113" s="82">
        <f>IF(H21="-","-",H21*INDEX('3c Mappings'!$C$8:$O$21,MATCH($C113,'3c Mappings'!$B$8:$B$21,0),MATCH($B113,'3c Mappings'!$C$7:$O$7,0)))</f>
        <v>0</v>
      </c>
      <c r="I113" s="82">
        <f>IF(I21="-","-",I21*INDEX('3c Mappings'!$C$8:$O$21,MATCH($C113,'3c Mappings'!$B$8:$B$21,0),MATCH($B113,'3c Mappings'!$C$7:$O$7,0)))</f>
        <v>0</v>
      </c>
      <c r="J113" s="82">
        <f>IF(J21="-","-",J21*INDEX('3c Mappings'!$C$8:$O$21,MATCH($C113,'3c Mappings'!$B$8:$B$21,0),MATCH($B113,'3c Mappings'!$C$7:$O$7,0)))</f>
        <v>0</v>
      </c>
      <c r="K113" s="82">
        <f>IF(K21="-","-",K21*INDEX('3c Mappings'!$C$8:$O$21,MATCH($C113,'3c Mappings'!$B$8:$B$21,0),MATCH($B113,'3c Mappings'!$C$7:$O$7,0)))</f>
        <v>0</v>
      </c>
      <c r="L113" s="82">
        <f>IF(L21="-","-",L21*INDEX('3c Mappings'!$C$8:$O$21,MATCH($C113,'3c Mappings'!$B$8:$B$21,0),MATCH($B113,'3c Mappings'!$C$7:$O$7,0)))</f>
        <v>0</v>
      </c>
      <c r="M113" s="82">
        <f>IF(M21="-","-",M21*INDEX('3c Mappings'!$C$8:$O$21,MATCH($C113,'3c Mappings'!$B$8:$B$21,0),MATCH($B113,'3c Mappings'!$C$7:$O$7,0)))</f>
        <v>0</v>
      </c>
      <c r="N113" s="84"/>
      <c r="O113" s="82">
        <f>IF(O21="-","-",O21*INDEX('3c Mappings'!$C$8:$O$21,MATCH($C113,'3c Mappings'!$B$8:$B$21,0),MATCH($B113,'3c Mappings'!$C$7:$O$7,0)))</f>
        <v>0</v>
      </c>
      <c r="P113" s="82">
        <f>IF(P21="-","-",P21*INDEX('3c Mappings'!$C$8:$O$21,MATCH($C113,'3c Mappings'!$B$8:$B$21,0),MATCH($B113,'3c Mappings'!$C$7:$O$7,0)))</f>
        <v>0</v>
      </c>
      <c r="Q113" s="82">
        <f>IF(Q21="-","-",Q21*INDEX('3c Mappings'!$C$8:$O$21,MATCH($C113,'3c Mappings'!$B$8:$B$21,0),MATCH($B113,'3c Mappings'!$C$7:$O$7,0)))</f>
        <v>0</v>
      </c>
      <c r="R113" s="82">
        <f>IF(R21="-","-",R21*INDEX('3c Mappings'!$C$8:$O$21,MATCH($C113,'3c Mappings'!$B$8:$B$21,0),MATCH($B113,'3c Mappings'!$C$7:$O$7,0)))</f>
        <v>0</v>
      </c>
      <c r="S113" s="82">
        <f>IF(S21="-","-",S21*INDEX('3c Mappings'!$C$8:$O$21,MATCH($C113,'3c Mappings'!$B$8:$B$21,0),MATCH($B113,'3c Mappings'!$C$7:$O$7,0)))</f>
        <v>0</v>
      </c>
      <c r="T113" s="82">
        <f>IF(T21="-","-",T21*INDEX('3c Mappings'!$C$8:$O$21,MATCH($C113,'3c Mappings'!$B$8:$B$21,0),MATCH($B113,'3c Mappings'!$C$7:$O$7,0)))</f>
        <v>0</v>
      </c>
      <c r="U113" s="82">
        <f>IF(U21="-","-",U21*INDEX('3c Mappings'!$C$8:$O$21,MATCH($C113,'3c Mappings'!$B$8:$B$21,0),MATCH($B113,'3c Mappings'!$C$7:$O$7,0)))</f>
        <v>0</v>
      </c>
      <c r="V113" s="82">
        <f>IF(V21="-","-",V21*INDEX('3c Mappings'!$C$8:$O$21,MATCH($C113,'3c Mappings'!$B$8:$B$21,0),MATCH($B113,'3c Mappings'!$C$7:$O$7,0)))</f>
        <v>0</v>
      </c>
      <c r="W113" s="82">
        <f>IF(W21="-","-",W21*INDEX('3c Mappings'!$C$8:$O$21,MATCH($C113,'3c Mappings'!$B$8:$B$21,0),MATCH($B113,'3c Mappings'!$C$7:$O$7,0)))</f>
        <v>0</v>
      </c>
      <c r="X113" s="82" t="str">
        <f>IF(X21="-","-",X21*INDEX('3c Mappings'!$C$8:$O$21,MATCH($C113,'3c Mappings'!$B$8:$B$21,0),MATCH($B113,'3c Mappings'!$C$7:$O$7,0)))</f>
        <v>-</v>
      </c>
      <c r="Y113" s="82" t="str">
        <f>IF(Y21="-","-",Y21*INDEX('3c Mappings'!$C$8:$O$21,MATCH($C113,'3c Mappings'!$B$8:$B$21,0),MATCH($B113,'3c Mappings'!$C$7:$O$7,0)))</f>
        <v>-</v>
      </c>
      <c r="Z113" s="10"/>
    </row>
    <row r="114" spans="1:26" s="14" customFormat="1" ht="11.25">
      <c r="A114" s="10"/>
      <c r="B114" s="74" t="s">
        <v>164</v>
      </c>
      <c r="C114" s="75" t="s">
        <v>135</v>
      </c>
      <c r="D114" s="197"/>
      <c r="E114" s="29"/>
      <c r="F114" s="82">
        <f>IF(F22="-","-",F22*INDEX('3c Mappings'!$C$8:$O$21,MATCH($C114,'3c Mappings'!$B$8:$B$21,0),MATCH($B114,'3c Mappings'!$C$7:$O$7,0)))</f>
        <v>0</v>
      </c>
      <c r="G114" s="82">
        <f>IF(G22="-","-",G22*INDEX('3c Mappings'!$C$8:$O$21,MATCH($C114,'3c Mappings'!$B$8:$B$21,0),MATCH($B114,'3c Mappings'!$C$7:$O$7,0)))</f>
        <v>0</v>
      </c>
      <c r="H114" s="82">
        <f>IF(H22="-","-",H22*INDEX('3c Mappings'!$C$8:$O$21,MATCH($C114,'3c Mappings'!$B$8:$B$21,0),MATCH($B114,'3c Mappings'!$C$7:$O$7,0)))</f>
        <v>0</v>
      </c>
      <c r="I114" s="82">
        <f>IF(I22="-","-",I22*INDEX('3c Mappings'!$C$8:$O$21,MATCH($C114,'3c Mappings'!$B$8:$B$21,0),MATCH($B114,'3c Mappings'!$C$7:$O$7,0)))</f>
        <v>0</v>
      </c>
      <c r="J114" s="82">
        <f>IF(J22="-","-",J22*INDEX('3c Mappings'!$C$8:$O$21,MATCH($C114,'3c Mappings'!$B$8:$B$21,0),MATCH($B114,'3c Mappings'!$C$7:$O$7,0)))</f>
        <v>0</v>
      </c>
      <c r="K114" s="82">
        <f>IF(K22="-","-",K22*INDEX('3c Mappings'!$C$8:$O$21,MATCH($C114,'3c Mappings'!$B$8:$B$21,0),MATCH($B114,'3c Mappings'!$C$7:$O$7,0)))</f>
        <v>0</v>
      </c>
      <c r="L114" s="82">
        <f>IF(L22="-","-",L22*INDEX('3c Mappings'!$C$8:$O$21,MATCH($C114,'3c Mappings'!$B$8:$B$21,0),MATCH($B114,'3c Mappings'!$C$7:$O$7,0)))</f>
        <v>0</v>
      </c>
      <c r="M114" s="82">
        <f>IF(M22="-","-",M22*INDEX('3c Mappings'!$C$8:$O$21,MATCH($C114,'3c Mappings'!$B$8:$B$21,0),MATCH($B114,'3c Mappings'!$C$7:$O$7,0)))</f>
        <v>0</v>
      </c>
      <c r="N114" s="84"/>
      <c r="O114" s="82">
        <f>IF(O22="-","-",O22*INDEX('3c Mappings'!$C$8:$O$21,MATCH($C114,'3c Mappings'!$B$8:$B$21,0),MATCH($B114,'3c Mappings'!$C$7:$O$7,0)))</f>
        <v>0</v>
      </c>
      <c r="P114" s="82">
        <f>IF(P22="-","-",P22*INDEX('3c Mappings'!$C$8:$O$21,MATCH($C114,'3c Mappings'!$B$8:$B$21,0),MATCH($B114,'3c Mappings'!$C$7:$O$7,0)))</f>
        <v>0</v>
      </c>
      <c r="Q114" s="82">
        <f>IF(Q22="-","-",Q22*INDEX('3c Mappings'!$C$8:$O$21,MATCH($C114,'3c Mappings'!$B$8:$B$21,0),MATCH($B114,'3c Mappings'!$C$7:$O$7,0)))</f>
        <v>0</v>
      </c>
      <c r="R114" s="82">
        <f>IF(R22="-","-",R22*INDEX('3c Mappings'!$C$8:$O$21,MATCH($C114,'3c Mappings'!$B$8:$B$21,0),MATCH($B114,'3c Mappings'!$C$7:$O$7,0)))</f>
        <v>0</v>
      </c>
      <c r="S114" s="82">
        <f>IF(S22="-","-",S22*INDEX('3c Mappings'!$C$8:$O$21,MATCH($C114,'3c Mappings'!$B$8:$B$21,0),MATCH($B114,'3c Mappings'!$C$7:$O$7,0)))</f>
        <v>0</v>
      </c>
      <c r="T114" s="82">
        <f>IF(T22="-","-",T22*INDEX('3c Mappings'!$C$8:$O$21,MATCH($C114,'3c Mappings'!$B$8:$B$21,0),MATCH($B114,'3c Mappings'!$C$7:$O$7,0)))</f>
        <v>0</v>
      </c>
      <c r="U114" s="82">
        <f>IF(U22="-","-",U22*INDEX('3c Mappings'!$C$8:$O$21,MATCH($C114,'3c Mappings'!$B$8:$B$21,0),MATCH($B114,'3c Mappings'!$C$7:$O$7,0)))</f>
        <v>0</v>
      </c>
      <c r="V114" s="82">
        <f>IF(V22="-","-",V22*INDEX('3c Mappings'!$C$8:$O$21,MATCH($C114,'3c Mappings'!$B$8:$B$21,0),MATCH($B114,'3c Mappings'!$C$7:$O$7,0)))</f>
        <v>0</v>
      </c>
      <c r="W114" s="82">
        <f>IF(W22="-","-",W22*INDEX('3c Mappings'!$C$8:$O$21,MATCH($C114,'3c Mappings'!$B$8:$B$21,0),MATCH($B114,'3c Mappings'!$C$7:$O$7,0)))</f>
        <v>0</v>
      </c>
      <c r="X114" s="82" t="str">
        <f>IF(X22="-","-",X22*INDEX('3c Mappings'!$C$8:$O$21,MATCH($C114,'3c Mappings'!$B$8:$B$21,0),MATCH($B114,'3c Mappings'!$C$7:$O$7,0)))</f>
        <v>-</v>
      </c>
      <c r="Y114" s="82" t="str">
        <f>IF(Y22="-","-",Y22*INDEX('3c Mappings'!$C$8:$O$21,MATCH($C114,'3c Mappings'!$B$8:$B$21,0),MATCH($B114,'3c Mappings'!$C$7:$O$7,0)))</f>
        <v>-</v>
      </c>
      <c r="Z114" s="10"/>
    </row>
    <row r="115" spans="1:26" s="14" customFormat="1" ht="11.25">
      <c r="A115" s="10"/>
      <c r="B115" s="74" t="s">
        <v>165</v>
      </c>
      <c r="C115" s="75" t="s">
        <v>135</v>
      </c>
      <c r="D115" s="197"/>
      <c r="E115" s="29"/>
      <c r="F115" s="82">
        <f>IF(F23="-","-",F23*INDEX('3c Mappings'!$C$8:$O$21,MATCH($C115,'3c Mappings'!$B$8:$B$21,0),MATCH($B115,'3c Mappings'!$C$7:$O$7,0)))</f>
        <v>0</v>
      </c>
      <c r="G115" s="82">
        <f>IF(G23="-","-",G23*INDEX('3c Mappings'!$C$8:$O$21,MATCH($C115,'3c Mappings'!$B$8:$B$21,0),MATCH($B115,'3c Mappings'!$C$7:$O$7,0)))</f>
        <v>0</v>
      </c>
      <c r="H115" s="82">
        <f>IF(H23="-","-",H23*INDEX('3c Mappings'!$C$8:$O$21,MATCH($C115,'3c Mappings'!$B$8:$B$21,0),MATCH($B115,'3c Mappings'!$C$7:$O$7,0)))</f>
        <v>0</v>
      </c>
      <c r="I115" s="82">
        <f>IF(I23="-","-",I23*INDEX('3c Mappings'!$C$8:$O$21,MATCH($C115,'3c Mappings'!$B$8:$B$21,0),MATCH($B115,'3c Mappings'!$C$7:$O$7,0)))</f>
        <v>0</v>
      </c>
      <c r="J115" s="82">
        <f>IF(J23="-","-",J23*INDEX('3c Mappings'!$C$8:$O$21,MATCH($C115,'3c Mappings'!$B$8:$B$21,0),MATCH($B115,'3c Mappings'!$C$7:$O$7,0)))</f>
        <v>0</v>
      </c>
      <c r="K115" s="82">
        <f>IF(K23="-","-",K23*INDEX('3c Mappings'!$C$8:$O$21,MATCH($C115,'3c Mappings'!$B$8:$B$21,0),MATCH($B115,'3c Mappings'!$C$7:$O$7,0)))</f>
        <v>0</v>
      </c>
      <c r="L115" s="82">
        <f>IF(L23="-","-",L23*INDEX('3c Mappings'!$C$8:$O$21,MATCH($C115,'3c Mappings'!$B$8:$B$21,0),MATCH($B115,'3c Mappings'!$C$7:$O$7,0)))</f>
        <v>0</v>
      </c>
      <c r="M115" s="82">
        <f>IF(M23="-","-",M23*INDEX('3c Mappings'!$C$8:$O$21,MATCH($C115,'3c Mappings'!$B$8:$B$21,0),MATCH($B115,'3c Mappings'!$C$7:$O$7,0)))</f>
        <v>0</v>
      </c>
      <c r="N115" s="84"/>
      <c r="O115" s="82">
        <f>IF(O23="-","-",O23*INDEX('3c Mappings'!$C$8:$O$21,MATCH($C115,'3c Mappings'!$B$8:$B$21,0),MATCH($B115,'3c Mappings'!$C$7:$O$7,0)))</f>
        <v>0</v>
      </c>
      <c r="P115" s="82">
        <f>IF(P23="-","-",P23*INDEX('3c Mappings'!$C$8:$O$21,MATCH($C115,'3c Mappings'!$B$8:$B$21,0),MATCH($B115,'3c Mappings'!$C$7:$O$7,0)))</f>
        <v>0</v>
      </c>
      <c r="Q115" s="82">
        <f>IF(Q23="-","-",Q23*INDEX('3c Mappings'!$C$8:$O$21,MATCH($C115,'3c Mappings'!$B$8:$B$21,0),MATCH($B115,'3c Mappings'!$C$7:$O$7,0)))</f>
        <v>0</v>
      </c>
      <c r="R115" s="82">
        <f>IF(R23="-","-",R23*INDEX('3c Mappings'!$C$8:$O$21,MATCH($C115,'3c Mappings'!$B$8:$B$21,0),MATCH($B115,'3c Mappings'!$C$7:$O$7,0)))</f>
        <v>0</v>
      </c>
      <c r="S115" s="82">
        <f>IF(S23="-","-",S23*INDEX('3c Mappings'!$C$8:$O$21,MATCH($C115,'3c Mappings'!$B$8:$B$21,0),MATCH($B115,'3c Mappings'!$C$7:$O$7,0)))</f>
        <v>0</v>
      </c>
      <c r="T115" s="82">
        <f>IF(T23="-","-",T23*INDEX('3c Mappings'!$C$8:$O$21,MATCH($C115,'3c Mappings'!$B$8:$B$21,0),MATCH($B115,'3c Mappings'!$C$7:$O$7,0)))</f>
        <v>0</v>
      </c>
      <c r="U115" s="82">
        <f>IF(U23="-","-",U23*INDEX('3c Mappings'!$C$8:$O$21,MATCH($C115,'3c Mappings'!$B$8:$B$21,0),MATCH($B115,'3c Mappings'!$C$7:$O$7,0)))</f>
        <v>0</v>
      </c>
      <c r="V115" s="82">
        <f>IF(V23="-","-",V23*INDEX('3c Mappings'!$C$8:$O$21,MATCH($C115,'3c Mappings'!$B$8:$B$21,0),MATCH($B115,'3c Mappings'!$C$7:$O$7,0)))</f>
        <v>0</v>
      </c>
      <c r="W115" s="82">
        <f>IF(W23="-","-",W23*INDEX('3c Mappings'!$C$8:$O$21,MATCH($C115,'3c Mappings'!$B$8:$B$21,0),MATCH($B115,'3c Mappings'!$C$7:$O$7,0)))</f>
        <v>0</v>
      </c>
      <c r="X115" s="82" t="str">
        <f>IF(X23="-","-",X23*INDEX('3c Mappings'!$C$8:$O$21,MATCH($C115,'3c Mappings'!$B$8:$B$21,0),MATCH($B115,'3c Mappings'!$C$7:$O$7,0)))</f>
        <v>-</v>
      </c>
      <c r="Y115" s="82" t="str">
        <f>IF(Y23="-","-",Y23*INDEX('3c Mappings'!$C$8:$O$21,MATCH($C115,'3c Mappings'!$B$8:$B$21,0),MATCH($B115,'3c Mappings'!$C$7:$O$7,0)))</f>
        <v>-</v>
      </c>
      <c r="Z115" s="10"/>
    </row>
    <row r="116" spans="1:26" s="14" customFormat="1" ht="11.25">
      <c r="A116" s="10"/>
      <c r="B116" s="74" t="s">
        <v>166</v>
      </c>
      <c r="C116" s="75" t="s">
        <v>135</v>
      </c>
      <c r="D116" s="197"/>
      <c r="E116" s="29"/>
      <c r="F116" s="82">
        <f>IF(F24="-","-",F24*INDEX('3c Mappings'!$C$8:$O$21,MATCH($C116,'3c Mappings'!$B$8:$B$21,0),MATCH($B116,'3c Mappings'!$C$7:$O$7,0)))</f>
        <v>0</v>
      </c>
      <c r="G116" s="82">
        <f>IF(G24="-","-",G24*INDEX('3c Mappings'!$C$8:$O$21,MATCH($C116,'3c Mappings'!$B$8:$B$21,0),MATCH($B116,'3c Mappings'!$C$7:$O$7,0)))</f>
        <v>0</v>
      </c>
      <c r="H116" s="82">
        <f>IF(H24="-","-",H24*INDEX('3c Mappings'!$C$8:$O$21,MATCH($C116,'3c Mappings'!$B$8:$B$21,0),MATCH($B116,'3c Mappings'!$C$7:$O$7,0)))</f>
        <v>0</v>
      </c>
      <c r="I116" s="82">
        <f>IF(I24="-","-",I24*INDEX('3c Mappings'!$C$8:$O$21,MATCH($C116,'3c Mappings'!$B$8:$B$21,0),MATCH($B116,'3c Mappings'!$C$7:$O$7,0)))</f>
        <v>0</v>
      </c>
      <c r="J116" s="82">
        <f>IF(J24="-","-",J24*INDEX('3c Mappings'!$C$8:$O$21,MATCH($C116,'3c Mappings'!$B$8:$B$21,0),MATCH($B116,'3c Mappings'!$C$7:$O$7,0)))</f>
        <v>0</v>
      </c>
      <c r="K116" s="82">
        <f>IF(K24="-","-",K24*INDEX('3c Mappings'!$C$8:$O$21,MATCH($C116,'3c Mappings'!$B$8:$B$21,0),MATCH($B116,'3c Mappings'!$C$7:$O$7,0)))</f>
        <v>0</v>
      </c>
      <c r="L116" s="82">
        <f>IF(L24="-","-",L24*INDEX('3c Mappings'!$C$8:$O$21,MATCH($C116,'3c Mappings'!$B$8:$B$21,0),MATCH($B116,'3c Mappings'!$C$7:$O$7,0)))</f>
        <v>0</v>
      </c>
      <c r="M116" s="82">
        <f>IF(M24="-","-",M24*INDEX('3c Mappings'!$C$8:$O$21,MATCH($C116,'3c Mappings'!$B$8:$B$21,0),MATCH($B116,'3c Mappings'!$C$7:$O$7,0)))</f>
        <v>0</v>
      </c>
      <c r="N116" s="84"/>
      <c r="O116" s="82">
        <f>IF(O24="-","-",O24*INDEX('3c Mappings'!$C$8:$O$21,MATCH($C116,'3c Mappings'!$B$8:$B$21,0),MATCH($B116,'3c Mappings'!$C$7:$O$7,0)))</f>
        <v>0</v>
      </c>
      <c r="P116" s="82">
        <f>IF(P24="-","-",P24*INDEX('3c Mappings'!$C$8:$O$21,MATCH($C116,'3c Mappings'!$B$8:$B$21,0),MATCH($B116,'3c Mappings'!$C$7:$O$7,0)))</f>
        <v>0</v>
      </c>
      <c r="Q116" s="82">
        <f>IF(Q24="-","-",Q24*INDEX('3c Mappings'!$C$8:$O$21,MATCH($C116,'3c Mappings'!$B$8:$B$21,0),MATCH($B116,'3c Mappings'!$C$7:$O$7,0)))</f>
        <v>0</v>
      </c>
      <c r="R116" s="82">
        <f>IF(R24="-","-",R24*INDEX('3c Mappings'!$C$8:$O$21,MATCH($C116,'3c Mappings'!$B$8:$B$21,0),MATCH($B116,'3c Mappings'!$C$7:$O$7,0)))</f>
        <v>0</v>
      </c>
      <c r="S116" s="82">
        <f>IF(S24="-","-",S24*INDEX('3c Mappings'!$C$8:$O$21,MATCH($C116,'3c Mappings'!$B$8:$B$21,0),MATCH($B116,'3c Mappings'!$C$7:$O$7,0)))</f>
        <v>0</v>
      </c>
      <c r="T116" s="82">
        <f>IF(T24="-","-",T24*INDEX('3c Mappings'!$C$8:$O$21,MATCH($C116,'3c Mappings'!$B$8:$B$21,0),MATCH($B116,'3c Mappings'!$C$7:$O$7,0)))</f>
        <v>0</v>
      </c>
      <c r="U116" s="82">
        <f>IF(U24="-","-",U24*INDEX('3c Mappings'!$C$8:$O$21,MATCH($C116,'3c Mappings'!$B$8:$B$21,0),MATCH($B116,'3c Mappings'!$C$7:$O$7,0)))</f>
        <v>0</v>
      </c>
      <c r="V116" s="82">
        <f>IF(V24="-","-",V24*INDEX('3c Mappings'!$C$8:$O$21,MATCH($C116,'3c Mappings'!$B$8:$B$21,0),MATCH($B116,'3c Mappings'!$C$7:$O$7,0)))</f>
        <v>0</v>
      </c>
      <c r="W116" s="82">
        <f>IF(W24="-","-",W24*INDEX('3c Mappings'!$C$8:$O$21,MATCH($C116,'3c Mappings'!$B$8:$B$21,0),MATCH($B116,'3c Mappings'!$C$7:$O$7,0)))</f>
        <v>0</v>
      </c>
      <c r="X116" s="82" t="str">
        <f>IF(X24="-","-",X24*INDEX('3c Mappings'!$C$8:$O$21,MATCH($C116,'3c Mappings'!$B$8:$B$21,0),MATCH($B116,'3c Mappings'!$C$7:$O$7,0)))</f>
        <v>-</v>
      </c>
      <c r="Y116" s="82" t="str">
        <f>IF(Y24="-","-",Y24*INDEX('3c Mappings'!$C$8:$O$21,MATCH($C116,'3c Mappings'!$B$8:$B$21,0),MATCH($B116,'3c Mappings'!$C$7:$O$7,0)))</f>
        <v>-</v>
      </c>
      <c r="Z116" s="10"/>
    </row>
    <row r="117" spans="1:26" s="14" customFormat="1" ht="11.25">
      <c r="A117" s="10"/>
      <c r="B117" s="74" t="s">
        <v>167</v>
      </c>
      <c r="C117" s="75" t="s">
        <v>135</v>
      </c>
      <c r="D117" s="197"/>
      <c r="E117" s="29"/>
      <c r="F117" s="82">
        <f>IF(F25="-","-",F25*INDEX('3c Mappings'!$C$8:$O$21,MATCH($C117,'3c Mappings'!$B$8:$B$21,0),MATCH($B117,'3c Mappings'!$C$7:$O$7,0)))</f>
        <v>0</v>
      </c>
      <c r="G117" s="82">
        <f>IF(G25="-","-",G25*INDEX('3c Mappings'!$C$8:$O$21,MATCH($C117,'3c Mappings'!$B$8:$B$21,0),MATCH($B117,'3c Mappings'!$C$7:$O$7,0)))</f>
        <v>0</v>
      </c>
      <c r="H117" s="82">
        <f>IF(H25="-","-",H25*INDEX('3c Mappings'!$C$8:$O$21,MATCH($C117,'3c Mappings'!$B$8:$B$21,0),MATCH($B117,'3c Mappings'!$C$7:$O$7,0)))</f>
        <v>0</v>
      </c>
      <c r="I117" s="82">
        <f>IF(I25="-","-",I25*INDEX('3c Mappings'!$C$8:$O$21,MATCH($C117,'3c Mappings'!$B$8:$B$21,0),MATCH($B117,'3c Mappings'!$C$7:$O$7,0)))</f>
        <v>0</v>
      </c>
      <c r="J117" s="82">
        <f>IF(J25="-","-",J25*INDEX('3c Mappings'!$C$8:$O$21,MATCH($C117,'3c Mappings'!$B$8:$B$21,0),MATCH($B117,'3c Mappings'!$C$7:$O$7,0)))</f>
        <v>0</v>
      </c>
      <c r="K117" s="82">
        <f>IF(K25="-","-",K25*INDEX('3c Mappings'!$C$8:$O$21,MATCH($C117,'3c Mappings'!$B$8:$B$21,0),MATCH($B117,'3c Mappings'!$C$7:$O$7,0)))</f>
        <v>0</v>
      </c>
      <c r="L117" s="82">
        <f>IF(L25="-","-",L25*INDEX('3c Mappings'!$C$8:$O$21,MATCH($C117,'3c Mappings'!$B$8:$B$21,0),MATCH($B117,'3c Mappings'!$C$7:$O$7,0)))</f>
        <v>0</v>
      </c>
      <c r="M117" s="82">
        <f>IF(M25="-","-",M25*INDEX('3c Mappings'!$C$8:$O$21,MATCH($C117,'3c Mappings'!$B$8:$B$21,0),MATCH($B117,'3c Mappings'!$C$7:$O$7,0)))</f>
        <v>0</v>
      </c>
      <c r="N117" s="84"/>
      <c r="O117" s="82">
        <f>IF(O25="-","-",O25*INDEX('3c Mappings'!$C$8:$O$21,MATCH($C117,'3c Mappings'!$B$8:$B$21,0),MATCH($B117,'3c Mappings'!$C$7:$O$7,0)))</f>
        <v>0</v>
      </c>
      <c r="P117" s="82">
        <f>IF(P25="-","-",P25*INDEX('3c Mappings'!$C$8:$O$21,MATCH($C117,'3c Mappings'!$B$8:$B$21,0),MATCH($B117,'3c Mappings'!$C$7:$O$7,0)))</f>
        <v>0</v>
      </c>
      <c r="Q117" s="82">
        <f>IF(Q25="-","-",Q25*INDEX('3c Mappings'!$C$8:$O$21,MATCH($C117,'3c Mappings'!$B$8:$B$21,0),MATCH($B117,'3c Mappings'!$C$7:$O$7,0)))</f>
        <v>0</v>
      </c>
      <c r="R117" s="82">
        <f>IF(R25="-","-",R25*INDEX('3c Mappings'!$C$8:$O$21,MATCH($C117,'3c Mappings'!$B$8:$B$21,0),MATCH($B117,'3c Mappings'!$C$7:$O$7,0)))</f>
        <v>0</v>
      </c>
      <c r="S117" s="82">
        <f>IF(S25="-","-",S25*INDEX('3c Mappings'!$C$8:$O$21,MATCH($C117,'3c Mappings'!$B$8:$B$21,0),MATCH($B117,'3c Mappings'!$C$7:$O$7,0)))</f>
        <v>0</v>
      </c>
      <c r="T117" s="82">
        <f>IF(T25="-","-",T25*INDEX('3c Mappings'!$C$8:$O$21,MATCH($C117,'3c Mappings'!$B$8:$B$21,0),MATCH($B117,'3c Mappings'!$C$7:$O$7,0)))</f>
        <v>0</v>
      </c>
      <c r="U117" s="82">
        <f>IF(U25="-","-",U25*INDEX('3c Mappings'!$C$8:$O$21,MATCH($C117,'3c Mappings'!$B$8:$B$21,0),MATCH($B117,'3c Mappings'!$C$7:$O$7,0)))</f>
        <v>0</v>
      </c>
      <c r="V117" s="82">
        <f>IF(V25="-","-",V25*INDEX('3c Mappings'!$C$8:$O$21,MATCH($C117,'3c Mappings'!$B$8:$B$21,0),MATCH($B117,'3c Mappings'!$C$7:$O$7,0)))</f>
        <v>0</v>
      </c>
      <c r="W117" s="82">
        <f>IF(W25="-","-",W25*INDEX('3c Mappings'!$C$8:$O$21,MATCH($C117,'3c Mappings'!$B$8:$B$21,0),MATCH($B117,'3c Mappings'!$C$7:$O$7,0)))</f>
        <v>0</v>
      </c>
      <c r="X117" s="82" t="str">
        <f>IF(X25="-","-",X25*INDEX('3c Mappings'!$C$8:$O$21,MATCH($C117,'3c Mappings'!$B$8:$B$21,0),MATCH($B117,'3c Mappings'!$C$7:$O$7,0)))</f>
        <v>-</v>
      </c>
      <c r="Y117" s="82" t="str">
        <f>IF(Y25="-","-",Y25*INDEX('3c Mappings'!$C$8:$O$21,MATCH($C117,'3c Mappings'!$B$8:$B$21,0),MATCH($B117,'3c Mappings'!$C$7:$O$7,0)))</f>
        <v>-</v>
      </c>
      <c r="Z117" s="10"/>
    </row>
    <row r="118" spans="1:26" s="14" customFormat="1" ht="11.25">
      <c r="A118" s="10"/>
      <c r="B118" s="74" t="s">
        <v>168</v>
      </c>
      <c r="C118" s="75" t="s">
        <v>135</v>
      </c>
      <c r="D118" s="197"/>
      <c r="E118" s="29"/>
      <c r="F118" s="82">
        <f>IF(F26="-","-",F26*INDEX('3c Mappings'!$C$8:$O$21,MATCH($C118,'3c Mappings'!$B$8:$B$21,0),MATCH($B118,'3c Mappings'!$C$7:$O$7,0)))</f>
        <v>0</v>
      </c>
      <c r="G118" s="82">
        <f>IF(G26="-","-",G26*INDEX('3c Mappings'!$C$8:$O$21,MATCH($C118,'3c Mappings'!$B$8:$B$21,0),MATCH($B118,'3c Mappings'!$C$7:$O$7,0)))</f>
        <v>0</v>
      </c>
      <c r="H118" s="82">
        <f>IF(H26="-","-",H26*INDEX('3c Mappings'!$C$8:$O$21,MATCH($C118,'3c Mappings'!$B$8:$B$21,0),MATCH($B118,'3c Mappings'!$C$7:$O$7,0)))</f>
        <v>0</v>
      </c>
      <c r="I118" s="82">
        <f>IF(I26="-","-",I26*INDEX('3c Mappings'!$C$8:$O$21,MATCH($C118,'3c Mappings'!$B$8:$B$21,0),MATCH($B118,'3c Mappings'!$C$7:$O$7,0)))</f>
        <v>0</v>
      </c>
      <c r="J118" s="82">
        <f>IF(J26="-","-",J26*INDEX('3c Mappings'!$C$8:$O$21,MATCH($C118,'3c Mappings'!$B$8:$B$21,0),MATCH($B118,'3c Mappings'!$C$7:$O$7,0)))</f>
        <v>0</v>
      </c>
      <c r="K118" s="82">
        <f>IF(K26="-","-",K26*INDEX('3c Mappings'!$C$8:$O$21,MATCH($C118,'3c Mappings'!$B$8:$B$21,0),MATCH($B118,'3c Mappings'!$C$7:$O$7,0)))</f>
        <v>0</v>
      </c>
      <c r="L118" s="82">
        <f>IF(L26="-","-",L26*INDEX('3c Mappings'!$C$8:$O$21,MATCH($C118,'3c Mappings'!$B$8:$B$21,0),MATCH($B118,'3c Mappings'!$C$7:$O$7,0)))</f>
        <v>0</v>
      </c>
      <c r="M118" s="82">
        <f>IF(M26="-","-",M26*INDEX('3c Mappings'!$C$8:$O$21,MATCH($C118,'3c Mappings'!$B$8:$B$21,0),MATCH($B118,'3c Mappings'!$C$7:$O$7,0)))</f>
        <v>0</v>
      </c>
      <c r="N118" s="84"/>
      <c r="O118" s="82">
        <f>IF(O26="-","-",O26*INDEX('3c Mappings'!$C$8:$O$21,MATCH($C118,'3c Mappings'!$B$8:$B$21,0),MATCH($B118,'3c Mappings'!$C$7:$O$7,0)))</f>
        <v>0</v>
      </c>
      <c r="P118" s="82">
        <f>IF(P26="-","-",P26*INDEX('3c Mappings'!$C$8:$O$21,MATCH($C118,'3c Mappings'!$B$8:$B$21,0),MATCH($B118,'3c Mappings'!$C$7:$O$7,0)))</f>
        <v>0</v>
      </c>
      <c r="Q118" s="82">
        <f>IF(Q26="-","-",Q26*INDEX('3c Mappings'!$C$8:$O$21,MATCH($C118,'3c Mappings'!$B$8:$B$21,0),MATCH($B118,'3c Mappings'!$C$7:$O$7,0)))</f>
        <v>0</v>
      </c>
      <c r="R118" s="82">
        <f>IF(R26="-","-",R26*INDEX('3c Mappings'!$C$8:$O$21,MATCH($C118,'3c Mappings'!$B$8:$B$21,0),MATCH($B118,'3c Mappings'!$C$7:$O$7,0)))</f>
        <v>0</v>
      </c>
      <c r="S118" s="82">
        <f>IF(S26="-","-",S26*INDEX('3c Mappings'!$C$8:$O$21,MATCH($C118,'3c Mappings'!$B$8:$B$21,0),MATCH($B118,'3c Mappings'!$C$7:$O$7,0)))</f>
        <v>0</v>
      </c>
      <c r="T118" s="82">
        <f>IF(T26="-","-",T26*INDEX('3c Mappings'!$C$8:$O$21,MATCH($C118,'3c Mappings'!$B$8:$B$21,0),MATCH($B118,'3c Mappings'!$C$7:$O$7,0)))</f>
        <v>0</v>
      </c>
      <c r="U118" s="82">
        <f>IF(U26="-","-",U26*INDEX('3c Mappings'!$C$8:$O$21,MATCH($C118,'3c Mappings'!$B$8:$B$21,0),MATCH($B118,'3c Mappings'!$C$7:$O$7,0)))</f>
        <v>0</v>
      </c>
      <c r="V118" s="82">
        <f>IF(V26="-","-",V26*INDEX('3c Mappings'!$C$8:$O$21,MATCH($C118,'3c Mappings'!$B$8:$B$21,0),MATCH($B118,'3c Mappings'!$C$7:$O$7,0)))</f>
        <v>0</v>
      </c>
      <c r="W118" s="82">
        <f>IF(W26="-","-",W26*INDEX('3c Mappings'!$C$8:$O$21,MATCH($C118,'3c Mappings'!$B$8:$B$21,0),MATCH($B118,'3c Mappings'!$C$7:$O$7,0)))</f>
        <v>0</v>
      </c>
      <c r="X118" s="82" t="str">
        <f>IF(X26="-","-",X26*INDEX('3c Mappings'!$C$8:$O$21,MATCH($C118,'3c Mappings'!$B$8:$B$21,0),MATCH($B118,'3c Mappings'!$C$7:$O$7,0)))</f>
        <v>-</v>
      </c>
      <c r="Y118" s="82" t="str">
        <f>IF(Y26="-","-",Y26*INDEX('3c Mappings'!$C$8:$O$21,MATCH($C118,'3c Mappings'!$B$8:$B$21,0),MATCH($B118,'3c Mappings'!$C$7:$O$7,0)))</f>
        <v>-</v>
      </c>
      <c r="Z118" s="10"/>
    </row>
    <row r="119" spans="1:26" s="14" customFormat="1" ht="12.6" customHeight="1">
      <c r="A119" s="10"/>
      <c r="B119" s="74" t="s">
        <v>156</v>
      </c>
      <c r="C119" s="75" t="s">
        <v>136</v>
      </c>
      <c r="D119" s="197"/>
      <c r="E119" s="29"/>
      <c r="F119" s="82">
        <f>IF(F14="-","-",F14*INDEX('3c Mappings'!$C$8:$O$21,MATCH($C119,'3c Mappings'!$B$8:$B$21,0),MATCH($B119,'3c Mappings'!$C$7:$O$7,0)))</f>
        <v>0</v>
      </c>
      <c r="G119" s="82">
        <f>IF(G14="-","-",G14*INDEX('3c Mappings'!$C$8:$O$21,MATCH($C119,'3c Mappings'!$B$8:$B$21,0),MATCH($B119,'3c Mappings'!$C$7:$O$7,0)))</f>
        <v>0</v>
      </c>
      <c r="H119" s="82">
        <f>IF(H14="-","-",H14*INDEX('3c Mappings'!$C$8:$O$21,MATCH($C119,'3c Mappings'!$B$8:$B$21,0),MATCH($B119,'3c Mappings'!$C$7:$O$7,0)))</f>
        <v>0</v>
      </c>
      <c r="I119" s="82">
        <f>IF(I14="-","-",I14*INDEX('3c Mappings'!$C$8:$O$21,MATCH($C119,'3c Mappings'!$B$8:$B$21,0),MATCH($B119,'3c Mappings'!$C$7:$O$7,0)))</f>
        <v>0</v>
      </c>
      <c r="J119" s="82">
        <f>IF(J14="-","-",J14*INDEX('3c Mappings'!$C$8:$O$21,MATCH($C119,'3c Mappings'!$B$8:$B$21,0),MATCH($B119,'3c Mappings'!$C$7:$O$7,0)))</f>
        <v>0</v>
      </c>
      <c r="K119" s="82">
        <f>IF(K14="-","-",K14*INDEX('3c Mappings'!$C$8:$O$21,MATCH($C119,'3c Mappings'!$B$8:$B$21,0),MATCH($B119,'3c Mappings'!$C$7:$O$7,0)))</f>
        <v>0</v>
      </c>
      <c r="L119" s="82">
        <f>IF(L14="-","-",L14*INDEX('3c Mappings'!$C$8:$O$21,MATCH($C119,'3c Mappings'!$B$8:$B$21,0),MATCH($B119,'3c Mappings'!$C$7:$O$7,0)))</f>
        <v>0</v>
      </c>
      <c r="M119" s="82">
        <f>IF(M14="-","-",M14*INDEX('3c Mappings'!$C$8:$O$21,MATCH($C119,'3c Mappings'!$B$8:$B$21,0),MATCH($B119,'3c Mappings'!$C$7:$O$7,0)))</f>
        <v>0</v>
      </c>
      <c r="N119" s="84"/>
      <c r="O119" s="82">
        <f>IF(O14="-","-",O14*INDEX('3c Mappings'!$C$8:$O$21,MATCH($C119,'3c Mappings'!$B$8:$B$21,0),MATCH($B119,'3c Mappings'!$C$7:$O$7,0)))</f>
        <v>0</v>
      </c>
      <c r="P119" s="82">
        <f>IF(P14="-","-",P14*INDEX('3c Mappings'!$C$8:$O$21,MATCH($C119,'3c Mappings'!$B$8:$B$21,0),MATCH($B119,'3c Mappings'!$C$7:$O$7,0)))</f>
        <v>0</v>
      </c>
      <c r="Q119" s="82">
        <f>IF(Q14="-","-",Q14*INDEX('3c Mappings'!$C$8:$O$21,MATCH($C119,'3c Mappings'!$B$8:$B$21,0),MATCH($B119,'3c Mappings'!$C$7:$O$7,0)))</f>
        <v>0</v>
      </c>
      <c r="R119" s="82">
        <f>IF(R14="-","-",R14*INDEX('3c Mappings'!$C$8:$O$21,MATCH($C119,'3c Mappings'!$B$8:$B$21,0),MATCH($B119,'3c Mappings'!$C$7:$O$7,0)))</f>
        <v>0</v>
      </c>
      <c r="S119" s="82">
        <f>IF(S14="-","-",S14*INDEX('3c Mappings'!$C$8:$O$21,MATCH($C119,'3c Mappings'!$B$8:$B$21,0),MATCH($B119,'3c Mappings'!$C$7:$O$7,0)))</f>
        <v>0</v>
      </c>
      <c r="T119" s="82">
        <f>IF(T14="-","-",T14*INDEX('3c Mappings'!$C$8:$O$21,MATCH($C119,'3c Mappings'!$B$8:$B$21,0),MATCH($B119,'3c Mappings'!$C$7:$O$7,0)))</f>
        <v>0</v>
      </c>
      <c r="U119" s="82">
        <f>IF(U14="-","-",U14*INDEX('3c Mappings'!$C$8:$O$21,MATCH($C119,'3c Mappings'!$B$8:$B$21,0),MATCH($B119,'3c Mappings'!$C$7:$O$7,0)))</f>
        <v>0</v>
      </c>
      <c r="V119" s="82">
        <f>IF(V14="-","-",V14*INDEX('3c Mappings'!$C$8:$O$21,MATCH($C119,'3c Mappings'!$B$8:$B$21,0),MATCH($B119,'3c Mappings'!$C$7:$O$7,0)))</f>
        <v>0</v>
      </c>
      <c r="W119" s="82">
        <f>IF(W14="-","-",W14*INDEX('3c Mappings'!$C$8:$O$21,MATCH($C119,'3c Mappings'!$B$8:$B$21,0),MATCH($B119,'3c Mappings'!$C$7:$O$7,0)))</f>
        <v>0</v>
      </c>
      <c r="X119" s="82" t="str">
        <f>IF(X14="-","-",X14*INDEX('3c Mappings'!$C$8:$O$21,MATCH($C119,'3c Mappings'!$B$8:$B$21,0),MATCH($B119,'3c Mappings'!$C$7:$O$7,0)))</f>
        <v>-</v>
      </c>
      <c r="Y119" s="82" t="str">
        <f>IF(Y14="-","-",Y14*INDEX('3c Mappings'!$C$8:$O$21,MATCH($C119,'3c Mappings'!$B$8:$B$21,0),MATCH($B119,'3c Mappings'!$C$7:$O$7,0)))</f>
        <v>-</v>
      </c>
      <c r="Z119" s="10"/>
    </row>
    <row r="120" spans="1:26" s="14" customFormat="1" ht="11.25">
      <c r="A120" s="10"/>
      <c r="B120" s="74" t="s">
        <v>157</v>
      </c>
      <c r="C120" s="75" t="s">
        <v>136</v>
      </c>
      <c r="D120" s="197"/>
      <c r="E120" s="29"/>
      <c r="F120" s="82">
        <f>IF(F15="-","-",F15*INDEX('3c Mappings'!$C$8:$O$21,MATCH($C120,'3c Mappings'!$B$8:$B$21,0),MATCH($B120,'3c Mappings'!$C$7:$O$7,0)))</f>
        <v>0</v>
      </c>
      <c r="G120" s="82">
        <f>IF(G15="-","-",G15*INDEX('3c Mappings'!$C$8:$O$21,MATCH($C120,'3c Mappings'!$B$8:$B$21,0),MATCH($B120,'3c Mappings'!$C$7:$O$7,0)))</f>
        <v>0</v>
      </c>
      <c r="H120" s="82">
        <f>IF(H15="-","-",H15*INDEX('3c Mappings'!$C$8:$O$21,MATCH($C120,'3c Mappings'!$B$8:$B$21,0),MATCH($B120,'3c Mappings'!$C$7:$O$7,0)))</f>
        <v>0</v>
      </c>
      <c r="I120" s="82">
        <f>IF(I15="-","-",I15*INDEX('3c Mappings'!$C$8:$O$21,MATCH($C120,'3c Mappings'!$B$8:$B$21,0),MATCH($B120,'3c Mappings'!$C$7:$O$7,0)))</f>
        <v>0</v>
      </c>
      <c r="J120" s="82">
        <f>IF(J15="-","-",J15*INDEX('3c Mappings'!$C$8:$O$21,MATCH($C120,'3c Mappings'!$B$8:$B$21,0),MATCH($B120,'3c Mappings'!$C$7:$O$7,0)))</f>
        <v>0</v>
      </c>
      <c r="K120" s="82">
        <f>IF(K15="-","-",K15*INDEX('3c Mappings'!$C$8:$O$21,MATCH($C120,'3c Mappings'!$B$8:$B$21,0),MATCH($B120,'3c Mappings'!$C$7:$O$7,0)))</f>
        <v>0</v>
      </c>
      <c r="L120" s="82">
        <f>IF(L15="-","-",L15*INDEX('3c Mappings'!$C$8:$O$21,MATCH($C120,'3c Mappings'!$B$8:$B$21,0),MATCH($B120,'3c Mappings'!$C$7:$O$7,0)))</f>
        <v>0</v>
      </c>
      <c r="M120" s="82">
        <f>IF(M15="-","-",M15*INDEX('3c Mappings'!$C$8:$O$21,MATCH($C120,'3c Mappings'!$B$8:$B$21,0),MATCH($B120,'3c Mappings'!$C$7:$O$7,0)))</f>
        <v>0</v>
      </c>
      <c r="N120" s="84"/>
      <c r="O120" s="82">
        <f>IF(O15="-","-",O15*INDEX('3c Mappings'!$C$8:$O$21,MATCH($C120,'3c Mappings'!$B$8:$B$21,0),MATCH($B120,'3c Mappings'!$C$7:$O$7,0)))</f>
        <v>0</v>
      </c>
      <c r="P120" s="82">
        <f>IF(P15="-","-",P15*INDEX('3c Mappings'!$C$8:$O$21,MATCH($C120,'3c Mappings'!$B$8:$B$21,0),MATCH($B120,'3c Mappings'!$C$7:$O$7,0)))</f>
        <v>0</v>
      </c>
      <c r="Q120" s="82">
        <f>IF(Q15="-","-",Q15*INDEX('3c Mappings'!$C$8:$O$21,MATCH($C120,'3c Mappings'!$B$8:$B$21,0),MATCH($B120,'3c Mappings'!$C$7:$O$7,0)))</f>
        <v>0</v>
      </c>
      <c r="R120" s="82">
        <f>IF(R15="-","-",R15*INDEX('3c Mappings'!$C$8:$O$21,MATCH($C120,'3c Mappings'!$B$8:$B$21,0),MATCH($B120,'3c Mappings'!$C$7:$O$7,0)))</f>
        <v>0</v>
      </c>
      <c r="S120" s="82">
        <f>IF(S15="-","-",S15*INDEX('3c Mappings'!$C$8:$O$21,MATCH($C120,'3c Mappings'!$B$8:$B$21,0),MATCH($B120,'3c Mappings'!$C$7:$O$7,0)))</f>
        <v>0</v>
      </c>
      <c r="T120" s="82">
        <f>IF(T15="-","-",T15*INDEX('3c Mappings'!$C$8:$O$21,MATCH($C120,'3c Mappings'!$B$8:$B$21,0),MATCH($B120,'3c Mappings'!$C$7:$O$7,0)))</f>
        <v>0</v>
      </c>
      <c r="U120" s="82">
        <f>IF(U15="-","-",U15*INDEX('3c Mappings'!$C$8:$O$21,MATCH($C120,'3c Mappings'!$B$8:$B$21,0),MATCH($B120,'3c Mappings'!$C$7:$O$7,0)))</f>
        <v>0</v>
      </c>
      <c r="V120" s="82">
        <f>IF(V15="-","-",V15*INDEX('3c Mappings'!$C$8:$O$21,MATCH($C120,'3c Mappings'!$B$8:$B$21,0),MATCH($B120,'3c Mappings'!$C$7:$O$7,0)))</f>
        <v>0</v>
      </c>
      <c r="W120" s="82">
        <f>IF(W15="-","-",W15*INDEX('3c Mappings'!$C$8:$O$21,MATCH($C120,'3c Mappings'!$B$8:$B$21,0),MATCH($B120,'3c Mappings'!$C$7:$O$7,0)))</f>
        <v>0</v>
      </c>
      <c r="X120" s="82" t="str">
        <f>IF(X15="-","-",X15*INDEX('3c Mappings'!$C$8:$O$21,MATCH($C120,'3c Mappings'!$B$8:$B$21,0),MATCH($B120,'3c Mappings'!$C$7:$O$7,0)))</f>
        <v>-</v>
      </c>
      <c r="Y120" s="82" t="str">
        <f>IF(Y15="-","-",Y15*INDEX('3c Mappings'!$C$8:$O$21,MATCH($C120,'3c Mappings'!$B$8:$B$21,0),MATCH($B120,'3c Mappings'!$C$7:$O$7,0)))</f>
        <v>-</v>
      </c>
      <c r="Z120" s="10"/>
    </row>
    <row r="121" spans="1:26" s="14" customFormat="1" ht="11.25">
      <c r="A121" s="10"/>
      <c r="B121" s="74" t="s">
        <v>158</v>
      </c>
      <c r="C121" s="75" t="s">
        <v>136</v>
      </c>
      <c r="D121" s="197"/>
      <c r="E121" s="29"/>
      <c r="F121" s="82">
        <f>IF(F16="-","-",F16*INDEX('3c Mappings'!$C$8:$O$21,MATCH($C121,'3c Mappings'!$B$8:$B$21,0),MATCH($B121,'3c Mappings'!$C$7:$O$7,0)))</f>
        <v>0</v>
      </c>
      <c r="G121" s="82">
        <f>IF(G16="-","-",G16*INDEX('3c Mappings'!$C$8:$O$21,MATCH($C121,'3c Mappings'!$B$8:$B$21,0),MATCH($B121,'3c Mappings'!$C$7:$O$7,0)))</f>
        <v>0</v>
      </c>
      <c r="H121" s="82">
        <f>IF(H16="-","-",H16*INDEX('3c Mappings'!$C$8:$O$21,MATCH($C121,'3c Mappings'!$B$8:$B$21,0),MATCH($B121,'3c Mappings'!$C$7:$O$7,0)))</f>
        <v>0</v>
      </c>
      <c r="I121" s="82">
        <f>IF(I16="-","-",I16*INDEX('3c Mappings'!$C$8:$O$21,MATCH($C121,'3c Mappings'!$B$8:$B$21,0),MATCH($B121,'3c Mappings'!$C$7:$O$7,0)))</f>
        <v>0</v>
      </c>
      <c r="J121" s="82">
        <f>IF(J16="-","-",J16*INDEX('3c Mappings'!$C$8:$O$21,MATCH($C121,'3c Mappings'!$B$8:$B$21,0),MATCH($B121,'3c Mappings'!$C$7:$O$7,0)))</f>
        <v>0</v>
      </c>
      <c r="K121" s="82">
        <f>IF(K16="-","-",K16*INDEX('3c Mappings'!$C$8:$O$21,MATCH($C121,'3c Mappings'!$B$8:$B$21,0),MATCH($B121,'3c Mappings'!$C$7:$O$7,0)))</f>
        <v>0</v>
      </c>
      <c r="L121" s="82">
        <f>IF(L16="-","-",L16*INDEX('3c Mappings'!$C$8:$O$21,MATCH($C121,'3c Mappings'!$B$8:$B$21,0),MATCH($B121,'3c Mappings'!$C$7:$O$7,0)))</f>
        <v>0</v>
      </c>
      <c r="M121" s="82">
        <f>IF(M16="-","-",M16*INDEX('3c Mappings'!$C$8:$O$21,MATCH($C121,'3c Mappings'!$B$8:$B$21,0),MATCH($B121,'3c Mappings'!$C$7:$O$7,0)))</f>
        <v>0</v>
      </c>
      <c r="N121" s="84"/>
      <c r="O121" s="82">
        <f>IF(O16="-","-",O16*INDEX('3c Mappings'!$C$8:$O$21,MATCH($C121,'3c Mappings'!$B$8:$B$21,0),MATCH($B121,'3c Mappings'!$C$7:$O$7,0)))</f>
        <v>0</v>
      </c>
      <c r="P121" s="82">
        <f>IF(P16="-","-",P16*INDEX('3c Mappings'!$C$8:$O$21,MATCH($C121,'3c Mappings'!$B$8:$B$21,0),MATCH($B121,'3c Mappings'!$C$7:$O$7,0)))</f>
        <v>0</v>
      </c>
      <c r="Q121" s="82">
        <f>IF(Q16="-","-",Q16*INDEX('3c Mappings'!$C$8:$O$21,MATCH($C121,'3c Mappings'!$B$8:$B$21,0),MATCH($B121,'3c Mappings'!$C$7:$O$7,0)))</f>
        <v>0</v>
      </c>
      <c r="R121" s="82">
        <f>IF(R16="-","-",R16*INDEX('3c Mappings'!$C$8:$O$21,MATCH($C121,'3c Mappings'!$B$8:$B$21,0),MATCH($B121,'3c Mappings'!$C$7:$O$7,0)))</f>
        <v>0</v>
      </c>
      <c r="S121" s="82">
        <f>IF(S16="-","-",S16*INDEX('3c Mappings'!$C$8:$O$21,MATCH($C121,'3c Mappings'!$B$8:$B$21,0),MATCH($B121,'3c Mappings'!$C$7:$O$7,0)))</f>
        <v>0</v>
      </c>
      <c r="T121" s="82">
        <f>IF(T16="-","-",T16*INDEX('3c Mappings'!$C$8:$O$21,MATCH($C121,'3c Mappings'!$B$8:$B$21,0),MATCH($B121,'3c Mappings'!$C$7:$O$7,0)))</f>
        <v>0</v>
      </c>
      <c r="U121" s="82">
        <f>IF(U16="-","-",U16*INDEX('3c Mappings'!$C$8:$O$21,MATCH($C121,'3c Mappings'!$B$8:$B$21,0),MATCH($B121,'3c Mappings'!$C$7:$O$7,0)))</f>
        <v>0</v>
      </c>
      <c r="V121" s="82">
        <f>IF(V16="-","-",V16*INDEX('3c Mappings'!$C$8:$O$21,MATCH($C121,'3c Mappings'!$B$8:$B$21,0),MATCH($B121,'3c Mappings'!$C$7:$O$7,0)))</f>
        <v>0</v>
      </c>
      <c r="W121" s="82">
        <f>IF(W16="-","-",W16*INDEX('3c Mappings'!$C$8:$O$21,MATCH($C121,'3c Mappings'!$B$8:$B$21,0),MATCH($B121,'3c Mappings'!$C$7:$O$7,0)))</f>
        <v>0</v>
      </c>
      <c r="X121" s="82" t="str">
        <f>IF(X16="-","-",X16*INDEX('3c Mappings'!$C$8:$O$21,MATCH($C121,'3c Mappings'!$B$8:$B$21,0),MATCH($B121,'3c Mappings'!$C$7:$O$7,0)))</f>
        <v>-</v>
      </c>
      <c r="Y121" s="82" t="str">
        <f>IF(Y16="-","-",Y16*INDEX('3c Mappings'!$C$8:$O$21,MATCH($C121,'3c Mappings'!$B$8:$B$21,0),MATCH($B121,'3c Mappings'!$C$7:$O$7,0)))</f>
        <v>-</v>
      </c>
      <c r="Z121" s="10"/>
    </row>
    <row r="122" spans="1:26" s="14" customFormat="1" ht="11.25">
      <c r="A122" s="10"/>
      <c r="B122" s="74" t="s">
        <v>159</v>
      </c>
      <c r="C122" s="75" t="s">
        <v>136</v>
      </c>
      <c r="D122" s="197"/>
      <c r="E122" s="29"/>
      <c r="F122" s="82">
        <f>IF(F17="-","-",F17*INDEX('3c Mappings'!$C$8:$O$21,MATCH($C122,'3c Mappings'!$B$8:$B$21,0),MATCH($B122,'3c Mappings'!$C$7:$O$7,0)))</f>
        <v>0</v>
      </c>
      <c r="G122" s="82">
        <f>IF(G17="-","-",G17*INDEX('3c Mappings'!$C$8:$O$21,MATCH($C122,'3c Mappings'!$B$8:$B$21,0),MATCH($B122,'3c Mappings'!$C$7:$O$7,0)))</f>
        <v>0</v>
      </c>
      <c r="H122" s="82">
        <f>IF(H17="-","-",H17*INDEX('3c Mappings'!$C$8:$O$21,MATCH($C122,'3c Mappings'!$B$8:$B$21,0),MATCH($B122,'3c Mappings'!$C$7:$O$7,0)))</f>
        <v>0</v>
      </c>
      <c r="I122" s="82">
        <f>IF(I17="-","-",I17*INDEX('3c Mappings'!$C$8:$O$21,MATCH($C122,'3c Mappings'!$B$8:$B$21,0),MATCH($B122,'3c Mappings'!$C$7:$O$7,0)))</f>
        <v>0</v>
      </c>
      <c r="J122" s="82">
        <f>IF(J17="-","-",J17*INDEX('3c Mappings'!$C$8:$O$21,MATCH($C122,'3c Mappings'!$B$8:$B$21,0),MATCH($B122,'3c Mappings'!$C$7:$O$7,0)))</f>
        <v>0</v>
      </c>
      <c r="K122" s="82">
        <f>IF(K17="-","-",K17*INDEX('3c Mappings'!$C$8:$O$21,MATCH($C122,'3c Mappings'!$B$8:$B$21,0),MATCH($B122,'3c Mappings'!$C$7:$O$7,0)))</f>
        <v>0</v>
      </c>
      <c r="L122" s="82">
        <f>IF(L17="-","-",L17*INDEX('3c Mappings'!$C$8:$O$21,MATCH($C122,'3c Mappings'!$B$8:$B$21,0),MATCH($B122,'3c Mappings'!$C$7:$O$7,0)))</f>
        <v>0</v>
      </c>
      <c r="M122" s="82">
        <f>IF(M17="-","-",M17*INDEX('3c Mappings'!$C$8:$O$21,MATCH($C122,'3c Mappings'!$B$8:$B$21,0),MATCH($B122,'3c Mappings'!$C$7:$O$7,0)))</f>
        <v>0</v>
      </c>
      <c r="N122" s="84"/>
      <c r="O122" s="82">
        <f>IF(O17="-","-",O17*INDEX('3c Mappings'!$C$8:$O$21,MATCH($C122,'3c Mappings'!$B$8:$B$21,0),MATCH($B122,'3c Mappings'!$C$7:$O$7,0)))</f>
        <v>0</v>
      </c>
      <c r="P122" s="82">
        <f>IF(P17="-","-",P17*INDEX('3c Mappings'!$C$8:$O$21,MATCH($C122,'3c Mappings'!$B$8:$B$21,0),MATCH($B122,'3c Mappings'!$C$7:$O$7,0)))</f>
        <v>0</v>
      </c>
      <c r="Q122" s="82">
        <f>IF(Q17="-","-",Q17*INDEX('3c Mappings'!$C$8:$O$21,MATCH($C122,'3c Mappings'!$B$8:$B$21,0),MATCH($B122,'3c Mappings'!$C$7:$O$7,0)))</f>
        <v>0</v>
      </c>
      <c r="R122" s="82">
        <f>IF(R17="-","-",R17*INDEX('3c Mappings'!$C$8:$O$21,MATCH($C122,'3c Mappings'!$B$8:$B$21,0),MATCH($B122,'3c Mappings'!$C$7:$O$7,0)))</f>
        <v>0</v>
      </c>
      <c r="S122" s="82">
        <f>IF(S17="-","-",S17*INDEX('3c Mappings'!$C$8:$O$21,MATCH($C122,'3c Mappings'!$B$8:$B$21,0),MATCH($B122,'3c Mappings'!$C$7:$O$7,0)))</f>
        <v>0</v>
      </c>
      <c r="T122" s="82">
        <f>IF(T17="-","-",T17*INDEX('3c Mappings'!$C$8:$O$21,MATCH($C122,'3c Mappings'!$B$8:$B$21,0),MATCH($B122,'3c Mappings'!$C$7:$O$7,0)))</f>
        <v>0</v>
      </c>
      <c r="U122" s="82">
        <f>IF(U17="-","-",U17*INDEX('3c Mappings'!$C$8:$O$21,MATCH($C122,'3c Mappings'!$B$8:$B$21,0),MATCH($B122,'3c Mappings'!$C$7:$O$7,0)))</f>
        <v>0</v>
      </c>
      <c r="V122" s="82">
        <f>IF(V17="-","-",V17*INDEX('3c Mappings'!$C$8:$O$21,MATCH($C122,'3c Mappings'!$B$8:$B$21,0),MATCH($B122,'3c Mappings'!$C$7:$O$7,0)))</f>
        <v>0</v>
      </c>
      <c r="W122" s="82">
        <f>IF(W17="-","-",W17*INDEX('3c Mappings'!$C$8:$O$21,MATCH($C122,'3c Mappings'!$B$8:$B$21,0),MATCH($B122,'3c Mappings'!$C$7:$O$7,0)))</f>
        <v>0</v>
      </c>
      <c r="X122" s="82" t="str">
        <f>IF(X17="-","-",X17*INDEX('3c Mappings'!$C$8:$O$21,MATCH($C122,'3c Mappings'!$B$8:$B$21,0),MATCH($B122,'3c Mappings'!$C$7:$O$7,0)))</f>
        <v>-</v>
      </c>
      <c r="Y122" s="82" t="str">
        <f>IF(Y17="-","-",Y17*INDEX('3c Mappings'!$C$8:$O$21,MATCH($C122,'3c Mappings'!$B$8:$B$21,0),MATCH($B122,'3c Mappings'!$C$7:$O$7,0)))</f>
        <v>-</v>
      </c>
      <c r="Z122" s="10"/>
    </row>
    <row r="123" spans="1:26" s="14" customFormat="1" ht="11.25">
      <c r="A123" s="10"/>
      <c r="B123" s="74" t="s">
        <v>160</v>
      </c>
      <c r="C123" s="75" t="s">
        <v>136</v>
      </c>
      <c r="D123" s="197"/>
      <c r="E123" s="29"/>
      <c r="F123" s="82">
        <f>IF(F18="-","-",F18*INDEX('3c Mappings'!$C$8:$O$21,MATCH($C123,'3c Mappings'!$B$8:$B$21,0),MATCH($B123,'3c Mappings'!$C$7:$O$7,0)))</f>
        <v>2.6375620786766891</v>
      </c>
      <c r="G123" s="82">
        <f>IF(G18="-","-",G18*INDEX('3c Mappings'!$C$8:$O$21,MATCH($C123,'3c Mappings'!$B$8:$B$21,0),MATCH($B123,'3c Mappings'!$C$7:$O$7,0)))</f>
        <v>2.6028018125634076</v>
      </c>
      <c r="H123" s="82">
        <f>IF(H18="-","-",H18*INDEX('3c Mappings'!$C$8:$O$21,MATCH($C123,'3c Mappings'!$B$8:$B$21,0),MATCH($B123,'3c Mappings'!$C$7:$O$7,0)))</f>
        <v>2.7376928792732751</v>
      </c>
      <c r="I123" s="82">
        <f>IF(I18="-","-",I18*INDEX('3c Mappings'!$C$8:$O$21,MATCH($C123,'3c Mappings'!$B$8:$B$21,0),MATCH($B123,'3c Mappings'!$C$7:$O$7,0)))</f>
        <v>2.6368881075447597</v>
      </c>
      <c r="J123" s="82">
        <f>IF(J18="-","-",J18*INDEX('3c Mappings'!$C$8:$O$21,MATCH($C123,'3c Mappings'!$B$8:$B$21,0),MATCH($B123,'3c Mappings'!$C$7:$O$7,0)))</f>
        <v>2.5760281135801004</v>
      </c>
      <c r="K123" s="82">
        <f>IF(K18="-","-",K18*INDEX('3c Mappings'!$C$8:$O$21,MATCH($C123,'3c Mappings'!$B$8:$B$21,0),MATCH($B123,'3c Mappings'!$C$7:$O$7,0)))</f>
        <v>2.582980166802757</v>
      </c>
      <c r="L123" s="82">
        <f>IF(L18="-","-",L18*INDEX('3c Mappings'!$C$8:$O$21,MATCH($C123,'3c Mappings'!$B$8:$B$21,0),MATCH($B123,'3c Mappings'!$C$7:$O$7,0)))</f>
        <v>2.4574416628852491</v>
      </c>
      <c r="M123" s="82">
        <f>IF(M18="-","-",M18*INDEX('3c Mappings'!$C$8:$O$21,MATCH($C123,'3c Mappings'!$B$8:$B$21,0),MATCH($B123,'3c Mappings'!$C$7:$O$7,0)))</f>
        <v>2.4782978225532175</v>
      </c>
      <c r="N123" s="84"/>
      <c r="O123" s="82">
        <f>IF(O18="-","-",O18*INDEX('3c Mappings'!$C$8:$O$21,MATCH($C123,'3c Mappings'!$B$8:$B$21,0),MATCH($B123,'3c Mappings'!$C$7:$O$7,0)))</f>
        <v>2.4782978225532175</v>
      </c>
      <c r="P123" s="82">
        <f>IF(P18="-","-",P18*INDEX('3c Mappings'!$C$8:$O$21,MATCH($C123,'3c Mappings'!$B$8:$B$21,0),MATCH($B123,'3c Mappings'!$C$7:$O$7,0)))</f>
        <v>2.8603686816822202</v>
      </c>
      <c r="Q123" s="82">
        <f>IF(Q18="-","-",Q18*INDEX('3c Mappings'!$C$8:$O$21,MATCH($C123,'3c Mappings'!$B$8:$B$21,0),MATCH($B123,'3c Mappings'!$C$7:$O$7,0)))</f>
        <v>2.7317556970630799</v>
      </c>
      <c r="R123" s="82">
        <f>IF(R18="-","-",R18*INDEX('3c Mappings'!$C$8:$O$21,MATCH($C123,'3c Mappings'!$B$8:$B$21,0),MATCH($B123,'3c Mappings'!$C$7:$O$7,0)))</f>
        <v>2.3952628373723597</v>
      </c>
      <c r="S123" s="82">
        <f>IF(S18="-","-",S18*INDEX('3c Mappings'!$C$8:$O$21,MATCH($C123,'3c Mappings'!$B$8:$B$21,0),MATCH($B123,'3c Mappings'!$C$7:$O$7,0)))</f>
        <v>1.623584929657516</v>
      </c>
      <c r="T123" s="82">
        <f>IF(T18="-","-",T18*INDEX('3c Mappings'!$C$8:$O$21,MATCH($C123,'3c Mappings'!$B$8:$B$21,0),MATCH($B123,'3c Mappings'!$C$7:$O$7,0)))</f>
        <v>2.5324931570260394</v>
      </c>
      <c r="U123" s="82">
        <f>IF(U18="-","-",U18*INDEX('3c Mappings'!$C$8:$O$21,MATCH($C123,'3c Mappings'!$B$8:$B$21,0),MATCH($B123,'3c Mappings'!$C$7:$O$7,0)))</f>
        <v>2.4073561990182268</v>
      </c>
      <c r="V123" s="82">
        <f>IF(V18="-","-",V18*INDEX('3c Mappings'!$C$8:$O$21,MATCH($C123,'3c Mappings'!$B$8:$B$21,0),MATCH($B123,'3c Mappings'!$C$7:$O$7,0)))</f>
        <v>3.8289370082155103</v>
      </c>
      <c r="W123" s="82">
        <f>IF(W18="-","-",W18*INDEX('3c Mappings'!$C$8:$O$21,MATCH($C123,'3c Mappings'!$B$8:$B$21,0),MATCH($B123,'3c Mappings'!$C$7:$O$7,0)))</f>
        <v>4.7014196876588699</v>
      </c>
      <c r="X123" s="82" t="str">
        <f>IF(X18="-","-",X18*INDEX('3c Mappings'!$C$8:$O$21,MATCH($C123,'3c Mappings'!$B$8:$B$21,0),MATCH($B123,'3c Mappings'!$C$7:$O$7,0)))</f>
        <v>-</v>
      </c>
      <c r="Y123" s="82" t="str">
        <f>IF(Y18="-","-",Y18*INDEX('3c Mappings'!$C$8:$O$21,MATCH($C123,'3c Mappings'!$B$8:$B$21,0),MATCH($B123,'3c Mappings'!$C$7:$O$7,0)))</f>
        <v>-</v>
      </c>
      <c r="Z123" s="10"/>
    </row>
    <row r="124" spans="1:26" s="14" customFormat="1" ht="11.25">
      <c r="A124" s="10"/>
      <c r="B124" s="74" t="s">
        <v>161</v>
      </c>
      <c r="C124" s="75" t="s">
        <v>136</v>
      </c>
      <c r="D124" s="197"/>
      <c r="E124" s="29"/>
      <c r="F124" s="82">
        <f>IF(F19="-","-",F19*INDEX('3c Mappings'!$C$8:$O$21,MATCH($C124,'3c Mappings'!$B$8:$B$21,0),MATCH($B124,'3c Mappings'!$C$7:$O$7,0)))</f>
        <v>0</v>
      </c>
      <c r="G124" s="82">
        <f>IF(G19="-","-",G19*INDEX('3c Mappings'!$C$8:$O$21,MATCH($C124,'3c Mappings'!$B$8:$B$21,0),MATCH($B124,'3c Mappings'!$C$7:$O$7,0)))</f>
        <v>0</v>
      </c>
      <c r="H124" s="82">
        <f>IF(H19="-","-",H19*INDEX('3c Mappings'!$C$8:$O$21,MATCH($C124,'3c Mappings'!$B$8:$B$21,0),MATCH($B124,'3c Mappings'!$C$7:$O$7,0)))</f>
        <v>0</v>
      </c>
      <c r="I124" s="82">
        <f>IF(I19="-","-",I19*INDEX('3c Mappings'!$C$8:$O$21,MATCH($C124,'3c Mappings'!$B$8:$B$21,0),MATCH($B124,'3c Mappings'!$C$7:$O$7,0)))</f>
        <v>0</v>
      </c>
      <c r="J124" s="82">
        <f>IF(J19="-","-",J19*INDEX('3c Mappings'!$C$8:$O$21,MATCH($C124,'3c Mappings'!$B$8:$B$21,0),MATCH($B124,'3c Mappings'!$C$7:$O$7,0)))</f>
        <v>0</v>
      </c>
      <c r="K124" s="82">
        <f>IF(K19="-","-",K19*INDEX('3c Mappings'!$C$8:$O$21,MATCH($C124,'3c Mappings'!$B$8:$B$21,0),MATCH($B124,'3c Mappings'!$C$7:$O$7,0)))</f>
        <v>0</v>
      </c>
      <c r="L124" s="82">
        <f>IF(L19="-","-",L19*INDEX('3c Mappings'!$C$8:$O$21,MATCH($C124,'3c Mappings'!$B$8:$B$21,0),MATCH($B124,'3c Mappings'!$C$7:$O$7,0)))</f>
        <v>0</v>
      </c>
      <c r="M124" s="82">
        <f>IF(M19="-","-",M19*INDEX('3c Mappings'!$C$8:$O$21,MATCH($C124,'3c Mappings'!$B$8:$B$21,0),MATCH($B124,'3c Mappings'!$C$7:$O$7,0)))</f>
        <v>0</v>
      </c>
      <c r="N124" s="84"/>
      <c r="O124" s="82">
        <f>IF(O19="-","-",O19*INDEX('3c Mappings'!$C$8:$O$21,MATCH($C124,'3c Mappings'!$B$8:$B$21,0),MATCH($B124,'3c Mappings'!$C$7:$O$7,0)))</f>
        <v>0</v>
      </c>
      <c r="P124" s="82">
        <f>IF(P19="-","-",P19*INDEX('3c Mappings'!$C$8:$O$21,MATCH($C124,'3c Mappings'!$B$8:$B$21,0),MATCH($B124,'3c Mappings'!$C$7:$O$7,0)))</f>
        <v>0</v>
      </c>
      <c r="Q124" s="82">
        <f>IF(Q19="-","-",Q19*INDEX('3c Mappings'!$C$8:$O$21,MATCH($C124,'3c Mappings'!$B$8:$B$21,0),MATCH($B124,'3c Mappings'!$C$7:$O$7,0)))</f>
        <v>0</v>
      </c>
      <c r="R124" s="82">
        <f>IF(R19="-","-",R19*INDEX('3c Mappings'!$C$8:$O$21,MATCH($C124,'3c Mappings'!$B$8:$B$21,0),MATCH($B124,'3c Mappings'!$C$7:$O$7,0)))</f>
        <v>0</v>
      </c>
      <c r="S124" s="82">
        <f>IF(S19="-","-",S19*INDEX('3c Mappings'!$C$8:$O$21,MATCH($C124,'3c Mappings'!$B$8:$B$21,0),MATCH($B124,'3c Mappings'!$C$7:$O$7,0)))</f>
        <v>0</v>
      </c>
      <c r="T124" s="82">
        <f>IF(T19="-","-",T19*INDEX('3c Mappings'!$C$8:$O$21,MATCH($C124,'3c Mappings'!$B$8:$B$21,0),MATCH($B124,'3c Mappings'!$C$7:$O$7,0)))</f>
        <v>0</v>
      </c>
      <c r="U124" s="82">
        <f>IF(U19="-","-",U19*INDEX('3c Mappings'!$C$8:$O$21,MATCH($C124,'3c Mappings'!$B$8:$B$21,0),MATCH($B124,'3c Mappings'!$C$7:$O$7,0)))</f>
        <v>0</v>
      </c>
      <c r="V124" s="82">
        <f>IF(V19="-","-",V19*INDEX('3c Mappings'!$C$8:$O$21,MATCH($C124,'3c Mappings'!$B$8:$B$21,0),MATCH($B124,'3c Mappings'!$C$7:$O$7,0)))</f>
        <v>0</v>
      </c>
      <c r="W124" s="82">
        <f>IF(W19="-","-",W19*INDEX('3c Mappings'!$C$8:$O$21,MATCH($C124,'3c Mappings'!$B$8:$B$21,0),MATCH($B124,'3c Mappings'!$C$7:$O$7,0)))</f>
        <v>0</v>
      </c>
      <c r="X124" s="82" t="str">
        <f>IF(X19="-","-",X19*INDEX('3c Mappings'!$C$8:$O$21,MATCH($C124,'3c Mappings'!$B$8:$B$21,0),MATCH($B124,'3c Mappings'!$C$7:$O$7,0)))</f>
        <v>-</v>
      </c>
      <c r="Y124" s="82" t="str">
        <f>IF(Y19="-","-",Y19*INDEX('3c Mappings'!$C$8:$O$21,MATCH($C124,'3c Mappings'!$B$8:$B$21,0),MATCH($B124,'3c Mappings'!$C$7:$O$7,0)))</f>
        <v>-</v>
      </c>
      <c r="Z124" s="10"/>
    </row>
    <row r="125" spans="1:26" s="14" customFormat="1" ht="11.25">
      <c r="A125" s="10"/>
      <c r="B125" s="74" t="s">
        <v>162</v>
      </c>
      <c r="C125" s="75" t="s">
        <v>136</v>
      </c>
      <c r="D125" s="197"/>
      <c r="E125" s="29"/>
      <c r="F125" s="82">
        <f>IF(F20="-","-",F20*INDEX('3c Mappings'!$C$8:$O$21,MATCH($C125,'3c Mappings'!$B$8:$B$21,0),MATCH($B125,'3c Mappings'!$C$7:$O$7,0)))</f>
        <v>0</v>
      </c>
      <c r="G125" s="82">
        <f>IF(G20="-","-",G20*INDEX('3c Mappings'!$C$8:$O$21,MATCH($C125,'3c Mappings'!$B$8:$B$21,0),MATCH($B125,'3c Mappings'!$C$7:$O$7,0)))</f>
        <v>0</v>
      </c>
      <c r="H125" s="82">
        <f>IF(H20="-","-",H20*INDEX('3c Mappings'!$C$8:$O$21,MATCH($C125,'3c Mappings'!$B$8:$B$21,0),MATCH($B125,'3c Mappings'!$C$7:$O$7,0)))</f>
        <v>0</v>
      </c>
      <c r="I125" s="82">
        <f>IF(I20="-","-",I20*INDEX('3c Mappings'!$C$8:$O$21,MATCH($C125,'3c Mappings'!$B$8:$B$21,0),MATCH($B125,'3c Mappings'!$C$7:$O$7,0)))</f>
        <v>0</v>
      </c>
      <c r="J125" s="82">
        <f>IF(J20="-","-",J20*INDEX('3c Mappings'!$C$8:$O$21,MATCH($C125,'3c Mappings'!$B$8:$B$21,0),MATCH($B125,'3c Mappings'!$C$7:$O$7,0)))</f>
        <v>0</v>
      </c>
      <c r="K125" s="82">
        <f>IF(K20="-","-",K20*INDEX('3c Mappings'!$C$8:$O$21,MATCH($C125,'3c Mappings'!$B$8:$B$21,0),MATCH($B125,'3c Mappings'!$C$7:$O$7,0)))</f>
        <v>0</v>
      </c>
      <c r="L125" s="82">
        <f>IF(L20="-","-",L20*INDEX('3c Mappings'!$C$8:$O$21,MATCH($C125,'3c Mappings'!$B$8:$B$21,0),MATCH($B125,'3c Mappings'!$C$7:$O$7,0)))</f>
        <v>0</v>
      </c>
      <c r="M125" s="82">
        <f>IF(M20="-","-",M20*INDEX('3c Mappings'!$C$8:$O$21,MATCH($C125,'3c Mappings'!$B$8:$B$21,0),MATCH($B125,'3c Mappings'!$C$7:$O$7,0)))</f>
        <v>0</v>
      </c>
      <c r="N125" s="84"/>
      <c r="O125" s="82">
        <f>IF(O20="-","-",O20*INDEX('3c Mappings'!$C$8:$O$21,MATCH($C125,'3c Mappings'!$B$8:$B$21,0),MATCH($B125,'3c Mappings'!$C$7:$O$7,0)))</f>
        <v>0</v>
      </c>
      <c r="P125" s="82">
        <f>IF(P20="-","-",P20*INDEX('3c Mappings'!$C$8:$O$21,MATCH($C125,'3c Mappings'!$B$8:$B$21,0),MATCH($B125,'3c Mappings'!$C$7:$O$7,0)))</f>
        <v>0</v>
      </c>
      <c r="Q125" s="82">
        <f>IF(Q20="-","-",Q20*INDEX('3c Mappings'!$C$8:$O$21,MATCH($C125,'3c Mappings'!$B$8:$B$21,0),MATCH($B125,'3c Mappings'!$C$7:$O$7,0)))</f>
        <v>0</v>
      </c>
      <c r="R125" s="82">
        <f>IF(R20="-","-",R20*INDEX('3c Mappings'!$C$8:$O$21,MATCH($C125,'3c Mappings'!$B$8:$B$21,0),MATCH($B125,'3c Mappings'!$C$7:$O$7,0)))</f>
        <v>0</v>
      </c>
      <c r="S125" s="82">
        <f>IF(S20="-","-",S20*INDEX('3c Mappings'!$C$8:$O$21,MATCH($C125,'3c Mappings'!$B$8:$B$21,0),MATCH($B125,'3c Mappings'!$C$7:$O$7,0)))</f>
        <v>0</v>
      </c>
      <c r="T125" s="82">
        <f>IF(T20="-","-",T20*INDEX('3c Mappings'!$C$8:$O$21,MATCH($C125,'3c Mappings'!$B$8:$B$21,0),MATCH($B125,'3c Mappings'!$C$7:$O$7,0)))</f>
        <v>0</v>
      </c>
      <c r="U125" s="82">
        <f>IF(U20="-","-",U20*INDEX('3c Mappings'!$C$8:$O$21,MATCH($C125,'3c Mappings'!$B$8:$B$21,0),MATCH($B125,'3c Mappings'!$C$7:$O$7,0)))</f>
        <v>0</v>
      </c>
      <c r="V125" s="82">
        <f>IF(V20="-","-",V20*INDEX('3c Mappings'!$C$8:$O$21,MATCH($C125,'3c Mappings'!$B$8:$B$21,0),MATCH($B125,'3c Mappings'!$C$7:$O$7,0)))</f>
        <v>0</v>
      </c>
      <c r="W125" s="82">
        <f>IF(W20="-","-",W20*INDEX('3c Mappings'!$C$8:$O$21,MATCH($C125,'3c Mappings'!$B$8:$B$21,0),MATCH($B125,'3c Mappings'!$C$7:$O$7,0)))</f>
        <v>0</v>
      </c>
      <c r="X125" s="82" t="str">
        <f>IF(X20="-","-",X20*INDEX('3c Mappings'!$C$8:$O$21,MATCH($C125,'3c Mappings'!$B$8:$B$21,0),MATCH($B125,'3c Mappings'!$C$7:$O$7,0)))</f>
        <v>-</v>
      </c>
      <c r="Y125" s="82" t="str">
        <f>IF(Y20="-","-",Y20*INDEX('3c Mappings'!$C$8:$O$21,MATCH($C125,'3c Mappings'!$B$8:$B$21,0),MATCH($B125,'3c Mappings'!$C$7:$O$7,0)))</f>
        <v>-</v>
      </c>
      <c r="Z125" s="10"/>
    </row>
    <row r="126" spans="1:26" s="14" customFormat="1" ht="11.25">
      <c r="A126" s="10"/>
      <c r="B126" s="74" t="s">
        <v>163</v>
      </c>
      <c r="C126" s="75" t="s">
        <v>136</v>
      </c>
      <c r="D126" s="197"/>
      <c r="E126" s="29"/>
      <c r="F126" s="82">
        <f>IF(F21="-","-",F21*INDEX('3c Mappings'!$C$8:$O$21,MATCH($C126,'3c Mappings'!$B$8:$B$21,0),MATCH($B126,'3c Mappings'!$C$7:$O$7,0)))</f>
        <v>0.11665165372864675</v>
      </c>
      <c r="G126" s="82">
        <f>IF(G21="-","-",G21*INDEX('3c Mappings'!$C$8:$O$21,MATCH($C126,'3c Mappings'!$B$8:$B$21,0),MATCH($B126,'3c Mappings'!$C$7:$O$7,0)))</f>
        <v>0.11535924812333059</v>
      </c>
      <c r="H126" s="82">
        <f>IF(H21="-","-",H21*INDEX('3c Mappings'!$C$8:$O$21,MATCH($C126,'3c Mappings'!$B$8:$B$21,0),MATCH($B126,'3c Mappings'!$C$7:$O$7,0)))</f>
        <v>0.12154073558726779</v>
      </c>
      <c r="I126" s="82">
        <f>IF(I21="-","-",I21*INDEX('3c Mappings'!$C$8:$O$21,MATCH($C126,'3c Mappings'!$B$8:$B$21,0),MATCH($B126,'3c Mappings'!$C$7:$O$7,0)))</f>
        <v>0.11779275933185093</v>
      </c>
      <c r="J126" s="82">
        <f>IF(J21="-","-",J21*INDEX('3c Mappings'!$C$8:$O$21,MATCH($C126,'3c Mappings'!$B$8:$B$21,0),MATCH($B126,'3c Mappings'!$C$7:$O$7,0)))</f>
        <v>0.12271731329215199</v>
      </c>
      <c r="K126" s="82">
        <f>IF(K21="-","-",K21*INDEX('3c Mappings'!$C$8:$O$21,MATCH($C126,'3c Mappings'!$B$8:$B$21,0),MATCH($B126,'3c Mappings'!$C$7:$O$7,0)))</f>
        <v>0.12297579441321524</v>
      </c>
      <c r="L126" s="82">
        <f>IF(L21="-","-",L21*INDEX('3c Mappings'!$C$8:$O$21,MATCH($C126,'3c Mappings'!$B$8:$B$21,0),MATCH($B126,'3c Mappings'!$C$7:$O$7,0)))</f>
        <v>0.11661256618804122</v>
      </c>
      <c r="M126" s="82">
        <f>IF(M21="-","-",M21*INDEX('3c Mappings'!$C$8:$O$21,MATCH($C126,'3c Mappings'!$B$8:$B$21,0),MATCH($B126,'3c Mappings'!$C$7:$O$7,0)))</f>
        <v>0.11738800955123092</v>
      </c>
      <c r="N126" s="84"/>
      <c r="O126" s="82">
        <f>IF(O21="-","-",O21*INDEX('3c Mappings'!$C$8:$O$21,MATCH($C126,'3c Mappings'!$B$8:$B$21,0),MATCH($B126,'3c Mappings'!$C$7:$O$7,0)))</f>
        <v>0.11738800955123092</v>
      </c>
      <c r="P126" s="82">
        <f>IF(P21="-","-",P21*INDEX('3c Mappings'!$C$8:$O$21,MATCH($C126,'3c Mappings'!$B$8:$B$21,0),MATCH($B126,'3c Mappings'!$C$7:$O$7,0)))</f>
        <v>0.1220600272908911</v>
      </c>
      <c r="Q126" s="82">
        <f>IF(Q21="-","-",Q21*INDEX('3c Mappings'!$C$8:$O$21,MATCH($C126,'3c Mappings'!$B$8:$B$21,0),MATCH($B126,'3c Mappings'!$C$7:$O$7,0)))</f>
        <v>0.11727812655122132</v>
      </c>
      <c r="R126" s="82">
        <f>IF(R21="-","-",R21*INDEX('3c Mappings'!$C$8:$O$21,MATCH($C126,'3c Mappings'!$B$8:$B$21,0),MATCH($B126,'3c Mappings'!$C$7:$O$7,0)))</f>
        <v>9.7837371700688416E-2</v>
      </c>
      <c r="S126" s="82">
        <f>IF(S21="-","-",S21*INDEX('3c Mappings'!$C$8:$O$21,MATCH($C126,'3c Mappings'!$B$8:$B$21,0),MATCH($B126,'3c Mappings'!$C$7:$O$7,0)))</f>
        <v>6.9145967262669611E-2</v>
      </c>
      <c r="T126" s="82">
        <f>IF(T21="-","-",T21*INDEX('3c Mappings'!$C$8:$O$21,MATCH($C126,'3c Mappings'!$B$8:$B$21,0),MATCH($B126,'3c Mappings'!$C$7:$O$7,0)))</f>
        <v>0.10241109637244272</v>
      </c>
      <c r="U126" s="82">
        <f>IF(U21="-","-",U21*INDEX('3c Mappings'!$C$8:$O$21,MATCH($C126,'3c Mappings'!$B$8:$B$21,0),MATCH($B126,'3c Mappings'!$C$7:$O$7,0)))</f>
        <v>9.7758436193304543E-2</v>
      </c>
      <c r="V126" s="82">
        <f>IF(V21="-","-",V21*INDEX('3c Mappings'!$C$8:$O$21,MATCH($C126,'3c Mappings'!$B$8:$B$21,0),MATCH($B126,'3c Mappings'!$C$7:$O$7,0)))</f>
        <v>0.11973613985035872</v>
      </c>
      <c r="W126" s="82">
        <f>IF(W21="-","-",W21*INDEX('3c Mappings'!$C$8:$O$21,MATCH($C126,'3c Mappings'!$B$8:$B$21,0),MATCH($B126,'3c Mappings'!$C$7:$O$7,0)))</f>
        <v>0.15217552054379438</v>
      </c>
      <c r="X126" s="82" t="str">
        <f>IF(X21="-","-",X21*INDEX('3c Mappings'!$C$8:$O$21,MATCH($C126,'3c Mappings'!$B$8:$B$21,0),MATCH($B126,'3c Mappings'!$C$7:$O$7,0)))</f>
        <v>-</v>
      </c>
      <c r="Y126" s="82" t="str">
        <f>IF(Y21="-","-",Y21*INDEX('3c Mappings'!$C$8:$O$21,MATCH($C126,'3c Mappings'!$B$8:$B$21,0),MATCH($B126,'3c Mappings'!$C$7:$O$7,0)))</f>
        <v>-</v>
      </c>
      <c r="Z126" s="10"/>
    </row>
    <row r="127" spans="1:26" s="14" customFormat="1" ht="11.25">
      <c r="A127" s="10"/>
      <c r="B127" s="74" t="s">
        <v>164</v>
      </c>
      <c r="C127" s="75" t="s">
        <v>136</v>
      </c>
      <c r="D127" s="197"/>
      <c r="E127" s="29"/>
      <c r="F127" s="82">
        <f>IF(F22="-","-",F22*INDEX('3c Mappings'!$C$8:$O$21,MATCH($C127,'3c Mappings'!$B$8:$B$21,0),MATCH($B127,'3c Mappings'!$C$7:$O$7,0)))</f>
        <v>8.7903347709496806</v>
      </c>
      <c r="G127" s="82">
        <f>IF(G22="-","-",G22*INDEX('3c Mappings'!$C$8:$O$21,MATCH($C127,'3c Mappings'!$B$8:$B$21,0),MATCH($B127,'3c Mappings'!$C$7:$O$7,0)))</f>
        <v>8.718065569289525</v>
      </c>
      <c r="H127" s="82">
        <f>IF(H22="-","-",H22*INDEX('3c Mappings'!$C$8:$O$21,MATCH($C127,'3c Mappings'!$B$8:$B$21,0),MATCH($B127,'3c Mappings'!$C$7:$O$7,0)))</f>
        <v>8.9669159196393213</v>
      </c>
      <c r="I127" s="82">
        <f>IF(I22="-","-",I22*INDEX('3c Mappings'!$C$8:$O$21,MATCH($C127,'3c Mappings'!$B$8:$B$21,0),MATCH($B127,'3c Mappings'!$C$7:$O$7,0)))</f>
        <v>8.7573352348248683</v>
      </c>
      <c r="J127" s="82">
        <f>IF(J22="-","-",J22*INDEX('3c Mappings'!$C$8:$O$21,MATCH($C127,'3c Mappings'!$B$8:$B$21,0),MATCH($B127,'3c Mappings'!$C$7:$O$7,0)))</f>
        <v>8.8461798903310935</v>
      </c>
      <c r="K127" s="82">
        <f>IF(K22="-","-",K22*INDEX('3c Mappings'!$C$8:$O$21,MATCH($C127,'3c Mappings'!$B$8:$B$21,0),MATCH($B127,'3c Mappings'!$C$7:$O$7,0)))</f>
        <v>8.8606337306631247</v>
      </c>
      <c r="L127" s="82">
        <f>IF(L22="-","-",L22*INDEX('3c Mappings'!$C$8:$O$21,MATCH($C127,'3c Mappings'!$B$8:$B$21,0),MATCH($B127,'3c Mappings'!$C$7:$O$7,0)))</f>
        <v>9.2302786601518694</v>
      </c>
      <c r="M127" s="82">
        <f>IF(M22="-","-",M22*INDEX('3c Mappings'!$C$8:$O$21,MATCH($C127,'3c Mappings'!$B$8:$B$21,0),MATCH($B127,'3c Mappings'!$C$7:$O$7,0)))</f>
        <v>9.2736401811479627</v>
      </c>
      <c r="N127" s="84"/>
      <c r="O127" s="82">
        <f>IF(O22="-","-",O22*INDEX('3c Mappings'!$C$8:$O$21,MATCH($C127,'3c Mappings'!$B$8:$B$21,0),MATCH($B127,'3c Mappings'!$C$7:$O$7,0)))</f>
        <v>9.2736401811479627</v>
      </c>
      <c r="P127" s="82">
        <f>IF(P22="-","-",P22*INDEX('3c Mappings'!$C$8:$O$21,MATCH($C127,'3c Mappings'!$B$8:$B$21,0),MATCH($B127,'3c Mappings'!$C$7:$O$7,0)))</f>
        <v>10.779788695177384</v>
      </c>
      <c r="Q127" s="82">
        <f>IF(Q22="-","-",Q22*INDEX('3c Mappings'!$C$8:$O$21,MATCH($C127,'3c Mappings'!$B$8:$B$21,0),MATCH($B127,'3c Mappings'!$C$7:$O$7,0)))</f>
        <v>10.51239264903481</v>
      </c>
      <c r="R127" s="82">
        <f>IF(R22="-","-",R22*INDEX('3c Mappings'!$C$8:$O$21,MATCH($C127,'3c Mappings'!$B$8:$B$21,0),MATCH($B127,'3c Mappings'!$C$7:$O$7,0)))</f>
        <v>8.5840633636134029</v>
      </c>
      <c r="S127" s="82">
        <f>IF(S22="-","-",S22*INDEX('3c Mappings'!$C$8:$O$21,MATCH($C127,'3c Mappings'!$B$8:$B$21,0),MATCH($B127,'3c Mappings'!$C$7:$O$7,0)))</f>
        <v>6.9796870867579353</v>
      </c>
      <c r="T127" s="82">
        <f>IF(T22="-","-",T22*INDEX('3c Mappings'!$C$8:$O$21,MATCH($C127,'3c Mappings'!$B$8:$B$21,0),MATCH($B127,'3c Mappings'!$C$7:$O$7,0)))</f>
        <v>6.0087617255015697</v>
      </c>
      <c r="U127" s="82">
        <f>IF(U22="-","-",U22*INDEX('3c Mappings'!$C$8:$O$21,MATCH($C127,'3c Mappings'!$B$8:$B$21,0),MATCH($B127,'3c Mappings'!$C$7:$O$7,0)))</f>
        <v>5.7485925995250069</v>
      </c>
      <c r="V127" s="82">
        <f>IF(V22="-","-",V22*INDEX('3c Mappings'!$C$8:$O$21,MATCH($C127,'3c Mappings'!$B$8:$B$21,0),MATCH($B127,'3c Mappings'!$C$7:$O$7,0)))</f>
        <v>7.2233621102779244</v>
      </c>
      <c r="W127" s="82">
        <f>IF(W22="-","-",W22*INDEX('3c Mappings'!$C$8:$O$21,MATCH($C127,'3c Mappings'!$B$8:$B$21,0),MATCH($B127,'3c Mappings'!$C$7:$O$7,0)))</f>
        <v>9.0373190719478451</v>
      </c>
      <c r="X127" s="82" t="str">
        <f>IF(X22="-","-",X22*INDEX('3c Mappings'!$C$8:$O$21,MATCH($C127,'3c Mappings'!$B$8:$B$21,0),MATCH($B127,'3c Mappings'!$C$7:$O$7,0)))</f>
        <v>-</v>
      </c>
      <c r="Y127" s="82" t="str">
        <f>IF(Y22="-","-",Y22*INDEX('3c Mappings'!$C$8:$O$21,MATCH($C127,'3c Mappings'!$B$8:$B$21,0),MATCH($B127,'3c Mappings'!$C$7:$O$7,0)))</f>
        <v>-</v>
      </c>
      <c r="Z127" s="10"/>
    </row>
    <row r="128" spans="1:26" s="14" customFormat="1" ht="11.25">
      <c r="A128" s="10"/>
      <c r="B128" s="74" t="s">
        <v>165</v>
      </c>
      <c r="C128" s="75" t="s">
        <v>136</v>
      </c>
      <c r="D128" s="197"/>
      <c r="E128" s="29"/>
      <c r="F128" s="82">
        <f>IF(F23="-","-",F23*INDEX('3c Mappings'!$C$8:$O$21,MATCH($C128,'3c Mappings'!$B$8:$B$21,0),MATCH($B128,'3c Mappings'!$C$7:$O$7,0)))</f>
        <v>1.1503302420660519</v>
      </c>
      <c r="G128" s="82">
        <f>IF(G23="-","-",G23*INDEX('3c Mappings'!$C$8:$O$21,MATCH($C128,'3c Mappings'!$B$8:$B$21,0),MATCH($B128,'3c Mappings'!$C$7:$O$7,0)))</f>
        <v>1.1386521151587032</v>
      </c>
      <c r="H128" s="82">
        <f>IF(H23="-","-",H23*INDEX('3c Mappings'!$C$8:$O$21,MATCH($C128,'3c Mappings'!$B$8:$B$21,0),MATCH($B128,'3c Mappings'!$C$7:$O$7,0)))</f>
        <v>1.1969770443723595</v>
      </c>
      <c r="I128" s="82">
        <f>IF(I23="-","-",I23*INDEX('3c Mappings'!$C$8:$O$21,MATCH($C128,'3c Mappings'!$B$8:$B$21,0),MATCH($B128,'3c Mappings'!$C$7:$O$7,0)))</f>
        <v>1.1631104763410485</v>
      </c>
      <c r="J128" s="82">
        <f>IF(J23="-","-",J23*INDEX('3c Mappings'!$C$8:$O$21,MATCH($C128,'3c Mappings'!$B$8:$B$21,0),MATCH($B128,'3c Mappings'!$C$7:$O$7,0)))</f>
        <v>1.1756317493678905</v>
      </c>
      <c r="K128" s="82">
        <f>IF(K23="-","-",K23*INDEX('3c Mappings'!$C$8:$O$21,MATCH($C128,'3c Mappings'!$B$8:$B$21,0),MATCH($B128,'3c Mappings'!$C$7:$O$7,0)))</f>
        <v>1.1779673747493602</v>
      </c>
      <c r="L128" s="82">
        <f>IF(L23="-","-",L23*INDEX('3c Mappings'!$C$8:$O$21,MATCH($C128,'3c Mappings'!$B$8:$B$21,0),MATCH($B128,'3c Mappings'!$C$7:$O$7,0)))</f>
        <v>1.8713633809796155</v>
      </c>
      <c r="M128" s="82">
        <f>IF(M23="-","-",M23*INDEX('3c Mappings'!$C$8:$O$21,MATCH($C128,'3c Mappings'!$B$8:$B$21,0),MATCH($B128,'3c Mappings'!$C$7:$O$7,0)))</f>
        <v>1.8783702571240246</v>
      </c>
      <c r="N128" s="84"/>
      <c r="O128" s="82">
        <f>IF(O23="-","-",O23*INDEX('3c Mappings'!$C$8:$O$21,MATCH($C128,'3c Mappings'!$B$8:$B$21,0),MATCH($B128,'3c Mappings'!$C$7:$O$7,0)))</f>
        <v>1.8783702571240246</v>
      </c>
      <c r="P128" s="82">
        <f>IF(P23="-","-",P23*INDEX('3c Mappings'!$C$8:$O$21,MATCH($C128,'3c Mappings'!$B$8:$B$21,0),MATCH($B128,'3c Mappings'!$C$7:$O$7,0)))</f>
        <v>2.0319435961490711</v>
      </c>
      <c r="Q128" s="82">
        <f>IF(Q23="-","-",Q23*INDEX('3c Mappings'!$C$8:$O$21,MATCH($C128,'3c Mappings'!$B$8:$B$21,0),MATCH($B128,'3c Mappings'!$C$7:$O$7,0)))</f>
        <v>1.9887345265918814</v>
      </c>
      <c r="R128" s="82">
        <f>IF(R23="-","-",R23*INDEX('3c Mappings'!$C$8:$O$21,MATCH($C128,'3c Mappings'!$B$8:$B$21,0),MATCH($B128,'3c Mappings'!$C$7:$O$7,0)))</f>
        <v>1.3466861369086338</v>
      </c>
      <c r="S128" s="82">
        <f>IF(S23="-","-",S23*INDEX('3c Mappings'!$C$8:$O$21,MATCH($C128,'3c Mappings'!$B$8:$B$21,0),MATCH($B128,'3c Mappings'!$C$7:$O$7,0)))</f>
        <v>1.0874317195654943</v>
      </c>
      <c r="T128" s="82">
        <f>IF(T23="-","-",T23*INDEX('3c Mappings'!$C$8:$O$21,MATCH($C128,'3c Mappings'!$B$8:$B$21,0),MATCH($B128,'3c Mappings'!$C$7:$O$7,0)))</f>
        <v>0.7723935768434802</v>
      </c>
      <c r="U128" s="82">
        <f>IF(U23="-","-",U23*INDEX('3c Mappings'!$C$8:$O$21,MATCH($C128,'3c Mappings'!$B$8:$B$21,0),MATCH($B128,'3c Mappings'!$C$7:$O$7,0)))</f>
        <v>0.73035231997702521</v>
      </c>
      <c r="V128" s="82">
        <f>IF(V23="-","-",V23*INDEX('3c Mappings'!$C$8:$O$21,MATCH($C128,'3c Mappings'!$B$8:$B$21,0),MATCH($B128,'3c Mappings'!$C$7:$O$7,0)))</f>
        <v>1.4048413097099997</v>
      </c>
      <c r="W128" s="82">
        <f>IF(W23="-","-",W23*INDEX('3c Mappings'!$C$8:$O$21,MATCH($C128,'3c Mappings'!$B$8:$B$21,0),MATCH($B128,'3c Mappings'!$C$7:$O$7,0)))</f>
        <v>1.6979622950844502</v>
      </c>
      <c r="X128" s="82" t="str">
        <f>IF(X23="-","-",X23*INDEX('3c Mappings'!$C$8:$O$21,MATCH($C128,'3c Mappings'!$B$8:$B$21,0),MATCH($B128,'3c Mappings'!$C$7:$O$7,0)))</f>
        <v>-</v>
      </c>
      <c r="Y128" s="82" t="str">
        <f>IF(Y23="-","-",Y23*INDEX('3c Mappings'!$C$8:$O$21,MATCH($C128,'3c Mappings'!$B$8:$B$21,0),MATCH($B128,'3c Mappings'!$C$7:$O$7,0)))</f>
        <v>-</v>
      </c>
      <c r="Z128" s="10"/>
    </row>
    <row r="129" spans="1:26" s="14" customFormat="1" ht="11.25">
      <c r="A129" s="10"/>
      <c r="B129" s="74" t="s">
        <v>166</v>
      </c>
      <c r="C129" s="75" t="s">
        <v>136</v>
      </c>
      <c r="D129" s="197"/>
      <c r="E129" s="29"/>
      <c r="F129" s="82">
        <f>IF(F24="-","-",F24*INDEX('3c Mappings'!$C$8:$O$21,MATCH($C129,'3c Mappings'!$B$8:$B$21,0),MATCH($B129,'3c Mappings'!$C$7:$O$7,0)))</f>
        <v>0</v>
      </c>
      <c r="G129" s="82">
        <f>IF(G24="-","-",G24*INDEX('3c Mappings'!$C$8:$O$21,MATCH($C129,'3c Mappings'!$B$8:$B$21,0),MATCH($B129,'3c Mappings'!$C$7:$O$7,0)))</f>
        <v>0</v>
      </c>
      <c r="H129" s="82">
        <f>IF(H24="-","-",H24*INDEX('3c Mappings'!$C$8:$O$21,MATCH($C129,'3c Mappings'!$B$8:$B$21,0),MATCH($B129,'3c Mappings'!$C$7:$O$7,0)))</f>
        <v>0</v>
      </c>
      <c r="I129" s="82">
        <f>IF(I24="-","-",I24*INDEX('3c Mappings'!$C$8:$O$21,MATCH($C129,'3c Mappings'!$B$8:$B$21,0),MATCH($B129,'3c Mappings'!$C$7:$O$7,0)))</f>
        <v>0</v>
      </c>
      <c r="J129" s="82">
        <f>IF(J24="-","-",J24*INDEX('3c Mappings'!$C$8:$O$21,MATCH($C129,'3c Mappings'!$B$8:$B$21,0),MATCH($B129,'3c Mappings'!$C$7:$O$7,0)))</f>
        <v>0</v>
      </c>
      <c r="K129" s="82">
        <f>IF(K24="-","-",K24*INDEX('3c Mappings'!$C$8:$O$21,MATCH($C129,'3c Mappings'!$B$8:$B$21,0),MATCH($B129,'3c Mappings'!$C$7:$O$7,0)))</f>
        <v>0</v>
      </c>
      <c r="L129" s="82">
        <f>IF(L24="-","-",L24*INDEX('3c Mappings'!$C$8:$O$21,MATCH($C129,'3c Mappings'!$B$8:$B$21,0),MATCH($B129,'3c Mappings'!$C$7:$O$7,0)))</f>
        <v>0</v>
      </c>
      <c r="M129" s="82">
        <f>IF(M24="-","-",M24*INDEX('3c Mappings'!$C$8:$O$21,MATCH($C129,'3c Mappings'!$B$8:$B$21,0),MATCH($B129,'3c Mappings'!$C$7:$O$7,0)))</f>
        <v>0</v>
      </c>
      <c r="N129" s="84"/>
      <c r="O129" s="82">
        <f>IF(O24="-","-",O24*INDEX('3c Mappings'!$C$8:$O$21,MATCH($C129,'3c Mappings'!$B$8:$B$21,0),MATCH($B129,'3c Mappings'!$C$7:$O$7,0)))</f>
        <v>0</v>
      </c>
      <c r="P129" s="82">
        <f>IF(P24="-","-",P24*INDEX('3c Mappings'!$C$8:$O$21,MATCH($C129,'3c Mappings'!$B$8:$B$21,0),MATCH($B129,'3c Mappings'!$C$7:$O$7,0)))</f>
        <v>0</v>
      </c>
      <c r="Q129" s="82">
        <f>IF(Q24="-","-",Q24*INDEX('3c Mappings'!$C$8:$O$21,MATCH($C129,'3c Mappings'!$B$8:$B$21,0),MATCH($B129,'3c Mappings'!$C$7:$O$7,0)))</f>
        <v>0</v>
      </c>
      <c r="R129" s="82">
        <f>IF(R24="-","-",R24*INDEX('3c Mappings'!$C$8:$O$21,MATCH($C129,'3c Mappings'!$B$8:$B$21,0),MATCH($B129,'3c Mappings'!$C$7:$O$7,0)))</f>
        <v>0</v>
      </c>
      <c r="S129" s="82">
        <f>IF(S24="-","-",S24*INDEX('3c Mappings'!$C$8:$O$21,MATCH($C129,'3c Mappings'!$B$8:$B$21,0),MATCH($B129,'3c Mappings'!$C$7:$O$7,0)))</f>
        <v>0</v>
      </c>
      <c r="T129" s="82">
        <f>IF(T24="-","-",T24*INDEX('3c Mappings'!$C$8:$O$21,MATCH($C129,'3c Mappings'!$B$8:$B$21,0),MATCH($B129,'3c Mappings'!$C$7:$O$7,0)))</f>
        <v>0</v>
      </c>
      <c r="U129" s="82">
        <f>IF(U24="-","-",U24*INDEX('3c Mappings'!$C$8:$O$21,MATCH($C129,'3c Mappings'!$B$8:$B$21,0),MATCH($B129,'3c Mappings'!$C$7:$O$7,0)))</f>
        <v>0</v>
      </c>
      <c r="V129" s="82">
        <f>IF(V24="-","-",V24*INDEX('3c Mappings'!$C$8:$O$21,MATCH($C129,'3c Mappings'!$B$8:$B$21,0),MATCH($B129,'3c Mappings'!$C$7:$O$7,0)))</f>
        <v>0</v>
      </c>
      <c r="W129" s="82">
        <f>IF(W24="-","-",W24*INDEX('3c Mappings'!$C$8:$O$21,MATCH($C129,'3c Mappings'!$B$8:$B$21,0),MATCH($B129,'3c Mappings'!$C$7:$O$7,0)))</f>
        <v>0</v>
      </c>
      <c r="X129" s="82" t="str">
        <f>IF(X24="-","-",X24*INDEX('3c Mappings'!$C$8:$O$21,MATCH($C129,'3c Mappings'!$B$8:$B$21,0),MATCH($B129,'3c Mappings'!$C$7:$O$7,0)))</f>
        <v>-</v>
      </c>
      <c r="Y129" s="82" t="str">
        <f>IF(Y24="-","-",Y24*INDEX('3c Mappings'!$C$8:$O$21,MATCH($C129,'3c Mappings'!$B$8:$B$21,0),MATCH($B129,'3c Mappings'!$C$7:$O$7,0)))</f>
        <v>-</v>
      </c>
      <c r="Z129" s="10"/>
    </row>
    <row r="130" spans="1:26" s="14" customFormat="1" ht="11.25">
      <c r="A130" s="10"/>
      <c r="B130" s="74" t="s">
        <v>167</v>
      </c>
      <c r="C130" s="75" t="s">
        <v>136</v>
      </c>
      <c r="D130" s="197"/>
      <c r="E130" s="29"/>
      <c r="F130" s="82">
        <f>IF(F25="-","-",F25*INDEX('3c Mappings'!$C$8:$O$21,MATCH($C130,'3c Mappings'!$B$8:$B$21,0),MATCH($B130,'3c Mappings'!$C$7:$O$7,0)))</f>
        <v>0</v>
      </c>
      <c r="G130" s="82">
        <f>IF(G25="-","-",G25*INDEX('3c Mappings'!$C$8:$O$21,MATCH($C130,'3c Mappings'!$B$8:$B$21,0),MATCH($B130,'3c Mappings'!$C$7:$O$7,0)))</f>
        <v>0</v>
      </c>
      <c r="H130" s="82">
        <f>IF(H25="-","-",H25*INDEX('3c Mappings'!$C$8:$O$21,MATCH($C130,'3c Mappings'!$B$8:$B$21,0),MATCH($B130,'3c Mappings'!$C$7:$O$7,0)))</f>
        <v>0</v>
      </c>
      <c r="I130" s="82">
        <f>IF(I25="-","-",I25*INDEX('3c Mappings'!$C$8:$O$21,MATCH($C130,'3c Mappings'!$B$8:$B$21,0),MATCH($B130,'3c Mappings'!$C$7:$O$7,0)))</f>
        <v>0</v>
      </c>
      <c r="J130" s="82">
        <f>IF(J25="-","-",J25*INDEX('3c Mappings'!$C$8:$O$21,MATCH($C130,'3c Mappings'!$B$8:$B$21,0),MATCH($B130,'3c Mappings'!$C$7:$O$7,0)))</f>
        <v>0</v>
      </c>
      <c r="K130" s="82">
        <f>IF(K25="-","-",K25*INDEX('3c Mappings'!$C$8:$O$21,MATCH($C130,'3c Mappings'!$B$8:$B$21,0),MATCH($B130,'3c Mappings'!$C$7:$O$7,0)))</f>
        <v>0</v>
      </c>
      <c r="L130" s="82">
        <f>IF(L25="-","-",L25*INDEX('3c Mappings'!$C$8:$O$21,MATCH($C130,'3c Mappings'!$B$8:$B$21,0),MATCH($B130,'3c Mappings'!$C$7:$O$7,0)))</f>
        <v>0</v>
      </c>
      <c r="M130" s="82">
        <f>IF(M25="-","-",M25*INDEX('3c Mappings'!$C$8:$O$21,MATCH($C130,'3c Mappings'!$B$8:$B$21,0),MATCH($B130,'3c Mappings'!$C$7:$O$7,0)))</f>
        <v>0</v>
      </c>
      <c r="N130" s="84"/>
      <c r="O130" s="82">
        <f>IF(O25="-","-",O25*INDEX('3c Mappings'!$C$8:$O$21,MATCH($C130,'3c Mappings'!$B$8:$B$21,0),MATCH($B130,'3c Mappings'!$C$7:$O$7,0)))</f>
        <v>0</v>
      </c>
      <c r="P130" s="82">
        <f>IF(P25="-","-",P25*INDEX('3c Mappings'!$C$8:$O$21,MATCH($C130,'3c Mappings'!$B$8:$B$21,0),MATCH($B130,'3c Mappings'!$C$7:$O$7,0)))</f>
        <v>0</v>
      </c>
      <c r="Q130" s="82">
        <f>IF(Q25="-","-",Q25*INDEX('3c Mappings'!$C$8:$O$21,MATCH($C130,'3c Mappings'!$B$8:$B$21,0),MATCH($B130,'3c Mappings'!$C$7:$O$7,0)))</f>
        <v>0</v>
      </c>
      <c r="R130" s="82">
        <f>IF(R25="-","-",R25*INDEX('3c Mappings'!$C$8:$O$21,MATCH($C130,'3c Mappings'!$B$8:$B$21,0),MATCH($B130,'3c Mappings'!$C$7:$O$7,0)))</f>
        <v>0</v>
      </c>
      <c r="S130" s="82">
        <f>IF(S25="-","-",S25*INDEX('3c Mappings'!$C$8:$O$21,MATCH($C130,'3c Mappings'!$B$8:$B$21,0),MATCH($B130,'3c Mappings'!$C$7:$O$7,0)))</f>
        <v>0</v>
      </c>
      <c r="T130" s="82">
        <f>IF(T25="-","-",T25*INDEX('3c Mappings'!$C$8:$O$21,MATCH($C130,'3c Mappings'!$B$8:$B$21,0),MATCH($B130,'3c Mappings'!$C$7:$O$7,0)))</f>
        <v>0</v>
      </c>
      <c r="U130" s="82">
        <f>IF(U25="-","-",U25*INDEX('3c Mappings'!$C$8:$O$21,MATCH($C130,'3c Mappings'!$B$8:$B$21,0),MATCH($B130,'3c Mappings'!$C$7:$O$7,0)))</f>
        <v>0</v>
      </c>
      <c r="V130" s="82">
        <f>IF(V25="-","-",V25*INDEX('3c Mappings'!$C$8:$O$21,MATCH($C130,'3c Mappings'!$B$8:$B$21,0),MATCH($B130,'3c Mappings'!$C$7:$O$7,0)))</f>
        <v>0</v>
      </c>
      <c r="W130" s="82">
        <f>IF(W25="-","-",W25*INDEX('3c Mappings'!$C$8:$O$21,MATCH($C130,'3c Mappings'!$B$8:$B$21,0),MATCH($B130,'3c Mappings'!$C$7:$O$7,0)))</f>
        <v>0</v>
      </c>
      <c r="X130" s="82" t="str">
        <f>IF(X25="-","-",X25*INDEX('3c Mappings'!$C$8:$O$21,MATCH($C130,'3c Mappings'!$B$8:$B$21,0),MATCH($B130,'3c Mappings'!$C$7:$O$7,0)))</f>
        <v>-</v>
      </c>
      <c r="Y130" s="82" t="str">
        <f>IF(Y25="-","-",Y25*INDEX('3c Mappings'!$C$8:$O$21,MATCH($C130,'3c Mappings'!$B$8:$B$21,0),MATCH($B130,'3c Mappings'!$C$7:$O$7,0)))</f>
        <v>-</v>
      </c>
      <c r="Z130" s="10"/>
    </row>
    <row r="131" spans="1:26" s="14" customFormat="1" ht="11.25">
      <c r="A131" s="10"/>
      <c r="B131" s="74" t="s">
        <v>168</v>
      </c>
      <c r="C131" s="75" t="s">
        <v>136</v>
      </c>
      <c r="D131" s="197"/>
      <c r="E131" s="29"/>
      <c r="F131" s="82">
        <f>IF(F26="-","-",F26*INDEX('3c Mappings'!$C$8:$O$21,MATCH($C131,'3c Mappings'!$B$8:$B$21,0),MATCH($B131,'3c Mappings'!$C$7:$O$7,0)))</f>
        <v>0</v>
      </c>
      <c r="G131" s="82">
        <f>IF(G26="-","-",G26*INDEX('3c Mappings'!$C$8:$O$21,MATCH($C131,'3c Mappings'!$B$8:$B$21,0),MATCH($B131,'3c Mappings'!$C$7:$O$7,0)))</f>
        <v>0</v>
      </c>
      <c r="H131" s="82">
        <f>IF(H26="-","-",H26*INDEX('3c Mappings'!$C$8:$O$21,MATCH($C131,'3c Mappings'!$B$8:$B$21,0),MATCH($B131,'3c Mappings'!$C$7:$O$7,0)))</f>
        <v>0</v>
      </c>
      <c r="I131" s="82">
        <f>IF(I26="-","-",I26*INDEX('3c Mappings'!$C$8:$O$21,MATCH($C131,'3c Mappings'!$B$8:$B$21,0),MATCH($B131,'3c Mappings'!$C$7:$O$7,0)))</f>
        <v>0</v>
      </c>
      <c r="J131" s="82">
        <f>IF(J26="-","-",J26*INDEX('3c Mappings'!$C$8:$O$21,MATCH($C131,'3c Mappings'!$B$8:$B$21,0),MATCH($B131,'3c Mappings'!$C$7:$O$7,0)))</f>
        <v>0</v>
      </c>
      <c r="K131" s="82">
        <f>IF(K26="-","-",K26*INDEX('3c Mappings'!$C$8:$O$21,MATCH($C131,'3c Mappings'!$B$8:$B$21,0),MATCH($B131,'3c Mappings'!$C$7:$O$7,0)))</f>
        <v>0</v>
      </c>
      <c r="L131" s="82">
        <f>IF(L26="-","-",L26*INDEX('3c Mappings'!$C$8:$O$21,MATCH($C131,'3c Mappings'!$B$8:$B$21,0),MATCH($B131,'3c Mappings'!$C$7:$O$7,0)))</f>
        <v>0</v>
      </c>
      <c r="M131" s="82">
        <f>IF(M26="-","-",M26*INDEX('3c Mappings'!$C$8:$O$21,MATCH($C131,'3c Mappings'!$B$8:$B$21,0),MATCH($B131,'3c Mappings'!$C$7:$O$7,0)))</f>
        <v>0</v>
      </c>
      <c r="N131" s="84"/>
      <c r="O131" s="82">
        <f>IF(O26="-","-",O26*INDEX('3c Mappings'!$C$8:$O$21,MATCH($C131,'3c Mappings'!$B$8:$B$21,0),MATCH($B131,'3c Mappings'!$C$7:$O$7,0)))</f>
        <v>0</v>
      </c>
      <c r="P131" s="82">
        <f>IF(P26="-","-",P26*INDEX('3c Mappings'!$C$8:$O$21,MATCH($C131,'3c Mappings'!$B$8:$B$21,0),MATCH($B131,'3c Mappings'!$C$7:$O$7,0)))</f>
        <v>0</v>
      </c>
      <c r="Q131" s="82">
        <f>IF(Q26="-","-",Q26*INDEX('3c Mappings'!$C$8:$O$21,MATCH($C131,'3c Mappings'!$B$8:$B$21,0),MATCH($B131,'3c Mappings'!$C$7:$O$7,0)))</f>
        <v>0</v>
      </c>
      <c r="R131" s="82">
        <f>IF(R26="-","-",R26*INDEX('3c Mappings'!$C$8:$O$21,MATCH($C131,'3c Mappings'!$B$8:$B$21,0),MATCH($B131,'3c Mappings'!$C$7:$O$7,0)))</f>
        <v>0</v>
      </c>
      <c r="S131" s="82">
        <f>IF(S26="-","-",S26*INDEX('3c Mappings'!$C$8:$O$21,MATCH($C131,'3c Mappings'!$B$8:$B$21,0),MATCH($B131,'3c Mappings'!$C$7:$O$7,0)))</f>
        <v>0</v>
      </c>
      <c r="T131" s="82">
        <f>IF(T26="-","-",T26*INDEX('3c Mappings'!$C$8:$O$21,MATCH($C131,'3c Mappings'!$B$8:$B$21,0),MATCH($B131,'3c Mappings'!$C$7:$O$7,0)))</f>
        <v>0</v>
      </c>
      <c r="U131" s="82">
        <f>IF(U26="-","-",U26*INDEX('3c Mappings'!$C$8:$O$21,MATCH($C131,'3c Mappings'!$B$8:$B$21,0),MATCH($B131,'3c Mappings'!$C$7:$O$7,0)))</f>
        <v>0</v>
      </c>
      <c r="V131" s="82">
        <f>IF(V26="-","-",V26*INDEX('3c Mappings'!$C$8:$O$21,MATCH($C131,'3c Mappings'!$B$8:$B$21,0),MATCH($B131,'3c Mappings'!$C$7:$O$7,0)))</f>
        <v>0</v>
      </c>
      <c r="W131" s="82">
        <f>IF(W26="-","-",W26*INDEX('3c Mappings'!$C$8:$O$21,MATCH($C131,'3c Mappings'!$B$8:$B$21,0),MATCH($B131,'3c Mappings'!$C$7:$O$7,0)))</f>
        <v>0</v>
      </c>
      <c r="X131" s="82" t="str">
        <f>IF(X26="-","-",X26*INDEX('3c Mappings'!$C$8:$O$21,MATCH($C131,'3c Mappings'!$B$8:$B$21,0),MATCH($B131,'3c Mappings'!$C$7:$O$7,0)))</f>
        <v>-</v>
      </c>
      <c r="Y131" s="82" t="str">
        <f>IF(Y26="-","-",Y26*INDEX('3c Mappings'!$C$8:$O$21,MATCH($C131,'3c Mappings'!$B$8:$B$21,0),MATCH($B131,'3c Mappings'!$C$7:$O$7,0)))</f>
        <v>-</v>
      </c>
      <c r="Z131" s="10"/>
    </row>
    <row r="132" spans="1:26" s="14" customFormat="1" ht="12.6" customHeight="1">
      <c r="A132" s="10"/>
      <c r="B132" s="74" t="s">
        <v>156</v>
      </c>
      <c r="C132" s="75" t="s">
        <v>137</v>
      </c>
      <c r="D132" s="197"/>
      <c r="E132" s="29"/>
      <c r="F132" s="82">
        <f>IF(F14="-","-",F14*INDEX('3c Mappings'!$C$8:$O$21,MATCH($C132,'3c Mappings'!$B$8:$B$21,0),MATCH($B132,'3c Mappings'!$C$7:$O$7,0)))</f>
        <v>0</v>
      </c>
      <c r="G132" s="82">
        <f>IF(G14="-","-",G14*INDEX('3c Mappings'!$C$8:$O$21,MATCH($C132,'3c Mappings'!$B$8:$B$21,0),MATCH($B132,'3c Mappings'!$C$7:$O$7,0)))</f>
        <v>0</v>
      </c>
      <c r="H132" s="82">
        <f>IF(H14="-","-",H14*INDEX('3c Mappings'!$C$8:$O$21,MATCH($C132,'3c Mappings'!$B$8:$B$21,0),MATCH($B132,'3c Mappings'!$C$7:$O$7,0)))</f>
        <v>0</v>
      </c>
      <c r="I132" s="82">
        <f>IF(I14="-","-",I14*INDEX('3c Mappings'!$C$8:$O$21,MATCH($C132,'3c Mappings'!$B$8:$B$21,0),MATCH($B132,'3c Mappings'!$C$7:$O$7,0)))</f>
        <v>0</v>
      </c>
      <c r="J132" s="82">
        <f>IF(J14="-","-",J14*INDEX('3c Mappings'!$C$8:$O$21,MATCH($C132,'3c Mappings'!$B$8:$B$21,0),MATCH($B132,'3c Mappings'!$C$7:$O$7,0)))</f>
        <v>0</v>
      </c>
      <c r="K132" s="82">
        <f>IF(K14="-","-",K14*INDEX('3c Mappings'!$C$8:$O$21,MATCH($C132,'3c Mappings'!$B$8:$B$21,0),MATCH($B132,'3c Mappings'!$C$7:$O$7,0)))</f>
        <v>0</v>
      </c>
      <c r="L132" s="82">
        <f>IF(L14="-","-",L14*INDEX('3c Mappings'!$C$8:$O$21,MATCH($C132,'3c Mappings'!$B$8:$B$21,0),MATCH($B132,'3c Mappings'!$C$7:$O$7,0)))</f>
        <v>0</v>
      </c>
      <c r="M132" s="82">
        <f>IF(M14="-","-",M14*INDEX('3c Mappings'!$C$8:$O$21,MATCH($C132,'3c Mappings'!$B$8:$B$21,0),MATCH($B132,'3c Mappings'!$C$7:$O$7,0)))</f>
        <v>0</v>
      </c>
      <c r="N132" s="84"/>
      <c r="O132" s="82">
        <f>IF(O14="-","-",O14*INDEX('3c Mappings'!$C$8:$O$21,MATCH($C132,'3c Mappings'!$B$8:$B$21,0),MATCH($B132,'3c Mappings'!$C$7:$O$7,0)))</f>
        <v>0</v>
      </c>
      <c r="P132" s="82">
        <f>IF(P14="-","-",P14*INDEX('3c Mappings'!$C$8:$O$21,MATCH($C132,'3c Mappings'!$B$8:$B$21,0),MATCH($B132,'3c Mappings'!$C$7:$O$7,0)))</f>
        <v>0</v>
      </c>
      <c r="Q132" s="82">
        <f>IF(Q14="-","-",Q14*INDEX('3c Mappings'!$C$8:$O$21,MATCH($C132,'3c Mappings'!$B$8:$B$21,0),MATCH($B132,'3c Mappings'!$C$7:$O$7,0)))</f>
        <v>0</v>
      </c>
      <c r="R132" s="82">
        <f>IF(R14="-","-",R14*INDEX('3c Mappings'!$C$8:$O$21,MATCH($C132,'3c Mappings'!$B$8:$B$21,0),MATCH($B132,'3c Mappings'!$C$7:$O$7,0)))</f>
        <v>0</v>
      </c>
      <c r="S132" s="82">
        <f>IF(S14="-","-",S14*INDEX('3c Mappings'!$C$8:$O$21,MATCH($C132,'3c Mappings'!$B$8:$B$21,0),MATCH($B132,'3c Mappings'!$C$7:$O$7,0)))</f>
        <v>0</v>
      </c>
      <c r="T132" s="82">
        <f>IF(T14="-","-",T14*INDEX('3c Mappings'!$C$8:$O$21,MATCH($C132,'3c Mappings'!$B$8:$B$21,0),MATCH($B132,'3c Mappings'!$C$7:$O$7,0)))</f>
        <v>0</v>
      </c>
      <c r="U132" s="82">
        <f>IF(U14="-","-",U14*INDEX('3c Mappings'!$C$8:$O$21,MATCH($C132,'3c Mappings'!$B$8:$B$21,0),MATCH($B132,'3c Mappings'!$C$7:$O$7,0)))</f>
        <v>0</v>
      </c>
      <c r="V132" s="82">
        <f>IF(V14="-","-",V14*INDEX('3c Mappings'!$C$8:$O$21,MATCH($C132,'3c Mappings'!$B$8:$B$21,0),MATCH($B132,'3c Mappings'!$C$7:$O$7,0)))</f>
        <v>0</v>
      </c>
      <c r="W132" s="82">
        <f>IF(W14="-","-",W14*INDEX('3c Mappings'!$C$8:$O$21,MATCH($C132,'3c Mappings'!$B$8:$B$21,0),MATCH($B132,'3c Mappings'!$C$7:$O$7,0)))</f>
        <v>0</v>
      </c>
      <c r="X132" s="82" t="str">
        <f>IF(X14="-","-",X14*INDEX('3c Mappings'!$C$8:$O$21,MATCH($C132,'3c Mappings'!$B$8:$B$21,0),MATCH($B132,'3c Mappings'!$C$7:$O$7,0)))</f>
        <v>-</v>
      </c>
      <c r="Y132" s="82" t="str">
        <f>IF(Y14="-","-",Y14*INDEX('3c Mappings'!$C$8:$O$21,MATCH($C132,'3c Mappings'!$B$8:$B$21,0),MATCH($B132,'3c Mappings'!$C$7:$O$7,0)))</f>
        <v>-</v>
      </c>
      <c r="Z132" s="10"/>
    </row>
    <row r="133" spans="1:26" s="14" customFormat="1" ht="11.25">
      <c r="A133" s="10"/>
      <c r="B133" s="74" t="s">
        <v>157</v>
      </c>
      <c r="C133" s="75" t="s">
        <v>137</v>
      </c>
      <c r="D133" s="197"/>
      <c r="E133" s="29"/>
      <c r="F133" s="82">
        <f>IF(F15="-","-",F15*INDEX('3c Mappings'!$C$8:$O$21,MATCH($C133,'3c Mappings'!$B$8:$B$21,0),MATCH($B133,'3c Mappings'!$C$7:$O$7,0)))</f>
        <v>0</v>
      </c>
      <c r="G133" s="82">
        <f>IF(G15="-","-",G15*INDEX('3c Mappings'!$C$8:$O$21,MATCH($C133,'3c Mappings'!$B$8:$B$21,0),MATCH($B133,'3c Mappings'!$C$7:$O$7,0)))</f>
        <v>0</v>
      </c>
      <c r="H133" s="82">
        <f>IF(H15="-","-",H15*INDEX('3c Mappings'!$C$8:$O$21,MATCH($C133,'3c Mappings'!$B$8:$B$21,0),MATCH($B133,'3c Mappings'!$C$7:$O$7,0)))</f>
        <v>0</v>
      </c>
      <c r="I133" s="82">
        <f>IF(I15="-","-",I15*INDEX('3c Mappings'!$C$8:$O$21,MATCH($C133,'3c Mappings'!$B$8:$B$21,0),MATCH($B133,'3c Mappings'!$C$7:$O$7,0)))</f>
        <v>0</v>
      </c>
      <c r="J133" s="82">
        <f>IF(J15="-","-",J15*INDEX('3c Mappings'!$C$8:$O$21,MATCH($C133,'3c Mappings'!$B$8:$B$21,0),MATCH($B133,'3c Mappings'!$C$7:$O$7,0)))</f>
        <v>0</v>
      </c>
      <c r="K133" s="82">
        <f>IF(K15="-","-",K15*INDEX('3c Mappings'!$C$8:$O$21,MATCH($C133,'3c Mappings'!$B$8:$B$21,0),MATCH($B133,'3c Mappings'!$C$7:$O$7,0)))</f>
        <v>0</v>
      </c>
      <c r="L133" s="82">
        <f>IF(L15="-","-",L15*INDEX('3c Mappings'!$C$8:$O$21,MATCH($C133,'3c Mappings'!$B$8:$B$21,0),MATCH($B133,'3c Mappings'!$C$7:$O$7,0)))</f>
        <v>0</v>
      </c>
      <c r="M133" s="82">
        <f>IF(M15="-","-",M15*INDEX('3c Mappings'!$C$8:$O$21,MATCH($C133,'3c Mappings'!$B$8:$B$21,0),MATCH($B133,'3c Mappings'!$C$7:$O$7,0)))</f>
        <v>0</v>
      </c>
      <c r="N133" s="84"/>
      <c r="O133" s="82">
        <f>IF(O15="-","-",O15*INDEX('3c Mappings'!$C$8:$O$21,MATCH($C133,'3c Mappings'!$B$8:$B$21,0),MATCH($B133,'3c Mappings'!$C$7:$O$7,0)))</f>
        <v>0</v>
      </c>
      <c r="P133" s="82">
        <f>IF(P15="-","-",P15*INDEX('3c Mappings'!$C$8:$O$21,MATCH($C133,'3c Mappings'!$B$8:$B$21,0),MATCH($B133,'3c Mappings'!$C$7:$O$7,0)))</f>
        <v>0</v>
      </c>
      <c r="Q133" s="82">
        <f>IF(Q15="-","-",Q15*INDEX('3c Mappings'!$C$8:$O$21,MATCH($C133,'3c Mappings'!$B$8:$B$21,0),MATCH($B133,'3c Mappings'!$C$7:$O$7,0)))</f>
        <v>0</v>
      </c>
      <c r="R133" s="82">
        <f>IF(R15="-","-",R15*INDEX('3c Mappings'!$C$8:$O$21,MATCH($C133,'3c Mappings'!$B$8:$B$21,0),MATCH($B133,'3c Mappings'!$C$7:$O$7,0)))</f>
        <v>0</v>
      </c>
      <c r="S133" s="82">
        <f>IF(S15="-","-",S15*INDEX('3c Mappings'!$C$8:$O$21,MATCH($C133,'3c Mappings'!$B$8:$B$21,0),MATCH($B133,'3c Mappings'!$C$7:$O$7,0)))</f>
        <v>0</v>
      </c>
      <c r="T133" s="82">
        <f>IF(T15="-","-",T15*INDEX('3c Mappings'!$C$8:$O$21,MATCH($C133,'3c Mappings'!$B$8:$B$21,0),MATCH($B133,'3c Mappings'!$C$7:$O$7,0)))</f>
        <v>0</v>
      </c>
      <c r="U133" s="82">
        <f>IF(U15="-","-",U15*INDEX('3c Mappings'!$C$8:$O$21,MATCH($C133,'3c Mappings'!$B$8:$B$21,0),MATCH($B133,'3c Mappings'!$C$7:$O$7,0)))</f>
        <v>0</v>
      </c>
      <c r="V133" s="82">
        <f>IF(V15="-","-",V15*INDEX('3c Mappings'!$C$8:$O$21,MATCH($C133,'3c Mappings'!$B$8:$B$21,0),MATCH($B133,'3c Mappings'!$C$7:$O$7,0)))</f>
        <v>0</v>
      </c>
      <c r="W133" s="82">
        <f>IF(W15="-","-",W15*INDEX('3c Mappings'!$C$8:$O$21,MATCH($C133,'3c Mappings'!$B$8:$B$21,0),MATCH($B133,'3c Mappings'!$C$7:$O$7,0)))</f>
        <v>0</v>
      </c>
      <c r="X133" s="82" t="str">
        <f>IF(X15="-","-",X15*INDEX('3c Mappings'!$C$8:$O$21,MATCH($C133,'3c Mappings'!$B$8:$B$21,0),MATCH($B133,'3c Mappings'!$C$7:$O$7,0)))</f>
        <v>-</v>
      </c>
      <c r="Y133" s="82" t="str">
        <f>IF(Y15="-","-",Y15*INDEX('3c Mappings'!$C$8:$O$21,MATCH($C133,'3c Mappings'!$B$8:$B$21,0),MATCH($B133,'3c Mappings'!$C$7:$O$7,0)))</f>
        <v>-</v>
      </c>
      <c r="Z133" s="10"/>
    </row>
    <row r="134" spans="1:26" s="14" customFormat="1" ht="11.25">
      <c r="A134" s="10"/>
      <c r="B134" s="74" t="s">
        <v>158</v>
      </c>
      <c r="C134" s="75" t="s">
        <v>137</v>
      </c>
      <c r="D134" s="197"/>
      <c r="E134" s="29"/>
      <c r="F134" s="82">
        <f>IF(F16="-","-",F16*INDEX('3c Mappings'!$C$8:$O$21,MATCH($C134,'3c Mappings'!$B$8:$B$21,0),MATCH($B134,'3c Mappings'!$C$7:$O$7,0)))</f>
        <v>0</v>
      </c>
      <c r="G134" s="82">
        <f>IF(G16="-","-",G16*INDEX('3c Mappings'!$C$8:$O$21,MATCH($C134,'3c Mappings'!$B$8:$B$21,0),MATCH($B134,'3c Mappings'!$C$7:$O$7,0)))</f>
        <v>0</v>
      </c>
      <c r="H134" s="82">
        <f>IF(H16="-","-",H16*INDEX('3c Mappings'!$C$8:$O$21,MATCH($C134,'3c Mappings'!$B$8:$B$21,0),MATCH($B134,'3c Mappings'!$C$7:$O$7,0)))</f>
        <v>0</v>
      </c>
      <c r="I134" s="82">
        <f>IF(I16="-","-",I16*INDEX('3c Mappings'!$C$8:$O$21,MATCH($C134,'3c Mappings'!$B$8:$B$21,0),MATCH($B134,'3c Mappings'!$C$7:$O$7,0)))</f>
        <v>0</v>
      </c>
      <c r="J134" s="82">
        <f>IF(J16="-","-",J16*INDEX('3c Mappings'!$C$8:$O$21,MATCH($C134,'3c Mappings'!$B$8:$B$21,0),MATCH($B134,'3c Mappings'!$C$7:$O$7,0)))</f>
        <v>0</v>
      </c>
      <c r="K134" s="82">
        <f>IF(K16="-","-",K16*INDEX('3c Mappings'!$C$8:$O$21,MATCH($C134,'3c Mappings'!$B$8:$B$21,0),MATCH($B134,'3c Mappings'!$C$7:$O$7,0)))</f>
        <v>0</v>
      </c>
      <c r="L134" s="82">
        <f>IF(L16="-","-",L16*INDEX('3c Mappings'!$C$8:$O$21,MATCH($C134,'3c Mappings'!$B$8:$B$21,0),MATCH($B134,'3c Mappings'!$C$7:$O$7,0)))</f>
        <v>0</v>
      </c>
      <c r="M134" s="82">
        <f>IF(M16="-","-",M16*INDEX('3c Mappings'!$C$8:$O$21,MATCH($C134,'3c Mappings'!$B$8:$B$21,0),MATCH($B134,'3c Mappings'!$C$7:$O$7,0)))</f>
        <v>0</v>
      </c>
      <c r="N134" s="84"/>
      <c r="O134" s="82">
        <f>IF(O16="-","-",O16*INDEX('3c Mappings'!$C$8:$O$21,MATCH($C134,'3c Mappings'!$B$8:$B$21,0),MATCH($B134,'3c Mappings'!$C$7:$O$7,0)))</f>
        <v>0</v>
      </c>
      <c r="P134" s="82">
        <f>IF(P16="-","-",P16*INDEX('3c Mappings'!$C$8:$O$21,MATCH($C134,'3c Mappings'!$B$8:$B$21,0),MATCH($B134,'3c Mappings'!$C$7:$O$7,0)))</f>
        <v>0</v>
      </c>
      <c r="Q134" s="82">
        <f>IF(Q16="-","-",Q16*INDEX('3c Mappings'!$C$8:$O$21,MATCH($C134,'3c Mappings'!$B$8:$B$21,0),MATCH($B134,'3c Mappings'!$C$7:$O$7,0)))</f>
        <v>0</v>
      </c>
      <c r="R134" s="82">
        <f>IF(R16="-","-",R16*INDEX('3c Mappings'!$C$8:$O$21,MATCH($C134,'3c Mappings'!$B$8:$B$21,0),MATCH($B134,'3c Mappings'!$C$7:$O$7,0)))</f>
        <v>0</v>
      </c>
      <c r="S134" s="82">
        <f>IF(S16="-","-",S16*INDEX('3c Mappings'!$C$8:$O$21,MATCH($C134,'3c Mappings'!$B$8:$B$21,0),MATCH($B134,'3c Mappings'!$C$7:$O$7,0)))</f>
        <v>0</v>
      </c>
      <c r="T134" s="82">
        <f>IF(T16="-","-",T16*INDEX('3c Mappings'!$C$8:$O$21,MATCH($C134,'3c Mappings'!$B$8:$B$21,0),MATCH($B134,'3c Mappings'!$C$7:$O$7,0)))</f>
        <v>0</v>
      </c>
      <c r="U134" s="82">
        <f>IF(U16="-","-",U16*INDEX('3c Mappings'!$C$8:$O$21,MATCH($C134,'3c Mappings'!$B$8:$B$21,0),MATCH($B134,'3c Mappings'!$C$7:$O$7,0)))</f>
        <v>0</v>
      </c>
      <c r="V134" s="82">
        <f>IF(V16="-","-",V16*INDEX('3c Mappings'!$C$8:$O$21,MATCH($C134,'3c Mappings'!$B$8:$B$21,0),MATCH($B134,'3c Mappings'!$C$7:$O$7,0)))</f>
        <v>0</v>
      </c>
      <c r="W134" s="82">
        <f>IF(W16="-","-",W16*INDEX('3c Mappings'!$C$8:$O$21,MATCH($C134,'3c Mappings'!$B$8:$B$21,0),MATCH($B134,'3c Mappings'!$C$7:$O$7,0)))</f>
        <v>0</v>
      </c>
      <c r="X134" s="82" t="str">
        <f>IF(X16="-","-",X16*INDEX('3c Mappings'!$C$8:$O$21,MATCH($C134,'3c Mappings'!$B$8:$B$21,0),MATCH($B134,'3c Mappings'!$C$7:$O$7,0)))</f>
        <v>-</v>
      </c>
      <c r="Y134" s="82" t="str">
        <f>IF(Y16="-","-",Y16*INDEX('3c Mappings'!$C$8:$O$21,MATCH($C134,'3c Mappings'!$B$8:$B$21,0),MATCH($B134,'3c Mappings'!$C$7:$O$7,0)))</f>
        <v>-</v>
      </c>
      <c r="Z134" s="10"/>
    </row>
    <row r="135" spans="1:26" s="14" customFormat="1" ht="11.25">
      <c r="A135" s="10"/>
      <c r="B135" s="74" t="s">
        <v>159</v>
      </c>
      <c r="C135" s="75" t="s">
        <v>137</v>
      </c>
      <c r="D135" s="197"/>
      <c r="E135" s="29"/>
      <c r="F135" s="82">
        <f>IF(F17="-","-",F17*INDEX('3c Mappings'!$C$8:$O$21,MATCH($C135,'3c Mappings'!$B$8:$B$21,0),MATCH($B135,'3c Mappings'!$C$7:$O$7,0)))</f>
        <v>0</v>
      </c>
      <c r="G135" s="82">
        <f>IF(G17="-","-",G17*INDEX('3c Mappings'!$C$8:$O$21,MATCH($C135,'3c Mappings'!$B$8:$B$21,0),MATCH($B135,'3c Mappings'!$C$7:$O$7,0)))</f>
        <v>0</v>
      </c>
      <c r="H135" s="82">
        <f>IF(H17="-","-",H17*INDEX('3c Mappings'!$C$8:$O$21,MATCH($C135,'3c Mappings'!$B$8:$B$21,0),MATCH($B135,'3c Mappings'!$C$7:$O$7,0)))</f>
        <v>0</v>
      </c>
      <c r="I135" s="82">
        <f>IF(I17="-","-",I17*INDEX('3c Mappings'!$C$8:$O$21,MATCH($C135,'3c Mappings'!$B$8:$B$21,0),MATCH($B135,'3c Mappings'!$C$7:$O$7,0)))</f>
        <v>0</v>
      </c>
      <c r="J135" s="82">
        <f>IF(J17="-","-",J17*INDEX('3c Mappings'!$C$8:$O$21,MATCH($C135,'3c Mappings'!$B$8:$B$21,0),MATCH($B135,'3c Mappings'!$C$7:$O$7,0)))</f>
        <v>0</v>
      </c>
      <c r="K135" s="82">
        <f>IF(K17="-","-",K17*INDEX('3c Mappings'!$C$8:$O$21,MATCH($C135,'3c Mappings'!$B$8:$B$21,0),MATCH($B135,'3c Mappings'!$C$7:$O$7,0)))</f>
        <v>0</v>
      </c>
      <c r="L135" s="82">
        <f>IF(L17="-","-",L17*INDEX('3c Mappings'!$C$8:$O$21,MATCH($C135,'3c Mappings'!$B$8:$B$21,0),MATCH($B135,'3c Mappings'!$C$7:$O$7,0)))</f>
        <v>0</v>
      </c>
      <c r="M135" s="82">
        <f>IF(M17="-","-",M17*INDEX('3c Mappings'!$C$8:$O$21,MATCH($C135,'3c Mappings'!$B$8:$B$21,0),MATCH($B135,'3c Mappings'!$C$7:$O$7,0)))</f>
        <v>0</v>
      </c>
      <c r="N135" s="84"/>
      <c r="O135" s="82">
        <f>IF(O17="-","-",O17*INDEX('3c Mappings'!$C$8:$O$21,MATCH($C135,'3c Mappings'!$B$8:$B$21,0),MATCH($B135,'3c Mappings'!$C$7:$O$7,0)))</f>
        <v>0</v>
      </c>
      <c r="P135" s="82">
        <f>IF(P17="-","-",P17*INDEX('3c Mappings'!$C$8:$O$21,MATCH($C135,'3c Mappings'!$B$8:$B$21,0),MATCH($B135,'3c Mappings'!$C$7:$O$7,0)))</f>
        <v>0</v>
      </c>
      <c r="Q135" s="82">
        <f>IF(Q17="-","-",Q17*INDEX('3c Mappings'!$C$8:$O$21,MATCH($C135,'3c Mappings'!$B$8:$B$21,0),MATCH($B135,'3c Mappings'!$C$7:$O$7,0)))</f>
        <v>0</v>
      </c>
      <c r="R135" s="82">
        <f>IF(R17="-","-",R17*INDEX('3c Mappings'!$C$8:$O$21,MATCH($C135,'3c Mappings'!$B$8:$B$21,0),MATCH($B135,'3c Mappings'!$C$7:$O$7,0)))</f>
        <v>0</v>
      </c>
      <c r="S135" s="82">
        <f>IF(S17="-","-",S17*INDEX('3c Mappings'!$C$8:$O$21,MATCH($C135,'3c Mappings'!$B$8:$B$21,0),MATCH($B135,'3c Mappings'!$C$7:$O$7,0)))</f>
        <v>0</v>
      </c>
      <c r="T135" s="82">
        <f>IF(T17="-","-",T17*INDEX('3c Mappings'!$C$8:$O$21,MATCH($C135,'3c Mappings'!$B$8:$B$21,0),MATCH($B135,'3c Mappings'!$C$7:$O$7,0)))</f>
        <v>0</v>
      </c>
      <c r="U135" s="82">
        <f>IF(U17="-","-",U17*INDEX('3c Mappings'!$C$8:$O$21,MATCH($C135,'3c Mappings'!$B$8:$B$21,0),MATCH($B135,'3c Mappings'!$C$7:$O$7,0)))</f>
        <v>0</v>
      </c>
      <c r="V135" s="82">
        <f>IF(V17="-","-",V17*INDEX('3c Mappings'!$C$8:$O$21,MATCH($C135,'3c Mappings'!$B$8:$B$21,0),MATCH($B135,'3c Mappings'!$C$7:$O$7,0)))</f>
        <v>0</v>
      </c>
      <c r="W135" s="82">
        <f>IF(W17="-","-",W17*INDEX('3c Mappings'!$C$8:$O$21,MATCH($C135,'3c Mappings'!$B$8:$B$21,0),MATCH($B135,'3c Mappings'!$C$7:$O$7,0)))</f>
        <v>0</v>
      </c>
      <c r="X135" s="82" t="str">
        <f>IF(X17="-","-",X17*INDEX('3c Mappings'!$C$8:$O$21,MATCH($C135,'3c Mappings'!$B$8:$B$21,0),MATCH($B135,'3c Mappings'!$C$7:$O$7,0)))</f>
        <v>-</v>
      </c>
      <c r="Y135" s="82" t="str">
        <f>IF(Y17="-","-",Y17*INDEX('3c Mappings'!$C$8:$O$21,MATCH($C135,'3c Mappings'!$B$8:$B$21,0),MATCH($B135,'3c Mappings'!$C$7:$O$7,0)))</f>
        <v>-</v>
      </c>
      <c r="Z135" s="10"/>
    </row>
    <row r="136" spans="1:26" s="14" customFormat="1" ht="11.25">
      <c r="A136" s="10"/>
      <c r="B136" s="74" t="s">
        <v>160</v>
      </c>
      <c r="C136" s="75" t="s">
        <v>137</v>
      </c>
      <c r="D136" s="197"/>
      <c r="E136" s="29"/>
      <c r="F136" s="82">
        <f>IF(F18="-","-",F18*INDEX('3c Mappings'!$C$8:$O$21,MATCH($C136,'3c Mappings'!$B$8:$B$21,0),MATCH($B136,'3c Mappings'!$C$7:$O$7,0)))</f>
        <v>0.29577299285216546</v>
      </c>
      <c r="G136" s="82">
        <f>IF(G18="-","-",G18*INDEX('3c Mappings'!$C$8:$O$21,MATCH($C136,'3c Mappings'!$B$8:$B$21,0),MATCH($B136,'3c Mappings'!$C$7:$O$7,0)))</f>
        <v>0.29187501902861807</v>
      </c>
      <c r="H136" s="82">
        <f>IF(H18="-","-",H18*INDEX('3c Mappings'!$C$8:$O$21,MATCH($C136,'3c Mappings'!$B$8:$B$21,0),MATCH($B136,'3c Mappings'!$C$7:$O$7,0)))</f>
        <v>0.30700153864017377</v>
      </c>
      <c r="I136" s="82">
        <f>IF(I18="-","-",I18*INDEX('3c Mappings'!$C$8:$O$21,MATCH($C136,'3c Mappings'!$B$8:$B$21,0),MATCH($B136,'3c Mappings'!$C$7:$O$7,0)))</f>
        <v>0.29569741455188647</v>
      </c>
      <c r="J136" s="82">
        <f>IF(J18="-","-",J18*INDEX('3c Mappings'!$C$8:$O$21,MATCH($C136,'3c Mappings'!$B$8:$B$21,0),MATCH($B136,'3c Mappings'!$C$7:$O$7,0)))</f>
        <v>0.28887264909691629</v>
      </c>
      <c r="K136" s="82">
        <f>IF(K18="-","-",K18*INDEX('3c Mappings'!$C$8:$O$21,MATCH($C136,'3c Mappings'!$B$8:$B$21,0),MATCH($B136,'3c Mappings'!$C$7:$O$7,0)))</f>
        <v>0.2896522438616258</v>
      </c>
      <c r="L136" s="82">
        <f>IF(L18="-","-",L18*INDEX('3c Mappings'!$C$8:$O$21,MATCH($C136,'3c Mappings'!$B$8:$B$21,0),MATCH($B136,'3c Mappings'!$C$7:$O$7,0)))</f>
        <v>0.27557450922855364</v>
      </c>
      <c r="M136" s="82">
        <f>IF(M18="-","-",M18*INDEX('3c Mappings'!$C$8:$O$21,MATCH($C136,'3c Mappings'!$B$8:$B$21,0),MATCH($B136,'3c Mappings'!$C$7:$O$7,0)))</f>
        <v>0.27791329352268201</v>
      </c>
      <c r="N136" s="84"/>
      <c r="O136" s="82">
        <f>IF(O18="-","-",O18*INDEX('3c Mappings'!$C$8:$O$21,MATCH($C136,'3c Mappings'!$B$8:$B$21,0),MATCH($B136,'3c Mappings'!$C$7:$O$7,0)))</f>
        <v>0.27791329352268201</v>
      </c>
      <c r="P136" s="82">
        <f>IF(P18="-","-",P18*INDEX('3c Mappings'!$C$8:$O$21,MATCH($C136,'3c Mappings'!$B$8:$B$21,0),MATCH($B136,'3c Mappings'!$C$7:$O$7,0)))</f>
        <v>0.32075825341946684</v>
      </c>
      <c r="Q136" s="82">
        <f>IF(Q18="-","-",Q18*INDEX('3c Mappings'!$C$8:$O$21,MATCH($C136,'3c Mappings'!$B$8:$B$21,0),MATCH($B136,'3c Mappings'!$C$7:$O$7,0)))</f>
        <v>0.30633575027234161</v>
      </c>
      <c r="R136" s="82">
        <f>IF(R18="-","-",R18*INDEX('3c Mappings'!$C$8:$O$21,MATCH($C136,'3c Mappings'!$B$8:$B$21,0),MATCH($B136,'3c Mappings'!$C$7:$O$7,0)))</f>
        <v>0.26860185161315192</v>
      </c>
      <c r="S136" s="82">
        <f>IF(S18="-","-",S18*INDEX('3c Mappings'!$C$8:$O$21,MATCH($C136,'3c Mappings'!$B$8:$B$21,0),MATCH($B136,'3c Mappings'!$C$7:$O$7,0)))</f>
        <v>0.18206683273040045</v>
      </c>
      <c r="T136" s="82">
        <f>IF(T18="-","-",T18*INDEX('3c Mappings'!$C$8:$O$21,MATCH($C136,'3c Mappings'!$B$8:$B$21,0),MATCH($B136,'3c Mappings'!$C$7:$O$7,0)))</f>
        <v>0.28399069219520651</v>
      </c>
      <c r="U136" s="82">
        <f>IF(U18="-","-",U18*INDEX('3c Mappings'!$C$8:$O$21,MATCH($C136,'3c Mappings'!$B$8:$B$21,0),MATCH($B136,'3c Mappings'!$C$7:$O$7,0)))</f>
        <v>0.269957986430436</v>
      </c>
      <c r="V136" s="82">
        <f>IF(V18="-","-",V18*INDEX('3c Mappings'!$C$8:$O$21,MATCH($C136,'3c Mappings'!$B$8:$B$21,0),MATCH($B136,'3c Mappings'!$C$7:$O$7,0)))</f>
        <v>0.42937232360063005</v>
      </c>
      <c r="W136" s="82">
        <f>IF(W18="-","-",W18*INDEX('3c Mappings'!$C$8:$O$21,MATCH($C136,'3c Mappings'!$B$8:$B$21,0),MATCH($B136,'3c Mappings'!$C$7:$O$7,0)))</f>
        <v>0.52721146657166895</v>
      </c>
      <c r="X136" s="82" t="str">
        <f>IF(X18="-","-",X18*INDEX('3c Mappings'!$C$8:$O$21,MATCH($C136,'3c Mappings'!$B$8:$B$21,0),MATCH($B136,'3c Mappings'!$C$7:$O$7,0)))</f>
        <v>-</v>
      </c>
      <c r="Y136" s="82" t="str">
        <f>IF(Y18="-","-",Y18*INDEX('3c Mappings'!$C$8:$O$21,MATCH($C136,'3c Mappings'!$B$8:$B$21,0),MATCH($B136,'3c Mappings'!$C$7:$O$7,0)))</f>
        <v>-</v>
      </c>
      <c r="Z136" s="10"/>
    </row>
    <row r="137" spans="1:26" s="14" customFormat="1" ht="11.25">
      <c r="A137" s="10"/>
      <c r="B137" s="74" t="s">
        <v>161</v>
      </c>
      <c r="C137" s="75" t="s">
        <v>137</v>
      </c>
      <c r="D137" s="197"/>
      <c r="E137" s="29"/>
      <c r="F137" s="82">
        <f>IF(F19="-","-",F19*INDEX('3c Mappings'!$C$8:$O$21,MATCH($C137,'3c Mappings'!$B$8:$B$21,0),MATCH($B137,'3c Mappings'!$C$7:$O$7,0)))</f>
        <v>0</v>
      </c>
      <c r="G137" s="82">
        <f>IF(G19="-","-",G19*INDEX('3c Mappings'!$C$8:$O$21,MATCH($C137,'3c Mappings'!$B$8:$B$21,0),MATCH($B137,'3c Mappings'!$C$7:$O$7,0)))</f>
        <v>0</v>
      </c>
      <c r="H137" s="82">
        <f>IF(H19="-","-",H19*INDEX('3c Mappings'!$C$8:$O$21,MATCH($C137,'3c Mappings'!$B$8:$B$21,0),MATCH($B137,'3c Mappings'!$C$7:$O$7,0)))</f>
        <v>0</v>
      </c>
      <c r="I137" s="82">
        <f>IF(I19="-","-",I19*INDEX('3c Mappings'!$C$8:$O$21,MATCH($C137,'3c Mappings'!$B$8:$B$21,0),MATCH($B137,'3c Mappings'!$C$7:$O$7,0)))</f>
        <v>0</v>
      </c>
      <c r="J137" s="82">
        <f>IF(J19="-","-",J19*INDEX('3c Mappings'!$C$8:$O$21,MATCH($C137,'3c Mappings'!$B$8:$B$21,0),MATCH($B137,'3c Mappings'!$C$7:$O$7,0)))</f>
        <v>0</v>
      </c>
      <c r="K137" s="82">
        <f>IF(K19="-","-",K19*INDEX('3c Mappings'!$C$8:$O$21,MATCH($C137,'3c Mappings'!$B$8:$B$21,0),MATCH($B137,'3c Mappings'!$C$7:$O$7,0)))</f>
        <v>0</v>
      </c>
      <c r="L137" s="82">
        <f>IF(L19="-","-",L19*INDEX('3c Mappings'!$C$8:$O$21,MATCH($C137,'3c Mappings'!$B$8:$B$21,0),MATCH($B137,'3c Mappings'!$C$7:$O$7,0)))</f>
        <v>0</v>
      </c>
      <c r="M137" s="82">
        <f>IF(M19="-","-",M19*INDEX('3c Mappings'!$C$8:$O$21,MATCH($C137,'3c Mappings'!$B$8:$B$21,0),MATCH($B137,'3c Mappings'!$C$7:$O$7,0)))</f>
        <v>0</v>
      </c>
      <c r="N137" s="84"/>
      <c r="O137" s="82">
        <f>IF(O19="-","-",O19*INDEX('3c Mappings'!$C$8:$O$21,MATCH($C137,'3c Mappings'!$B$8:$B$21,0),MATCH($B137,'3c Mappings'!$C$7:$O$7,0)))</f>
        <v>0</v>
      </c>
      <c r="P137" s="82">
        <f>IF(P19="-","-",P19*INDEX('3c Mappings'!$C$8:$O$21,MATCH($C137,'3c Mappings'!$B$8:$B$21,0),MATCH($B137,'3c Mappings'!$C$7:$O$7,0)))</f>
        <v>0</v>
      </c>
      <c r="Q137" s="82">
        <f>IF(Q19="-","-",Q19*INDEX('3c Mappings'!$C$8:$O$21,MATCH($C137,'3c Mappings'!$B$8:$B$21,0),MATCH($B137,'3c Mappings'!$C$7:$O$7,0)))</f>
        <v>0</v>
      </c>
      <c r="R137" s="82">
        <f>IF(R19="-","-",R19*INDEX('3c Mappings'!$C$8:$O$21,MATCH($C137,'3c Mappings'!$B$8:$B$21,0),MATCH($B137,'3c Mappings'!$C$7:$O$7,0)))</f>
        <v>0</v>
      </c>
      <c r="S137" s="82">
        <f>IF(S19="-","-",S19*INDEX('3c Mappings'!$C$8:$O$21,MATCH($C137,'3c Mappings'!$B$8:$B$21,0),MATCH($B137,'3c Mappings'!$C$7:$O$7,0)))</f>
        <v>0</v>
      </c>
      <c r="T137" s="82">
        <f>IF(T19="-","-",T19*INDEX('3c Mappings'!$C$8:$O$21,MATCH($C137,'3c Mappings'!$B$8:$B$21,0),MATCH($B137,'3c Mappings'!$C$7:$O$7,0)))</f>
        <v>0</v>
      </c>
      <c r="U137" s="82">
        <f>IF(U19="-","-",U19*INDEX('3c Mappings'!$C$8:$O$21,MATCH($C137,'3c Mappings'!$B$8:$B$21,0),MATCH($B137,'3c Mappings'!$C$7:$O$7,0)))</f>
        <v>0</v>
      </c>
      <c r="V137" s="82">
        <f>IF(V19="-","-",V19*INDEX('3c Mappings'!$C$8:$O$21,MATCH($C137,'3c Mappings'!$B$8:$B$21,0),MATCH($B137,'3c Mappings'!$C$7:$O$7,0)))</f>
        <v>0</v>
      </c>
      <c r="W137" s="82">
        <f>IF(W19="-","-",W19*INDEX('3c Mappings'!$C$8:$O$21,MATCH($C137,'3c Mappings'!$B$8:$B$21,0),MATCH($B137,'3c Mappings'!$C$7:$O$7,0)))</f>
        <v>0</v>
      </c>
      <c r="X137" s="82" t="str">
        <f>IF(X19="-","-",X19*INDEX('3c Mappings'!$C$8:$O$21,MATCH($C137,'3c Mappings'!$B$8:$B$21,0),MATCH($B137,'3c Mappings'!$C$7:$O$7,0)))</f>
        <v>-</v>
      </c>
      <c r="Y137" s="82" t="str">
        <f>IF(Y19="-","-",Y19*INDEX('3c Mappings'!$C$8:$O$21,MATCH($C137,'3c Mappings'!$B$8:$B$21,0),MATCH($B137,'3c Mappings'!$C$7:$O$7,0)))</f>
        <v>-</v>
      </c>
      <c r="Z137" s="10"/>
    </row>
    <row r="138" spans="1:26" s="14" customFormat="1" ht="11.25">
      <c r="A138" s="10"/>
      <c r="B138" s="74" t="s">
        <v>162</v>
      </c>
      <c r="C138" s="75" t="s">
        <v>137</v>
      </c>
      <c r="D138" s="197"/>
      <c r="E138" s="29"/>
      <c r="F138" s="82">
        <f>IF(F20="-","-",F20*INDEX('3c Mappings'!$C$8:$O$21,MATCH($C138,'3c Mappings'!$B$8:$B$21,0),MATCH($B138,'3c Mappings'!$C$7:$O$7,0)))</f>
        <v>0</v>
      </c>
      <c r="G138" s="82">
        <f>IF(G20="-","-",G20*INDEX('3c Mappings'!$C$8:$O$21,MATCH($C138,'3c Mappings'!$B$8:$B$21,0),MATCH($B138,'3c Mappings'!$C$7:$O$7,0)))</f>
        <v>0</v>
      </c>
      <c r="H138" s="82">
        <f>IF(H20="-","-",H20*INDEX('3c Mappings'!$C$8:$O$21,MATCH($C138,'3c Mappings'!$B$8:$B$21,0),MATCH($B138,'3c Mappings'!$C$7:$O$7,0)))</f>
        <v>0</v>
      </c>
      <c r="I138" s="82">
        <f>IF(I20="-","-",I20*INDEX('3c Mappings'!$C$8:$O$21,MATCH($C138,'3c Mappings'!$B$8:$B$21,0),MATCH($B138,'3c Mappings'!$C$7:$O$7,0)))</f>
        <v>0</v>
      </c>
      <c r="J138" s="82">
        <f>IF(J20="-","-",J20*INDEX('3c Mappings'!$C$8:$O$21,MATCH($C138,'3c Mappings'!$B$8:$B$21,0),MATCH($B138,'3c Mappings'!$C$7:$O$7,0)))</f>
        <v>0</v>
      </c>
      <c r="K138" s="82">
        <f>IF(K20="-","-",K20*INDEX('3c Mappings'!$C$8:$O$21,MATCH($C138,'3c Mappings'!$B$8:$B$21,0),MATCH($B138,'3c Mappings'!$C$7:$O$7,0)))</f>
        <v>0</v>
      </c>
      <c r="L138" s="82">
        <f>IF(L20="-","-",L20*INDEX('3c Mappings'!$C$8:$O$21,MATCH($C138,'3c Mappings'!$B$8:$B$21,0),MATCH($B138,'3c Mappings'!$C$7:$O$7,0)))</f>
        <v>0</v>
      </c>
      <c r="M138" s="82">
        <f>IF(M20="-","-",M20*INDEX('3c Mappings'!$C$8:$O$21,MATCH($C138,'3c Mappings'!$B$8:$B$21,0),MATCH($B138,'3c Mappings'!$C$7:$O$7,0)))</f>
        <v>0</v>
      </c>
      <c r="N138" s="84"/>
      <c r="O138" s="82">
        <f>IF(O20="-","-",O20*INDEX('3c Mappings'!$C$8:$O$21,MATCH($C138,'3c Mappings'!$B$8:$B$21,0),MATCH($B138,'3c Mappings'!$C$7:$O$7,0)))</f>
        <v>0</v>
      </c>
      <c r="P138" s="82">
        <f>IF(P20="-","-",P20*INDEX('3c Mappings'!$C$8:$O$21,MATCH($C138,'3c Mappings'!$B$8:$B$21,0),MATCH($B138,'3c Mappings'!$C$7:$O$7,0)))</f>
        <v>0</v>
      </c>
      <c r="Q138" s="82">
        <f>IF(Q20="-","-",Q20*INDEX('3c Mappings'!$C$8:$O$21,MATCH($C138,'3c Mappings'!$B$8:$B$21,0),MATCH($B138,'3c Mappings'!$C$7:$O$7,0)))</f>
        <v>0</v>
      </c>
      <c r="R138" s="82">
        <f>IF(R20="-","-",R20*INDEX('3c Mappings'!$C$8:$O$21,MATCH($C138,'3c Mappings'!$B$8:$B$21,0),MATCH($B138,'3c Mappings'!$C$7:$O$7,0)))</f>
        <v>0</v>
      </c>
      <c r="S138" s="82">
        <f>IF(S20="-","-",S20*INDEX('3c Mappings'!$C$8:$O$21,MATCH($C138,'3c Mappings'!$B$8:$B$21,0),MATCH($B138,'3c Mappings'!$C$7:$O$7,0)))</f>
        <v>0</v>
      </c>
      <c r="T138" s="82">
        <f>IF(T20="-","-",T20*INDEX('3c Mappings'!$C$8:$O$21,MATCH($C138,'3c Mappings'!$B$8:$B$21,0),MATCH($B138,'3c Mappings'!$C$7:$O$7,0)))</f>
        <v>0</v>
      </c>
      <c r="U138" s="82">
        <f>IF(U20="-","-",U20*INDEX('3c Mappings'!$C$8:$O$21,MATCH($C138,'3c Mappings'!$B$8:$B$21,0),MATCH($B138,'3c Mappings'!$C$7:$O$7,0)))</f>
        <v>0</v>
      </c>
      <c r="V138" s="82">
        <f>IF(V20="-","-",V20*INDEX('3c Mappings'!$C$8:$O$21,MATCH($C138,'3c Mappings'!$B$8:$B$21,0),MATCH($B138,'3c Mappings'!$C$7:$O$7,0)))</f>
        <v>0</v>
      </c>
      <c r="W138" s="82">
        <f>IF(W20="-","-",W20*INDEX('3c Mappings'!$C$8:$O$21,MATCH($C138,'3c Mappings'!$B$8:$B$21,0),MATCH($B138,'3c Mappings'!$C$7:$O$7,0)))</f>
        <v>0</v>
      </c>
      <c r="X138" s="82" t="str">
        <f>IF(X20="-","-",X20*INDEX('3c Mappings'!$C$8:$O$21,MATCH($C138,'3c Mappings'!$B$8:$B$21,0),MATCH($B138,'3c Mappings'!$C$7:$O$7,0)))</f>
        <v>-</v>
      </c>
      <c r="Y138" s="82" t="str">
        <f>IF(Y20="-","-",Y20*INDEX('3c Mappings'!$C$8:$O$21,MATCH($C138,'3c Mappings'!$B$8:$B$21,0),MATCH($B138,'3c Mappings'!$C$7:$O$7,0)))</f>
        <v>-</v>
      </c>
      <c r="Z138" s="10"/>
    </row>
    <row r="139" spans="1:26" s="14" customFormat="1" ht="11.25">
      <c r="A139" s="10"/>
      <c r="B139" s="74" t="s">
        <v>163</v>
      </c>
      <c r="C139" s="75" t="s">
        <v>137</v>
      </c>
      <c r="D139" s="197"/>
      <c r="E139" s="29"/>
      <c r="F139" s="82">
        <f>IF(F21="-","-",F21*INDEX('3c Mappings'!$C$8:$O$21,MATCH($C139,'3c Mappings'!$B$8:$B$21,0),MATCH($B139,'3c Mappings'!$C$7:$O$7,0)))</f>
        <v>10.471335477920791</v>
      </c>
      <c r="G139" s="82">
        <f>IF(G21="-","-",G21*INDEX('3c Mappings'!$C$8:$O$21,MATCH($C139,'3c Mappings'!$B$8:$B$21,0),MATCH($B139,'3c Mappings'!$C$7:$O$7,0)))</f>
        <v>10.355321583267472</v>
      </c>
      <c r="H139" s="82">
        <f>IF(H21="-","-",H21*INDEX('3c Mappings'!$C$8:$O$21,MATCH($C139,'3c Mappings'!$B$8:$B$21,0),MATCH($B139,'3c Mappings'!$C$7:$O$7,0)))</f>
        <v>10.91020809296084</v>
      </c>
      <c r="I139" s="82">
        <f>IF(I21="-","-",I21*INDEX('3c Mappings'!$C$8:$O$21,MATCH($C139,'3c Mappings'!$B$8:$B$21,0),MATCH($B139,'3c Mappings'!$C$7:$O$7,0)))</f>
        <v>10.573767798466212</v>
      </c>
      <c r="J139" s="82">
        <f>IF(J21="-","-",J21*INDEX('3c Mappings'!$C$8:$O$21,MATCH($C139,'3c Mappings'!$B$8:$B$21,0),MATCH($B139,'3c Mappings'!$C$7:$O$7,0)))</f>
        <v>11.015824597055534</v>
      </c>
      <c r="K139" s="82">
        <f>IF(K21="-","-",K21*INDEX('3c Mappings'!$C$8:$O$21,MATCH($C139,'3c Mappings'!$B$8:$B$21,0),MATCH($B139,'3c Mappings'!$C$7:$O$7,0)))</f>
        <v>11.039027375986199</v>
      </c>
      <c r="L139" s="82">
        <f>IF(L21="-","-",L21*INDEX('3c Mappings'!$C$8:$O$21,MATCH($C139,'3c Mappings'!$B$8:$B$21,0),MATCH($B139,'3c Mappings'!$C$7:$O$7,0)))</f>
        <v>10.467826751403811</v>
      </c>
      <c r="M139" s="82">
        <f>IF(M21="-","-",M21*INDEX('3c Mappings'!$C$8:$O$21,MATCH($C139,'3c Mappings'!$B$8:$B$21,0),MATCH($B139,'3c Mappings'!$C$7:$O$7,0)))</f>
        <v>10.537435088195803</v>
      </c>
      <c r="N139" s="84"/>
      <c r="O139" s="82">
        <f>IF(O21="-","-",O21*INDEX('3c Mappings'!$C$8:$O$21,MATCH($C139,'3c Mappings'!$B$8:$B$21,0),MATCH($B139,'3c Mappings'!$C$7:$O$7,0)))</f>
        <v>10.537435088195803</v>
      </c>
      <c r="P139" s="82">
        <f>IF(P21="-","-",P21*INDEX('3c Mappings'!$C$8:$O$21,MATCH($C139,'3c Mappings'!$B$8:$B$21,0),MATCH($B139,'3c Mappings'!$C$7:$O$7,0)))</f>
        <v>10.956822756925998</v>
      </c>
      <c r="Q139" s="82">
        <f>IF(Q21="-","-",Q21*INDEX('3c Mappings'!$C$8:$O$21,MATCH($C139,'3c Mappings'!$B$8:$B$21,0),MATCH($B139,'3c Mappings'!$C$7:$O$7,0)))</f>
        <v>10.527571346708713</v>
      </c>
      <c r="R139" s="82">
        <f>IF(R21="-","-",R21*INDEX('3c Mappings'!$C$8:$O$21,MATCH($C139,'3c Mappings'!$B$8:$B$21,0),MATCH($B139,'3c Mappings'!$C$7:$O$7,0)))</f>
        <v>8.7824553584048619</v>
      </c>
      <c r="S139" s="82">
        <f>IF(S21="-","-",S21*INDEX('3c Mappings'!$C$8:$O$21,MATCH($C139,'3c Mappings'!$B$8:$B$21,0),MATCH($B139,'3c Mappings'!$C$7:$O$7,0)))</f>
        <v>6.2069468971011519</v>
      </c>
      <c r="T139" s="82">
        <f>IF(T21="-","-",T21*INDEX('3c Mappings'!$C$8:$O$21,MATCH($C139,'3c Mappings'!$B$8:$B$21,0),MATCH($B139,'3c Mappings'!$C$7:$O$7,0)))</f>
        <v>9.1930196658170029</v>
      </c>
      <c r="U139" s="82">
        <f>IF(U21="-","-",U21*INDEX('3c Mappings'!$C$8:$O$21,MATCH($C139,'3c Mappings'!$B$8:$B$21,0),MATCH($B139,'3c Mappings'!$C$7:$O$7,0)))</f>
        <v>8.775369645065048</v>
      </c>
      <c r="V139" s="82">
        <f>IF(V21="-","-",V21*INDEX('3c Mappings'!$C$8:$O$21,MATCH($C139,'3c Mappings'!$B$8:$B$21,0),MATCH($B139,'3c Mappings'!$C$7:$O$7,0)))</f>
        <v>10.748217013030182</v>
      </c>
      <c r="W139" s="82">
        <f>IF(W21="-","-",W21*INDEX('3c Mappings'!$C$8:$O$21,MATCH($C139,'3c Mappings'!$B$8:$B$21,0),MATCH($B139,'3c Mappings'!$C$7:$O$7,0)))</f>
        <v>13.660165768828522</v>
      </c>
      <c r="X139" s="82" t="str">
        <f>IF(X21="-","-",X21*INDEX('3c Mappings'!$C$8:$O$21,MATCH($C139,'3c Mappings'!$B$8:$B$21,0),MATCH($B139,'3c Mappings'!$C$7:$O$7,0)))</f>
        <v>-</v>
      </c>
      <c r="Y139" s="82" t="str">
        <f>IF(Y21="-","-",Y21*INDEX('3c Mappings'!$C$8:$O$21,MATCH($C139,'3c Mappings'!$B$8:$B$21,0),MATCH($B139,'3c Mappings'!$C$7:$O$7,0)))</f>
        <v>-</v>
      </c>
      <c r="Z139" s="10"/>
    </row>
    <row r="140" spans="1:26" s="14" customFormat="1" ht="11.25">
      <c r="A140" s="10"/>
      <c r="B140" s="74" t="s">
        <v>164</v>
      </c>
      <c r="C140" s="75" t="s">
        <v>137</v>
      </c>
      <c r="D140" s="197"/>
      <c r="E140" s="29"/>
      <c r="F140" s="82">
        <f>IF(F22="-","-",F22*INDEX('3c Mappings'!$C$8:$O$21,MATCH($C140,'3c Mappings'!$B$8:$B$21,0),MATCH($B140,'3c Mappings'!$C$7:$O$7,0)))</f>
        <v>1.0719831814342815E-2</v>
      </c>
      <c r="G140" s="82">
        <f>IF(G22="-","-",G22*INDEX('3c Mappings'!$C$8:$O$21,MATCH($C140,'3c Mappings'!$B$8:$B$21,0),MATCH($B140,'3c Mappings'!$C$7:$O$7,0)))</f>
        <v>1.0631699370318728E-2</v>
      </c>
      <c r="H140" s="82">
        <f>IF(H22="-","-",H22*INDEX('3c Mappings'!$C$8:$O$21,MATCH($C140,'3c Mappings'!$B$8:$B$21,0),MATCH($B140,'3c Mappings'!$C$7:$O$7,0)))</f>
        <v>1.0935172898028516E-2</v>
      </c>
      <c r="I140" s="82">
        <f>IF(I22="-","-",I22*INDEX('3c Mappings'!$C$8:$O$21,MATCH($C140,'3c Mappings'!$B$8:$B$21,0),MATCH($B140,'3c Mappings'!$C$7:$O$7,0)))</f>
        <v>1.0679588810358668E-2</v>
      </c>
      <c r="J140" s="82">
        <f>IF(J22="-","-",J22*INDEX('3c Mappings'!$C$8:$O$21,MATCH($C140,'3c Mappings'!$B$8:$B$21,0),MATCH($B140,'3c Mappings'!$C$7:$O$7,0)))</f>
        <v>1.0787935055347817E-2</v>
      </c>
      <c r="K140" s="82">
        <f>IF(K22="-","-",K22*INDEX('3c Mappings'!$C$8:$O$21,MATCH($C140,'3c Mappings'!$B$8:$B$21,0),MATCH($B140,'3c Mappings'!$C$7:$O$7,0)))</f>
        <v>1.0805561544152634E-2</v>
      </c>
      <c r="L140" s="82">
        <f>IF(L22="-","-",L22*INDEX('3c Mappings'!$C$8:$O$21,MATCH($C140,'3c Mappings'!$B$8:$B$21,0),MATCH($B140,'3c Mappings'!$C$7:$O$7,0)))</f>
        <v>1.1256344316185314E-2</v>
      </c>
      <c r="M140" s="82">
        <f>IF(M22="-","-",M22*INDEX('3c Mappings'!$C$8:$O$21,MATCH($C140,'3c Mappings'!$B$8:$B$21,0),MATCH($B140,'3c Mappings'!$C$7:$O$7,0)))</f>
        <v>1.1309223782599766E-2</v>
      </c>
      <c r="N140" s="84"/>
      <c r="O140" s="82">
        <f>IF(O22="-","-",O22*INDEX('3c Mappings'!$C$8:$O$21,MATCH($C140,'3c Mappings'!$B$8:$B$21,0),MATCH($B140,'3c Mappings'!$C$7:$O$7,0)))</f>
        <v>1.1309223782599766E-2</v>
      </c>
      <c r="P140" s="82">
        <f>IF(P22="-","-",P22*INDEX('3c Mappings'!$C$8:$O$21,MATCH($C140,'3c Mappings'!$B$8:$B$21,0),MATCH($B140,'3c Mappings'!$C$7:$O$7,0)))</f>
        <v>1.3145975075755968E-2</v>
      </c>
      <c r="Q140" s="82">
        <f>IF(Q22="-","-",Q22*INDEX('3c Mappings'!$C$8:$O$21,MATCH($C140,'3c Mappings'!$B$8:$B$21,0),MATCH($B140,'3c Mappings'!$C$7:$O$7,0)))</f>
        <v>1.2819885032866853E-2</v>
      </c>
      <c r="R140" s="82">
        <f>IF(R22="-","-",R22*INDEX('3c Mappings'!$C$8:$O$21,MATCH($C140,'3c Mappings'!$B$8:$B$21,0),MATCH($B140,'3c Mappings'!$C$7:$O$7,0)))</f>
        <v>1.0468283397545282E-2</v>
      </c>
      <c r="S140" s="82">
        <f>IF(S22="-","-",S22*INDEX('3c Mappings'!$C$8:$O$21,MATCH($C140,'3c Mappings'!$B$8:$B$21,0),MATCH($B140,'3c Mappings'!$C$7:$O$7,0)))</f>
        <v>8.5117431402105728E-3</v>
      </c>
      <c r="T140" s="82">
        <f>IF(T22="-","-",T22*INDEX('3c Mappings'!$C$8:$O$21,MATCH($C140,'3c Mappings'!$B$8:$B$21,0),MATCH($B140,'3c Mappings'!$C$7:$O$7,0)))</f>
        <v>7.3276976120078049E-3</v>
      </c>
      <c r="U140" s="82">
        <f>IF(U22="-","-",U22*INDEX('3c Mappings'!$C$8:$O$21,MATCH($C140,'3c Mappings'!$B$8:$B$21,0),MATCH($B140,'3c Mappings'!$C$7:$O$7,0)))</f>
        <v>7.0104208135210958E-3</v>
      </c>
      <c r="V140" s="82">
        <f>IF(V22="-","-",V22*INDEX('3c Mappings'!$C$8:$O$21,MATCH($C140,'3c Mappings'!$B$8:$B$21,0),MATCH($B140,'3c Mappings'!$C$7:$O$7,0)))</f>
        <v>8.8089053459234866E-3</v>
      </c>
      <c r="W140" s="82">
        <f>IF(W22="-","-",W22*INDEX('3c Mappings'!$C$8:$O$21,MATCH($C140,'3c Mappings'!$B$8:$B$21,0),MATCH($B140,'3c Mappings'!$C$7:$O$7,0)))</f>
        <v>1.1021029690928044E-2</v>
      </c>
      <c r="X140" s="82" t="str">
        <f>IF(X22="-","-",X22*INDEX('3c Mappings'!$C$8:$O$21,MATCH($C140,'3c Mappings'!$B$8:$B$21,0),MATCH($B140,'3c Mappings'!$C$7:$O$7,0)))</f>
        <v>-</v>
      </c>
      <c r="Y140" s="82" t="str">
        <f>IF(Y22="-","-",Y22*INDEX('3c Mappings'!$C$8:$O$21,MATCH($C140,'3c Mappings'!$B$8:$B$21,0),MATCH($B140,'3c Mappings'!$C$7:$O$7,0)))</f>
        <v>-</v>
      </c>
      <c r="Z140" s="10"/>
    </row>
    <row r="141" spans="1:26" s="14" customFormat="1" ht="11.25">
      <c r="A141" s="10"/>
      <c r="B141" s="74" t="s">
        <v>165</v>
      </c>
      <c r="C141" s="75" t="s">
        <v>137</v>
      </c>
      <c r="D141" s="197"/>
      <c r="E141" s="29"/>
      <c r="F141" s="82">
        <f>IF(F23="-","-",F23*INDEX('3c Mappings'!$C$8:$O$21,MATCH($C141,'3c Mappings'!$B$8:$B$21,0),MATCH($B141,'3c Mappings'!$C$7:$O$7,0)))</f>
        <v>0</v>
      </c>
      <c r="G141" s="82">
        <f>IF(G23="-","-",G23*INDEX('3c Mappings'!$C$8:$O$21,MATCH($C141,'3c Mappings'!$B$8:$B$21,0),MATCH($B141,'3c Mappings'!$C$7:$O$7,0)))</f>
        <v>0</v>
      </c>
      <c r="H141" s="82">
        <f>IF(H23="-","-",H23*INDEX('3c Mappings'!$C$8:$O$21,MATCH($C141,'3c Mappings'!$B$8:$B$21,0),MATCH($B141,'3c Mappings'!$C$7:$O$7,0)))</f>
        <v>0</v>
      </c>
      <c r="I141" s="82">
        <f>IF(I23="-","-",I23*INDEX('3c Mappings'!$C$8:$O$21,MATCH($C141,'3c Mappings'!$B$8:$B$21,0),MATCH($B141,'3c Mappings'!$C$7:$O$7,0)))</f>
        <v>0</v>
      </c>
      <c r="J141" s="82">
        <f>IF(J23="-","-",J23*INDEX('3c Mappings'!$C$8:$O$21,MATCH($C141,'3c Mappings'!$B$8:$B$21,0),MATCH($B141,'3c Mappings'!$C$7:$O$7,0)))</f>
        <v>0</v>
      </c>
      <c r="K141" s="82">
        <f>IF(K23="-","-",K23*INDEX('3c Mappings'!$C$8:$O$21,MATCH($C141,'3c Mappings'!$B$8:$B$21,0),MATCH($B141,'3c Mappings'!$C$7:$O$7,0)))</f>
        <v>0</v>
      </c>
      <c r="L141" s="82">
        <f>IF(L23="-","-",L23*INDEX('3c Mappings'!$C$8:$O$21,MATCH($C141,'3c Mappings'!$B$8:$B$21,0),MATCH($B141,'3c Mappings'!$C$7:$O$7,0)))</f>
        <v>0</v>
      </c>
      <c r="M141" s="82">
        <f>IF(M23="-","-",M23*INDEX('3c Mappings'!$C$8:$O$21,MATCH($C141,'3c Mappings'!$B$8:$B$21,0),MATCH($B141,'3c Mappings'!$C$7:$O$7,0)))</f>
        <v>0</v>
      </c>
      <c r="N141" s="84"/>
      <c r="O141" s="82">
        <f>IF(O23="-","-",O23*INDEX('3c Mappings'!$C$8:$O$21,MATCH($C141,'3c Mappings'!$B$8:$B$21,0),MATCH($B141,'3c Mappings'!$C$7:$O$7,0)))</f>
        <v>0</v>
      </c>
      <c r="P141" s="82">
        <f>IF(P23="-","-",P23*INDEX('3c Mappings'!$C$8:$O$21,MATCH($C141,'3c Mappings'!$B$8:$B$21,0),MATCH($B141,'3c Mappings'!$C$7:$O$7,0)))</f>
        <v>0</v>
      </c>
      <c r="Q141" s="82">
        <f>IF(Q23="-","-",Q23*INDEX('3c Mappings'!$C$8:$O$21,MATCH($C141,'3c Mappings'!$B$8:$B$21,0),MATCH($B141,'3c Mappings'!$C$7:$O$7,0)))</f>
        <v>0</v>
      </c>
      <c r="R141" s="82">
        <f>IF(R23="-","-",R23*INDEX('3c Mappings'!$C$8:$O$21,MATCH($C141,'3c Mappings'!$B$8:$B$21,0),MATCH($B141,'3c Mappings'!$C$7:$O$7,0)))</f>
        <v>0</v>
      </c>
      <c r="S141" s="82">
        <f>IF(S23="-","-",S23*INDEX('3c Mappings'!$C$8:$O$21,MATCH($C141,'3c Mappings'!$B$8:$B$21,0),MATCH($B141,'3c Mappings'!$C$7:$O$7,0)))</f>
        <v>0</v>
      </c>
      <c r="T141" s="82">
        <f>IF(T23="-","-",T23*INDEX('3c Mappings'!$C$8:$O$21,MATCH($C141,'3c Mappings'!$B$8:$B$21,0),MATCH($B141,'3c Mappings'!$C$7:$O$7,0)))</f>
        <v>0</v>
      </c>
      <c r="U141" s="82">
        <f>IF(U23="-","-",U23*INDEX('3c Mappings'!$C$8:$O$21,MATCH($C141,'3c Mappings'!$B$8:$B$21,0),MATCH($B141,'3c Mappings'!$C$7:$O$7,0)))</f>
        <v>0</v>
      </c>
      <c r="V141" s="82">
        <f>IF(V23="-","-",V23*INDEX('3c Mappings'!$C$8:$O$21,MATCH($C141,'3c Mappings'!$B$8:$B$21,0),MATCH($B141,'3c Mappings'!$C$7:$O$7,0)))</f>
        <v>0</v>
      </c>
      <c r="W141" s="82">
        <f>IF(W23="-","-",W23*INDEX('3c Mappings'!$C$8:$O$21,MATCH($C141,'3c Mappings'!$B$8:$B$21,0),MATCH($B141,'3c Mappings'!$C$7:$O$7,0)))</f>
        <v>0</v>
      </c>
      <c r="X141" s="82" t="str">
        <f>IF(X23="-","-",X23*INDEX('3c Mappings'!$C$8:$O$21,MATCH($C141,'3c Mappings'!$B$8:$B$21,0),MATCH($B141,'3c Mappings'!$C$7:$O$7,0)))</f>
        <v>-</v>
      </c>
      <c r="Y141" s="82" t="str">
        <f>IF(Y23="-","-",Y23*INDEX('3c Mappings'!$C$8:$O$21,MATCH($C141,'3c Mappings'!$B$8:$B$21,0),MATCH($B141,'3c Mappings'!$C$7:$O$7,0)))</f>
        <v>-</v>
      </c>
      <c r="Z141" s="10"/>
    </row>
    <row r="142" spans="1:26" s="14" customFormat="1" ht="11.25">
      <c r="A142" s="10"/>
      <c r="B142" s="74" t="s">
        <v>166</v>
      </c>
      <c r="C142" s="75" t="s">
        <v>137</v>
      </c>
      <c r="D142" s="197"/>
      <c r="E142" s="29"/>
      <c r="F142" s="82">
        <f>IF(F24="-","-",F24*INDEX('3c Mappings'!$C$8:$O$21,MATCH($C142,'3c Mappings'!$B$8:$B$21,0),MATCH($B142,'3c Mappings'!$C$7:$O$7,0)))</f>
        <v>0</v>
      </c>
      <c r="G142" s="82">
        <f>IF(G24="-","-",G24*INDEX('3c Mappings'!$C$8:$O$21,MATCH($C142,'3c Mappings'!$B$8:$B$21,0),MATCH($B142,'3c Mappings'!$C$7:$O$7,0)))</f>
        <v>0</v>
      </c>
      <c r="H142" s="82">
        <f>IF(H24="-","-",H24*INDEX('3c Mappings'!$C$8:$O$21,MATCH($C142,'3c Mappings'!$B$8:$B$21,0),MATCH($B142,'3c Mappings'!$C$7:$O$7,0)))</f>
        <v>0</v>
      </c>
      <c r="I142" s="82">
        <f>IF(I24="-","-",I24*INDEX('3c Mappings'!$C$8:$O$21,MATCH($C142,'3c Mappings'!$B$8:$B$21,0),MATCH($B142,'3c Mappings'!$C$7:$O$7,0)))</f>
        <v>0</v>
      </c>
      <c r="J142" s="82">
        <f>IF(J24="-","-",J24*INDEX('3c Mappings'!$C$8:$O$21,MATCH($C142,'3c Mappings'!$B$8:$B$21,0),MATCH($B142,'3c Mappings'!$C$7:$O$7,0)))</f>
        <v>0</v>
      </c>
      <c r="K142" s="82">
        <f>IF(K24="-","-",K24*INDEX('3c Mappings'!$C$8:$O$21,MATCH($C142,'3c Mappings'!$B$8:$B$21,0),MATCH($B142,'3c Mappings'!$C$7:$O$7,0)))</f>
        <v>0</v>
      </c>
      <c r="L142" s="82">
        <f>IF(L24="-","-",L24*INDEX('3c Mappings'!$C$8:$O$21,MATCH($C142,'3c Mappings'!$B$8:$B$21,0),MATCH($B142,'3c Mappings'!$C$7:$O$7,0)))</f>
        <v>0</v>
      </c>
      <c r="M142" s="82">
        <f>IF(M24="-","-",M24*INDEX('3c Mappings'!$C$8:$O$21,MATCH($C142,'3c Mappings'!$B$8:$B$21,0),MATCH($B142,'3c Mappings'!$C$7:$O$7,0)))</f>
        <v>0</v>
      </c>
      <c r="N142" s="84"/>
      <c r="O142" s="82">
        <f>IF(O24="-","-",O24*INDEX('3c Mappings'!$C$8:$O$21,MATCH($C142,'3c Mappings'!$B$8:$B$21,0),MATCH($B142,'3c Mappings'!$C$7:$O$7,0)))</f>
        <v>0</v>
      </c>
      <c r="P142" s="82">
        <f>IF(P24="-","-",P24*INDEX('3c Mappings'!$C$8:$O$21,MATCH($C142,'3c Mappings'!$B$8:$B$21,0),MATCH($B142,'3c Mappings'!$C$7:$O$7,0)))</f>
        <v>0</v>
      </c>
      <c r="Q142" s="82">
        <f>IF(Q24="-","-",Q24*INDEX('3c Mappings'!$C$8:$O$21,MATCH($C142,'3c Mappings'!$B$8:$B$21,0),MATCH($B142,'3c Mappings'!$C$7:$O$7,0)))</f>
        <v>0</v>
      </c>
      <c r="R142" s="82">
        <f>IF(R24="-","-",R24*INDEX('3c Mappings'!$C$8:$O$21,MATCH($C142,'3c Mappings'!$B$8:$B$21,0),MATCH($B142,'3c Mappings'!$C$7:$O$7,0)))</f>
        <v>0</v>
      </c>
      <c r="S142" s="82">
        <f>IF(S24="-","-",S24*INDEX('3c Mappings'!$C$8:$O$21,MATCH($C142,'3c Mappings'!$B$8:$B$21,0),MATCH($B142,'3c Mappings'!$C$7:$O$7,0)))</f>
        <v>0</v>
      </c>
      <c r="T142" s="82">
        <f>IF(T24="-","-",T24*INDEX('3c Mappings'!$C$8:$O$21,MATCH($C142,'3c Mappings'!$B$8:$B$21,0),MATCH($B142,'3c Mappings'!$C$7:$O$7,0)))</f>
        <v>0</v>
      </c>
      <c r="U142" s="82">
        <f>IF(U24="-","-",U24*INDEX('3c Mappings'!$C$8:$O$21,MATCH($C142,'3c Mappings'!$B$8:$B$21,0),MATCH($B142,'3c Mappings'!$C$7:$O$7,0)))</f>
        <v>0</v>
      </c>
      <c r="V142" s="82">
        <f>IF(V24="-","-",V24*INDEX('3c Mappings'!$C$8:$O$21,MATCH($C142,'3c Mappings'!$B$8:$B$21,0),MATCH($B142,'3c Mappings'!$C$7:$O$7,0)))</f>
        <v>0</v>
      </c>
      <c r="W142" s="82">
        <f>IF(W24="-","-",W24*INDEX('3c Mappings'!$C$8:$O$21,MATCH($C142,'3c Mappings'!$B$8:$B$21,0),MATCH($B142,'3c Mappings'!$C$7:$O$7,0)))</f>
        <v>0</v>
      </c>
      <c r="X142" s="82" t="str">
        <f>IF(X24="-","-",X24*INDEX('3c Mappings'!$C$8:$O$21,MATCH($C142,'3c Mappings'!$B$8:$B$21,0),MATCH($B142,'3c Mappings'!$C$7:$O$7,0)))</f>
        <v>-</v>
      </c>
      <c r="Y142" s="82" t="str">
        <f>IF(Y24="-","-",Y24*INDEX('3c Mappings'!$C$8:$O$21,MATCH($C142,'3c Mappings'!$B$8:$B$21,0),MATCH($B142,'3c Mappings'!$C$7:$O$7,0)))</f>
        <v>-</v>
      </c>
      <c r="Z142" s="10"/>
    </row>
    <row r="143" spans="1:26" s="14" customFormat="1" ht="11.25">
      <c r="A143" s="10"/>
      <c r="B143" s="74" t="s">
        <v>167</v>
      </c>
      <c r="C143" s="75" t="s">
        <v>137</v>
      </c>
      <c r="D143" s="197"/>
      <c r="E143" s="29"/>
      <c r="F143" s="82">
        <f>IF(F25="-","-",F25*INDEX('3c Mappings'!$C$8:$O$21,MATCH($C143,'3c Mappings'!$B$8:$B$21,0),MATCH($B143,'3c Mappings'!$C$7:$O$7,0)))</f>
        <v>0</v>
      </c>
      <c r="G143" s="82">
        <f>IF(G25="-","-",G25*INDEX('3c Mappings'!$C$8:$O$21,MATCH($C143,'3c Mappings'!$B$8:$B$21,0),MATCH($B143,'3c Mappings'!$C$7:$O$7,0)))</f>
        <v>0</v>
      </c>
      <c r="H143" s="82">
        <f>IF(H25="-","-",H25*INDEX('3c Mappings'!$C$8:$O$21,MATCH($C143,'3c Mappings'!$B$8:$B$21,0),MATCH($B143,'3c Mappings'!$C$7:$O$7,0)))</f>
        <v>0</v>
      </c>
      <c r="I143" s="82">
        <f>IF(I25="-","-",I25*INDEX('3c Mappings'!$C$8:$O$21,MATCH($C143,'3c Mappings'!$B$8:$B$21,0),MATCH($B143,'3c Mappings'!$C$7:$O$7,0)))</f>
        <v>0</v>
      </c>
      <c r="J143" s="82">
        <f>IF(J25="-","-",J25*INDEX('3c Mappings'!$C$8:$O$21,MATCH($C143,'3c Mappings'!$B$8:$B$21,0),MATCH($B143,'3c Mappings'!$C$7:$O$7,0)))</f>
        <v>0</v>
      </c>
      <c r="K143" s="82">
        <f>IF(K25="-","-",K25*INDEX('3c Mappings'!$C$8:$O$21,MATCH($C143,'3c Mappings'!$B$8:$B$21,0),MATCH($B143,'3c Mappings'!$C$7:$O$7,0)))</f>
        <v>0</v>
      </c>
      <c r="L143" s="82">
        <f>IF(L25="-","-",L25*INDEX('3c Mappings'!$C$8:$O$21,MATCH($C143,'3c Mappings'!$B$8:$B$21,0),MATCH($B143,'3c Mappings'!$C$7:$O$7,0)))</f>
        <v>0</v>
      </c>
      <c r="M143" s="82">
        <f>IF(M25="-","-",M25*INDEX('3c Mappings'!$C$8:$O$21,MATCH($C143,'3c Mappings'!$B$8:$B$21,0),MATCH($B143,'3c Mappings'!$C$7:$O$7,0)))</f>
        <v>0</v>
      </c>
      <c r="N143" s="84"/>
      <c r="O143" s="82">
        <f>IF(O25="-","-",O25*INDEX('3c Mappings'!$C$8:$O$21,MATCH($C143,'3c Mappings'!$B$8:$B$21,0),MATCH($B143,'3c Mappings'!$C$7:$O$7,0)))</f>
        <v>0</v>
      </c>
      <c r="P143" s="82">
        <f>IF(P25="-","-",P25*INDEX('3c Mappings'!$C$8:$O$21,MATCH($C143,'3c Mappings'!$B$8:$B$21,0),MATCH($B143,'3c Mappings'!$C$7:$O$7,0)))</f>
        <v>0</v>
      </c>
      <c r="Q143" s="82">
        <f>IF(Q25="-","-",Q25*INDEX('3c Mappings'!$C$8:$O$21,MATCH($C143,'3c Mappings'!$B$8:$B$21,0),MATCH($B143,'3c Mappings'!$C$7:$O$7,0)))</f>
        <v>0</v>
      </c>
      <c r="R143" s="82">
        <f>IF(R25="-","-",R25*INDEX('3c Mappings'!$C$8:$O$21,MATCH($C143,'3c Mappings'!$B$8:$B$21,0),MATCH($B143,'3c Mappings'!$C$7:$O$7,0)))</f>
        <v>0</v>
      </c>
      <c r="S143" s="82">
        <f>IF(S25="-","-",S25*INDEX('3c Mappings'!$C$8:$O$21,MATCH($C143,'3c Mappings'!$B$8:$B$21,0),MATCH($B143,'3c Mappings'!$C$7:$O$7,0)))</f>
        <v>0</v>
      </c>
      <c r="T143" s="82">
        <f>IF(T25="-","-",T25*INDEX('3c Mappings'!$C$8:$O$21,MATCH($C143,'3c Mappings'!$B$8:$B$21,0),MATCH($B143,'3c Mappings'!$C$7:$O$7,0)))</f>
        <v>0</v>
      </c>
      <c r="U143" s="82">
        <f>IF(U25="-","-",U25*INDEX('3c Mappings'!$C$8:$O$21,MATCH($C143,'3c Mappings'!$B$8:$B$21,0),MATCH($B143,'3c Mappings'!$C$7:$O$7,0)))</f>
        <v>0</v>
      </c>
      <c r="V143" s="82">
        <f>IF(V25="-","-",V25*INDEX('3c Mappings'!$C$8:$O$21,MATCH($C143,'3c Mappings'!$B$8:$B$21,0),MATCH($B143,'3c Mappings'!$C$7:$O$7,0)))</f>
        <v>0</v>
      </c>
      <c r="W143" s="82">
        <f>IF(W25="-","-",W25*INDEX('3c Mappings'!$C$8:$O$21,MATCH($C143,'3c Mappings'!$B$8:$B$21,0),MATCH($B143,'3c Mappings'!$C$7:$O$7,0)))</f>
        <v>0</v>
      </c>
      <c r="X143" s="82" t="str">
        <f>IF(X25="-","-",X25*INDEX('3c Mappings'!$C$8:$O$21,MATCH($C143,'3c Mappings'!$B$8:$B$21,0),MATCH($B143,'3c Mappings'!$C$7:$O$7,0)))</f>
        <v>-</v>
      </c>
      <c r="Y143" s="82" t="str">
        <f>IF(Y25="-","-",Y25*INDEX('3c Mappings'!$C$8:$O$21,MATCH($C143,'3c Mappings'!$B$8:$B$21,0),MATCH($B143,'3c Mappings'!$C$7:$O$7,0)))</f>
        <v>-</v>
      </c>
      <c r="Z143" s="10"/>
    </row>
    <row r="144" spans="1:26" s="14" customFormat="1" ht="11.25">
      <c r="A144" s="10"/>
      <c r="B144" s="74" t="s">
        <v>168</v>
      </c>
      <c r="C144" s="75" t="s">
        <v>137</v>
      </c>
      <c r="D144" s="197"/>
      <c r="E144" s="29"/>
      <c r="F144" s="82">
        <f>IF(F26="-","-",F26*INDEX('3c Mappings'!$C$8:$O$21,MATCH($C144,'3c Mappings'!$B$8:$B$21,0),MATCH($B144,'3c Mappings'!$C$7:$O$7,0)))</f>
        <v>0</v>
      </c>
      <c r="G144" s="82">
        <f>IF(G26="-","-",G26*INDEX('3c Mappings'!$C$8:$O$21,MATCH($C144,'3c Mappings'!$B$8:$B$21,0),MATCH($B144,'3c Mappings'!$C$7:$O$7,0)))</f>
        <v>0</v>
      </c>
      <c r="H144" s="82">
        <f>IF(H26="-","-",H26*INDEX('3c Mappings'!$C$8:$O$21,MATCH($C144,'3c Mappings'!$B$8:$B$21,0),MATCH($B144,'3c Mappings'!$C$7:$O$7,0)))</f>
        <v>0</v>
      </c>
      <c r="I144" s="82">
        <f>IF(I26="-","-",I26*INDEX('3c Mappings'!$C$8:$O$21,MATCH($C144,'3c Mappings'!$B$8:$B$21,0),MATCH($B144,'3c Mappings'!$C$7:$O$7,0)))</f>
        <v>0</v>
      </c>
      <c r="J144" s="82">
        <f>IF(J26="-","-",J26*INDEX('3c Mappings'!$C$8:$O$21,MATCH($C144,'3c Mappings'!$B$8:$B$21,0),MATCH($B144,'3c Mappings'!$C$7:$O$7,0)))</f>
        <v>0</v>
      </c>
      <c r="K144" s="82">
        <f>IF(K26="-","-",K26*INDEX('3c Mappings'!$C$8:$O$21,MATCH($C144,'3c Mappings'!$B$8:$B$21,0),MATCH($B144,'3c Mappings'!$C$7:$O$7,0)))</f>
        <v>0</v>
      </c>
      <c r="L144" s="82">
        <f>IF(L26="-","-",L26*INDEX('3c Mappings'!$C$8:$O$21,MATCH($C144,'3c Mappings'!$B$8:$B$21,0),MATCH($B144,'3c Mappings'!$C$7:$O$7,0)))</f>
        <v>0</v>
      </c>
      <c r="M144" s="82">
        <f>IF(M26="-","-",M26*INDEX('3c Mappings'!$C$8:$O$21,MATCH($C144,'3c Mappings'!$B$8:$B$21,0),MATCH($B144,'3c Mappings'!$C$7:$O$7,0)))</f>
        <v>0</v>
      </c>
      <c r="N144" s="84"/>
      <c r="O144" s="82">
        <f>IF(O26="-","-",O26*INDEX('3c Mappings'!$C$8:$O$21,MATCH($C144,'3c Mappings'!$B$8:$B$21,0),MATCH($B144,'3c Mappings'!$C$7:$O$7,0)))</f>
        <v>0</v>
      </c>
      <c r="P144" s="82">
        <f>IF(P26="-","-",P26*INDEX('3c Mappings'!$C$8:$O$21,MATCH($C144,'3c Mappings'!$B$8:$B$21,0),MATCH($B144,'3c Mappings'!$C$7:$O$7,0)))</f>
        <v>0</v>
      </c>
      <c r="Q144" s="82">
        <f>IF(Q26="-","-",Q26*INDEX('3c Mappings'!$C$8:$O$21,MATCH($C144,'3c Mappings'!$B$8:$B$21,0),MATCH($B144,'3c Mappings'!$C$7:$O$7,0)))</f>
        <v>0</v>
      </c>
      <c r="R144" s="82">
        <f>IF(R26="-","-",R26*INDEX('3c Mappings'!$C$8:$O$21,MATCH($C144,'3c Mappings'!$B$8:$B$21,0),MATCH($B144,'3c Mappings'!$C$7:$O$7,0)))</f>
        <v>0</v>
      </c>
      <c r="S144" s="82">
        <f>IF(S26="-","-",S26*INDEX('3c Mappings'!$C$8:$O$21,MATCH($C144,'3c Mappings'!$B$8:$B$21,0),MATCH($B144,'3c Mappings'!$C$7:$O$7,0)))</f>
        <v>0</v>
      </c>
      <c r="T144" s="82">
        <f>IF(T26="-","-",T26*INDEX('3c Mappings'!$C$8:$O$21,MATCH($C144,'3c Mappings'!$B$8:$B$21,0),MATCH($B144,'3c Mappings'!$C$7:$O$7,0)))</f>
        <v>0</v>
      </c>
      <c r="U144" s="82">
        <f>IF(U26="-","-",U26*INDEX('3c Mappings'!$C$8:$O$21,MATCH($C144,'3c Mappings'!$B$8:$B$21,0),MATCH($B144,'3c Mappings'!$C$7:$O$7,0)))</f>
        <v>0</v>
      </c>
      <c r="V144" s="82">
        <f>IF(V26="-","-",V26*INDEX('3c Mappings'!$C$8:$O$21,MATCH($C144,'3c Mappings'!$B$8:$B$21,0),MATCH($B144,'3c Mappings'!$C$7:$O$7,0)))</f>
        <v>0</v>
      </c>
      <c r="W144" s="82">
        <f>IF(W26="-","-",W26*INDEX('3c Mappings'!$C$8:$O$21,MATCH($C144,'3c Mappings'!$B$8:$B$21,0),MATCH($B144,'3c Mappings'!$C$7:$O$7,0)))</f>
        <v>0</v>
      </c>
      <c r="X144" s="82" t="str">
        <f>IF(X26="-","-",X26*INDEX('3c Mappings'!$C$8:$O$21,MATCH($C144,'3c Mappings'!$B$8:$B$21,0),MATCH($B144,'3c Mappings'!$C$7:$O$7,0)))</f>
        <v>-</v>
      </c>
      <c r="Y144" s="82" t="str">
        <f>IF(Y26="-","-",Y26*INDEX('3c Mappings'!$C$8:$O$21,MATCH($C144,'3c Mappings'!$B$8:$B$21,0),MATCH($B144,'3c Mappings'!$C$7:$O$7,0)))</f>
        <v>-</v>
      </c>
      <c r="Z144" s="10"/>
    </row>
    <row r="145" spans="1:26" s="14" customFormat="1" ht="12.6" customHeight="1">
      <c r="A145" s="10"/>
      <c r="B145" s="74" t="s">
        <v>156</v>
      </c>
      <c r="C145" s="75" t="s">
        <v>138</v>
      </c>
      <c r="D145" s="197"/>
      <c r="E145" s="29"/>
      <c r="F145" s="82">
        <f>IF(F14="-","-",F14*INDEX('3c Mappings'!$C$8:$O$21,MATCH($C145,'3c Mappings'!$B$8:$B$21,0),MATCH($B145,'3c Mappings'!$C$7:$O$7,0)))</f>
        <v>0</v>
      </c>
      <c r="G145" s="82">
        <f>IF(G14="-","-",G14*INDEX('3c Mappings'!$C$8:$O$21,MATCH($C145,'3c Mappings'!$B$8:$B$21,0),MATCH($B145,'3c Mappings'!$C$7:$O$7,0)))</f>
        <v>0</v>
      </c>
      <c r="H145" s="82">
        <f>IF(H14="-","-",H14*INDEX('3c Mappings'!$C$8:$O$21,MATCH($C145,'3c Mappings'!$B$8:$B$21,0),MATCH($B145,'3c Mappings'!$C$7:$O$7,0)))</f>
        <v>0</v>
      </c>
      <c r="I145" s="82">
        <f>IF(I14="-","-",I14*INDEX('3c Mappings'!$C$8:$O$21,MATCH($C145,'3c Mappings'!$B$8:$B$21,0),MATCH($B145,'3c Mappings'!$C$7:$O$7,0)))</f>
        <v>0</v>
      </c>
      <c r="J145" s="82">
        <f>IF(J14="-","-",J14*INDEX('3c Mappings'!$C$8:$O$21,MATCH($C145,'3c Mappings'!$B$8:$B$21,0),MATCH($B145,'3c Mappings'!$C$7:$O$7,0)))</f>
        <v>0</v>
      </c>
      <c r="K145" s="82">
        <f>IF(K14="-","-",K14*INDEX('3c Mappings'!$C$8:$O$21,MATCH($C145,'3c Mappings'!$B$8:$B$21,0),MATCH($B145,'3c Mappings'!$C$7:$O$7,0)))</f>
        <v>0</v>
      </c>
      <c r="L145" s="82">
        <f>IF(L14="-","-",L14*INDEX('3c Mappings'!$C$8:$O$21,MATCH($C145,'3c Mappings'!$B$8:$B$21,0),MATCH($B145,'3c Mappings'!$C$7:$O$7,0)))</f>
        <v>0</v>
      </c>
      <c r="M145" s="82">
        <f>IF(M14="-","-",M14*INDEX('3c Mappings'!$C$8:$O$21,MATCH($C145,'3c Mappings'!$B$8:$B$21,0),MATCH($B145,'3c Mappings'!$C$7:$O$7,0)))</f>
        <v>0</v>
      </c>
      <c r="N145" s="84"/>
      <c r="O145" s="82">
        <f>IF(O14="-","-",O14*INDEX('3c Mappings'!$C$8:$O$21,MATCH($C145,'3c Mappings'!$B$8:$B$21,0),MATCH($B145,'3c Mappings'!$C$7:$O$7,0)))</f>
        <v>0</v>
      </c>
      <c r="P145" s="82">
        <f>IF(P14="-","-",P14*INDEX('3c Mappings'!$C$8:$O$21,MATCH($C145,'3c Mappings'!$B$8:$B$21,0),MATCH($B145,'3c Mappings'!$C$7:$O$7,0)))</f>
        <v>0</v>
      </c>
      <c r="Q145" s="82">
        <f>IF(Q14="-","-",Q14*INDEX('3c Mappings'!$C$8:$O$21,MATCH($C145,'3c Mappings'!$B$8:$B$21,0),MATCH($B145,'3c Mappings'!$C$7:$O$7,0)))</f>
        <v>0</v>
      </c>
      <c r="R145" s="82">
        <f>IF(R14="-","-",R14*INDEX('3c Mappings'!$C$8:$O$21,MATCH($C145,'3c Mappings'!$B$8:$B$21,0),MATCH($B145,'3c Mappings'!$C$7:$O$7,0)))</f>
        <v>0</v>
      </c>
      <c r="S145" s="82">
        <f>IF(S14="-","-",S14*INDEX('3c Mappings'!$C$8:$O$21,MATCH($C145,'3c Mappings'!$B$8:$B$21,0),MATCH($B145,'3c Mappings'!$C$7:$O$7,0)))</f>
        <v>0</v>
      </c>
      <c r="T145" s="82">
        <f>IF(T14="-","-",T14*INDEX('3c Mappings'!$C$8:$O$21,MATCH($C145,'3c Mappings'!$B$8:$B$21,0),MATCH($B145,'3c Mappings'!$C$7:$O$7,0)))</f>
        <v>0</v>
      </c>
      <c r="U145" s="82">
        <f>IF(U14="-","-",U14*INDEX('3c Mappings'!$C$8:$O$21,MATCH($C145,'3c Mappings'!$B$8:$B$21,0),MATCH($B145,'3c Mappings'!$C$7:$O$7,0)))</f>
        <v>0</v>
      </c>
      <c r="V145" s="82">
        <f>IF(V14="-","-",V14*INDEX('3c Mappings'!$C$8:$O$21,MATCH($C145,'3c Mappings'!$B$8:$B$21,0),MATCH($B145,'3c Mappings'!$C$7:$O$7,0)))</f>
        <v>0</v>
      </c>
      <c r="W145" s="82">
        <f>IF(W14="-","-",W14*INDEX('3c Mappings'!$C$8:$O$21,MATCH($C145,'3c Mappings'!$B$8:$B$21,0),MATCH($B145,'3c Mappings'!$C$7:$O$7,0)))</f>
        <v>0</v>
      </c>
      <c r="X145" s="82" t="str">
        <f>IF(X14="-","-",X14*INDEX('3c Mappings'!$C$8:$O$21,MATCH($C145,'3c Mappings'!$B$8:$B$21,0),MATCH($B145,'3c Mappings'!$C$7:$O$7,0)))</f>
        <v>-</v>
      </c>
      <c r="Y145" s="82" t="str">
        <f>IF(Y14="-","-",Y14*INDEX('3c Mappings'!$C$8:$O$21,MATCH($C145,'3c Mappings'!$B$8:$B$21,0),MATCH($B145,'3c Mappings'!$C$7:$O$7,0)))</f>
        <v>-</v>
      </c>
      <c r="Z145" s="10"/>
    </row>
    <row r="146" spans="1:26" s="14" customFormat="1" ht="11.25">
      <c r="A146" s="10"/>
      <c r="B146" s="74" t="s">
        <v>157</v>
      </c>
      <c r="C146" s="75" t="s">
        <v>138</v>
      </c>
      <c r="D146" s="197"/>
      <c r="E146" s="29"/>
      <c r="F146" s="82">
        <f>IF(F15="-","-",F15*INDEX('3c Mappings'!$C$8:$O$21,MATCH($C146,'3c Mappings'!$B$8:$B$21,0),MATCH($B146,'3c Mappings'!$C$7:$O$7,0)))</f>
        <v>0</v>
      </c>
      <c r="G146" s="82">
        <f>IF(G15="-","-",G15*INDEX('3c Mappings'!$C$8:$O$21,MATCH($C146,'3c Mappings'!$B$8:$B$21,0),MATCH($B146,'3c Mappings'!$C$7:$O$7,0)))</f>
        <v>0</v>
      </c>
      <c r="H146" s="82">
        <f>IF(H15="-","-",H15*INDEX('3c Mappings'!$C$8:$O$21,MATCH($C146,'3c Mappings'!$B$8:$B$21,0),MATCH($B146,'3c Mappings'!$C$7:$O$7,0)))</f>
        <v>0</v>
      </c>
      <c r="I146" s="82">
        <f>IF(I15="-","-",I15*INDEX('3c Mappings'!$C$8:$O$21,MATCH($C146,'3c Mappings'!$B$8:$B$21,0),MATCH($B146,'3c Mappings'!$C$7:$O$7,0)))</f>
        <v>0</v>
      </c>
      <c r="J146" s="82">
        <f>IF(J15="-","-",J15*INDEX('3c Mappings'!$C$8:$O$21,MATCH($C146,'3c Mappings'!$B$8:$B$21,0),MATCH($B146,'3c Mappings'!$C$7:$O$7,0)))</f>
        <v>0</v>
      </c>
      <c r="K146" s="82">
        <f>IF(K15="-","-",K15*INDEX('3c Mappings'!$C$8:$O$21,MATCH($C146,'3c Mappings'!$B$8:$B$21,0),MATCH($B146,'3c Mappings'!$C$7:$O$7,0)))</f>
        <v>0</v>
      </c>
      <c r="L146" s="82">
        <f>IF(L15="-","-",L15*INDEX('3c Mappings'!$C$8:$O$21,MATCH($C146,'3c Mappings'!$B$8:$B$21,0),MATCH($B146,'3c Mappings'!$C$7:$O$7,0)))</f>
        <v>0</v>
      </c>
      <c r="M146" s="82">
        <f>IF(M15="-","-",M15*INDEX('3c Mappings'!$C$8:$O$21,MATCH($C146,'3c Mappings'!$B$8:$B$21,0),MATCH($B146,'3c Mappings'!$C$7:$O$7,0)))</f>
        <v>0</v>
      </c>
      <c r="N146" s="84"/>
      <c r="O146" s="82">
        <f>IF(O15="-","-",O15*INDEX('3c Mappings'!$C$8:$O$21,MATCH($C146,'3c Mappings'!$B$8:$B$21,0),MATCH($B146,'3c Mappings'!$C$7:$O$7,0)))</f>
        <v>0</v>
      </c>
      <c r="P146" s="82">
        <f>IF(P15="-","-",P15*INDEX('3c Mappings'!$C$8:$O$21,MATCH($C146,'3c Mappings'!$B$8:$B$21,0),MATCH($B146,'3c Mappings'!$C$7:$O$7,0)))</f>
        <v>0</v>
      </c>
      <c r="Q146" s="82">
        <f>IF(Q15="-","-",Q15*INDEX('3c Mappings'!$C$8:$O$21,MATCH($C146,'3c Mappings'!$B$8:$B$21,0),MATCH($B146,'3c Mappings'!$C$7:$O$7,0)))</f>
        <v>0</v>
      </c>
      <c r="R146" s="82">
        <f>IF(R15="-","-",R15*INDEX('3c Mappings'!$C$8:$O$21,MATCH($C146,'3c Mappings'!$B$8:$B$21,0),MATCH($B146,'3c Mappings'!$C$7:$O$7,0)))</f>
        <v>0</v>
      </c>
      <c r="S146" s="82">
        <f>IF(S15="-","-",S15*INDEX('3c Mappings'!$C$8:$O$21,MATCH($C146,'3c Mappings'!$B$8:$B$21,0),MATCH($B146,'3c Mappings'!$C$7:$O$7,0)))</f>
        <v>0</v>
      </c>
      <c r="T146" s="82">
        <f>IF(T15="-","-",T15*INDEX('3c Mappings'!$C$8:$O$21,MATCH($C146,'3c Mappings'!$B$8:$B$21,0),MATCH($B146,'3c Mappings'!$C$7:$O$7,0)))</f>
        <v>0</v>
      </c>
      <c r="U146" s="82">
        <f>IF(U15="-","-",U15*INDEX('3c Mappings'!$C$8:$O$21,MATCH($C146,'3c Mappings'!$B$8:$B$21,0),MATCH($B146,'3c Mappings'!$C$7:$O$7,0)))</f>
        <v>0</v>
      </c>
      <c r="V146" s="82">
        <f>IF(V15="-","-",V15*INDEX('3c Mappings'!$C$8:$O$21,MATCH($C146,'3c Mappings'!$B$8:$B$21,0),MATCH($B146,'3c Mappings'!$C$7:$O$7,0)))</f>
        <v>0</v>
      </c>
      <c r="W146" s="82">
        <f>IF(W15="-","-",W15*INDEX('3c Mappings'!$C$8:$O$21,MATCH($C146,'3c Mappings'!$B$8:$B$21,0),MATCH($B146,'3c Mappings'!$C$7:$O$7,0)))</f>
        <v>0</v>
      </c>
      <c r="X146" s="82" t="str">
        <f>IF(X15="-","-",X15*INDEX('3c Mappings'!$C$8:$O$21,MATCH($C146,'3c Mappings'!$B$8:$B$21,0),MATCH($B146,'3c Mappings'!$C$7:$O$7,0)))</f>
        <v>-</v>
      </c>
      <c r="Y146" s="82" t="str">
        <f>IF(Y15="-","-",Y15*INDEX('3c Mappings'!$C$8:$O$21,MATCH($C146,'3c Mappings'!$B$8:$B$21,0),MATCH($B146,'3c Mappings'!$C$7:$O$7,0)))</f>
        <v>-</v>
      </c>
      <c r="Z146" s="10"/>
    </row>
    <row r="147" spans="1:26" s="14" customFormat="1" ht="11.25">
      <c r="A147" s="10"/>
      <c r="B147" s="74" t="s">
        <v>158</v>
      </c>
      <c r="C147" s="75" t="s">
        <v>138</v>
      </c>
      <c r="D147" s="197"/>
      <c r="E147" s="29"/>
      <c r="F147" s="82">
        <f>IF(F16="-","-",F16*INDEX('3c Mappings'!$C$8:$O$21,MATCH($C147,'3c Mappings'!$B$8:$B$21,0),MATCH($B147,'3c Mappings'!$C$7:$O$7,0)))</f>
        <v>0</v>
      </c>
      <c r="G147" s="82">
        <f>IF(G16="-","-",G16*INDEX('3c Mappings'!$C$8:$O$21,MATCH($C147,'3c Mappings'!$B$8:$B$21,0),MATCH($B147,'3c Mappings'!$C$7:$O$7,0)))</f>
        <v>0</v>
      </c>
      <c r="H147" s="82">
        <f>IF(H16="-","-",H16*INDEX('3c Mappings'!$C$8:$O$21,MATCH($C147,'3c Mappings'!$B$8:$B$21,0),MATCH($B147,'3c Mappings'!$C$7:$O$7,0)))</f>
        <v>0</v>
      </c>
      <c r="I147" s="82">
        <f>IF(I16="-","-",I16*INDEX('3c Mappings'!$C$8:$O$21,MATCH($C147,'3c Mappings'!$B$8:$B$21,0),MATCH($B147,'3c Mappings'!$C$7:$O$7,0)))</f>
        <v>0</v>
      </c>
      <c r="J147" s="82">
        <f>IF(J16="-","-",J16*INDEX('3c Mappings'!$C$8:$O$21,MATCH($C147,'3c Mappings'!$B$8:$B$21,0),MATCH($B147,'3c Mappings'!$C$7:$O$7,0)))</f>
        <v>0</v>
      </c>
      <c r="K147" s="82">
        <f>IF(K16="-","-",K16*INDEX('3c Mappings'!$C$8:$O$21,MATCH($C147,'3c Mappings'!$B$8:$B$21,0),MATCH($B147,'3c Mappings'!$C$7:$O$7,0)))</f>
        <v>0</v>
      </c>
      <c r="L147" s="82">
        <f>IF(L16="-","-",L16*INDEX('3c Mappings'!$C$8:$O$21,MATCH($C147,'3c Mappings'!$B$8:$B$21,0),MATCH($B147,'3c Mappings'!$C$7:$O$7,0)))</f>
        <v>0</v>
      </c>
      <c r="M147" s="82">
        <f>IF(M16="-","-",M16*INDEX('3c Mappings'!$C$8:$O$21,MATCH($C147,'3c Mappings'!$B$8:$B$21,0),MATCH($B147,'3c Mappings'!$C$7:$O$7,0)))</f>
        <v>0</v>
      </c>
      <c r="N147" s="84"/>
      <c r="O147" s="82">
        <f>IF(O16="-","-",O16*INDEX('3c Mappings'!$C$8:$O$21,MATCH($C147,'3c Mappings'!$B$8:$B$21,0),MATCH($B147,'3c Mappings'!$C$7:$O$7,0)))</f>
        <v>0</v>
      </c>
      <c r="P147" s="82">
        <f>IF(P16="-","-",P16*INDEX('3c Mappings'!$C$8:$O$21,MATCH($C147,'3c Mappings'!$B$8:$B$21,0),MATCH($B147,'3c Mappings'!$C$7:$O$7,0)))</f>
        <v>0</v>
      </c>
      <c r="Q147" s="82">
        <f>IF(Q16="-","-",Q16*INDEX('3c Mappings'!$C$8:$O$21,MATCH($C147,'3c Mappings'!$B$8:$B$21,0),MATCH($B147,'3c Mappings'!$C$7:$O$7,0)))</f>
        <v>0</v>
      </c>
      <c r="R147" s="82">
        <f>IF(R16="-","-",R16*INDEX('3c Mappings'!$C$8:$O$21,MATCH($C147,'3c Mappings'!$B$8:$B$21,0),MATCH($B147,'3c Mappings'!$C$7:$O$7,0)))</f>
        <v>0</v>
      </c>
      <c r="S147" s="82">
        <f>IF(S16="-","-",S16*INDEX('3c Mappings'!$C$8:$O$21,MATCH($C147,'3c Mappings'!$B$8:$B$21,0),MATCH($B147,'3c Mappings'!$C$7:$O$7,0)))</f>
        <v>0</v>
      </c>
      <c r="T147" s="82">
        <f>IF(T16="-","-",T16*INDEX('3c Mappings'!$C$8:$O$21,MATCH($C147,'3c Mappings'!$B$8:$B$21,0),MATCH($B147,'3c Mappings'!$C$7:$O$7,0)))</f>
        <v>0</v>
      </c>
      <c r="U147" s="82">
        <f>IF(U16="-","-",U16*INDEX('3c Mappings'!$C$8:$O$21,MATCH($C147,'3c Mappings'!$B$8:$B$21,0),MATCH($B147,'3c Mappings'!$C$7:$O$7,0)))</f>
        <v>0</v>
      </c>
      <c r="V147" s="82">
        <f>IF(V16="-","-",V16*INDEX('3c Mappings'!$C$8:$O$21,MATCH($C147,'3c Mappings'!$B$8:$B$21,0),MATCH($B147,'3c Mappings'!$C$7:$O$7,0)))</f>
        <v>0</v>
      </c>
      <c r="W147" s="82">
        <f>IF(W16="-","-",W16*INDEX('3c Mappings'!$C$8:$O$21,MATCH($C147,'3c Mappings'!$B$8:$B$21,0),MATCH($B147,'3c Mappings'!$C$7:$O$7,0)))</f>
        <v>0</v>
      </c>
      <c r="X147" s="82" t="str">
        <f>IF(X16="-","-",X16*INDEX('3c Mappings'!$C$8:$O$21,MATCH($C147,'3c Mappings'!$B$8:$B$21,0),MATCH($B147,'3c Mappings'!$C$7:$O$7,0)))</f>
        <v>-</v>
      </c>
      <c r="Y147" s="82" t="str">
        <f>IF(Y16="-","-",Y16*INDEX('3c Mappings'!$C$8:$O$21,MATCH($C147,'3c Mappings'!$B$8:$B$21,0),MATCH($B147,'3c Mappings'!$C$7:$O$7,0)))</f>
        <v>-</v>
      </c>
      <c r="Z147" s="10"/>
    </row>
    <row r="148" spans="1:26" s="14" customFormat="1" ht="11.25">
      <c r="A148" s="10"/>
      <c r="B148" s="74" t="s">
        <v>159</v>
      </c>
      <c r="C148" s="75" t="s">
        <v>138</v>
      </c>
      <c r="D148" s="197"/>
      <c r="E148" s="29"/>
      <c r="F148" s="82">
        <f>IF(F17="-","-",F17*INDEX('3c Mappings'!$C$8:$O$21,MATCH($C148,'3c Mappings'!$B$8:$B$21,0),MATCH($B148,'3c Mappings'!$C$7:$O$7,0)))</f>
        <v>0</v>
      </c>
      <c r="G148" s="82">
        <f>IF(G17="-","-",G17*INDEX('3c Mappings'!$C$8:$O$21,MATCH($C148,'3c Mappings'!$B$8:$B$21,0),MATCH($B148,'3c Mappings'!$C$7:$O$7,0)))</f>
        <v>0</v>
      </c>
      <c r="H148" s="82">
        <f>IF(H17="-","-",H17*INDEX('3c Mappings'!$C$8:$O$21,MATCH($C148,'3c Mappings'!$B$8:$B$21,0),MATCH($B148,'3c Mappings'!$C$7:$O$7,0)))</f>
        <v>0</v>
      </c>
      <c r="I148" s="82">
        <f>IF(I17="-","-",I17*INDEX('3c Mappings'!$C$8:$O$21,MATCH($C148,'3c Mappings'!$B$8:$B$21,0),MATCH($B148,'3c Mappings'!$C$7:$O$7,0)))</f>
        <v>0</v>
      </c>
      <c r="J148" s="82">
        <f>IF(J17="-","-",J17*INDEX('3c Mappings'!$C$8:$O$21,MATCH($C148,'3c Mappings'!$B$8:$B$21,0),MATCH($B148,'3c Mappings'!$C$7:$O$7,0)))</f>
        <v>0</v>
      </c>
      <c r="K148" s="82">
        <f>IF(K17="-","-",K17*INDEX('3c Mappings'!$C$8:$O$21,MATCH($C148,'3c Mappings'!$B$8:$B$21,0),MATCH($B148,'3c Mappings'!$C$7:$O$7,0)))</f>
        <v>0</v>
      </c>
      <c r="L148" s="82">
        <f>IF(L17="-","-",L17*INDEX('3c Mappings'!$C$8:$O$21,MATCH($C148,'3c Mappings'!$B$8:$B$21,0),MATCH($B148,'3c Mappings'!$C$7:$O$7,0)))</f>
        <v>0</v>
      </c>
      <c r="M148" s="82">
        <f>IF(M17="-","-",M17*INDEX('3c Mappings'!$C$8:$O$21,MATCH($C148,'3c Mappings'!$B$8:$B$21,0),MATCH($B148,'3c Mappings'!$C$7:$O$7,0)))</f>
        <v>0</v>
      </c>
      <c r="N148" s="84"/>
      <c r="O148" s="82">
        <f>IF(O17="-","-",O17*INDEX('3c Mappings'!$C$8:$O$21,MATCH($C148,'3c Mappings'!$B$8:$B$21,0),MATCH($B148,'3c Mappings'!$C$7:$O$7,0)))</f>
        <v>0</v>
      </c>
      <c r="P148" s="82">
        <f>IF(P17="-","-",P17*INDEX('3c Mappings'!$C$8:$O$21,MATCH($C148,'3c Mappings'!$B$8:$B$21,0),MATCH($B148,'3c Mappings'!$C$7:$O$7,0)))</f>
        <v>0</v>
      </c>
      <c r="Q148" s="82">
        <f>IF(Q17="-","-",Q17*INDEX('3c Mappings'!$C$8:$O$21,MATCH($C148,'3c Mappings'!$B$8:$B$21,0),MATCH($B148,'3c Mappings'!$C$7:$O$7,0)))</f>
        <v>0</v>
      </c>
      <c r="R148" s="82">
        <f>IF(R17="-","-",R17*INDEX('3c Mappings'!$C$8:$O$21,MATCH($C148,'3c Mappings'!$B$8:$B$21,0),MATCH($B148,'3c Mappings'!$C$7:$O$7,0)))</f>
        <v>0</v>
      </c>
      <c r="S148" s="82">
        <f>IF(S17="-","-",S17*INDEX('3c Mappings'!$C$8:$O$21,MATCH($C148,'3c Mappings'!$B$8:$B$21,0),MATCH($B148,'3c Mappings'!$C$7:$O$7,0)))</f>
        <v>0</v>
      </c>
      <c r="T148" s="82">
        <f>IF(T17="-","-",T17*INDEX('3c Mappings'!$C$8:$O$21,MATCH($C148,'3c Mappings'!$B$8:$B$21,0),MATCH($B148,'3c Mappings'!$C$7:$O$7,0)))</f>
        <v>0</v>
      </c>
      <c r="U148" s="82">
        <f>IF(U17="-","-",U17*INDEX('3c Mappings'!$C$8:$O$21,MATCH($C148,'3c Mappings'!$B$8:$B$21,0),MATCH($B148,'3c Mappings'!$C$7:$O$7,0)))</f>
        <v>0</v>
      </c>
      <c r="V148" s="82">
        <f>IF(V17="-","-",V17*INDEX('3c Mappings'!$C$8:$O$21,MATCH($C148,'3c Mappings'!$B$8:$B$21,0),MATCH($B148,'3c Mappings'!$C$7:$O$7,0)))</f>
        <v>0</v>
      </c>
      <c r="W148" s="82">
        <f>IF(W17="-","-",W17*INDEX('3c Mappings'!$C$8:$O$21,MATCH($C148,'3c Mappings'!$B$8:$B$21,0),MATCH($B148,'3c Mappings'!$C$7:$O$7,0)))</f>
        <v>0</v>
      </c>
      <c r="X148" s="82" t="str">
        <f>IF(X17="-","-",X17*INDEX('3c Mappings'!$C$8:$O$21,MATCH($C148,'3c Mappings'!$B$8:$B$21,0),MATCH($B148,'3c Mappings'!$C$7:$O$7,0)))</f>
        <v>-</v>
      </c>
      <c r="Y148" s="82" t="str">
        <f>IF(Y17="-","-",Y17*INDEX('3c Mappings'!$C$8:$O$21,MATCH($C148,'3c Mappings'!$B$8:$B$21,0),MATCH($B148,'3c Mappings'!$C$7:$O$7,0)))</f>
        <v>-</v>
      </c>
      <c r="Z148" s="10"/>
    </row>
    <row r="149" spans="1:26" s="14" customFormat="1" ht="11.25">
      <c r="A149" s="10"/>
      <c r="B149" s="74" t="s">
        <v>160</v>
      </c>
      <c r="C149" s="75" t="s">
        <v>138</v>
      </c>
      <c r="D149" s="197"/>
      <c r="E149" s="29"/>
      <c r="F149" s="82">
        <f>IF(F18="-","-",F18*INDEX('3c Mappings'!$C$8:$O$21,MATCH($C149,'3c Mappings'!$B$8:$B$21,0),MATCH($B149,'3c Mappings'!$C$7:$O$7,0)))</f>
        <v>0</v>
      </c>
      <c r="G149" s="82">
        <f>IF(G18="-","-",G18*INDEX('3c Mappings'!$C$8:$O$21,MATCH($C149,'3c Mappings'!$B$8:$B$21,0),MATCH($B149,'3c Mappings'!$C$7:$O$7,0)))</f>
        <v>0</v>
      </c>
      <c r="H149" s="82">
        <f>IF(H18="-","-",H18*INDEX('3c Mappings'!$C$8:$O$21,MATCH($C149,'3c Mappings'!$B$8:$B$21,0),MATCH($B149,'3c Mappings'!$C$7:$O$7,0)))</f>
        <v>0</v>
      </c>
      <c r="I149" s="82">
        <f>IF(I18="-","-",I18*INDEX('3c Mappings'!$C$8:$O$21,MATCH($C149,'3c Mappings'!$B$8:$B$21,0),MATCH($B149,'3c Mappings'!$C$7:$O$7,0)))</f>
        <v>0</v>
      </c>
      <c r="J149" s="82">
        <f>IF(J18="-","-",J18*INDEX('3c Mappings'!$C$8:$O$21,MATCH($C149,'3c Mappings'!$B$8:$B$21,0),MATCH($B149,'3c Mappings'!$C$7:$O$7,0)))</f>
        <v>0</v>
      </c>
      <c r="K149" s="82">
        <f>IF(K18="-","-",K18*INDEX('3c Mappings'!$C$8:$O$21,MATCH($C149,'3c Mappings'!$B$8:$B$21,0),MATCH($B149,'3c Mappings'!$C$7:$O$7,0)))</f>
        <v>0</v>
      </c>
      <c r="L149" s="82">
        <f>IF(L18="-","-",L18*INDEX('3c Mappings'!$C$8:$O$21,MATCH($C149,'3c Mappings'!$B$8:$B$21,0),MATCH($B149,'3c Mappings'!$C$7:$O$7,0)))</f>
        <v>0</v>
      </c>
      <c r="M149" s="82">
        <f>IF(M18="-","-",M18*INDEX('3c Mappings'!$C$8:$O$21,MATCH($C149,'3c Mappings'!$B$8:$B$21,0),MATCH($B149,'3c Mappings'!$C$7:$O$7,0)))</f>
        <v>0</v>
      </c>
      <c r="N149" s="84"/>
      <c r="O149" s="82">
        <f>IF(O18="-","-",O18*INDEX('3c Mappings'!$C$8:$O$21,MATCH($C149,'3c Mappings'!$B$8:$B$21,0),MATCH($B149,'3c Mappings'!$C$7:$O$7,0)))</f>
        <v>0</v>
      </c>
      <c r="P149" s="82">
        <f>IF(P18="-","-",P18*INDEX('3c Mappings'!$C$8:$O$21,MATCH($C149,'3c Mappings'!$B$8:$B$21,0),MATCH($B149,'3c Mappings'!$C$7:$O$7,0)))</f>
        <v>0</v>
      </c>
      <c r="Q149" s="82">
        <f>IF(Q18="-","-",Q18*INDEX('3c Mappings'!$C$8:$O$21,MATCH($C149,'3c Mappings'!$B$8:$B$21,0),MATCH($B149,'3c Mappings'!$C$7:$O$7,0)))</f>
        <v>0</v>
      </c>
      <c r="R149" s="82">
        <f>IF(R18="-","-",R18*INDEX('3c Mappings'!$C$8:$O$21,MATCH($C149,'3c Mappings'!$B$8:$B$21,0),MATCH($B149,'3c Mappings'!$C$7:$O$7,0)))</f>
        <v>0</v>
      </c>
      <c r="S149" s="82">
        <f>IF(S18="-","-",S18*INDEX('3c Mappings'!$C$8:$O$21,MATCH($C149,'3c Mappings'!$B$8:$B$21,0),MATCH($B149,'3c Mappings'!$C$7:$O$7,0)))</f>
        <v>0</v>
      </c>
      <c r="T149" s="82">
        <f>IF(T18="-","-",T18*INDEX('3c Mappings'!$C$8:$O$21,MATCH($C149,'3c Mappings'!$B$8:$B$21,0),MATCH($B149,'3c Mappings'!$C$7:$O$7,0)))</f>
        <v>0</v>
      </c>
      <c r="U149" s="82">
        <f>IF(U18="-","-",U18*INDEX('3c Mappings'!$C$8:$O$21,MATCH($C149,'3c Mappings'!$B$8:$B$21,0),MATCH($B149,'3c Mappings'!$C$7:$O$7,0)))</f>
        <v>0</v>
      </c>
      <c r="V149" s="82">
        <f>IF(V18="-","-",V18*INDEX('3c Mappings'!$C$8:$O$21,MATCH($C149,'3c Mappings'!$B$8:$B$21,0),MATCH($B149,'3c Mappings'!$C$7:$O$7,0)))</f>
        <v>0</v>
      </c>
      <c r="W149" s="82">
        <f>IF(W18="-","-",W18*INDEX('3c Mappings'!$C$8:$O$21,MATCH($C149,'3c Mappings'!$B$8:$B$21,0),MATCH($B149,'3c Mappings'!$C$7:$O$7,0)))</f>
        <v>0</v>
      </c>
      <c r="X149" s="82" t="str">
        <f>IF(X18="-","-",X18*INDEX('3c Mappings'!$C$8:$O$21,MATCH($C149,'3c Mappings'!$B$8:$B$21,0),MATCH($B149,'3c Mappings'!$C$7:$O$7,0)))</f>
        <v>-</v>
      </c>
      <c r="Y149" s="82" t="str">
        <f>IF(Y18="-","-",Y18*INDEX('3c Mappings'!$C$8:$O$21,MATCH($C149,'3c Mappings'!$B$8:$B$21,0),MATCH($B149,'3c Mappings'!$C$7:$O$7,0)))</f>
        <v>-</v>
      </c>
      <c r="Z149" s="10"/>
    </row>
    <row r="150" spans="1:26" s="14" customFormat="1" ht="11.25">
      <c r="A150" s="10"/>
      <c r="B150" s="74" t="s">
        <v>161</v>
      </c>
      <c r="C150" s="75" t="s">
        <v>138</v>
      </c>
      <c r="D150" s="197"/>
      <c r="E150" s="29"/>
      <c r="F150" s="82">
        <f>IF(F19="-","-",F19*INDEX('3c Mappings'!$C$8:$O$21,MATCH($C150,'3c Mappings'!$B$8:$B$21,0),MATCH($B150,'3c Mappings'!$C$7:$O$7,0)))</f>
        <v>0</v>
      </c>
      <c r="G150" s="82">
        <f>IF(G19="-","-",G19*INDEX('3c Mappings'!$C$8:$O$21,MATCH($C150,'3c Mappings'!$B$8:$B$21,0),MATCH($B150,'3c Mappings'!$C$7:$O$7,0)))</f>
        <v>0</v>
      </c>
      <c r="H150" s="82">
        <f>IF(H19="-","-",H19*INDEX('3c Mappings'!$C$8:$O$21,MATCH($C150,'3c Mappings'!$B$8:$B$21,0),MATCH($B150,'3c Mappings'!$C$7:$O$7,0)))</f>
        <v>0</v>
      </c>
      <c r="I150" s="82">
        <f>IF(I19="-","-",I19*INDEX('3c Mappings'!$C$8:$O$21,MATCH($C150,'3c Mappings'!$B$8:$B$21,0),MATCH($B150,'3c Mappings'!$C$7:$O$7,0)))</f>
        <v>0</v>
      </c>
      <c r="J150" s="82">
        <f>IF(J19="-","-",J19*INDEX('3c Mappings'!$C$8:$O$21,MATCH($C150,'3c Mappings'!$B$8:$B$21,0),MATCH($B150,'3c Mappings'!$C$7:$O$7,0)))</f>
        <v>0</v>
      </c>
      <c r="K150" s="82">
        <f>IF(K19="-","-",K19*INDEX('3c Mappings'!$C$8:$O$21,MATCH($C150,'3c Mappings'!$B$8:$B$21,0),MATCH($B150,'3c Mappings'!$C$7:$O$7,0)))</f>
        <v>0</v>
      </c>
      <c r="L150" s="82">
        <f>IF(L19="-","-",L19*INDEX('3c Mappings'!$C$8:$O$21,MATCH($C150,'3c Mappings'!$B$8:$B$21,0),MATCH($B150,'3c Mappings'!$C$7:$O$7,0)))</f>
        <v>0</v>
      </c>
      <c r="M150" s="82">
        <f>IF(M19="-","-",M19*INDEX('3c Mappings'!$C$8:$O$21,MATCH($C150,'3c Mappings'!$B$8:$B$21,0),MATCH($B150,'3c Mappings'!$C$7:$O$7,0)))</f>
        <v>0</v>
      </c>
      <c r="N150" s="84"/>
      <c r="O150" s="82">
        <f>IF(O19="-","-",O19*INDEX('3c Mappings'!$C$8:$O$21,MATCH($C150,'3c Mappings'!$B$8:$B$21,0),MATCH($B150,'3c Mappings'!$C$7:$O$7,0)))</f>
        <v>0</v>
      </c>
      <c r="P150" s="82">
        <f>IF(P19="-","-",P19*INDEX('3c Mappings'!$C$8:$O$21,MATCH($C150,'3c Mappings'!$B$8:$B$21,0),MATCH($B150,'3c Mappings'!$C$7:$O$7,0)))</f>
        <v>0</v>
      </c>
      <c r="Q150" s="82">
        <f>IF(Q19="-","-",Q19*INDEX('3c Mappings'!$C$8:$O$21,MATCH($C150,'3c Mappings'!$B$8:$B$21,0),MATCH($B150,'3c Mappings'!$C$7:$O$7,0)))</f>
        <v>0</v>
      </c>
      <c r="R150" s="82">
        <f>IF(R19="-","-",R19*INDEX('3c Mappings'!$C$8:$O$21,MATCH($C150,'3c Mappings'!$B$8:$B$21,0),MATCH($B150,'3c Mappings'!$C$7:$O$7,0)))</f>
        <v>0</v>
      </c>
      <c r="S150" s="82">
        <f>IF(S19="-","-",S19*INDEX('3c Mappings'!$C$8:$O$21,MATCH($C150,'3c Mappings'!$B$8:$B$21,0),MATCH($B150,'3c Mappings'!$C$7:$O$7,0)))</f>
        <v>0</v>
      </c>
      <c r="T150" s="82">
        <f>IF(T19="-","-",T19*INDEX('3c Mappings'!$C$8:$O$21,MATCH($C150,'3c Mappings'!$B$8:$B$21,0),MATCH($B150,'3c Mappings'!$C$7:$O$7,0)))</f>
        <v>0</v>
      </c>
      <c r="U150" s="82">
        <f>IF(U19="-","-",U19*INDEX('3c Mappings'!$C$8:$O$21,MATCH($C150,'3c Mappings'!$B$8:$B$21,0),MATCH($B150,'3c Mappings'!$C$7:$O$7,0)))</f>
        <v>0</v>
      </c>
      <c r="V150" s="82">
        <f>IF(V19="-","-",V19*INDEX('3c Mappings'!$C$8:$O$21,MATCH($C150,'3c Mappings'!$B$8:$B$21,0),MATCH($B150,'3c Mappings'!$C$7:$O$7,0)))</f>
        <v>0</v>
      </c>
      <c r="W150" s="82">
        <f>IF(W19="-","-",W19*INDEX('3c Mappings'!$C$8:$O$21,MATCH($C150,'3c Mappings'!$B$8:$B$21,0),MATCH($B150,'3c Mappings'!$C$7:$O$7,0)))</f>
        <v>0</v>
      </c>
      <c r="X150" s="82" t="str">
        <f>IF(X19="-","-",X19*INDEX('3c Mappings'!$C$8:$O$21,MATCH($C150,'3c Mappings'!$B$8:$B$21,0),MATCH($B150,'3c Mappings'!$C$7:$O$7,0)))</f>
        <v>-</v>
      </c>
      <c r="Y150" s="82" t="str">
        <f>IF(Y19="-","-",Y19*INDEX('3c Mappings'!$C$8:$O$21,MATCH($C150,'3c Mappings'!$B$8:$B$21,0),MATCH($B150,'3c Mappings'!$C$7:$O$7,0)))</f>
        <v>-</v>
      </c>
      <c r="Z150" s="10"/>
    </row>
    <row r="151" spans="1:26" s="14" customFormat="1" ht="11.25">
      <c r="A151" s="10"/>
      <c r="B151" s="74" t="s">
        <v>162</v>
      </c>
      <c r="C151" s="75" t="s">
        <v>138</v>
      </c>
      <c r="D151" s="197"/>
      <c r="E151" s="29"/>
      <c r="F151" s="82">
        <f>IF(F20="-","-",F20*INDEX('3c Mappings'!$C$8:$O$21,MATCH($C151,'3c Mappings'!$B$8:$B$21,0),MATCH($B151,'3c Mappings'!$C$7:$O$7,0)))</f>
        <v>0</v>
      </c>
      <c r="G151" s="82">
        <f>IF(G20="-","-",G20*INDEX('3c Mappings'!$C$8:$O$21,MATCH($C151,'3c Mappings'!$B$8:$B$21,0),MATCH($B151,'3c Mappings'!$C$7:$O$7,0)))</f>
        <v>0</v>
      </c>
      <c r="H151" s="82">
        <f>IF(H20="-","-",H20*INDEX('3c Mappings'!$C$8:$O$21,MATCH($C151,'3c Mappings'!$B$8:$B$21,0),MATCH($B151,'3c Mappings'!$C$7:$O$7,0)))</f>
        <v>0</v>
      </c>
      <c r="I151" s="82">
        <f>IF(I20="-","-",I20*INDEX('3c Mappings'!$C$8:$O$21,MATCH($C151,'3c Mappings'!$B$8:$B$21,0),MATCH($B151,'3c Mappings'!$C$7:$O$7,0)))</f>
        <v>0</v>
      </c>
      <c r="J151" s="82">
        <f>IF(J20="-","-",J20*INDEX('3c Mappings'!$C$8:$O$21,MATCH($C151,'3c Mappings'!$B$8:$B$21,0),MATCH($B151,'3c Mappings'!$C$7:$O$7,0)))</f>
        <v>0</v>
      </c>
      <c r="K151" s="82">
        <f>IF(K20="-","-",K20*INDEX('3c Mappings'!$C$8:$O$21,MATCH($C151,'3c Mappings'!$B$8:$B$21,0),MATCH($B151,'3c Mappings'!$C$7:$O$7,0)))</f>
        <v>0</v>
      </c>
      <c r="L151" s="82">
        <f>IF(L20="-","-",L20*INDEX('3c Mappings'!$C$8:$O$21,MATCH($C151,'3c Mappings'!$B$8:$B$21,0),MATCH($B151,'3c Mappings'!$C$7:$O$7,0)))</f>
        <v>0</v>
      </c>
      <c r="M151" s="82">
        <f>IF(M20="-","-",M20*INDEX('3c Mappings'!$C$8:$O$21,MATCH($C151,'3c Mappings'!$B$8:$B$21,0),MATCH($B151,'3c Mappings'!$C$7:$O$7,0)))</f>
        <v>0</v>
      </c>
      <c r="N151" s="84"/>
      <c r="O151" s="82">
        <f>IF(O20="-","-",O20*INDEX('3c Mappings'!$C$8:$O$21,MATCH($C151,'3c Mappings'!$B$8:$B$21,0),MATCH($B151,'3c Mappings'!$C$7:$O$7,0)))</f>
        <v>0</v>
      </c>
      <c r="P151" s="82">
        <f>IF(P20="-","-",P20*INDEX('3c Mappings'!$C$8:$O$21,MATCH($C151,'3c Mappings'!$B$8:$B$21,0),MATCH($B151,'3c Mappings'!$C$7:$O$7,0)))</f>
        <v>0</v>
      </c>
      <c r="Q151" s="82">
        <f>IF(Q20="-","-",Q20*INDEX('3c Mappings'!$C$8:$O$21,MATCH($C151,'3c Mappings'!$B$8:$B$21,0),MATCH($B151,'3c Mappings'!$C$7:$O$7,0)))</f>
        <v>0</v>
      </c>
      <c r="R151" s="82">
        <f>IF(R20="-","-",R20*INDEX('3c Mappings'!$C$8:$O$21,MATCH($C151,'3c Mappings'!$B$8:$B$21,0),MATCH($B151,'3c Mappings'!$C$7:$O$7,0)))</f>
        <v>0</v>
      </c>
      <c r="S151" s="82">
        <f>IF(S20="-","-",S20*INDEX('3c Mappings'!$C$8:$O$21,MATCH($C151,'3c Mappings'!$B$8:$B$21,0),MATCH($B151,'3c Mappings'!$C$7:$O$7,0)))</f>
        <v>0</v>
      </c>
      <c r="T151" s="82">
        <f>IF(T20="-","-",T20*INDEX('3c Mappings'!$C$8:$O$21,MATCH($C151,'3c Mappings'!$B$8:$B$21,0),MATCH($B151,'3c Mappings'!$C$7:$O$7,0)))</f>
        <v>0</v>
      </c>
      <c r="U151" s="82">
        <f>IF(U20="-","-",U20*INDEX('3c Mappings'!$C$8:$O$21,MATCH($C151,'3c Mappings'!$B$8:$B$21,0),MATCH($B151,'3c Mappings'!$C$7:$O$7,0)))</f>
        <v>0</v>
      </c>
      <c r="V151" s="82">
        <f>IF(V20="-","-",V20*INDEX('3c Mappings'!$C$8:$O$21,MATCH($C151,'3c Mappings'!$B$8:$B$21,0),MATCH($B151,'3c Mappings'!$C$7:$O$7,0)))</f>
        <v>0</v>
      </c>
      <c r="W151" s="82">
        <f>IF(W20="-","-",W20*INDEX('3c Mappings'!$C$8:$O$21,MATCH($C151,'3c Mappings'!$B$8:$B$21,0),MATCH($B151,'3c Mappings'!$C$7:$O$7,0)))</f>
        <v>0</v>
      </c>
      <c r="X151" s="82" t="str">
        <f>IF(X20="-","-",X20*INDEX('3c Mappings'!$C$8:$O$21,MATCH($C151,'3c Mappings'!$B$8:$B$21,0),MATCH($B151,'3c Mappings'!$C$7:$O$7,0)))</f>
        <v>-</v>
      </c>
      <c r="Y151" s="82" t="str">
        <f>IF(Y20="-","-",Y20*INDEX('3c Mappings'!$C$8:$O$21,MATCH($C151,'3c Mappings'!$B$8:$B$21,0),MATCH($B151,'3c Mappings'!$C$7:$O$7,0)))</f>
        <v>-</v>
      </c>
      <c r="Z151" s="10"/>
    </row>
    <row r="152" spans="1:26" s="14" customFormat="1" ht="11.25">
      <c r="A152" s="10"/>
      <c r="B152" s="74" t="s">
        <v>163</v>
      </c>
      <c r="C152" s="75" t="s">
        <v>138</v>
      </c>
      <c r="D152" s="197"/>
      <c r="E152" s="29"/>
      <c r="F152" s="82">
        <f>IF(F21="-","-",F21*INDEX('3c Mappings'!$C$8:$O$21,MATCH($C152,'3c Mappings'!$B$8:$B$21,0),MATCH($B152,'3c Mappings'!$C$7:$O$7,0)))</f>
        <v>0</v>
      </c>
      <c r="G152" s="82">
        <f>IF(G21="-","-",G21*INDEX('3c Mappings'!$C$8:$O$21,MATCH($C152,'3c Mappings'!$B$8:$B$21,0),MATCH($B152,'3c Mappings'!$C$7:$O$7,0)))</f>
        <v>0</v>
      </c>
      <c r="H152" s="82">
        <f>IF(H21="-","-",H21*INDEX('3c Mappings'!$C$8:$O$21,MATCH($C152,'3c Mappings'!$B$8:$B$21,0),MATCH($B152,'3c Mappings'!$C$7:$O$7,0)))</f>
        <v>0</v>
      </c>
      <c r="I152" s="82">
        <f>IF(I21="-","-",I21*INDEX('3c Mappings'!$C$8:$O$21,MATCH($C152,'3c Mappings'!$B$8:$B$21,0),MATCH($B152,'3c Mappings'!$C$7:$O$7,0)))</f>
        <v>0</v>
      </c>
      <c r="J152" s="82">
        <f>IF(J21="-","-",J21*INDEX('3c Mappings'!$C$8:$O$21,MATCH($C152,'3c Mappings'!$B$8:$B$21,0),MATCH($B152,'3c Mappings'!$C$7:$O$7,0)))</f>
        <v>0</v>
      </c>
      <c r="K152" s="82">
        <f>IF(K21="-","-",K21*INDEX('3c Mappings'!$C$8:$O$21,MATCH($C152,'3c Mappings'!$B$8:$B$21,0),MATCH($B152,'3c Mappings'!$C$7:$O$7,0)))</f>
        <v>0</v>
      </c>
      <c r="L152" s="82">
        <f>IF(L21="-","-",L21*INDEX('3c Mappings'!$C$8:$O$21,MATCH($C152,'3c Mappings'!$B$8:$B$21,0),MATCH($B152,'3c Mappings'!$C$7:$O$7,0)))</f>
        <v>0</v>
      </c>
      <c r="M152" s="82">
        <f>IF(M21="-","-",M21*INDEX('3c Mappings'!$C$8:$O$21,MATCH($C152,'3c Mappings'!$B$8:$B$21,0),MATCH($B152,'3c Mappings'!$C$7:$O$7,0)))</f>
        <v>0</v>
      </c>
      <c r="N152" s="84"/>
      <c r="O152" s="82">
        <f>IF(O21="-","-",O21*INDEX('3c Mappings'!$C$8:$O$21,MATCH($C152,'3c Mappings'!$B$8:$B$21,0),MATCH($B152,'3c Mappings'!$C$7:$O$7,0)))</f>
        <v>0</v>
      </c>
      <c r="P152" s="82">
        <f>IF(P21="-","-",P21*INDEX('3c Mappings'!$C$8:$O$21,MATCH($C152,'3c Mappings'!$B$8:$B$21,0),MATCH($B152,'3c Mappings'!$C$7:$O$7,0)))</f>
        <v>0</v>
      </c>
      <c r="Q152" s="82">
        <f>IF(Q21="-","-",Q21*INDEX('3c Mappings'!$C$8:$O$21,MATCH($C152,'3c Mappings'!$B$8:$B$21,0),MATCH($B152,'3c Mappings'!$C$7:$O$7,0)))</f>
        <v>0</v>
      </c>
      <c r="R152" s="82">
        <f>IF(R21="-","-",R21*INDEX('3c Mappings'!$C$8:$O$21,MATCH($C152,'3c Mappings'!$B$8:$B$21,0),MATCH($B152,'3c Mappings'!$C$7:$O$7,0)))</f>
        <v>0</v>
      </c>
      <c r="S152" s="82">
        <f>IF(S21="-","-",S21*INDEX('3c Mappings'!$C$8:$O$21,MATCH($C152,'3c Mappings'!$B$8:$B$21,0),MATCH($B152,'3c Mappings'!$C$7:$O$7,0)))</f>
        <v>0</v>
      </c>
      <c r="T152" s="82">
        <f>IF(T21="-","-",T21*INDEX('3c Mappings'!$C$8:$O$21,MATCH($C152,'3c Mappings'!$B$8:$B$21,0),MATCH($B152,'3c Mappings'!$C$7:$O$7,0)))</f>
        <v>0</v>
      </c>
      <c r="U152" s="82">
        <f>IF(U21="-","-",U21*INDEX('3c Mappings'!$C$8:$O$21,MATCH($C152,'3c Mappings'!$B$8:$B$21,0),MATCH($B152,'3c Mappings'!$C$7:$O$7,0)))</f>
        <v>0</v>
      </c>
      <c r="V152" s="82">
        <f>IF(V21="-","-",V21*INDEX('3c Mappings'!$C$8:$O$21,MATCH($C152,'3c Mappings'!$B$8:$B$21,0),MATCH($B152,'3c Mappings'!$C$7:$O$7,0)))</f>
        <v>0</v>
      </c>
      <c r="W152" s="82">
        <f>IF(W21="-","-",W21*INDEX('3c Mappings'!$C$8:$O$21,MATCH($C152,'3c Mappings'!$B$8:$B$21,0),MATCH($B152,'3c Mappings'!$C$7:$O$7,0)))</f>
        <v>0</v>
      </c>
      <c r="X152" s="82" t="str">
        <f>IF(X21="-","-",X21*INDEX('3c Mappings'!$C$8:$O$21,MATCH($C152,'3c Mappings'!$B$8:$B$21,0),MATCH($B152,'3c Mappings'!$C$7:$O$7,0)))</f>
        <v>-</v>
      </c>
      <c r="Y152" s="82" t="str">
        <f>IF(Y21="-","-",Y21*INDEX('3c Mappings'!$C$8:$O$21,MATCH($C152,'3c Mappings'!$B$8:$B$21,0),MATCH($B152,'3c Mappings'!$C$7:$O$7,0)))</f>
        <v>-</v>
      </c>
      <c r="Z152" s="10"/>
    </row>
    <row r="153" spans="1:26" s="14" customFormat="1" ht="11.25">
      <c r="A153" s="10"/>
      <c r="B153" s="74" t="s">
        <v>164</v>
      </c>
      <c r="C153" s="75" t="s">
        <v>138</v>
      </c>
      <c r="D153" s="197"/>
      <c r="E153" s="29"/>
      <c r="F153" s="82">
        <f>IF(F22="-","-",F22*INDEX('3c Mappings'!$C$8:$O$21,MATCH($C153,'3c Mappings'!$B$8:$B$21,0),MATCH($B153,'3c Mappings'!$C$7:$O$7,0)))</f>
        <v>0</v>
      </c>
      <c r="G153" s="82">
        <f>IF(G22="-","-",G22*INDEX('3c Mappings'!$C$8:$O$21,MATCH($C153,'3c Mappings'!$B$8:$B$21,0),MATCH($B153,'3c Mappings'!$C$7:$O$7,0)))</f>
        <v>0</v>
      </c>
      <c r="H153" s="82">
        <f>IF(H22="-","-",H22*INDEX('3c Mappings'!$C$8:$O$21,MATCH($C153,'3c Mappings'!$B$8:$B$21,0),MATCH($B153,'3c Mappings'!$C$7:$O$7,0)))</f>
        <v>0</v>
      </c>
      <c r="I153" s="82">
        <f>IF(I22="-","-",I22*INDEX('3c Mappings'!$C$8:$O$21,MATCH($C153,'3c Mappings'!$B$8:$B$21,0),MATCH($B153,'3c Mappings'!$C$7:$O$7,0)))</f>
        <v>0</v>
      </c>
      <c r="J153" s="82">
        <f>IF(J22="-","-",J22*INDEX('3c Mappings'!$C$8:$O$21,MATCH($C153,'3c Mappings'!$B$8:$B$21,0),MATCH($B153,'3c Mappings'!$C$7:$O$7,0)))</f>
        <v>0</v>
      </c>
      <c r="K153" s="82">
        <f>IF(K22="-","-",K22*INDEX('3c Mappings'!$C$8:$O$21,MATCH($C153,'3c Mappings'!$B$8:$B$21,0),MATCH($B153,'3c Mappings'!$C$7:$O$7,0)))</f>
        <v>0</v>
      </c>
      <c r="L153" s="82">
        <f>IF(L22="-","-",L22*INDEX('3c Mappings'!$C$8:$O$21,MATCH($C153,'3c Mappings'!$B$8:$B$21,0),MATCH($B153,'3c Mappings'!$C$7:$O$7,0)))</f>
        <v>0</v>
      </c>
      <c r="M153" s="82">
        <f>IF(M22="-","-",M22*INDEX('3c Mappings'!$C$8:$O$21,MATCH($C153,'3c Mappings'!$B$8:$B$21,0),MATCH($B153,'3c Mappings'!$C$7:$O$7,0)))</f>
        <v>0</v>
      </c>
      <c r="N153" s="84"/>
      <c r="O153" s="82">
        <f>IF(O22="-","-",O22*INDEX('3c Mappings'!$C$8:$O$21,MATCH($C153,'3c Mappings'!$B$8:$B$21,0),MATCH($B153,'3c Mappings'!$C$7:$O$7,0)))</f>
        <v>0</v>
      </c>
      <c r="P153" s="82">
        <f>IF(P22="-","-",P22*INDEX('3c Mappings'!$C$8:$O$21,MATCH($C153,'3c Mappings'!$B$8:$B$21,0),MATCH($B153,'3c Mappings'!$C$7:$O$7,0)))</f>
        <v>0</v>
      </c>
      <c r="Q153" s="82">
        <f>IF(Q22="-","-",Q22*INDEX('3c Mappings'!$C$8:$O$21,MATCH($C153,'3c Mappings'!$B$8:$B$21,0),MATCH($B153,'3c Mappings'!$C$7:$O$7,0)))</f>
        <v>0</v>
      </c>
      <c r="R153" s="82">
        <f>IF(R22="-","-",R22*INDEX('3c Mappings'!$C$8:$O$21,MATCH($C153,'3c Mappings'!$B$8:$B$21,0),MATCH($B153,'3c Mappings'!$C$7:$O$7,0)))</f>
        <v>0</v>
      </c>
      <c r="S153" s="82">
        <f>IF(S22="-","-",S22*INDEX('3c Mappings'!$C$8:$O$21,MATCH($C153,'3c Mappings'!$B$8:$B$21,0),MATCH($B153,'3c Mappings'!$C$7:$O$7,0)))</f>
        <v>0</v>
      </c>
      <c r="T153" s="82">
        <f>IF(T22="-","-",T22*INDEX('3c Mappings'!$C$8:$O$21,MATCH($C153,'3c Mappings'!$B$8:$B$21,0),MATCH($B153,'3c Mappings'!$C$7:$O$7,0)))</f>
        <v>0</v>
      </c>
      <c r="U153" s="82">
        <f>IF(U22="-","-",U22*INDEX('3c Mappings'!$C$8:$O$21,MATCH($C153,'3c Mappings'!$B$8:$B$21,0),MATCH($B153,'3c Mappings'!$C$7:$O$7,0)))</f>
        <v>0</v>
      </c>
      <c r="V153" s="82">
        <f>IF(V22="-","-",V22*INDEX('3c Mappings'!$C$8:$O$21,MATCH($C153,'3c Mappings'!$B$8:$B$21,0),MATCH($B153,'3c Mappings'!$C$7:$O$7,0)))</f>
        <v>0</v>
      </c>
      <c r="W153" s="82">
        <f>IF(W22="-","-",W22*INDEX('3c Mappings'!$C$8:$O$21,MATCH($C153,'3c Mappings'!$B$8:$B$21,0),MATCH($B153,'3c Mappings'!$C$7:$O$7,0)))</f>
        <v>0</v>
      </c>
      <c r="X153" s="82" t="str">
        <f>IF(X22="-","-",X22*INDEX('3c Mappings'!$C$8:$O$21,MATCH($C153,'3c Mappings'!$B$8:$B$21,0),MATCH($B153,'3c Mappings'!$C$7:$O$7,0)))</f>
        <v>-</v>
      </c>
      <c r="Y153" s="82" t="str">
        <f>IF(Y22="-","-",Y22*INDEX('3c Mappings'!$C$8:$O$21,MATCH($C153,'3c Mappings'!$B$8:$B$21,0),MATCH($B153,'3c Mappings'!$C$7:$O$7,0)))</f>
        <v>-</v>
      </c>
      <c r="Z153" s="10"/>
    </row>
    <row r="154" spans="1:26" s="14" customFormat="1" ht="11.25">
      <c r="A154" s="10"/>
      <c r="B154" s="74" t="s">
        <v>165</v>
      </c>
      <c r="C154" s="75" t="s">
        <v>138</v>
      </c>
      <c r="D154" s="197"/>
      <c r="E154" s="29"/>
      <c r="F154" s="82">
        <f>IF(F23="-","-",F23*INDEX('3c Mappings'!$C$8:$O$21,MATCH($C154,'3c Mappings'!$B$8:$B$21,0),MATCH($B154,'3c Mappings'!$C$7:$O$7,0)))</f>
        <v>0</v>
      </c>
      <c r="G154" s="82">
        <f>IF(G23="-","-",G23*INDEX('3c Mappings'!$C$8:$O$21,MATCH($C154,'3c Mappings'!$B$8:$B$21,0),MATCH($B154,'3c Mappings'!$C$7:$O$7,0)))</f>
        <v>0</v>
      </c>
      <c r="H154" s="82">
        <f>IF(H23="-","-",H23*INDEX('3c Mappings'!$C$8:$O$21,MATCH($C154,'3c Mappings'!$B$8:$B$21,0),MATCH($B154,'3c Mappings'!$C$7:$O$7,0)))</f>
        <v>0</v>
      </c>
      <c r="I154" s="82">
        <f>IF(I23="-","-",I23*INDEX('3c Mappings'!$C$8:$O$21,MATCH($C154,'3c Mappings'!$B$8:$B$21,0),MATCH($B154,'3c Mappings'!$C$7:$O$7,0)))</f>
        <v>0</v>
      </c>
      <c r="J154" s="82">
        <f>IF(J23="-","-",J23*INDEX('3c Mappings'!$C$8:$O$21,MATCH($C154,'3c Mappings'!$B$8:$B$21,0),MATCH($B154,'3c Mappings'!$C$7:$O$7,0)))</f>
        <v>0</v>
      </c>
      <c r="K154" s="82">
        <f>IF(K23="-","-",K23*INDEX('3c Mappings'!$C$8:$O$21,MATCH($C154,'3c Mappings'!$B$8:$B$21,0),MATCH($B154,'3c Mappings'!$C$7:$O$7,0)))</f>
        <v>0</v>
      </c>
      <c r="L154" s="82">
        <f>IF(L23="-","-",L23*INDEX('3c Mappings'!$C$8:$O$21,MATCH($C154,'3c Mappings'!$B$8:$B$21,0),MATCH($B154,'3c Mappings'!$C$7:$O$7,0)))</f>
        <v>0</v>
      </c>
      <c r="M154" s="82">
        <f>IF(M23="-","-",M23*INDEX('3c Mappings'!$C$8:$O$21,MATCH($C154,'3c Mappings'!$B$8:$B$21,0),MATCH($B154,'3c Mappings'!$C$7:$O$7,0)))</f>
        <v>0</v>
      </c>
      <c r="N154" s="84"/>
      <c r="O154" s="82">
        <f>IF(O23="-","-",O23*INDEX('3c Mappings'!$C$8:$O$21,MATCH($C154,'3c Mappings'!$B$8:$B$21,0),MATCH($B154,'3c Mappings'!$C$7:$O$7,0)))</f>
        <v>0</v>
      </c>
      <c r="P154" s="82">
        <f>IF(P23="-","-",P23*INDEX('3c Mappings'!$C$8:$O$21,MATCH($C154,'3c Mappings'!$B$8:$B$21,0),MATCH($B154,'3c Mappings'!$C$7:$O$7,0)))</f>
        <v>0</v>
      </c>
      <c r="Q154" s="82">
        <f>IF(Q23="-","-",Q23*INDEX('3c Mappings'!$C$8:$O$21,MATCH($C154,'3c Mappings'!$B$8:$B$21,0),MATCH($B154,'3c Mappings'!$C$7:$O$7,0)))</f>
        <v>0</v>
      </c>
      <c r="R154" s="82">
        <f>IF(R23="-","-",R23*INDEX('3c Mappings'!$C$8:$O$21,MATCH($C154,'3c Mappings'!$B$8:$B$21,0),MATCH($B154,'3c Mappings'!$C$7:$O$7,0)))</f>
        <v>0</v>
      </c>
      <c r="S154" s="82">
        <f>IF(S23="-","-",S23*INDEX('3c Mappings'!$C$8:$O$21,MATCH($C154,'3c Mappings'!$B$8:$B$21,0),MATCH($B154,'3c Mappings'!$C$7:$O$7,0)))</f>
        <v>0</v>
      </c>
      <c r="T154" s="82">
        <f>IF(T23="-","-",T23*INDEX('3c Mappings'!$C$8:$O$21,MATCH($C154,'3c Mappings'!$B$8:$B$21,0),MATCH($B154,'3c Mappings'!$C$7:$O$7,0)))</f>
        <v>0</v>
      </c>
      <c r="U154" s="82">
        <f>IF(U23="-","-",U23*INDEX('3c Mappings'!$C$8:$O$21,MATCH($C154,'3c Mappings'!$B$8:$B$21,0),MATCH($B154,'3c Mappings'!$C$7:$O$7,0)))</f>
        <v>0</v>
      </c>
      <c r="V154" s="82">
        <f>IF(V23="-","-",V23*INDEX('3c Mappings'!$C$8:$O$21,MATCH($C154,'3c Mappings'!$B$8:$B$21,0),MATCH($B154,'3c Mappings'!$C$7:$O$7,0)))</f>
        <v>0</v>
      </c>
      <c r="W154" s="82">
        <f>IF(W23="-","-",W23*INDEX('3c Mappings'!$C$8:$O$21,MATCH($C154,'3c Mappings'!$B$8:$B$21,0),MATCH($B154,'3c Mappings'!$C$7:$O$7,0)))</f>
        <v>0</v>
      </c>
      <c r="X154" s="82" t="str">
        <f>IF(X23="-","-",X23*INDEX('3c Mappings'!$C$8:$O$21,MATCH($C154,'3c Mappings'!$B$8:$B$21,0),MATCH($B154,'3c Mappings'!$C$7:$O$7,0)))</f>
        <v>-</v>
      </c>
      <c r="Y154" s="82" t="str">
        <f>IF(Y23="-","-",Y23*INDEX('3c Mappings'!$C$8:$O$21,MATCH($C154,'3c Mappings'!$B$8:$B$21,0),MATCH($B154,'3c Mappings'!$C$7:$O$7,0)))</f>
        <v>-</v>
      </c>
      <c r="Z154" s="10"/>
    </row>
    <row r="155" spans="1:26" s="14" customFormat="1" ht="11.25">
      <c r="A155" s="10"/>
      <c r="B155" s="74" t="s">
        <v>166</v>
      </c>
      <c r="C155" s="75" t="s">
        <v>138</v>
      </c>
      <c r="D155" s="197"/>
      <c r="E155" s="29"/>
      <c r="F155" s="82">
        <f>IF(F24="-","-",F24*INDEX('3c Mappings'!$C$8:$O$21,MATCH($C155,'3c Mappings'!$B$8:$B$21,0),MATCH($B155,'3c Mappings'!$C$7:$O$7,0)))</f>
        <v>0</v>
      </c>
      <c r="G155" s="82">
        <f>IF(G24="-","-",G24*INDEX('3c Mappings'!$C$8:$O$21,MATCH($C155,'3c Mappings'!$B$8:$B$21,0),MATCH($B155,'3c Mappings'!$C$7:$O$7,0)))</f>
        <v>0</v>
      </c>
      <c r="H155" s="82">
        <f>IF(H24="-","-",H24*INDEX('3c Mappings'!$C$8:$O$21,MATCH($C155,'3c Mappings'!$B$8:$B$21,0),MATCH($B155,'3c Mappings'!$C$7:$O$7,0)))</f>
        <v>0</v>
      </c>
      <c r="I155" s="82">
        <f>IF(I24="-","-",I24*INDEX('3c Mappings'!$C$8:$O$21,MATCH($C155,'3c Mappings'!$B$8:$B$21,0),MATCH($B155,'3c Mappings'!$C$7:$O$7,0)))</f>
        <v>0</v>
      </c>
      <c r="J155" s="82">
        <f>IF(J24="-","-",J24*INDEX('3c Mappings'!$C$8:$O$21,MATCH($C155,'3c Mappings'!$B$8:$B$21,0),MATCH($B155,'3c Mappings'!$C$7:$O$7,0)))</f>
        <v>0</v>
      </c>
      <c r="K155" s="82">
        <f>IF(K24="-","-",K24*INDEX('3c Mappings'!$C$8:$O$21,MATCH($C155,'3c Mappings'!$B$8:$B$21,0),MATCH($B155,'3c Mappings'!$C$7:$O$7,0)))</f>
        <v>0</v>
      </c>
      <c r="L155" s="82">
        <f>IF(L24="-","-",L24*INDEX('3c Mappings'!$C$8:$O$21,MATCH($C155,'3c Mappings'!$B$8:$B$21,0),MATCH($B155,'3c Mappings'!$C$7:$O$7,0)))</f>
        <v>0</v>
      </c>
      <c r="M155" s="82">
        <f>IF(M24="-","-",M24*INDEX('3c Mappings'!$C$8:$O$21,MATCH($C155,'3c Mappings'!$B$8:$B$21,0),MATCH($B155,'3c Mappings'!$C$7:$O$7,0)))</f>
        <v>0</v>
      </c>
      <c r="N155" s="84"/>
      <c r="O155" s="82">
        <f>IF(O24="-","-",O24*INDEX('3c Mappings'!$C$8:$O$21,MATCH($C155,'3c Mappings'!$B$8:$B$21,0),MATCH($B155,'3c Mappings'!$C$7:$O$7,0)))</f>
        <v>0</v>
      </c>
      <c r="P155" s="82">
        <f>IF(P24="-","-",P24*INDEX('3c Mappings'!$C$8:$O$21,MATCH($C155,'3c Mappings'!$B$8:$B$21,0),MATCH($B155,'3c Mappings'!$C$7:$O$7,0)))</f>
        <v>0</v>
      </c>
      <c r="Q155" s="82">
        <f>IF(Q24="-","-",Q24*INDEX('3c Mappings'!$C$8:$O$21,MATCH($C155,'3c Mappings'!$B$8:$B$21,0),MATCH($B155,'3c Mappings'!$C$7:$O$7,0)))</f>
        <v>0</v>
      </c>
      <c r="R155" s="82">
        <f>IF(R24="-","-",R24*INDEX('3c Mappings'!$C$8:$O$21,MATCH($C155,'3c Mappings'!$B$8:$B$21,0),MATCH($B155,'3c Mappings'!$C$7:$O$7,0)))</f>
        <v>0</v>
      </c>
      <c r="S155" s="82">
        <f>IF(S24="-","-",S24*INDEX('3c Mappings'!$C$8:$O$21,MATCH($C155,'3c Mappings'!$B$8:$B$21,0),MATCH($B155,'3c Mappings'!$C$7:$O$7,0)))</f>
        <v>0</v>
      </c>
      <c r="T155" s="82">
        <f>IF(T24="-","-",T24*INDEX('3c Mappings'!$C$8:$O$21,MATCH($C155,'3c Mappings'!$B$8:$B$21,0),MATCH($B155,'3c Mappings'!$C$7:$O$7,0)))</f>
        <v>0</v>
      </c>
      <c r="U155" s="82">
        <f>IF(U24="-","-",U24*INDEX('3c Mappings'!$C$8:$O$21,MATCH($C155,'3c Mappings'!$B$8:$B$21,0),MATCH($B155,'3c Mappings'!$C$7:$O$7,0)))</f>
        <v>0</v>
      </c>
      <c r="V155" s="82">
        <f>IF(V24="-","-",V24*INDEX('3c Mappings'!$C$8:$O$21,MATCH($C155,'3c Mappings'!$B$8:$B$21,0),MATCH($B155,'3c Mappings'!$C$7:$O$7,0)))</f>
        <v>0</v>
      </c>
      <c r="W155" s="82">
        <f>IF(W24="-","-",W24*INDEX('3c Mappings'!$C$8:$O$21,MATCH($C155,'3c Mappings'!$B$8:$B$21,0),MATCH($B155,'3c Mappings'!$C$7:$O$7,0)))</f>
        <v>0</v>
      </c>
      <c r="X155" s="82" t="str">
        <f>IF(X24="-","-",X24*INDEX('3c Mappings'!$C$8:$O$21,MATCH($C155,'3c Mappings'!$B$8:$B$21,0),MATCH($B155,'3c Mappings'!$C$7:$O$7,0)))</f>
        <v>-</v>
      </c>
      <c r="Y155" s="82" t="str">
        <f>IF(Y24="-","-",Y24*INDEX('3c Mappings'!$C$8:$O$21,MATCH($C155,'3c Mappings'!$B$8:$B$21,0),MATCH($B155,'3c Mappings'!$C$7:$O$7,0)))</f>
        <v>-</v>
      </c>
      <c r="Z155" s="10"/>
    </row>
    <row r="156" spans="1:26" s="14" customFormat="1" ht="11.25">
      <c r="A156" s="10"/>
      <c r="B156" s="74" t="s">
        <v>167</v>
      </c>
      <c r="C156" s="75" t="s">
        <v>138</v>
      </c>
      <c r="D156" s="197"/>
      <c r="E156" s="29"/>
      <c r="F156" s="82">
        <f>IF(F25="-","-",F25*INDEX('3c Mappings'!$C$8:$O$21,MATCH($C156,'3c Mappings'!$B$8:$B$21,0),MATCH($B156,'3c Mappings'!$C$7:$O$7,0)))</f>
        <v>0.12439665843532932</v>
      </c>
      <c r="G156" s="82">
        <f>IF(G25="-","-",G25*INDEX('3c Mappings'!$C$8:$O$21,MATCH($C156,'3c Mappings'!$B$8:$B$21,0),MATCH($B156,'3c Mappings'!$C$7:$O$7,0)))</f>
        <v>0.12320559798763643</v>
      </c>
      <c r="H156" s="82">
        <f>IF(H25="-","-",H25*INDEX('3c Mappings'!$C$8:$O$21,MATCH($C156,'3c Mappings'!$B$8:$B$21,0),MATCH($B156,'3c Mappings'!$C$7:$O$7,0)))</f>
        <v>0.13650429584877624</v>
      </c>
      <c r="I156" s="82">
        <f>IF(I25="-","-",I25*INDEX('3c Mappings'!$C$8:$O$21,MATCH($C156,'3c Mappings'!$B$8:$B$21,0),MATCH($B156,'3c Mappings'!$C$7:$O$7,0)))</f>
        <v>0.13305022055046692</v>
      </c>
      <c r="J156" s="82">
        <f>IF(J25="-","-",J25*INDEX('3c Mappings'!$C$8:$O$21,MATCH($C156,'3c Mappings'!$B$8:$B$21,0),MATCH($B156,'3c Mappings'!$C$7:$O$7,0)))</f>
        <v>0.10582819422572566</v>
      </c>
      <c r="K156" s="82">
        <f>IF(K25="-","-",K25*INDEX('3c Mappings'!$C$8:$O$21,MATCH($C156,'3c Mappings'!$B$8:$B$21,0),MATCH($B156,'3c Mappings'!$C$7:$O$7,0)))</f>
        <v>0.10606640631526425</v>
      </c>
      <c r="L156" s="82">
        <f>IF(L25="-","-",L25*INDEX('3c Mappings'!$C$8:$O$21,MATCH($C156,'3c Mappings'!$B$8:$B$21,0),MATCH($B156,'3c Mappings'!$C$7:$O$7,0)))</f>
        <v>0.16280578622379244</v>
      </c>
      <c r="M156" s="82">
        <f>IF(M25="-","-",M25*INDEX('3c Mappings'!$C$8:$O$21,MATCH($C156,'3c Mappings'!$B$8:$B$21,0),MATCH($B156,'3c Mappings'!$C$7:$O$7,0)))</f>
        <v>0.16352042249240817</v>
      </c>
      <c r="N156" s="84"/>
      <c r="O156" s="82">
        <f>IF(O25="-","-",O25*INDEX('3c Mappings'!$C$8:$O$21,MATCH($C156,'3c Mappings'!$B$8:$B$21,0),MATCH($B156,'3c Mappings'!$C$7:$O$7,0)))</f>
        <v>0.16352042249240817</v>
      </c>
      <c r="P156" s="82">
        <f>IF(P25="-","-",P25*INDEX('3c Mappings'!$C$8:$O$21,MATCH($C156,'3c Mappings'!$B$8:$B$21,0),MATCH($B156,'3c Mappings'!$C$7:$O$7,0)))</f>
        <v>0.2499841115105827</v>
      </c>
      <c r="Q156" s="82">
        <f>IF(Q25="-","-",Q25*INDEX('3c Mappings'!$C$8:$O$21,MATCH($C156,'3c Mappings'!$B$8:$B$21,0),MATCH($B156,'3c Mappings'!$C$7:$O$7,0)))</f>
        <v>0.24557718785411911</v>
      </c>
      <c r="R156" s="82">
        <f>IF(R25="-","-",R25*INDEX('3c Mappings'!$C$8:$O$21,MATCH($C156,'3c Mappings'!$B$8:$B$21,0),MATCH($B156,'3c Mappings'!$C$7:$O$7,0)))</f>
        <v>0.16270804861810814</v>
      </c>
      <c r="S156" s="82">
        <f>IF(S25="-","-",S25*INDEX('3c Mappings'!$C$8:$O$21,MATCH($C156,'3c Mappings'!$B$8:$B$21,0),MATCH($B156,'3c Mappings'!$C$7:$O$7,0)))</f>
        <v>0.13626650667932641</v>
      </c>
      <c r="T156" s="82">
        <f>IF(T25="-","-",T25*INDEX('3c Mappings'!$C$8:$O$21,MATCH($C156,'3c Mappings'!$B$8:$B$21,0),MATCH($B156,'3c Mappings'!$C$7:$O$7,0)))</f>
        <v>7.3251764364861832E-2</v>
      </c>
      <c r="U156" s="82">
        <f>IF(U25="-","-",U25*INDEX('3c Mappings'!$C$8:$O$21,MATCH($C156,'3c Mappings'!$B$8:$B$21,0),MATCH($B156,'3c Mappings'!$C$7:$O$7,0)))</f>
        <v>6.8963946753167485E-2</v>
      </c>
      <c r="V156" s="82">
        <f>IF(V25="-","-",V25*INDEX('3c Mappings'!$C$8:$O$21,MATCH($C156,'3c Mappings'!$B$8:$B$21,0),MATCH($B156,'3c Mappings'!$C$7:$O$7,0)))</f>
        <v>0.13162584737683908</v>
      </c>
      <c r="W156" s="82">
        <f>IF(W25="-","-",W25*INDEX('3c Mappings'!$C$8:$O$21,MATCH($C156,'3c Mappings'!$B$8:$B$21,0),MATCH($B156,'3c Mappings'!$C$7:$O$7,0)))</f>
        <v>0.1615214646139301</v>
      </c>
      <c r="X156" s="82" t="str">
        <f>IF(X25="-","-",X25*INDEX('3c Mappings'!$C$8:$O$21,MATCH($C156,'3c Mappings'!$B$8:$B$21,0),MATCH($B156,'3c Mappings'!$C$7:$O$7,0)))</f>
        <v>-</v>
      </c>
      <c r="Y156" s="82" t="str">
        <f>IF(Y25="-","-",Y25*INDEX('3c Mappings'!$C$8:$O$21,MATCH($C156,'3c Mappings'!$B$8:$B$21,0),MATCH($B156,'3c Mappings'!$C$7:$O$7,0)))</f>
        <v>-</v>
      </c>
      <c r="Z156" s="10"/>
    </row>
    <row r="157" spans="1:26" s="14" customFormat="1" ht="11.25">
      <c r="A157" s="10"/>
      <c r="B157" s="74" t="s">
        <v>168</v>
      </c>
      <c r="C157" s="75" t="s">
        <v>138</v>
      </c>
      <c r="D157" s="197"/>
      <c r="E157" s="29"/>
      <c r="F157" s="82">
        <f>IF(F26="-","-",F26*INDEX('3c Mappings'!$C$8:$O$21,MATCH($C157,'3c Mappings'!$B$8:$B$21,0),MATCH($B157,'3c Mappings'!$C$7:$O$7,0)))</f>
        <v>4.8459848408940154</v>
      </c>
      <c r="G157" s="82">
        <f>IF(G26="-","-",G26*INDEX('3c Mappings'!$C$8:$O$21,MATCH($C157,'3c Mappings'!$B$8:$B$21,0),MATCH($B157,'3c Mappings'!$C$7:$O$7,0)))</f>
        <v>4.7271759053471394</v>
      </c>
      <c r="H157" s="82">
        <f>IF(H26="-","-",H26*INDEX('3c Mappings'!$C$8:$O$21,MATCH($C157,'3c Mappings'!$B$8:$B$21,0),MATCH($B157,'3c Mappings'!$C$7:$O$7,0)))</f>
        <v>5.3921546089504071</v>
      </c>
      <c r="I157" s="82">
        <f>IF(I26="-","-",I26*INDEX('3c Mappings'!$C$8:$O$21,MATCH($C157,'3c Mappings'!$B$8:$B$21,0),MATCH($B157,'3c Mappings'!$C$7:$O$7,0)))</f>
        <v>5.0476086958644704</v>
      </c>
      <c r="J157" s="82">
        <f>IF(J26="-","-",J26*INDEX('3c Mappings'!$C$8:$O$21,MATCH($C157,'3c Mappings'!$B$8:$B$21,0),MATCH($B157,'3c Mappings'!$C$7:$O$7,0)))</f>
        <v>6.6506773362038345</v>
      </c>
      <c r="K157" s="82">
        <f>IF(K26="-","-",K26*INDEX('3c Mappings'!$C$8:$O$21,MATCH($C157,'3c Mappings'!$B$8:$B$21,0),MATCH($B157,'3c Mappings'!$C$7:$O$7,0)))</f>
        <v>6.6744391233132099</v>
      </c>
      <c r="L157" s="82">
        <f>IF(L26="-","-",L26*INDEX('3c Mappings'!$C$8:$O$21,MATCH($C157,'3c Mappings'!$B$8:$B$21,0),MATCH($B157,'3c Mappings'!$C$7:$O$7,0)))</f>
        <v>7.4573437193714485</v>
      </c>
      <c r="M157" s="82">
        <f>IF(M26="-","-",M26*INDEX('3c Mappings'!$C$8:$O$21,MATCH($C157,'3c Mappings'!$B$8:$B$21,0),MATCH($B157,'3c Mappings'!$C$7:$O$7,0)))</f>
        <v>7.5286290806995728</v>
      </c>
      <c r="N157" s="84"/>
      <c r="O157" s="82">
        <f>IF(O26="-","-",O26*INDEX('3c Mappings'!$C$8:$O$21,MATCH($C157,'3c Mappings'!$B$8:$B$21,0),MATCH($B157,'3c Mappings'!$C$7:$O$7,0)))</f>
        <v>7.5286290806995728</v>
      </c>
      <c r="P157" s="82">
        <f>IF(P26="-","-",P26*INDEX('3c Mappings'!$C$8:$O$21,MATCH($C157,'3c Mappings'!$B$8:$B$21,0),MATCH($B157,'3c Mappings'!$C$7:$O$7,0)))</f>
        <v>5.8429773108028664</v>
      </c>
      <c r="Q157" s="82">
        <f>IF(Q26="-","-",Q26*INDEX('3c Mappings'!$C$8:$O$21,MATCH($C157,'3c Mappings'!$B$8:$B$21,0),MATCH($B157,'3c Mappings'!$C$7:$O$7,0)))</f>
        <v>5.40338424927943</v>
      </c>
      <c r="R157" s="82">
        <f>IF(R26="-","-",R26*INDEX('3c Mappings'!$C$8:$O$21,MATCH($C157,'3c Mappings'!$B$8:$B$21,0),MATCH($B157,'3c Mappings'!$C$7:$O$7,0)))</f>
        <v>4.4292125971791023</v>
      </c>
      <c r="S157" s="82">
        <f>IF(S26="-","-",S26*INDEX('3c Mappings'!$C$8:$O$21,MATCH($C157,'3c Mappings'!$B$8:$B$21,0),MATCH($B157,'3c Mappings'!$C$7:$O$7,0)))</f>
        <v>1.7916542280384773</v>
      </c>
      <c r="T157" s="82">
        <f>IF(T26="-","-",T26*INDEX('3c Mappings'!$C$8:$O$21,MATCH($C157,'3c Mappings'!$B$8:$B$21,0),MATCH($B157,'3c Mappings'!$C$7:$O$7,0)))</f>
        <v>8.6412899060921706</v>
      </c>
      <c r="U157" s="82">
        <f>IF(U26="-","-",U26*INDEX('3c Mappings'!$C$8:$O$21,MATCH($C157,'3c Mappings'!$B$8:$B$21,0),MATCH($B157,'3c Mappings'!$C$7:$O$7,0)))</f>
        <v>8.2135777381234227</v>
      </c>
      <c r="V157" s="82">
        <f>IF(V26="-","-",V26*INDEX('3c Mappings'!$C$8:$O$21,MATCH($C157,'3c Mappings'!$B$8:$B$21,0),MATCH($B157,'3c Mappings'!$C$7:$O$7,0)))</f>
        <v>12.894464901821175</v>
      </c>
      <c r="W157" s="82">
        <f>IF(W26="-","-",W26*INDEX('3c Mappings'!$C$8:$O$21,MATCH($C157,'3c Mappings'!$B$8:$B$21,0),MATCH($B157,'3c Mappings'!$C$7:$O$7,0)))</f>
        <v>15.876569184047739</v>
      </c>
      <c r="X157" s="82" t="str">
        <f>IF(X26="-","-",X26*INDEX('3c Mappings'!$C$8:$O$21,MATCH($C157,'3c Mappings'!$B$8:$B$21,0),MATCH($B157,'3c Mappings'!$C$7:$O$7,0)))</f>
        <v>-</v>
      </c>
      <c r="Y157" s="82" t="str">
        <f>IF(Y26="-","-",Y26*INDEX('3c Mappings'!$C$8:$O$21,MATCH($C157,'3c Mappings'!$B$8:$B$21,0),MATCH($B157,'3c Mappings'!$C$7:$O$7,0)))</f>
        <v>-</v>
      </c>
      <c r="Z157" s="10"/>
    </row>
    <row r="158" spans="1:26" s="14" customFormat="1" ht="12.6" customHeight="1">
      <c r="A158" s="10"/>
      <c r="B158" s="74" t="s">
        <v>156</v>
      </c>
      <c r="C158" s="75" t="s">
        <v>139</v>
      </c>
      <c r="D158" s="197"/>
      <c r="E158" s="29"/>
      <c r="F158" s="82">
        <f>IF(F14="-","-",F14*INDEX('3c Mappings'!$C$8:$O$21,MATCH($C158,'3c Mappings'!$B$8:$B$21,0),MATCH($B158,'3c Mappings'!$C$7:$O$7,0)))</f>
        <v>0</v>
      </c>
      <c r="G158" s="82">
        <f>IF(G14="-","-",G14*INDEX('3c Mappings'!$C$8:$O$21,MATCH($C158,'3c Mappings'!$B$8:$B$21,0),MATCH($B158,'3c Mappings'!$C$7:$O$7,0)))</f>
        <v>0</v>
      </c>
      <c r="H158" s="82">
        <f>IF(H14="-","-",H14*INDEX('3c Mappings'!$C$8:$O$21,MATCH($C158,'3c Mappings'!$B$8:$B$21,0),MATCH($B158,'3c Mappings'!$C$7:$O$7,0)))</f>
        <v>0</v>
      </c>
      <c r="I158" s="82">
        <f>IF(I14="-","-",I14*INDEX('3c Mappings'!$C$8:$O$21,MATCH($C158,'3c Mappings'!$B$8:$B$21,0),MATCH($B158,'3c Mappings'!$C$7:$O$7,0)))</f>
        <v>0</v>
      </c>
      <c r="J158" s="82">
        <f>IF(J14="-","-",J14*INDEX('3c Mappings'!$C$8:$O$21,MATCH($C158,'3c Mappings'!$B$8:$B$21,0),MATCH($B158,'3c Mappings'!$C$7:$O$7,0)))</f>
        <v>0</v>
      </c>
      <c r="K158" s="82">
        <f>IF(K14="-","-",K14*INDEX('3c Mappings'!$C$8:$O$21,MATCH($C158,'3c Mappings'!$B$8:$B$21,0),MATCH($B158,'3c Mappings'!$C$7:$O$7,0)))</f>
        <v>0</v>
      </c>
      <c r="L158" s="82">
        <f>IF(L14="-","-",L14*INDEX('3c Mappings'!$C$8:$O$21,MATCH($C158,'3c Mappings'!$B$8:$B$21,0),MATCH($B158,'3c Mappings'!$C$7:$O$7,0)))</f>
        <v>0</v>
      </c>
      <c r="M158" s="82">
        <f>IF(M14="-","-",M14*INDEX('3c Mappings'!$C$8:$O$21,MATCH($C158,'3c Mappings'!$B$8:$B$21,0),MATCH($B158,'3c Mappings'!$C$7:$O$7,0)))</f>
        <v>0</v>
      </c>
      <c r="N158" s="84"/>
      <c r="O158" s="82">
        <f>IF(O14="-","-",O14*INDEX('3c Mappings'!$C$8:$O$21,MATCH($C158,'3c Mappings'!$B$8:$B$21,0),MATCH($B158,'3c Mappings'!$C$7:$O$7,0)))</f>
        <v>0</v>
      </c>
      <c r="P158" s="82">
        <f>IF(P14="-","-",P14*INDEX('3c Mappings'!$C$8:$O$21,MATCH($C158,'3c Mappings'!$B$8:$B$21,0),MATCH($B158,'3c Mappings'!$C$7:$O$7,0)))</f>
        <v>0</v>
      </c>
      <c r="Q158" s="82">
        <f>IF(Q14="-","-",Q14*INDEX('3c Mappings'!$C$8:$O$21,MATCH($C158,'3c Mappings'!$B$8:$B$21,0),MATCH($B158,'3c Mappings'!$C$7:$O$7,0)))</f>
        <v>0</v>
      </c>
      <c r="R158" s="82">
        <f>IF(R14="-","-",R14*INDEX('3c Mappings'!$C$8:$O$21,MATCH($C158,'3c Mappings'!$B$8:$B$21,0),MATCH($B158,'3c Mappings'!$C$7:$O$7,0)))</f>
        <v>0</v>
      </c>
      <c r="S158" s="82">
        <f>IF(S14="-","-",S14*INDEX('3c Mappings'!$C$8:$O$21,MATCH($C158,'3c Mappings'!$B$8:$B$21,0),MATCH($B158,'3c Mappings'!$C$7:$O$7,0)))</f>
        <v>0</v>
      </c>
      <c r="T158" s="82">
        <f>IF(T14="-","-",T14*INDEX('3c Mappings'!$C$8:$O$21,MATCH($C158,'3c Mappings'!$B$8:$B$21,0),MATCH($B158,'3c Mappings'!$C$7:$O$7,0)))</f>
        <v>0</v>
      </c>
      <c r="U158" s="82">
        <f>IF(U14="-","-",U14*INDEX('3c Mappings'!$C$8:$O$21,MATCH($C158,'3c Mappings'!$B$8:$B$21,0),MATCH($B158,'3c Mappings'!$C$7:$O$7,0)))</f>
        <v>0</v>
      </c>
      <c r="V158" s="82">
        <f>IF(V14="-","-",V14*INDEX('3c Mappings'!$C$8:$O$21,MATCH($C158,'3c Mappings'!$B$8:$B$21,0),MATCH($B158,'3c Mappings'!$C$7:$O$7,0)))</f>
        <v>0</v>
      </c>
      <c r="W158" s="82">
        <f>IF(W14="-","-",W14*INDEX('3c Mappings'!$C$8:$O$21,MATCH($C158,'3c Mappings'!$B$8:$B$21,0),MATCH($B158,'3c Mappings'!$C$7:$O$7,0)))</f>
        <v>0</v>
      </c>
      <c r="X158" s="82" t="str">
        <f>IF(X14="-","-",X14*INDEX('3c Mappings'!$C$8:$O$21,MATCH($C158,'3c Mappings'!$B$8:$B$21,0),MATCH($B158,'3c Mappings'!$C$7:$O$7,0)))</f>
        <v>-</v>
      </c>
      <c r="Y158" s="82" t="str">
        <f>IF(Y14="-","-",Y14*INDEX('3c Mappings'!$C$8:$O$21,MATCH($C158,'3c Mappings'!$B$8:$B$21,0),MATCH($B158,'3c Mappings'!$C$7:$O$7,0)))</f>
        <v>-</v>
      </c>
      <c r="Z158" s="10"/>
    </row>
    <row r="159" spans="1:26" s="14" customFormat="1" ht="11.25">
      <c r="A159" s="10"/>
      <c r="B159" s="74" t="s">
        <v>157</v>
      </c>
      <c r="C159" s="75" t="s">
        <v>139</v>
      </c>
      <c r="D159" s="197"/>
      <c r="E159" s="29"/>
      <c r="F159" s="82">
        <f>IF(F15="-","-",F15*INDEX('3c Mappings'!$C$8:$O$21,MATCH($C159,'3c Mappings'!$B$8:$B$21,0),MATCH($B159,'3c Mappings'!$C$7:$O$7,0)))</f>
        <v>0</v>
      </c>
      <c r="G159" s="82">
        <f>IF(G15="-","-",G15*INDEX('3c Mappings'!$C$8:$O$21,MATCH($C159,'3c Mappings'!$B$8:$B$21,0),MATCH($B159,'3c Mappings'!$C$7:$O$7,0)))</f>
        <v>0</v>
      </c>
      <c r="H159" s="82">
        <f>IF(H15="-","-",H15*INDEX('3c Mappings'!$C$8:$O$21,MATCH($C159,'3c Mappings'!$B$8:$B$21,0),MATCH($B159,'3c Mappings'!$C$7:$O$7,0)))</f>
        <v>0</v>
      </c>
      <c r="I159" s="82">
        <f>IF(I15="-","-",I15*INDEX('3c Mappings'!$C$8:$O$21,MATCH($C159,'3c Mappings'!$B$8:$B$21,0),MATCH($B159,'3c Mappings'!$C$7:$O$7,0)))</f>
        <v>0</v>
      </c>
      <c r="J159" s="82">
        <f>IF(J15="-","-",J15*INDEX('3c Mappings'!$C$8:$O$21,MATCH($C159,'3c Mappings'!$B$8:$B$21,0),MATCH($B159,'3c Mappings'!$C$7:$O$7,0)))</f>
        <v>0</v>
      </c>
      <c r="K159" s="82">
        <f>IF(K15="-","-",K15*INDEX('3c Mappings'!$C$8:$O$21,MATCH($C159,'3c Mappings'!$B$8:$B$21,0),MATCH($B159,'3c Mappings'!$C$7:$O$7,0)))</f>
        <v>0</v>
      </c>
      <c r="L159" s="82">
        <f>IF(L15="-","-",L15*INDEX('3c Mappings'!$C$8:$O$21,MATCH($C159,'3c Mappings'!$B$8:$B$21,0),MATCH($B159,'3c Mappings'!$C$7:$O$7,0)))</f>
        <v>0</v>
      </c>
      <c r="M159" s="82">
        <f>IF(M15="-","-",M15*INDEX('3c Mappings'!$C$8:$O$21,MATCH($C159,'3c Mappings'!$B$8:$B$21,0),MATCH($B159,'3c Mappings'!$C$7:$O$7,0)))</f>
        <v>0</v>
      </c>
      <c r="N159" s="84"/>
      <c r="O159" s="82">
        <f>IF(O15="-","-",O15*INDEX('3c Mappings'!$C$8:$O$21,MATCH($C159,'3c Mappings'!$B$8:$B$21,0),MATCH($B159,'3c Mappings'!$C$7:$O$7,0)))</f>
        <v>0</v>
      </c>
      <c r="P159" s="82">
        <f>IF(P15="-","-",P15*INDEX('3c Mappings'!$C$8:$O$21,MATCH($C159,'3c Mappings'!$B$8:$B$21,0),MATCH($B159,'3c Mappings'!$C$7:$O$7,0)))</f>
        <v>0</v>
      </c>
      <c r="Q159" s="82">
        <f>IF(Q15="-","-",Q15*INDEX('3c Mappings'!$C$8:$O$21,MATCH($C159,'3c Mappings'!$B$8:$B$21,0),MATCH($B159,'3c Mappings'!$C$7:$O$7,0)))</f>
        <v>0</v>
      </c>
      <c r="R159" s="82">
        <f>IF(R15="-","-",R15*INDEX('3c Mappings'!$C$8:$O$21,MATCH($C159,'3c Mappings'!$B$8:$B$21,0),MATCH($B159,'3c Mappings'!$C$7:$O$7,0)))</f>
        <v>0</v>
      </c>
      <c r="S159" s="82">
        <f>IF(S15="-","-",S15*INDEX('3c Mappings'!$C$8:$O$21,MATCH($C159,'3c Mappings'!$B$8:$B$21,0),MATCH($B159,'3c Mappings'!$C$7:$O$7,0)))</f>
        <v>0</v>
      </c>
      <c r="T159" s="82">
        <f>IF(T15="-","-",T15*INDEX('3c Mappings'!$C$8:$O$21,MATCH($C159,'3c Mappings'!$B$8:$B$21,0),MATCH($B159,'3c Mappings'!$C$7:$O$7,0)))</f>
        <v>0</v>
      </c>
      <c r="U159" s="82">
        <f>IF(U15="-","-",U15*INDEX('3c Mappings'!$C$8:$O$21,MATCH($C159,'3c Mappings'!$B$8:$B$21,0),MATCH($B159,'3c Mappings'!$C$7:$O$7,0)))</f>
        <v>0</v>
      </c>
      <c r="V159" s="82">
        <f>IF(V15="-","-",V15*INDEX('3c Mappings'!$C$8:$O$21,MATCH($C159,'3c Mappings'!$B$8:$B$21,0),MATCH($B159,'3c Mappings'!$C$7:$O$7,0)))</f>
        <v>0</v>
      </c>
      <c r="W159" s="82">
        <f>IF(W15="-","-",W15*INDEX('3c Mappings'!$C$8:$O$21,MATCH($C159,'3c Mappings'!$B$8:$B$21,0),MATCH($B159,'3c Mappings'!$C$7:$O$7,0)))</f>
        <v>0</v>
      </c>
      <c r="X159" s="82" t="str">
        <f>IF(X15="-","-",X15*INDEX('3c Mappings'!$C$8:$O$21,MATCH($C159,'3c Mappings'!$B$8:$B$21,0),MATCH($B159,'3c Mappings'!$C$7:$O$7,0)))</f>
        <v>-</v>
      </c>
      <c r="Y159" s="82" t="str">
        <f>IF(Y15="-","-",Y15*INDEX('3c Mappings'!$C$8:$O$21,MATCH($C159,'3c Mappings'!$B$8:$B$21,0),MATCH($B159,'3c Mappings'!$C$7:$O$7,0)))</f>
        <v>-</v>
      </c>
      <c r="Z159" s="10"/>
    </row>
    <row r="160" spans="1:26" s="14" customFormat="1" ht="11.25">
      <c r="A160" s="10"/>
      <c r="B160" s="74" t="s">
        <v>158</v>
      </c>
      <c r="C160" s="75" t="s">
        <v>139</v>
      </c>
      <c r="D160" s="197"/>
      <c r="E160" s="29"/>
      <c r="F160" s="82">
        <f>IF(F16="-","-",F16*INDEX('3c Mappings'!$C$8:$O$21,MATCH($C160,'3c Mappings'!$B$8:$B$21,0),MATCH($B160,'3c Mappings'!$C$7:$O$7,0)))</f>
        <v>0</v>
      </c>
      <c r="G160" s="82">
        <f>IF(G16="-","-",G16*INDEX('3c Mappings'!$C$8:$O$21,MATCH($C160,'3c Mappings'!$B$8:$B$21,0),MATCH($B160,'3c Mappings'!$C$7:$O$7,0)))</f>
        <v>0</v>
      </c>
      <c r="H160" s="82">
        <f>IF(H16="-","-",H16*INDEX('3c Mappings'!$C$8:$O$21,MATCH($C160,'3c Mappings'!$B$8:$B$21,0),MATCH($B160,'3c Mappings'!$C$7:$O$7,0)))</f>
        <v>0</v>
      </c>
      <c r="I160" s="82">
        <f>IF(I16="-","-",I16*INDEX('3c Mappings'!$C$8:$O$21,MATCH($C160,'3c Mappings'!$B$8:$B$21,0),MATCH($B160,'3c Mappings'!$C$7:$O$7,0)))</f>
        <v>0</v>
      </c>
      <c r="J160" s="82">
        <f>IF(J16="-","-",J16*INDEX('3c Mappings'!$C$8:$O$21,MATCH($C160,'3c Mappings'!$B$8:$B$21,0),MATCH($B160,'3c Mappings'!$C$7:$O$7,0)))</f>
        <v>0</v>
      </c>
      <c r="K160" s="82">
        <f>IF(K16="-","-",K16*INDEX('3c Mappings'!$C$8:$O$21,MATCH($C160,'3c Mappings'!$B$8:$B$21,0),MATCH($B160,'3c Mappings'!$C$7:$O$7,0)))</f>
        <v>0</v>
      </c>
      <c r="L160" s="82">
        <f>IF(L16="-","-",L16*INDEX('3c Mappings'!$C$8:$O$21,MATCH($C160,'3c Mappings'!$B$8:$B$21,0),MATCH($B160,'3c Mappings'!$C$7:$O$7,0)))</f>
        <v>0</v>
      </c>
      <c r="M160" s="82">
        <f>IF(M16="-","-",M16*INDEX('3c Mappings'!$C$8:$O$21,MATCH($C160,'3c Mappings'!$B$8:$B$21,0),MATCH($B160,'3c Mappings'!$C$7:$O$7,0)))</f>
        <v>0</v>
      </c>
      <c r="N160" s="84"/>
      <c r="O160" s="82">
        <f>IF(O16="-","-",O16*INDEX('3c Mappings'!$C$8:$O$21,MATCH($C160,'3c Mappings'!$B$8:$B$21,0),MATCH($B160,'3c Mappings'!$C$7:$O$7,0)))</f>
        <v>0</v>
      </c>
      <c r="P160" s="82">
        <f>IF(P16="-","-",P16*INDEX('3c Mappings'!$C$8:$O$21,MATCH($C160,'3c Mappings'!$B$8:$B$21,0),MATCH($B160,'3c Mappings'!$C$7:$O$7,0)))</f>
        <v>0</v>
      </c>
      <c r="Q160" s="82">
        <f>IF(Q16="-","-",Q16*INDEX('3c Mappings'!$C$8:$O$21,MATCH($C160,'3c Mappings'!$B$8:$B$21,0),MATCH($B160,'3c Mappings'!$C$7:$O$7,0)))</f>
        <v>0</v>
      </c>
      <c r="R160" s="82">
        <f>IF(R16="-","-",R16*INDEX('3c Mappings'!$C$8:$O$21,MATCH($C160,'3c Mappings'!$B$8:$B$21,0),MATCH($B160,'3c Mappings'!$C$7:$O$7,0)))</f>
        <v>0</v>
      </c>
      <c r="S160" s="82">
        <f>IF(S16="-","-",S16*INDEX('3c Mappings'!$C$8:$O$21,MATCH($C160,'3c Mappings'!$B$8:$B$21,0),MATCH($B160,'3c Mappings'!$C$7:$O$7,0)))</f>
        <v>0</v>
      </c>
      <c r="T160" s="82">
        <f>IF(T16="-","-",T16*INDEX('3c Mappings'!$C$8:$O$21,MATCH($C160,'3c Mappings'!$B$8:$B$21,0),MATCH($B160,'3c Mappings'!$C$7:$O$7,0)))</f>
        <v>0</v>
      </c>
      <c r="U160" s="82">
        <f>IF(U16="-","-",U16*INDEX('3c Mappings'!$C$8:$O$21,MATCH($C160,'3c Mappings'!$B$8:$B$21,0),MATCH($B160,'3c Mappings'!$C$7:$O$7,0)))</f>
        <v>0</v>
      </c>
      <c r="V160" s="82">
        <f>IF(V16="-","-",V16*INDEX('3c Mappings'!$C$8:$O$21,MATCH($C160,'3c Mappings'!$B$8:$B$21,0),MATCH($B160,'3c Mappings'!$C$7:$O$7,0)))</f>
        <v>0</v>
      </c>
      <c r="W160" s="82">
        <f>IF(W16="-","-",W16*INDEX('3c Mappings'!$C$8:$O$21,MATCH($C160,'3c Mappings'!$B$8:$B$21,0),MATCH($B160,'3c Mappings'!$C$7:$O$7,0)))</f>
        <v>0</v>
      </c>
      <c r="X160" s="82" t="str">
        <f>IF(X16="-","-",X16*INDEX('3c Mappings'!$C$8:$O$21,MATCH($C160,'3c Mappings'!$B$8:$B$21,0),MATCH($B160,'3c Mappings'!$C$7:$O$7,0)))</f>
        <v>-</v>
      </c>
      <c r="Y160" s="82" t="str">
        <f>IF(Y16="-","-",Y16*INDEX('3c Mappings'!$C$8:$O$21,MATCH($C160,'3c Mappings'!$B$8:$B$21,0),MATCH($B160,'3c Mappings'!$C$7:$O$7,0)))</f>
        <v>-</v>
      </c>
      <c r="Z160" s="10"/>
    </row>
    <row r="161" spans="1:26" s="14" customFormat="1" ht="11.25">
      <c r="A161" s="10"/>
      <c r="B161" s="74" t="s">
        <v>159</v>
      </c>
      <c r="C161" s="75" t="s">
        <v>139</v>
      </c>
      <c r="D161" s="197"/>
      <c r="E161" s="29"/>
      <c r="F161" s="82">
        <f>IF(F17="-","-",F17*INDEX('3c Mappings'!$C$8:$O$21,MATCH($C161,'3c Mappings'!$B$8:$B$21,0),MATCH($B161,'3c Mappings'!$C$7:$O$7,0)))</f>
        <v>0</v>
      </c>
      <c r="G161" s="82">
        <f>IF(G17="-","-",G17*INDEX('3c Mappings'!$C$8:$O$21,MATCH($C161,'3c Mappings'!$B$8:$B$21,0),MATCH($B161,'3c Mappings'!$C$7:$O$7,0)))</f>
        <v>0</v>
      </c>
      <c r="H161" s="82">
        <f>IF(H17="-","-",H17*INDEX('3c Mappings'!$C$8:$O$21,MATCH($C161,'3c Mappings'!$B$8:$B$21,0),MATCH($B161,'3c Mappings'!$C$7:$O$7,0)))</f>
        <v>0</v>
      </c>
      <c r="I161" s="82">
        <f>IF(I17="-","-",I17*INDEX('3c Mappings'!$C$8:$O$21,MATCH($C161,'3c Mappings'!$B$8:$B$21,0),MATCH($B161,'3c Mappings'!$C$7:$O$7,0)))</f>
        <v>0</v>
      </c>
      <c r="J161" s="82">
        <f>IF(J17="-","-",J17*INDEX('3c Mappings'!$C$8:$O$21,MATCH($C161,'3c Mappings'!$B$8:$B$21,0),MATCH($B161,'3c Mappings'!$C$7:$O$7,0)))</f>
        <v>0</v>
      </c>
      <c r="K161" s="82">
        <f>IF(K17="-","-",K17*INDEX('3c Mappings'!$C$8:$O$21,MATCH($C161,'3c Mappings'!$B$8:$B$21,0),MATCH($B161,'3c Mappings'!$C$7:$O$7,0)))</f>
        <v>0</v>
      </c>
      <c r="L161" s="82">
        <f>IF(L17="-","-",L17*INDEX('3c Mappings'!$C$8:$O$21,MATCH($C161,'3c Mappings'!$B$8:$B$21,0),MATCH($B161,'3c Mappings'!$C$7:$O$7,0)))</f>
        <v>0</v>
      </c>
      <c r="M161" s="82">
        <f>IF(M17="-","-",M17*INDEX('3c Mappings'!$C$8:$O$21,MATCH($C161,'3c Mappings'!$B$8:$B$21,0),MATCH($B161,'3c Mappings'!$C$7:$O$7,0)))</f>
        <v>0</v>
      </c>
      <c r="N161" s="84"/>
      <c r="O161" s="82">
        <f>IF(O17="-","-",O17*INDEX('3c Mappings'!$C$8:$O$21,MATCH($C161,'3c Mappings'!$B$8:$B$21,0),MATCH($B161,'3c Mappings'!$C$7:$O$7,0)))</f>
        <v>0</v>
      </c>
      <c r="P161" s="82">
        <f>IF(P17="-","-",P17*INDEX('3c Mappings'!$C$8:$O$21,MATCH($C161,'3c Mappings'!$B$8:$B$21,0),MATCH($B161,'3c Mappings'!$C$7:$O$7,0)))</f>
        <v>0</v>
      </c>
      <c r="Q161" s="82">
        <f>IF(Q17="-","-",Q17*INDEX('3c Mappings'!$C$8:$O$21,MATCH($C161,'3c Mappings'!$B$8:$B$21,0),MATCH($B161,'3c Mappings'!$C$7:$O$7,0)))</f>
        <v>0</v>
      </c>
      <c r="R161" s="82">
        <f>IF(R17="-","-",R17*INDEX('3c Mappings'!$C$8:$O$21,MATCH($C161,'3c Mappings'!$B$8:$B$21,0),MATCH($B161,'3c Mappings'!$C$7:$O$7,0)))</f>
        <v>0</v>
      </c>
      <c r="S161" s="82">
        <f>IF(S17="-","-",S17*INDEX('3c Mappings'!$C$8:$O$21,MATCH($C161,'3c Mappings'!$B$8:$B$21,0),MATCH($B161,'3c Mappings'!$C$7:$O$7,0)))</f>
        <v>0</v>
      </c>
      <c r="T161" s="82">
        <f>IF(T17="-","-",T17*INDEX('3c Mappings'!$C$8:$O$21,MATCH($C161,'3c Mappings'!$B$8:$B$21,0),MATCH($B161,'3c Mappings'!$C$7:$O$7,0)))</f>
        <v>0</v>
      </c>
      <c r="U161" s="82">
        <f>IF(U17="-","-",U17*INDEX('3c Mappings'!$C$8:$O$21,MATCH($C161,'3c Mappings'!$B$8:$B$21,0),MATCH($B161,'3c Mappings'!$C$7:$O$7,0)))</f>
        <v>0</v>
      </c>
      <c r="V161" s="82">
        <f>IF(V17="-","-",V17*INDEX('3c Mappings'!$C$8:$O$21,MATCH($C161,'3c Mappings'!$B$8:$B$21,0),MATCH($B161,'3c Mappings'!$C$7:$O$7,0)))</f>
        <v>0</v>
      </c>
      <c r="W161" s="82">
        <f>IF(W17="-","-",W17*INDEX('3c Mappings'!$C$8:$O$21,MATCH($C161,'3c Mappings'!$B$8:$B$21,0),MATCH($B161,'3c Mappings'!$C$7:$O$7,0)))</f>
        <v>0</v>
      </c>
      <c r="X161" s="82" t="str">
        <f>IF(X17="-","-",X17*INDEX('3c Mappings'!$C$8:$O$21,MATCH($C161,'3c Mappings'!$B$8:$B$21,0),MATCH($B161,'3c Mappings'!$C$7:$O$7,0)))</f>
        <v>-</v>
      </c>
      <c r="Y161" s="82" t="str">
        <f>IF(Y17="-","-",Y17*INDEX('3c Mappings'!$C$8:$O$21,MATCH($C161,'3c Mappings'!$B$8:$B$21,0),MATCH($B161,'3c Mappings'!$C$7:$O$7,0)))</f>
        <v>-</v>
      </c>
      <c r="Z161" s="10"/>
    </row>
    <row r="162" spans="1:26" s="14" customFormat="1" ht="11.25">
      <c r="A162" s="10"/>
      <c r="B162" s="74" t="s">
        <v>160</v>
      </c>
      <c r="C162" s="75" t="s">
        <v>139</v>
      </c>
      <c r="D162" s="197"/>
      <c r="E162" s="29"/>
      <c r="F162" s="82">
        <f>IF(F18="-","-",F18*INDEX('3c Mappings'!$C$8:$O$21,MATCH($C162,'3c Mappings'!$B$8:$B$21,0),MATCH($B162,'3c Mappings'!$C$7:$O$7,0)))</f>
        <v>0</v>
      </c>
      <c r="G162" s="82">
        <f>IF(G18="-","-",G18*INDEX('3c Mappings'!$C$8:$O$21,MATCH($C162,'3c Mappings'!$B$8:$B$21,0),MATCH($B162,'3c Mappings'!$C$7:$O$7,0)))</f>
        <v>0</v>
      </c>
      <c r="H162" s="82">
        <f>IF(H18="-","-",H18*INDEX('3c Mappings'!$C$8:$O$21,MATCH($C162,'3c Mappings'!$B$8:$B$21,0),MATCH($B162,'3c Mappings'!$C$7:$O$7,0)))</f>
        <v>0</v>
      </c>
      <c r="I162" s="82">
        <f>IF(I18="-","-",I18*INDEX('3c Mappings'!$C$8:$O$21,MATCH($C162,'3c Mappings'!$B$8:$B$21,0),MATCH($B162,'3c Mappings'!$C$7:$O$7,0)))</f>
        <v>0</v>
      </c>
      <c r="J162" s="82">
        <f>IF(J18="-","-",J18*INDEX('3c Mappings'!$C$8:$O$21,MATCH($C162,'3c Mappings'!$B$8:$B$21,0),MATCH($B162,'3c Mappings'!$C$7:$O$7,0)))</f>
        <v>0</v>
      </c>
      <c r="K162" s="82">
        <f>IF(K18="-","-",K18*INDEX('3c Mappings'!$C$8:$O$21,MATCH($C162,'3c Mappings'!$B$8:$B$21,0),MATCH($B162,'3c Mappings'!$C$7:$O$7,0)))</f>
        <v>0</v>
      </c>
      <c r="L162" s="82">
        <f>IF(L18="-","-",L18*INDEX('3c Mappings'!$C$8:$O$21,MATCH($C162,'3c Mappings'!$B$8:$B$21,0),MATCH($B162,'3c Mappings'!$C$7:$O$7,0)))</f>
        <v>0</v>
      </c>
      <c r="M162" s="82">
        <f>IF(M18="-","-",M18*INDEX('3c Mappings'!$C$8:$O$21,MATCH($C162,'3c Mappings'!$B$8:$B$21,0),MATCH($B162,'3c Mappings'!$C$7:$O$7,0)))</f>
        <v>0</v>
      </c>
      <c r="N162" s="84"/>
      <c r="O162" s="82">
        <f>IF(O18="-","-",O18*INDEX('3c Mappings'!$C$8:$O$21,MATCH($C162,'3c Mappings'!$B$8:$B$21,0),MATCH($B162,'3c Mappings'!$C$7:$O$7,0)))</f>
        <v>0</v>
      </c>
      <c r="P162" s="82">
        <f>IF(P18="-","-",P18*INDEX('3c Mappings'!$C$8:$O$21,MATCH($C162,'3c Mappings'!$B$8:$B$21,0),MATCH($B162,'3c Mappings'!$C$7:$O$7,0)))</f>
        <v>0</v>
      </c>
      <c r="Q162" s="82">
        <f>IF(Q18="-","-",Q18*INDEX('3c Mappings'!$C$8:$O$21,MATCH($C162,'3c Mappings'!$B$8:$B$21,0),MATCH($B162,'3c Mappings'!$C$7:$O$7,0)))</f>
        <v>0</v>
      </c>
      <c r="R162" s="82">
        <f>IF(R18="-","-",R18*INDEX('3c Mappings'!$C$8:$O$21,MATCH($C162,'3c Mappings'!$B$8:$B$21,0),MATCH($B162,'3c Mappings'!$C$7:$O$7,0)))</f>
        <v>0</v>
      </c>
      <c r="S162" s="82">
        <f>IF(S18="-","-",S18*INDEX('3c Mappings'!$C$8:$O$21,MATCH($C162,'3c Mappings'!$B$8:$B$21,0),MATCH($B162,'3c Mappings'!$C$7:$O$7,0)))</f>
        <v>0</v>
      </c>
      <c r="T162" s="82">
        <f>IF(T18="-","-",T18*INDEX('3c Mappings'!$C$8:$O$21,MATCH($C162,'3c Mappings'!$B$8:$B$21,0),MATCH($B162,'3c Mappings'!$C$7:$O$7,0)))</f>
        <v>0</v>
      </c>
      <c r="U162" s="82">
        <f>IF(U18="-","-",U18*INDEX('3c Mappings'!$C$8:$O$21,MATCH($C162,'3c Mappings'!$B$8:$B$21,0),MATCH($B162,'3c Mappings'!$C$7:$O$7,0)))</f>
        <v>0</v>
      </c>
      <c r="V162" s="82">
        <f>IF(V18="-","-",V18*INDEX('3c Mappings'!$C$8:$O$21,MATCH($C162,'3c Mappings'!$B$8:$B$21,0),MATCH($B162,'3c Mappings'!$C$7:$O$7,0)))</f>
        <v>0</v>
      </c>
      <c r="W162" s="82">
        <f>IF(W18="-","-",W18*INDEX('3c Mappings'!$C$8:$O$21,MATCH($C162,'3c Mappings'!$B$8:$B$21,0),MATCH($B162,'3c Mappings'!$C$7:$O$7,0)))</f>
        <v>0</v>
      </c>
      <c r="X162" s="82" t="str">
        <f>IF(X18="-","-",X18*INDEX('3c Mappings'!$C$8:$O$21,MATCH($C162,'3c Mappings'!$B$8:$B$21,0),MATCH($B162,'3c Mappings'!$C$7:$O$7,0)))</f>
        <v>-</v>
      </c>
      <c r="Y162" s="82" t="str">
        <f>IF(Y18="-","-",Y18*INDEX('3c Mappings'!$C$8:$O$21,MATCH($C162,'3c Mappings'!$B$8:$B$21,0),MATCH($B162,'3c Mappings'!$C$7:$O$7,0)))</f>
        <v>-</v>
      </c>
      <c r="Z162" s="10"/>
    </row>
    <row r="163" spans="1:26" s="14" customFormat="1" ht="11.25">
      <c r="A163" s="10"/>
      <c r="B163" s="74" t="s">
        <v>161</v>
      </c>
      <c r="C163" s="75" t="s">
        <v>139</v>
      </c>
      <c r="D163" s="197"/>
      <c r="E163" s="29"/>
      <c r="F163" s="82">
        <f>IF(F19="-","-",F19*INDEX('3c Mappings'!$C$8:$O$21,MATCH($C163,'3c Mappings'!$B$8:$B$21,0),MATCH($B163,'3c Mappings'!$C$7:$O$7,0)))</f>
        <v>0</v>
      </c>
      <c r="G163" s="82">
        <f>IF(G19="-","-",G19*INDEX('3c Mappings'!$C$8:$O$21,MATCH($C163,'3c Mappings'!$B$8:$B$21,0),MATCH($B163,'3c Mappings'!$C$7:$O$7,0)))</f>
        <v>0</v>
      </c>
      <c r="H163" s="82">
        <f>IF(H19="-","-",H19*INDEX('3c Mappings'!$C$8:$O$21,MATCH($C163,'3c Mappings'!$B$8:$B$21,0),MATCH($B163,'3c Mappings'!$C$7:$O$7,0)))</f>
        <v>0</v>
      </c>
      <c r="I163" s="82">
        <f>IF(I19="-","-",I19*INDEX('3c Mappings'!$C$8:$O$21,MATCH($C163,'3c Mappings'!$B$8:$B$21,0),MATCH($B163,'3c Mappings'!$C$7:$O$7,0)))</f>
        <v>0</v>
      </c>
      <c r="J163" s="82">
        <f>IF(J19="-","-",J19*INDEX('3c Mappings'!$C$8:$O$21,MATCH($C163,'3c Mappings'!$B$8:$B$21,0),MATCH($B163,'3c Mappings'!$C$7:$O$7,0)))</f>
        <v>0</v>
      </c>
      <c r="K163" s="82">
        <f>IF(K19="-","-",K19*INDEX('3c Mappings'!$C$8:$O$21,MATCH($C163,'3c Mappings'!$B$8:$B$21,0),MATCH($B163,'3c Mappings'!$C$7:$O$7,0)))</f>
        <v>0</v>
      </c>
      <c r="L163" s="82">
        <f>IF(L19="-","-",L19*INDEX('3c Mappings'!$C$8:$O$21,MATCH($C163,'3c Mappings'!$B$8:$B$21,0),MATCH($B163,'3c Mappings'!$C$7:$O$7,0)))</f>
        <v>0</v>
      </c>
      <c r="M163" s="82">
        <f>IF(M19="-","-",M19*INDEX('3c Mappings'!$C$8:$O$21,MATCH($C163,'3c Mappings'!$B$8:$B$21,0),MATCH($B163,'3c Mappings'!$C$7:$O$7,0)))</f>
        <v>0</v>
      </c>
      <c r="N163" s="84"/>
      <c r="O163" s="82">
        <f>IF(O19="-","-",O19*INDEX('3c Mappings'!$C$8:$O$21,MATCH($C163,'3c Mappings'!$B$8:$B$21,0),MATCH($B163,'3c Mappings'!$C$7:$O$7,0)))</f>
        <v>0</v>
      </c>
      <c r="P163" s="82">
        <f>IF(P19="-","-",P19*INDEX('3c Mappings'!$C$8:$O$21,MATCH($C163,'3c Mappings'!$B$8:$B$21,0),MATCH($B163,'3c Mappings'!$C$7:$O$7,0)))</f>
        <v>0</v>
      </c>
      <c r="Q163" s="82">
        <f>IF(Q19="-","-",Q19*INDEX('3c Mappings'!$C$8:$O$21,MATCH($C163,'3c Mappings'!$B$8:$B$21,0),MATCH($B163,'3c Mappings'!$C$7:$O$7,0)))</f>
        <v>0</v>
      </c>
      <c r="R163" s="82">
        <f>IF(R19="-","-",R19*INDEX('3c Mappings'!$C$8:$O$21,MATCH($C163,'3c Mappings'!$B$8:$B$21,0),MATCH($B163,'3c Mappings'!$C$7:$O$7,0)))</f>
        <v>0</v>
      </c>
      <c r="S163" s="82">
        <f>IF(S19="-","-",S19*INDEX('3c Mappings'!$C$8:$O$21,MATCH($C163,'3c Mappings'!$B$8:$B$21,0),MATCH($B163,'3c Mappings'!$C$7:$O$7,0)))</f>
        <v>0</v>
      </c>
      <c r="T163" s="82">
        <f>IF(T19="-","-",T19*INDEX('3c Mappings'!$C$8:$O$21,MATCH($C163,'3c Mappings'!$B$8:$B$21,0),MATCH($B163,'3c Mappings'!$C$7:$O$7,0)))</f>
        <v>0</v>
      </c>
      <c r="U163" s="82">
        <f>IF(U19="-","-",U19*INDEX('3c Mappings'!$C$8:$O$21,MATCH($C163,'3c Mappings'!$B$8:$B$21,0),MATCH($B163,'3c Mappings'!$C$7:$O$7,0)))</f>
        <v>0</v>
      </c>
      <c r="V163" s="82">
        <f>IF(V19="-","-",V19*INDEX('3c Mappings'!$C$8:$O$21,MATCH($C163,'3c Mappings'!$B$8:$B$21,0),MATCH($B163,'3c Mappings'!$C$7:$O$7,0)))</f>
        <v>0</v>
      </c>
      <c r="W163" s="82">
        <f>IF(W19="-","-",W19*INDEX('3c Mappings'!$C$8:$O$21,MATCH($C163,'3c Mappings'!$B$8:$B$21,0),MATCH($B163,'3c Mappings'!$C$7:$O$7,0)))</f>
        <v>0</v>
      </c>
      <c r="X163" s="82" t="str">
        <f>IF(X19="-","-",X19*INDEX('3c Mappings'!$C$8:$O$21,MATCH($C163,'3c Mappings'!$B$8:$B$21,0),MATCH($B163,'3c Mappings'!$C$7:$O$7,0)))</f>
        <v>-</v>
      </c>
      <c r="Y163" s="82" t="str">
        <f>IF(Y19="-","-",Y19*INDEX('3c Mappings'!$C$8:$O$21,MATCH($C163,'3c Mappings'!$B$8:$B$21,0),MATCH($B163,'3c Mappings'!$C$7:$O$7,0)))</f>
        <v>-</v>
      </c>
      <c r="Z163" s="10"/>
    </row>
    <row r="164" spans="1:26" s="14" customFormat="1" ht="11.25">
      <c r="A164" s="10"/>
      <c r="B164" s="74" t="s">
        <v>162</v>
      </c>
      <c r="C164" s="75" t="s">
        <v>139</v>
      </c>
      <c r="D164" s="197"/>
      <c r="E164" s="29"/>
      <c r="F164" s="82">
        <f>IF(F20="-","-",F20*INDEX('3c Mappings'!$C$8:$O$21,MATCH($C164,'3c Mappings'!$B$8:$B$21,0),MATCH($B164,'3c Mappings'!$C$7:$O$7,0)))</f>
        <v>0</v>
      </c>
      <c r="G164" s="82">
        <f>IF(G20="-","-",G20*INDEX('3c Mappings'!$C$8:$O$21,MATCH($C164,'3c Mappings'!$B$8:$B$21,0),MATCH($B164,'3c Mappings'!$C$7:$O$7,0)))</f>
        <v>0</v>
      </c>
      <c r="H164" s="82">
        <f>IF(H20="-","-",H20*INDEX('3c Mappings'!$C$8:$O$21,MATCH($C164,'3c Mappings'!$B$8:$B$21,0),MATCH($B164,'3c Mappings'!$C$7:$O$7,0)))</f>
        <v>0</v>
      </c>
      <c r="I164" s="82">
        <f>IF(I20="-","-",I20*INDEX('3c Mappings'!$C$8:$O$21,MATCH($C164,'3c Mappings'!$B$8:$B$21,0),MATCH($B164,'3c Mappings'!$C$7:$O$7,0)))</f>
        <v>0</v>
      </c>
      <c r="J164" s="82">
        <f>IF(J20="-","-",J20*INDEX('3c Mappings'!$C$8:$O$21,MATCH($C164,'3c Mappings'!$B$8:$B$21,0),MATCH($B164,'3c Mappings'!$C$7:$O$7,0)))</f>
        <v>0</v>
      </c>
      <c r="K164" s="82">
        <f>IF(K20="-","-",K20*INDEX('3c Mappings'!$C$8:$O$21,MATCH($C164,'3c Mappings'!$B$8:$B$21,0),MATCH($B164,'3c Mappings'!$C$7:$O$7,0)))</f>
        <v>0</v>
      </c>
      <c r="L164" s="82">
        <f>IF(L20="-","-",L20*INDEX('3c Mappings'!$C$8:$O$21,MATCH($C164,'3c Mappings'!$B$8:$B$21,0),MATCH($B164,'3c Mappings'!$C$7:$O$7,0)))</f>
        <v>0</v>
      </c>
      <c r="M164" s="82">
        <f>IF(M20="-","-",M20*INDEX('3c Mappings'!$C$8:$O$21,MATCH($C164,'3c Mappings'!$B$8:$B$21,0),MATCH($B164,'3c Mappings'!$C$7:$O$7,0)))</f>
        <v>0</v>
      </c>
      <c r="N164" s="84"/>
      <c r="O164" s="82">
        <f>IF(O20="-","-",O20*INDEX('3c Mappings'!$C$8:$O$21,MATCH($C164,'3c Mappings'!$B$8:$B$21,0),MATCH($B164,'3c Mappings'!$C$7:$O$7,0)))</f>
        <v>0</v>
      </c>
      <c r="P164" s="82">
        <f>IF(P20="-","-",P20*INDEX('3c Mappings'!$C$8:$O$21,MATCH($C164,'3c Mappings'!$B$8:$B$21,0),MATCH($B164,'3c Mappings'!$C$7:$O$7,0)))</f>
        <v>0</v>
      </c>
      <c r="Q164" s="82">
        <f>IF(Q20="-","-",Q20*INDEX('3c Mappings'!$C$8:$O$21,MATCH($C164,'3c Mappings'!$B$8:$B$21,0),MATCH($B164,'3c Mappings'!$C$7:$O$7,0)))</f>
        <v>0</v>
      </c>
      <c r="R164" s="82">
        <f>IF(R20="-","-",R20*INDEX('3c Mappings'!$C$8:$O$21,MATCH($C164,'3c Mappings'!$B$8:$B$21,0),MATCH($B164,'3c Mappings'!$C$7:$O$7,0)))</f>
        <v>0</v>
      </c>
      <c r="S164" s="82">
        <f>IF(S20="-","-",S20*INDEX('3c Mappings'!$C$8:$O$21,MATCH($C164,'3c Mappings'!$B$8:$B$21,0),MATCH($B164,'3c Mappings'!$C$7:$O$7,0)))</f>
        <v>0</v>
      </c>
      <c r="T164" s="82">
        <f>IF(T20="-","-",T20*INDEX('3c Mappings'!$C$8:$O$21,MATCH($C164,'3c Mappings'!$B$8:$B$21,0),MATCH($B164,'3c Mappings'!$C$7:$O$7,0)))</f>
        <v>0</v>
      </c>
      <c r="U164" s="82">
        <f>IF(U20="-","-",U20*INDEX('3c Mappings'!$C$8:$O$21,MATCH($C164,'3c Mappings'!$B$8:$B$21,0),MATCH($B164,'3c Mappings'!$C$7:$O$7,0)))</f>
        <v>0</v>
      </c>
      <c r="V164" s="82">
        <f>IF(V20="-","-",V20*INDEX('3c Mappings'!$C$8:$O$21,MATCH($C164,'3c Mappings'!$B$8:$B$21,0),MATCH($B164,'3c Mappings'!$C$7:$O$7,0)))</f>
        <v>0</v>
      </c>
      <c r="W164" s="82">
        <f>IF(W20="-","-",W20*INDEX('3c Mappings'!$C$8:$O$21,MATCH($C164,'3c Mappings'!$B$8:$B$21,0),MATCH($B164,'3c Mappings'!$C$7:$O$7,0)))</f>
        <v>0</v>
      </c>
      <c r="X164" s="82" t="str">
        <f>IF(X20="-","-",X20*INDEX('3c Mappings'!$C$8:$O$21,MATCH($C164,'3c Mappings'!$B$8:$B$21,0),MATCH($B164,'3c Mappings'!$C$7:$O$7,0)))</f>
        <v>-</v>
      </c>
      <c r="Y164" s="82" t="str">
        <f>IF(Y20="-","-",Y20*INDEX('3c Mappings'!$C$8:$O$21,MATCH($C164,'3c Mappings'!$B$8:$B$21,0),MATCH($B164,'3c Mappings'!$C$7:$O$7,0)))</f>
        <v>-</v>
      </c>
      <c r="Z164" s="10"/>
    </row>
    <row r="165" spans="1:26" s="14" customFormat="1" ht="11.25">
      <c r="A165" s="10"/>
      <c r="B165" s="74" t="s">
        <v>163</v>
      </c>
      <c r="C165" s="75" t="s">
        <v>139</v>
      </c>
      <c r="D165" s="197"/>
      <c r="E165" s="29"/>
      <c r="F165" s="82">
        <f>IF(F21="-","-",F21*INDEX('3c Mappings'!$C$8:$O$21,MATCH($C165,'3c Mappings'!$B$8:$B$21,0),MATCH($B165,'3c Mappings'!$C$7:$O$7,0)))</f>
        <v>0</v>
      </c>
      <c r="G165" s="82">
        <f>IF(G21="-","-",G21*INDEX('3c Mappings'!$C$8:$O$21,MATCH($C165,'3c Mappings'!$B$8:$B$21,0),MATCH($B165,'3c Mappings'!$C$7:$O$7,0)))</f>
        <v>0</v>
      </c>
      <c r="H165" s="82">
        <f>IF(H21="-","-",H21*INDEX('3c Mappings'!$C$8:$O$21,MATCH($C165,'3c Mappings'!$B$8:$B$21,0),MATCH($B165,'3c Mappings'!$C$7:$O$7,0)))</f>
        <v>0</v>
      </c>
      <c r="I165" s="82">
        <f>IF(I21="-","-",I21*INDEX('3c Mappings'!$C$8:$O$21,MATCH($C165,'3c Mappings'!$B$8:$B$21,0),MATCH($B165,'3c Mappings'!$C$7:$O$7,0)))</f>
        <v>0</v>
      </c>
      <c r="J165" s="82">
        <f>IF(J21="-","-",J21*INDEX('3c Mappings'!$C$8:$O$21,MATCH($C165,'3c Mappings'!$B$8:$B$21,0),MATCH($B165,'3c Mappings'!$C$7:$O$7,0)))</f>
        <v>0</v>
      </c>
      <c r="K165" s="82">
        <f>IF(K21="-","-",K21*INDEX('3c Mappings'!$C$8:$O$21,MATCH($C165,'3c Mappings'!$B$8:$B$21,0),MATCH($B165,'3c Mappings'!$C$7:$O$7,0)))</f>
        <v>0</v>
      </c>
      <c r="L165" s="82">
        <f>IF(L21="-","-",L21*INDEX('3c Mappings'!$C$8:$O$21,MATCH($C165,'3c Mappings'!$B$8:$B$21,0),MATCH($B165,'3c Mappings'!$C$7:$O$7,0)))</f>
        <v>0</v>
      </c>
      <c r="M165" s="82">
        <f>IF(M21="-","-",M21*INDEX('3c Mappings'!$C$8:$O$21,MATCH($C165,'3c Mappings'!$B$8:$B$21,0),MATCH($B165,'3c Mappings'!$C$7:$O$7,0)))</f>
        <v>0</v>
      </c>
      <c r="N165" s="84"/>
      <c r="O165" s="82">
        <f>IF(O21="-","-",O21*INDEX('3c Mappings'!$C$8:$O$21,MATCH($C165,'3c Mappings'!$B$8:$B$21,0),MATCH($B165,'3c Mappings'!$C$7:$O$7,0)))</f>
        <v>0</v>
      </c>
      <c r="P165" s="82">
        <f>IF(P21="-","-",P21*INDEX('3c Mappings'!$C$8:$O$21,MATCH($C165,'3c Mappings'!$B$8:$B$21,0),MATCH($B165,'3c Mappings'!$C$7:$O$7,0)))</f>
        <v>0</v>
      </c>
      <c r="Q165" s="82">
        <f>IF(Q21="-","-",Q21*INDEX('3c Mappings'!$C$8:$O$21,MATCH($C165,'3c Mappings'!$B$8:$B$21,0),MATCH($B165,'3c Mappings'!$C$7:$O$7,0)))</f>
        <v>0</v>
      </c>
      <c r="R165" s="82">
        <f>IF(R21="-","-",R21*INDEX('3c Mappings'!$C$8:$O$21,MATCH($C165,'3c Mappings'!$B$8:$B$21,0),MATCH($B165,'3c Mappings'!$C$7:$O$7,0)))</f>
        <v>0</v>
      </c>
      <c r="S165" s="82">
        <f>IF(S21="-","-",S21*INDEX('3c Mappings'!$C$8:$O$21,MATCH($C165,'3c Mappings'!$B$8:$B$21,0),MATCH($B165,'3c Mappings'!$C$7:$O$7,0)))</f>
        <v>0</v>
      </c>
      <c r="T165" s="82">
        <f>IF(T21="-","-",T21*INDEX('3c Mappings'!$C$8:$O$21,MATCH($C165,'3c Mappings'!$B$8:$B$21,0),MATCH($B165,'3c Mappings'!$C$7:$O$7,0)))</f>
        <v>0</v>
      </c>
      <c r="U165" s="82">
        <f>IF(U21="-","-",U21*INDEX('3c Mappings'!$C$8:$O$21,MATCH($C165,'3c Mappings'!$B$8:$B$21,0),MATCH($B165,'3c Mappings'!$C$7:$O$7,0)))</f>
        <v>0</v>
      </c>
      <c r="V165" s="82">
        <f>IF(V21="-","-",V21*INDEX('3c Mappings'!$C$8:$O$21,MATCH($C165,'3c Mappings'!$B$8:$B$21,0),MATCH($B165,'3c Mappings'!$C$7:$O$7,0)))</f>
        <v>0</v>
      </c>
      <c r="W165" s="82">
        <f>IF(W21="-","-",W21*INDEX('3c Mappings'!$C$8:$O$21,MATCH($C165,'3c Mappings'!$B$8:$B$21,0),MATCH($B165,'3c Mappings'!$C$7:$O$7,0)))</f>
        <v>0</v>
      </c>
      <c r="X165" s="82" t="str">
        <f>IF(X21="-","-",X21*INDEX('3c Mappings'!$C$8:$O$21,MATCH($C165,'3c Mappings'!$B$8:$B$21,0),MATCH($B165,'3c Mappings'!$C$7:$O$7,0)))</f>
        <v>-</v>
      </c>
      <c r="Y165" s="82" t="str">
        <f>IF(Y21="-","-",Y21*INDEX('3c Mappings'!$C$8:$O$21,MATCH($C165,'3c Mappings'!$B$8:$B$21,0),MATCH($B165,'3c Mappings'!$C$7:$O$7,0)))</f>
        <v>-</v>
      </c>
      <c r="Z165" s="10"/>
    </row>
    <row r="166" spans="1:26" s="14" customFormat="1" ht="11.25">
      <c r="A166" s="10"/>
      <c r="B166" s="74" t="s">
        <v>164</v>
      </c>
      <c r="C166" s="75" t="s">
        <v>139</v>
      </c>
      <c r="D166" s="197"/>
      <c r="E166" s="29"/>
      <c r="F166" s="82">
        <f>IF(F22="-","-",F22*INDEX('3c Mappings'!$C$8:$O$21,MATCH($C166,'3c Mappings'!$B$8:$B$21,0),MATCH($B166,'3c Mappings'!$C$7:$O$7,0)))</f>
        <v>0.21682655329477049</v>
      </c>
      <c r="G166" s="82">
        <f>IF(G22="-","-",G22*INDEX('3c Mappings'!$C$8:$O$21,MATCH($C166,'3c Mappings'!$B$8:$B$21,0),MATCH($B166,'3c Mappings'!$C$7:$O$7,0)))</f>
        <v>0.21504392699968078</v>
      </c>
      <c r="H166" s="82">
        <f>IF(H22="-","-",H22*INDEX('3c Mappings'!$C$8:$O$21,MATCH($C166,'3c Mappings'!$B$8:$B$21,0),MATCH($B166,'3c Mappings'!$C$7:$O$7,0)))</f>
        <v>0.22118218739118042</v>
      </c>
      <c r="I166" s="82">
        <f>IF(I22="-","-",I22*INDEX('3c Mappings'!$C$8:$O$21,MATCH($C166,'3c Mappings'!$B$8:$B$21,0),MATCH($B166,'3c Mappings'!$C$7:$O$7,0)))</f>
        <v>0.21601257113542024</v>
      </c>
      <c r="J166" s="82">
        <f>IF(J22="-","-",J22*INDEX('3c Mappings'!$C$8:$O$21,MATCH($C166,'3c Mappings'!$B$8:$B$21,0),MATCH($B166,'3c Mappings'!$C$7:$O$7,0)))</f>
        <v>0.21820405541150711</v>
      </c>
      <c r="K166" s="82">
        <f>IF(K22="-","-",K22*INDEX('3c Mappings'!$C$8:$O$21,MATCH($C166,'3c Mappings'!$B$8:$B$21,0),MATCH($B166,'3c Mappings'!$C$7:$O$7,0)))</f>
        <v>0.21856058067052506</v>
      </c>
      <c r="L166" s="82">
        <f>IF(L22="-","-",L22*INDEX('3c Mappings'!$C$8:$O$21,MATCH($C166,'3c Mappings'!$B$8:$B$21,0),MATCH($B166,'3c Mappings'!$C$7:$O$7,0)))</f>
        <v>0.22767841725950333</v>
      </c>
      <c r="M166" s="82">
        <f>IF(M22="-","-",M22*INDEX('3c Mappings'!$C$8:$O$21,MATCH($C166,'3c Mappings'!$B$8:$B$21,0),MATCH($B166,'3c Mappings'!$C$7:$O$7,0)))</f>
        <v>0.22874799303655718</v>
      </c>
      <c r="N166" s="84"/>
      <c r="O166" s="82">
        <f>IF(O22="-","-",O22*INDEX('3c Mappings'!$C$8:$O$21,MATCH($C166,'3c Mappings'!$B$8:$B$21,0),MATCH($B166,'3c Mappings'!$C$7:$O$7,0)))</f>
        <v>0.22874799303655718</v>
      </c>
      <c r="P166" s="82">
        <f>IF(P22="-","-",P22*INDEX('3c Mappings'!$C$8:$O$21,MATCH($C166,'3c Mappings'!$B$8:$B$21,0),MATCH($B166,'3c Mappings'!$C$7:$O$7,0)))</f>
        <v>0.26589936435022987</v>
      </c>
      <c r="Q166" s="82">
        <f>IF(Q22="-","-",Q22*INDEX('3c Mappings'!$C$8:$O$21,MATCH($C166,'3c Mappings'!$B$8:$B$21,0),MATCH($B166,'3c Mappings'!$C$7:$O$7,0)))</f>
        <v>0.25930364705839798</v>
      </c>
      <c r="R166" s="82">
        <f>IF(R22="-","-",R22*INDEX('3c Mappings'!$C$8:$O$21,MATCH($C166,'3c Mappings'!$B$8:$B$21,0),MATCH($B166,'3c Mappings'!$C$7:$O$7,0)))</f>
        <v>0.21173856524182463</v>
      </c>
      <c r="S166" s="82">
        <f>IF(S22="-","-",S22*INDEX('3c Mappings'!$C$8:$O$21,MATCH($C166,'3c Mappings'!$B$8:$B$21,0),MATCH($B166,'3c Mappings'!$C$7:$O$7,0)))</f>
        <v>0.1721642614908328</v>
      </c>
      <c r="T166" s="82">
        <f>IF(T22="-","-",T22*INDEX('3c Mappings'!$C$8:$O$21,MATCH($C166,'3c Mappings'!$B$8:$B$21,0),MATCH($B166,'3c Mappings'!$C$7:$O$7,0)))</f>
        <v>0.14821495750261243</v>
      </c>
      <c r="U166" s="82">
        <f>IF(U22="-","-",U22*INDEX('3c Mappings'!$C$8:$O$21,MATCH($C166,'3c Mappings'!$B$8:$B$21,0),MATCH($B166,'3c Mappings'!$C$7:$O$7,0)))</f>
        <v>0.14179750284028941</v>
      </c>
      <c r="V166" s="82">
        <f>IF(V22="-","-",V22*INDEX('3c Mappings'!$C$8:$O$21,MATCH($C166,'3c Mappings'!$B$8:$B$21,0),MATCH($B166,'3c Mappings'!$C$7:$O$7,0)))</f>
        <v>0.17817486482399272</v>
      </c>
      <c r="W166" s="82">
        <f>IF(W22="-","-",W22*INDEX('3c Mappings'!$C$8:$O$21,MATCH($C166,'3c Mappings'!$B$8:$B$21,0),MATCH($B166,'3c Mappings'!$C$7:$O$7,0)))</f>
        <v>0.2229187848307447</v>
      </c>
      <c r="X166" s="82" t="str">
        <f>IF(X22="-","-",X22*INDEX('3c Mappings'!$C$8:$O$21,MATCH($C166,'3c Mappings'!$B$8:$B$21,0),MATCH($B166,'3c Mappings'!$C$7:$O$7,0)))</f>
        <v>-</v>
      </c>
      <c r="Y166" s="82" t="str">
        <f>IF(Y22="-","-",Y22*INDEX('3c Mappings'!$C$8:$O$21,MATCH($C166,'3c Mappings'!$B$8:$B$21,0),MATCH($B166,'3c Mappings'!$C$7:$O$7,0)))</f>
        <v>-</v>
      </c>
      <c r="Z166" s="10"/>
    </row>
    <row r="167" spans="1:26" s="14" customFormat="1" ht="11.25">
      <c r="A167" s="10"/>
      <c r="B167" s="74" t="s">
        <v>165</v>
      </c>
      <c r="C167" s="75" t="s">
        <v>139</v>
      </c>
      <c r="D167" s="197"/>
      <c r="E167" s="29"/>
      <c r="F167" s="82">
        <f>IF(F23="-","-",F23*INDEX('3c Mappings'!$C$8:$O$21,MATCH($C167,'3c Mappings'!$B$8:$B$21,0),MATCH($B167,'3c Mappings'!$C$7:$O$7,0)))</f>
        <v>11.644762393265195</v>
      </c>
      <c r="G167" s="82">
        <f>IF(G23="-","-",G23*INDEX('3c Mappings'!$C$8:$O$21,MATCH($C167,'3c Mappings'!$B$8:$B$21,0),MATCH($B167,'3c Mappings'!$C$7:$O$7,0)))</f>
        <v>11.526545025711485</v>
      </c>
      <c r="H167" s="82">
        <f>IF(H23="-","-",H23*INDEX('3c Mappings'!$C$8:$O$21,MATCH($C167,'3c Mappings'!$B$8:$B$21,0),MATCH($B167,'3c Mappings'!$C$7:$O$7,0)))</f>
        <v>12.116966730244954</v>
      </c>
      <c r="I167" s="82">
        <f>IF(I23="-","-",I23*INDEX('3c Mappings'!$C$8:$O$21,MATCH($C167,'3c Mappings'!$B$8:$B$21,0),MATCH($B167,'3c Mappings'!$C$7:$O$7,0)))</f>
        <v>11.774136364339194</v>
      </c>
      <c r="J167" s="82">
        <f>IF(J23="-","-",J23*INDEX('3c Mappings'!$C$8:$O$21,MATCH($C167,'3c Mappings'!$B$8:$B$21,0),MATCH($B167,'3c Mappings'!$C$7:$O$7,0)))</f>
        <v>11.900888877597383</v>
      </c>
      <c r="K167" s="82">
        <f>IF(K23="-","-",K23*INDEX('3c Mappings'!$C$8:$O$21,MATCH($C167,'3c Mappings'!$B$8:$B$21,0),MATCH($B167,'3c Mappings'!$C$7:$O$7,0)))</f>
        <v>11.924532351108127</v>
      </c>
      <c r="L167" s="82">
        <f>IF(L23="-","-",L23*INDEX('3c Mappings'!$C$8:$O$21,MATCH($C167,'3c Mappings'!$B$8:$B$21,0),MATCH($B167,'3c Mappings'!$C$7:$O$7,0)))</f>
        <v>18.943761648677722</v>
      </c>
      <c r="M167" s="82">
        <f>IF(M23="-","-",M23*INDEX('3c Mappings'!$C$8:$O$21,MATCH($C167,'3c Mappings'!$B$8:$B$21,0),MATCH($B167,'3c Mappings'!$C$7:$O$7,0)))</f>
        <v>19.01469206920995</v>
      </c>
      <c r="N167" s="84"/>
      <c r="O167" s="82">
        <f>IF(O23="-","-",O23*INDEX('3c Mappings'!$C$8:$O$21,MATCH($C167,'3c Mappings'!$B$8:$B$21,0),MATCH($B167,'3c Mappings'!$C$7:$O$7,0)))</f>
        <v>19.01469206920995</v>
      </c>
      <c r="P167" s="82">
        <f>IF(P23="-","-",P23*INDEX('3c Mappings'!$C$8:$O$21,MATCH($C167,'3c Mappings'!$B$8:$B$21,0),MATCH($B167,'3c Mappings'!$C$7:$O$7,0)))</f>
        <v>20.569310888650097</v>
      </c>
      <c r="Q167" s="82">
        <f>IF(Q23="-","-",Q23*INDEX('3c Mappings'!$C$8:$O$21,MATCH($C167,'3c Mappings'!$B$8:$B$21,0),MATCH($B167,'3c Mappings'!$C$7:$O$7,0)))</f>
        <v>20.131906628701369</v>
      </c>
      <c r="R167" s="82">
        <f>IF(R23="-","-",R23*INDEX('3c Mappings'!$C$8:$O$21,MATCH($C167,'3c Mappings'!$B$8:$B$21,0),MATCH($B167,'3c Mappings'!$C$7:$O$7,0)))</f>
        <v>13.632467885430758</v>
      </c>
      <c r="S167" s="82">
        <f>IF(S23="-","-",S23*INDEX('3c Mappings'!$C$8:$O$21,MATCH($C167,'3c Mappings'!$B$8:$B$21,0),MATCH($B167,'3c Mappings'!$C$7:$O$7,0)))</f>
        <v>11.008042325738376</v>
      </c>
      <c r="T167" s="82">
        <f>IF(T23="-","-",T23*INDEX('3c Mappings'!$C$8:$O$21,MATCH($C167,'3c Mappings'!$B$8:$B$21,0),MATCH($B167,'3c Mappings'!$C$7:$O$7,0)))</f>
        <v>7.8189196002291093</v>
      </c>
      <c r="U167" s="82">
        <f>IF(U23="-","-",U23*INDEX('3c Mappings'!$C$8:$O$21,MATCH($C167,'3c Mappings'!$B$8:$B$21,0),MATCH($B167,'3c Mappings'!$C$7:$O$7,0)))</f>
        <v>7.3933370770357509</v>
      </c>
      <c r="V167" s="82">
        <f>IF(V23="-","-",V23*INDEX('3c Mappings'!$C$8:$O$21,MATCH($C167,'3c Mappings'!$B$8:$B$21,0),MATCH($B167,'3c Mappings'!$C$7:$O$7,0)))</f>
        <v>14.221171150325274</v>
      </c>
      <c r="W167" s="82">
        <f>IF(W23="-","-",W23*INDEX('3c Mappings'!$C$8:$O$21,MATCH($C167,'3c Mappings'!$B$8:$B$21,0),MATCH($B167,'3c Mappings'!$C$7:$O$7,0)))</f>
        <v>17.188427075923418</v>
      </c>
      <c r="X167" s="82" t="str">
        <f>IF(X23="-","-",X23*INDEX('3c Mappings'!$C$8:$O$21,MATCH($C167,'3c Mappings'!$B$8:$B$21,0),MATCH($B167,'3c Mappings'!$C$7:$O$7,0)))</f>
        <v>-</v>
      </c>
      <c r="Y167" s="82" t="str">
        <f>IF(Y23="-","-",Y23*INDEX('3c Mappings'!$C$8:$O$21,MATCH($C167,'3c Mappings'!$B$8:$B$21,0),MATCH($B167,'3c Mappings'!$C$7:$O$7,0)))</f>
        <v>-</v>
      </c>
      <c r="Z167" s="10"/>
    </row>
    <row r="168" spans="1:26" s="14" customFormat="1" ht="11.25">
      <c r="A168" s="10"/>
      <c r="B168" s="74" t="s">
        <v>166</v>
      </c>
      <c r="C168" s="75" t="s">
        <v>139</v>
      </c>
      <c r="D168" s="197"/>
      <c r="E168" s="29"/>
      <c r="F168" s="82">
        <f>IF(F24="-","-",F24*INDEX('3c Mappings'!$C$8:$O$21,MATCH($C168,'3c Mappings'!$B$8:$B$21,0),MATCH($B168,'3c Mappings'!$C$7:$O$7,0)))</f>
        <v>0</v>
      </c>
      <c r="G168" s="82">
        <f>IF(G24="-","-",G24*INDEX('3c Mappings'!$C$8:$O$21,MATCH($C168,'3c Mappings'!$B$8:$B$21,0),MATCH($B168,'3c Mappings'!$C$7:$O$7,0)))</f>
        <v>0</v>
      </c>
      <c r="H168" s="82">
        <f>IF(H24="-","-",H24*INDEX('3c Mappings'!$C$8:$O$21,MATCH($C168,'3c Mappings'!$B$8:$B$21,0),MATCH($B168,'3c Mappings'!$C$7:$O$7,0)))</f>
        <v>0</v>
      </c>
      <c r="I168" s="82">
        <f>IF(I24="-","-",I24*INDEX('3c Mappings'!$C$8:$O$21,MATCH($C168,'3c Mappings'!$B$8:$B$21,0),MATCH($B168,'3c Mappings'!$C$7:$O$7,0)))</f>
        <v>0</v>
      </c>
      <c r="J168" s="82">
        <f>IF(J24="-","-",J24*INDEX('3c Mappings'!$C$8:$O$21,MATCH($C168,'3c Mappings'!$B$8:$B$21,0),MATCH($B168,'3c Mappings'!$C$7:$O$7,0)))</f>
        <v>0</v>
      </c>
      <c r="K168" s="82">
        <f>IF(K24="-","-",K24*INDEX('3c Mappings'!$C$8:$O$21,MATCH($C168,'3c Mappings'!$B$8:$B$21,0),MATCH($B168,'3c Mappings'!$C$7:$O$7,0)))</f>
        <v>0</v>
      </c>
      <c r="L168" s="82">
        <f>IF(L24="-","-",L24*INDEX('3c Mappings'!$C$8:$O$21,MATCH($C168,'3c Mappings'!$B$8:$B$21,0),MATCH($B168,'3c Mappings'!$C$7:$O$7,0)))</f>
        <v>0</v>
      </c>
      <c r="M168" s="82">
        <f>IF(M24="-","-",M24*INDEX('3c Mappings'!$C$8:$O$21,MATCH($C168,'3c Mappings'!$B$8:$B$21,0),MATCH($B168,'3c Mappings'!$C$7:$O$7,0)))</f>
        <v>0</v>
      </c>
      <c r="N168" s="84"/>
      <c r="O168" s="82">
        <f>IF(O24="-","-",O24*INDEX('3c Mappings'!$C$8:$O$21,MATCH($C168,'3c Mappings'!$B$8:$B$21,0),MATCH($B168,'3c Mappings'!$C$7:$O$7,0)))</f>
        <v>0</v>
      </c>
      <c r="P168" s="82">
        <f>IF(P24="-","-",P24*INDEX('3c Mappings'!$C$8:$O$21,MATCH($C168,'3c Mappings'!$B$8:$B$21,0),MATCH($B168,'3c Mappings'!$C$7:$O$7,0)))</f>
        <v>0</v>
      </c>
      <c r="Q168" s="82">
        <f>IF(Q24="-","-",Q24*INDEX('3c Mappings'!$C$8:$O$21,MATCH($C168,'3c Mappings'!$B$8:$B$21,0),MATCH($B168,'3c Mappings'!$C$7:$O$7,0)))</f>
        <v>0</v>
      </c>
      <c r="R168" s="82">
        <f>IF(R24="-","-",R24*INDEX('3c Mappings'!$C$8:$O$21,MATCH($C168,'3c Mappings'!$B$8:$B$21,0),MATCH($B168,'3c Mappings'!$C$7:$O$7,0)))</f>
        <v>0</v>
      </c>
      <c r="S168" s="82">
        <f>IF(S24="-","-",S24*INDEX('3c Mappings'!$C$8:$O$21,MATCH($C168,'3c Mappings'!$B$8:$B$21,0),MATCH($B168,'3c Mappings'!$C$7:$O$7,0)))</f>
        <v>0</v>
      </c>
      <c r="T168" s="82">
        <f>IF(T24="-","-",T24*INDEX('3c Mappings'!$C$8:$O$21,MATCH($C168,'3c Mappings'!$B$8:$B$21,0),MATCH($B168,'3c Mappings'!$C$7:$O$7,0)))</f>
        <v>0</v>
      </c>
      <c r="U168" s="82">
        <f>IF(U24="-","-",U24*INDEX('3c Mappings'!$C$8:$O$21,MATCH($C168,'3c Mappings'!$B$8:$B$21,0),MATCH($B168,'3c Mappings'!$C$7:$O$7,0)))</f>
        <v>0</v>
      </c>
      <c r="V168" s="82">
        <f>IF(V24="-","-",V24*INDEX('3c Mappings'!$C$8:$O$21,MATCH($C168,'3c Mappings'!$B$8:$B$21,0),MATCH($B168,'3c Mappings'!$C$7:$O$7,0)))</f>
        <v>0</v>
      </c>
      <c r="W168" s="82">
        <f>IF(W24="-","-",W24*INDEX('3c Mappings'!$C$8:$O$21,MATCH($C168,'3c Mappings'!$B$8:$B$21,0),MATCH($B168,'3c Mappings'!$C$7:$O$7,0)))</f>
        <v>0</v>
      </c>
      <c r="X168" s="82" t="str">
        <f>IF(X24="-","-",X24*INDEX('3c Mappings'!$C$8:$O$21,MATCH($C168,'3c Mappings'!$B$8:$B$21,0),MATCH($B168,'3c Mappings'!$C$7:$O$7,0)))</f>
        <v>-</v>
      </c>
      <c r="Y168" s="82" t="str">
        <f>IF(Y24="-","-",Y24*INDEX('3c Mappings'!$C$8:$O$21,MATCH($C168,'3c Mappings'!$B$8:$B$21,0),MATCH($B168,'3c Mappings'!$C$7:$O$7,0)))</f>
        <v>-</v>
      </c>
      <c r="Z168" s="10"/>
    </row>
    <row r="169" spans="1:26" s="14" customFormat="1" ht="11.25">
      <c r="A169" s="10"/>
      <c r="B169" s="74" t="s">
        <v>167</v>
      </c>
      <c r="C169" s="75" t="s">
        <v>139</v>
      </c>
      <c r="D169" s="197"/>
      <c r="E169" s="29"/>
      <c r="F169" s="82">
        <f>IF(F25="-","-",F25*INDEX('3c Mappings'!$C$8:$O$21,MATCH($C169,'3c Mappings'!$B$8:$B$21,0),MATCH($B169,'3c Mappings'!$C$7:$O$7,0)))</f>
        <v>0</v>
      </c>
      <c r="G169" s="82">
        <f>IF(G25="-","-",G25*INDEX('3c Mappings'!$C$8:$O$21,MATCH($C169,'3c Mappings'!$B$8:$B$21,0),MATCH($B169,'3c Mappings'!$C$7:$O$7,0)))</f>
        <v>0</v>
      </c>
      <c r="H169" s="82">
        <f>IF(H25="-","-",H25*INDEX('3c Mappings'!$C$8:$O$21,MATCH($C169,'3c Mappings'!$B$8:$B$21,0),MATCH($B169,'3c Mappings'!$C$7:$O$7,0)))</f>
        <v>0</v>
      </c>
      <c r="I169" s="82">
        <f>IF(I25="-","-",I25*INDEX('3c Mappings'!$C$8:$O$21,MATCH($C169,'3c Mappings'!$B$8:$B$21,0),MATCH($B169,'3c Mappings'!$C$7:$O$7,0)))</f>
        <v>0</v>
      </c>
      <c r="J169" s="82">
        <f>IF(J25="-","-",J25*INDEX('3c Mappings'!$C$8:$O$21,MATCH($C169,'3c Mappings'!$B$8:$B$21,0),MATCH($B169,'3c Mappings'!$C$7:$O$7,0)))</f>
        <v>0</v>
      </c>
      <c r="K169" s="82">
        <f>IF(K25="-","-",K25*INDEX('3c Mappings'!$C$8:$O$21,MATCH($C169,'3c Mappings'!$B$8:$B$21,0),MATCH($B169,'3c Mappings'!$C$7:$O$7,0)))</f>
        <v>0</v>
      </c>
      <c r="L169" s="82">
        <f>IF(L25="-","-",L25*INDEX('3c Mappings'!$C$8:$O$21,MATCH($C169,'3c Mappings'!$B$8:$B$21,0),MATCH($B169,'3c Mappings'!$C$7:$O$7,0)))</f>
        <v>0</v>
      </c>
      <c r="M169" s="82">
        <f>IF(M25="-","-",M25*INDEX('3c Mappings'!$C$8:$O$21,MATCH($C169,'3c Mappings'!$B$8:$B$21,0),MATCH($B169,'3c Mappings'!$C$7:$O$7,0)))</f>
        <v>0</v>
      </c>
      <c r="N169" s="84"/>
      <c r="O169" s="82">
        <f>IF(O25="-","-",O25*INDEX('3c Mappings'!$C$8:$O$21,MATCH($C169,'3c Mappings'!$B$8:$B$21,0),MATCH($B169,'3c Mappings'!$C$7:$O$7,0)))</f>
        <v>0</v>
      </c>
      <c r="P169" s="82">
        <f>IF(P25="-","-",P25*INDEX('3c Mappings'!$C$8:$O$21,MATCH($C169,'3c Mappings'!$B$8:$B$21,0),MATCH($B169,'3c Mappings'!$C$7:$O$7,0)))</f>
        <v>0</v>
      </c>
      <c r="Q169" s="82">
        <f>IF(Q25="-","-",Q25*INDEX('3c Mappings'!$C$8:$O$21,MATCH($C169,'3c Mappings'!$B$8:$B$21,0),MATCH($B169,'3c Mappings'!$C$7:$O$7,0)))</f>
        <v>0</v>
      </c>
      <c r="R169" s="82">
        <f>IF(R25="-","-",R25*INDEX('3c Mappings'!$C$8:$O$21,MATCH($C169,'3c Mappings'!$B$8:$B$21,0),MATCH($B169,'3c Mappings'!$C$7:$O$7,0)))</f>
        <v>0</v>
      </c>
      <c r="S169" s="82">
        <f>IF(S25="-","-",S25*INDEX('3c Mappings'!$C$8:$O$21,MATCH($C169,'3c Mappings'!$B$8:$B$21,0),MATCH($B169,'3c Mappings'!$C$7:$O$7,0)))</f>
        <v>0</v>
      </c>
      <c r="T169" s="82">
        <f>IF(T25="-","-",T25*INDEX('3c Mappings'!$C$8:$O$21,MATCH($C169,'3c Mappings'!$B$8:$B$21,0),MATCH($B169,'3c Mappings'!$C$7:$O$7,0)))</f>
        <v>0</v>
      </c>
      <c r="U169" s="82">
        <f>IF(U25="-","-",U25*INDEX('3c Mappings'!$C$8:$O$21,MATCH($C169,'3c Mappings'!$B$8:$B$21,0),MATCH($B169,'3c Mappings'!$C$7:$O$7,0)))</f>
        <v>0</v>
      </c>
      <c r="V169" s="82">
        <f>IF(V25="-","-",V25*INDEX('3c Mappings'!$C$8:$O$21,MATCH($C169,'3c Mappings'!$B$8:$B$21,0),MATCH($B169,'3c Mappings'!$C$7:$O$7,0)))</f>
        <v>0</v>
      </c>
      <c r="W169" s="82">
        <f>IF(W25="-","-",W25*INDEX('3c Mappings'!$C$8:$O$21,MATCH($C169,'3c Mappings'!$B$8:$B$21,0),MATCH($B169,'3c Mappings'!$C$7:$O$7,0)))</f>
        <v>0</v>
      </c>
      <c r="X169" s="82" t="str">
        <f>IF(X25="-","-",X25*INDEX('3c Mappings'!$C$8:$O$21,MATCH($C169,'3c Mappings'!$B$8:$B$21,0),MATCH($B169,'3c Mappings'!$C$7:$O$7,0)))</f>
        <v>-</v>
      </c>
      <c r="Y169" s="82" t="str">
        <f>IF(Y25="-","-",Y25*INDEX('3c Mappings'!$C$8:$O$21,MATCH($C169,'3c Mappings'!$B$8:$B$21,0),MATCH($B169,'3c Mappings'!$C$7:$O$7,0)))</f>
        <v>-</v>
      </c>
      <c r="Z169" s="10"/>
    </row>
    <row r="170" spans="1:26" s="14" customFormat="1" ht="11.25">
      <c r="A170" s="10"/>
      <c r="B170" s="74" t="s">
        <v>168</v>
      </c>
      <c r="C170" s="75" t="s">
        <v>139</v>
      </c>
      <c r="D170" s="197"/>
      <c r="E170" s="29"/>
      <c r="F170" s="82">
        <f>IF(F26="-","-",F26*INDEX('3c Mappings'!$C$8:$O$21,MATCH($C170,'3c Mappings'!$B$8:$B$21,0),MATCH($B170,'3c Mappings'!$C$7:$O$7,0)))</f>
        <v>0</v>
      </c>
      <c r="G170" s="82">
        <f>IF(G26="-","-",G26*INDEX('3c Mappings'!$C$8:$O$21,MATCH($C170,'3c Mappings'!$B$8:$B$21,0),MATCH($B170,'3c Mappings'!$C$7:$O$7,0)))</f>
        <v>0</v>
      </c>
      <c r="H170" s="82">
        <f>IF(H26="-","-",H26*INDEX('3c Mappings'!$C$8:$O$21,MATCH($C170,'3c Mappings'!$B$8:$B$21,0),MATCH($B170,'3c Mappings'!$C$7:$O$7,0)))</f>
        <v>0</v>
      </c>
      <c r="I170" s="82">
        <f>IF(I26="-","-",I26*INDEX('3c Mappings'!$C$8:$O$21,MATCH($C170,'3c Mappings'!$B$8:$B$21,0),MATCH($B170,'3c Mappings'!$C$7:$O$7,0)))</f>
        <v>0</v>
      </c>
      <c r="J170" s="82">
        <f>IF(J26="-","-",J26*INDEX('3c Mappings'!$C$8:$O$21,MATCH($C170,'3c Mappings'!$B$8:$B$21,0),MATCH($B170,'3c Mappings'!$C$7:$O$7,0)))</f>
        <v>0</v>
      </c>
      <c r="K170" s="82">
        <f>IF(K26="-","-",K26*INDEX('3c Mappings'!$C$8:$O$21,MATCH($C170,'3c Mappings'!$B$8:$B$21,0),MATCH($B170,'3c Mappings'!$C$7:$O$7,0)))</f>
        <v>0</v>
      </c>
      <c r="L170" s="82">
        <f>IF(L26="-","-",L26*INDEX('3c Mappings'!$C$8:$O$21,MATCH($C170,'3c Mappings'!$B$8:$B$21,0),MATCH($B170,'3c Mappings'!$C$7:$O$7,0)))</f>
        <v>0</v>
      </c>
      <c r="M170" s="82">
        <f>IF(M26="-","-",M26*INDEX('3c Mappings'!$C$8:$O$21,MATCH($C170,'3c Mappings'!$B$8:$B$21,0),MATCH($B170,'3c Mappings'!$C$7:$O$7,0)))</f>
        <v>0</v>
      </c>
      <c r="N170" s="84"/>
      <c r="O170" s="82">
        <f>IF(O26="-","-",O26*INDEX('3c Mappings'!$C$8:$O$21,MATCH($C170,'3c Mappings'!$B$8:$B$21,0),MATCH($B170,'3c Mappings'!$C$7:$O$7,0)))</f>
        <v>0</v>
      </c>
      <c r="P170" s="82">
        <f>IF(P26="-","-",P26*INDEX('3c Mappings'!$C$8:$O$21,MATCH($C170,'3c Mappings'!$B$8:$B$21,0),MATCH($B170,'3c Mappings'!$C$7:$O$7,0)))</f>
        <v>0</v>
      </c>
      <c r="Q170" s="82">
        <f>IF(Q26="-","-",Q26*INDEX('3c Mappings'!$C$8:$O$21,MATCH($C170,'3c Mappings'!$B$8:$B$21,0),MATCH($B170,'3c Mappings'!$C$7:$O$7,0)))</f>
        <v>0</v>
      </c>
      <c r="R170" s="82">
        <f>IF(R26="-","-",R26*INDEX('3c Mappings'!$C$8:$O$21,MATCH($C170,'3c Mappings'!$B$8:$B$21,0),MATCH($B170,'3c Mappings'!$C$7:$O$7,0)))</f>
        <v>0</v>
      </c>
      <c r="S170" s="82">
        <f>IF(S26="-","-",S26*INDEX('3c Mappings'!$C$8:$O$21,MATCH($C170,'3c Mappings'!$B$8:$B$21,0),MATCH($B170,'3c Mappings'!$C$7:$O$7,0)))</f>
        <v>0</v>
      </c>
      <c r="T170" s="82">
        <f>IF(T26="-","-",T26*INDEX('3c Mappings'!$C$8:$O$21,MATCH($C170,'3c Mappings'!$B$8:$B$21,0),MATCH($B170,'3c Mappings'!$C$7:$O$7,0)))</f>
        <v>0</v>
      </c>
      <c r="U170" s="82">
        <f>IF(U26="-","-",U26*INDEX('3c Mappings'!$C$8:$O$21,MATCH($C170,'3c Mappings'!$B$8:$B$21,0),MATCH($B170,'3c Mappings'!$C$7:$O$7,0)))</f>
        <v>0</v>
      </c>
      <c r="V170" s="82">
        <f>IF(V26="-","-",V26*INDEX('3c Mappings'!$C$8:$O$21,MATCH($C170,'3c Mappings'!$B$8:$B$21,0),MATCH($B170,'3c Mappings'!$C$7:$O$7,0)))</f>
        <v>0</v>
      </c>
      <c r="W170" s="82">
        <f>IF(W26="-","-",W26*INDEX('3c Mappings'!$C$8:$O$21,MATCH($C170,'3c Mappings'!$B$8:$B$21,0),MATCH($B170,'3c Mappings'!$C$7:$O$7,0)))</f>
        <v>0</v>
      </c>
      <c r="X170" s="82" t="str">
        <f>IF(X26="-","-",X26*INDEX('3c Mappings'!$C$8:$O$21,MATCH($C170,'3c Mappings'!$B$8:$B$21,0),MATCH($B170,'3c Mappings'!$C$7:$O$7,0)))</f>
        <v>-</v>
      </c>
      <c r="Y170" s="82" t="str">
        <f>IF(Y26="-","-",Y26*INDEX('3c Mappings'!$C$8:$O$21,MATCH($C170,'3c Mappings'!$B$8:$B$21,0),MATCH($B170,'3c Mappings'!$C$7:$O$7,0)))</f>
        <v>-</v>
      </c>
      <c r="Z170" s="10"/>
    </row>
    <row r="171" spans="1:26" s="14" customFormat="1" ht="12.6" customHeight="1">
      <c r="A171" s="10"/>
      <c r="B171" s="74" t="s">
        <v>156</v>
      </c>
      <c r="C171" s="75" t="s">
        <v>140</v>
      </c>
      <c r="D171" s="197"/>
      <c r="E171" s="29"/>
      <c r="F171" s="82">
        <f>IF(F14="-","-",F14*INDEX('3c Mappings'!$C$8:$O$21,MATCH($C171,'3c Mappings'!$B$8:$B$21,0),MATCH($B171,'3c Mappings'!$C$7:$O$7,0)))</f>
        <v>0</v>
      </c>
      <c r="G171" s="82">
        <f>IF(G14="-","-",G14*INDEX('3c Mappings'!$C$8:$O$21,MATCH($C171,'3c Mappings'!$B$8:$B$21,0),MATCH($B171,'3c Mappings'!$C$7:$O$7,0)))</f>
        <v>0</v>
      </c>
      <c r="H171" s="82">
        <f>IF(H14="-","-",H14*INDEX('3c Mappings'!$C$8:$O$21,MATCH($C171,'3c Mappings'!$B$8:$B$21,0),MATCH($B171,'3c Mappings'!$C$7:$O$7,0)))</f>
        <v>0</v>
      </c>
      <c r="I171" s="82">
        <f>IF(I14="-","-",I14*INDEX('3c Mappings'!$C$8:$O$21,MATCH($C171,'3c Mappings'!$B$8:$B$21,0),MATCH($B171,'3c Mappings'!$C$7:$O$7,0)))</f>
        <v>0</v>
      </c>
      <c r="J171" s="82">
        <f>IF(J14="-","-",J14*INDEX('3c Mappings'!$C$8:$O$21,MATCH($C171,'3c Mappings'!$B$8:$B$21,0),MATCH($B171,'3c Mappings'!$C$7:$O$7,0)))</f>
        <v>0</v>
      </c>
      <c r="K171" s="82">
        <f>IF(K14="-","-",K14*INDEX('3c Mappings'!$C$8:$O$21,MATCH($C171,'3c Mappings'!$B$8:$B$21,0),MATCH($B171,'3c Mappings'!$C$7:$O$7,0)))</f>
        <v>0</v>
      </c>
      <c r="L171" s="82">
        <f>IF(L14="-","-",L14*INDEX('3c Mappings'!$C$8:$O$21,MATCH($C171,'3c Mappings'!$B$8:$B$21,0),MATCH($B171,'3c Mappings'!$C$7:$O$7,0)))</f>
        <v>0</v>
      </c>
      <c r="M171" s="82">
        <f>IF(M14="-","-",M14*INDEX('3c Mappings'!$C$8:$O$21,MATCH($C171,'3c Mappings'!$B$8:$B$21,0),MATCH($B171,'3c Mappings'!$C$7:$O$7,0)))</f>
        <v>0</v>
      </c>
      <c r="N171" s="84"/>
      <c r="O171" s="82">
        <f>IF(O14="-","-",O14*INDEX('3c Mappings'!$C$8:$O$21,MATCH($C171,'3c Mappings'!$B$8:$B$21,0),MATCH($B171,'3c Mappings'!$C$7:$O$7,0)))</f>
        <v>0</v>
      </c>
      <c r="P171" s="82">
        <f>IF(P14="-","-",P14*INDEX('3c Mappings'!$C$8:$O$21,MATCH($C171,'3c Mappings'!$B$8:$B$21,0),MATCH($B171,'3c Mappings'!$C$7:$O$7,0)))</f>
        <v>0</v>
      </c>
      <c r="Q171" s="82">
        <f>IF(Q14="-","-",Q14*INDEX('3c Mappings'!$C$8:$O$21,MATCH($C171,'3c Mappings'!$B$8:$B$21,0),MATCH($B171,'3c Mappings'!$C$7:$O$7,0)))</f>
        <v>0</v>
      </c>
      <c r="R171" s="82">
        <f>IF(R14="-","-",R14*INDEX('3c Mappings'!$C$8:$O$21,MATCH($C171,'3c Mappings'!$B$8:$B$21,0),MATCH($B171,'3c Mappings'!$C$7:$O$7,0)))</f>
        <v>0</v>
      </c>
      <c r="S171" s="82">
        <f>IF(S14="-","-",S14*INDEX('3c Mappings'!$C$8:$O$21,MATCH($C171,'3c Mappings'!$B$8:$B$21,0),MATCH($B171,'3c Mappings'!$C$7:$O$7,0)))</f>
        <v>0</v>
      </c>
      <c r="T171" s="82">
        <f>IF(T14="-","-",T14*INDEX('3c Mappings'!$C$8:$O$21,MATCH($C171,'3c Mappings'!$B$8:$B$21,0),MATCH($B171,'3c Mappings'!$C$7:$O$7,0)))</f>
        <v>0</v>
      </c>
      <c r="U171" s="82">
        <f>IF(U14="-","-",U14*INDEX('3c Mappings'!$C$8:$O$21,MATCH($C171,'3c Mappings'!$B$8:$B$21,0),MATCH($B171,'3c Mappings'!$C$7:$O$7,0)))</f>
        <v>0</v>
      </c>
      <c r="V171" s="82">
        <f>IF(V14="-","-",V14*INDEX('3c Mappings'!$C$8:$O$21,MATCH($C171,'3c Mappings'!$B$8:$B$21,0),MATCH($B171,'3c Mappings'!$C$7:$O$7,0)))</f>
        <v>0</v>
      </c>
      <c r="W171" s="82">
        <f>IF(W14="-","-",W14*INDEX('3c Mappings'!$C$8:$O$21,MATCH($C171,'3c Mappings'!$B$8:$B$21,0),MATCH($B171,'3c Mappings'!$C$7:$O$7,0)))</f>
        <v>0</v>
      </c>
      <c r="X171" s="82" t="str">
        <f>IF(X14="-","-",X14*INDEX('3c Mappings'!$C$8:$O$21,MATCH($C171,'3c Mappings'!$B$8:$B$21,0),MATCH($B171,'3c Mappings'!$C$7:$O$7,0)))</f>
        <v>-</v>
      </c>
      <c r="Y171" s="82" t="str">
        <f>IF(Y14="-","-",Y14*INDEX('3c Mappings'!$C$8:$O$21,MATCH($C171,'3c Mappings'!$B$8:$B$21,0),MATCH($B171,'3c Mappings'!$C$7:$O$7,0)))</f>
        <v>-</v>
      </c>
      <c r="Z171" s="10"/>
    </row>
    <row r="172" spans="1:26" s="14" customFormat="1" ht="11.25">
      <c r="A172" s="10"/>
      <c r="B172" s="74" t="s">
        <v>157</v>
      </c>
      <c r="C172" s="75" t="s">
        <v>140</v>
      </c>
      <c r="D172" s="197"/>
      <c r="E172" s="29"/>
      <c r="F172" s="82">
        <f>IF(F15="-","-",F15*INDEX('3c Mappings'!$C$8:$O$21,MATCH($C172,'3c Mappings'!$B$8:$B$21,0),MATCH($B172,'3c Mappings'!$C$7:$O$7,0)))</f>
        <v>3.2859673828638636</v>
      </c>
      <c r="G172" s="82">
        <f>IF(G15="-","-",G15*INDEX('3c Mappings'!$C$8:$O$21,MATCH($C172,'3c Mappings'!$B$8:$B$21,0),MATCH($B172,'3c Mappings'!$C$7:$O$7,0)))</f>
        <v>3.2394125015772421</v>
      </c>
      <c r="H172" s="82">
        <f>IF(H15="-","-",H15*INDEX('3c Mappings'!$C$8:$O$21,MATCH($C172,'3c Mappings'!$B$8:$B$21,0),MATCH($B172,'3c Mappings'!$C$7:$O$7,0)))</f>
        <v>3.2221430052896878</v>
      </c>
      <c r="I172" s="82">
        <f>IF(I15="-","-",I15*INDEX('3c Mappings'!$C$8:$O$21,MATCH($C172,'3c Mappings'!$B$8:$B$21,0),MATCH($B172,'3c Mappings'!$C$7:$O$7,0)))</f>
        <v>3.0871338495584872</v>
      </c>
      <c r="J172" s="82">
        <f>IF(J15="-","-",J15*INDEX('3c Mappings'!$C$8:$O$21,MATCH($C172,'3c Mappings'!$B$8:$B$21,0),MATCH($B172,'3c Mappings'!$C$7:$O$7,0)))</f>
        <v>2.845606917646637</v>
      </c>
      <c r="K172" s="82">
        <f>IF(K15="-","-",K15*INDEX('3c Mappings'!$C$8:$O$21,MATCH($C172,'3c Mappings'!$B$8:$B$21,0),MATCH($B172,'3c Mappings'!$C$7:$O$7,0)))</f>
        <v>2.8549178939039619</v>
      </c>
      <c r="L172" s="82">
        <f>IF(L15="-","-",L15*INDEX('3c Mappings'!$C$8:$O$21,MATCH($C172,'3c Mappings'!$B$8:$B$21,0),MATCH($B172,'3c Mappings'!$C$7:$O$7,0)))</f>
        <v>2.8738243939580301</v>
      </c>
      <c r="M172" s="82">
        <f>IF(M15="-","-",M15*INDEX('3c Mappings'!$C$8:$O$21,MATCH($C172,'3c Mappings'!$B$8:$B$21,0),MATCH($B172,'3c Mappings'!$C$7:$O$7,0)))</f>
        <v>2.9017573227300031</v>
      </c>
      <c r="N172" s="84"/>
      <c r="O172" s="82">
        <f>IF(O15="-","-",O15*INDEX('3c Mappings'!$C$8:$O$21,MATCH($C172,'3c Mappings'!$B$8:$B$21,0),MATCH($B172,'3c Mappings'!$C$7:$O$7,0)))</f>
        <v>2.9017573227300031</v>
      </c>
      <c r="P172" s="82">
        <f>IF(P15="-","-",P15*INDEX('3c Mappings'!$C$8:$O$21,MATCH($C172,'3c Mappings'!$B$8:$B$21,0),MATCH($B172,'3c Mappings'!$C$7:$O$7,0)))</f>
        <v>3.2420207279282751</v>
      </c>
      <c r="Q172" s="82">
        <f>IF(Q15="-","-",Q15*INDEX('3c Mappings'!$C$8:$O$21,MATCH($C172,'3c Mappings'!$B$8:$B$21,0),MATCH($B172,'3c Mappings'!$C$7:$O$7,0)))</f>
        <v>3.0697676671677776</v>
      </c>
      <c r="R172" s="82">
        <f>IF(R15="-","-",R15*INDEX('3c Mappings'!$C$8:$O$21,MATCH($C172,'3c Mappings'!$B$8:$B$21,0),MATCH($B172,'3c Mappings'!$C$7:$O$7,0)))</f>
        <v>2.6874015712631181</v>
      </c>
      <c r="S172" s="82">
        <f>IF(S15="-","-",S15*INDEX('3c Mappings'!$C$8:$O$21,MATCH($C172,'3c Mappings'!$B$8:$B$21,0),MATCH($B172,'3c Mappings'!$C$7:$O$7,0)))</f>
        <v>1.6538832067001294</v>
      </c>
      <c r="T172" s="82">
        <f>IF(T15="-","-",T15*INDEX('3c Mappings'!$C$8:$O$21,MATCH($C172,'3c Mappings'!$B$8:$B$21,0),MATCH($B172,'3c Mappings'!$C$7:$O$7,0)))</f>
        <v>3.2350008463982269</v>
      </c>
      <c r="U172" s="82">
        <f>IF(U15="-","-",U15*INDEX('3c Mappings'!$C$8:$O$21,MATCH($C172,'3c Mappings'!$B$8:$B$21,0),MATCH($B172,'3c Mappings'!$C$7:$O$7,0)))</f>
        <v>3.0674032737663914</v>
      </c>
      <c r="V172" s="82">
        <f>IF(V15="-","-",V15*INDEX('3c Mappings'!$C$8:$O$21,MATCH($C172,'3c Mappings'!$B$8:$B$21,0),MATCH($B172,'3c Mappings'!$C$7:$O$7,0)))</f>
        <v>5.3558670180442123</v>
      </c>
      <c r="W172" s="82">
        <f>IF(W15="-","-",W15*INDEX('3c Mappings'!$C$8:$O$21,MATCH($C172,'3c Mappings'!$B$8:$B$21,0),MATCH($B172,'3c Mappings'!$C$7:$O$7,0)))</f>
        <v>6.5243945383384023</v>
      </c>
      <c r="X172" s="82" t="str">
        <f>IF(X15="-","-",X15*INDEX('3c Mappings'!$C$8:$O$21,MATCH($C172,'3c Mappings'!$B$8:$B$21,0),MATCH($B172,'3c Mappings'!$C$7:$O$7,0)))</f>
        <v>-</v>
      </c>
      <c r="Y172" s="82" t="str">
        <f>IF(Y15="-","-",Y15*INDEX('3c Mappings'!$C$8:$O$21,MATCH($C172,'3c Mappings'!$B$8:$B$21,0),MATCH($B172,'3c Mappings'!$C$7:$O$7,0)))</f>
        <v>-</v>
      </c>
      <c r="Z172" s="10"/>
    </row>
    <row r="173" spans="1:26" s="14" customFormat="1" ht="11.25">
      <c r="A173" s="10"/>
      <c r="B173" s="74" t="s">
        <v>158</v>
      </c>
      <c r="C173" s="75" t="s">
        <v>140</v>
      </c>
      <c r="D173" s="197"/>
      <c r="E173" s="29"/>
      <c r="F173" s="82">
        <f>IF(F16="-","-",F16*INDEX('3c Mappings'!$C$8:$O$21,MATCH($C173,'3c Mappings'!$B$8:$B$21,0),MATCH($B173,'3c Mappings'!$C$7:$O$7,0)))</f>
        <v>3.647441287700155</v>
      </c>
      <c r="G173" s="82">
        <f>IF(G16="-","-",G16*INDEX('3c Mappings'!$C$8:$O$21,MATCH($C173,'3c Mappings'!$B$8:$B$21,0),MATCH($B173,'3c Mappings'!$C$7:$O$7,0)))</f>
        <v>3.5747046360888262</v>
      </c>
      <c r="H173" s="82">
        <f>IF(H16="-","-",H16*INDEX('3c Mappings'!$C$8:$O$21,MATCH($C173,'3c Mappings'!$B$8:$B$21,0),MATCH($B173,'3c Mappings'!$C$7:$O$7,0)))</f>
        <v>4.2245669159027779</v>
      </c>
      <c r="I173" s="82">
        <f>IF(I16="-","-",I16*INDEX('3c Mappings'!$C$8:$O$21,MATCH($C173,'3c Mappings'!$B$8:$B$21,0),MATCH($B173,'3c Mappings'!$C$7:$O$7,0)))</f>
        <v>4.0136306262299275</v>
      </c>
      <c r="J173" s="82">
        <f>IF(J16="-","-",J16*INDEX('3c Mappings'!$C$8:$O$21,MATCH($C173,'3c Mappings'!$B$8:$B$21,0),MATCH($B173,'3c Mappings'!$C$7:$O$7,0)))</f>
        <v>3.705873324684394</v>
      </c>
      <c r="K173" s="82">
        <f>IF(K16="-","-",K16*INDEX('3c Mappings'!$C$8:$O$21,MATCH($C173,'3c Mappings'!$B$8:$B$21,0),MATCH($B173,'3c Mappings'!$C$7:$O$7,0)))</f>
        <v>3.7204206550066603</v>
      </c>
      <c r="L173" s="82">
        <f>IF(L16="-","-",L16*INDEX('3c Mappings'!$C$8:$O$21,MATCH($C173,'3c Mappings'!$B$8:$B$21,0),MATCH($B173,'3c Mappings'!$C$7:$O$7,0)))</f>
        <v>3.1680457979443837</v>
      </c>
      <c r="M173" s="82">
        <f>IF(M16="-","-",M16*INDEX('3c Mappings'!$C$8:$O$21,MATCH($C173,'3c Mappings'!$B$8:$B$21,0),MATCH($B173,'3c Mappings'!$C$7:$O$7,0)))</f>
        <v>3.2116877889111808</v>
      </c>
      <c r="N173" s="84"/>
      <c r="O173" s="82">
        <f>IF(O16="-","-",O16*INDEX('3c Mappings'!$C$8:$O$21,MATCH($C173,'3c Mappings'!$B$8:$B$21,0),MATCH($B173,'3c Mappings'!$C$7:$O$7,0)))</f>
        <v>3.2116877889111808</v>
      </c>
      <c r="P173" s="82">
        <f>IF(P16="-","-",P16*INDEX('3c Mappings'!$C$8:$O$21,MATCH($C173,'3c Mappings'!$B$8:$B$21,0),MATCH($B173,'3c Mappings'!$C$7:$O$7,0)))</f>
        <v>4.0406550425883818</v>
      </c>
      <c r="Q173" s="82">
        <f>IF(Q16="-","-",Q16*INDEX('3c Mappings'!$C$8:$O$21,MATCH($C173,'3c Mappings'!$B$8:$B$21,0),MATCH($B173,'3c Mappings'!$C$7:$O$7,0)))</f>
        <v>3.7715294316264685</v>
      </c>
      <c r="R173" s="82">
        <f>IF(R16="-","-",R16*INDEX('3c Mappings'!$C$8:$O$21,MATCH($C173,'3c Mappings'!$B$8:$B$21,0),MATCH($B173,'3c Mappings'!$C$7:$O$7,0)))</f>
        <v>3.0853573873889264</v>
      </c>
      <c r="S173" s="82">
        <f>IF(S16="-","-",S16*INDEX('3c Mappings'!$C$8:$O$21,MATCH($C173,'3c Mappings'!$B$8:$B$21,0),MATCH($B173,'3c Mappings'!$C$7:$O$7,0)))</f>
        <v>1.4706037216174417</v>
      </c>
      <c r="T173" s="82">
        <f>IF(T16="-","-",T16*INDEX('3c Mappings'!$C$8:$O$21,MATCH($C173,'3c Mappings'!$B$8:$B$21,0),MATCH($B173,'3c Mappings'!$C$7:$O$7,0)))</f>
        <v>5.2909485770864535</v>
      </c>
      <c r="U173" s="82">
        <f>IF(U16="-","-",U16*INDEX('3c Mappings'!$C$8:$O$21,MATCH($C173,'3c Mappings'!$B$8:$B$21,0),MATCH($B173,'3c Mappings'!$C$7:$O$7,0)))</f>
        <v>5.0290966312856717</v>
      </c>
      <c r="V173" s="82">
        <f>IF(V16="-","-",V16*INDEX('3c Mappings'!$C$8:$O$21,MATCH($C173,'3c Mappings'!$B$8:$B$21,0),MATCH($B173,'3c Mappings'!$C$7:$O$7,0)))</f>
        <v>7.3994179924030226</v>
      </c>
      <c r="W173" s="82">
        <f>IF(W16="-","-",W16*INDEX('3c Mappings'!$C$8:$O$21,MATCH($C173,'3c Mappings'!$B$8:$B$21,0),MATCH($B173,'3c Mappings'!$C$7:$O$7,0)))</f>
        <v>9.2251079478473574</v>
      </c>
      <c r="X173" s="82" t="str">
        <f>IF(X16="-","-",X16*INDEX('3c Mappings'!$C$8:$O$21,MATCH($C173,'3c Mappings'!$B$8:$B$21,0),MATCH($B173,'3c Mappings'!$C$7:$O$7,0)))</f>
        <v>-</v>
      </c>
      <c r="Y173" s="82" t="str">
        <f>IF(Y16="-","-",Y16*INDEX('3c Mappings'!$C$8:$O$21,MATCH($C173,'3c Mappings'!$B$8:$B$21,0),MATCH($B173,'3c Mappings'!$C$7:$O$7,0)))</f>
        <v>-</v>
      </c>
      <c r="Z173" s="10"/>
    </row>
    <row r="174" spans="1:26" s="14" customFormat="1" ht="11.25">
      <c r="A174" s="10"/>
      <c r="B174" s="74" t="s">
        <v>159</v>
      </c>
      <c r="C174" s="75" t="s">
        <v>140</v>
      </c>
      <c r="D174" s="197"/>
      <c r="E174" s="29"/>
      <c r="F174" s="82">
        <f>IF(F17="-","-",F17*INDEX('3c Mappings'!$C$8:$O$21,MATCH($C174,'3c Mappings'!$B$8:$B$21,0),MATCH($B174,'3c Mappings'!$C$7:$O$7,0)))</f>
        <v>0</v>
      </c>
      <c r="G174" s="82">
        <f>IF(G17="-","-",G17*INDEX('3c Mappings'!$C$8:$O$21,MATCH($C174,'3c Mappings'!$B$8:$B$21,0),MATCH($B174,'3c Mappings'!$C$7:$O$7,0)))</f>
        <v>0</v>
      </c>
      <c r="H174" s="82">
        <f>IF(H17="-","-",H17*INDEX('3c Mappings'!$C$8:$O$21,MATCH($C174,'3c Mappings'!$B$8:$B$21,0),MATCH($B174,'3c Mappings'!$C$7:$O$7,0)))</f>
        <v>0</v>
      </c>
      <c r="I174" s="82">
        <f>IF(I17="-","-",I17*INDEX('3c Mappings'!$C$8:$O$21,MATCH($C174,'3c Mappings'!$B$8:$B$21,0),MATCH($B174,'3c Mappings'!$C$7:$O$7,0)))</f>
        <v>0</v>
      </c>
      <c r="J174" s="82">
        <f>IF(J17="-","-",J17*INDEX('3c Mappings'!$C$8:$O$21,MATCH($C174,'3c Mappings'!$B$8:$B$21,0),MATCH($B174,'3c Mappings'!$C$7:$O$7,0)))</f>
        <v>0</v>
      </c>
      <c r="K174" s="82">
        <f>IF(K17="-","-",K17*INDEX('3c Mappings'!$C$8:$O$21,MATCH($C174,'3c Mappings'!$B$8:$B$21,0),MATCH($B174,'3c Mappings'!$C$7:$O$7,0)))</f>
        <v>0</v>
      </c>
      <c r="L174" s="82">
        <f>IF(L17="-","-",L17*INDEX('3c Mappings'!$C$8:$O$21,MATCH($C174,'3c Mappings'!$B$8:$B$21,0),MATCH($B174,'3c Mappings'!$C$7:$O$7,0)))</f>
        <v>0</v>
      </c>
      <c r="M174" s="82">
        <f>IF(M17="-","-",M17*INDEX('3c Mappings'!$C$8:$O$21,MATCH($C174,'3c Mappings'!$B$8:$B$21,0),MATCH($B174,'3c Mappings'!$C$7:$O$7,0)))</f>
        <v>0</v>
      </c>
      <c r="N174" s="84"/>
      <c r="O174" s="82">
        <f>IF(O17="-","-",O17*INDEX('3c Mappings'!$C$8:$O$21,MATCH($C174,'3c Mappings'!$B$8:$B$21,0),MATCH($B174,'3c Mappings'!$C$7:$O$7,0)))</f>
        <v>0</v>
      </c>
      <c r="P174" s="82">
        <f>IF(P17="-","-",P17*INDEX('3c Mappings'!$C$8:$O$21,MATCH($C174,'3c Mappings'!$B$8:$B$21,0),MATCH($B174,'3c Mappings'!$C$7:$O$7,0)))</f>
        <v>0</v>
      </c>
      <c r="Q174" s="82">
        <f>IF(Q17="-","-",Q17*INDEX('3c Mappings'!$C$8:$O$21,MATCH($C174,'3c Mappings'!$B$8:$B$21,0),MATCH($B174,'3c Mappings'!$C$7:$O$7,0)))</f>
        <v>0</v>
      </c>
      <c r="R174" s="82">
        <f>IF(R17="-","-",R17*INDEX('3c Mappings'!$C$8:$O$21,MATCH($C174,'3c Mappings'!$B$8:$B$21,0),MATCH($B174,'3c Mappings'!$C$7:$O$7,0)))</f>
        <v>0</v>
      </c>
      <c r="S174" s="82">
        <f>IF(S17="-","-",S17*INDEX('3c Mappings'!$C$8:$O$21,MATCH($C174,'3c Mappings'!$B$8:$B$21,0),MATCH($B174,'3c Mappings'!$C$7:$O$7,0)))</f>
        <v>0</v>
      </c>
      <c r="T174" s="82">
        <f>IF(T17="-","-",T17*INDEX('3c Mappings'!$C$8:$O$21,MATCH($C174,'3c Mappings'!$B$8:$B$21,0),MATCH($B174,'3c Mappings'!$C$7:$O$7,0)))</f>
        <v>0</v>
      </c>
      <c r="U174" s="82">
        <f>IF(U17="-","-",U17*INDEX('3c Mappings'!$C$8:$O$21,MATCH($C174,'3c Mappings'!$B$8:$B$21,0),MATCH($B174,'3c Mappings'!$C$7:$O$7,0)))</f>
        <v>0</v>
      </c>
      <c r="V174" s="82">
        <f>IF(V17="-","-",V17*INDEX('3c Mappings'!$C$8:$O$21,MATCH($C174,'3c Mappings'!$B$8:$B$21,0),MATCH($B174,'3c Mappings'!$C$7:$O$7,0)))</f>
        <v>0</v>
      </c>
      <c r="W174" s="82">
        <f>IF(W17="-","-",W17*INDEX('3c Mappings'!$C$8:$O$21,MATCH($C174,'3c Mappings'!$B$8:$B$21,0),MATCH($B174,'3c Mappings'!$C$7:$O$7,0)))</f>
        <v>0</v>
      </c>
      <c r="X174" s="82" t="str">
        <f>IF(X17="-","-",X17*INDEX('3c Mappings'!$C$8:$O$21,MATCH($C174,'3c Mappings'!$B$8:$B$21,0),MATCH($B174,'3c Mappings'!$C$7:$O$7,0)))</f>
        <v>-</v>
      </c>
      <c r="Y174" s="82" t="str">
        <f>IF(Y17="-","-",Y17*INDEX('3c Mappings'!$C$8:$O$21,MATCH($C174,'3c Mappings'!$B$8:$B$21,0),MATCH($B174,'3c Mappings'!$C$7:$O$7,0)))</f>
        <v>-</v>
      </c>
      <c r="Z174" s="10"/>
    </row>
    <row r="175" spans="1:26" s="14" customFormat="1" ht="11.25">
      <c r="A175" s="10"/>
      <c r="B175" s="74" t="s">
        <v>160</v>
      </c>
      <c r="C175" s="75" t="s">
        <v>140</v>
      </c>
      <c r="D175" s="197"/>
      <c r="E175" s="29"/>
      <c r="F175" s="82">
        <f>IF(F18="-","-",F18*INDEX('3c Mappings'!$C$8:$O$21,MATCH($C175,'3c Mappings'!$B$8:$B$21,0),MATCH($B175,'3c Mappings'!$C$7:$O$7,0)))</f>
        <v>0</v>
      </c>
      <c r="G175" s="82">
        <f>IF(G18="-","-",G18*INDEX('3c Mappings'!$C$8:$O$21,MATCH($C175,'3c Mappings'!$B$8:$B$21,0),MATCH($B175,'3c Mappings'!$C$7:$O$7,0)))</f>
        <v>0</v>
      </c>
      <c r="H175" s="82">
        <f>IF(H18="-","-",H18*INDEX('3c Mappings'!$C$8:$O$21,MATCH($C175,'3c Mappings'!$B$8:$B$21,0),MATCH($B175,'3c Mappings'!$C$7:$O$7,0)))</f>
        <v>0</v>
      </c>
      <c r="I175" s="82">
        <f>IF(I18="-","-",I18*INDEX('3c Mappings'!$C$8:$O$21,MATCH($C175,'3c Mappings'!$B$8:$B$21,0),MATCH($B175,'3c Mappings'!$C$7:$O$7,0)))</f>
        <v>0</v>
      </c>
      <c r="J175" s="82">
        <f>IF(J18="-","-",J18*INDEX('3c Mappings'!$C$8:$O$21,MATCH($C175,'3c Mappings'!$B$8:$B$21,0),MATCH($B175,'3c Mappings'!$C$7:$O$7,0)))</f>
        <v>0</v>
      </c>
      <c r="K175" s="82">
        <f>IF(K18="-","-",K18*INDEX('3c Mappings'!$C$8:$O$21,MATCH($C175,'3c Mappings'!$B$8:$B$21,0),MATCH($B175,'3c Mappings'!$C$7:$O$7,0)))</f>
        <v>0</v>
      </c>
      <c r="L175" s="82">
        <f>IF(L18="-","-",L18*INDEX('3c Mappings'!$C$8:$O$21,MATCH($C175,'3c Mappings'!$B$8:$B$21,0),MATCH($B175,'3c Mappings'!$C$7:$O$7,0)))</f>
        <v>0</v>
      </c>
      <c r="M175" s="82">
        <f>IF(M18="-","-",M18*INDEX('3c Mappings'!$C$8:$O$21,MATCH($C175,'3c Mappings'!$B$8:$B$21,0),MATCH($B175,'3c Mappings'!$C$7:$O$7,0)))</f>
        <v>0</v>
      </c>
      <c r="N175" s="84"/>
      <c r="O175" s="82">
        <f>IF(O18="-","-",O18*INDEX('3c Mappings'!$C$8:$O$21,MATCH($C175,'3c Mappings'!$B$8:$B$21,0),MATCH($B175,'3c Mappings'!$C$7:$O$7,0)))</f>
        <v>0</v>
      </c>
      <c r="P175" s="82">
        <f>IF(P18="-","-",P18*INDEX('3c Mappings'!$C$8:$O$21,MATCH($C175,'3c Mappings'!$B$8:$B$21,0),MATCH($B175,'3c Mappings'!$C$7:$O$7,0)))</f>
        <v>0</v>
      </c>
      <c r="Q175" s="82">
        <f>IF(Q18="-","-",Q18*INDEX('3c Mappings'!$C$8:$O$21,MATCH($C175,'3c Mappings'!$B$8:$B$21,0),MATCH($B175,'3c Mappings'!$C$7:$O$7,0)))</f>
        <v>0</v>
      </c>
      <c r="R175" s="82">
        <f>IF(R18="-","-",R18*INDEX('3c Mappings'!$C$8:$O$21,MATCH($C175,'3c Mappings'!$B$8:$B$21,0),MATCH($B175,'3c Mappings'!$C$7:$O$7,0)))</f>
        <v>0</v>
      </c>
      <c r="S175" s="82">
        <f>IF(S18="-","-",S18*INDEX('3c Mappings'!$C$8:$O$21,MATCH($C175,'3c Mappings'!$B$8:$B$21,0),MATCH($B175,'3c Mappings'!$C$7:$O$7,0)))</f>
        <v>0</v>
      </c>
      <c r="T175" s="82">
        <f>IF(T18="-","-",T18*INDEX('3c Mappings'!$C$8:$O$21,MATCH($C175,'3c Mappings'!$B$8:$B$21,0),MATCH($B175,'3c Mappings'!$C$7:$O$7,0)))</f>
        <v>0</v>
      </c>
      <c r="U175" s="82">
        <f>IF(U18="-","-",U18*INDEX('3c Mappings'!$C$8:$O$21,MATCH($C175,'3c Mappings'!$B$8:$B$21,0),MATCH($B175,'3c Mappings'!$C$7:$O$7,0)))</f>
        <v>0</v>
      </c>
      <c r="V175" s="82">
        <f>IF(V18="-","-",V18*INDEX('3c Mappings'!$C$8:$O$21,MATCH($C175,'3c Mappings'!$B$8:$B$21,0),MATCH($B175,'3c Mappings'!$C$7:$O$7,0)))</f>
        <v>0</v>
      </c>
      <c r="W175" s="82">
        <f>IF(W18="-","-",W18*INDEX('3c Mappings'!$C$8:$O$21,MATCH($C175,'3c Mappings'!$B$8:$B$21,0),MATCH($B175,'3c Mappings'!$C$7:$O$7,0)))</f>
        <v>0</v>
      </c>
      <c r="X175" s="82" t="str">
        <f>IF(X18="-","-",X18*INDEX('3c Mappings'!$C$8:$O$21,MATCH($C175,'3c Mappings'!$B$8:$B$21,0),MATCH($B175,'3c Mappings'!$C$7:$O$7,0)))</f>
        <v>-</v>
      </c>
      <c r="Y175" s="82" t="str">
        <f>IF(Y18="-","-",Y18*INDEX('3c Mappings'!$C$8:$O$21,MATCH($C175,'3c Mappings'!$B$8:$B$21,0),MATCH($B175,'3c Mappings'!$C$7:$O$7,0)))</f>
        <v>-</v>
      </c>
      <c r="Z175" s="10"/>
    </row>
    <row r="176" spans="1:26" s="14" customFormat="1" ht="11.25">
      <c r="A176" s="10"/>
      <c r="B176" s="74" t="s">
        <v>161</v>
      </c>
      <c r="C176" s="75" t="s">
        <v>140</v>
      </c>
      <c r="D176" s="197"/>
      <c r="E176" s="29"/>
      <c r="F176" s="82">
        <f>IF(F19="-","-",F19*INDEX('3c Mappings'!$C$8:$O$21,MATCH($C176,'3c Mappings'!$B$8:$B$21,0),MATCH($B176,'3c Mappings'!$C$7:$O$7,0)))</f>
        <v>7.224618000424729E-2</v>
      </c>
      <c r="G176" s="82">
        <f>IF(G19="-","-",G19*INDEX('3c Mappings'!$C$8:$O$21,MATCH($C176,'3c Mappings'!$B$8:$B$21,0),MATCH($B176,'3c Mappings'!$C$7:$O$7,0)))</f>
        <v>7.1537717622884384E-2</v>
      </c>
      <c r="H176" s="82">
        <f>IF(H19="-","-",H19*INDEX('3c Mappings'!$C$8:$O$21,MATCH($C176,'3c Mappings'!$B$8:$B$21,0),MATCH($B176,'3c Mappings'!$C$7:$O$7,0)))</f>
        <v>7.7651957852096928E-2</v>
      </c>
      <c r="I176" s="82">
        <f>IF(I19="-","-",I19*INDEX('3c Mappings'!$C$8:$O$21,MATCH($C176,'3c Mappings'!$B$8:$B$21,0),MATCH($B176,'3c Mappings'!$C$7:$O$7,0)))</f>
        <v>7.5597416946144483E-2</v>
      </c>
      <c r="J176" s="82">
        <f>IF(J19="-","-",J19*INDEX('3c Mappings'!$C$8:$O$21,MATCH($C176,'3c Mappings'!$B$8:$B$21,0),MATCH($B176,'3c Mappings'!$C$7:$O$7,0)))</f>
        <v>7.443524506082623E-2</v>
      </c>
      <c r="K176" s="82">
        <f>IF(K19="-","-",K19*INDEX('3c Mappings'!$C$8:$O$21,MATCH($C176,'3c Mappings'!$B$8:$B$21,0),MATCH($B176,'3c Mappings'!$C$7:$O$7,0)))</f>
        <v>7.457693753709882E-2</v>
      </c>
      <c r="L176" s="82">
        <f>IF(L19="-","-",L19*INDEX('3c Mappings'!$C$8:$O$21,MATCH($C176,'3c Mappings'!$B$8:$B$21,0),MATCH($B176,'3c Mappings'!$C$7:$O$7,0)))</f>
        <v>7.1860932358622023E-2</v>
      </c>
      <c r="M176" s="82">
        <f>IF(M19="-","-",M19*INDEX('3c Mappings'!$C$8:$O$21,MATCH($C176,'3c Mappings'!$B$8:$B$21,0),MATCH($B176,'3c Mappings'!$C$7:$O$7,0)))</f>
        <v>7.2286009787439778E-2</v>
      </c>
      <c r="N176" s="84"/>
      <c r="O176" s="82">
        <f>IF(O19="-","-",O19*INDEX('3c Mappings'!$C$8:$O$21,MATCH($C176,'3c Mappings'!$B$8:$B$21,0),MATCH($B176,'3c Mappings'!$C$7:$O$7,0)))</f>
        <v>7.2286009787439778E-2</v>
      </c>
      <c r="P176" s="82">
        <f>IF(P19="-","-",P19*INDEX('3c Mappings'!$C$8:$O$21,MATCH($C176,'3c Mappings'!$B$8:$B$21,0),MATCH($B176,'3c Mappings'!$C$7:$O$7,0)))</f>
        <v>7.7678250391684092E-2</v>
      </c>
      <c r="Q176" s="82">
        <f>IF(Q19="-","-",Q19*INDEX('3c Mappings'!$C$8:$O$21,MATCH($C176,'3c Mappings'!$B$8:$B$21,0),MATCH($B176,'3c Mappings'!$C$7:$O$7,0)))</f>
        <v>7.5056939580641302E-2</v>
      </c>
      <c r="R176" s="82">
        <f>IF(R19="-","-",R19*INDEX('3c Mappings'!$C$8:$O$21,MATCH($C176,'3c Mappings'!$B$8:$B$21,0),MATCH($B176,'3c Mappings'!$C$7:$O$7,0)))</f>
        <v>6.8845599058500226E-2</v>
      </c>
      <c r="S176" s="82">
        <f>IF(S19="-","-",S19*INDEX('3c Mappings'!$C$8:$O$21,MATCH($C176,'3c Mappings'!$B$8:$B$21,0),MATCH($B176,'3c Mappings'!$C$7:$O$7,0)))</f>
        <v>5.3117734192243519E-2</v>
      </c>
      <c r="T176" s="82">
        <f>IF(T19="-","-",T19*INDEX('3c Mappings'!$C$8:$O$21,MATCH($C176,'3c Mappings'!$B$8:$B$21,0),MATCH($B176,'3c Mappings'!$C$7:$O$7,0)))</f>
        <v>5.0300373473949382E-2</v>
      </c>
      <c r="U176" s="82">
        <f>IF(U19="-","-",U19*INDEX('3c Mappings'!$C$8:$O$21,MATCH($C176,'3c Mappings'!$B$8:$B$21,0),MATCH($B176,'3c Mappings'!$C$7:$O$7,0)))</f>
        <v>4.7749908901042887E-2</v>
      </c>
      <c r="V176" s="82">
        <f>IF(V19="-","-",V19*INDEX('3c Mappings'!$C$8:$O$21,MATCH($C176,'3c Mappings'!$B$8:$B$21,0),MATCH($B176,'3c Mappings'!$C$7:$O$7,0)))</f>
        <v>6.6691742069171028E-2</v>
      </c>
      <c r="W176" s="82">
        <f>IF(W19="-","-",W19*INDEX('3c Mappings'!$C$8:$O$21,MATCH($C176,'3c Mappings'!$B$8:$B$21,0),MATCH($B176,'3c Mappings'!$C$7:$O$7,0)))</f>
        <v>8.4474147841380187E-2</v>
      </c>
      <c r="X176" s="82" t="str">
        <f>IF(X19="-","-",X19*INDEX('3c Mappings'!$C$8:$O$21,MATCH($C176,'3c Mappings'!$B$8:$B$21,0),MATCH($B176,'3c Mappings'!$C$7:$O$7,0)))</f>
        <v>-</v>
      </c>
      <c r="Y176" s="82" t="str">
        <f>IF(Y19="-","-",Y19*INDEX('3c Mappings'!$C$8:$O$21,MATCH($C176,'3c Mappings'!$B$8:$B$21,0),MATCH($B176,'3c Mappings'!$C$7:$O$7,0)))</f>
        <v>-</v>
      </c>
      <c r="Z176" s="10"/>
    </row>
    <row r="177" spans="1:26" s="14" customFormat="1" ht="11.25">
      <c r="A177" s="10"/>
      <c r="B177" s="74" t="s">
        <v>162</v>
      </c>
      <c r="C177" s="75" t="s">
        <v>140</v>
      </c>
      <c r="D177" s="197"/>
      <c r="E177" s="29"/>
      <c r="F177" s="82">
        <f>IF(F20="-","-",F20*INDEX('3c Mappings'!$C$8:$O$21,MATCH($C177,'3c Mappings'!$B$8:$B$21,0),MATCH($B177,'3c Mappings'!$C$7:$O$7,0)))</f>
        <v>0</v>
      </c>
      <c r="G177" s="82">
        <f>IF(G20="-","-",G20*INDEX('3c Mappings'!$C$8:$O$21,MATCH($C177,'3c Mappings'!$B$8:$B$21,0),MATCH($B177,'3c Mappings'!$C$7:$O$7,0)))</f>
        <v>0</v>
      </c>
      <c r="H177" s="82">
        <f>IF(H20="-","-",H20*INDEX('3c Mappings'!$C$8:$O$21,MATCH($C177,'3c Mappings'!$B$8:$B$21,0),MATCH($B177,'3c Mappings'!$C$7:$O$7,0)))</f>
        <v>0</v>
      </c>
      <c r="I177" s="82">
        <f>IF(I20="-","-",I20*INDEX('3c Mappings'!$C$8:$O$21,MATCH($C177,'3c Mappings'!$B$8:$B$21,0),MATCH($B177,'3c Mappings'!$C$7:$O$7,0)))</f>
        <v>0</v>
      </c>
      <c r="J177" s="82">
        <f>IF(J20="-","-",J20*INDEX('3c Mappings'!$C$8:$O$21,MATCH($C177,'3c Mappings'!$B$8:$B$21,0),MATCH($B177,'3c Mappings'!$C$7:$O$7,0)))</f>
        <v>0</v>
      </c>
      <c r="K177" s="82">
        <f>IF(K20="-","-",K20*INDEX('3c Mappings'!$C$8:$O$21,MATCH($C177,'3c Mappings'!$B$8:$B$21,0),MATCH($B177,'3c Mappings'!$C$7:$O$7,0)))</f>
        <v>0</v>
      </c>
      <c r="L177" s="82">
        <f>IF(L20="-","-",L20*INDEX('3c Mappings'!$C$8:$O$21,MATCH($C177,'3c Mappings'!$B$8:$B$21,0),MATCH($B177,'3c Mappings'!$C$7:$O$7,0)))</f>
        <v>0</v>
      </c>
      <c r="M177" s="82">
        <f>IF(M20="-","-",M20*INDEX('3c Mappings'!$C$8:$O$21,MATCH($C177,'3c Mappings'!$B$8:$B$21,0),MATCH($B177,'3c Mappings'!$C$7:$O$7,0)))</f>
        <v>0</v>
      </c>
      <c r="N177" s="84"/>
      <c r="O177" s="82">
        <f>IF(O20="-","-",O20*INDEX('3c Mappings'!$C$8:$O$21,MATCH($C177,'3c Mappings'!$B$8:$B$21,0),MATCH($B177,'3c Mappings'!$C$7:$O$7,0)))</f>
        <v>0</v>
      </c>
      <c r="P177" s="82">
        <f>IF(P20="-","-",P20*INDEX('3c Mappings'!$C$8:$O$21,MATCH($C177,'3c Mappings'!$B$8:$B$21,0),MATCH($B177,'3c Mappings'!$C$7:$O$7,0)))</f>
        <v>0</v>
      </c>
      <c r="Q177" s="82">
        <f>IF(Q20="-","-",Q20*INDEX('3c Mappings'!$C$8:$O$21,MATCH($C177,'3c Mappings'!$B$8:$B$21,0),MATCH($B177,'3c Mappings'!$C$7:$O$7,0)))</f>
        <v>0</v>
      </c>
      <c r="R177" s="82">
        <f>IF(R20="-","-",R20*INDEX('3c Mappings'!$C$8:$O$21,MATCH($C177,'3c Mappings'!$B$8:$B$21,0),MATCH($B177,'3c Mappings'!$C$7:$O$7,0)))</f>
        <v>0</v>
      </c>
      <c r="S177" s="82">
        <f>IF(S20="-","-",S20*INDEX('3c Mappings'!$C$8:$O$21,MATCH($C177,'3c Mappings'!$B$8:$B$21,0),MATCH($B177,'3c Mappings'!$C$7:$O$7,0)))</f>
        <v>0</v>
      </c>
      <c r="T177" s="82">
        <f>IF(T20="-","-",T20*INDEX('3c Mappings'!$C$8:$O$21,MATCH($C177,'3c Mappings'!$B$8:$B$21,0),MATCH($B177,'3c Mappings'!$C$7:$O$7,0)))</f>
        <v>0</v>
      </c>
      <c r="U177" s="82">
        <f>IF(U20="-","-",U20*INDEX('3c Mappings'!$C$8:$O$21,MATCH($C177,'3c Mappings'!$B$8:$B$21,0),MATCH($B177,'3c Mappings'!$C$7:$O$7,0)))</f>
        <v>0</v>
      </c>
      <c r="V177" s="82">
        <f>IF(V20="-","-",V20*INDEX('3c Mappings'!$C$8:$O$21,MATCH($C177,'3c Mappings'!$B$8:$B$21,0),MATCH($B177,'3c Mappings'!$C$7:$O$7,0)))</f>
        <v>0</v>
      </c>
      <c r="W177" s="82">
        <f>IF(W20="-","-",W20*INDEX('3c Mappings'!$C$8:$O$21,MATCH($C177,'3c Mappings'!$B$8:$B$21,0),MATCH($B177,'3c Mappings'!$C$7:$O$7,0)))</f>
        <v>0</v>
      </c>
      <c r="X177" s="82" t="str">
        <f>IF(X20="-","-",X20*INDEX('3c Mappings'!$C$8:$O$21,MATCH($C177,'3c Mappings'!$B$8:$B$21,0),MATCH($B177,'3c Mappings'!$C$7:$O$7,0)))</f>
        <v>-</v>
      </c>
      <c r="Y177" s="82" t="str">
        <f>IF(Y20="-","-",Y20*INDEX('3c Mappings'!$C$8:$O$21,MATCH($C177,'3c Mappings'!$B$8:$B$21,0),MATCH($B177,'3c Mappings'!$C$7:$O$7,0)))</f>
        <v>-</v>
      </c>
      <c r="Z177" s="10"/>
    </row>
    <row r="178" spans="1:26" s="14" customFormat="1" ht="11.25">
      <c r="A178" s="10"/>
      <c r="B178" s="74" t="s">
        <v>163</v>
      </c>
      <c r="C178" s="75" t="s">
        <v>140</v>
      </c>
      <c r="D178" s="197"/>
      <c r="E178" s="29"/>
      <c r="F178" s="82">
        <f>IF(F21="-","-",F21*INDEX('3c Mappings'!$C$8:$O$21,MATCH($C178,'3c Mappings'!$B$8:$B$21,0),MATCH($B178,'3c Mappings'!$C$7:$O$7,0)))</f>
        <v>0</v>
      </c>
      <c r="G178" s="82">
        <f>IF(G21="-","-",G21*INDEX('3c Mappings'!$C$8:$O$21,MATCH($C178,'3c Mappings'!$B$8:$B$21,0),MATCH($B178,'3c Mappings'!$C$7:$O$7,0)))</f>
        <v>0</v>
      </c>
      <c r="H178" s="82">
        <f>IF(H21="-","-",H21*INDEX('3c Mappings'!$C$8:$O$21,MATCH($C178,'3c Mappings'!$B$8:$B$21,0),MATCH($B178,'3c Mappings'!$C$7:$O$7,0)))</f>
        <v>0</v>
      </c>
      <c r="I178" s="82">
        <f>IF(I21="-","-",I21*INDEX('3c Mappings'!$C$8:$O$21,MATCH($C178,'3c Mappings'!$B$8:$B$21,0),MATCH($B178,'3c Mappings'!$C$7:$O$7,0)))</f>
        <v>0</v>
      </c>
      <c r="J178" s="82">
        <f>IF(J21="-","-",J21*INDEX('3c Mappings'!$C$8:$O$21,MATCH($C178,'3c Mappings'!$B$8:$B$21,0),MATCH($B178,'3c Mappings'!$C$7:$O$7,0)))</f>
        <v>0</v>
      </c>
      <c r="K178" s="82">
        <f>IF(K21="-","-",K21*INDEX('3c Mappings'!$C$8:$O$21,MATCH($C178,'3c Mappings'!$B$8:$B$21,0),MATCH($B178,'3c Mappings'!$C$7:$O$7,0)))</f>
        <v>0</v>
      </c>
      <c r="L178" s="82">
        <f>IF(L21="-","-",L21*INDEX('3c Mappings'!$C$8:$O$21,MATCH($C178,'3c Mappings'!$B$8:$B$21,0),MATCH($B178,'3c Mappings'!$C$7:$O$7,0)))</f>
        <v>0</v>
      </c>
      <c r="M178" s="82">
        <f>IF(M21="-","-",M21*INDEX('3c Mappings'!$C$8:$O$21,MATCH($C178,'3c Mappings'!$B$8:$B$21,0),MATCH($B178,'3c Mappings'!$C$7:$O$7,0)))</f>
        <v>0</v>
      </c>
      <c r="N178" s="84"/>
      <c r="O178" s="82">
        <f>IF(O21="-","-",O21*INDEX('3c Mappings'!$C$8:$O$21,MATCH($C178,'3c Mappings'!$B$8:$B$21,0),MATCH($B178,'3c Mappings'!$C$7:$O$7,0)))</f>
        <v>0</v>
      </c>
      <c r="P178" s="82">
        <f>IF(P21="-","-",P21*INDEX('3c Mappings'!$C$8:$O$21,MATCH($C178,'3c Mappings'!$B$8:$B$21,0),MATCH($B178,'3c Mappings'!$C$7:$O$7,0)))</f>
        <v>0</v>
      </c>
      <c r="Q178" s="82">
        <f>IF(Q21="-","-",Q21*INDEX('3c Mappings'!$C$8:$O$21,MATCH($C178,'3c Mappings'!$B$8:$B$21,0),MATCH($B178,'3c Mappings'!$C$7:$O$7,0)))</f>
        <v>0</v>
      </c>
      <c r="R178" s="82">
        <f>IF(R21="-","-",R21*INDEX('3c Mappings'!$C$8:$O$21,MATCH($C178,'3c Mappings'!$B$8:$B$21,0),MATCH($B178,'3c Mappings'!$C$7:$O$7,0)))</f>
        <v>0</v>
      </c>
      <c r="S178" s="82">
        <f>IF(S21="-","-",S21*INDEX('3c Mappings'!$C$8:$O$21,MATCH($C178,'3c Mappings'!$B$8:$B$21,0),MATCH($B178,'3c Mappings'!$C$7:$O$7,0)))</f>
        <v>0</v>
      </c>
      <c r="T178" s="82">
        <f>IF(T21="-","-",T21*INDEX('3c Mappings'!$C$8:$O$21,MATCH($C178,'3c Mappings'!$B$8:$B$21,0),MATCH($B178,'3c Mappings'!$C$7:$O$7,0)))</f>
        <v>0</v>
      </c>
      <c r="U178" s="82">
        <f>IF(U21="-","-",U21*INDEX('3c Mappings'!$C$8:$O$21,MATCH($C178,'3c Mappings'!$B$8:$B$21,0),MATCH($B178,'3c Mappings'!$C$7:$O$7,0)))</f>
        <v>0</v>
      </c>
      <c r="V178" s="82">
        <f>IF(V21="-","-",V21*INDEX('3c Mappings'!$C$8:$O$21,MATCH($C178,'3c Mappings'!$B$8:$B$21,0),MATCH($B178,'3c Mappings'!$C$7:$O$7,0)))</f>
        <v>0</v>
      </c>
      <c r="W178" s="82">
        <f>IF(W21="-","-",W21*INDEX('3c Mappings'!$C$8:$O$21,MATCH($C178,'3c Mappings'!$B$8:$B$21,0),MATCH($B178,'3c Mappings'!$C$7:$O$7,0)))</f>
        <v>0</v>
      </c>
      <c r="X178" s="82" t="str">
        <f>IF(X21="-","-",X21*INDEX('3c Mappings'!$C$8:$O$21,MATCH($C178,'3c Mappings'!$B$8:$B$21,0),MATCH($B178,'3c Mappings'!$C$7:$O$7,0)))</f>
        <v>-</v>
      </c>
      <c r="Y178" s="82" t="str">
        <f>IF(Y21="-","-",Y21*INDEX('3c Mappings'!$C$8:$O$21,MATCH($C178,'3c Mappings'!$B$8:$B$21,0),MATCH($B178,'3c Mappings'!$C$7:$O$7,0)))</f>
        <v>-</v>
      </c>
      <c r="Z178" s="10"/>
    </row>
    <row r="179" spans="1:26" s="14" customFormat="1" ht="11.25">
      <c r="A179" s="10"/>
      <c r="B179" s="74" t="s">
        <v>164</v>
      </c>
      <c r="C179" s="75" t="s">
        <v>140</v>
      </c>
      <c r="D179" s="197"/>
      <c r="E179" s="29"/>
      <c r="F179" s="82">
        <f>IF(F22="-","-",F22*INDEX('3c Mappings'!$C$8:$O$21,MATCH($C179,'3c Mappings'!$B$8:$B$21,0),MATCH($B179,'3c Mappings'!$C$7:$O$7,0)))</f>
        <v>0</v>
      </c>
      <c r="G179" s="82">
        <f>IF(G22="-","-",G22*INDEX('3c Mappings'!$C$8:$O$21,MATCH($C179,'3c Mappings'!$B$8:$B$21,0),MATCH($B179,'3c Mappings'!$C$7:$O$7,0)))</f>
        <v>0</v>
      </c>
      <c r="H179" s="82">
        <f>IF(H22="-","-",H22*INDEX('3c Mappings'!$C$8:$O$21,MATCH($C179,'3c Mappings'!$B$8:$B$21,0),MATCH($B179,'3c Mappings'!$C$7:$O$7,0)))</f>
        <v>0</v>
      </c>
      <c r="I179" s="82">
        <f>IF(I22="-","-",I22*INDEX('3c Mappings'!$C$8:$O$21,MATCH($C179,'3c Mappings'!$B$8:$B$21,0),MATCH($B179,'3c Mappings'!$C$7:$O$7,0)))</f>
        <v>0</v>
      </c>
      <c r="J179" s="82">
        <f>IF(J22="-","-",J22*INDEX('3c Mappings'!$C$8:$O$21,MATCH($C179,'3c Mappings'!$B$8:$B$21,0),MATCH($B179,'3c Mappings'!$C$7:$O$7,0)))</f>
        <v>0</v>
      </c>
      <c r="K179" s="82">
        <f>IF(K22="-","-",K22*INDEX('3c Mappings'!$C$8:$O$21,MATCH($C179,'3c Mappings'!$B$8:$B$21,0),MATCH($B179,'3c Mappings'!$C$7:$O$7,0)))</f>
        <v>0</v>
      </c>
      <c r="L179" s="82">
        <f>IF(L22="-","-",L22*INDEX('3c Mappings'!$C$8:$O$21,MATCH($C179,'3c Mappings'!$B$8:$B$21,0),MATCH($B179,'3c Mappings'!$C$7:$O$7,0)))</f>
        <v>0</v>
      </c>
      <c r="M179" s="82">
        <f>IF(M22="-","-",M22*INDEX('3c Mappings'!$C$8:$O$21,MATCH($C179,'3c Mappings'!$B$8:$B$21,0),MATCH($B179,'3c Mappings'!$C$7:$O$7,0)))</f>
        <v>0</v>
      </c>
      <c r="N179" s="84"/>
      <c r="O179" s="82">
        <f>IF(O22="-","-",O22*INDEX('3c Mappings'!$C$8:$O$21,MATCH($C179,'3c Mappings'!$B$8:$B$21,0),MATCH($B179,'3c Mappings'!$C$7:$O$7,0)))</f>
        <v>0</v>
      </c>
      <c r="P179" s="82">
        <f>IF(P22="-","-",P22*INDEX('3c Mappings'!$C$8:$O$21,MATCH($C179,'3c Mappings'!$B$8:$B$21,0),MATCH($B179,'3c Mappings'!$C$7:$O$7,0)))</f>
        <v>0</v>
      </c>
      <c r="Q179" s="82">
        <f>IF(Q22="-","-",Q22*INDEX('3c Mappings'!$C$8:$O$21,MATCH($C179,'3c Mappings'!$B$8:$B$21,0),MATCH($B179,'3c Mappings'!$C$7:$O$7,0)))</f>
        <v>0</v>
      </c>
      <c r="R179" s="82">
        <f>IF(R22="-","-",R22*INDEX('3c Mappings'!$C$8:$O$21,MATCH($C179,'3c Mappings'!$B$8:$B$21,0),MATCH($B179,'3c Mappings'!$C$7:$O$7,0)))</f>
        <v>0</v>
      </c>
      <c r="S179" s="82">
        <f>IF(S22="-","-",S22*INDEX('3c Mappings'!$C$8:$O$21,MATCH($C179,'3c Mappings'!$B$8:$B$21,0),MATCH($B179,'3c Mappings'!$C$7:$O$7,0)))</f>
        <v>0</v>
      </c>
      <c r="T179" s="82">
        <f>IF(T22="-","-",T22*INDEX('3c Mappings'!$C$8:$O$21,MATCH($C179,'3c Mappings'!$B$8:$B$21,0),MATCH($B179,'3c Mappings'!$C$7:$O$7,0)))</f>
        <v>0</v>
      </c>
      <c r="U179" s="82">
        <f>IF(U22="-","-",U22*INDEX('3c Mappings'!$C$8:$O$21,MATCH($C179,'3c Mappings'!$B$8:$B$21,0),MATCH($B179,'3c Mappings'!$C$7:$O$7,0)))</f>
        <v>0</v>
      </c>
      <c r="V179" s="82">
        <f>IF(V22="-","-",V22*INDEX('3c Mappings'!$C$8:$O$21,MATCH($C179,'3c Mappings'!$B$8:$B$21,0),MATCH($B179,'3c Mappings'!$C$7:$O$7,0)))</f>
        <v>0</v>
      </c>
      <c r="W179" s="82">
        <f>IF(W22="-","-",W22*INDEX('3c Mappings'!$C$8:$O$21,MATCH($C179,'3c Mappings'!$B$8:$B$21,0),MATCH($B179,'3c Mappings'!$C$7:$O$7,0)))</f>
        <v>0</v>
      </c>
      <c r="X179" s="82" t="str">
        <f>IF(X22="-","-",X22*INDEX('3c Mappings'!$C$8:$O$21,MATCH($C179,'3c Mappings'!$B$8:$B$21,0),MATCH($B179,'3c Mappings'!$C$7:$O$7,0)))</f>
        <v>-</v>
      </c>
      <c r="Y179" s="82" t="str">
        <f>IF(Y22="-","-",Y22*INDEX('3c Mappings'!$C$8:$O$21,MATCH($C179,'3c Mappings'!$B$8:$B$21,0),MATCH($B179,'3c Mappings'!$C$7:$O$7,0)))</f>
        <v>-</v>
      </c>
      <c r="Z179" s="10"/>
    </row>
    <row r="180" spans="1:26" s="14" customFormat="1" ht="11.25">
      <c r="A180" s="10"/>
      <c r="B180" s="74" t="s">
        <v>165</v>
      </c>
      <c r="C180" s="75" t="s">
        <v>140</v>
      </c>
      <c r="D180" s="197"/>
      <c r="E180" s="29"/>
      <c r="F180" s="82">
        <f>IF(F23="-","-",F23*INDEX('3c Mappings'!$C$8:$O$21,MATCH($C180,'3c Mappings'!$B$8:$B$21,0),MATCH($B180,'3c Mappings'!$C$7:$O$7,0)))</f>
        <v>0</v>
      </c>
      <c r="G180" s="82">
        <f>IF(G23="-","-",G23*INDEX('3c Mappings'!$C$8:$O$21,MATCH($C180,'3c Mappings'!$B$8:$B$21,0),MATCH($B180,'3c Mappings'!$C$7:$O$7,0)))</f>
        <v>0</v>
      </c>
      <c r="H180" s="82">
        <f>IF(H23="-","-",H23*INDEX('3c Mappings'!$C$8:$O$21,MATCH($C180,'3c Mappings'!$B$8:$B$21,0),MATCH($B180,'3c Mappings'!$C$7:$O$7,0)))</f>
        <v>0</v>
      </c>
      <c r="I180" s="82">
        <f>IF(I23="-","-",I23*INDEX('3c Mappings'!$C$8:$O$21,MATCH($C180,'3c Mappings'!$B$8:$B$21,0),MATCH($B180,'3c Mappings'!$C$7:$O$7,0)))</f>
        <v>0</v>
      </c>
      <c r="J180" s="82">
        <f>IF(J23="-","-",J23*INDEX('3c Mappings'!$C$8:$O$21,MATCH($C180,'3c Mappings'!$B$8:$B$21,0),MATCH($B180,'3c Mappings'!$C$7:$O$7,0)))</f>
        <v>0</v>
      </c>
      <c r="K180" s="82">
        <f>IF(K23="-","-",K23*INDEX('3c Mappings'!$C$8:$O$21,MATCH($C180,'3c Mappings'!$B$8:$B$21,0),MATCH($B180,'3c Mappings'!$C$7:$O$7,0)))</f>
        <v>0</v>
      </c>
      <c r="L180" s="82">
        <f>IF(L23="-","-",L23*INDEX('3c Mappings'!$C$8:$O$21,MATCH($C180,'3c Mappings'!$B$8:$B$21,0),MATCH($B180,'3c Mappings'!$C$7:$O$7,0)))</f>
        <v>0</v>
      </c>
      <c r="M180" s="82">
        <f>IF(M23="-","-",M23*INDEX('3c Mappings'!$C$8:$O$21,MATCH($C180,'3c Mappings'!$B$8:$B$21,0),MATCH($B180,'3c Mappings'!$C$7:$O$7,0)))</f>
        <v>0</v>
      </c>
      <c r="N180" s="84"/>
      <c r="O180" s="82">
        <f>IF(O23="-","-",O23*INDEX('3c Mappings'!$C$8:$O$21,MATCH($C180,'3c Mappings'!$B$8:$B$21,0),MATCH($B180,'3c Mappings'!$C$7:$O$7,0)))</f>
        <v>0</v>
      </c>
      <c r="P180" s="82">
        <f>IF(P23="-","-",P23*INDEX('3c Mappings'!$C$8:$O$21,MATCH($C180,'3c Mappings'!$B$8:$B$21,0),MATCH($B180,'3c Mappings'!$C$7:$O$7,0)))</f>
        <v>0</v>
      </c>
      <c r="Q180" s="82">
        <f>IF(Q23="-","-",Q23*INDEX('3c Mappings'!$C$8:$O$21,MATCH($C180,'3c Mappings'!$B$8:$B$21,0),MATCH($B180,'3c Mappings'!$C$7:$O$7,0)))</f>
        <v>0</v>
      </c>
      <c r="R180" s="82">
        <f>IF(R23="-","-",R23*INDEX('3c Mappings'!$C$8:$O$21,MATCH($C180,'3c Mappings'!$B$8:$B$21,0),MATCH($B180,'3c Mappings'!$C$7:$O$7,0)))</f>
        <v>0</v>
      </c>
      <c r="S180" s="82">
        <f>IF(S23="-","-",S23*INDEX('3c Mappings'!$C$8:$O$21,MATCH($C180,'3c Mappings'!$B$8:$B$21,0),MATCH($B180,'3c Mappings'!$C$7:$O$7,0)))</f>
        <v>0</v>
      </c>
      <c r="T180" s="82">
        <f>IF(T23="-","-",T23*INDEX('3c Mappings'!$C$8:$O$21,MATCH($C180,'3c Mappings'!$B$8:$B$21,0),MATCH($B180,'3c Mappings'!$C$7:$O$7,0)))</f>
        <v>0</v>
      </c>
      <c r="U180" s="82">
        <f>IF(U23="-","-",U23*INDEX('3c Mappings'!$C$8:$O$21,MATCH($C180,'3c Mappings'!$B$8:$B$21,0),MATCH($B180,'3c Mappings'!$C$7:$O$7,0)))</f>
        <v>0</v>
      </c>
      <c r="V180" s="82">
        <f>IF(V23="-","-",V23*INDEX('3c Mappings'!$C$8:$O$21,MATCH($C180,'3c Mappings'!$B$8:$B$21,0),MATCH($B180,'3c Mappings'!$C$7:$O$7,0)))</f>
        <v>0</v>
      </c>
      <c r="W180" s="82">
        <f>IF(W23="-","-",W23*INDEX('3c Mappings'!$C$8:$O$21,MATCH($C180,'3c Mappings'!$B$8:$B$21,0),MATCH($B180,'3c Mappings'!$C$7:$O$7,0)))</f>
        <v>0</v>
      </c>
      <c r="X180" s="82" t="str">
        <f>IF(X23="-","-",X23*INDEX('3c Mappings'!$C$8:$O$21,MATCH($C180,'3c Mappings'!$B$8:$B$21,0),MATCH($B180,'3c Mappings'!$C$7:$O$7,0)))</f>
        <v>-</v>
      </c>
      <c r="Y180" s="82" t="str">
        <f>IF(Y23="-","-",Y23*INDEX('3c Mappings'!$C$8:$O$21,MATCH($C180,'3c Mappings'!$B$8:$B$21,0),MATCH($B180,'3c Mappings'!$C$7:$O$7,0)))</f>
        <v>-</v>
      </c>
      <c r="Z180" s="10"/>
    </row>
    <row r="181" spans="1:26" s="14" customFormat="1" ht="11.25">
      <c r="A181" s="10"/>
      <c r="B181" s="74" t="s">
        <v>166</v>
      </c>
      <c r="C181" s="75" t="s">
        <v>140</v>
      </c>
      <c r="D181" s="197"/>
      <c r="E181" s="29"/>
      <c r="F181" s="82">
        <f>IF(F24="-","-",F24*INDEX('3c Mappings'!$C$8:$O$21,MATCH($C181,'3c Mappings'!$B$8:$B$21,0),MATCH($B181,'3c Mappings'!$C$7:$O$7,0)))</f>
        <v>0</v>
      </c>
      <c r="G181" s="82">
        <f>IF(G24="-","-",G24*INDEX('3c Mappings'!$C$8:$O$21,MATCH($C181,'3c Mappings'!$B$8:$B$21,0),MATCH($B181,'3c Mappings'!$C$7:$O$7,0)))</f>
        <v>0</v>
      </c>
      <c r="H181" s="82">
        <f>IF(H24="-","-",H24*INDEX('3c Mappings'!$C$8:$O$21,MATCH($C181,'3c Mappings'!$B$8:$B$21,0),MATCH($B181,'3c Mappings'!$C$7:$O$7,0)))</f>
        <v>0</v>
      </c>
      <c r="I181" s="82">
        <f>IF(I24="-","-",I24*INDEX('3c Mappings'!$C$8:$O$21,MATCH($C181,'3c Mappings'!$B$8:$B$21,0),MATCH($B181,'3c Mappings'!$C$7:$O$7,0)))</f>
        <v>0</v>
      </c>
      <c r="J181" s="82">
        <f>IF(J24="-","-",J24*INDEX('3c Mappings'!$C$8:$O$21,MATCH($C181,'3c Mappings'!$B$8:$B$21,0),MATCH($B181,'3c Mappings'!$C$7:$O$7,0)))</f>
        <v>0</v>
      </c>
      <c r="K181" s="82">
        <f>IF(K24="-","-",K24*INDEX('3c Mappings'!$C$8:$O$21,MATCH($C181,'3c Mappings'!$B$8:$B$21,0),MATCH($B181,'3c Mappings'!$C$7:$O$7,0)))</f>
        <v>0</v>
      </c>
      <c r="L181" s="82">
        <f>IF(L24="-","-",L24*INDEX('3c Mappings'!$C$8:$O$21,MATCH($C181,'3c Mappings'!$B$8:$B$21,0),MATCH($B181,'3c Mappings'!$C$7:$O$7,0)))</f>
        <v>0</v>
      </c>
      <c r="M181" s="82">
        <f>IF(M24="-","-",M24*INDEX('3c Mappings'!$C$8:$O$21,MATCH($C181,'3c Mappings'!$B$8:$B$21,0),MATCH($B181,'3c Mappings'!$C$7:$O$7,0)))</f>
        <v>0</v>
      </c>
      <c r="N181" s="84"/>
      <c r="O181" s="82">
        <f>IF(O24="-","-",O24*INDEX('3c Mappings'!$C$8:$O$21,MATCH($C181,'3c Mappings'!$B$8:$B$21,0),MATCH($B181,'3c Mappings'!$C$7:$O$7,0)))</f>
        <v>0</v>
      </c>
      <c r="P181" s="82">
        <f>IF(P24="-","-",P24*INDEX('3c Mappings'!$C$8:$O$21,MATCH($C181,'3c Mappings'!$B$8:$B$21,0),MATCH($B181,'3c Mappings'!$C$7:$O$7,0)))</f>
        <v>0</v>
      </c>
      <c r="Q181" s="82">
        <f>IF(Q24="-","-",Q24*INDEX('3c Mappings'!$C$8:$O$21,MATCH($C181,'3c Mappings'!$B$8:$B$21,0),MATCH($B181,'3c Mappings'!$C$7:$O$7,0)))</f>
        <v>0</v>
      </c>
      <c r="R181" s="82">
        <f>IF(R24="-","-",R24*INDEX('3c Mappings'!$C$8:$O$21,MATCH($C181,'3c Mappings'!$B$8:$B$21,0),MATCH($B181,'3c Mappings'!$C$7:$O$7,0)))</f>
        <v>0</v>
      </c>
      <c r="S181" s="82">
        <f>IF(S24="-","-",S24*INDEX('3c Mappings'!$C$8:$O$21,MATCH($C181,'3c Mappings'!$B$8:$B$21,0),MATCH($B181,'3c Mappings'!$C$7:$O$7,0)))</f>
        <v>0</v>
      </c>
      <c r="T181" s="82">
        <f>IF(T24="-","-",T24*INDEX('3c Mappings'!$C$8:$O$21,MATCH($C181,'3c Mappings'!$B$8:$B$21,0),MATCH($B181,'3c Mappings'!$C$7:$O$7,0)))</f>
        <v>0</v>
      </c>
      <c r="U181" s="82">
        <f>IF(U24="-","-",U24*INDEX('3c Mappings'!$C$8:$O$21,MATCH($C181,'3c Mappings'!$B$8:$B$21,0),MATCH($B181,'3c Mappings'!$C$7:$O$7,0)))</f>
        <v>0</v>
      </c>
      <c r="V181" s="82">
        <f>IF(V24="-","-",V24*INDEX('3c Mappings'!$C$8:$O$21,MATCH($C181,'3c Mappings'!$B$8:$B$21,0),MATCH($B181,'3c Mappings'!$C$7:$O$7,0)))</f>
        <v>0</v>
      </c>
      <c r="W181" s="82">
        <f>IF(W24="-","-",W24*INDEX('3c Mappings'!$C$8:$O$21,MATCH($C181,'3c Mappings'!$B$8:$B$21,0),MATCH($B181,'3c Mappings'!$C$7:$O$7,0)))</f>
        <v>0</v>
      </c>
      <c r="X181" s="82" t="str">
        <f>IF(X24="-","-",X24*INDEX('3c Mappings'!$C$8:$O$21,MATCH($C181,'3c Mappings'!$B$8:$B$21,0),MATCH($B181,'3c Mappings'!$C$7:$O$7,0)))</f>
        <v>-</v>
      </c>
      <c r="Y181" s="82" t="str">
        <f>IF(Y24="-","-",Y24*INDEX('3c Mappings'!$C$8:$O$21,MATCH($C181,'3c Mappings'!$B$8:$B$21,0),MATCH($B181,'3c Mappings'!$C$7:$O$7,0)))</f>
        <v>-</v>
      </c>
      <c r="Z181" s="10"/>
    </row>
    <row r="182" spans="1:26" s="14" customFormat="1" ht="11.25">
      <c r="A182" s="10"/>
      <c r="B182" s="74" t="s">
        <v>167</v>
      </c>
      <c r="C182" s="75" t="s">
        <v>140</v>
      </c>
      <c r="D182" s="197"/>
      <c r="E182" s="29"/>
      <c r="F182" s="82">
        <f>IF(F25="-","-",F25*INDEX('3c Mappings'!$C$8:$O$21,MATCH($C182,'3c Mappings'!$B$8:$B$21,0),MATCH($B182,'3c Mappings'!$C$7:$O$7,0)))</f>
        <v>0</v>
      </c>
      <c r="G182" s="82">
        <f>IF(G25="-","-",G25*INDEX('3c Mappings'!$C$8:$O$21,MATCH($C182,'3c Mappings'!$B$8:$B$21,0),MATCH($B182,'3c Mappings'!$C$7:$O$7,0)))</f>
        <v>0</v>
      </c>
      <c r="H182" s="82">
        <f>IF(H25="-","-",H25*INDEX('3c Mappings'!$C$8:$O$21,MATCH($C182,'3c Mappings'!$B$8:$B$21,0),MATCH($B182,'3c Mappings'!$C$7:$O$7,0)))</f>
        <v>0</v>
      </c>
      <c r="I182" s="82">
        <f>IF(I25="-","-",I25*INDEX('3c Mappings'!$C$8:$O$21,MATCH($C182,'3c Mappings'!$B$8:$B$21,0),MATCH($B182,'3c Mappings'!$C$7:$O$7,0)))</f>
        <v>0</v>
      </c>
      <c r="J182" s="82">
        <f>IF(J25="-","-",J25*INDEX('3c Mappings'!$C$8:$O$21,MATCH($C182,'3c Mappings'!$B$8:$B$21,0),MATCH($B182,'3c Mappings'!$C$7:$O$7,0)))</f>
        <v>0</v>
      </c>
      <c r="K182" s="82">
        <f>IF(K25="-","-",K25*INDEX('3c Mappings'!$C$8:$O$21,MATCH($C182,'3c Mappings'!$B$8:$B$21,0),MATCH($B182,'3c Mappings'!$C$7:$O$7,0)))</f>
        <v>0</v>
      </c>
      <c r="L182" s="82">
        <f>IF(L25="-","-",L25*INDEX('3c Mappings'!$C$8:$O$21,MATCH($C182,'3c Mappings'!$B$8:$B$21,0),MATCH($B182,'3c Mappings'!$C$7:$O$7,0)))</f>
        <v>0</v>
      </c>
      <c r="M182" s="82">
        <f>IF(M25="-","-",M25*INDEX('3c Mappings'!$C$8:$O$21,MATCH($C182,'3c Mappings'!$B$8:$B$21,0),MATCH($B182,'3c Mappings'!$C$7:$O$7,0)))</f>
        <v>0</v>
      </c>
      <c r="N182" s="84"/>
      <c r="O182" s="82">
        <f>IF(O25="-","-",O25*INDEX('3c Mappings'!$C$8:$O$21,MATCH($C182,'3c Mappings'!$B$8:$B$21,0),MATCH($B182,'3c Mappings'!$C$7:$O$7,0)))</f>
        <v>0</v>
      </c>
      <c r="P182" s="82">
        <f>IF(P25="-","-",P25*INDEX('3c Mappings'!$C$8:$O$21,MATCH($C182,'3c Mappings'!$B$8:$B$21,0),MATCH($B182,'3c Mappings'!$C$7:$O$7,0)))</f>
        <v>0</v>
      </c>
      <c r="Q182" s="82">
        <f>IF(Q25="-","-",Q25*INDEX('3c Mappings'!$C$8:$O$21,MATCH($C182,'3c Mappings'!$B$8:$B$21,0),MATCH($B182,'3c Mappings'!$C$7:$O$7,0)))</f>
        <v>0</v>
      </c>
      <c r="R182" s="82">
        <f>IF(R25="-","-",R25*INDEX('3c Mappings'!$C$8:$O$21,MATCH($C182,'3c Mappings'!$B$8:$B$21,0),MATCH($B182,'3c Mappings'!$C$7:$O$7,0)))</f>
        <v>0</v>
      </c>
      <c r="S182" s="82">
        <f>IF(S25="-","-",S25*INDEX('3c Mappings'!$C$8:$O$21,MATCH($C182,'3c Mappings'!$B$8:$B$21,0),MATCH($B182,'3c Mappings'!$C$7:$O$7,0)))</f>
        <v>0</v>
      </c>
      <c r="T182" s="82">
        <f>IF(T25="-","-",T25*INDEX('3c Mappings'!$C$8:$O$21,MATCH($C182,'3c Mappings'!$B$8:$B$21,0),MATCH($B182,'3c Mappings'!$C$7:$O$7,0)))</f>
        <v>0</v>
      </c>
      <c r="U182" s="82">
        <f>IF(U25="-","-",U25*INDEX('3c Mappings'!$C$8:$O$21,MATCH($C182,'3c Mappings'!$B$8:$B$21,0),MATCH($B182,'3c Mappings'!$C$7:$O$7,0)))</f>
        <v>0</v>
      </c>
      <c r="V182" s="82">
        <f>IF(V25="-","-",V25*INDEX('3c Mappings'!$C$8:$O$21,MATCH($C182,'3c Mappings'!$B$8:$B$21,0),MATCH($B182,'3c Mappings'!$C$7:$O$7,0)))</f>
        <v>0</v>
      </c>
      <c r="W182" s="82">
        <f>IF(W25="-","-",W25*INDEX('3c Mappings'!$C$8:$O$21,MATCH($C182,'3c Mappings'!$B$8:$B$21,0),MATCH($B182,'3c Mappings'!$C$7:$O$7,0)))</f>
        <v>0</v>
      </c>
      <c r="X182" s="82" t="str">
        <f>IF(X25="-","-",X25*INDEX('3c Mappings'!$C$8:$O$21,MATCH($C182,'3c Mappings'!$B$8:$B$21,0),MATCH($B182,'3c Mappings'!$C$7:$O$7,0)))</f>
        <v>-</v>
      </c>
      <c r="Y182" s="82" t="str">
        <f>IF(Y25="-","-",Y25*INDEX('3c Mappings'!$C$8:$O$21,MATCH($C182,'3c Mappings'!$B$8:$B$21,0),MATCH($B182,'3c Mappings'!$C$7:$O$7,0)))</f>
        <v>-</v>
      </c>
      <c r="Z182" s="10"/>
    </row>
    <row r="183" spans="1:26" s="14" customFormat="1" ht="11.25">
      <c r="A183" s="10"/>
      <c r="B183" s="74" t="s">
        <v>168</v>
      </c>
      <c r="C183" s="75" t="s">
        <v>140</v>
      </c>
      <c r="D183" s="197"/>
      <c r="E183" s="29"/>
      <c r="F183" s="82">
        <f>IF(F26="-","-",F26*INDEX('3c Mappings'!$C$8:$O$21,MATCH($C183,'3c Mappings'!$B$8:$B$21,0),MATCH($B183,'3c Mappings'!$C$7:$O$7,0)))</f>
        <v>0</v>
      </c>
      <c r="G183" s="82">
        <f>IF(G26="-","-",G26*INDEX('3c Mappings'!$C$8:$O$21,MATCH($C183,'3c Mappings'!$B$8:$B$21,0),MATCH($B183,'3c Mappings'!$C$7:$O$7,0)))</f>
        <v>0</v>
      </c>
      <c r="H183" s="82">
        <f>IF(H26="-","-",H26*INDEX('3c Mappings'!$C$8:$O$21,MATCH($C183,'3c Mappings'!$B$8:$B$21,0),MATCH($B183,'3c Mappings'!$C$7:$O$7,0)))</f>
        <v>0</v>
      </c>
      <c r="I183" s="82">
        <f>IF(I26="-","-",I26*INDEX('3c Mappings'!$C$8:$O$21,MATCH($C183,'3c Mappings'!$B$8:$B$21,0),MATCH($B183,'3c Mappings'!$C$7:$O$7,0)))</f>
        <v>0</v>
      </c>
      <c r="J183" s="82">
        <f>IF(J26="-","-",J26*INDEX('3c Mappings'!$C$8:$O$21,MATCH($C183,'3c Mappings'!$B$8:$B$21,0),MATCH($B183,'3c Mappings'!$C$7:$O$7,0)))</f>
        <v>0</v>
      </c>
      <c r="K183" s="82">
        <f>IF(K26="-","-",K26*INDEX('3c Mappings'!$C$8:$O$21,MATCH($C183,'3c Mappings'!$B$8:$B$21,0),MATCH($B183,'3c Mappings'!$C$7:$O$7,0)))</f>
        <v>0</v>
      </c>
      <c r="L183" s="82">
        <f>IF(L26="-","-",L26*INDEX('3c Mappings'!$C$8:$O$21,MATCH($C183,'3c Mappings'!$B$8:$B$21,0),MATCH($B183,'3c Mappings'!$C$7:$O$7,0)))</f>
        <v>0</v>
      </c>
      <c r="M183" s="82">
        <f>IF(M26="-","-",M26*INDEX('3c Mappings'!$C$8:$O$21,MATCH($C183,'3c Mappings'!$B$8:$B$21,0),MATCH($B183,'3c Mappings'!$C$7:$O$7,0)))</f>
        <v>0</v>
      </c>
      <c r="N183" s="84"/>
      <c r="O183" s="82">
        <f>IF(O26="-","-",O26*INDEX('3c Mappings'!$C$8:$O$21,MATCH($C183,'3c Mappings'!$B$8:$B$21,0),MATCH($B183,'3c Mappings'!$C$7:$O$7,0)))</f>
        <v>0</v>
      </c>
      <c r="P183" s="82">
        <f>IF(P26="-","-",P26*INDEX('3c Mappings'!$C$8:$O$21,MATCH($C183,'3c Mappings'!$B$8:$B$21,0),MATCH($B183,'3c Mappings'!$C$7:$O$7,0)))</f>
        <v>0</v>
      </c>
      <c r="Q183" s="82">
        <f>IF(Q26="-","-",Q26*INDEX('3c Mappings'!$C$8:$O$21,MATCH($C183,'3c Mappings'!$B$8:$B$21,0),MATCH($B183,'3c Mappings'!$C$7:$O$7,0)))</f>
        <v>0</v>
      </c>
      <c r="R183" s="82">
        <f>IF(R26="-","-",R26*INDEX('3c Mappings'!$C$8:$O$21,MATCH($C183,'3c Mappings'!$B$8:$B$21,0),MATCH($B183,'3c Mappings'!$C$7:$O$7,0)))</f>
        <v>0</v>
      </c>
      <c r="S183" s="82">
        <f>IF(S26="-","-",S26*INDEX('3c Mappings'!$C$8:$O$21,MATCH($C183,'3c Mappings'!$B$8:$B$21,0),MATCH($B183,'3c Mappings'!$C$7:$O$7,0)))</f>
        <v>0</v>
      </c>
      <c r="T183" s="82">
        <f>IF(T26="-","-",T26*INDEX('3c Mappings'!$C$8:$O$21,MATCH($C183,'3c Mappings'!$B$8:$B$21,0),MATCH($B183,'3c Mappings'!$C$7:$O$7,0)))</f>
        <v>0</v>
      </c>
      <c r="U183" s="82">
        <f>IF(U26="-","-",U26*INDEX('3c Mappings'!$C$8:$O$21,MATCH($C183,'3c Mappings'!$B$8:$B$21,0),MATCH($B183,'3c Mappings'!$C$7:$O$7,0)))</f>
        <v>0</v>
      </c>
      <c r="V183" s="82">
        <f>IF(V26="-","-",V26*INDEX('3c Mappings'!$C$8:$O$21,MATCH($C183,'3c Mappings'!$B$8:$B$21,0),MATCH($B183,'3c Mappings'!$C$7:$O$7,0)))</f>
        <v>0</v>
      </c>
      <c r="W183" s="82">
        <f>IF(W26="-","-",W26*INDEX('3c Mappings'!$C$8:$O$21,MATCH($C183,'3c Mappings'!$B$8:$B$21,0),MATCH($B183,'3c Mappings'!$C$7:$O$7,0)))</f>
        <v>0</v>
      </c>
      <c r="X183" s="82" t="str">
        <f>IF(X26="-","-",X26*INDEX('3c Mappings'!$C$8:$O$21,MATCH($C183,'3c Mappings'!$B$8:$B$21,0),MATCH($B183,'3c Mappings'!$C$7:$O$7,0)))</f>
        <v>-</v>
      </c>
      <c r="Y183" s="82" t="str">
        <f>IF(Y26="-","-",Y26*INDEX('3c Mappings'!$C$8:$O$21,MATCH($C183,'3c Mappings'!$B$8:$B$21,0),MATCH($B183,'3c Mappings'!$C$7:$O$7,0)))</f>
        <v>-</v>
      </c>
      <c r="Z183" s="10"/>
    </row>
    <row r="184" spans="1:26" s="14" customFormat="1" ht="12.6" customHeight="1">
      <c r="A184" s="10"/>
      <c r="B184" s="74" t="s">
        <v>156</v>
      </c>
      <c r="C184" s="75" t="s">
        <v>141</v>
      </c>
      <c r="D184" s="197"/>
      <c r="E184" s="29"/>
      <c r="F184" s="82">
        <f>IF(F14="-","-",F14*INDEX('3c Mappings'!$C$8:$O$21,MATCH($C184,'3c Mappings'!$B$8:$B$21,0),MATCH($B184,'3c Mappings'!$C$7:$O$7,0)))</f>
        <v>0</v>
      </c>
      <c r="G184" s="82">
        <f>IF(G14="-","-",G14*INDEX('3c Mappings'!$C$8:$O$21,MATCH($C184,'3c Mappings'!$B$8:$B$21,0),MATCH($B184,'3c Mappings'!$C$7:$O$7,0)))</f>
        <v>0</v>
      </c>
      <c r="H184" s="82">
        <f>IF(H14="-","-",H14*INDEX('3c Mappings'!$C$8:$O$21,MATCH($C184,'3c Mappings'!$B$8:$B$21,0),MATCH($B184,'3c Mappings'!$C$7:$O$7,0)))</f>
        <v>0</v>
      </c>
      <c r="I184" s="82">
        <f>IF(I14="-","-",I14*INDEX('3c Mappings'!$C$8:$O$21,MATCH($C184,'3c Mappings'!$B$8:$B$21,0),MATCH($B184,'3c Mappings'!$C$7:$O$7,0)))</f>
        <v>0</v>
      </c>
      <c r="J184" s="82">
        <f>IF(J14="-","-",J14*INDEX('3c Mappings'!$C$8:$O$21,MATCH($C184,'3c Mappings'!$B$8:$B$21,0),MATCH($B184,'3c Mappings'!$C$7:$O$7,0)))</f>
        <v>0</v>
      </c>
      <c r="K184" s="82">
        <f>IF(K14="-","-",K14*INDEX('3c Mappings'!$C$8:$O$21,MATCH($C184,'3c Mappings'!$B$8:$B$21,0),MATCH($B184,'3c Mappings'!$C$7:$O$7,0)))</f>
        <v>0</v>
      </c>
      <c r="L184" s="82">
        <f>IF(L14="-","-",L14*INDEX('3c Mappings'!$C$8:$O$21,MATCH($C184,'3c Mappings'!$B$8:$B$21,0),MATCH($B184,'3c Mappings'!$C$7:$O$7,0)))</f>
        <v>0</v>
      </c>
      <c r="M184" s="82">
        <f>IF(M14="-","-",M14*INDEX('3c Mappings'!$C$8:$O$21,MATCH($C184,'3c Mappings'!$B$8:$B$21,0),MATCH($B184,'3c Mappings'!$C$7:$O$7,0)))</f>
        <v>0</v>
      </c>
      <c r="N184" s="84"/>
      <c r="O184" s="82">
        <f>IF(O14="-","-",O14*INDEX('3c Mappings'!$C$8:$O$21,MATCH($C184,'3c Mappings'!$B$8:$B$21,0),MATCH($B184,'3c Mappings'!$C$7:$O$7,0)))</f>
        <v>0</v>
      </c>
      <c r="P184" s="82">
        <f>IF(P14="-","-",P14*INDEX('3c Mappings'!$C$8:$O$21,MATCH($C184,'3c Mappings'!$B$8:$B$21,0),MATCH($B184,'3c Mappings'!$C$7:$O$7,0)))</f>
        <v>0</v>
      </c>
      <c r="Q184" s="82">
        <f>IF(Q14="-","-",Q14*INDEX('3c Mappings'!$C$8:$O$21,MATCH($C184,'3c Mappings'!$B$8:$B$21,0),MATCH($B184,'3c Mappings'!$C$7:$O$7,0)))</f>
        <v>0</v>
      </c>
      <c r="R184" s="82">
        <f>IF(R14="-","-",R14*INDEX('3c Mappings'!$C$8:$O$21,MATCH($C184,'3c Mappings'!$B$8:$B$21,0),MATCH($B184,'3c Mappings'!$C$7:$O$7,0)))</f>
        <v>0</v>
      </c>
      <c r="S184" s="82">
        <f>IF(S14="-","-",S14*INDEX('3c Mappings'!$C$8:$O$21,MATCH($C184,'3c Mappings'!$B$8:$B$21,0),MATCH($B184,'3c Mappings'!$C$7:$O$7,0)))</f>
        <v>0</v>
      </c>
      <c r="T184" s="82">
        <f>IF(T14="-","-",T14*INDEX('3c Mappings'!$C$8:$O$21,MATCH($C184,'3c Mappings'!$B$8:$B$21,0),MATCH($B184,'3c Mappings'!$C$7:$O$7,0)))</f>
        <v>0</v>
      </c>
      <c r="U184" s="82">
        <f>IF(U14="-","-",U14*INDEX('3c Mappings'!$C$8:$O$21,MATCH($C184,'3c Mappings'!$B$8:$B$21,0),MATCH($B184,'3c Mappings'!$C$7:$O$7,0)))</f>
        <v>0</v>
      </c>
      <c r="V184" s="82">
        <f>IF(V14="-","-",V14*INDEX('3c Mappings'!$C$8:$O$21,MATCH($C184,'3c Mappings'!$B$8:$B$21,0),MATCH($B184,'3c Mappings'!$C$7:$O$7,0)))</f>
        <v>0</v>
      </c>
      <c r="W184" s="82">
        <f>IF(W14="-","-",W14*INDEX('3c Mappings'!$C$8:$O$21,MATCH($C184,'3c Mappings'!$B$8:$B$21,0),MATCH($B184,'3c Mappings'!$C$7:$O$7,0)))</f>
        <v>0</v>
      </c>
      <c r="X184" s="82" t="str">
        <f>IF(X14="-","-",X14*INDEX('3c Mappings'!$C$8:$O$21,MATCH($C184,'3c Mappings'!$B$8:$B$21,0),MATCH($B184,'3c Mappings'!$C$7:$O$7,0)))</f>
        <v>-</v>
      </c>
      <c r="Y184" s="82" t="str">
        <f>IF(Y14="-","-",Y14*INDEX('3c Mappings'!$C$8:$O$21,MATCH($C184,'3c Mappings'!$B$8:$B$21,0),MATCH($B184,'3c Mappings'!$C$7:$O$7,0)))</f>
        <v>-</v>
      </c>
      <c r="Z184" s="10"/>
    </row>
    <row r="185" spans="1:26" s="14" customFormat="1" ht="11.25">
      <c r="A185" s="10"/>
      <c r="B185" s="74" t="s">
        <v>157</v>
      </c>
      <c r="C185" s="75" t="s">
        <v>141</v>
      </c>
      <c r="D185" s="197"/>
      <c r="E185" s="29"/>
      <c r="F185" s="82">
        <f>IF(F15="-","-",F15*INDEX('3c Mappings'!$C$8:$O$21,MATCH($C185,'3c Mappings'!$B$8:$B$21,0),MATCH($B185,'3c Mappings'!$C$7:$O$7,0)))</f>
        <v>0</v>
      </c>
      <c r="G185" s="82">
        <f>IF(G15="-","-",G15*INDEX('3c Mappings'!$C$8:$O$21,MATCH($C185,'3c Mappings'!$B$8:$B$21,0),MATCH($B185,'3c Mappings'!$C$7:$O$7,0)))</f>
        <v>0</v>
      </c>
      <c r="H185" s="82">
        <f>IF(H15="-","-",H15*INDEX('3c Mappings'!$C$8:$O$21,MATCH($C185,'3c Mappings'!$B$8:$B$21,0),MATCH($B185,'3c Mappings'!$C$7:$O$7,0)))</f>
        <v>0</v>
      </c>
      <c r="I185" s="82">
        <f>IF(I15="-","-",I15*INDEX('3c Mappings'!$C$8:$O$21,MATCH($C185,'3c Mappings'!$B$8:$B$21,0),MATCH($B185,'3c Mappings'!$C$7:$O$7,0)))</f>
        <v>0</v>
      </c>
      <c r="J185" s="82">
        <f>IF(J15="-","-",J15*INDEX('3c Mappings'!$C$8:$O$21,MATCH($C185,'3c Mappings'!$B$8:$B$21,0),MATCH($B185,'3c Mappings'!$C$7:$O$7,0)))</f>
        <v>0</v>
      </c>
      <c r="K185" s="82">
        <f>IF(K15="-","-",K15*INDEX('3c Mappings'!$C$8:$O$21,MATCH($C185,'3c Mappings'!$B$8:$B$21,0),MATCH($B185,'3c Mappings'!$C$7:$O$7,0)))</f>
        <v>0</v>
      </c>
      <c r="L185" s="82">
        <f>IF(L15="-","-",L15*INDEX('3c Mappings'!$C$8:$O$21,MATCH($C185,'3c Mappings'!$B$8:$B$21,0),MATCH($B185,'3c Mappings'!$C$7:$O$7,0)))</f>
        <v>0</v>
      </c>
      <c r="M185" s="82">
        <f>IF(M15="-","-",M15*INDEX('3c Mappings'!$C$8:$O$21,MATCH($C185,'3c Mappings'!$B$8:$B$21,0),MATCH($B185,'3c Mappings'!$C$7:$O$7,0)))</f>
        <v>0</v>
      </c>
      <c r="N185" s="84"/>
      <c r="O185" s="82">
        <f>IF(O15="-","-",O15*INDEX('3c Mappings'!$C$8:$O$21,MATCH($C185,'3c Mappings'!$B$8:$B$21,0),MATCH($B185,'3c Mappings'!$C$7:$O$7,0)))</f>
        <v>0</v>
      </c>
      <c r="P185" s="82">
        <f>IF(P15="-","-",P15*INDEX('3c Mappings'!$C$8:$O$21,MATCH($C185,'3c Mappings'!$B$8:$B$21,0),MATCH($B185,'3c Mappings'!$C$7:$O$7,0)))</f>
        <v>0</v>
      </c>
      <c r="Q185" s="82">
        <f>IF(Q15="-","-",Q15*INDEX('3c Mappings'!$C$8:$O$21,MATCH($C185,'3c Mappings'!$B$8:$B$21,0),MATCH($B185,'3c Mappings'!$C$7:$O$7,0)))</f>
        <v>0</v>
      </c>
      <c r="R185" s="82">
        <f>IF(R15="-","-",R15*INDEX('3c Mappings'!$C$8:$O$21,MATCH($C185,'3c Mappings'!$B$8:$B$21,0),MATCH($B185,'3c Mappings'!$C$7:$O$7,0)))</f>
        <v>0</v>
      </c>
      <c r="S185" s="82">
        <f>IF(S15="-","-",S15*INDEX('3c Mappings'!$C$8:$O$21,MATCH($C185,'3c Mappings'!$B$8:$B$21,0),MATCH($B185,'3c Mappings'!$C$7:$O$7,0)))</f>
        <v>0</v>
      </c>
      <c r="T185" s="82">
        <f>IF(T15="-","-",T15*INDEX('3c Mappings'!$C$8:$O$21,MATCH($C185,'3c Mappings'!$B$8:$B$21,0),MATCH($B185,'3c Mappings'!$C$7:$O$7,0)))</f>
        <v>0</v>
      </c>
      <c r="U185" s="82">
        <f>IF(U15="-","-",U15*INDEX('3c Mappings'!$C$8:$O$21,MATCH($C185,'3c Mappings'!$B$8:$B$21,0),MATCH($B185,'3c Mappings'!$C$7:$O$7,0)))</f>
        <v>0</v>
      </c>
      <c r="V185" s="82">
        <f>IF(V15="-","-",V15*INDEX('3c Mappings'!$C$8:$O$21,MATCH($C185,'3c Mappings'!$B$8:$B$21,0),MATCH($B185,'3c Mappings'!$C$7:$O$7,0)))</f>
        <v>0</v>
      </c>
      <c r="W185" s="82">
        <f>IF(W15="-","-",W15*INDEX('3c Mappings'!$C$8:$O$21,MATCH($C185,'3c Mappings'!$B$8:$B$21,0),MATCH($B185,'3c Mappings'!$C$7:$O$7,0)))</f>
        <v>0</v>
      </c>
      <c r="X185" s="82" t="str">
        <f>IF(X15="-","-",X15*INDEX('3c Mappings'!$C$8:$O$21,MATCH($C185,'3c Mappings'!$B$8:$B$21,0),MATCH($B185,'3c Mappings'!$C$7:$O$7,0)))</f>
        <v>-</v>
      </c>
      <c r="Y185" s="82" t="str">
        <f>IF(Y15="-","-",Y15*INDEX('3c Mappings'!$C$8:$O$21,MATCH($C185,'3c Mappings'!$B$8:$B$21,0),MATCH($B185,'3c Mappings'!$C$7:$O$7,0)))</f>
        <v>-</v>
      </c>
      <c r="Z185" s="10"/>
    </row>
    <row r="186" spans="1:26" s="14" customFormat="1" ht="11.25">
      <c r="A186" s="10"/>
      <c r="B186" s="74" t="s">
        <v>158</v>
      </c>
      <c r="C186" s="75" t="s">
        <v>141</v>
      </c>
      <c r="D186" s="197"/>
      <c r="E186" s="29"/>
      <c r="F186" s="82">
        <f>IF(F16="-","-",F16*INDEX('3c Mappings'!$C$8:$O$21,MATCH($C186,'3c Mappings'!$B$8:$B$21,0),MATCH($B186,'3c Mappings'!$C$7:$O$7,0)))</f>
        <v>0</v>
      </c>
      <c r="G186" s="82">
        <f>IF(G16="-","-",G16*INDEX('3c Mappings'!$C$8:$O$21,MATCH($C186,'3c Mappings'!$B$8:$B$21,0),MATCH($B186,'3c Mappings'!$C$7:$O$7,0)))</f>
        <v>0</v>
      </c>
      <c r="H186" s="82">
        <f>IF(H16="-","-",H16*INDEX('3c Mappings'!$C$8:$O$21,MATCH($C186,'3c Mappings'!$B$8:$B$21,0),MATCH($B186,'3c Mappings'!$C$7:$O$7,0)))</f>
        <v>0</v>
      </c>
      <c r="I186" s="82">
        <f>IF(I16="-","-",I16*INDEX('3c Mappings'!$C$8:$O$21,MATCH($C186,'3c Mappings'!$B$8:$B$21,0),MATCH($B186,'3c Mappings'!$C$7:$O$7,0)))</f>
        <v>0</v>
      </c>
      <c r="J186" s="82">
        <f>IF(J16="-","-",J16*INDEX('3c Mappings'!$C$8:$O$21,MATCH($C186,'3c Mappings'!$B$8:$B$21,0),MATCH($B186,'3c Mappings'!$C$7:$O$7,0)))</f>
        <v>0</v>
      </c>
      <c r="K186" s="82">
        <f>IF(K16="-","-",K16*INDEX('3c Mappings'!$C$8:$O$21,MATCH($C186,'3c Mappings'!$B$8:$B$21,0),MATCH($B186,'3c Mappings'!$C$7:$O$7,0)))</f>
        <v>0</v>
      </c>
      <c r="L186" s="82">
        <f>IF(L16="-","-",L16*INDEX('3c Mappings'!$C$8:$O$21,MATCH($C186,'3c Mappings'!$B$8:$B$21,0),MATCH($B186,'3c Mappings'!$C$7:$O$7,0)))</f>
        <v>0</v>
      </c>
      <c r="M186" s="82">
        <f>IF(M16="-","-",M16*INDEX('3c Mappings'!$C$8:$O$21,MATCH($C186,'3c Mappings'!$B$8:$B$21,0),MATCH($B186,'3c Mappings'!$C$7:$O$7,0)))</f>
        <v>0</v>
      </c>
      <c r="N186" s="84"/>
      <c r="O186" s="82">
        <f>IF(O16="-","-",O16*INDEX('3c Mappings'!$C$8:$O$21,MATCH($C186,'3c Mappings'!$B$8:$B$21,0),MATCH($B186,'3c Mappings'!$C$7:$O$7,0)))</f>
        <v>0</v>
      </c>
      <c r="P186" s="82">
        <f>IF(P16="-","-",P16*INDEX('3c Mappings'!$C$8:$O$21,MATCH($C186,'3c Mappings'!$B$8:$B$21,0),MATCH($B186,'3c Mappings'!$C$7:$O$7,0)))</f>
        <v>0</v>
      </c>
      <c r="Q186" s="82">
        <f>IF(Q16="-","-",Q16*INDEX('3c Mappings'!$C$8:$O$21,MATCH($C186,'3c Mappings'!$B$8:$B$21,0),MATCH($B186,'3c Mappings'!$C$7:$O$7,0)))</f>
        <v>0</v>
      </c>
      <c r="R186" s="82">
        <f>IF(R16="-","-",R16*INDEX('3c Mappings'!$C$8:$O$21,MATCH($C186,'3c Mappings'!$B$8:$B$21,0),MATCH($B186,'3c Mappings'!$C$7:$O$7,0)))</f>
        <v>0</v>
      </c>
      <c r="S186" s="82">
        <f>IF(S16="-","-",S16*INDEX('3c Mappings'!$C$8:$O$21,MATCH($C186,'3c Mappings'!$B$8:$B$21,0),MATCH($B186,'3c Mappings'!$C$7:$O$7,0)))</f>
        <v>0</v>
      </c>
      <c r="T186" s="82">
        <f>IF(T16="-","-",T16*INDEX('3c Mappings'!$C$8:$O$21,MATCH($C186,'3c Mappings'!$B$8:$B$21,0),MATCH($B186,'3c Mappings'!$C$7:$O$7,0)))</f>
        <v>0</v>
      </c>
      <c r="U186" s="82">
        <f>IF(U16="-","-",U16*INDEX('3c Mappings'!$C$8:$O$21,MATCH($C186,'3c Mappings'!$B$8:$B$21,0),MATCH($B186,'3c Mappings'!$C$7:$O$7,0)))</f>
        <v>0</v>
      </c>
      <c r="V186" s="82">
        <f>IF(V16="-","-",V16*INDEX('3c Mappings'!$C$8:$O$21,MATCH($C186,'3c Mappings'!$B$8:$B$21,0),MATCH($B186,'3c Mappings'!$C$7:$O$7,0)))</f>
        <v>0</v>
      </c>
      <c r="W186" s="82">
        <f>IF(W16="-","-",W16*INDEX('3c Mappings'!$C$8:$O$21,MATCH($C186,'3c Mappings'!$B$8:$B$21,0),MATCH($B186,'3c Mappings'!$C$7:$O$7,0)))</f>
        <v>0</v>
      </c>
      <c r="X186" s="82" t="str">
        <f>IF(X16="-","-",X16*INDEX('3c Mappings'!$C$8:$O$21,MATCH($C186,'3c Mappings'!$B$8:$B$21,0),MATCH($B186,'3c Mappings'!$C$7:$O$7,0)))</f>
        <v>-</v>
      </c>
      <c r="Y186" s="82" t="str">
        <f>IF(Y16="-","-",Y16*INDEX('3c Mappings'!$C$8:$O$21,MATCH($C186,'3c Mappings'!$B$8:$B$21,0),MATCH($B186,'3c Mappings'!$C$7:$O$7,0)))</f>
        <v>-</v>
      </c>
      <c r="Z186" s="10"/>
    </row>
    <row r="187" spans="1:26" s="14" customFormat="1" ht="11.25">
      <c r="A187" s="10"/>
      <c r="B187" s="74" t="s">
        <v>159</v>
      </c>
      <c r="C187" s="75" t="s">
        <v>141</v>
      </c>
      <c r="D187" s="197"/>
      <c r="E187" s="29"/>
      <c r="F187" s="82">
        <f>IF(F17="-","-",F17*INDEX('3c Mappings'!$C$8:$O$21,MATCH($C187,'3c Mappings'!$B$8:$B$21,0),MATCH($B187,'3c Mappings'!$C$7:$O$7,0)))</f>
        <v>1.1102604876370218E-2</v>
      </c>
      <c r="G187" s="82">
        <f>IF(G17="-","-",G17*INDEX('3c Mappings'!$C$8:$O$21,MATCH($C187,'3c Mappings'!$B$8:$B$21,0),MATCH($B187,'3c Mappings'!$C$7:$O$7,0)))</f>
        <v>1.0847287939400461E-2</v>
      </c>
      <c r="H187" s="82">
        <f>IF(H17="-","-",H17*INDEX('3c Mappings'!$C$8:$O$21,MATCH($C187,'3c Mappings'!$B$8:$B$21,0),MATCH($B187,'3c Mappings'!$C$7:$O$7,0)))</f>
        <v>1.1082761195620836E-2</v>
      </c>
      <c r="I187" s="82">
        <f>IF(I17="-","-",I17*INDEX('3c Mappings'!$C$8:$O$21,MATCH($C187,'3c Mappings'!$B$8:$B$21,0),MATCH($B187,'3c Mappings'!$C$7:$O$7,0)))</f>
        <v>1.0342342078408543E-2</v>
      </c>
      <c r="J187" s="82">
        <f>IF(J17="-","-",J17*INDEX('3c Mappings'!$C$8:$O$21,MATCH($C187,'3c Mappings'!$B$8:$B$21,0),MATCH($B187,'3c Mappings'!$C$7:$O$7,0)))</f>
        <v>1.0240498370281051E-2</v>
      </c>
      <c r="K187" s="82">
        <f>IF(K17="-","-",K17*INDEX('3c Mappings'!$C$8:$O$21,MATCH($C187,'3c Mappings'!$B$8:$B$21,0),MATCH($B187,'3c Mappings'!$C$7:$O$7,0)))</f>
        <v>1.0291561757675004E-2</v>
      </c>
      <c r="L187" s="82">
        <f>IF(L17="-","-",L17*INDEX('3c Mappings'!$C$8:$O$21,MATCH($C187,'3c Mappings'!$B$8:$B$21,0),MATCH($B187,'3c Mappings'!$C$7:$O$7,0)))</f>
        <v>1.0021888514478758E-2</v>
      </c>
      <c r="M187" s="82">
        <f>IF(M17="-","-",M17*INDEX('3c Mappings'!$C$8:$O$21,MATCH($C187,'3c Mappings'!$B$8:$B$21,0),MATCH($B187,'3c Mappings'!$C$7:$O$7,0)))</f>
        <v>1.0175078676660612E-2</v>
      </c>
      <c r="N187" s="84"/>
      <c r="O187" s="82">
        <f>IF(O17="-","-",O17*INDEX('3c Mappings'!$C$8:$O$21,MATCH($C187,'3c Mappings'!$B$8:$B$21,0),MATCH($B187,'3c Mappings'!$C$7:$O$7,0)))</f>
        <v>1.0175078676660612E-2</v>
      </c>
      <c r="P187" s="82">
        <f>IF(P17="-","-",P17*INDEX('3c Mappings'!$C$8:$O$21,MATCH($C187,'3c Mappings'!$B$8:$B$21,0),MATCH($B187,'3c Mappings'!$C$7:$O$7,0)))</f>
        <v>1.1531670867851455E-2</v>
      </c>
      <c r="Q187" s="82">
        <f>IF(Q17="-","-",Q17*INDEX('3c Mappings'!$C$8:$O$21,MATCH($C187,'3c Mappings'!$B$8:$B$21,0),MATCH($B187,'3c Mappings'!$C$7:$O$7,0)))</f>
        <v>1.0586998201063355E-2</v>
      </c>
      <c r="R187" s="82">
        <f>IF(R17="-","-",R17*INDEX('3c Mappings'!$C$8:$O$21,MATCH($C187,'3c Mappings'!$B$8:$B$21,0),MATCH($B187,'3c Mappings'!$C$7:$O$7,0)))</f>
        <v>9.6639638635635898E-3</v>
      </c>
      <c r="S187" s="82">
        <f>IF(S17="-","-",S17*INDEX('3c Mappings'!$C$8:$O$21,MATCH($C187,'3c Mappings'!$B$8:$B$21,0),MATCH($B187,'3c Mappings'!$C$7:$O$7,0)))</f>
        <v>3.995927862834983E-3</v>
      </c>
      <c r="T187" s="82">
        <f>IF(T17="-","-",T17*INDEX('3c Mappings'!$C$8:$O$21,MATCH($C187,'3c Mappings'!$B$8:$B$21,0),MATCH($B187,'3c Mappings'!$C$7:$O$7,0)))</f>
        <v>1.7906914004986764E-2</v>
      </c>
      <c r="U187" s="82">
        <f>IF(U17="-","-",U17*INDEX('3c Mappings'!$C$8:$O$21,MATCH($C187,'3c Mappings'!$B$8:$B$21,0),MATCH($B187,'3c Mappings'!$C$7:$O$7,0)))</f>
        <v>1.698777303189564E-2</v>
      </c>
      <c r="V187" s="82">
        <f>IF(V17="-","-",V17*INDEX('3c Mappings'!$C$8:$O$21,MATCH($C187,'3c Mappings'!$B$8:$B$21,0),MATCH($B187,'3c Mappings'!$C$7:$O$7,0)))</f>
        <v>2.4295538169440932E-2</v>
      </c>
      <c r="W187" s="82">
        <f>IF(W17="-","-",W17*INDEX('3c Mappings'!$C$8:$O$21,MATCH($C187,'3c Mappings'!$B$8:$B$21,0),MATCH($B187,'3c Mappings'!$C$7:$O$7,0)))</f>
        <v>3.0703993287381832E-2</v>
      </c>
      <c r="X187" s="82" t="str">
        <f>IF(X17="-","-",X17*INDEX('3c Mappings'!$C$8:$O$21,MATCH($C187,'3c Mappings'!$B$8:$B$21,0),MATCH($B187,'3c Mappings'!$C$7:$O$7,0)))</f>
        <v>-</v>
      </c>
      <c r="Y187" s="82" t="str">
        <f>IF(Y17="-","-",Y17*INDEX('3c Mappings'!$C$8:$O$21,MATCH($C187,'3c Mappings'!$B$8:$B$21,0),MATCH($B187,'3c Mappings'!$C$7:$O$7,0)))</f>
        <v>-</v>
      </c>
      <c r="Z187" s="10"/>
    </row>
    <row r="188" spans="1:26" s="14" customFormat="1" ht="11.25">
      <c r="A188" s="10"/>
      <c r="B188" s="74" t="s">
        <v>160</v>
      </c>
      <c r="C188" s="75" t="s">
        <v>141</v>
      </c>
      <c r="D188" s="197"/>
      <c r="E188" s="29"/>
      <c r="F188" s="82">
        <f>IF(F18="-","-",F18*INDEX('3c Mappings'!$C$8:$O$21,MATCH($C188,'3c Mappings'!$B$8:$B$21,0),MATCH($B188,'3c Mappings'!$C$7:$O$7,0)))</f>
        <v>0</v>
      </c>
      <c r="G188" s="82">
        <f>IF(G18="-","-",G18*INDEX('3c Mappings'!$C$8:$O$21,MATCH($C188,'3c Mappings'!$B$8:$B$21,0),MATCH($B188,'3c Mappings'!$C$7:$O$7,0)))</f>
        <v>0</v>
      </c>
      <c r="H188" s="82">
        <f>IF(H18="-","-",H18*INDEX('3c Mappings'!$C$8:$O$21,MATCH($C188,'3c Mappings'!$B$8:$B$21,0),MATCH($B188,'3c Mappings'!$C$7:$O$7,0)))</f>
        <v>0</v>
      </c>
      <c r="I188" s="82">
        <f>IF(I18="-","-",I18*INDEX('3c Mappings'!$C$8:$O$21,MATCH($C188,'3c Mappings'!$B$8:$B$21,0),MATCH($B188,'3c Mappings'!$C$7:$O$7,0)))</f>
        <v>0</v>
      </c>
      <c r="J188" s="82">
        <f>IF(J18="-","-",J18*INDEX('3c Mappings'!$C$8:$O$21,MATCH($C188,'3c Mappings'!$B$8:$B$21,0),MATCH($B188,'3c Mappings'!$C$7:$O$7,0)))</f>
        <v>0</v>
      </c>
      <c r="K188" s="82">
        <f>IF(K18="-","-",K18*INDEX('3c Mappings'!$C$8:$O$21,MATCH($C188,'3c Mappings'!$B$8:$B$21,0),MATCH($B188,'3c Mappings'!$C$7:$O$7,0)))</f>
        <v>0</v>
      </c>
      <c r="L188" s="82">
        <f>IF(L18="-","-",L18*INDEX('3c Mappings'!$C$8:$O$21,MATCH($C188,'3c Mappings'!$B$8:$B$21,0),MATCH($B188,'3c Mappings'!$C$7:$O$7,0)))</f>
        <v>0</v>
      </c>
      <c r="M188" s="82">
        <f>IF(M18="-","-",M18*INDEX('3c Mappings'!$C$8:$O$21,MATCH($C188,'3c Mappings'!$B$8:$B$21,0),MATCH($B188,'3c Mappings'!$C$7:$O$7,0)))</f>
        <v>0</v>
      </c>
      <c r="N188" s="84"/>
      <c r="O188" s="82">
        <f>IF(O18="-","-",O18*INDEX('3c Mappings'!$C$8:$O$21,MATCH($C188,'3c Mappings'!$B$8:$B$21,0),MATCH($B188,'3c Mappings'!$C$7:$O$7,0)))</f>
        <v>0</v>
      </c>
      <c r="P188" s="82">
        <f>IF(P18="-","-",P18*INDEX('3c Mappings'!$C$8:$O$21,MATCH($C188,'3c Mappings'!$B$8:$B$21,0),MATCH($B188,'3c Mappings'!$C$7:$O$7,0)))</f>
        <v>0</v>
      </c>
      <c r="Q188" s="82">
        <f>IF(Q18="-","-",Q18*INDEX('3c Mappings'!$C$8:$O$21,MATCH($C188,'3c Mappings'!$B$8:$B$21,0),MATCH($B188,'3c Mappings'!$C$7:$O$7,0)))</f>
        <v>0</v>
      </c>
      <c r="R188" s="82">
        <f>IF(R18="-","-",R18*INDEX('3c Mappings'!$C$8:$O$21,MATCH($C188,'3c Mappings'!$B$8:$B$21,0),MATCH($B188,'3c Mappings'!$C$7:$O$7,0)))</f>
        <v>0</v>
      </c>
      <c r="S188" s="82">
        <f>IF(S18="-","-",S18*INDEX('3c Mappings'!$C$8:$O$21,MATCH($C188,'3c Mappings'!$B$8:$B$21,0),MATCH($B188,'3c Mappings'!$C$7:$O$7,0)))</f>
        <v>0</v>
      </c>
      <c r="T188" s="82">
        <f>IF(T18="-","-",T18*INDEX('3c Mappings'!$C$8:$O$21,MATCH($C188,'3c Mappings'!$B$8:$B$21,0),MATCH($B188,'3c Mappings'!$C$7:$O$7,0)))</f>
        <v>0</v>
      </c>
      <c r="U188" s="82">
        <f>IF(U18="-","-",U18*INDEX('3c Mappings'!$C$8:$O$21,MATCH($C188,'3c Mappings'!$B$8:$B$21,0),MATCH($B188,'3c Mappings'!$C$7:$O$7,0)))</f>
        <v>0</v>
      </c>
      <c r="V188" s="82">
        <f>IF(V18="-","-",V18*INDEX('3c Mappings'!$C$8:$O$21,MATCH($C188,'3c Mappings'!$B$8:$B$21,0),MATCH($B188,'3c Mappings'!$C$7:$O$7,0)))</f>
        <v>0</v>
      </c>
      <c r="W188" s="82">
        <f>IF(W18="-","-",W18*INDEX('3c Mappings'!$C$8:$O$21,MATCH($C188,'3c Mappings'!$B$8:$B$21,0),MATCH($B188,'3c Mappings'!$C$7:$O$7,0)))</f>
        <v>0</v>
      </c>
      <c r="X188" s="82" t="str">
        <f>IF(X18="-","-",X18*INDEX('3c Mappings'!$C$8:$O$21,MATCH($C188,'3c Mappings'!$B$8:$B$21,0),MATCH($B188,'3c Mappings'!$C$7:$O$7,0)))</f>
        <v>-</v>
      </c>
      <c r="Y188" s="82" t="str">
        <f>IF(Y18="-","-",Y18*INDEX('3c Mappings'!$C$8:$O$21,MATCH($C188,'3c Mappings'!$B$8:$B$21,0),MATCH($B188,'3c Mappings'!$C$7:$O$7,0)))</f>
        <v>-</v>
      </c>
      <c r="Z188" s="10"/>
    </row>
    <row r="189" spans="1:26" s="14" customFormat="1" ht="11.25">
      <c r="A189" s="10"/>
      <c r="B189" s="74" t="s">
        <v>161</v>
      </c>
      <c r="C189" s="75" t="s">
        <v>141</v>
      </c>
      <c r="D189" s="197"/>
      <c r="E189" s="29"/>
      <c r="F189" s="82">
        <f>IF(F19="-","-",F19*INDEX('3c Mappings'!$C$8:$O$21,MATCH($C189,'3c Mappings'!$B$8:$B$21,0),MATCH($B189,'3c Mappings'!$C$7:$O$7,0)))</f>
        <v>0</v>
      </c>
      <c r="G189" s="82">
        <f>IF(G19="-","-",G19*INDEX('3c Mappings'!$C$8:$O$21,MATCH($C189,'3c Mappings'!$B$8:$B$21,0),MATCH($B189,'3c Mappings'!$C$7:$O$7,0)))</f>
        <v>0</v>
      </c>
      <c r="H189" s="82">
        <f>IF(H19="-","-",H19*INDEX('3c Mappings'!$C$8:$O$21,MATCH($C189,'3c Mappings'!$B$8:$B$21,0),MATCH($B189,'3c Mappings'!$C$7:$O$7,0)))</f>
        <v>0</v>
      </c>
      <c r="I189" s="82">
        <f>IF(I19="-","-",I19*INDEX('3c Mappings'!$C$8:$O$21,MATCH($C189,'3c Mappings'!$B$8:$B$21,0),MATCH($B189,'3c Mappings'!$C$7:$O$7,0)))</f>
        <v>0</v>
      </c>
      <c r="J189" s="82">
        <f>IF(J19="-","-",J19*INDEX('3c Mappings'!$C$8:$O$21,MATCH($C189,'3c Mappings'!$B$8:$B$21,0),MATCH($B189,'3c Mappings'!$C$7:$O$7,0)))</f>
        <v>0</v>
      </c>
      <c r="K189" s="82">
        <f>IF(K19="-","-",K19*INDEX('3c Mappings'!$C$8:$O$21,MATCH($C189,'3c Mappings'!$B$8:$B$21,0),MATCH($B189,'3c Mappings'!$C$7:$O$7,0)))</f>
        <v>0</v>
      </c>
      <c r="L189" s="82">
        <f>IF(L19="-","-",L19*INDEX('3c Mappings'!$C$8:$O$21,MATCH($C189,'3c Mappings'!$B$8:$B$21,0),MATCH($B189,'3c Mappings'!$C$7:$O$7,0)))</f>
        <v>0</v>
      </c>
      <c r="M189" s="82">
        <f>IF(M19="-","-",M19*INDEX('3c Mappings'!$C$8:$O$21,MATCH($C189,'3c Mappings'!$B$8:$B$21,0),MATCH($B189,'3c Mappings'!$C$7:$O$7,0)))</f>
        <v>0</v>
      </c>
      <c r="N189" s="84"/>
      <c r="O189" s="82">
        <f>IF(O19="-","-",O19*INDEX('3c Mappings'!$C$8:$O$21,MATCH($C189,'3c Mappings'!$B$8:$B$21,0),MATCH($B189,'3c Mappings'!$C$7:$O$7,0)))</f>
        <v>0</v>
      </c>
      <c r="P189" s="82">
        <f>IF(P19="-","-",P19*INDEX('3c Mappings'!$C$8:$O$21,MATCH($C189,'3c Mappings'!$B$8:$B$21,0),MATCH($B189,'3c Mappings'!$C$7:$O$7,0)))</f>
        <v>0</v>
      </c>
      <c r="Q189" s="82">
        <f>IF(Q19="-","-",Q19*INDEX('3c Mappings'!$C$8:$O$21,MATCH($C189,'3c Mappings'!$B$8:$B$21,0),MATCH($B189,'3c Mappings'!$C$7:$O$7,0)))</f>
        <v>0</v>
      </c>
      <c r="R189" s="82">
        <f>IF(R19="-","-",R19*INDEX('3c Mappings'!$C$8:$O$21,MATCH($C189,'3c Mappings'!$B$8:$B$21,0),MATCH($B189,'3c Mappings'!$C$7:$O$7,0)))</f>
        <v>0</v>
      </c>
      <c r="S189" s="82">
        <f>IF(S19="-","-",S19*INDEX('3c Mappings'!$C$8:$O$21,MATCH($C189,'3c Mappings'!$B$8:$B$21,0),MATCH($B189,'3c Mappings'!$C$7:$O$7,0)))</f>
        <v>0</v>
      </c>
      <c r="T189" s="82">
        <f>IF(T19="-","-",T19*INDEX('3c Mappings'!$C$8:$O$21,MATCH($C189,'3c Mappings'!$B$8:$B$21,0),MATCH($B189,'3c Mappings'!$C$7:$O$7,0)))</f>
        <v>0</v>
      </c>
      <c r="U189" s="82">
        <f>IF(U19="-","-",U19*INDEX('3c Mappings'!$C$8:$O$21,MATCH($C189,'3c Mappings'!$B$8:$B$21,0),MATCH($B189,'3c Mappings'!$C$7:$O$7,0)))</f>
        <v>0</v>
      </c>
      <c r="V189" s="82">
        <f>IF(V19="-","-",V19*INDEX('3c Mappings'!$C$8:$O$21,MATCH($C189,'3c Mappings'!$B$8:$B$21,0),MATCH($B189,'3c Mappings'!$C$7:$O$7,0)))</f>
        <v>0</v>
      </c>
      <c r="W189" s="82">
        <f>IF(W19="-","-",W19*INDEX('3c Mappings'!$C$8:$O$21,MATCH($C189,'3c Mappings'!$B$8:$B$21,0),MATCH($B189,'3c Mappings'!$C$7:$O$7,0)))</f>
        <v>0</v>
      </c>
      <c r="X189" s="82" t="str">
        <f>IF(X19="-","-",X19*INDEX('3c Mappings'!$C$8:$O$21,MATCH($C189,'3c Mappings'!$B$8:$B$21,0),MATCH($B189,'3c Mappings'!$C$7:$O$7,0)))</f>
        <v>-</v>
      </c>
      <c r="Y189" s="82" t="str">
        <f>IF(Y19="-","-",Y19*INDEX('3c Mappings'!$C$8:$O$21,MATCH($C189,'3c Mappings'!$B$8:$B$21,0),MATCH($B189,'3c Mappings'!$C$7:$O$7,0)))</f>
        <v>-</v>
      </c>
      <c r="Z189" s="10"/>
    </row>
    <row r="190" spans="1:26" s="14" customFormat="1" ht="11.25">
      <c r="A190" s="10"/>
      <c r="B190" s="74" t="s">
        <v>162</v>
      </c>
      <c r="C190" s="75" t="s">
        <v>141</v>
      </c>
      <c r="D190" s="197"/>
      <c r="E190" s="29"/>
      <c r="F190" s="82">
        <f>IF(F20="-","-",F20*INDEX('3c Mappings'!$C$8:$O$21,MATCH($C190,'3c Mappings'!$B$8:$B$21,0),MATCH($B190,'3c Mappings'!$C$7:$O$7,0)))</f>
        <v>4.466020763588638</v>
      </c>
      <c r="G190" s="82">
        <f>IF(G20="-","-",G20*INDEX('3c Mappings'!$C$8:$O$21,MATCH($C190,'3c Mappings'!$B$8:$B$21,0),MATCH($B190,'3c Mappings'!$C$7:$O$7,0)))</f>
        <v>4.346276076698989</v>
      </c>
      <c r="H190" s="82">
        <f>IF(H20="-","-",H20*INDEX('3c Mappings'!$C$8:$O$21,MATCH($C190,'3c Mappings'!$B$8:$B$21,0),MATCH($B190,'3c Mappings'!$C$7:$O$7,0)))</f>
        <v>4.5623561133211537</v>
      </c>
      <c r="I190" s="82">
        <f>IF(I20="-","-",I20*INDEX('3c Mappings'!$C$8:$O$21,MATCH($C190,'3c Mappings'!$B$8:$B$21,0),MATCH($B190,'3c Mappings'!$C$7:$O$7,0)))</f>
        <v>4.2150965213411746</v>
      </c>
      <c r="J190" s="82">
        <f>IF(J20="-","-",J20*INDEX('3c Mappings'!$C$8:$O$21,MATCH($C190,'3c Mappings'!$B$8:$B$21,0),MATCH($B190,'3c Mappings'!$C$7:$O$7,0)))</f>
        <v>4.2033062000546941</v>
      </c>
      <c r="K190" s="82">
        <f>IF(K20="-","-",K20*INDEX('3c Mappings'!$C$8:$O$21,MATCH($C190,'3c Mappings'!$B$8:$B$21,0),MATCH($B190,'3c Mappings'!$C$7:$O$7,0)))</f>
        <v>4.2272551374326248</v>
      </c>
      <c r="L190" s="82">
        <f>IF(L20="-","-",L20*INDEX('3c Mappings'!$C$8:$O$21,MATCH($C190,'3c Mappings'!$B$8:$B$21,0),MATCH($B190,'3c Mappings'!$C$7:$O$7,0)))</f>
        <v>3.6989098457295921</v>
      </c>
      <c r="M190" s="82">
        <f>IF(M20="-","-",M20*INDEX('3c Mappings'!$C$8:$O$21,MATCH($C190,'3c Mappings'!$B$8:$B$21,0),MATCH($B190,'3c Mappings'!$C$7:$O$7,0)))</f>
        <v>3.7707566578633811</v>
      </c>
      <c r="N190" s="84"/>
      <c r="O190" s="82">
        <f>IF(O20="-","-",O20*INDEX('3c Mappings'!$C$8:$O$21,MATCH($C190,'3c Mappings'!$B$8:$B$21,0),MATCH($B190,'3c Mappings'!$C$7:$O$7,0)))</f>
        <v>3.7707566578633811</v>
      </c>
      <c r="P190" s="82">
        <f>IF(P20="-","-",P20*INDEX('3c Mappings'!$C$8:$O$21,MATCH($C190,'3c Mappings'!$B$8:$B$21,0),MATCH($B190,'3c Mappings'!$C$7:$O$7,0)))</f>
        <v>4.65919739112804</v>
      </c>
      <c r="Q190" s="82">
        <f>IF(Q20="-","-",Q20*INDEX('3c Mappings'!$C$8:$O$21,MATCH($C190,'3c Mappings'!$B$8:$B$21,0),MATCH($B190,'3c Mappings'!$C$7:$O$7,0)))</f>
        <v>4.2161420496363418</v>
      </c>
      <c r="R190" s="82">
        <f>IF(R20="-","-",R20*INDEX('3c Mappings'!$C$8:$O$21,MATCH($C190,'3c Mappings'!$B$8:$B$21,0),MATCH($B190,'3c Mappings'!$C$7:$O$7,0)))</f>
        <v>4.2615020922492537</v>
      </c>
      <c r="S190" s="82">
        <f>IF(S20="-","-",S20*INDEX('3c Mappings'!$C$8:$O$21,MATCH($C190,'3c Mappings'!$B$8:$B$21,0),MATCH($B190,'3c Mappings'!$C$7:$O$7,0)))</f>
        <v>1.6031700432990579</v>
      </c>
      <c r="T190" s="82">
        <f>IF(T20="-","-",T20*INDEX('3c Mappings'!$C$8:$O$21,MATCH($C190,'3c Mappings'!$B$8:$B$21,0),MATCH($B190,'3c Mappings'!$C$7:$O$7,0)))</f>
        <v>10.133850904685444</v>
      </c>
      <c r="U190" s="82">
        <f>IF(U20="-","-",U20*INDEX('3c Mappings'!$C$8:$O$21,MATCH($C190,'3c Mappings'!$B$8:$B$21,0),MATCH($B190,'3c Mappings'!$C$7:$O$7,0)))</f>
        <v>9.7027700318827073</v>
      </c>
      <c r="V190" s="82">
        <f>IF(V20="-","-",V20*INDEX('3c Mappings'!$C$8:$O$21,MATCH($C190,'3c Mappings'!$B$8:$B$21,0),MATCH($B190,'3c Mappings'!$C$7:$O$7,0)))</f>
        <v>13.690883661218592</v>
      </c>
      <c r="W190" s="82">
        <f>IF(W20="-","-",W20*INDEX('3c Mappings'!$C$8:$O$21,MATCH($C190,'3c Mappings'!$B$8:$B$21,0),MATCH($B190,'3c Mappings'!$C$7:$O$7,0)))</f>
        <v>16.69647530214877</v>
      </c>
      <c r="X190" s="82" t="str">
        <f>IF(X20="-","-",X20*INDEX('3c Mappings'!$C$8:$O$21,MATCH($C190,'3c Mappings'!$B$8:$B$21,0),MATCH($B190,'3c Mappings'!$C$7:$O$7,0)))</f>
        <v>-</v>
      </c>
      <c r="Y190" s="82" t="str">
        <f>IF(Y20="-","-",Y20*INDEX('3c Mappings'!$C$8:$O$21,MATCH($C190,'3c Mappings'!$B$8:$B$21,0),MATCH($B190,'3c Mappings'!$C$7:$O$7,0)))</f>
        <v>-</v>
      </c>
      <c r="Z190" s="10"/>
    </row>
    <row r="191" spans="1:26" s="14" customFormat="1" ht="11.25">
      <c r="A191" s="10"/>
      <c r="B191" s="74" t="s">
        <v>163</v>
      </c>
      <c r="C191" s="75" t="s">
        <v>141</v>
      </c>
      <c r="D191" s="197"/>
      <c r="E191" s="29"/>
      <c r="F191" s="82">
        <f>IF(F21="-","-",F21*INDEX('3c Mappings'!$C$8:$O$21,MATCH($C191,'3c Mappings'!$B$8:$B$21,0),MATCH($B191,'3c Mappings'!$C$7:$O$7,0)))</f>
        <v>0</v>
      </c>
      <c r="G191" s="82">
        <f>IF(G21="-","-",G21*INDEX('3c Mappings'!$C$8:$O$21,MATCH($C191,'3c Mappings'!$B$8:$B$21,0),MATCH($B191,'3c Mappings'!$C$7:$O$7,0)))</f>
        <v>0</v>
      </c>
      <c r="H191" s="82">
        <f>IF(H21="-","-",H21*INDEX('3c Mappings'!$C$8:$O$21,MATCH($C191,'3c Mappings'!$B$8:$B$21,0),MATCH($B191,'3c Mappings'!$C$7:$O$7,0)))</f>
        <v>0</v>
      </c>
      <c r="I191" s="82">
        <f>IF(I21="-","-",I21*INDEX('3c Mappings'!$C$8:$O$21,MATCH($C191,'3c Mappings'!$B$8:$B$21,0),MATCH($B191,'3c Mappings'!$C$7:$O$7,0)))</f>
        <v>0</v>
      </c>
      <c r="J191" s="82">
        <f>IF(J21="-","-",J21*INDEX('3c Mappings'!$C$8:$O$21,MATCH($C191,'3c Mappings'!$B$8:$B$21,0),MATCH($B191,'3c Mappings'!$C$7:$O$7,0)))</f>
        <v>0</v>
      </c>
      <c r="K191" s="82">
        <f>IF(K21="-","-",K21*INDEX('3c Mappings'!$C$8:$O$21,MATCH($C191,'3c Mappings'!$B$8:$B$21,0),MATCH($B191,'3c Mappings'!$C$7:$O$7,0)))</f>
        <v>0</v>
      </c>
      <c r="L191" s="82">
        <f>IF(L21="-","-",L21*INDEX('3c Mappings'!$C$8:$O$21,MATCH($C191,'3c Mappings'!$B$8:$B$21,0),MATCH($B191,'3c Mappings'!$C$7:$O$7,0)))</f>
        <v>0</v>
      </c>
      <c r="M191" s="82">
        <f>IF(M21="-","-",M21*INDEX('3c Mappings'!$C$8:$O$21,MATCH($C191,'3c Mappings'!$B$8:$B$21,0),MATCH($B191,'3c Mappings'!$C$7:$O$7,0)))</f>
        <v>0</v>
      </c>
      <c r="N191" s="84"/>
      <c r="O191" s="82">
        <f>IF(O21="-","-",O21*INDEX('3c Mappings'!$C$8:$O$21,MATCH($C191,'3c Mappings'!$B$8:$B$21,0),MATCH($B191,'3c Mappings'!$C$7:$O$7,0)))</f>
        <v>0</v>
      </c>
      <c r="P191" s="82">
        <f>IF(P21="-","-",P21*INDEX('3c Mappings'!$C$8:$O$21,MATCH($C191,'3c Mappings'!$B$8:$B$21,0),MATCH($B191,'3c Mappings'!$C$7:$O$7,0)))</f>
        <v>0</v>
      </c>
      <c r="Q191" s="82">
        <f>IF(Q21="-","-",Q21*INDEX('3c Mappings'!$C$8:$O$21,MATCH($C191,'3c Mappings'!$B$8:$B$21,0),MATCH($B191,'3c Mappings'!$C$7:$O$7,0)))</f>
        <v>0</v>
      </c>
      <c r="R191" s="82">
        <f>IF(R21="-","-",R21*INDEX('3c Mappings'!$C$8:$O$21,MATCH($C191,'3c Mappings'!$B$8:$B$21,0),MATCH($B191,'3c Mappings'!$C$7:$O$7,0)))</f>
        <v>0</v>
      </c>
      <c r="S191" s="82">
        <f>IF(S21="-","-",S21*INDEX('3c Mappings'!$C$8:$O$21,MATCH($C191,'3c Mappings'!$B$8:$B$21,0),MATCH($B191,'3c Mappings'!$C$7:$O$7,0)))</f>
        <v>0</v>
      </c>
      <c r="T191" s="82">
        <f>IF(T21="-","-",T21*INDEX('3c Mappings'!$C$8:$O$21,MATCH($C191,'3c Mappings'!$B$8:$B$21,0),MATCH($B191,'3c Mappings'!$C$7:$O$7,0)))</f>
        <v>0</v>
      </c>
      <c r="U191" s="82">
        <f>IF(U21="-","-",U21*INDEX('3c Mappings'!$C$8:$O$21,MATCH($C191,'3c Mappings'!$B$8:$B$21,0),MATCH($B191,'3c Mappings'!$C$7:$O$7,0)))</f>
        <v>0</v>
      </c>
      <c r="V191" s="82">
        <f>IF(V21="-","-",V21*INDEX('3c Mappings'!$C$8:$O$21,MATCH($C191,'3c Mappings'!$B$8:$B$21,0),MATCH($B191,'3c Mappings'!$C$7:$O$7,0)))</f>
        <v>0</v>
      </c>
      <c r="W191" s="82">
        <f>IF(W21="-","-",W21*INDEX('3c Mappings'!$C$8:$O$21,MATCH($C191,'3c Mappings'!$B$8:$B$21,0),MATCH($B191,'3c Mappings'!$C$7:$O$7,0)))</f>
        <v>0</v>
      </c>
      <c r="X191" s="82" t="str">
        <f>IF(X21="-","-",X21*INDEX('3c Mappings'!$C$8:$O$21,MATCH($C191,'3c Mappings'!$B$8:$B$21,0),MATCH($B191,'3c Mappings'!$C$7:$O$7,0)))</f>
        <v>-</v>
      </c>
      <c r="Y191" s="82" t="str">
        <f>IF(Y21="-","-",Y21*INDEX('3c Mappings'!$C$8:$O$21,MATCH($C191,'3c Mappings'!$B$8:$B$21,0),MATCH($B191,'3c Mappings'!$C$7:$O$7,0)))</f>
        <v>-</v>
      </c>
      <c r="Z191" s="10"/>
    </row>
    <row r="192" spans="1:26" s="14" customFormat="1" ht="11.25">
      <c r="A192" s="10"/>
      <c r="B192" s="74" t="s">
        <v>164</v>
      </c>
      <c r="C192" s="75" t="s">
        <v>141</v>
      </c>
      <c r="D192" s="197"/>
      <c r="E192" s="29"/>
      <c r="F192" s="82">
        <f>IF(F22="-","-",F22*INDEX('3c Mappings'!$C$8:$O$21,MATCH($C192,'3c Mappings'!$B$8:$B$21,0),MATCH($B192,'3c Mappings'!$C$7:$O$7,0)))</f>
        <v>0</v>
      </c>
      <c r="G192" s="82">
        <f>IF(G22="-","-",G22*INDEX('3c Mappings'!$C$8:$O$21,MATCH($C192,'3c Mappings'!$B$8:$B$21,0),MATCH($B192,'3c Mappings'!$C$7:$O$7,0)))</f>
        <v>0</v>
      </c>
      <c r="H192" s="82">
        <f>IF(H22="-","-",H22*INDEX('3c Mappings'!$C$8:$O$21,MATCH($C192,'3c Mappings'!$B$8:$B$21,0),MATCH($B192,'3c Mappings'!$C$7:$O$7,0)))</f>
        <v>0</v>
      </c>
      <c r="I192" s="82">
        <f>IF(I22="-","-",I22*INDEX('3c Mappings'!$C$8:$O$21,MATCH($C192,'3c Mappings'!$B$8:$B$21,0),MATCH($B192,'3c Mappings'!$C$7:$O$7,0)))</f>
        <v>0</v>
      </c>
      <c r="J192" s="82">
        <f>IF(J22="-","-",J22*INDEX('3c Mappings'!$C$8:$O$21,MATCH($C192,'3c Mappings'!$B$8:$B$21,0),MATCH($B192,'3c Mappings'!$C$7:$O$7,0)))</f>
        <v>0</v>
      </c>
      <c r="K192" s="82">
        <f>IF(K22="-","-",K22*INDEX('3c Mappings'!$C$8:$O$21,MATCH($C192,'3c Mappings'!$B$8:$B$21,0),MATCH($B192,'3c Mappings'!$C$7:$O$7,0)))</f>
        <v>0</v>
      </c>
      <c r="L192" s="82">
        <f>IF(L22="-","-",L22*INDEX('3c Mappings'!$C$8:$O$21,MATCH($C192,'3c Mappings'!$B$8:$B$21,0),MATCH($B192,'3c Mappings'!$C$7:$O$7,0)))</f>
        <v>0</v>
      </c>
      <c r="M192" s="82">
        <f>IF(M22="-","-",M22*INDEX('3c Mappings'!$C$8:$O$21,MATCH($C192,'3c Mappings'!$B$8:$B$21,0),MATCH($B192,'3c Mappings'!$C$7:$O$7,0)))</f>
        <v>0</v>
      </c>
      <c r="N192" s="84"/>
      <c r="O192" s="82">
        <f>IF(O22="-","-",O22*INDEX('3c Mappings'!$C$8:$O$21,MATCH($C192,'3c Mappings'!$B$8:$B$21,0),MATCH($B192,'3c Mappings'!$C$7:$O$7,0)))</f>
        <v>0</v>
      </c>
      <c r="P192" s="82">
        <f>IF(P22="-","-",P22*INDEX('3c Mappings'!$C$8:$O$21,MATCH($C192,'3c Mappings'!$B$8:$B$21,0),MATCH($B192,'3c Mappings'!$C$7:$O$7,0)))</f>
        <v>0</v>
      </c>
      <c r="Q192" s="82">
        <f>IF(Q22="-","-",Q22*INDEX('3c Mappings'!$C$8:$O$21,MATCH($C192,'3c Mappings'!$B$8:$B$21,0),MATCH($B192,'3c Mappings'!$C$7:$O$7,0)))</f>
        <v>0</v>
      </c>
      <c r="R192" s="82">
        <f>IF(R22="-","-",R22*INDEX('3c Mappings'!$C$8:$O$21,MATCH($C192,'3c Mappings'!$B$8:$B$21,0),MATCH($B192,'3c Mappings'!$C$7:$O$7,0)))</f>
        <v>0</v>
      </c>
      <c r="S192" s="82">
        <f>IF(S22="-","-",S22*INDEX('3c Mappings'!$C$8:$O$21,MATCH($C192,'3c Mappings'!$B$8:$B$21,0),MATCH($B192,'3c Mappings'!$C$7:$O$7,0)))</f>
        <v>0</v>
      </c>
      <c r="T192" s="82">
        <f>IF(T22="-","-",T22*INDEX('3c Mappings'!$C$8:$O$21,MATCH($C192,'3c Mappings'!$B$8:$B$21,0),MATCH($B192,'3c Mappings'!$C$7:$O$7,0)))</f>
        <v>0</v>
      </c>
      <c r="U192" s="82">
        <f>IF(U22="-","-",U22*INDEX('3c Mappings'!$C$8:$O$21,MATCH($C192,'3c Mappings'!$B$8:$B$21,0),MATCH($B192,'3c Mappings'!$C$7:$O$7,0)))</f>
        <v>0</v>
      </c>
      <c r="V192" s="82">
        <f>IF(V22="-","-",V22*INDEX('3c Mappings'!$C$8:$O$21,MATCH($C192,'3c Mappings'!$B$8:$B$21,0),MATCH($B192,'3c Mappings'!$C$7:$O$7,0)))</f>
        <v>0</v>
      </c>
      <c r="W192" s="82">
        <f>IF(W22="-","-",W22*INDEX('3c Mappings'!$C$8:$O$21,MATCH($C192,'3c Mappings'!$B$8:$B$21,0),MATCH($B192,'3c Mappings'!$C$7:$O$7,0)))</f>
        <v>0</v>
      </c>
      <c r="X192" s="82" t="str">
        <f>IF(X22="-","-",X22*INDEX('3c Mappings'!$C$8:$O$21,MATCH($C192,'3c Mappings'!$B$8:$B$21,0),MATCH($B192,'3c Mappings'!$C$7:$O$7,0)))</f>
        <v>-</v>
      </c>
      <c r="Y192" s="82" t="str">
        <f>IF(Y22="-","-",Y22*INDEX('3c Mappings'!$C$8:$O$21,MATCH($C192,'3c Mappings'!$B$8:$B$21,0),MATCH($B192,'3c Mappings'!$C$7:$O$7,0)))</f>
        <v>-</v>
      </c>
      <c r="Z192" s="10"/>
    </row>
    <row r="193" spans="1:26" s="14" customFormat="1" ht="11.25">
      <c r="A193" s="10"/>
      <c r="B193" s="74" t="s">
        <v>165</v>
      </c>
      <c r="C193" s="75" t="s">
        <v>141</v>
      </c>
      <c r="D193" s="197"/>
      <c r="E193" s="29"/>
      <c r="F193" s="82">
        <f>IF(F23="-","-",F23*INDEX('3c Mappings'!$C$8:$O$21,MATCH($C193,'3c Mappings'!$B$8:$B$21,0),MATCH($B193,'3c Mappings'!$C$7:$O$7,0)))</f>
        <v>0</v>
      </c>
      <c r="G193" s="82">
        <f>IF(G23="-","-",G23*INDEX('3c Mappings'!$C$8:$O$21,MATCH($C193,'3c Mappings'!$B$8:$B$21,0),MATCH($B193,'3c Mappings'!$C$7:$O$7,0)))</f>
        <v>0</v>
      </c>
      <c r="H193" s="82">
        <f>IF(H23="-","-",H23*INDEX('3c Mappings'!$C$8:$O$21,MATCH($C193,'3c Mappings'!$B$8:$B$21,0),MATCH($B193,'3c Mappings'!$C$7:$O$7,0)))</f>
        <v>0</v>
      </c>
      <c r="I193" s="82">
        <f>IF(I23="-","-",I23*INDEX('3c Mappings'!$C$8:$O$21,MATCH($C193,'3c Mappings'!$B$8:$B$21,0),MATCH($B193,'3c Mappings'!$C$7:$O$7,0)))</f>
        <v>0</v>
      </c>
      <c r="J193" s="82">
        <f>IF(J23="-","-",J23*INDEX('3c Mappings'!$C$8:$O$21,MATCH($C193,'3c Mappings'!$B$8:$B$21,0),MATCH($B193,'3c Mappings'!$C$7:$O$7,0)))</f>
        <v>0</v>
      </c>
      <c r="K193" s="82">
        <f>IF(K23="-","-",K23*INDEX('3c Mappings'!$C$8:$O$21,MATCH($C193,'3c Mappings'!$B$8:$B$21,0),MATCH($B193,'3c Mappings'!$C$7:$O$7,0)))</f>
        <v>0</v>
      </c>
      <c r="L193" s="82">
        <f>IF(L23="-","-",L23*INDEX('3c Mappings'!$C$8:$O$21,MATCH($C193,'3c Mappings'!$B$8:$B$21,0),MATCH($B193,'3c Mappings'!$C$7:$O$7,0)))</f>
        <v>0</v>
      </c>
      <c r="M193" s="82">
        <f>IF(M23="-","-",M23*INDEX('3c Mappings'!$C$8:$O$21,MATCH($C193,'3c Mappings'!$B$8:$B$21,0),MATCH($B193,'3c Mappings'!$C$7:$O$7,0)))</f>
        <v>0</v>
      </c>
      <c r="N193" s="84"/>
      <c r="O193" s="82">
        <f>IF(O23="-","-",O23*INDEX('3c Mappings'!$C$8:$O$21,MATCH($C193,'3c Mappings'!$B$8:$B$21,0),MATCH($B193,'3c Mappings'!$C$7:$O$7,0)))</f>
        <v>0</v>
      </c>
      <c r="P193" s="82">
        <f>IF(P23="-","-",P23*INDEX('3c Mappings'!$C$8:$O$21,MATCH($C193,'3c Mappings'!$B$8:$B$21,0),MATCH($B193,'3c Mappings'!$C$7:$O$7,0)))</f>
        <v>0</v>
      </c>
      <c r="Q193" s="82">
        <f>IF(Q23="-","-",Q23*INDEX('3c Mappings'!$C$8:$O$21,MATCH($C193,'3c Mappings'!$B$8:$B$21,0),MATCH($B193,'3c Mappings'!$C$7:$O$7,0)))</f>
        <v>0</v>
      </c>
      <c r="R193" s="82">
        <f>IF(R23="-","-",R23*INDEX('3c Mappings'!$C$8:$O$21,MATCH($C193,'3c Mappings'!$B$8:$B$21,0),MATCH($B193,'3c Mappings'!$C$7:$O$7,0)))</f>
        <v>0</v>
      </c>
      <c r="S193" s="82">
        <f>IF(S23="-","-",S23*INDEX('3c Mappings'!$C$8:$O$21,MATCH($C193,'3c Mappings'!$B$8:$B$21,0),MATCH($B193,'3c Mappings'!$C$7:$O$7,0)))</f>
        <v>0</v>
      </c>
      <c r="T193" s="82">
        <f>IF(T23="-","-",T23*INDEX('3c Mappings'!$C$8:$O$21,MATCH($C193,'3c Mappings'!$B$8:$B$21,0),MATCH($B193,'3c Mappings'!$C$7:$O$7,0)))</f>
        <v>0</v>
      </c>
      <c r="U193" s="82">
        <f>IF(U23="-","-",U23*INDEX('3c Mappings'!$C$8:$O$21,MATCH($C193,'3c Mappings'!$B$8:$B$21,0),MATCH($B193,'3c Mappings'!$C$7:$O$7,0)))</f>
        <v>0</v>
      </c>
      <c r="V193" s="82">
        <f>IF(V23="-","-",V23*INDEX('3c Mappings'!$C$8:$O$21,MATCH($C193,'3c Mappings'!$B$8:$B$21,0),MATCH($B193,'3c Mappings'!$C$7:$O$7,0)))</f>
        <v>0</v>
      </c>
      <c r="W193" s="82">
        <f>IF(W23="-","-",W23*INDEX('3c Mappings'!$C$8:$O$21,MATCH($C193,'3c Mappings'!$B$8:$B$21,0),MATCH($B193,'3c Mappings'!$C$7:$O$7,0)))</f>
        <v>0</v>
      </c>
      <c r="X193" s="82" t="str">
        <f>IF(X23="-","-",X23*INDEX('3c Mappings'!$C$8:$O$21,MATCH($C193,'3c Mappings'!$B$8:$B$21,0),MATCH($B193,'3c Mappings'!$C$7:$O$7,0)))</f>
        <v>-</v>
      </c>
      <c r="Y193" s="82" t="str">
        <f>IF(Y23="-","-",Y23*INDEX('3c Mappings'!$C$8:$O$21,MATCH($C193,'3c Mappings'!$B$8:$B$21,0),MATCH($B193,'3c Mappings'!$C$7:$O$7,0)))</f>
        <v>-</v>
      </c>
      <c r="Z193" s="10"/>
    </row>
    <row r="194" spans="1:26" s="14" customFormat="1" ht="11.25">
      <c r="A194" s="10"/>
      <c r="B194" s="74" t="s">
        <v>166</v>
      </c>
      <c r="C194" s="75" t="s">
        <v>141</v>
      </c>
      <c r="D194" s="197"/>
      <c r="E194" s="29"/>
      <c r="F194" s="82">
        <f>IF(F24="-","-",F24*INDEX('3c Mappings'!$C$8:$O$21,MATCH($C194,'3c Mappings'!$B$8:$B$21,0),MATCH($B194,'3c Mappings'!$C$7:$O$7,0)))</f>
        <v>0</v>
      </c>
      <c r="G194" s="82">
        <f>IF(G24="-","-",G24*INDEX('3c Mappings'!$C$8:$O$21,MATCH($C194,'3c Mappings'!$B$8:$B$21,0),MATCH($B194,'3c Mappings'!$C$7:$O$7,0)))</f>
        <v>0</v>
      </c>
      <c r="H194" s="82">
        <f>IF(H24="-","-",H24*INDEX('3c Mappings'!$C$8:$O$21,MATCH($C194,'3c Mappings'!$B$8:$B$21,0),MATCH($B194,'3c Mappings'!$C$7:$O$7,0)))</f>
        <v>0</v>
      </c>
      <c r="I194" s="82">
        <f>IF(I24="-","-",I24*INDEX('3c Mappings'!$C$8:$O$21,MATCH($C194,'3c Mappings'!$B$8:$B$21,0),MATCH($B194,'3c Mappings'!$C$7:$O$7,0)))</f>
        <v>0</v>
      </c>
      <c r="J194" s="82">
        <f>IF(J24="-","-",J24*INDEX('3c Mappings'!$C$8:$O$21,MATCH($C194,'3c Mappings'!$B$8:$B$21,0),MATCH($B194,'3c Mappings'!$C$7:$O$7,0)))</f>
        <v>0</v>
      </c>
      <c r="K194" s="82">
        <f>IF(K24="-","-",K24*INDEX('3c Mappings'!$C$8:$O$21,MATCH($C194,'3c Mappings'!$B$8:$B$21,0),MATCH($B194,'3c Mappings'!$C$7:$O$7,0)))</f>
        <v>0</v>
      </c>
      <c r="L194" s="82">
        <f>IF(L24="-","-",L24*INDEX('3c Mappings'!$C$8:$O$21,MATCH($C194,'3c Mappings'!$B$8:$B$21,0),MATCH($B194,'3c Mappings'!$C$7:$O$7,0)))</f>
        <v>0</v>
      </c>
      <c r="M194" s="82">
        <f>IF(M24="-","-",M24*INDEX('3c Mappings'!$C$8:$O$21,MATCH($C194,'3c Mappings'!$B$8:$B$21,0),MATCH($B194,'3c Mappings'!$C$7:$O$7,0)))</f>
        <v>0</v>
      </c>
      <c r="N194" s="84"/>
      <c r="O194" s="82">
        <f>IF(O24="-","-",O24*INDEX('3c Mappings'!$C$8:$O$21,MATCH($C194,'3c Mappings'!$B$8:$B$21,0),MATCH($B194,'3c Mappings'!$C$7:$O$7,0)))</f>
        <v>0</v>
      </c>
      <c r="P194" s="82">
        <f>IF(P24="-","-",P24*INDEX('3c Mappings'!$C$8:$O$21,MATCH($C194,'3c Mappings'!$B$8:$B$21,0),MATCH($B194,'3c Mappings'!$C$7:$O$7,0)))</f>
        <v>0</v>
      </c>
      <c r="Q194" s="82">
        <f>IF(Q24="-","-",Q24*INDEX('3c Mappings'!$C$8:$O$21,MATCH($C194,'3c Mappings'!$B$8:$B$21,0),MATCH($B194,'3c Mappings'!$C$7:$O$7,0)))</f>
        <v>0</v>
      </c>
      <c r="R194" s="82">
        <f>IF(R24="-","-",R24*INDEX('3c Mappings'!$C$8:$O$21,MATCH($C194,'3c Mappings'!$B$8:$B$21,0),MATCH($B194,'3c Mappings'!$C$7:$O$7,0)))</f>
        <v>0</v>
      </c>
      <c r="S194" s="82">
        <f>IF(S24="-","-",S24*INDEX('3c Mappings'!$C$8:$O$21,MATCH($C194,'3c Mappings'!$B$8:$B$21,0),MATCH($B194,'3c Mappings'!$C$7:$O$7,0)))</f>
        <v>0</v>
      </c>
      <c r="T194" s="82">
        <f>IF(T24="-","-",T24*INDEX('3c Mappings'!$C$8:$O$21,MATCH($C194,'3c Mappings'!$B$8:$B$21,0),MATCH($B194,'3c Mappings'!$C$7:$O$7,0)))</f>
        <v>0</v>
      </c>
      <c r="U194" s="82">
        <f>IF(U24="-","-",U24*INDEX('3c Mappings'!$C$8:$O$21,MATCH($C194,'3c Mappings'!$B$8:$B$21,0),MATCH($B194,'3c Mappings'!$C$7:$O$7,0)))</f>
        <v>0</v>
      </c>
      <c r="V194" s="82">
        <f>IF(V24="-","-",V24*INDEX('3c Mappings'!$C$8:$O$21,MATCH($C194,'3c Mappings'!$B$8:$B$21,0),MATCH($B194,'3c Mappings'!$C$7:$O$7,0)))</f>
        <v>0</v>
      </c>
      <c r="W194" s="82">
        <f>IF(W24="-","-",W24*INDEX('3c Mappings'!$C$8:$O$21,MATCH($C194,'3c Mappings'!$B$8:$B$21,0),MATCH($B194,'3c Mappings'!$C$7:$O$7,0)))</f>
        <v>0</v>
      </c>
      <c r="X194" s="82" t="str">
        <f>IF(X24="-","-",X24*INDEX('3c Mappings'!$C$8:$O$21,MATCH($C194,'3c Mappings'!$B$8:$B$21,0),MATCH($B194,'3c Mappings'!$C$7:$O$7,0)))</f>
        <v>-</v>
      </c>
      <c r="Y194" s="82" t="str">
        <f>IF(Y24="-","-",Y24*INDEX('3c Mappings'!$C$8:$O$21,MATCH($C194,'3c Mappings'!$B$8:$B$21,0),MATCH($B194,'3c Mappings'!$C$7:$O$7,0)))</f>
        <v>-</v>
      </c>
      <c r="Z194" s="10"/>
    </row>
    <row r="195" spans="1:26" s="14" customFormat="1" ht="11.25">
      <c r="A195" s="10"/>
      <c r="B195" s="74" t="s">
        <v>167</v>
      </c>
      <c r="C195" s="75" t="s">
        <v>141</v>
      </c>
      <c r="D195" s="197"/>
      <c r="E195" s="29"/>
      <c r="F195" s="82">
        <f>IF(F25="-","-",F25*INDEX('3c Mappings'!$C$8:$O$21,MATCH($C195,'3c Mappings'!$B$8:$B$21,0),MATCH($B195,'3c Mappings'!$C$7:$O$7,0)))</f>
        <v>0</v>
      </c>
      <c r="G195" s="82">
        <f>IF(G25="-","-",G25*INDEX('3c Mappings'!$C$8:$O$21,MATCH($C195,'3c Mappings'!$B$8:$B$21,0),MATCH($B195,'3c Mappings'!$C$7:$O$7,0)))</f>
        <v>0</v>
      </c>
      <c r="H195" s="82">
        <f>IF(H25="-","-",H25*INDEX('3c Mappings'!$C$8:$O$21,MATCH($C195,'3c Mappings'!$B$8:$B$21,0),MATCH($B195,'3c Mappings'!$C$7:$O$7,0)))</f>
        <v>0</v>
      </c>
      <c r="I195" s="82">
        <f>IF(I25="-","-",I25*INDEX('3c Mappings'!$C$8:$O$21,MATCH($C195,'3c Mappings'!$B$8:$B$21,0),MATCH($B195,'3c Mappings'!$C$7:$O$7,0)))</f>
        <v>0</v>
      </c>
      <c r="J195" s="82">
        <f>IF(J25="-","-",J25*INDEX('3c Mappings'!$C$8:$O$21,MATCH($C195,'3c Mappings'!$B$8:$B$21,0),MATCH($B195,'3c Mappings'!$C$7:$O$7,0)))</f>
        <v>0</v>
      </c>
      <c r="K195" s="82">
        <f>IF(K25="-","-",K25*INDEX('3c Mappings'!$C$8:$O$21,MATCH($C195,'3c Mappings'!$B$8:$B$21,0),MATCH($B195,'3c Mappings'!$C$7:$O$7,0)))</f>
        <v>0</v>
      </c>
      <c r="L195" s="82">
        <f>IF(L25="-","-",L25*INDEX('3c Mappings'!$C$8:$O$21,MATCH($C195,'3c Mappings'!$B$8:$B$21,0),MATCH($B195,'3c Mappings'!$C$7:$O$7,0)))</f>
        <v>0</v>
      </c>
      <c r="M195" s="82">
        <f>IF(M25="-","-",M25*INDEX('3c Mappings'!$C$8:$O$21,MATCH($C195,'3c Mappings'!$B$8:$B$21,0),MATCH($B195,'3c Mappings'!$C$7:$O$7,0)))</f>
        <v>0</v>
      </c>
      <c r="N195" s="84"/>
      <c r="O195" s="82">
        <f>IF(O25="-","-",O25*INDEX('3c Mappings'!$C$8:$O$21,MATCH($C195,'3c Mappings'!$B$8:$B$21,0),MATCH($B195,'3c Mappings'!$C$7:$O$7,0)))</f>
        <v>0</v>
      </c>
      <c r="P195" s="82">
        <f>IF(P25="-","-",P25*INDEX('3c Mappings'!$C$8:$O$21,MATCH($C195,'3c Mappings'!$B$8:$B$21,0),MATCH($B195,'3c Mappings'!$C$7:$O$7,0)))</f>
        <v>0</v>
      </c>
      <c r="Q195" s="82">
        <f>IF(Q25="-","-",Q25*INDEX('3c Mappings'!$C$8:$O$21,MATCH($C195,'3c Mappings'!$B$8:$B$21,0),MATCH($B195,'3c Mappings'!$C$7:$O$7,0)))</f>
        <v>0</v>
      </c>
      <c r="R195" s="82">
        <f>IF(R25="-","-",R25*INDEX('3c Mappings'!$C$8:$O$21,MATCH($C195,'3c Mappings'!$B$8:$B$21,0),MATCH($B195,'3c Mappings'!$C$7:$O$7,0)))</f>
        <v>0</v>
      </c>
      <c r="S195" s="82">
        <f>IF(S25="-","-",S25*INDEX('3c Mappings'!$C$8:$O$21,MATCH($C195,'3c Mappings'!$B$8:$B$21,0),MATCH($B195,'3c Mappings'!$C$7:$O$7,0)))</f>
        <v>0</v>
      </c>
      <c r="T195" s="82">
        <f>IF(T25="-","-",T25*INDEX('3c Mappings'!$C$8:$O$21,MATCH($C195,'3c Mappings'!$B$8:$B$21,0),MATCH($B195,'3c Mappings'!$C$7:$O$7,0)))</f>
        <v>0</v>
      </c>
      <c r="U195" s="82">
        <f>IF(U25="-","-",U25*INDEX('3c Mappings'!$C$8:$O$21,MATCH($C195,'3c Mappings'!$B$8:$B$21,0),MATCH($B195,'3c Mappings'!$C$7:$O$7,0)))</f>
        <v>0</v>
      </c>
      <c r="V195" s="82">
        <f>IF(V25="-","-",V25*INDEX('3c Mappings'!$C$8:$O$21,MATCH($C195,'3c Mappings'!$B$8:$B$21,0),MATCH($B195,'3c Mappings'!$C$7:$O$7,0)))</f>
        <v>0</v>
      </c>
      <c r="W195" s="82">
        <f>IF(W25="-","-",W25*INDEX('3c Mappings'!$C$8:$O$21,MATCH($C195,'3c Mappings'!$B$8:$B$21,0),MATCH($B195,'3c Mappings'!$C$7:$O$7,0)))</f>
        <v>0</v>
      </c>
      <c r="X195" s="82" t="str">
        <f>IF(X25="-","-",X25*INDEX('3c Mappings'!$C$8:$O$21,MATCH($C195,'3c Mappings'!$B$8:$B$21,0),MATCH($B195,'3c Mappings'!$C$7:$O$7,0)))</f>
        <v>-</v>
      </c>
      <c r="Y195" s="82" t="str">
        <f>IF(Y25="-","-",Y25*INDEX('3c Mappings'!$C$8:$O$21,MATCH($C195,'3c Mappings'!$B$8:$B$21,0),MATCH($B195,'3c Mappings'!$C$7:$O$7,0)))</f>
        <v>-</v>
      </c>
      <c r="Z195" s="10"/>
    </row>
    <row r="196" spans="1:26" s="14" customFormat="1" ht="11.25">
      <c r="A196" s="10"/>
      <c r="B196" s="74" t="s">
        <v>168</v>
      </c>
      <c r="C196" s="75" t="s">
        <v>141</v>
      </c>
      <c r="D196" s="197"/>
      <c r="E196" s="29"/>
      <c r="F196" s="82">
        <f>IF(F26="-","-",F26*INDEX('3c Mappings'!$C$8:$O$21,MATCH($C196,'3c Mappings'!$B$8:$B$21,0),MATCH($B196,'3c Mappings'!$C$7:$O$7,0)))</f>
        <v>0</v>
      </c>
      <c r="G196" s="82">
        <f>IF(G26="-","-",G26*INDEX('3c Mappings'!$C$8:$O$21,MATCH($C196,'3c Mappings'!$B$8:$B$21,0),MATCH($B196,'3c Mappings'!$C$7:$O$7,0)))</f>
        <v>0</v>
      </c>
      <c r="H196" s="82">
        <f>IF(H26="-","-",H26*INDEX('3c Mappings'!$C$8:$O$21,MATCH($C196,'3c Mappings'!$B$8:$B$21,0),MATCH($B196,'3c Mappings'!$C$7:$O$7,0)))</f>
        <v>0</v>
      </c>
      <c r="I196" s="82">
        <f>IF(I26="-","-",I26*INDEX('3c Mappings'!$C$8:$O$21,MATCH($C196,'3c Mappings'!$B$8:$B$21,0),MATCH($B196,'3c Mappings'!$C$7:$O$7,0)))</f>
        <v>0</v>
      </c>
      <c r="J196" s="82">
        <f>IF(J26="-","-",J26*INDEX('3c Mappings'!$C$8:$O$21,MATCH($C196,'3c Mappings'!$B$8:$B$21,0),MATCH($B196,'3c Mappings'!$C$7:$O$7,0)))</f>
        <v>0</v>
      </c>
      <c r="K196" s="82">
        <f>IF(K26="-","-",K26*INDEX('3c Mappings'!$C$8:$O$21,MATCH($C196,'3c Mappings'!$B$8:$B$21,0),MATCH($B196,'3c Mappings'!$C$7:$O$7,0)))</f>
        <v>0</v>
      </c>
      <c r="L196" s="82">
        <f>IF(L26="-","-",L26*INDEX('3c Mappings'!$C$8:$O$21,MATCH($C196,'3c Mappings'!$B$8:$B$21,0),MATCH($B196,'3c Mappings'!$C$7:$O$7,0)))</f>
        <v>0</v>
      </c>
      <c r="M196" s="82">
        <f>IF(M26="-","-",M26*INDEX('3c Mappings'!$C$8:$O$21,MATCH($C196,'3c Mappings'!$B$8:$B$21,0),MATCH($B196,'3c Mappings'!$C$7:$O$7,0)))</f>
        <v>0</v>
      </c>
      <c r="N196" s="84"/>
      <c r="O196" s="82">
        <f>IF(O26="-","-",O26*INDEX('3c Mappings'!$C$8:$O$21,MATCH($C196,'3c Mappings'!$B$8:$B$21,0),MATCH($B196,'3c Mappings'!$C$7:$O$7,0)))</f>
        <v>0</v>
      </c>
      <c r="P196" s="82">
        <f>IF(P26="-","-",P26*INDEX('3c Mappings'!$C$8:$O$21,MATCH($C196,'3c Mappings'!$B$8:$B$21,0),MATCH($B196,'3c Mappings'!$C$7:$O$7,0)))</f>
        <v>0</v>
      </c>
      <c r="Q196" s="82">
        <f>IF(Q26="-","-",Q26*INDEX('3c Mappings'!$C$8:$O$21,MATCH($C196,'3c Mappings'!$B$8:$B$21,0),MATCH($B196,'3c Mappings'!$C$7:$O$7,0)))</f>
        <v>0</v>
      </c>
      <c r="R196" s="82">
        <f>IF(R26="-","-",R26*INDEX('3c Mappings'!$C$8:$O$21,MATCH($C196,'3c Mappings'!$B$8:$B$21,0),MATCH($B196,'3c Mappings'!$C$7:$O$7,0)))</f>
        <v>0</v>
      </c>
      <c r="S196" s="82">
        <f>IF(S26="-","-",S26*INDEX('3c Mappings'!$C$8:$O$21,MATCH($C196,'3c Mappings'!$B$8:$B$21,0),MATCH($B196,'3c Mappings'!$C$7:$O$7,0)))</f>
        <v>0</v>
      </c>
      <c r="T196" s="82">
        <f>IF(T26="-","-",T26*INDEX('3c Mappings'!$C$8:$O$21,MATCH($C196,'3c Mappings'!$B$8:$B$21,0),MATCH($B196,'3c Mappings'!$C$7:$O$7,0)))</f>
        <v>0</v>
      </c>
      <c r="U196" s="82">
        <f>IF(U26="-","-",U26*INDEX('3c Mappings'!$C$8:$O$21,MATCH($C196,'3c Mappings'!$B$8:$B$21,0),MATCH($B196,'3c Mappings'!$C$7:$O$7,0)))</f>
        <v>0</v>
      </c>
      <c r="V196" s="82">
        <f>IF(V26="-","-",V26*INDEX('3c Mappings'!$C$8:$O$21,MATCH($C196,'3c Mappings'!$B$8:$B$21,0),MATCH($B196,'3c Mappings'!$C$7:$O$7,0)))</f>
        <v>0</v>
      </c>
      <c r="W196" s="82">
        <f>IF(W26="-","-",W26*INDEX('3c Mappings'!$C$8:$O$21,MATCH($C196,'3c Mappings'!$B$8:$B$21,0),MATCH($B196,'3c Mappings'!$C$7:$O$7,0)))</f>
        <v>0</v>
      </c>
      <c r="X196" s="82" t="str">
        <f>IF(X26="-","-",X26*INDEX('3c Mappings'!$C$8:$O$21,MATCH($C196,'3c Mappings'!$B$8:$B$21,0),MATCH($B196,'3c Mappings'!$C$7:$O$7,0)))</f>
        <v>-</v>
      </c>
      <c r="Y196" s="82" t="str">
        <f>IF(Y26="-","-",Y26*INDEX('3c Mappings'!$C$8:$O$21,MATCH($C196,'3c Mappings'!$B$8:$B$21,0),MATCH($B196,'3c Mappings'!$C$7:$O$7,0)))</f>
        <v>-</v>
      </c>
      <c r="Z196" s="10"/>
    </row>
    <row r="197" spans="1:26" s="14" customFormat="1" ht="12.6" customHeight="1">
      <c r="A197" s="10"/>
      <c r="B197" s="74" t="s">
        <v>156</v>
      </c>
      <c r="C197" s="75" t="s">
        <v>142</v>
      </c>
      <c r="D197" s="197"/>
      <c r="E197" s="29"/>
      <c r="F197" s="82">
        <f>IF(F14="-","-",F14*INDEX('3c Mappings'!$C$8:$O$21,MATCH($C197,'3c Mappings'!$B$8:$B$21,0),MATCH($B197,'3c Mappings'!$C$7:$O$7,0)))</f>
        <v>0</v>
      </c>
      <c r="G197" s="82">
        <f>IF(G14="-","-",G14*INDEX('3c Mappings'!$C$8:$O$21,MATCH($C197,'3c Mappings'!$B$8:$B$21,0),MATCH($B197,'3c Mappings'!$C$7:$O$7,0)))</f>
        <v>0</v>
      </c>
      <c r="H197" s="82">
        <f>IF(H14="-","-",H14*INDEX('3c Mappings'!$C$8:$O$21,MATCH($C197,'3c Mappings'!$B$8:$B$21,0),MATCH($B197,'3c Mappings'!$C$7:$O$7,0)))</f>
        <v>0</v>
      </c>
      <c r="I197" s="82">
        <f>IF(I14="-","-",I14*INDEX('3c Mappings'!$C$8:$O$21,MATCH($C197,'3c Mappings'!$B$8:$B$21,0),MATCH($B197,'3c Mappings'!$C$7:$O$7,0)))</f>
        <v>0</v>
      </c>
      <c r="J197" s="82">
        <f>IF(J14="-","-",J14*INDEX('3c Mappings'!$C$8:$O$21,MATCH($C197,'3c Mappings'!$B$8:$B$21,0),MATCH($B197,'3c Mappings'!$C$7:$O$7,0)))</f>
        <v>0</v>
      </c>
      <c r="K197" s="82">
        <f>IF(K14="-","-",K14*INDEX('3c Mappings'!$C$8:$O$21,MATCH($C197,'3c Mappings'!$B$8:$B$21,0),MATCH($B197,'3c Mappings'!$C$7:$O$7,0)))</f>
        <v>0</v>
      </c>
      <c r="L197" s="82">
        <f>IF(L14="-","-",L14*INDEX('3c Mappings'!$C$8:$O$21,MATCH($C197,'3c Mappings'!$B$8:$B$21,0),MATCH($B197,'3c Mappings'!$C$7:$O$7,0)))</f>
        <v>0</v>
      </c>
      <c r="M197" s="82">
        <f>IF(M14="-","-",M14*INDEX('3c Mappings'!$C$8:$O$21,MATCH($C197,'3c Mappings'!$B$8:$B$21,0),MATCH($B197,'3c Mappings'!$C$7:$O$7,0)))</f>
        <v>0</v>
      </c>
      <c r="N197" s="84"/>
      <c r="O197" s="82">
        <f>IF(O14="-","-",O14*INDEX('3c Mappings'!$C$8:$O$21,MATCH($C197,'3c Mappings'!$B$8:$B$21,0),MATCH($B197,'3c Mappings'!$C$7:$O$7,0)))</f>
        <v>0</v>
      </c>
      <c r="P197" s="82">
        <f>IF(P14="-","-",P14*INDEX('3c Mappings'!$C$8:$O$21,MATCH($C197,'3c Mappings'!$B$8:$B$21,0),MATCH($B197,'3c Mappings'!$C$7:$O$7,0)))</f>
        <v>0</v>
      </c>
      <c r="Q197" s="82">
        <f>IF(Q14="-","-",Q14*INDEX('3c Mappings'!$C$8:$O$21,MATCH($C197,'3c Mappings'!$B$8:$B$21,0),MATCH($B197,'3c Mappings'!$C$7:$O$7,0)))</f>
        <v>0</v>
      </c>
      <c r="R197" s="82">
        <f>IF(R14="-","-",R14*INDEX('3c Mappings'!$C$8:$O$21,MATCH($C197,'3c Mappings'!$B$8:$B$21,0),MATCH($B197,'3c Mappings'!$C$7:$O$7,0)))</f>
        <v>0</v>
      </c>
      <c r="S197" s="82">
        <f>IF(S14="-","-",S14*INDEX('3c Mappings'!$C$8:$O$21,MATCH($C197,'3c Mappings'!$B$8:$B$21,0),MATCH($B197,'3c Mappings'!$C$7:$O$7,0)))</f>
        <v>0</v>
      </c>
      <c r="T197" s="82">
        <f>IF(T14="-","-",T14*INDEX('3c Mappings'!$C$8:$O$21,MATCH($C197,'3c Mappings'!$B$8:$B$21,0),MATCH($B197,'3c Mappings'!$C$7:$O$7,0)))</f>
        <v>0</v>
      </c>
      <c r="U197" s="82">
        <f>IF(U14="-","-",U14*INDEX('3c Mappings'!$C$8:$O$21,MATCH($C197,'3c Mappings'!$B$8:$B$21,0),MATCH($B197,'3c Mappings'!$C$7:$O$7,0)))</f>
        <v>0</v>
      </c>
      <c r="V197" s="82">
        <f>IF(V14="-","-",V14*INDEX('3c Mappings'!$C$8:$O$21,MATCH($C197,'3c Mappings'!$B$8:$B$21,0),MATCH($B197,'3c Mappings'!$C$7:$O$7,0)))</f>
        <v>0</v>
      </c>
      <c r="W197" s="82">
        <f>IF(W14="-","-",W14*INDEX('3c Mappings'!$C$8:$O$21,MATCH($C197,'3c Mappings'!$B$8:$B$21,0),MATCH($B197,'3c Mappings'!$C$7:$O$7,0)))</f>
        <v>0</v>
      </c>
      <c r="X197" s="82" t="str">
        <f>IF(X14="-","-",X14*INDEX('3c Mappings'!$C$8:$O$21,MATCH($C197,'3c Mappings'!$B$8:$B$21,0),MATCH($B197,'3c Mappings'!$C$7:$O$7,0)))</f>
        <v>-</v>
      </c>
      <c r="Y197" s="82" t="str">
        <f>IF(Y14="-","-",Y14*INDEX('3c Mappings'!$C$8:$O$21,MATCH($C197,'3c Mappings'!$B$8:$B$21,0),MATCH($B197,'3c Mappings'!$C$7:$O$7,0)))</f>
        <v>-</v>
      </c>
      <c r="Z197" s="10"/>
    </row>
    <row r="198" spans="1:26" s="14" customFormat="1" ht="11.25">
      <c r="A198" s="10"/>
      <c r="B198" s="74" t="s">
        <v>157</v>
      </c>
      <c r="C198" s="75" t="s">
        <v>142</v>
      </c>
      <c r="D198" s="197"/>
      <c r="E198" s="29"/>
      <c r="F198" s="82">
        <f>IF(F15="-","-",F15*INDEX('3c Mappings'!$C$8:$O$21,MATCH($C198,'3c Mappings'!$B$8:$B$21,0),MATCH($B198,'3c Mappings'!$C$7:$O$7,0)))</f>
        <v>0</v>
      </c>
      <c r="G198" s="82">
        <f>IF(G15="-","-",G15*INDEX('3c Mappings'!$C$8:$O$21,MATCH($C198,'3c Mappings'!$B$8:$B$21,0),MATCH($B198,'3c Mappings'!$C$7:$O$7,0)))</f>
        <v>0</v>
      </c>
      <c r="H198" s="82">
        <f>IF(H15="-","-",H15*INDEX('3c Mappings'!$C$8:$O$21,MATCH($C198,'3c Mappings'!$B$8:$B$21,0),MATCH($B198,'3c Mappings'!$C$7:$O$7,0)))</f>
        <v>0</v>
      </c>
      <c r="I198" s="82">
        <f>IF(I15="-","-",I15*INDEX('3c Mappings'!$C$8:$O$21,MATCH($C198,'3c Mappings'!$B$8:$B$21,0),MATCH($B198,'3c Mappings'!$C$7:$O$7,0)))</f>
        <v>0</v>
      </c>
      <c r="J198" s="82">
        <f>IF(J15="-","-",J15*INDEX('3c Mappings'!$C$8:$O$21,MATCH($C198,'3c Mappings'!$B$8:$B$21,0),MATCH($B198,'3c Mappings'!$C$7:$O$7,0)))</f>
        <v>0</v>
      </c>
      <c r="K198" s="82">
        <f>IF(K15="-","-",K15*INDEX('3c Mappings'!$C$8:$O$21,MATCH($C198,'3c Mappings'!$B$8:$B$21,0),MATCH($B198,'3c Mappings'!$C$7:$O$7,0)))</f>
        <v>0</v>
      </c>
      <c r="L198" s="82">
        <f>IF(L15="-","-",L15*INDEX('3c Mappings'!$C$8:$O$21,MATCH($C198,'3c Mappings'!$B$8:$B$21,0),MATCH($B198,'3c Mappings'!$C$7:$O$7,0)))</f>
        <v>0</v>
      </c>
      <c r="M198" s="82">
        <f>IF(M15="-","-",M15*INDEX('3c Mappings'!$C$8:$O$21,MATCH($C198,'3c Mappings'!$B$8:$B$21,0),MATCH($B198,'3c Mappings'!$C$7:$O$7,0)))</f>
        <v>0</v>
      </c>
      <c r="N198" s="84"/>
      <c r="O198" s="82">
        <f>IF(O15="-","-",O15*INDEX('3c Mappings'!$C$8:$O$21,MATCH($C198,'3c Mappings'!$B$8:$B$21,0),MATCH($B198,'3c Mappings'!$C$7:$O$7,0)))</f>
        <v>0</v>
      </c>
      <c r="P198" s="82">
        <f>IF(P15="-","-",P15*INDEX('3c Mappings'!$C$8:$O$21,MATCH($C198,'3c Mappings'!$B$8:$B$21,0),MATCH($B198,'3c Mappings'!$C$7:$O$7,0)))</f>
        <v>0</v>
      </c>
      <c r="Q198" s="82">
        <f>IF(Q15="-","-",Q15*INDEX('3c Mappings'!$C$8:$O$21,MATCH($C198,'3c Mappings'!$B$8:$B$21,0),MATCH($B198,'3c Mappings'!$C$7:$O$7,0)))</f>
        <v>0</v>
      </c>
      <c r="R198" s="82">
        <f>IF(R15="-","-",R15*INDEX('3c Mappings'!$C$8:$O$21,MATCH($C198,'3c Mappings'!$B$8:$B$21,0),MATCH($B198,'3c Mappings'!$C$7:$O$7,0)))</f>
        <v>0</v>
      </c>
      <c r="S198" s="82">
        <f>IF(S15="-","-",S15*INDEX('3c Mappings'!$C$8:$O$21,MATCH($C198,'3c Mappings'!$B$8:$B$21,0),MATCH($B198,'3c Mappings'!$C$7:$O$7,0)))</f>
        <v>0</v>
      </c>
      <c r="T198" s="82">
        <f>IF(T15="-","-",T15*INDEX('3c Mappings'!$C$8:$O$21,MATCH($C198,'3c Mappings'!$B$8:$B$21,0),MATCH($B198,'3c Mappings'!$C$7:$O$7,0)))</f>
        <v>0</v>
      </c>
      <c r="U198" s="82">
        <f>IF(U15="-","-",U15*INDEX('3c Mappings'!$C$8:$O$21,MATCH($C198,'3c Mappings'!$B$8:$B$21,0),MATCH($B198,'3c Mappings'!$C$7:$O$7,0)))</f>
        <v>0</v>
      </c>
      <c r="V198" s="82">
        <f>IF(V15="-","-",V15*INDEX('3c Mappings'!$C$8:$O$21,MATCH($C198,'3c Mappings'!$B$8:$B$21,0),MATCH($B198,'3c Mappings'!$C$7:$O$7,0)))</f>
        <v>0</v>
      </c>
      <c r="W198" s="82">
        <f>IF(W15="-","-",W15*INDEX('3c Mappings'!$C$8:$O$21,MATCH($C198,'3c Mappings'!$B$8:$B$21,0),MATCH($B198,'3c Mappings'!$C$7:$O$7,0)))</f>
        <v>0</v>
      </c>
      <c r="X198" s="82" t="str">
        <f>IF(X15="-","-",X15*INDEX('3c Mappings'!$C$8:$O$21,MATCH($C198,'3c Mappings'!$B$8:$B$21,0),MATCH($B198,'3c Mappings'!$C$7:$O$7,0)))</f>
        <v>-</v>
      </c>
      <c r="Y198" s="82" t="str">
        <f>IF(Y15="-","-",Y15*INDEX('3c Mappings'!$C$8:$O$21,MATCH($C198,'3c Mappings'!$B$8:$B$21,0),MATCH($B198,'3c Mappings'!$C$7:$O$7,0)))</f>
        <v>-</v>
      </c>
      <c r="Z198" s="10"/>
    </row>
    <row r="199" spans="1:26" s="14" customFormat="1" ht="11.25">
      <c r="A199" s="10"/>
      <c r="B199" s="74" t="s">
        <v>158</v>
      </c>
      <c r="C199" s="75" t="s">
        <v>142</v>
      </c>
      <c r="D199" s="197"/>
      <c r="E199" s="29"/>
      <c r="F199" s="82">
        <f>IF(F16="-","-",F16*INDEX('3c Mappings'!$C$8:$O$21,MATCH($C199,'3c Mappings'!$B$8:$B$21,0),MATCH($B199,'3c Mappings'!$C$7:$O$7,0)))</f>
        <v>0</v>
      </c>
      <c r="G199" s="82">
        <f>IF(G16="-","-",G16*INDEX('3c Mappings'!$C$8:$O$21,MATCH($C199,'3c Mappings'!$B$8:$B$21,0),MATCH($B199,'3c Mappings'!$C$7:$O$7,0)))</f>
        <v>0</v>
      </c>
      <c r="H199" s="82">
        <f>IF(H16="-","-",H16*INDEX('3c Mappings'!$C$8:$O$21,MATCH($C199,'3c Mappings'!$B$8:$B$21,0),MATCH($B199,'3c Mappings'!$C$7:$O$7,0)))</f>
        <v>0</v>
      </c>
      <c r="I199" s="82">
        <f>IF(I16="-","-",I16*INDEX('3c Mappings'!$C$8:$O$21,MATCH($C199,'3c Mappings'!$B$8:$B$21,0),MATCH($B199,'3c Mappings'!$C$7:$O$7,0)))</f>
        <v>0</v>
      </c>
      <c r="J199" s="82">
        <f>IF(J16="-","-",J16*INDEX('3c Mappings'!$C$8:$O$21,MATCH($C199,'3c Mappings'!$B$8:$B$21,0),MATCH($B199,'3c Mappings'!$C$7:$O$7,0)))</f>
        <v>0</v>
      </c>
      <c r="K199" s="82">
        <f>IF(K16="-","-",K16*INDEX('3c Mappings'!$C$8:$O$21,MATCH($C199,'3c Mappings'!$B$8:$B$21,0),MATCH($B199,'3c Mappings'!$C$7:$O$7,0)))</f>
        <v>0</v>
      </c>
      <c r="L199" s="82">
        <f>IF(L16="-","-",L16*INDEX('3c Mappings'!$C$8:$O$21,MATCH($C199,'3c Mappings'!$B$8:$B$21,0),MATCH($B199,'3c Mappings'!$C$7:$O$7,0)))</f>
        <v>0</v>
      </c>
      <c r="M199" s="82">
        <f>IF(M16="-","-",M16*INDEX('3c Mappings'!$C$8:$O$21,MATCH($C199,'3c Mappings'!$B$8:$B$21,0),MATCH($B199,'3c Mappings'!$C$7:$O$7,0)))</f>
        <v>0</v>
      </c>
      <c r="N199" s="84"/>
      <c r="O199" s="82">
        <f>IF(O16="-","-",O16*INDEX('3c Mappings'!$C$8:$O$21,MATCH($C199,'3c Mappings'!$B$8:$B$21,0),MATCH($B199,'3c Mappings'!$C$7:$O$7,0)))</f>
        <v>0</v>
      </c>
      <c r="P199" s="82">
        <f>IF(P16="-","-",P16*INDEX('3c Mappings'!$C$8:$O$21,MATCH($C199,'3c Mappings'!$B$8:$B$21,0),MATCH($B199,'3c Mappings'!$C$7:$O$7,0)))</f>
        <v>0</v>
      </c>
      <c r="Q199" s="82">
        <f>IF(Q16="-","-",Q16*INDEX('3c Mappings'!$C$8:$O$21,MATCH($C199,'3c Mappings'!$B$8:$B$21,0),MATCH($B199,'3c Mappings'!$C$7:$O$7,0)))</f>
        <v>0</v>
      </c>
      <c r="R199" s="82">
        <f>IF(R16="-","-",R16*INDEX('3c Mappings'!$C$8:$O$21,MATCH($C199,'3c Mappings'!$B$8:$B$21,0),MATCH($B199,'3c Mappings'!$C$7:$O$7,0)))</f>
        <v>0</v>
      </c>
      <c r="S199" s="82">
        <f>IF(S16="-","-",S16*INDEX('3c Mappings'!$C$8:$O$21,MATCH($C199,'3c Mappings'!$B$8:$B$21,0),MATCH($B199,'3c Mappings'!$C$7:$O$7,0)))</f>
        <v>0</v>
      </c>
      <c r="T199" s="82">
        <f>IF(T16="-","-",T16*INDEX('3c Mappings'!$C$8:$O$21,MATCH($C199,'3c Mappings'!$B$8:$B$21,0),MATCH($B199,'3c Mappings'!$C$7:$O$7,0)))</f>
        <v>0</v>
      </c>
      <c r="U199" s="82">
        <f>IF(U16="-","-",U16*INDEX('3c Mappings'!$C$8:$O$21,MATCH($C199,'3c Mappings'!$B$8:$B$21,0),MATCH($B199,'3c Mappings'!$C$7:$O$7,0)))</f>
        <v>0</v>
      </c>
      <c r="V199" s="82">
        <f>IF(V16="-","-",V16*INDEX('3c Mappings'!$C$8:$O$21,MATCH($C199,'3c Mappings'!$B$8:$B$21,0),MATCH($B199,'3c Mappings'!$C$7:$O$7,0)))</f>
        <v>0</v>
      </c>
      <c r="W199" s="82">
        <f>IF(W16="-","-",W16*INDEX('3c Mappings'!$C$8:$O$21,MATCH($C199,'3c Mappings'!$B$8:$B$21,0),MATCH($B199,'3c Mappings'!$C$7:$O$7,0)))</f>
        <v>0</v>
      </c>
      <c r="X199" s="82" t="str">
        <f>IF(X16="-","-",X16*INDEX('3c Mappings'!$C$8:$O$21,MATCH($C199,'3c Mappings'!$B$8:$B$21,0),MATCH($B199,'3c Mappings'!$C$7:$O$7,0)))</f>
        <v>-</v>
      </c>
      <c r="Y199" s="82" t="str">
        <f>IF(Y16="-","-",Y16*INDEX('3c Mappings'!$C$8:$O$21,MATCH($C199,'3c Mappings'!$B$8:$B$21,0),MATCH($B199,'3c Mappings'!$C$7:$O$7,0)))</f>
        <v>-</v>
      </c>
      <c r="Z199" s="10"/>
    </row>
    <row r="200" spans="1:26" s="14" customFormat="1" ht="11.25">
      <c r="A200" s="10"/>
      <c r="B200" s="74" t="s">
        <v>159</v>
      </c>
      <c r="C200" s="75" t="s">
        <v>142</v>
      </c>
      <c r="D200" s="197"/>
      <c r="E200" s="29"/>
      <c r="F200" s="82">
        <f>IF(F17="-","-",F17*INDEX('3c Mappings'!$C$8:$O$21,MATCH($C200,'3c Mappings'!$B$8:$B$21,0),MATCH($B200,'3c Mappings'!$C$7:$O$7,0)))</f>
        <v>0</v>
      </c>
      <c r="G200" s="82">
        <f>IF(G17="-","-",G17*INDEX('3c Mappings'!$C$8:$O$21,MATCH($C200,'3c Mappings'!$B$8:$B$21,0),MATCH($B200,'3c Mappings'!$C$7:$O$7,0)))</f>
        <v>0</v>
      </c>
      <c r="H200" s="82">
        <f>IF(H17="-","-",H17*INDEX('3c Mappings'!$C$8:$O$21,MATCH($C200,'3c Mappings'!$B$8:$B$21,0),MATCH($B200,'3c Mappings'!$C$7:$O$7,0)))</f>
        <v>0</v>
      </c>
      <c r="I200" s="82">
        <f>IF(I17="-","-",I17*INDEX('3c Mappings'!$C$8:$O$21,MATCH($C200,'3c Mappings'!$B$8:$B$21,0),MATCH($B200,'3c Mappings'!$C$7:$O$7,0)))</f>
        <v>0</v>
      </c>
      <c r="J200" s="82">
        <f>IF(J17="-","-",J17*INDEX('3c Mappings'!$C$8:$O$21,MATCH($C200,'3c Mappings'!$B$8:$B$21,0),MATCH($B200,'3c Mappings'!$C$7:$O$7,0)))</f>
        <v>0</v>
      </c>
      <c r="K200" s="82">
        <f>IF(K17="-","-",K17*INDEX('3c Mappings'!$C$8:$O$21,MATCH($C200,'3c Mappings'!$B$8:$B$21,0),MATCH($B200,'3c Mappings'!$C$7:$O$7,0)))</f>
        <v>0</v>
      </c>
      <c r="L200" s="82">
        <f>IF(L17="-","-",L17*INDEX('3c Mappings'!$C$8:$O$21,MATCH($C200,'3c Mappings'!$B$8:$B$21,0),MATCH($B200,'3c Mappings'!$C$7:$O$7,0)))</f>
        <v>0</v>
      </c>
      <c r="M200" s="82">
        <f>IF(M17="-","-",M17*INDEX('3c Mappings'!$C$8:$O$21,MATCH($C200,'3c Mappings'!$B$8:$B$21,0),MATCH($B200,'3c Mappings'!$C$7:$O$7,0)))</f>
        <v>0</v>
      </c>
      <c r="N200" s="84"/>
      <c r="O200" s="82">
        <f>IF(O17="-","-",O17*INDEX('3c Mappings'!$C$8:$O$21,MATCH($C200,'3c Mappings'!$B$8:$B$21,0),MATCH($B200,'3c Mappings'!$C$7:$O$7,0)))</f>
        <v>0</v>
      </c>
      <c r="P200" s="82">
        <f>IF(P17="-","-",P17*INDEX('3c Mappings'!$C$8:$O$21,MATCH($C200,'3c Mappings'!$B$8:$B$21,0),MATCH($B200,'3c Mappings'!$C$7:$O$7,0)))</f>
        <v>0</v>
      </c>
      <c r="Q200" s="82">
        <f>IF(Q17="-","-",Q17*INDEX('3c Mappings'!$C$8:$O$21,MATCH($C200,'3c Mappings'!$B$8:$B$21,0),MATCH($B200,'3c Mappings'!$C$7:$O$7,0)))</f>
        <v>0</v>
      </c>
      <c r="R200" s="82">
        <f>IF(R17="-","-",R17*INDEX('3c Mappings'!$C$8:$O$21,MATCH($C200,'3c Mappings'!$B$8:$B$21,0),MATCH($B200,'3c Mappings'!$C$7:$O$7,0)))</f>
        <v>0</v>
      </c>
      <c r="S200" s="82">
        <f>IF(S17="-","-",S17*INDEX('3c Mappings'!$C$8:$O$21,MATCH($C200,'3c Mappings'!$B$8:$B$21,0),MATCH($B200,'3c Mappings'!$C$7:$O$7,0)))</f>
        <v>0</v>
      </c>
      <c r="T200" s="82">
        <f>IF(T17="-","-",T17*INDEX('3c Mappings'!$C$8:$O$21,MATCH($C200,'3c Mappings'!$B$8:$B$21,0),MATCH($B200,'3c Mappings'!$C$7:$O$7,0)))</f>
        <v>0</v>
      </c>
      <c r="U200" s="82">
        <f>IF(U17="-","-",U17*INDEX('3c Mappings'!$C$8:$O$21,MATCH($C200,'3c Mappings'!$B$8:$B$21,0),MATCH($B200,'3c Mappings'!$C$7:$O$7,0)))</f>
        <v>0</v>
      </c>
      <c r="V200" s="82">
        <f>IF(V17="-","-",V17*INDEX('3c Mappings'!$C$8:$O$21,MATCH($C200,'3c Mappings'!$B$8:$B$21,0),MATCH($B200,'3c Mappings'!$C$7:$O$7,0)))</f>
        <v>0</v>
      </c>
      <c r="W200" s="82">
        <f>IF(W17="-","-",W17*INDEX('3c Mappings'!$C$8:$O$21,MATCH($C200,'3c Mappings'!$B$8:$B$21,0),MATCH($B200,'3c Mappings'!$C$7:$O$7,0)))</f>
        <v>0</v>
      </c>
      <c r="X200" s="82" t="str">
        <f>IF(X17="-","-",X17*INDEX('3c Mappings'!$C$8:$O$21,MATCH($C200,'3c Mappings'!$B$8:$B$21,0),MATCH($B200,'3c Mappings'!$C$7:$O$7,0)))</f>
        <v>-</v>
      </c>
      <c r="Y200" s="82" t="str">
        <f>IF(Y17="-","-",Y17*INDEX('3c Mappings'!$C$8:$O$21,MATCH($C200,'3c Mappings'!$B$8:$B$21,0),MATCH($B200,'3c Mappings'!$C$7:$O$7,0)))</f>
        <v>-</v>
      </c>
      <c r="Z200" s="10"/>
    </row>
    <row r="201" spans="1:26" s="14" customFormat="1" ht="11.25">
      <c r="A201" s="10"/>
      <c r="B201" s="74" t="s">
        <v>160</v>
      </c>
      <c r="C201" s="75" t="s">
        <v>142</v>
      </c>
      <c r="D201" s="197"/>
      <c r="E201" s="29"/>
      <c r="F201" s="82">
        <f>IF(F18="-","-",F18*INDEX('3c Mappings'!$C$8:$O$21,MATCH($C201,'3c Mappings'!$B$8:$B$21,0),MATCH($B201,'3c Mappings'!$C$7:$O$7,0)))</f>
        <v>0</v>
      </c>
      <c r="G201" s="82">
        <f>IF(G18="-","-",G18*INDEX('3c Mappings'!$C$8:$O$21,MATCH($C201,'3c Mappings'!$B$8:$B$21,0),MATCH($B201,'3c Mappings'!$C$7:$O$7,0)))</f>
        <v>0</v>
      </c>
      <c r="H201" s="82">
        <f>IF(H18="-","-",H18*INDEX('3c Mappings'!$C$8:$O$21,MATCH($C201,'3c Mappings'!$B$8:$B$21,0),MATCH($B201,'3c Mappings'!$C$7:$O$7,0)))</f>
        <v>0</v>
      </c>
      <c r="I201" s="82">
        <f>IF(I18="-","-",I18*INDEX('3c Mappings'!$C$8:$O$21,MATCH($C201,'3c Mappings'!$B$8:$B$21,0),MATCH($B201,'3c Mappings'!$C$7:$O$7,0)))</f>
        <v>0</v>
      </c>
      <c r="J201" s="82">
        <f>IF(J18="-","-",J18*INDEX('3c Mappings'!$C$8:$O$21,MATCH($C201,'3c Mappings'!$B$8:$B$21,0),MATCH($B201,'3c Mappings'!$C$7:$O$7,0)))</f>
        <v>0</v>
      </c>
      <c r="K201" s="82">
        <f>IF(K18="-","-",K18*INDEX('3c Mappings'!$C$8:$O$21,MATCH($C201,'3c Mappings'!$B$8:$B$21,0),MATCH($B201,'3c Mappings'!$C$7:$O$7,0)))</f>
        <v>0</v>
      </c>
      <c r="L201" s="82">
        <f>IF(L18="-","-",L18*INDEX('3c Mappings'!$C$8:$O$21,MATCH($C201,'3c Mappings'!$B$8:$B$21,0),MATCH($B201,'3c Mappings'!$C$7:$O$7,0)))</f>
        <v>0</v>
      </c>
      <c r="M201" s="82">
        <f>IF(M18="-","-",M18*INDEX('3c Mappings'!$C$8:$O$21,MATCH($C201,'3c Mappings'!$B$8:$B$21,0),MATCH($B201,'3c Mappings'!$C$7:$O$7,0)))</f>
        <v>0</v>
      </c>
      <c r="N201" s="84"/>
      <c r="O201" s="82">
        <f>IF(O18="-","-",O18*INDEX('3c Mappings'!$C$8:$O$21,MATCH($C201,'3c Mappings'!$B$8:$B$21,0),MATCH($B201,'3c Mappings'!$C$7:$O$7,0)))</f>
        <v>0</v>
      </c>
      <c r="P201" s="82">
        <f>IF(P18="-","-",P18*INDEX('3c Mappings'!$C$8:$O$21,MATCH($C201,'3c Mappings'!$B$8:$B$21,0),MATCH($B201,'3c Mappings'!$C$7:$O$7,0)))</f>
        <v>0</v>
      </c>
      <c r="Q201" s="82">
        <f>IF(Q18="-","-",Q18*INDEX('3c Mappings'!$C$8:$O$21,MATCH($C201,'3c Mappings'!$B$8:$B$21,0),MATCH($B201,'3c Mappings'!$C$7:$O$7,0)))</f>
        <v>0</v>
      </c>
      <c r="R201" s="82">
        <f>IF(R18="-","-",R18*INDEX('3c Mappings'!$C$8:$O$21,MATCH($C201,'3c Mappings'!$B$8:$B$21,0),MATCH($B201,'3c Mappings'!$C$7:$O$7,0)))</f>
        <v>0</v>
      </c>
      <c r="S201" s="82">
        <f>IF(S18="-","-",S18*INDEX('3c Mappings'!$C$8:$O$21,MATCH($C201,'3c Mappings'!$B$8:$B$21,0),MATCH($B201,'3c Mappings'!$C$7:$O$7,0)))</f>
        <v>0</v>
      </c>
      <c r="T201" s="82">
        <f>IF(T18="-","-",T18*INDEX('3c Mappings'!$C$8:$O$21,MATCH($C201,'3c Mappings'!$B$8:$B$21,0),MATCH($B201,'3c Mappings'!$C$7:$O$7,0)))</f>
        <v>0</v>
      </c>
      <c r="U201" s="82">
        <f>IF(U18="-","-",U18*INDEX('3c Mappings'!$C$8:$O$21,MATCH($C201,'3c Mappings'!$B$8:$B$21,0),MATCH($B201,'3c Mappings'!$C$7:$O$7,0)))</f>
        <v>0</v>
      </c>
      <c r="V201" s="82">
        <f>IF(V18="-","-",V18*INDEX('3c Mappings'!$C$8:$O$21,MATCH($C201,'3c Mappings'!$B$8:$B$21,0),MATCH($B201,'3c Mappings'!$C$7:$O$7,0)))</f>
        <v>0</v>
      </c>
      <c r="W201" s="82">
        <f>IF(W18="-","-",W18*INDEX('3c Mappings'!$C$8:$O$21,MATCH($C201,'3c Mappings'!$B$8:$B$21,0),MATCH($B201,'3c Mappings'!$C$7:$O$7,0)))</f>
        <v>0</v>
      </c>
      <c r="X201" s="82" t="str">
        <f>IF(X18="-","-",X18*INDEX('3c Mappings'!$C$8:$O$21,MATCH($C201,'3c Mappings'!$B$8:$B$21,0),MATCH($B201,'3c Mappings'!$C$7:$O$7,0)))</f>
        <v>-</v>
      </c>
      <c r="Y201" s="82" t="str">
        <f>IF(Y18="-","-",Y18*INDEX('3c Mappings'!$C$8:$O$21,MATCH($C201,'3c Mappings'!$B$8:$B$21,0),MATCH($B201,'3c Mappings'!$C$7:$O$7,0)))</f>
        <v>-</v>
      </c>
      <c r="Z201" s="10"/>
    </row>
    <row r="202" spans="1:26" s="14" customFormat="1" ht="11.25">
      <c r="A202" s="10"/>
      <c r="B202" s="74" t="s">
        <v>161</v>
      </c>
      <c r="C202" s="75" t="s">
        <v>142</v>
      </c>
      <c r="D202" s="197"/>
      <c r="E202" s="29"/>
      <c r="F202" s="82">
        <f>IF(F19="-","-",F19*INDEX('3c Mappings'!$C$8:$O$21,MATCH($C202,'3c Mappings'!$B$8:$B$21,0),MATCH($B202,'3c Mappings'!$C$7:$O$7,0)))</f>
        <v>0</v>
      </c>
      <c r="G202" s="82">
        <f>IF(G19="-","-",G19*INDEX('3c Mappings'!$C$8:$O$21,MATCH($C202,'3c Mappings'!$B$8:$B$21,0),MATCH($B202,'3c Mappings'!$C$7:$O$7,0)))</f>
        <v>0</v>
      </c>
      <c r="H202" s="82">
        <f>IF(H19="-","-",H19*INDEX('3c Mappings'!$C$8:$O$21,MATCH($C202,'3c Mappings'!$B$8:$B$21,0),MATCH($B202,'3c Mappings'!$C$7:$O$7,0)))</f>
        <v>0</v>
      </c>
      <c r="I202" s="82">
        <f>IF(I19="-","-",I19*INDEX('3c Mappings'!$C$8:$O$21,MATCH($C202,'3c Mappings'!$B$8:$B$21,0),MATCH($B202,'3c Mappings'!$C$7:$O$7,0)))</f>
        <v>0</v>
      </c>
      <c r="J202" s="82">
        <f>IF(J19="-","-",J19*INDEX('3c Mappings'!$C$8:$O$21,MATCH($C202,'3c Mappings'!$B$8:$B$21,0),MATCH($B202,'3c Mappings'!$C$7:$O$7,0)))</f>
        <v>0</v>
      </c>
      <c r="K202" s="82">
        <f>IF(K19="-","-",K19*INDEX('3c Mappings'!$C$8:$O$21,MATCH($C202,'3c Mappings'!$B$8:$B$21,0),MATCH($B202,'3c Mappings'!$C$7:$O$7,0)))</f>
        <v>0</v>
      </c>
      <c r="L202" s="82">
        <f>IF(L19="-","-",L19*INDEX('3c Mappings'!$C$8:$O$21,MATCH($C202,'3c Mappings'!$B$8:$B$21,0),MATCH($B202,'3c Mappings'!$C$7:$O$7,0)))</f>
        <v>0</v>
      </c>
      <c r="M202" s="82">
        <f>IF(M19="-","-",M19*INDEX('3c Mappings'!$C$8:$O$21,MATCH($C202,'3c Mappings'!$B$8:$B$21,0),MATCH($B202,'3c Mappings'!$C$7:$O$7,0)))</f>
        <v>0</v>
      </c>
      <c r="N202" s="84"/>
      <c r="O202" s="82">
        <f>IF(O19="-","-",O19*INDEX('3c Mappings'!$C$8:$O$21,MATCH($C202,'3c Mappings'!$B$8:$B$21,0),MATCH($B202,'3c Mappings'!$C$7:$O$7,0)))</f>
        <v>0</v>
      </c>
      <c r="P202" s="82">
        <f>IF(P19="-","-",P19*INDEX('3c Mappings'!$C$8:$O$21,MATCH($C202,'3c Mappings'!$B$8:$B$21,0),MATCH($B202,'3c Mappings'!$C$7:$O$7,0)))</f>
        <v>0</v>
      </c>
      <c r="Q202" s="82">
        <f>IF(Q19="-","-",Q19*INDEX('3c Mappings'!$C$8:$O$21,MATCH($C202,'3c Mappings'!$B$8:$B$21,0),MATCH($B202,'3c Mappings'!$C$7:$O$7,0)))</f>
        <v>0</v>
      </c>
      <c r="R202" s="82">
        <f>IF(R19="-","-",R19*INDEX('3c Mappings'!$C$8:$O$21,MATCH($C202,'3c Mappings'!$B$8:$B$21,0),MATCH($B202,'3c Mappings'!$C$7:$O$7,0)))</f>
        <v>0</v>
      </c>
      <c r="S202" s="82">
        <f>IF(S19="-","-",S19*INDEX('3c Mappings'!$C$8:$O$21,MATCH($C202,'3c Mappings'!$B$8:$B$21,0),MATCH($B202,'3c Mappings'!$C$7:$O$7,0)))</f>
        <v>0</v>
      </c>
      <c r="T202" s="82">
        <f>IF(T19="-","-",T19*INDEX('3c Mappings'!$C$8:$O$21,MATCH($C202,'3c Mappings'!$B$8:$B$21,0),MATCH($B202,'3c Mappings'!$C$7:$O$7,0)))</f>
        <v>0</v>
      </c>
      <c r="U202" s="82">
        <f>IF(U19="-","-",U19*INDEX('3c Mappings'!$C$8:$O$21,MATCH($C202,'3c Mappings'!$B$8:$B$21,0),MATCH($B202,'3c Mappings'!$C$7:$O$7,0)))</f>
        <v>0</v>
      </c>
      <c r="V202" s="82">
        <f>IF(V19="-","-",V19*INDEX('3c Mappings'!$C$8:$O$21,MATCH($C202,'3c Mappings'!$B$8:$B$21,0),MATCH($B202,'3c Mappings'!$C$7:$O$7,0)))</f>
        <v>0</v>
      </c>
      <c r="W202" s="82">
        <f>IF(W19="-","-",W19*INDEX('3c Mappings'!$C$8:$O$21,MATCH($C202,'3c Mappings'!$B$8:$B$21,0),MATCH($B202,'3c Mappings'!$C$7:$O$7,0)))</f>
        <v>0</v>
      </c>
      <c r="X202" s="82" t="str">
        <f>IF(X19="-","-",X19*INDEX('3c Mappings'!$C$8:$O$21,MATCH($C202,'3c Mappings'!$B$8:$B$21,0),MATCH($B202,'3c Mappings'!$C$7:$O$7,0)))</f>
        <v>-</v>
      </c>
      <c r="Y202" s="82" t="str">
        <f>IF(Y19="-","-",Y19*INDEX('3c Mappings'!$C$8:$O$21,MATCH($C202,'3c Mappings'!$B$8:$B$21,0),MATCH($B202,'3c Mappings'!$C$7:$O$7,0)))</f>
        <v>-</v>
      </c>
      <c r="Z202" s="10"/>
    </row>
    <row r="203" spans="1:26" s="14" customFormat="1" ht="11.25">
      <c r="A203" s="10"/>
      <c r="B203" s="74" t="s">
        <v>162</v>
      </c>
      <c r="C203" s="75" t="s">
        <v>142</v>
      </c>
      <c r="D203" s="197"/>
      <c r="E203" s="29"/>
      <c r="F203" s="82">
        <f>IF(F20="-","-",F20*INDEX('3c Mappings'!$C$8:$O$21,MATCH($C203,'3c Mappings'!$B$8:$B$21,0),MATCH($B203,'3c Mappings'!$C$7:$O$7,0)))</f>
        <v>4.4755429702239704</v>
      </c>
      <c r="G203" s="82">
        <f>IF(G20="-","-",G20*INDEX('3c Mappings'!$C$8:$O$21,MATCH($C203,'3c Mappings'!$B$8:$B$21,0),MATCH($B203,'3c Mappings'!$C$7:$O$7,0)))</f>
        <v>4.3555429702239703</v>
      </c>
      <c r="H203" s="82">
        <f>IF(H20="-","-",H20*INDEX('3c Mappings'!$C$8:$O$21,MATCH($C203,'3c Mappings'!$B$8:$B$21,0),MATCH($B203,'3c Mappings'!$C$7:$O$7,0)))</f>
        <v>4.5720837209510181</v>
      </c>
      <c r="I203" s="82">
        <f>IF(I20="-","-",I20*INDEX('3c Mappings'!$C$8:$O$21,MATCH($C203,'3c Mappings'!$B$8:$B$21,0),MATCH($B203,'3c Mappings'!$C$7:$O$7,0)))</f>
        <v>4.2240837209510191</v>
      </c>
      <c r="J203" s="82">
        <f>IF(J20="-","-",J20*INDEX('3c Mappings'!$C$8:$O$21,MATCH($C203,'3c Mappings'!$B$8:$B$21,0),MATCH($B203,'3c Mappings'!$C$7:$O$7,0)))</f>
        <v>4.212268260982583</v>
      </c>
      <c r="K203" s="82">
        <f>IF(K20="-","-",K20*INDEX('3c Mappings'!$C$8:$O$21,MATCH($C203,'3c Mappings'!$B$8:$B$21,0),MATCH($B203,'3c Mappings'!$C$7:$O$7,0)))</f>
        <v>4.2362682609825839</v>
      </c>
      <c r="L203" s="82">
        <f>IF(L20="-","-",L20*INDEX('3c Mappings'!$C$8:$O$21,MATCH($C203,'3c Mappings'!$B$8:$B$21,0),MATCH($B203,'3c Mappings'!$C$7:$O$7,0)))</f>
        <v>3.7067964601769914</v>
      </c>
      <c r="M203" s="82">
        <f>IF(M20="-","-",M20*INDEX('3c Mappings'!$C$8:$O$21,MATCH($C203,'3c Mappings'!$B$8:$B$21,0),MATCH($B203,'3c Mappings'!$C$7:$O$7,0)))</f>
        <v>3.7787964601769914</v>
      </c>
      <c r="N203" s="84"/>
      <c r="O203" s="82">
        <f>IF(O20="-","-",O20*INDEX('3c Mappings'!$C$8:$O$21,MATCH($C203,'3c Mappings'!$B$8:$B$21,0),MATCH($B203,'3c Mappings'!$C$7:$O$7,0)))</f>
        <v>3.7787964601769914</v>
      </c>
      <c r="P203" s="82">
        <f>IF(P20="-","-",P20*INDEX('3c Mappings'!$C$8:$O$21,MATCH($C203,'3c Mappings'!$B$8:$B$21,0),MATCH($B203,'3c Mappings'!$C$7:$O$7,0)))</f>
        <v>4.6691314784647666</v>
      </c>
      <c r="Q203" s="82">
        <f>IF(Q20="-","-",Q20*INDEX('3c Mappings'!$C$8:$O$21,MATCH($C203,'3c Mappings'!$B$8:$B$21,0),MATCH($B203,'3c Mappings'!$C$7:$O$7,0)))</f>
        <v>4.2251314784647676</v>
      </c>
      <c r="R203" s="82">
        <f>IF(R20="-","-",R20*INDEX('3c Mappings'!$C$8:$O$21,MATCH($C203,'3c Mappings'!$B$8:$B$21,0),MATCH($B203,'3c Mappings'!$C$7:$O$7,0)))</f>
        <v>4.2705882352941176</v>
      </c>
      <c r="S203" s="82">
        <f>IF(S20="-","-",S20*INDEX('3c Mappings'!$C$8:$O$21,MATCH($C203,'3c Mappings'!$B$8:$B$21,0),MATCH($B203,'3c Mappings'!$C$7:$O$7,0)))</f>
        <v>1.6065882352941177</v>
      </c>
      <c r="T203" s="82">
        <f>IF(T20="-","-",T20*INDEX('3c Mappings'!$C$8:$O$21,MATCH($C203,'3c Mappings'!$B$8:$B$21,0),MATCH($B203,'3c Mappings'!$C$7:$O$7,0)))</f>
        <v>10.155457750563277</v>
      </c>
      <c r="U203" s="82">
        <f>IF(U20="-","-",U20*INDEX('3c Mappings'!$C$8:$O$21,MATCH($C203,'3c Mappings'!$B$8:$B$21,0),MATCH($B203,'3c Mappings'!$C$7:$O$7,0)))</f>
        <v>9.7234577505632771</v>
      </c>
      <c r="V203" s="82">
        <f>IF(V20="-","-",V20*INDEX('3c Mappings'!$C$8:$O$21,MATCH($C203,'3c Mappings'!$B$8:$B$21,0),MATCH($B203,'3c Mappings'!$C$7:$O$7,0)))</f>
        <v>13.720074618928709</v>
      </c>
      <c r="W203" s="82">
        <f>IF(W20="-","-",W20*INDEX('3c Mappings'!$C$8:$O$21,MATCH($C203,'3c Mappings'!$B$8:$B$21,0),MATCH($B203,'3c Mappings'!$C$7:$O$7,0)))</f>
        <v>16.73207461892871</v>
      </c>
      <c r="X203" s="82" t="str">
        <f>IF(X20="-","-",X20*INDEX('3c Mappings'!$C$8:$O$21,MATCH($C203,'3c Mappings'!$B$8:$B$21,0),MATCH($B203,'3c Mappings'!$C$7:$O$7,0)))</f>
        <v>-</v>
      </c>
      <c r="Y203" s="82" t="str">
        <f>IF(Y20="-","-",Y20*INDEX('3c Mappings'!$C$8:$O$21,MATCH($C203,'3c Mappings'!$B$8:$B$21,0),MATCH($B203,'3c Mappings'!$C$7:$O$7,0)))</f>
        <v>-</v>
      </c>
      <c r="Z203" s="10"/>
    </row>
    <row r="204" spans="1:26" s="14" customFormat="1" ht="11.25">
      <c r="A204" s="10"/>
      <c r="B204" s="74" t="s">
        <v>163</v>
      </c>
      <c r="C204" s="75" t="s">
        <v>142</v>
      </c>
      <c r="D204" s="197"/>
      <c r="E204" s="29"/>
      <c r="F204" s="82">
        <f>IF(F21="-","-",F21*INDEX('3c Mappings'!$C$8:$O$21,MATCH($C204,'3c Mappings'!$B$8:$B$21,0),MATCH($B204,'3c Mappings'!$C$7:$O$7,0)))</f>
        <v>0</v>
      </c>
      <c r="G204" s="82">
        <f>IF(G21="-","-",G21*INDEX('3c Mappings'!$C$8:$O$21,MATCH($C204,'3c Mappings'!$B$8:$B$21,0),MATCH($B204,'3c Mappings'!$C$7:$O$7,0)))</f>
        <v>0</v>
      </c>
      <c r="H204" s="82">
        <f>IF(H21="-","-",H21*INDEX('3c Mappings'!$C$8:$O$21,MATCH($C204,'3c Mappings'!$B$8:$B$21,0),MATCH($B204,'3c Mappings'!$C$7:$O$7,0)))</f>
        <v>0</v>
      </c>
      <c r="I204" s="82">
        <f>IF(I21="-","-",I21*INDEX('3c Mappings'!$C$8:$O$21,MATCH($C204,'3c Mappings'!$B$8:$B$21,0),MATCH($B204,'3c Mappings'!$C$7:$O$7,0)))</f>
        <v>0</v>
      </c>
      <c r="J204" s="82">
        <f>IF(J21="-","-",J21*INDEX('3c Mappings'!$C$8:$O$21,MATCH($C204,'3c Mappings'!$B$8:$B$21,0),MATCH($B204,'3c Mappings'!$C$7:$O$7,0)))</f>
        <v>0</v>
      </c>
      <c r="K204" s="82">
        <f>IF(K21="-","-",K21*INDEX('3c Mappings'!$C$8:$O$21,MATCH($C204,'3c Mappings'!$B$8:$B$21,0),MATCH($B204,'3c Mappings'!$C$7:$O$7,0)))</f>
        <v>0</v>
      </c>
      <c r="L204" s="82">
        <f>IF(L21="-","-",L21*INDEX('3c Mappings'!$C$8:$O$21,MATCH($C204,'3c Mappings'!$B$8:$B$21,0),MATCH($B204,'3c Mappings'!$C$7:$O$7,0)))</f>
        <v>0</v>
      </c>
      <c r="M204" s="82">
        <f>IF(M21="-","-",M21*INDEX('3c Mappings'!$C$8:$O$21,MATCH($C204,'3c Mappings'!$B$8:$B$21,0),MATCH($B204,'3c Mappings'!$C$7:$O$7,0)))</f>
        <v>0</v>
      </c>
      <c r="N204" s="84"/>
      <c r="O204" s="82">
        <f>IF(O21="-","-",O21*INDEX('3c Mappings'!$C$8:$O$21,MATCH($C204,'3c Mappings'!$B$8:$B$21,0),MATCH($B204,'3c Mappings'!$C$7:$O$7,0)))</f>
        <v>0</v>
      </c>
      <c r="P204" s="82">
        <f>IF(P21="-","-",P21*INDEX('3c Mappings'!$C$8:$O$21,MATCH($C204,'3c Mappings'!$B$8:$B$21,0),MATCH($B204,'3c Mappings'!$C$7:$O$7,0)))</f>
        <v>0</v>
      </c>
      <c r="Q204" s="82">
        <f>IF(Q21="-","-",Q21*INDEX('3c Mappings'!$C$8:$O$21,MATCH($C204,'3c Mappings'!$B$8:$B$21,0),MATCH($B204,'3c Mappings'!$C$7:$O$7,0)))</f>
        <v>0</v>
      </c>
      <c r="R204" s="82">
        <f>IF(R21="-","-",R21*INDEX('3c Mappings'!$C$8:$O$21,MATCH($C204,'3c Mappings'!$B$8:$B$21,0),MATCH($B204,'3c Mappings'!$C$7:$O$7,0)))</f>
        <v>0</v>
      </c>
      <c r="S204" s="82">
        <f>IF(S21="-","-",S21*INDEX('3c Mappings'!$C$8:$O$21,MATCH($C204,'3c Mappings'!$B$8:$B$21,0),MATCH($B204,'3c Mappings'!$C$7:$O$7,0)))</f>
        <v>0</v>
      </c>
      <c r="T204" s="82">
        <f>IF(T21="-","-",T21*INDEX('3c Mappings'!$C$8:$O$21,MATCH($C204,'3c Mappings'!$B$8:$B$21,0),MATCH($B204,'3c Mappings'!$C$7:$O$7,0)))</f>
        <v>0</v>
      </c>
      <c r="U204" s="82">
        <f>IF(U21="-","-",U21*INDEX('3c Mappings'!$C$8:$O$21,MATCH($C204,'3c Mappings'!$B$8:$B$21,0),MATCH($B204,'3c Mappings'!$C$7:$O$7,0)))</f>
        <v>0</v>
      </c>
      <c r="V204" s="82">
        <f>IF(V21="-","-",V21*INDEX('3c Mappings'!$C$8:$O$21,MATCH($C204,'3c Mappings'!$B$8:$B$21,0),MATCH($B204,'3c Mappings'!$C$7:$O$7,0)))</f>
        <v>0</v>
      </c>
      <c r="W204" s="82">
        <f>IF(W21="-","-",W21*INDEX('3c Mappings'!$C$8:$O$21,MATCH($C204,'3c Mappings'!$B$8:$B$21,0),MATCH($B204,'3c Mappings'!$C$7:$O$7,0)))</f>
        <v>0</v>
      </c>
      <c r="X204" s="82" t="str">
        <f>IF(X21="-","-",X21*INDEX('3c Mappings'!$C$8:$O$21,MATCH($C204,'3c Mappings'!$B$8:$B$21,0),MATCH($B204,'3c Mappings'!$C$7:$O$7,0)))</f>
        <v>-</v>
      </c>
      <c r="Y204" s="82" t="str">
        <f>IF(Y21="-","-",Y21*INDEX('3c Mappings'!$C$8:$O$21,MATCH($C204,'3c Mappings'!$B$8:$B$21,0),MATCH($B204,'3c Mappings'!$C$7:$O$7,0)))</f>
        <v>-</v>
      </c>
      <c r="Z204" s="10"/>
    </row>
    <row r="205" spans="1:26" s="14" customFormat="1" ht="11.25">
      <c r="A205" s="10"/>
      <c r="B205" s="74" t="s">
        <v>164</v>
      </c>
      <c r="C205" s="75" t="s">
        <v>142</v>
      </c>
      <c r="D205" s="197"/>
      <c r="E205" s="29"/>
      <c r="F205" s="82">
        <f>IF(F22="-","-",F22*INDEX('3c Mappings'!$C$8:$O$21,MATCH($C205,'3c Mappings'!$B$8:$B$21,0),MATCH($B205,'3c Mappings'!$C$7:$O$7,0)))</f>
        <v>0</v>
      </c>
      <c r="G205" s="82">
        <f>IF(G22="-","-",G22*INDEX('3c Mappings'!$C$8:$O$21,MATCH($C205,'3c Mappings'!$B$8:$B$21,0),MATCH($B205,'3c Mappings'!$C$7:$O$7,0)))</f>
        <v>0</v>
      </c>
      <c r="H205" s="82">
        <f>IF(H22="-","-",H22*INDEX('3c Mappings'!$C$8:$O$21,MATCH($C205,'3c Mappings'!$B$8:$B$21,0),MATCH($B205,'3c Mappings'!$C$7:$O$7,0)))</f>
        <v>0</v>
      </c>
      <c r="I205" s="82">
        <f>IF(I22="-","-",I22*INDEX('3c Mappings'!$C$8:$O$21,MATCH($C205,'3c Mappings'!$B$8:$B$21,0),MATCH($B205,'3c Mappings'!$C$7:$O$7,0)))</f>
        <v>0</v>
      </c>
      <c r="J205" s="82">
        <f>IF(J22="-","-",J22*INDEX('3c Mappings'!$C$8:$O$21,MATCH($C205,'3c Mappings'!$B$8:$B$21,0),MATCH($B205,'3c Mappings'!$C$7:$O$7,0)))</f>
        <v>0</v>
      </c>
      <c r="K205" s="82">
        <f>IF(K22="-","-",K22*INDEX('3c Mappings'!$C$8:$O$21,MATCH($C205,'3c Mappings'!$B$8:$B$21,0),MATCH($B205,'3c Mappings'!$C$7:$O$7,0)))</f>
        <v>0</v>
      </c>
      <c r="L205" s="82">
        <f>IF(L22="-","-",L22*INDEX('3c Mappings'!$C$8:$O$21,MATCH($C205,'3c Mappings'!$B$8:$B$21,0),MATCH($B205,'3c Mappings'!$C$7:$O$7,0)))</f>
        <v>0</v>
      </c>
      <c r="M205" s="82">
        <f>IF(M22="-","-",M22*INDEX('3c Mappings'!$C$8:$O$21,MATCH($C205,'3c Mappings'!$B$8:$B$21,0),MATCH($B205,'3c Mappings'!$C$7:$O$7,0)))</f>
        <v>0</v>
      </c>
      <c r="N205" s="84"/>
      <c r="O205" s="82">
        <f>IF(O22="-","-",O22*INDEX('3c Mappings'!$C$8:$O$21,MATCH($C205,'3c Mappings'!$B$8:$B$21,0),MATCH($B205,'3c Mappings'!$C$7:$O$7,0)))</f>
        <v>0</v>
      </c>
      <c r="P205" s="82">
        <f>IF(P22="-","-",P22*INDEX('3c Mappings'!$C$8:$O$21,MATCH($C205,'3c Mappings'!$B$8:$B$21,0),MATCH($B205,'3c Mappings'!$C$7:$O$7,0)))</f>
        <v>0</v>
      </c>
      <c r="Q205" s="82">
        <f>IF(Q22="-","-",Q22*INDEX('3c Mappings'!$C$8:$O$21,MATCH($C205,'3c Mappings'!$B$8:$B$21,0),MATCH($B205,'3c Mappings'!$C$7:$O$7,0)))</f>
        <v>0</v>
      </c>
      <c r="R205" s="82">
        <f>IF(R22="-","-",R22*INDEX('3c Mappings'!$C$8:$O$21,MATCH($C205,'3c Mappings'!$B$8:$B$21,0),MATCH($B205,'3c Mappings'!$C$7:$O$7,0)))</f>
        <v>0</v>
      </c>
      <c r="S205" s="82">
        <f>IF(S22="-","-",S22*INDEX('3c Mappings'!$C$8:$O$21,MATCH($C205,'3c Mappings'!$B$8:$B$21,0),MATCH($B205,'3c Mappings'!$C$7:$O$7,0)))</f>
        <v>0</v>
      </c>
      <c r="T205" s="82">
        <f>IF(T22="-","-",T22*INDEX('3c Mappings'!$C$8:$O$21,MATCH($C205,'3c Mappings'!$B$8:$B$21,0),MATCH($B205,'3c Mappings'!$C$7:$O$7,0)))</f>
        <v>0</v>
      </c>
      <c r="U205" s="82">
        <f>IF(U22="-","-",U22*INDEX('3c Mappings'!$C$8:$O$21,MATCH($C205,'3c Mappings'!$B$8:$B$21,0),MATCH($B205,'3c Mappings'!$C$7:$O$7,0)))</f>
        <v>0</v>
      </c>
      <c r="V205" s="82">
        <f>IF(V22="-","-",V22*INDEX('3c Mappings'!$C$8:$O$21,MATCH($C205,'3c Mappings'!$B$8:$B$21,0),MATCH($B205,'3c Mappings'!$C$7:$O$7,0)))</f>
        <v>0</v>
      </c>
      <c r="W205" s="82">
        <f>IF(W22="-","-",W22*INDEX('3c Mappings'!$C$8:$O$21,MATCH($C205,'3c Mappings'!$B$8:$B$21,0),MATCH($B205,'3c Mappings'!$C$7:$O$7,0)))</f>
        <v>0</v>
      </c>
      <c r="X205" s="82" t="str">
        <f>IF(X22="-","-",X22*INDEX('3c Mappings'!$C$8:$O$21,MATCH($C205,'3c Mappings'!$B$8:$B$21,0),MATCH($B205,'3c Mappings'!$C$7:$O$7,0)))</f>
        <v>-</v>
      </c>
      <c r="Y205" s="82" t="str">
        <f>IF(Y22="-","-",Y22*INDEX('3c Mappings'!$C$8:$O$21,MATCH($C205,'3c Mappings'!$B$8:$B$21,0),MATCH($B205,'3c Mappings'!$C$7:$O$7,0)))</f>
        <v>-</v>
      </c>
      <c r="Z205" s="10"/>
    </row>
    <row r="206" spans="1:26" s="14" customFormat="1" ht="11.25">
      <c r="A206" s="10"/>
      <c r="B206" s="74" t="s">
        <v>165</v>
      </c>
      <c r="C206" s="75" t="s">
        <v>142</v>
      </c>
      <c r="D206" s="197"/>
      <c r="E206" s="29"/>
      <c r="F206" s="82">
        <f>IF(F23="-","-",F23*INDEX('3c Mappings'!$C$8:$O$21,MATCH($C206,'3c Mappings'!$B$8:$B$21,0),MATCH($B206,'3c Mappings'!$C$7:$O$7,0)))</f>
        <v>0</v>
      </c>
      <c r="G206" s="82">
        <f>IF(G23="-","-",G23*INDEX('3c Mappings'!$C$8:$O$21,MATCH($C206,'3c Mappings'!$B$8:$B$21,0),MATCH($B206,'3c Mappings'!$C$7:$O$7,0)))</f>
        <v>0</v>
      </c>
      <c r="H206" s="82">
        <f>IF(H23="-","-",H23*INDEX('3c Mappings'!$C$8:$O$21,MATCH($C206,'3c Mappings'!$B$8:$B$21,0),MATCH($B206,'3c Mappings'!$C$7:$O$7,0)))</f>
        <v>0</v>
      </c>
      <c r="I206" s="82">
        <f>IF(I23="-","-",I23*INDEX('3c Mappings'!$C$8:$O$21,MATCH($C206,'3c Mappings'!$B$8:$B$21,0),MATCH($B206,'3c Mappings'!$C$7:$O$7,0)))</f>
        <v>0</v>
      </c>
      <c r="J206" s="82">
        <f>IF(J23="-","-",J23*INDEX('3c Mappings'!$C$8:$O$21,MATCH($C206,'3c Mappings'!$B$8:$B$21,0),MATCH($B206,'3c Mappings'!$C$7:$O$7,0)))</f>
        <v>0</v>
      </c>
      <c r="K206" s="82">
        <f>IF(K23="-","-",K23*INDEX('3c Mappings'!$C$8:$O$21,MATCH($C206,'3c Mappings'!$B$8:$B$21,0),MATCH($B206,'3c Mappings'!$C$7:$O$7,0)))</f>
        <v>0</v>
      </c>
      <c r="L206" s="82">
        <f>IF(L23="-","-",L23*INDEX('3c Mappings'!$C$8:$O$21,MATCH($C206,'3c Mappings'!$B$8:$B$21,0),MATCH($B206,'3c Mappings'!$C$7:$O$7,0)))</f>
        <v>0</v>
      </c>
      <c r="M206" s="82">
        <f>IF(M23="-","-",M23*INDEX('3c Mappings'!$C$8:$O$21,MATCH($C206,'3c Mappings'!$B$8:$B$21,0),MATCH($B206,'3c Mappings'!$C$7:$O$7,0)))</f>
        <v>0</v>
      </c>
      <c r="N206" s="84"/>
      <c r="O206" s="82">
        <f>IF(O23="-","-",O23*INDEX('3c Mappings'!$C$8:$O$21,MATCH($C206,'3c Mappings'!$B$8:$B$21,0),MATCH($B206,'3c Mappings'!$C$7:$O$7,0)))</f>
        <v>0</v>
      </c>
      <c r="P206" s="82">
        <f>IF(P23="-","-",P23*INDEX('3c Mappings'!$C$8:$O$21,MATCH($C206,'3c Mappings'!$B$8:$B$21,0),MATCH($B206,'3c Mappings'!$C$7:$O$7,0)))</f>
        <v>0</v>
      </c>
      <c r="Q206" s="82">
        <f>IF(Q23="-","-",Q23*INDEX('3c Mappings'!$C$8:$O$21,MATCH($C206,'3c Mappings'!$B$8:$B$21,0),MATCH($B206,'3c Mappings'!$C$7:$O$7,0)))</f>
        <v>0</v>
      </c>
      <c r="R206" s="82">
        <f>IF(R23="-","-",R23*INDEX('3c Mappings'!$C$8:$O$21,MATCH($C206,'3c Mappings'!$B$8:$B$21,0),MATCH($B206,'3c Mappings'!$C$7:$O$7,0)))</f>
        <v>0</v>
      </c>
      <c r="S206" s="82">
        <f>IF(S23="-","-",S23*INDEX('3c Mappings'!$C$8:$O$21,MATCH($C206,'3c Mappings'!$B$8:$B$21,0),MATCH($B206,'3c Mappings'!$C$7:$O$7,0)))</f>
        <v>0</v>
      </c>
      <c r="T206" s="82">
        <f>IF(T23="-","-",T23*INDEX('3c Mappings'!$C$8:$O$21,MATCH($C206,'3c Mappings'!$B$8:$B$21,0),MATCH($B206,'3c Mappings'!$C$7:$O$7,0)))</f>
        <v>0</v>
      </c>
      <c r="U206" s="82">
        <f>IF(U23="-","-",U23*INDEX('3c Mappings'!$C$8:$O$21,MATCH($C206,'3c Mappings'!$B$8:$B$21,0),MATCH($B206,'3c Mappings'!$C$7:$O$7,0)))</f>
        <v>0</v>
      </c>
      <c r="V206" s="82">
        <f>IF(V23="-","-",V23*INDEX('3c Mappings'!$C$8:$O$21,MATCH($C206,'3c Mappings'!$B$8:$B$21,0),MATCH($B206,'3c Mappings'!$C$7:$O$7,0)))</f>
        <v>0</v>
      </c>
      <c r="W206" s="82">
        <f>IF(W23="-","-",W23*INDEX('3c Mappings'!$C$8:$O$21,MATCH($C206,'3c Mappings'!$B$8:$B$21,0),MATCH($B206,'3c Mappings'!$C$7:$O$7,0)))</f>
        <v>0</v>
      </c>
      <c r="X206" s="82" t="str">
        <f>IF(X23="-","-",X23*INDEX('3c Mappings'!$C$8:$O$21,MATCH($C206,'3c Mappings'!$B$8:$B$21,0),MATCH($B206,'3c Mappings'!$C$7:$O$7,0)))</f>
        <v>-</v>
      </c>
      <c r="Y206" s="82" t="str">
        <f>IF(Y23="-","-",Y23*INDEX('3c Mappings'!$C$8:$O$21,MATCH($C206,'3c Mappings'!$B$8:$B$21,0),MATCH($B206,'3c Mappings'!$C$7:$O$7,0)))</f>
        <v>-</v>
      </c>
      <c r="Z206" s="10"/>
    </row>
    <row r="207" spans="1:26" s="14" customFormat="1" ht="11.25">
      <c r="A207" s="10"/>
      <c r="B207" s="74" t="s">
        <v>166</v>
      </c>
      <c r="C207" s="75" t="s">
        <v>142</v>
      </c>
      <c r="D207" s="197"/>
      <c r="E207" s="29"/>
      <c r="F207" s="82">
        <f>IF(F24="-","-",F24*INDEX('3c Mappings'!$C$8:$O$21,MATCH($C207,'3c Mappings'!$B$8:$B$21,0),MATCH($B207,'3c Mappings'!$C$7:$O$7,0)))</f>
        <v>0</v>
      </c>
      <c r="G207" s="82">
        <f>IF(G24="-","-",G24*INDEX('3c Mappings'!$C$8:$O$21,MATCH($C207,'3c Mappings'!$B$8:$B$21,0),MATCH($B207,'3c Mappings'!$C$7:$O$7,0)))</f>
        <v>0</v>
      </c>
      <c r="H207" s="82">
        <f>IF(H24="-","-",H24*INDEX('3c Mappings'!$C$8:$O$21,MATCH($C207,'3c Mappings'!$B$8:$B$21,0),MATCH($B207,'3c Mappings'!$C$7:$O$7,0)))</f>
        <v>0</v>
      </c>
      <c r="I207" s="82">
        <f>IF(I24="-","-",I24*INDEX('3c Mappings'!$C$8:$O$21,MATCH($C207,'3c Mappings'!$B$8:$B$21,0),MATCH($B207,'3c Mappings'!$C$7:$O$7,0)))</f>
        <v>0</v>
      </c>
      <c r="J207" s="82">
        <f>IF(J24="-","-",J24*INDEX('3c Mappings'!$C$8:$O$21,MATCH($C207,'3c Mappings'!$B$8:$B$21,0),MATCH($B207,'3c Mappings'!$C$7:$O$7,0)))</f>
        <v>0</v>
      </c>
      <c r="K207" s="82">
        <f>IF(K24="-","-",K24*INDEX('3c Mappings'!$C$8:$O$21,MATCH($C207,'3c Mappings'!$B$8:$B$21,0),MATCH($B207,'3c Mappings'!$C$7:$O$7,0)))</f>
        <v>0</v>
      </c>
      <c r="L207" s="82">
        <f>IF(L24="-","-",L24*INDEX('3c Mappings'!$C$8:$O$21,MATCH($C207,'3c Mappings'!$B$8:$B$21,0),MATCH($B207,'3c Mappings'!$C$7:$O$7,0)))</f>
        <v>0</v>
      </c>
      <c r="M207" s="82">
        <f>IF(M24="-","-",M24*INDEX('3c Mappings'!$C$8:$O$21,MATCH($C207,'3c Mappings'!$B$8:$B$21,0),MATCH($B207,'3c Mappings'!$C$7:$O$7,0)))</f>
        <v>0</v>
      </c>
      <c r="N207" s="84"/>
      <c r="O207" s="82">
        <f>IF(O24="-","-",O24*INDEX('3c Mappings'!$C$8:$O$21,MATCH($C207,'3c Mappings'!$B$8:$B$21,0),MATCH($B207,'3c Mappings'!$C$7:$O$7,0)))</f>
        <v>0</v>
      </c>
      <c r="P207" s="82">
        <f>IF(P24="-","-",P24*INDEX('3c Mappings'!$C$8:$O$21,MATCH($C207,'3c Mappings'!$B$8:$B$21,0),MATCH($B207,'3c Mappings'!$C$7:$O$7,0)))</f>
        <v>0</v>
      </c>
      <c r="Q207" s="82">
        <f>IF(Q24="-","-",Q24*INDEX('3c Mappings'!$C$8:$O$21,MATCH($C207,'3c Mappings'!$B$8:$B$21,0),MATCH($B207,'3c Mappings'!$C$7:$O$7,0)))</f>
        <v>0</v>
      </c>
      <c r="R207" s="82">
        <f>IF(R24="-","-",R24*INDEX('3c Mappings'!$C$8:$O$21,MATCH($C207,'3c Mappings'!$B$8:$B$21,0),MATCH($B207,'3c Mappings'!$C$7:$O$7,0)))</f>
        <v>0</v>
      </c>
      <c r="S207" s="82">
        <f>IF(S24="-","-",S24*INDEX('3c Mappings'!$C$8:$O$21,MATCH($C207,'3c Mappings'!$B$8:$B$21,0),MATCH($B207,'3c Mappings'!$C$7:$O$7,0)))</f>
        <v>0</v>
      </c>
      <c r="T207" s="82">
        <f>IF(T24="-","-",T24*INDEX('3c Mappings'!$C$8:$O$21,MATCH($C207,'3c Mappings'!$B$8:$B$21,0),MATCH($B207,'3c Mappings'!$C$7:$O$7,0)))</f>
        <v>0</v>
      </c>
      <c r="U207" s="82">
        <f>IF(U24="-","-",U24*INDEX('3c Mappings'!$C$8:$O$21,MATCH($C207,'3c Mappings'!$B$8:$B$21,0),MATCH($B207,'3c Mappings'!$C$7:$O$7,0)))</f>
        <v>0</v>
      </c>
      <c r="V207" s="82">
        <f>IF(V24="-","-",V24*INDEX('3c Mappings'!$C$8:$O$21,MATCH($C207,'3c Mappings'!$B$8:$B$21,0),MATCH($B207,'3c Mappings'!$C$7:$O$7,0)))</f>
        <v>0</v>
      </c>
      <c r="W207" s="82">
        <f>IF(W24="-","-",W24*INDEX('3c Mappings'!$C$8:$O$21,MATCH($C207,'3c Mappings'!$B$8:$B$21,0),MATCH($B207,'3c Mappings'!$C$7:$O$7,0)))</f>
        <v>0</v>
      </c>
      <c r="X207" s="82" t="str">
        <f>IF(X24="-","-",X24*INDEX('3c Mappings'!$C$8:$O$21,MATCH($C207,'3c Mappings'!$B$8:$B$21,0),MATCH($B207,'3c Mappings'!$C$7:$O$7,0)))</f>
        <v>-</v>
      </c>
      <c r="Y207" s="82" t="str">
        <f>IF(Y24="-","-",Y24*INDEX('3c Mappings'!$C$8:$O$21,MATCH($C207,'3c Mappings'!$B$8:$B$21,0),MATCH($B207,'3c Mappings'!$C$7:$O$7,0)))</f>
        <v>-</v>
      </c>
      <c r="Z207" s="10"/>
    </row>
    <row r="208" spans="1:26" s="14" customFormat="1" ht="11.25">
      <c r="A208" s="10"/>
      <c r="B208" s="74" t="s">
        <v>167</v>
      </c>
      <c r="C208" s="75" t="s">
        <v>142</v>
      </c>
      <c r="D208" s="197"/>
      <c r="E208" s="29"/>
      <c r="F208" s="82">
        <f>IF(F25="-","-",F25*INDEX('3c Mappings'!$C$8:$O$21,MATCH($C208,'3c Mappings'!$B$8:$B$21,0),MATCH($B208,'3c Mappings'!$C$7:$O$7,0)))</f>
        <v>0</v>
      </c>
      <c r="G208" s="82">
        <f>IF(G25="-","-",G25*INDEX('3c Mappings'!$C$8:$O$21,MATCH($C208,'3c Mappings'!$B$8:$B$21,0),MATCH($B208,'3c Mappings'!$C$7:$O$7,0)))</f>
        <v>0</v>
      </c>
      <c r="H208" s="82">
        <f>IF(H25="-","-",H25*INDEX('3c Mappings'!$C$8:$O$21,MATCH($C208,'3c Mappings'!$B$8:$B$21,0),MATCH($B208,'3c Mappings'!$C$7:$O$7,0)))</f>
        <v>0</v>
      </c>
      <c r="I208" s="82">
        <f>IF(I25="-","-",I25*INDEX('3c Mappings'!$C$8:$O$21,MATCH($C208,'3c Mappings'!$B$8:$B$21,0),MATCH($B208,'3c Mappings'!$C$7:$O$7,0)))</f>
        <v>0</v>
      </c>
      <c r="J208" s="82">
        <f>IF(J25="-","-",J25*INDEX('3c Mappings'!$C$8:$O$21,MATCH($C208,'3c Mappings'!$B$8:$B$21,0),MATCH($B208,'3c Mappings'!$C$7:$O$7,0)))</f>
        <v>0</v>
      </c>
      <c r="K208" s="82">
        <f>IF(K25="-","-",K25*INDEX('3c Mappings'!$C$8:$O$21,MATCH($C208,'3c Mappings'!$B$8:$B$21,0),MATCH($B208,'3c Mappings'!$C$7:$O$7,0)))</f>
        <v>0</v>
      </c>
      <c r="L208" s="82">
        <f>IF(L25="-","-",L25*INDEX('3c Mappings'!$C$8:$O$21,MATCH($C208,'3c Mappings'!$B$8:$B$21,0),MATCH($B208,'3c Mappings'!$C$7:$O$7,0)))</f>
        <v>0</v>
      </c>
      <c r="M208" s="82">
        <f>IF(M25="-","-",M25*INDEX('3c Mappings'!$C$8:$O$21,MATCH($C208,'3c Mappings'!$B$8:$B$21,0),MATCH($B208,'3c Mappings'!$C$7:$O$7,0)))</f>
        <v>0</v>
      </c>
      <c r="N208" s="84"/>
      <c r="O208" s="82">
        <f>IF(O25="-","-",O25*INDEX('3c Mappings'!$C$8:$O$21,MATCH($C208,'3c Mappings'!$B$8:$B$21,0),MATCH($B208,'3c Mappings'!$C$7:$O$7,0)))</f>
        <v>0</v>
      </c>
      <c r="P208" s="82">
        <f>IF(P25="-","-",P25*INDEX('3c Mappings'!$C$8:$O$21,MATCH($C208,'3c Mappings'!$B$8:$B$21,0),MATCH($B208,'3c Mappings'!$C$7:$O$7,0)))</f>
        <v>0</v>
      </c>
      <c r="Q208" s="82">
        <f>IF(Q25="-","-",Q25*INDEX('3c Mappings'!$C$8:$O$21,MATCH($C208,'3c Mappings'!$B$8:$B$21,0),MATCH($B208,'3c Mappings'!$C$7:$O$7,0)))</f>
        <v>0</v>
      </c>
      <c r="R208" s="82">
        <f>IF(R25="-","-",R25*INDEX('3c Mappings'!$C$8:$O$21,MATCH($C208,'3c Mappings'!$B$8:$B$21,0),MATCH($B208,'3c Mappings'!$C$7:$O$7,0)))</f>
        <v>0</v>
      </c>
      <c r="S208" s="82">
        <f>IF(S25="-","-",S25*INDEX('3c Mappings'!$C$8:$O$21,MATCH($C208,'3c Mappings'!$B$8:$B$21,0),MATCH($B208,'3c Mappings'!$C$7:$O$7,0)))</f>
        <v>0</v>
      </c>
      <c r="T208" s="82">
        <f>IF(T25="-","-",T25*INDEX('3c Mappings'!$C$8:$O$21,MATCH($C208,'3c Mappings'!$B$8:$B$21,0),MATCH($B208,'3c Mappings'!$C$7:$O$7,0)))</f>
        <v>0</v>
      </c>
      <c r="U208" s="82">
        <f>IF(U25="-","-",U25*INDEX('3c Mappings'!$C$8:$O$21,MATCH($C208,'3c Mappings'!$B$8:$B$21,0),MATCH($B208,'3c Mappings'!$C$7:$O$7,0)))</f>
        <v>0</v>
      </c>
      <c r="V208" s="82">
        <f>IF(V25="-","-",V25*INDEX('3c Mappings'!$C$8:$O$21,MATCH($C208,'3c Mappings'!$B$8:$B$21,0),MATCH($B208,'3c Mappings'!$C$7:$O$7,0)))</f>
        <v>0</v>
      </c>
      <c r="W208" s="82">
        <f>IF(W25="-","-",W25*INDEX('3c Mappings'!$C$8:$O$21,MATCH($C208,'3c Mappings'!$B$8:$B$21,0),MATCH($B208,'3c Mappings'!$C$7:$O$7,0)))</f>
        <v>0</v>
      </c>
      <c r="X208" s="82" t="str">
        <f>IF(X25="-","-",X25*INDEX('3c Mappings'!$C$8:$O$21,MATCH($C208,'3c Mappings'!$B$8:$B$21,0),MATCH($B208,'3c Mappings'!$C$7:$O$7,0)))</f>
        <v>-</v>
      </c>
      <c r="Y208" s="82" t="str">
        <f>IF(Y25="-","-",Y25*INDEX('3c Mappings'!$C$8:$O$21,MATCH($C208,'3c Mappings'!$B$8:$B$21,0),MATCH($B208,'3c Mappings'!$C$7:$O$7,0)))</f>
        <v>-</v>
      </c>
      <c r="Z208" s="10"/>
    </row>
    <row r="209" spans="1:26" s="14" customFormat="1" ht="11.25">
      <c r="A209" s="10"/>
      <c r="B209" s="74" t="s">
        <v>168</v>
      </c>
      <c r="C209" s="75" t="s">
        <v>142</v>
      </c>
      <c r="D209" s="197"/>
      <c r="E209" s="29"/>
      <c r="F209" s="82">
        <f>IF(F26="-","-",F26*INDEX('3c Mappings'!$C$8:$O$21,MATCH($C209,'3c Mappings'!$B$8:$B$21,0),MATCH($B209,'3c Mappings'!$C$7:$O$7,0)))</f>
        <v>0</v>
      </c>
      <c r="G209" s="82">
        <f>IF(G26="-","-",G26*INDEX('3c Mappings'!$C$8:$O$21,MATCH($C209,'3c Mappings'!$B$8:$B$21,0),MATCH($B209,'3c Mappings'!$C$7:$O$7,0)))</f>
        <v>0</v>
      </c>
      <c r="H209" s="82">
        <f>IF(H26="-","-",H26*INDEX('3c Mappings'!$C$8:$O$21,MATCH($C209,'3c Mappings'!$B$8:$B$21,0),MATCH($B209,'3c Mappings'!$C$7:$O$7,0)))</f>
        <v>0</v>
      </c>
      <c r="I209" s="82">
        <f>IF(I26="-","-",I26*INDEX('3c Mappings'!$C$8:$O$21,MATCH($C209,'3c Mappings'!$B$8:$B$21,0),MATCH($B209,'3c Mappings'!$C$7:$O$7,0)))</f>
        <v>0</v>
      </c>
      <c r="J209" s="82">
        <f>IF(J26="-","-",J26*INDEX('3c Mappings'!$C$8:$O$21,MATCH($C209,'3c Mappings'!$B$8:$B$21,0),MATCH($B209,'3c Mappings'!$C$7:$O$7,0)))</f>
        <v>0</v>
      </c>
      <c r="K209" s="82">
        <f>IF(K26="-","-",K26*INDEX('3c Mappings'!$C$8:$O$21,MATCH($C209,'3c Mappings'!$B$8:$B$21,0),MATCH($B209,'3c Mappings'!$C$7:$O$7,0)))</f>
        <v>0</v>
      </c>
      <c r="L209" s="82">
        <f>IF(L26="-","-",L26*INDEX('3c Mappings'!$C$8:$O$21,MATCH($C209,'3c Mappings'!$B$8:$B$21,0),MATCH($B209,'3c Mappings'!$C$7:$O$7,0)))</f>
        <v>0</v>
      </c>
      <c r="M209" s="82">
        <f>IF(M26="-","-",M26*INDEX('3c Mappings'!$C$8:$O$21,MATCH($C209,'3c Mappings'!$B$8:$B$21,0),MATCH($B209,'3c Mappings'!$C$7:$O$7,0)))</f>
        <v>0</v>
      </c>
      <c r="N209" s="84"/>
      <c r="O209" s="82">
        <f>IF(O26="-","-",O26*INDEX('3c Mappings'!$C$8:$O$21,MATCH($C209,'3c Mappings'!$B$8:$B$21,0),MATCH($B209,'3c Mappings'!$C$7:$O$7,0)))</f>
        <v>0</v>
      </c>
      <c r="P209" s="82">
        <f>IF(P26="-","-",P26*INDEX('3c Mappings'!$C$8:$O$21,MATCH($C209,'3c Mappings'!$B$8:$B$21,0),MATCH($B209,'3c Mappings'!$C$7:$O$7,0)))</f>
        <v>0</v>
      </c>
      <c r="Q209" s="82">
        <f>IF(Q26="-","-",Q26*INDEX('3c Mappings'!$C$8:$O$21,MATCH($C209,'3c Mappings'!$B$8:$B$21,0),MATCH($B209,'3c Mappings'!$C$7:$O$7,0)))</f>
        <v>0</v>
      </c>
      <c r="R209" s="82">
        <f>IF(R26="-","-",R26*INDEX('3c Mappings'!$C$8:$O$21,MATCH($C209,'3c Mappings'!$B$8:$B$21,0),MATCH($B209,'3c Mappings'!$C$7:$O$7,0)))</f>
        <v>0</v>
      </c>
      <c r="S209" s="82">
        <f>IF(S26="-","-",S26*INDEX('3c Mappings'!$C$8:$O$21,MATCH($C209,'3c Mappings'!$B$8:$B$21,0),MATCH($B209,'3c Mappings'!$C$7:$O$7,0)))</f>
        <v>0</v>
      </c>
      <c r="T209" s="82">
        <f>IF(T26="-","-",T26*INDEX('3c Mappings'!$C$8:$O$21,MATCH($C209,'3c Mappings'!$B$8:$B$21,0),MATCH($B209,'3c Mappings'!$C$7:$O$7,0)))</f>
        <v>0</v>
      </c>
      <c r="U209" s="82">
        <f>IF(U26="-","-",U26*INDEX('3c Mappings'!$C$8:$O$21,MATCH($C209,'3c Mappings'!$B$8:$B$21,0),MATCH($B209,'3c Mappings'!$C$7:$O$7,0)))</f>
        <v>0</v>
      </c>
      <c r="V209" s="82">
        <f>IF(V26="-","-",V26*INDEX('3c Mappings'!$C$8:$O$21,MATCH($C209,'3c Mappings'!$B$8:$B$21,0),MATCH($B209,'3c Mappings'!$C$7:$O$7,0)))</f>
        <v>0</v>
      </c>
      <c r="W209" s="82">
        <f>IF(W26="-","-",W26*INDEX('3c Mappings'!$C$8:$O$21,MATCH($C209,'3c Mappings'!$B$8:$B$21,0),MATCH($B209,'3c Mappings'!$C$7:$O$7,0)))</f>
        <v>0</v>
      </c>
      <c r="X209" s="82" t="str">
        <f>IF(X26="-","-",X26*INDEX('3c Mappings'!$C$8:$O$21,MATCH($C209,'3c Mappings'!$B$8:$B$21,0),MATCH($B209,'3c Mappings'!$C$7:$O$7,0)))</f>
        <v>-</v>
      </c>
      <c r="Y209" s="82" t="str">
        <f>IF(Y26="-","-",Y26*INDEX('3c Mappings'!$C$8:$O$21,MATCH($C209,'3c Mappings'!$B$8:$B$21,0),MATCH($B209,'3c Mappings'!$C$7:$O$7,0)))</f>
        <v>-</v>
      </c>
      <c r="Z209" s="10"/>
    </row>
    <row r="210" spans="1:26" s="14" customFormat="1" ht="11.25">
      <c r="A210" s="10"/>
      <c r="B210" s="71" t="s">
        <v>170</v>
      </c>
      <c r="C210" s="72"/>
      <c r="D210" s="72"/>
      <c r="E210" s="72"/>
      <c r="F210" s="85"/>
      <c r="G210" s="85"/>
      <c r="H210" s="85"/>
      <c r="I210" s="85"/>
      <c r="J210" s="85"/>
      <c r="K210" s="85"/>
      <c r="L210" s="85"/>
      <c r="M210" s="85"/>
      <c r="N210" s="85"/>
      <c r="O210" s="85"/>
      <c r="P210" s="85"/>
      <c r="Q210" s="85"/>
      <c r="R210" s="85"/>
      <c r="S210" s="85"/>
      <c r="T210" s="85"/>
      <c r="U210" s="85"/>
      <c r="V210" s="85"/>
      <c r="W210" s="85"/>
      <c r="X210" s="85"/>
      <c r="Y210" s="86"/>
      <c r="Z210" s="10"/>
    </row>
    <row r="211" spans="1:26" s="14" customFormat="1" ht="12.6" customHeight="1">
      <c r="A211" s="10"/>
      <c r="B211" s="74" t="s">
        <v>156</v>
      </c>
      <c r="C211" s="190" t="s">
        <v>32</v>
      </c>
      <c r="D211" s="198"/>
      <c r="E211" s="29"/>
      <c r="F211" s="82">
        <f>IF('2d Gas distribution'!G129="-","-",'2d Gas distribution'!G129)</f>
        <v>108.90696774193547</v>
      </c>
      <c r="G211" s="82">
        <f>IF('2d Gas distribution'!H129="-","-",'2d Gas distribution'!H129)</f>
        <v>108.90696774193547</v>
      </c>
      <c r="H211" s="82">
        <f>IF('2d Gas distribution'!I129="-","-",'2d Gas distribution'!I129)</f>
        <v>104.11345222929936</v>
      </c>
      <c r="I211" s="82">
        <f>IF('2d Gas distribution'!J129="-","-",'2d Gas distribution'!J129)</f>
        <v>104.11345222929936</v>
      </c>
      <c r="J211" s="82">
        <f>IF('2d Gas distribution'!K129="-","-",'2d Gas distribution'!K129)</f>
        <v>106.64400000000001</v>
      </c>
      <c r="K211" s="82">
        <f>IF('2d Gas distribution'!L129="-","-",'2d Gas distribution'!L129)</f>
        <v>106.64400000000001</v>
      </c>
      <c r="L211" s="82">
        <f>IF('2d Gas distribution'!M129="-","-",'2d Gas distribution'!M129)</f>
        <v>109.95890445859872</v>
      </c>
      <c r="M211" s="82">
        <f>IF('2d Gas distribution'!N129="-","-",'2d Gas distribution'!N129)</f>
        <v>109.95890445859872</v>
      </c>
      <c r="N211" s="84"/>
      <c r="O211" s="82">
        <f>IF('2d Gas distribution'!P129="-","-",'2d Gas distribution'!P129)</f>
        <v>109.95890445859872</v>
      </c>
      <c r="P211" s="82">
        <f>IF('2d Gas distribution'!Q129="-","-",'2d Gas distribution'!Q129)</f>
        <v>108.51797468354431</v>
      </c>
      <c r="Q211" s="82">
        <f>IF('2d Gas distribution'!R129="-","-",'2d Gas distribution'!R129)</f>
        <v>108.51797468354431</v>
      </c>
      <c r="R211" s="82">
        <f>IF('2d Gas distribution'!S129="-","-",'2d Gas distribution'!S129)</f>
        <v>108.92971428571431</v>
      </c>
      <c r="S211" s="82">
        <f>IF('2d Gas distribution'!T129="-","-",'2d Gas distribution'!T129)</f>
        <v>108.92971428571431</v>
      </c>
      <c r="T211" s="82">
        <f>IF('2d Gas distribution'!U129="-","-",'2d Gas distribution'!U129)</f>
        <v>105.16523076923076</v>
      </c>
      <c r="U211" s="82">
        <f>IF('2d Gas distribution'!V129="-","-",'2d Gas distribution'!V129)</f>
        <v>105.16523076923076</v>
      </c>
      <c r="V211" s="82">
        <f>IF('2d Gas distribution'!W129="-","-",'2d Gas distribution'!W129)</f>
        <v>148.76012779552713</v>
      </c>
      <c r="W211" s="82">
        <f>IF('2d Gas distribution'!X129="-","-",'2d Gas distribution'!X129)</f>
        <v>139.78888178913738</v>
      </c>
      <c r="X211" s="82" t="str">
        <f>IF('2d Gas distribution'!Y129="-","-",'2d Gas distribution'!Y129)</f>
        <v>-</v>
      </c>
      <c r="Y211" s="82" t="str">
        <f>IF('2d Gas distribution'!Z129="-","-",'2d Gas distribution'!Z129)</f>
        <v>-</v>
      </c>
      <c r="Z211" s="10"/>
    </row>
    <row r="212" spans="1:26" s="14" customFormat="1" ht="11.25">
      <c r="A212" s="10"/>
      <c r="B212" s="74" t="s">
        <v>157</v>
      </c>
      <c r="C212" s="191"/>
      <c r="D212" s="199"/>
      <c r="E212" s="29"/>
      <c r="F212" s="82">
        <f>IF('2d Gas distribution'!G130="-","-",'2d Gas distribution'!G130)</f>
        <v>102.79283890577507</v>
      </c>
      <c r="G212" s="82">
        <f>IF('2d Gas distribution'!H130="-","-",'2d Gas distribution'!H130)</f>
        <v>102.79283890577507</v>
      </c>
      <c r="H212" s="82">
        <f>IF('2d Gas distribution'!I130="-","-",'2d Gas distribution'!I130)</f>
        <v>99.794048780487799</v>
      </c>
      <c r="I212" s="82">
        <f>IF('2d Gas distribution'!J130="-","-",'2d Gas distribution'!J130)</f>
        <v>99.794048780487799</v>
      </c>
      <c r="J212" s="82">
        <f>IF('2d Gas distribution'!K130="-","-",'2d Gas distribution'!K130)</f>
        <v>104.08796284829722</v>
      </c>
      <c r="K212" s="82">
        <f>IF('2d Gas distribution'!L130="-","-",'2d Gas distribution'!L130)</f>
        <v>104.08796284829722</v>
      </c>
      <c r="L212" s="82">
        <f>IF('2d Gas distribution'!M130="-","-",'2d Gas distribution'!M130)</f>
        <v>107.63876635514018</v>
      </c>
      <c r="M212" s="82">
        <f>IF('2d Gas distribution'!N130="-","-",'2d Gas distribution'!N130)</f>
        <v>107.63876635514018</v>
      </c>
      <c r="N212" s="84"/>
      <c r="O212" s="82">
        <f>IF('2d Gas distribution'!P130="-","-",'2d Gas distribution'!P130)</f>
        <v>107.63876635514018</v>
      </c>
      <c r="P212" s="82">
        <f>IF('2d Gas distribution'!Q130="-","-",'2d Gas distribution'!Q130)</f>
        <v>106.88186915887849</v>
      </c>
      <c r="Q212" s="82">
        <f>IF('2d Gas distribution'!R130="-","-",'2d Gas distribution'!R130)</f>
        <v>106.88186915887849</v>
      </c>
      <c r="R212" s="82">
        <f>IF('2d Gas distribution'!S130="-","-",'2d Gas distribution'!S130)</f>
        <v>107.28149999999999</v>
      </c>
      <c r="S212" s="82">
        <f>IF('2d Gas distribution'!T130="-","-",'2d Gas distribution'!T130)</f>
        <v>107.28149999999999</v>
      </c>
      <c r="T212" s="82">
        <f>IF('2d Gas distribution'!U130="-","-",'2d Gas distribution'!U130)</f>
        <v>104.51701910828025</v>
      </c>
      <c r="U212" s="82">
        <f>IF('2d Gas distribution'!V130="-","-",'2d Gas distribution'!V130)</f>
        <v>104.51701910828025</v>
      </c>
      <c r="V212" s="82">
        <f>IF('2d Gas distribution'!W130="-","-",'2d Gas distribution'!W130)</f>
        <v>151.11272727272728</v>
      </c>
      <c r="W212" s="82">
        <f>IF('2d Gas distribution'!X130="-","-",'2d Gas distribution'!X130)</f>
        <v>141.99584415584417</v>
      </c>
      <c r="X212" s="82" t="str">
        <f>IF('2d Gas distribution'!Y130="-","-",'2d Gas distribution'!Y130)</f>
        <v>-</v>
      </c>
      <c r="Y212" s="82" t="str">
        <f>IF('2d Gas distribution'!Z130="-","-",'2d Gas distribution'!Z130)</f>
        <v>-</v>
      </c>
      <c r="Z212" s="10"/>
    </row>
    <row r="213" spans="1:26" s="14" customFormat="1" ht="11.25">
      <c r="A213" s="10"/>
      <c r="B213" s="74" t="s">
        <v>158</v>
      </c>
      <c r="C213" s="191"/>
      <c r="D213" s="199"/>
      <c r="E213" s="29"/>
      <c r="F213" s="82">
        <f>IF('2d Gas distribution'!G131="-","-",'2d Gas distribution'!G131)</f>
        <v>107.77818803418805</v>
      </c>
      <c r="G213" s="82">
        <f>IF('2d Gas distribution'!H131="-","-",'2d Gas distribution'!H131)</f>
        <v>107.77818803418805</v>
      </c>
      <c r="H213" s="82">
        <f>IF('2d Gas distribution'!I131="-","-",'2d Gas distribution'!I131)</f>
        <v>110.02206741573033</v>
      </c>
      <c r="I213" s="82">
        <f>IF('2d Gas distribution'!J131="-","-",'2d Gas distribution'!J131)</f>
        <v>110.02206741573033</v>
      </c>
      <c r="J213" s="82">
        <f>IF('2d Gas distribution'!K131="-","-",'2d Gas distribution'!K131)</f>
        <v>109.46698265895952</v>
      </c>
      <c r="K213" s="82">
        <f>IF('2d Gas distribution'!L131="-","-",'2d Gas distribution'!L131)</f>
        <v>109.46698265895952</v>
      </c>
      <c r="L213" s="82">
        <f>IF('2d Gas distribution'!M131="-","-",'2d Gas distribution'!M131)</f>
        <v>110.22127433628316</v>
      </c>
      <c r="M213" s="82">
        <f>IF('2d Gas distribution'!N131="-","-",'2d Gas distribution'!N131)</f>
        <v>110.22127433628316</v>
      </c>
      <c r="N213" s="84"/>
      <c r="O213" s="82">
        <f>IF('2d Gas distribution'!P131="-","-",'2d Gas distribution'!P131)</f>
        <v>110.22127433628316</v>
      </c>
      <c r="P213" s="82">
        <f>IF('2d Gas distribution'!Q131="-","-",'2d Gas distribution'!Q131)</f>
        <v>118.38423529411762</v>
      </c>
      <c r="Q213" s="82">
        <f>IF('2d Gas distribution'!R131="-","-",'2d Gas distribution'!R131)</f>
        <v>118.38423529411762</v>
      </c>
      <c r="R213" s="82">
        <f>IF('2d Gas distribution'!S131="-","-",'2d Gas distribution'!S131)</f>
        <v>120.76029850746266</v>
      </c>
      <c r="S213" s="82">
        <f>IF('2d Gas distribution'!T131="-","-",'2d Gas distribution'!T131)</f>
        <v>120.76029850746266</v>
      </c>
      <c r="T213" s="82">
        <f>IF('2d Gas distribution'!U131="-","-",'2d Gas distribution'!U131)</f>
        <v>106.38263414634146</v>
      </c>
      <c r="U213" s="82">
        <f>IF('2d Gas distribution'!V131="-","-",'2d Gas distribution'!V131)</f>
        <v>106.38263414634146</v>
      </c>
      <c r="V213" s="82">
        <f>IF('2d Gas distribution'!W131="-","-",'2d Gas distribution'!W131)</f>
        <v>156.65830674846626</v>
      </c>
      <c r="W213" s="82">
        <f>IF('2d Gas distribution'!X131="-","-",'2d Gas distribution'!X131)</f>
        <v>149.88530061349692</v>
      </c>
      <c r="X213" s="82" t="str">
        <f>IF('2d Gas distribution'!Y131="-","-",'2d Gas distribution'!Y131)</f>
        <v>-</v>
      </c>
      <c r="Y213" s="82" t="str">
        <f>IF('2d Gas distribution'!Z131="-","-",'2d Gas distribution'!Z131)</f>
        <v>-</v>
      </c>
      <c r="Z213" s="10"/>
    </row>
    <row r="214" spans="1:26" s="14" customFormat="1" ht="11.25">
      <c r="A214" s="10"/>
      <c r="B214" s="74" t="s">
        <v>159</v>
      </c>
      <c r="C214" s="191"/>
      <c r="D214" s="199"/>
      <c r="E214" s="29"/>
      <c r="F214" s="82">
        <f>IF('2d Gas distribution'!G132="-","-",'2d Gas distribution'!G132)</f>
        <v>120.03699363057325</v>
      </c>
      <c r="G214" s="82">
        <f>IF('2d Gas distribution'!H132="-","-",'2d Gas distribution'!H132)</f>
        <v>120.03699363057325</v>
      </c>
      <c r="H214" s="82">
        <f>IF('2d Gas distribution'!I132="-","-",'2d Gas distribution'!I132)</f>
        <v>113.4064347826087</v>
      </c>
      <c r="I214" s="82">
        <f>IF('2d Gas distribution'!J132="-","-",'2d Gas distribution'!J132)</f>
        <v>113.4064347826087</v>
      </c>
      <c r="J214" s="82">
        <f>IF('2d Gas distribution'!K132="-","-",'2d Gas distribution'!K132)</f>
        <v>110.7033684210526</v>
      </c>
      <c r="K214" s="82">
        <f>IF('2d Gas distribution'!L132="-","-",'2d Gas distribution'!L132)</f>
        <v>110.7033684210526</v>
      </c>
      <c r="L214" s="82">
        <f>IF('2d Gas distribution'!M132="-","-",'2d Gas distribution'!M132)</f>
        <v>108.97913702623907</v>
      </c>
      <c r="M214" s="82">
        <f>IF('2d Gas distribution'!N132="-","-",'2d Gas distribution'!N132)</f>
        <v>108.97913702623907</v>
      </c>
      <c r="N214" s="84"/>
      <c r="O214" s="82">
        <f>IF('2d Gas distribution'!P132="-","-",'2d Gas distribution'!P132)</f>
        <v>108.97913702623907</v>
      </c>
      <c r="P214" s="82">
        <f>IF('2d Gas distribution'!Q132="-","-",'2d Gas distribution'!Q132)</f>
        <v>116.72643478260869</v>
      </c>
      <c r="Q214" s="82">
        <f>IF('2d Gas distribution'!R132="-","-",'2d Gas distribution'!R132)</f>
        <v>116.72643478260869</v>
      </c>
      <c r="R214" s="82">
        <f>IF('2d Gas distribution'!S132="-","-",'2d Gas distribution'!S132)</f>
        <v>117.37652173913044</v>
      </c>
      <c r="S214" s="82">
        <f>IF('2d Gas distribution'!T132="-","-",'2d Gas distribution'!T132)</f>
        <v>117.37652173913044</v>
      </c>
      <c r="T214" s="82">
        <f>IF('2d Gas distribution'!U132="-","-",'2d Gas distribution'!U132)</f>
        <v>101.88199416909622</v>
      </c>
      <c r="U214" s="82">
        <f>IF('2d Gas distribution'!V132="-","-",'2d Gas distribution'!V132)</f>
        <v>101.88199416909622</v>
      </c>
      <c r="V214" s="82">
        <f>IF('2d Gas distribution'!W132="-","-",'2d Gas distribution'!W132)</f>
        <v>148.25147826086959</v>
      </c>
      <c r="W214" s="82">
        <f>IF('2d Gas distribution'!X132="-","-",'2d Gas distribution'!X132)</f>
        <v>141.85147826086958</v>
      </c>
      <c r="X214" s="82" t="str">
        <f>IF('2d Gas distribution'!Y132="-","-",'2d Gas distribution'!Y132)</f>
        <v>-</v>
      </c>
      <c r="Y214" s="82" t="str">
        <f>IF('2d Gas distribution'!Z132="-","-",'2d Gas distribution'!Z132)</f>
        <v>-</v>
      </c>
      <c r="Z214" s="10"/>
    </row>
    <row r="215" spans="1:26" s="14" customFormat="1" ht="11.25">
      <c r="A215" s="10"/>
      <c r="B215" s="74" t="s">
        <v>160</v>
      </c>
      <c r="C215" s="191"/>
      <c r="D215" s="199"/>
      <c r="E215" s="29"/>
      <c r="F215" s="82">
        <f>IF('2d Gas distribution'!G133="-","-",'2d Gas distribution'!G133)</f>
        <v>128.42908143322475</v>
      </c>
      <c r="G215" s="82">
        <f>IF('2d Gas distribution'!H133="-","-",'2d Gas distribution'!H133)</f>
        <v>128.42908143322475</v>
      </c>
      <c r="H215" s="82">
        <f>IF('2d Gas distribution'!I133="-","-",'2d Gas distribution'!I133)</f>
        <v>126.86495364238411</v>
      </c>
      <c r="I215" s="82">
        <f>IF('2d Gas distribution'!J133="-","-",'2d Gas distribution'!J133)</f>
        <v>126.86495364238411</v>
      </c>
      <c r="J215" s="82">
        <f>IF('2d Gas distribution'!K133="-","-",'2d Gas distribution'!K133)</f>
        <v>121.94211371237459</v>
      </c>
      <c r="K215" s="82">
        <f>IF('2d Gas distribution'!L133="-","-",'2d Gas distribution'!L133)</f>
        <v>121.94211371237459</v>
      </c>
      <c r="L215" s="82">
        <f>IF('2d Gas distribution'!M133="-","-",'2d Gas distribution'!M133)</f>
        <v>126.22443243243244</v>
      </c>
      <c r="M215" s="82">
        <f>IF('2d Gas distribution'!N133="-","-",'2d Gas distribution'!N133)</f>
        <v>126.22443243243244</v>
      </c>
      <c r="N215" s="84"/>
      <c r="O215" s="82">
        <f>IF('2d Gas distribution'!P133="-","-",'2d Gas distribution'!P133)</f>
        <v>126.22443243243244</v>
      </c>
      <c r="P215" s="82">
        <f>IF('2d Gas distribution'!Q133="-","-",'2d Gas distribution'!Q133)</f>
        <v>134.98502013422819</v>
      </c>
      <c r="Q215" s="82">
        <f>IF('2d Gas distribution'!R133="-","-",'2d Gas distribution'!R133)</f>
        <v>134.98502013422819</v>
      </c>
      <c r="R215" s="82">
        <f>IF('2d Gas distribution'!S133="-","-",'2d Gas distribution'!S133)</f>
        <v>136.65886868686869</v>
      </c>
      <c r="S215" s="82">
        <f>IF('2d Gas distribution'!T133="-","-",'2d Gas distribution'!T133)</f>
        <v>136.65886868686869</v>
      </c>
      <c r="T215" s="82">
        <f>IF('2d Gas distribution'!U133="-","-",'2d Gas distribution'!U133)</f>
        <v>135.81615584415584</v>
      </c>
      <c r="U215" s="82">
        <f>IF('2d Gas distribution'!V133="-","-",'2d Gas distribution'!V133)</f>
        <v>135.81615584415584</v>
      </c>
      <c r="V215" s="82">
        <f>IF('2d Gas distribution'!W133="-","-",'2d Gas distribution'!W133)</f>
        <v>191.58861538461537</v>
      </c>
      <c r="W215" s="82">
        <f>IF('2d Gas distribution'!X133="-","-",'2d Gas distribution'!X133)</f>
        <v>188.08861538461537</v>
      </c>
      <c r="X215" s="82" t="str">
        <f>IF('2d Gas distribution'!Y133="-","-",'2d Gas distribution'!Y133)</f>
        <v>-</v>
      </c>
      <c r="Y215" s="82" t="str">
        <f>IF('2d Gas distribution'!Z133="-","-",'2d Gas distribution'!Z133)</f>
        <v>-</v>
      </c>
      <c r="Z215" s="10"/>
    </row>
    <row r="216" spans="1:26" s="14" customFormat="1" ht="11.25">
      <c r="A216" s="10"/>
      <c r="B216" s="74" t="s">
        <v>161</v>
      </c>
      <c r="C216" s="191"/>
      <c r="D216" s="199"/>
      <c r="E216" s="29"/>
      <c r="F216" s="82">
        <f>IF('2d Gas distribution'!G134="-","-",'2d Gas distribution'!G134)</f>
        <v>112.29814662756598</v>
      </c>
      <c r="G216" s="82">
        <f>IF('2d Gas distribution'!H134="-","-",'2d Gas distribution'!H134)</f>
        <v>112.29814662756598</v>
      </c>
      <c r="H216" s="82">
        <f>IF('2d Gas distribution'!I134="-","-",'2d Gas distribution'!I134)</f>
        <v>114.08473619631901</v>
      </c>
      <c r="I216" s="82">
        <f>IF('2d Gas distribution'!J134="-","-",'2d Gas distribution'!J134)</f>
        <v>114.08473619631901</v>
      </c>
      <c r="J216" s="82">
        <f>IF('2d Gas distribution'!K134="-","-",'2d Gas distribution'!K134)</f>
        <v>109.82940575079871</v>
      </c>
      <c r="K216" s="82">
        <f>IF('2d Gas distribution'!L134="-","-",'2d Gas distribution'!L134)</f>
        <v>109.82940575079871</v>
      </c>
      <c r="L216" s="82">
        <f>IF('2d Gas distribution'!M134="-","-",'2d Gas distribution'!M134)</f>
        <v>113.41422364217252</v>
      </c>
      <c r="M216" s="82">
        <f>IF('2d Gas distribution'!N134="-","-",'2d Gas distribution'!N134)</f>
        <v>113.41422364217252</v>
      </c>
      <c r="N216" s="84"/>
      <c r="O216" s="82">
        <f>IF('2d Gas distribution'!P134="-","-",'2d Gas distribution'!P134)</f>
        <v>113.41422364217252</v>
      </c>
      <c r="P216" s="82">
        <f>IF('2d Gas distribution'!Q134="-","-",'2d Gas distribution'!Q134)</f>
        <v>117.75411320754716</v>
      </c>
      <c r="Q216" s="82">
        <f>IF('2d Gas distribution'!R134="-","-",'2d Gas distribution'!R134)</f>
        <v>117.75411320754716</v>
      </c>
      <c r="R216" s="82">
        <f>IF('2d Gas distribution'!S134="-","-",'2d Gas distribution'!S134)</f>
        <v>120.63942857142857</v>
      </c>
      <c r="S216" s="82">
        <f>IF('2d Gas distribution'!T134="-","-",'2d Gas distribution'!T134)</f>
        <v>120.63942857142857</v>
      </c>
      <c r="T216" s="82">
        <f>IF('2d Gas distribution'!U134="-","-",'2d Gas distribution'!U134)</f>
        <v>113.22482315112541</v>
      </c>
      <c r="U216" s="82">
        <f>IF('2d Gas distribution'!V134="-","-",'2d Gas distribution'!V134)</f>
        <v>113.22482315112541</v>
      </c>
      <c r="V216" s="82">
        <f>IF('2d Gas distribution'!W134="-","-",'2d Gas distribution'!W134)</f>
        <v>163.98830769230767</v>
      </c>
      <c r="W216" s="82">
        <f>IF('2d Gas distribution'!X134="-","-",'2d Gas distribution'!X134)</f>
        <v>158.75753846153845</v>
      </c>
      <c r="X216" s="82" t="str">
        <f>IF('2d Gas distribution'!Y134="-","-",'2d Gas distribution'!Y134)</f>
        <v>-</v>
      </c>
      <c r="Y216" s="82" t="str">
        <f>IF('2d Gas distribution'!Z134="-","-",'2d Gas distribution'!Z134)</f>
        <v>-</v>
      </c>
      <c r="Z216" s="10"/>
    </row>
    <row r="217" spans="1:26" s="14" customFormat="1" ht="11.25">
      <c r="A217" s="10"/>
      <c r="B217" s="74" t="s">
        <v>162</v>
      </c>
      <c r="C217" s="191"/>
      <c r="D217" s="199"/>
      <c r="E217" s="29"/>
      <c r="F217" s="82">
        <f>IF('2d Gas distribution'!G135="-","-",'2d Gas distribution'!G135)</f>
        <v>103.94219354838711</v>
      </c>
      <c r="G217" s="82">
        <f>IF('2d Gas distribution'!H135="-","-",'2d Gas distribution'!H135)</f>
        <v>103.94219354838711</v>
      </c>
      <c r="H217" s="82">
        <f>IF('2d Gas distribution'!I135="-","-",'2d Gas distribution'!I135)</f>
        <v>116.40728939828081</v>
      </c>
      <c r="I217" s="82">
        <f>IF('2d Gas distribution'!J135="-","-",'2d Gas distribution'!J135)</f>
        <v>116.40728939828081</v>
      </c>
      <c r="J217" s="82">
        <f>IF('2d Gas distribution'!K135="-","-",'2d Gas distribution'!K135)</f>
        <v>112.17028571428571</v>
      </c>
      <c r="K217" s="82">
        <f>IF('2d Gas distribution'!L135="-","-",'2d Gas distribution'!L135)</f>
        <v>112.17028571428571</v>
      </c>
      <c r="L217" s="82">
        <f>IF('2d Gas distribution'!M135="-","-",'2d Gas distribution'!M135)</f>
        <v>116.98113274336282</v>
      </c>
      <c r="M217" s="82">
        <f>IF('2d Gas distribution'!N135="-","-",'2d Gas distribution'!N135)</f>
        <v>116.98113274336282</v>
      </c>
      <c r="N217" s="84"/>
      <c r="O217" s="82">
        <f>IF('2d Gas distribution'!P135="-","-",'2d Gas distribution'!P135)</f>
        <v>116.98113274336282</v>
      </c>
      <c r="P217" s="82">
        <f>IF('2d Gas distribution'!Q135="-","-",'2d Gas distribution'!Q135)</f>
        <v>119.69546041055719</v>
      </c>
      <c r="Q217" s="82">
        <f>IF('2d Gas distribution'!R135="-","-",'2d Gas distribution'!R135)</f>
        <v>119.69546041055719</v>
      </c>
      <c r="R217" s="82">
        <f>IF('2d Gas distribution'!S135="-","-",'2d Gas distribution'!S135)</f>
        <v>129.99599999999998</v>
      </c>
      <c r="S217" s="82">
        <f>IF('2d Gas distribution'!T135="-","-",'2d Gas distribution'!T135)</f>
        <v>129.99599999999998</v>
      </c>
      <c r="T217" s="82">
        <f>IF('2d Gas distribution'!U135="-","-",'2d Gas distribution'!U135)</f>
        <v>107.23070553935861</v>
      </c>
      <c r="U217" s="82">
        <f>IF('2d Gas distribution'!V135="-","-",'2d Gas distribution'!V135)</f>
        <v>107.23070553935861</v>
      </c>
      <c r="V217" s="82">
        <f>IF('2d Gas distribution'!W135="-","-",'2d Gas distribution'!W135)</f>
        <v>159.91758139534886</v>
      </c>
      <c r="W217" s="82">
        <f>IF('2d Gas distribution'!X135="-","-",'2d Gas distribution'!X135)</f>
        <v>149.69665116279072</v>
      </c>
      <c r="X217" s="82" t="str">
        <f>IF('2d Gas distribution'!Y135="-","-",'2d Gas distribution'!Y135)</f>
        <v>-</v>
      </c>
      <c r="Y217" s="82" t="str">
        <f>IF('2d Gas distribution'!Z135="-","-",'2d Gas distribution'!Z135)</f>
        <v>-</v>
      </c>
      <c r="Z217" s="10"/>
    </row>
    <row r="218" spans="1:26" s="14" customFormat="1" ht="11.25">
      <c r="A218" s="10"/>
      <c r="B218" s="74" t="s">
        <v>163</v>
      </c>
      <c r="C218" s="191"/>
      <c r="D218" s="199"/>
      <c r="E218" s="29"/>
      <c r="F218" s="82">
        <f>IF('2d Gas distribution'!G136="-","-",'2d Gas distribution'!G136)</f>
        <v>117.11410169491525</v>
      </c>
      <c r="G218" s="82">
        <f>IF('2d Gas distribution'!H136="-","-",'2d Gas distribution'!H136)</f>
        <v>117.11410169491525</v>
      </c>
      <c r="H218" s="82">
        <f>IF('2d Gas distribution'!I136="-","-",'2d Gas distribution'!I136)</f>
        <v>124.29752112676056</v>
      </c>
      <c r="I218" s="82">
        <f>IF('2d Gas distribution'!J136="-","-",'2d Gas distribution'!J136)</f>
        <v>124.29752112676056</v>
      </c>
      <c r="J218" s="82">
        <f>IF('2d Gas distribution'!K136="-","-",'2d Gas distribution'!K136)</f>
        <v>121.18105263157895</v>
      </c>
      <c r="K218" s="82">
        <f>IF('2d Gas distribution'!L136="-","-",'2d Gas distribution'!L136)</f>
        <v>121.18105263157895</v>
      </c>
      <c r="L218" s="82">
        <f>IF('2d Gas distribution'!M136="-","-",'2d Gas distribution'!M136)</f>
        <v>129.45148936170216</v>
      </c>
      <c r="M218" s="82">
        <f>IF('2d Gas distribution'!N136="-","-",'2d Gas distribution'!N136)</f>
        <v>129.45148936170216</v>
      </c>
      <c r="N218" s="84"/>
      <c r="O218" s="82">
        <f>IF('2d Gas distribution'!P136="-","-",'2d Gas distribution'!P136)</f>
        <v>129.45148936170216</v>
      </c>
      <c r="P218" s="82">
        <f>IF('2d Gas distribution'!Q136="-","-",'2d Gas distribution'!Q136)</f>
        <v>130.52987412587416</v>
      </c>
      <c r="Q218" s="82">
        <f>IF('2d Gas distribution'!R136="-","-",'2d Gas distribution'!R136)</f>
        <v>130.52987412587416</v>
      </c>
      <c r="R218" s="82">
        <f>IF('2d Gas distribution'!S136="-","-",'2d Gas distribution'!S136)</f>
        <v>133.09578947368419</v>
      </c>
      <c r="S218" s="82">
        <f>IF('2d Gas distribution'!T136="-","-",'2d Gas distribution'!T136)</f>
        <v>133.09578947368419</v>
      </c>
      <c r="T218" s="82">
        <f>IF('2d Gas distribution'!U136="-","-",'2d Gas distribution'!U136)</f>
        <v>111.8566779661017</v>
      </c>
      <c r="U218" s="82">
        <f>IF('2d Gas distribution'!V136="-","-",'2d Gas distribution'!V136)</f>
        <v>111.8566779661017</v>
      </c>
      <c r="V218" s="82">
        <f>IF('2d Gas distribution'!W136="-","-",'2d Gas distribution'!W136)</f>
        <v>159.50464864864864</v>
      </c>
      <c r="W218" s="82">
        <f>IF('2d Gas distribution'!X136="-","-",'2d Gas distribution'!X136)</f>
        <v>153.13978378378377</v>
      </c>
      <c r="X218" s="82" t="str">
        <f>IF('2d Gas distribution'!Y136="-","-",'2d Gas distribution'!Y136)</f>
        <v>-</v>
      </c>
      <c r="Y218" s="82" t="str">
        <f>IF('2d Gas distribution'!Z136="-","-",'2d Gas distribution'!Z136)</f>
        <v>-</v>
      </c>
      <c r="Z218" s="10"/>
    </row>
    <row r="219" spans="1:26" s="14" customFormat="1" ht="11.25">
      <c r="A219" s="10"/>
      <c r="B219" s="74" t="s">
        <v>164</v>
      </c>
      <c r="C219" s="191"/>
      <c r="D219" s="199"/>
      <c r="E219" s="29"/>
      <c r="F219" s="82">
        <f>IF('2d Gas distribution'!G137="-","-",'2d Gas distribution'!G137)</f>
        <v>124.03433093525177</v>
      </c>
      <c r="G219" s="82">
        <f>IF('2d Gas distribution'!H137="-","-",'2d Gas distribution'!H137)</f>
        <v>124.03433093525177</v>
      </c>
      <c r="H219" s="82">
        <f>IF('2d Gas distribution'!I137="-","-",'2d Gas distribution'!I137)</f>
        <v>123.04051567944251</v>
      </c>
      <c r="I219" s="82">
        <f>IF('2d Gas distribution'!J137="-","-",'2d Gas distribution'!J137)</f>
        <v>123.04051567944251</v>
      </c>
      <c r="J219" s="82">
        <f>IF('2d Gas distribution'!K137="-","-",'2d Gas distribution'!K137)</f>
        <v>120.36418118466899</v>
      </c>
      <c r="K219" s="82">
        <f>IF('2d Gas distribution'!L137="-","-",'2d Gas distribution'!L137)</f>
        <v>120.36418118466899</v>
      </c>
      <c r="L219" s="82">
        <f>IF('2d Gas distribution'!M137="-","-",'2d Gas distribution'!M137)</f>
        <v>126.84333333333333</v>
      </c>
      <c r="M219" s="82">
        <f>IF('2d Gas distribution'!N137="-","-",'2d Gas distribution'!N137)</f>
        <v>126.84333333333333</v>
      </c>
      <c r="N219" s="84"/>
      <c r="O219" s="82">
        <f>IF('2d Gas distribution'!P137="-","-",'2d Gas distribution'!P137)</f>
        <v>126.84333333333333</v>
      </c>
      <c r="P219" s="82">
        <f>IF('2d Gas distribution'!Q137="-","-",'2d Gas distribution'!Q137)</f>
        <v>130.52987412587416</v>
      </c>
      <c r="Q219" s="82">
        <f>IF('2d Gas distribution'!R137="-","-",'2d Gas distribution'!R137)</f>
        <v>130.52987412587416</v>
      </c>
      <c r="R219" s="82">
        <f>IF('2d Gas distribution'!S137="-","-",'2d Gas distribution'!S137)</f>
        <v>133.54901408450701</v>
      </c>
      <c r="S219" s="82">
        <f>IF('2d Gas distribution'!T137="-","-",'2d Gas distribution'!T137)</f>
        <v>133.54901408450701</v>
      </c>
      <c r="T219" s="82">
        <f>IF('2d Gas distribution'!U137="-","-",'2d Gas distribution'!U137)</f>
        <v>120.13716788321167</v>
      </c>
      <c r="U219" s="82">
        <f>IF('2d Gas distribution'!V137="-","-",'2d Gas distribution'!V137)</f>
        <v>120.13716788321167</v>
      </c>
      <c r="V219" s="82">
        <f>IF('2d Gas distribution'!W137="-","-",'2d Gas distribution'!W137)</f>
        <v>170.74730434782606</v>
      </c>
      <c r="W219" s="82">
        <f>IF('2d Gas distribution'!X137="-","-",'2d Gas distribution'!X137)</f>
        <v>163.92121739130431</v>
      </c>
      <c r="X219" s="82" t="str">
        <f>IF('2d Gas distribution'!Y137="-","-",'2d Gas distribution'!Y137)</f>
        <v>-</v>
      </c>
      <c r="Y219" s="82" t="str">
        <f>IF('2d Gas distribution'!Z137="-","-",'2d Gas distribution'!Z137)</f>
        <v>-</v>
      </c>
      <c r="Z219" s="10"/>
    </row>
    <row r="220" spans="1:26" s="14" customFormat="1" ht="11.25">
      <c r="A220" s="10"/>
      <c r="B220" s="74" t="s">
        <v>165</v>
      </c>
      <c r="C220" s="191"/>
      <c r="D220" s="199"/>
      <c r="E220" s="29"/>
      <c r="F220" s="82">
        <f>IF('2d Gas distribution'!G138="-","-",'2d Gas distribution'!G138)</f>
        <v>119.28208695652175</v>
      </c>
      <c r="G220" s="82">
        <f>IF('2d Gas distribution'!H138="-","-",'2d Gas distribution'!H138)</f>
        <v>119.28208695652175</v>
      </c>
      <c r="H220" s="82">
        <f>IF('2d Gas distribution'!I138="-","-",'2d Gas distribution'!I138)</f>
        <v>122.90770469798659</v>
      </c>
      <c r="I220" s="82">
        <f>IF('2d Gas distribution'!J138="-","-",'2d Gas distribution'!J138)</f>
        <v>122.90770469798659</v>
      </c>
      <c r="J220" s="82">
        <f>IF('2d Gas distribution'!K138="-","-",'2d Gas distribution'!K138)</f>
        <v>121.20956701030931</v>
      </c>
      <c r="K220" s="82">
        <f>IF('2d Gas distribution'!L138="-","-",'2d Gas distribution'!L138)</f>
        <v>121.20956701030931</v>
      </c>
      <c r="L220" s="82">
        <f>IF('2d Gas distribution'!M138="-","-",'2d Gas distribution'!M138)</f>
        <v>121.60643298969075</v>
      </c>
      <c r="M220" s="82">
        <f>IF('2d Gas distribution'!N138="-","-",'2d Gas distribution'!N138)</f>
        <v>121.60643298969075</v>
      </c>
      <c r="N220" s="84"/>
      <c r="O220" s="82">
        <f>IF('2d Gas distribution'!P138="-","-",'2d Gas distribution'!P138)</f>
        <v>121.60643298969075</v>
      </c>
      <c r="P220" s="82">
        <f>IF('2d Gas distribution'!Q138="-","-",'2d Gas distribution'!Q138)</f>
        <v>129.94652054794523</v>
      </c>
      <c r="Q220" s="82">
        <f>IF('2d Gas distribution'!R138="-","-",'2d Gas distribution'!R138)</f>
        <v>129.94652054794523</v>
      </c>
      <c r="R220" s="82">
        <f>IF('2d Gas distribution'!S138="-","-",'2d Gas distribution'!S138)</f>
        <v>128.59503071672353</v>
      </c>
      <c r="S220" s="82">
        <f>IF('2d Gas distribution'!T138="-","-",'2d Gas distribution'!T138)</f>
        <v>128.59503071672353</v>
      </c>
      <c r="T220" s="82">
        <f>IF('2d Gas distribution'!U138="-","-",'2d Gas distribution'!U138)</f>
        <v>130.37485121107269</v>
      </c>
      <c r="U220" s="82">
        <f>IF('2d Gas distribution'!V138="-","-",'2d Gas distribution'!V138)</f>
        <v>130.37485121107269</v>
      </c>
      <c r="V220" s="82">
        <f>IF('2d Gas distribution'!W138="-","-",'2d Gas distribution'!W138)</f>
        <v>174.92338983050846</v>
      </c>
      <c r="W220" s="82">
        <f>IF('2d Gas distribution'!X138="-","-",'2d Gas distribution'!X138)</f>
        <v>165.6894915254237</v>
      </c>
      <c r="X220" s="82" t="str">
        <f>IF('2d Gas distribution'!Y138="-","-",'2d Gas distribution'!Y138)</f>
        <v>-</v>
      </c>
      <c r="Y220" s="82" t="str">
        <f>IF('2d Gas distribution'!Z138="-","-",'2d Gas distribution'!Z138)</f>
        <v>-</v>
      </c>
      <c r="Z220" s="10"/>
    </row>
    <row r="221" spans="1:26" s="14" customFormat="1" ht="11.25">
      <c r="A221" s="10"/>
      <c r="B221" s="74" t="s">
        <v>166</v>
      </c>
      <c r="C221" s="191"/>
      <c r="D221" s="199"/>
      <c r="E221" s="29"/>
      <c r="F221" s="82">
        <f>IF('2d Gas distribution'!G139="-","-",'2d Gas distribution'!G139)</f>
        <v>109.89999999999998</v>
      </c>
      <c r="G221" s="82">
        <f>IF('2d Gas distribution'!H139="-","-",'2d Gas distribution'!H139)</f>
        <v>109.89999999999998</v>
      </c>
      <c r="H221" s="82">
        <f>IF('2d Gas distribution'!I139="-","-",'2d Gas distribution'!I139)</f>
        <v>109.19606557377048</v>
      </c>
      <c r="I221" s="82">
        <f>IF('2d Gas distribution'!J139="-","-",'2d Gas distribution'!J139)</f>
        <v>109.19606557377048</v>
      </c>
      <c r="J221" s="82">
        <f>IF('2d Gas distribution'!K139="-","-",'2d Gas distribution'!K139)</f>
        <v>110.39746534653466</v>
      </c>
      <c r="K221" s="82">
        <f>IF('2d Gas distribution'!L139="-","-",'2d Gas distribution'!L139)</f>
        <v>110.39746534653466</v>
      </c>
      <c r="L221" s="82">
        <f>IF('2d Gas distribution'!M139="-","-",'2d Gas distribution'!M139)</f>
        <v>113.77073684210526</v>
      </c>
      <c r="M221" s="82">
        <f>IF('2d Gas distribution'!N139="-","-",'2d Gas distribution'!N139)</f>
        <v>113.77073684210526</v>
      </c>
      <c r="N221" s="84"/>
      <c r="O221" s="82">
        <f>IF('2d Gas distribution'!P139="-","-",'2d Gas distribution'!P139)</f>
        <v>113.77073684210526</v>
      </c>
      <c r="P221" s="82">
        <f>IF('2d Gas distribution'!Q139="-","-",'2d Gas distribution'!Q139)</f>
        <v>116.24518032786884</v>
      </c>
      <c r="Q221" s="82">
        <f>IF('2d Gas distribution'!R139="-","-",'2d Gas distribution'!R139)</f>
        <v>116.24518032786884</v>
      </c>
      <c r="R221" s="82">
        <f>IF('2d Gas distribution'!S139="-","-",'2d Gas distribution'!S139)</f>
        <v>117.25853465346535</v>
      </c>
      <c r="S221" s="82">
        <f>IF('2d Gas distribution'!T139="-","-",'2d Gas distribution'!T139)</f>
        <v>117.25853465346535</v>
      </c>
      <c r="T221" s="82">
        <f>IF('2d Gas distribution'!U139="-","-",'2d Gas distribution'!U139)</f>
        <v>110.28454054054053</v>
      </c>
      <c r="U221" s="82">
        <f>IF('2d Gas distribution'!V139="-","-",'2d Gas distribution'!V139)</f>
        <v>110.28454054054053</v>
      </c>
      <c r="V221" s="82">
        <f>IF('2d Gas distribution'!W139="-","-",'2d Gas distribution'!W139)</f>
        <v>162.89637583892619</v>
      </c>
      <c r="W221" s="82">
        <f>IF('2d Gas distribution'!X139="-","-",'2d Gas distribution'!X139)</f>
        <v>155.8896644295302</v>
      </c>
      <c r="X221" s="82" t="str">
        <f>IF('2d Gas distribution'!Y139="-","-",'2d Gas distribution'!Y139)</f>
        <v>-</v>
      </c>
      <c r="Y221" s="82" t="str">
        <f>IF('2d Gas distribution'!Z139="-","-",'2d Gas distribution'!Z139)</f>
        <v>-</v>
      </c>
      <c r="Z221" s="10"/>
    </row>
    <row r="222" spans="1:26" s="14" customFormat="1" ht="11.25">
      <c r="A222" s="10"/>
      <c r="B222" s="74" t="s">
        <v>167</v>
      </c>
      <c r="C222" s="191"/>
      <c r="D222" s="199"/>
      <c r="E222" s="29"/>
      <c r="F222" s="82">
        <f>IF('2d Gas distribution'!G140="-","-",'2d Gas distribution'!G140)</f>
        <v>105.01611730205279</v>
      </c>
      <c r="G222" s="82">
        <f>IF('2d Gas distribution'!H140="-","-",'2d Gas distribution'!H140)</f>
        <v>105.01611730205279</v>
      </c>
      <c r="H222" s="82">
        <f>IF('2d Gas distribution'!I140="-","-",'2d Gas distribution'!I140)</f>
        <v>112.6562944785276</v>
      </c>
      <c r="I222" s="82">
        <f>IF('2d Gas distribution'!J140="-","-",'2d Gas distribution'!J140)</f>
        <v>112.6562944785276</v>
      </c>
      <c r="J222" s="82">
        <f>IF('2d Gas distribution'!K140="-","-",'2d Gas distribution'!K140)</f>
        <v>112.90259424920127</v>
      </c>
      <c r="K222" s="82">
        <f>IF('2d Gas distribution'!L140="-","-",'2d Gas distribution'!L140)</f>
        <v>112.90259424920127</v>
      </c>
      <c r="L222" s="82">
        <f>IF('2d Gas distribution'!M140="-","-",'2d Gas distribution'!M140)</f>
        <v>113.32554632587858</v>
      </c>
      <c r="M222" s="82">
        <f>IF('2d Gas distribution'!N140="-","-",'2d Gas distribution'!N140)</f>
        <v>113.32554632587858</v>
      </c>
      <c r="N222" s="84"/>
      <c r="O222" s="82">
        <f>IF('2d Gas distribution'!P140="-","-",'2d Gas distribution'!P140)</f>
        <v>113.32554632587858</v>
      </c>
      <c r="P222" s="82">
        <f>IF('2d Gas distribution'!Q140="-","-",'2d Gas distribution'!Q140)</f>
        <v>119.66143396226414</v>
      </c>
      <c r="Q222" s="82">
        <f>IF('2d Gas distribution'!R140="-","-",'2d Gas distribution'!R140)</f>
        <v>119.66143396226414</v>
      </c>
      <c r="R222" s="82">
        <f>IF('2d Gas distribution'!S140="-","-",'2d Gas distribution'!S140)</f>
        <v>121.38420578778135</v>
      </c>
      <c r="S222" s="82">
        <f>IF('2d Gas distribution'!T140="-","-",'2d Gas distribution'!T140)</f>
        <v>121.38420578778135</v>
      </c>
      <c r="T222" s="82">
        <f>IF('2d Gas distribution'!U140="-","-",'2d Gas distribution'!U140)</f>
        <v>122.59059740259741</v>
      </c>
      <c r="U222" s="82">
        <f>IF('2d Gas distribution'!V140="-","-",'2d Gas distribution'!V140)</f>
        <v>122.59059740259741</v>
      </c>
      <c r="V222" s="82">
        <f>IF('2d Gas distribution'!W140="-","-",'2d Gas distribution'!W140)</f>
        <v>169.32983606557374</v>
      </c>
      <c r="W222" s="82">
        <f>IF('2d Gas distribution'!X140="-","-",'2d Gas distribution'!X140)</f>
        <v>160.39868852459014</v>
      </c>
      <c r="X222" s="82" t="str">
        <f>IF('2d Gas distribution'!Y140="-","-",'2d Gas distribution'!Y140)</f>
        <v>-</v>
      </c>
      <c r="Y222" s="82" t="str">
        <f>IF('2d Gas distribution'!Z140="-","-",'2d Gas distribution'!Z140)</f>
        <v>-</v>
      </c>
      <c r="Z222" s="10"/>
    </row>
    <row r="223" spans="1:26" s="14" customFormat="1" ht="11.25">
      <c r="A223" s="10"/>
      <c r="B223" s="74" t="s">
        <v>168</v>
      </c>
      <c r="C223" s="192"/>
      <c r="D223" s="200"/>
      <c r="E223" s="29"/>
      <c r="F223" s="82">
        <f>IF('2d Gas distribution'!G141="-","-",'2d Gas distribution'!G141)</f>
        <v>112.36166037735848</v>
      </c>
      <c r="G223" s="82">
        <f>IF('2d Gas distribution'!H141="-","-",'2d Gas distribution'!H141)</f>
        <v>112.36166037735848</v>
      </c>
      <c r="H223" s="82">
        <f>IF('2d Gas distribution'!I141="-","-",'2d Gas distribution'!I141)</f>
        <v>114.01162732919255</v>
      </c>
      <c r="I223" s="82">
        <f>IF('2d Gas distribution'!J141="-","-",'2d Gas distribution'!J141)</f>
        <v>114.01162732919255</v>
      </c>
      <c r="J223" s="82">
        <f>IF('2d Gas distribution'!K141="-","-",'2d Gas distribution'!K141)</f>
        <v>114.68633766233765</v>
      </c>
      <c r="K223" s="82">
        <f>IF('2d Gas distribution'!L141="-","-",'2d Gas distribution'!L141)</f>
        <v>114.68633766233765</v>
      </c>
      <c r="L223" s="82">
        <f>IF('2d Gas distribution'!M141="-","-",'2d Gas distribution'!M141)</f>
        <v>115.1036883116883</v>
      </c>
      <c r="M223" s="82">
        <f>IF('2d Gas distribution'!N141="-","-",'2d Gas distribution'!N141)</f>
        <v>115.1036883116883</v>
      </c>
      <c r="N223" s="84"/>
      <c r="O223" s="82">
        <f>IF('2d Gas distribution'!P141="-","-",'2d Gas distribution'!P141)</f>
        <v>115.1036883116883</v>
      </c>
      <c r="P223" s="82">
        <f>IF('2d Gas distribution'!Q141="-","-",'2d Gas distribution'!Q141)</f>
        <v>123.025786407767</v>
      </c>
      <c r="Q223" s="82">
        <f>IF('2d Gas distribution'!R141="-","-",'2d Gas distribution'!R141)</f>
        <v>123.025786407767</v>
      </c>
      <c r="R223" s="82">
        <f>IF('2d Gas distribution'!S141="-","-",'2d Gas distribution'!S141)</f>
        <v>122.91353745928339</v>
      </c>
      <c r="S223" s="82">
        <f>IF('2d Gas distribution'!T141="-","-",'2d Gas distribution'!T141)</f>
        <v>122.91353745928339</v>
      </c>
      <c r="T223" s="82">
        <f>IF('2d Gas distribution'!U141="-","-",'2d Gas distribution'!U141)</f>
        <v>126.9758787878788</v>
      </c>
      <c r="U223" s="82">
        <f>IF('2d Gas distribution'!V141="-","-",'2d Gas distribution'!V141)</f>
        <v>126.9758787878788</v>
      </c>
      <c r="V223" s="82">
        <f>IF('2d Gas distribution'!W141="-","-",'2d Gas distribution'!W141)</f>
        <v>172.64107023411373</v>
      </c>
      <c r="W223" s="82">
        <f>IF('2d Gas distribution'!X141="-","-",'2d Gas distribution'!X141)</f>
        <v>163.53070234113713</v>
      </c>
      <c r="X223" s="82" t="str">
        <f>IF('2d Gas distribution'!Y141="-","-",'2d Gas distribution'!Y141)</f>
        <v>-</v>
      </c>
      <c r="Y223" s="82" t="str">
        <f>IF('2d Gas distribution'!Z141="-","-",'2d Gas distribution'!Z141)</f>
        <v>-</v>
      </c>
      <c r="Z223" s="10"/>
    </row>
    <row r="224" spans="1:26" s="14" customFormat="1" ht="11.25">
      <c r="A224" s="10"/>
      <c r="B224" s="71" t="s">
        <v>171</v>
      </c>
      <c r="C224" s="72"/>
      <c r="D224" s="72"/>
      <c r="E224" s="72"/>
      <c r="F224" s="85"/>
      <c r="G224" s="85"/>
      <c r="H224" s="85"/>
      <c r="I224" s="85"/>
      <c r="J224" s="85"/>
      <c r="K224" s="85"/>
      <c r="L224" s="85"/>
      <c r="M224" s="85"/>
      <c r="N224" s="85"/>
      <c r="O224" s="85"/>
      <c r="P224" s="85"/>
      <c r="Q224" s="85"/>
      <c r="R224" s="85"/>
      <c r="S224" s="85"/>
      <c r="T224" s="85"/>
      <c r="U224" s="85"/>
      <c r="V224" s="85"/>
      <c r="W224" s="85"/>
      <c r="X224" s="85"/>
      <c r="Y224" s="86"/>
      <c r="Z224" s="10"/>
    </row>
    <row r="225" spans="1:26" s="14" customFormat="1" ht="12.6" customHeight="1">
      <c r="A225" s="10"/>
      <c r="B225" s="74" t="s">
        <v>156</v>
      </c>
      <c r="C225" s="75" t="s">
        <v>128</v>
      </c>
      <c r="D225" s="197"/>
      <c r="E225" s="29"/>
      <c r="F225" s="82">
        <f>IF(F211="-","-",F211*INDEX('3c Mappings'!$C$8:$O$21,MATCH($C225,'3c Mappings'!$B$8:$B$21,0),MATCH($B225,'3c Mappings'!$C$7:$O$7,0)))</f>
        <v>76.435746098032297</v>
      </c>
      <c r="G225" s="82">
        <f>IF(G211="-","-",G211*INDEX('3c Mappings'!$C$8:$O$21,MATCH($C225,'3c Mappings'!$B$8:$B$21,0),MATCH($B225,'3c Mappings'!$C$7:$O$7,0)))</f>
        <v>76.435746098032297</v>
      </c>
      <c r="H225" s="82">
        <f>IF(H211="-","-",H211*INDEX('3c Mappings'!$C$8:$O$21,MATCH($C225,'3c Mappings'!$B$8:$B$21,0),MATCH($B225,'3c Mappings'!$C$7:$O$7,0)))</f>
        <v>73.071444049801173</v>
      </c>
      <c r="I225" s="82">
        <f>IF(I211="-","-",I211*INDEX('3c Mappings'!$C$8:$O$21,MATCH($C225,'3c Mappings'!$B$8:$B$21,0),MATCH($B225,'3c Mappings'!$C$7:$O$7,0)))</f>
        <v>73.071444049801173</v>
      </c>
      <c r="J225" s="82">
        <f>IF(J211="-","-",J211*INDEX('3c Mappings'!$C$8:$O$21,MATCH($C225,'3c Mappings'!$B$8:$B$21,0),MATCH($B225,'3c Mappings'!$C$7:$O$7,0)))</f>
        <v>74.84749484710693</v>
      </c>
      <c r="K225" s="82">
        <f>IF(K211="-","-",K211*INDEX('3c Mappings'!$C$8:$O$21,MATCH($C225,'3c Mappings'!$B$8:$B$21,0),MATCH($B225,'3c Mappings'!$C$7:$O$7,0)))</f>
        <v>74.84749484710693</v>
      </c>
      <c r="L225" s="82">
        <f>IF(L211="-","-",L211*INDEX('3c Mappings'!$C$8:$O$21,MATCH($C225,'3c Mappings'!$B$8:$B$21,0),MATCH($B225,'3c Mappings'!$C$7:$O$7,0)))</f>
        <v>77.174041998222975</v>
      </c>
      <c r="M225" s="82">
        <f>IF(M211="-","-",M211*INDEX('3c Mappings'!$C$8:$O$21,MATCH($C225,'3c Mappings'!$B$8:$B$21,0),MATCH($B225,'3c Mappings'!$C$7:$O$7,0)))</f>
        <v>77.174041998222975</v>
      </c>
      <c r="N225" s="84"/>
      <c r="O225" s="82">
        <f>IF(O211="-","-",O211*INDEX('3c Mappings'!$C$8:$O$21,MATCH($C225,'3c Mappings'!$B$8:$B$21,0),MATCH($B225,'3c Mappings'!$C$7:$O$7,0)))</f>
        <v>77.174041998222975</v>
      </c>
      <c r="P225" s="82">
        <f>IF(P211="-","-",P211*INDEX('3c Mappings'!$C$8:$O$21,MATCH($C225,'3c Mappings'!$B$8:$B$21,0),MATCH($B225,'3c Mappings'!$C$7:$O$7,0)))</f>
        <v>76.162733495977861</v>
      </c>
      <c r="Q225" s="82">
        <f>IF(Q211="-","-",Q211*INDEX('3c Mappings'!$C$8:$O$21,MATCH($C225,'3c Mappings'!$B$8:$B$21,0),MATCH($B225,'3c Mappings'!$C$7:$O$7,0)))</f>
        <v>76.162733495977861</v>
      </c>
      <c r="R225" s="82">
        <f>IF(R211="-","-",R211*INDEX('3c Mappings'!$C$8:$O$21,MATCH($C225,'3c Mappings'!$B$8:$B$21,0),MATCH($B225,'3c Mappings'!$C$7:$O$7,0)))</f>
        <v>76.451710632542216</v>
      </c>
      <c r="S225" s="82">
        <f>IF(S211="-","-",S211*INDEX('3c Mappings'!$C$8:$O$21,MATCH($C225,'3c Mappings'!$B$8:$B$21,0),MATCH($B225,'3c Mappings'!$C$7:$O$7,0)))</f>
        <v>76.451710632542216</v>
      </c>
      <c r="T225" s="82">
        <f>IF(T211="-","-",T211*INDEX('3c Mappings'!$C$8:$O$21,MATCH($C225,'3c Mappings'!$B$8:$B$21,0),MATCH($B225,'3c Mappings'!$C$7:$O$7,0)))</f>
        <v>73.809628934537443</v>
      </c>
      <c r="U225" s="82">
        <f>IF(U211="-","-",U211*INDEX('3c Mappings'!$C$8:$O$21,MATCH($C225,'3c Mappings'!$B$8:$B$21,0),MATCH($B225,'3c Mappings'!$C$7:$O$7,0)))</f>
        <v>73.809628934537443</v>
      </c>
      <c r="V225" s="82">
        <f>IF(V211="-","-",V211*INDEX('3c Mappings'!$C$8:$O$21,MATCH($C225,'3c Mappings'!$B$8:$B$21,0),MATCH($B225,'3c Mappings'!$C$7:$O$7,0)))</f>
        <v>104.40646354816666</v>
      </c>
      <c r="W225" s="82">
        <f>IF(W211="-","-",W211*INDEX('3c Mappings'!$C$8:$O$21,MATCH($C225,'3c Mappings'!$B$8:$B$21,0),MATCH($B225,'3c Mappings'!$C$7:$O$7,0)))</f>
        <v>98.110044722584476</v>
      </c>
      <c r="X225" s="82" t="str">
        <f>IF(X211="-","-",X211*INDEX('3c Mappings'!$C$8:$O$21,MATCH($C225,'3c Mappings'!$B$8:$B$21,0),MATCH($B225,'3c Mappings'!$C$7:$O$7,0)))</f>
        <v>-</v>
      </c>
      <c r="Y225" s="82" t="str">
        <f>IF(Y211="-","-",Y211*INDEX('3c Mappings'!$C$8:$O$21,MATCH($C225,'3c Mappings'!$B$8:$B$21,0),MATCH($B225,'3c Mappings'!$C$7:$O$7,0)))</f>
        <v>-</v>
      </c>
      <c r="Z225" s="10"/>
    </row>
    <row r="226" spans="1:26" s="14" customFormat="1" ht="11.25">
      <c r="A226" s="10"/>
      <c r="B226" s="74" t="s">
        <v>157</v>
      </c>
      <c r="C226" s="75" t="s">
        <v>128</v>
      </c>
      <c r="D226" s="197"/>
      <c r="E226" s="29"/>
      <c r="F226" s="82">
        <f>IF(F212="-","-",F212*INDEX('3c Mappings'!$C$8:$O$21,MATCH($C226,'3c Mappings'!$B$8:$B$21,0),MATCH($B226,'3c Mappings'!$C$7:$O$7,0)))</f>
        <v>0</v>
      </c>
      <c r="G226" s="82">
        <f>IF(G212="-","-",G212*INDEX('3c Mappings'!$C$8:$O$21,MATCH($C226,'3c Mappings'!$B$8:$B$21,0),MATCH($B226,'3c Mappings'!$C$7:$O$7,0)))</f>
        <v>0</v>
      </c>
      <c r="H226" s="82">
        <f>IF(H212="-","-",H212*INDEX('3c Mappings'!$C$8:$O$21,MATCH($C226,'3c Mappings'!$B$8:$B$21,0),MATCH($B226,'3c Mappings'!$C$7:$O$7,0)))</f>
        <v>0</v>
      </c>
      <c r="I226" s="82">
        <f>IF(I212="-","-",I212*INDEX('3c Mappings'!$C$8:$O$21,MATCH($C226,'3c Mappings'!$B$8:$B$21,0),MATCH($B226,'3c Mappings'!$C$7:$O$7,0)))</f>
        <v>0</v>
      </c>
      <c r="J226" s="82">
        <f>IF(J212="-","-",J212*INDEX('3c Mappings'!$C$8:$O$21,MATCH($C226,'3c Mappings'!$B$8:$B$21,0),MATCH($B226,'3c Mappings'!$C$7:$O$7,0)))</f>
        <v>0</v>
      </c>
      <c r="K226" s="82">
        <f>IF(K212="-","-",K212*INDEX('3c Mappings'!$C$8:$O$21,MATCH($C226,'3c Mappings'!$B$8:$B$21,0),MATCH($B226,'3c Mappings'!$C$7:$O$7,0)))</f>
        <v>0</v>
      </c>
      <c r="L226" s="82">
        <f>IF(L212="-","-",L212*INDEX('3c Mappings'!$C$8:$O$21,MATCH($C226,'3c Mappings'!$B$8:$B$21,0),MATCH($B226,'3c Mappings'!$C$7:$O$7,0)))</f>
        <v>0</v>
      </c>
      <c r="M226" s="82">
        <f>IF(M212="-","-",M212*INDEX('3c Mappings'!$C$8:$O$21,MATCH($C226,'3c Mappings'!$B$8:$B$21,0),MATCH($B226,'3c Mappings'!$C$7:$O$7,0)))</f>
        <v>0</v>
      </c>
      <c r="N226" s="84"/>
      <c r="O226" s="82">
        <f>IF(O212="-","-",O212*INDEX('3c Mappings'!$C$8:$O$21,MATCH($C226,'3c Mappings'!$B$8:$B$21,0),MATCH($B226,'3c Mappings'!$C$7:$O$7,0)))</f>
        <v>0</v>
      </c>
      <c r="P226" s="82">
        <f>IF(P212="-","-",P212*INDEX('3c Mappings'!$C$8:$O$21,MATCH($C226,'3c Mappings'!$B$8:$B$21,0),MATCH($B226,'3c Mappings'!$C$7:$O$7,0)))</f>
        <v>0</v>
      </c>
      <c r="Q226" s="82">
        <f>IF(Q212="-","-",Q212*INDEX('3c Mappings'!$C$8:$O$21,MATCH($C226,'3c Mappings'!$B$8:$B$21,0),MATCH($B226,'3c Mappings'!$C$7:$O$7,0)))</f>
        <v>0</v>
      </c>
      <c r="R226" s="82">
        <f>IF(R212="-","-",R212*INDEX('3c Mappings'!$C$8:$O$21,MATCH($C226,'3c Mappings'!$B$8:$B$21,0),MATCH($B226,'3c Mappings'!$C$7:$O$7,0)))</f>
        <v>0</v>
      </c>
      <c r="S226" s="82">
        <f>IF(S212="-","-",S212*INDEX('3c Mappings'!$C$8:$O$21,MATCH($C226,'3c Mappings'!$B$8:$B$21,0),MATCH($B226,'3c Mappings'!$C$7:$O$7,0)))</f>
        <v>0</v>
      </c>
      <c r="T226" s="82">
        <f>IF(T212="-","-",T212*INDEX('3c Mappings'!$C$8:$O$21,MATCH($C226,'3c Mappings'!$B$8:$B$21,0),MATCH($B226,'3c Mappings'!$C$7:$O$7,0)))</f>
        <v>0</v>
      </c>
      <c r="U226" s="82">
        <f>IF(U212="-","-",U212*INDEX('3c Mappings'!$C$8:$O$21,MATCH($C226,'3c Mappings'!$B$8:$B$21,0),MATCH($B226,'3c Mappings'!$C$7:$O$7,0)))</f>
        <v>0</v>
      </c>
      <c r="V226" s="82">
        <f>IF(V212="-","-",V212*INDEX('3c Mappings'!$C$8:$O$21,MATCH($C226,'3c Mappings'!$B$8:$B$21,0),MATCH($B226,'3c Mappings'!$C$7:$O$7,0)))</f>
        <v>0</v>
      </c>
      <c r="W226" s="82">
        <f>IF(W212="-","-",W212*INDEX('3c Mappings'!$C$8:$O$21,MATCH($C226,'3c Mappings'!$B$8:$B$21,0),MATCH($B226,'3c Mappings'!$C$7:$O$7,0)))</f>
        <v>0</v>
      </c>
      <c r="X226" s="82" t="str">
        <f>IF(X212="-","-",X212*INDEX('3c Mappings'!$C$8:$O$21,MATCH($C226,'3c Mappings'!$B$8:$B$21,0),MATCH($B226,'3c Mappings'!$C$7:$O$7,0)))</f>
        <v>-</v>
      </c>
      <c r="Y226" s="82" t="str">
        <f>IF(Y212="-","-",Y212*INDEX('3c Mappings'!$C$8:$O$21,MATCH($C226,'3c Mappings'!$B$8:$B$21,0),MATCH($B226,'3c Mappings'!$C$7:$O$7,0)))</f>
        <v>-</v>
      </c>
      <c r="Z226" s="10"/>
    </row>
    <row r="227" spans="1:26" s="14" customFormat="1" ht="11.25">
      <c r="A227" s="10"/>
      <c r="B227" s="74" t="s">
        <v>158</v>
      </c>
      <c r="C227" s="75" t="s">
        <v>128</v>
      </c>
      <c r="D227" s="197"/>
      <c r="E227" s="29"/>
      <c r="F227" s="82">
        <f>IF(F213="-","-",F213*INDEX('3c Mappings'!$C$8:$O$21,MATCH($C227,'3c Mappings'!$B$8:$B$21,0),MATCH($B227,'3c Mappings'!$C$7:$O$7,0)))</f>
        <v>0</v>
      </c>
      <c r="G227" s="82">
        <f>IF(G213="-","-",G213*INDEX('3c Mappings'!$C$8:$O$21,MATCH($C227,'3c Mappings'!$B$8:$B$21,0),MATCH($B227,'3c Mappings'!$C$7:$O$7,0)))</f>
        <v>0</v>
      </c>
      <c r="H227" s="82">
        <f>IF(H213="-","-",H213*INDEX('3c Mappings'!$C$8:$O$21,MATCH($C227,'3c Mappings'!$B$8:$B$21,0),MATCH($B227,'3c Mappings'!$C$7:$O$7,0)))</f>
        <v>0</v>
      </c>
      <c r="I227" s="82">
        <f>IF(I213="-","-",I213*INDEX('3c Mappings'!$C$8:$O$21,MATCH($C227,'3c Mappings'!$B$8:$B$21,0),MATCH($B227,'3c Mappings'!$C$7:$O$7,0)))</f>
        <v>0</v>
      </c>
      <c r="J227" s="82">
        <f>IF(J213="-","-",J213*INDEX('3c Mappings'!$C$8:$O$21,MATCH($C227,'3c Mappings'!$B$8:$B$21,0),MATCH($B227,'3c Mappings'!$C$7:$O$7,0)))</f>
        <v>0</v>
      </c>
      <c r="K227" s="82">
        <f>IF(K213="-","-",K213*INDEX('3c Mappings'!$C$8:$O$21,MATCH($C227,'3c Mappings'!$B$8:$B$21,0),MATCH($B227,'3c Mappings'!$C$7:$O$7,0)))</f>
        <v>0</v>
      </c>
      <c r="L227" s="82">
        <f>IF(L213="-","-",L213*INDEX('3c Mappings'!$C$8:$O$21,MATCH($C227,'3c Mappings'!$B$8:$B$21,0),MATCH($B227,'3c Mappings'!$C$7:$O$7,0)))</f>
        <v>0</v>
      </c>
      <c r="M227" s="82">
        <f>IF(M213="-","-",M213*INDEX('3c Mappings'!$C$8:$O$21,MATCH($C227,'3c Mappings'!$B$8:$B$21,0),MATCH($B227,'3c Mappings'!$C$7:$O$7,0)))</f>
        <v>0</v>
      </c>
      <c r="N227" s="84"/>
      <c r="O227" s="82">
        <f>IF(O213="-","-",O213*INDEX('3c Mappings'!$C$8:$O$21,MATCH($C227,'3c Mappings'!$B$8:$B$21,0),MATCH($B227,'3c Mappings'!$C$7:$O$7,0)))</f>
        <v>0</v>
      </c>
      <c r="P227" s="82">
        <f>IF(P213="-","-",P213*INDEX('3c Mappings'!$C$8:$O$21,MATCH($C227,'3c Mappings'!$B$8:$B$21,0),MATCH($B227,'3c Mappings'!$C$7:$O$7,0)))</f>
        <v>0</v>
      </c>
      <c r="Q227" s="82">
        <f>IF(Q213="-","-",Q213*INDEX('3c Mappings'!$C$8:$O$21,MATCH($C227,'3c Mappings'!$B$8:$B$21,0),MATCH($B227,'3c Mappings'!$C$7:$O$7,0)))</f>
        <v>0</v>
      </c>
      <c r="R227" s="82">
        <f>IF(R213="-","-",R213*INDEX('3c Mappings'!$C$8:$O$21,MATCH($C227,'3c Mappings'!$B$8:$B$21,0),MATCH($B227,'3c Mappings'!$C$7:$O$7,0)))</f>
        <v>0</v>
      </c>
      <c r="S227" s="82">
        <f>IF(S213="-","-",S213*INDEX('3c Mappings'!$C$8:$O$21,MATCH($C227,'3c Mappings'!$B$8:$B$21,0),MATCH($B227,'3c Mappings'!$C$7:$O$7,0)))</f>
        <v>0</v>
      </c>
      <c r="T227" s="82">
        <f>IF(T213="-","-",T213*INDEX('3c Mappings'!$C$8:$O$21,MATCH($C227,'3c Mappings'!$B$8:$B$21,0),MATCH($B227,'3c Mappings'!$C$7:$O$7,0)))</f>
        <v>0</v>
      </c>
      <c r="U227" s="82">
        <f>IF(U213="-","-",U213*INDEX('3c Mappings'!$C$8:$O$21,MATCH($C227,'3c Mappings'!$B$8:$B$21,0),MATCH($B227,'3c Mappings'!$C$7:$O$7,0)))</f>
        <v>0</v>
      </c>
      <c r="V227" s="82">
        <f>IF(V213="-","-",V213*INDEX('3c Mappings'!$C$8:$O$21,MATCH($C227,'3c Mappings'!$B$8:$B$21,0),MATCH($B227,'3c Mappings'!$C$7:$O$7,0)))</f>
        <v>0</v>
      </c>
      <c r="W227" s="82">
        <f>IF(W213="-","-",W213*INDEX('3c Mappings'!$C$8:$O$21,MATCH($C227,'3c Mappings'!$B$8:$B$21,0),MATCH($B227,'3c Mappings'!$C$7:$O$7,0)))</f>
        <v>0</v>
      </c>
      <c r="X227" s="82" t="str">
        <f>IF(X213="-","-",X213*INDEX('3c Mappings'!$C$8:$O$21,MATCH($C227,'3c Mappings'!$B$8:$B$21,0),MATCH($B227,'3c Mappings'!$C$7:$O$7,0)))</f>
        <v>-</v>
      </c>
      <c r="Y227" s="82" t="str">
        <f>IF(Y213="-","-",Y213*INDEX('3c Mappings'!$C$8:$O$21,MATCH($C227,'3c Mappings'!$B$8:$B$21,0),MATCH($B227,'3c Mappings'!$C$7:$O$7,0)))</f>
        <v>-</v>
      </c>
      <c r="Z227" s="10"/>
    </row>
    <row r="228" spans="1:26" s="14" customFormat="1" ht="11.25">
      <c r="A228" s="10"/>
      <c r="B228" s="74" t="s">
        <v>159</v>
      </c>
      <c r="C228" s="75" t="s">
        <v>128</v>
      </c>
      <c r="D228" s="197"/>
      <c r="E228" s="29"/>
      <c r="F228" s="82">
        <f>IF(F214="-","-",F214*INDEX('3c Mappings'!$C$8:$O$21,MATCH($C228,'3c Mappings'!$B$8:$B$21,0),MATCH($B228,'3c Mappings'!$C$7:$O$7,0)))</f>
        <v>0</v>
      </c>
      <c r="G228" s="82">
        <f>IF(G214="-","-",G214*INDEX('3c Mappings'!$C$8:$O$21,MATCH($C228,'3c Mappings'!$B$8:$B$21,0),MATCH($B228,'3c Mappings'!$C$7:$O$7,0)))</f>
        <v>0</v>
      </c>
      <c r="H228" s="82">
        <f>IF(H214="-","-",H214*INDEX('3c Mappings'!$C$8:$O$21,MATCH($C228,'3c Mappings'!$B$8:$B$21,0),MATCH($B228,'3c Mappings'!$C$7:$O$7,0)))</f>
        <v>0</v>
      </c>
      <c r="I228" s="82">
        <f>IF(I214="-","-",I214*INDEX('3c Mappings'!$C$8:$O$21,MATCH($C228,'3c Mappings'!$B$8:$B$21,0),MATCH($B228,'3c Mappings'!$C$7:$O$7,0)))</f>
        <v>0</v>
      </c>
      <c r="J228" s="82">
        <f>IF(J214="-","-",J214*INDEX('3c Mappings'!$C$8:$O$21,MATCH($C228,'3c Mappings'!$B$8:$B$21,0),MATCH($B228,'3c Mappings'!$C$7:$O$7,0)))</f>
        <v>0</v>
      </c>
      <c r="K228" s="82">
        <f>IF(K214="-","-",K214*INDEX('3c Mappings'!$C$8:$O$21,MATCH($C228,'3c Mappings'!$B$8:$B$21,0),MATCH($B228,'3c Mappings'!$C$7:$O$7,0)))</f>
        <v>0</v>
      </c>
      <c r="L228" s="82">
        <f>IF(L214="-","-",L214*INDEX('3c Mappings'!$C$8:$O$21,MATCH($C228,'3c Mappings'!$B$8:$B$21,0),MATCH($B228,'3c Mappings'!$C$7:$O$7,0)))</f>
        <v>0</v>
      </c>
      <c r="M228" s="82">
        <f>IF(M214="-","-",M214*INDEX('3c Mappings'!$C$8:$O$21,MATCH($C228,'3c Mappings'!$B$8:$B$21,0),MATCH($B228,'3c Mappings'!$C$7:$O$7,0)))</f>
        <v>0</v>
      </c>
      <c r="N228" s="84"/>
      <c r="O228" s="82">
        <f>IF(O214="-","-",O214*INDEX('3c Mappings'!$C$8:$O$21,MATCH($C228,'3c Mappings'!$B$8:$B$21,0),MATCH($B228,'3c Mappings'!$C$7:$O$7,0)))</f>
        <v>0</v>
      </c>
      <c r="P228" s="82">
        <f>IF(P214="-","-",P214*INDEX('3c Mappings'!$C$8:$O$21,MATCH($C228,'3c Mappings'!$B$8:$B$21,0),MATCH($B228,'3c Mappings'!$C$7:$O$7,0)))</f>
        <v>0</v>
      </c>
      <c r="Q228" s="82">
        <f>IF(Q214="-","-",Q214*INDEX('3c Mappings'!$C$8:$O$21,MATCH($C228,'3c Mappings'!$B$8:$B$21,0),MATCH($B228,'3c Mappings'!$C$7:$O$7,0)))</f>
        <v>0</v>
      </c>
      <c r="R228" s="82">
        <f>IF(R214="-","-",R214*INDEX('3c Mappings'!$C$8:$O$21,MATCH($C228,'3c Mappings'!$B$8:$B$21,0),MATCH($B228,'3c Mappings'!$C$7:$O$7,0)))</f>
        <v>0</v>
      </c>
      <c r="S228" s="82">
        <f>IF(S214="-","-",S214*INDEX('3c Mappings'!$C$8:$O$21,MATCH($C228,'3c Mappings'!$B$8:$B$21,0),MATCH($B228,'3c Mappings'!$C$7:$O$7,0)))</f>
        <v>0</v>
      </c>
      <c r="T228" s="82">
        <f>IF(T214="-","-",T214*INDEX('3c Mappings'!$C$8:$O$21,MATCH($C228,'3c Mappings'!$B$8:$B$21,0),MATCH($B228,'3c Mappings'!$C$7:$O$7,0)))</f>
        <v>0</v>
      </c>
      <c r="U228" s="82">
        <f>IF(U214="-","-",U214*INDEX('3c Mappings'!$C$8:$O$21,MATCH($C228,'3c Mappings'!$B$8:$B$21,0),MATCH($B228,'3c Mappings'!$C$7:$O$7,0)))</f>
        <v>0</v>
      </c>
      <c r="V228" s="82">
        <f>IF(V214="-","-",V214*INDEX('3c Mappings'!$C$8:$O$21,MATCH($C228,'3c Mappings'!$B$8:$B$21,0),MATCH($B228,'3c Mappings'!$C$7:$O$7,0)))</f>
        <v>0</v>
      </c>
      <c r="W228" s="82">
        <f>IF(W214="-","-",W214*INDEX('3c Mappings'!$C$8:$O$21,MATCH($C228,'3c Mappings'!$B$8:$B$21,0),MATCH($B228,'3c Mappings'!$C$7:$O$7,0)))</f>
        <v>0</v>
      </c>
      <c r="X228" s="82" t="str">
        <f>IF(X214="-","-",X214*INDEX('3c Mappings'!$C$8:$O$21,MATCH($C228,'3c Mappings'!$B$8:$B$21,0),MATCH($B228,'3c Mappings'!$C$7:$O$7,0)))</f>
        <v>-</v>
      </c>
      <c r="Y228" s="82" t="str">
        <f>IF(Y214="-","-",Y214*INDEX('3c Mappings'!$C$8:$O$21,MATCH($C228,'3c Mappings'!$B$8:$B$21,0),MATCH($B228,'3c Mappings'!$C$7:$O$7,0)))</f>
        <v>-</v>
      </c>
      <c r="Z228" s="10"/>
    </row>
    <row r="229" spans="1:26" s="14" customFormat="1" ht="11.25">
      <c r="A229" s="10"/>
      <c r="B229" s="74" t="s">
        <v>160</v>
      </c>
      <c r="C229" s="75" t="s">
        <v>128</v>
      </c>
      <c r="D229" s="197"/>
      <c r="E229" s="29"/>
      <c r="F229" s="82">
        <f>IF(F215="-","-",F215*INDEX('3c Mappings'!$C$8:$O$21,MATCH($C229,'3c Mappings'!$B$8:$B$21,0),MATCH($B229,'3c Mappings'!$C$7:$O$7,0)))</f>
        <v>35.143473881567537</v>
      </c>
      <c r="G229" s="82">
        <f>IF(G215="-","-",G215*INDEX('3c Mappings'!$C$8:$O$21,MATCH($C229,'3c Mappings'!$B$8:$B$21,0),MATCH($B229,'3c Mappings'!$C$7:$O$7,0)))</f>
        <v>35.143473881567537</v>
      </c>
      <c r="H229" s="82">
        <f>IF(H215="-","-",H215*INDEX('3c Mappings'!$C$8:$O$21,MATCH($C229,'3c Mappings'!$B$8:$B$21,0),MATCH($B229,'3c Mappings'!$C$7:$O$7,0)))</f>
        <v>34.715464247367805</v>
      </c>
      <c r="I229" s="82">
        <f>IF(I215="-","-",I215*INDEX('3c Mappings'!$C$8:$O$21,MATCH($C229,'3c Mappings'!$B$8:$B$21,0),MATCH($B229,'3c Mappings'!$C$7:$O$7,0)))</f>
        <v>34.715464247367805</v>
      </c>
      <c r="J229" s="82">
        <f>IF(J215="-","-",J215*INDEX('3c Mappings'!$C$8:$O$21,MATCH($C229,'3c Mappings'!$B$8:$B$21,0),MATCH($B229,'3c Mappings'!$C$7:$O$7,0)))</f>
        <v>33.368372961089477</v>
      </c>
      <c r="K229" s="82">
        <f>IF(K215="-","-",K215*INDEX('3c Mappings'!$C$8:$O$21,MATCH($C229,'3c Mappings'!$B$8:$B$21,0),MATCH($B229,'3c Mappings'!$C$7:$O$7,0)))</f>
        <v>33.368372961089477</v>
      </c>
      <c r="L229" s="82">
        <f>IF(L215="-","-",L215*INDEX('3c Mappings'!$C$8:$O$21,MATCH($C229,'3c Mappings'!$B$8:$B$21,0),MATCH($B229,'3c Mappings'!$C$7:$O$7,0)))</f>
        <v>34.540191325056746</v>
      </c>
      <c r="M229" s="82">
        <f>IF(M215="-","-",M215*INDEX('3c Mappings'!$C$8:$O$21,MATCH($C229,'3c Mappings'!$B$8:$B$21,0),MATCH($B229,'3c Mappings'!$C$7:$O$7,0)))</f>
        <v>34.540191325056746</v>
      </c>
      <c r="N229" s="84"/>
      <c r="O229" s="82">
        <f>IF(O215="-","-",O215*INDEX('3c Mappings'!$C$8:$O$21,MATCH($C229,'3c Mappings'!$B$8:$B$21,0),MATCH($B229,'3c Mappings'!$C$7:$O$7,0)))</f>
        <v>34.540191325056746</v>
      </c>
      <c r="P229" s="82">
        <f>IF(P215="-","-",P215*INDEX('3c Mappings'!$C$8:$O$21,MATCH($C229,'3c Mappings'!$B$8:$B$21,0),MATCH($B229,'3c Mappings'!$C$7:$O$7,0)))</f>
        <v>36.937448096260226</v>
      </c>
      <c r="Q229" s="82">
        <f>IF(Q215="-","-",Q215*INDEX('3c Mappings'!$C$8:$O$21,MATCH($C229,'3c Mappings'!$B$8:$B$21,0),MATCH($B229,'3c Mappings'!$C$7:$O$7,0)))</f>
        <v>36.937448096260226</v>
      </c>
      <c r="R229" s="82">
        <f>IF(R215="-","-",R215*INDEX('3c Mappings'!$C$8:$O$21,MATCH($C229,'3c Mappings'!$B$8:$B$21,0),MATCH($B229,'3c Mappings'!$C$7:$O$7,0)))</f>
        <v>37.395481839357622</v>
      </c>
      <c r="S229" s="82">
        <f>IF(S215="-","-",S215*INDEX('3c Mappings'!$C$8:$O$21,MATCH($C229,'3c Mappings'!$B$8:$B$21,0),MATCH($B229,'3c Mappings'!$C$7:$O$7,0)))</f>
        <v>37.395481839357622</v>
      </c>
      <c r="T229" s="82">
        <f>IF(T215="-","-",T215*INDEX('3c Mappings'!$C$8:$O$21,MATCH($C229,'3c Mappings'!$B$8:$B$21,0),MATCH($B229,'3c Mappings'!$C$7:$O$7,0)))</f>
        <v>37.164880978189444</v>
      </c>
      <c r="U229" s="82">
        <f>IF(U215="-","-",U215*INDEX('3c Mappings'!$C$8:$O$21,MATCH($C229,'3c Mappings'!$B$8:$B$21,0),MATCH($B229,'3c Mappings'!$C$7:$O$7,0)))</f>
        <v>37.164880978189444</v>
      </c>
      <c r="V229" s="82">
        <f>IF(V215="-","-",V215*INDEX('3c Mappings'!$C$8:$O$21,MATCH($C229,'3c Mappings'!$B$8:$B$21,0),MATCH($B229,'3c Mappings'!$C$7:$O$7,0)))</f>
        <v>52.426517620743965</v>
      </c>
      <c r="W229" s="82">
        <f>IF(W215="-","-",W215*INDEX('3c Mappings'!$C$8:$O$21,MATCH($C229,'3c Mappings'!$B$8:$B$21,0),MATCH($B229,'3c Mappings'!$C$7:$O$7,0)))</f>
        <v>51.468773804368233</v>
      </c>
      <c r="X229" s="82" t="str">
        <f>IF(X215="-","-",X215*INDEX('3c Mappings'!$C$8:$O$21,MATCH($C229,'3c Mappings'!$B$8:$B$21,0),MATCH($B229,'3c Mappings'!$C$7:$O$7,0)))</f>
        <v>-</v>
      </c>
      <c r="Y229" s="82" t="str">
        <f>IF(Y215="-","-",Y215*INDEX('3c Mappings'!$C$8:$O$21,MATCH($C229,'3c Mappings'!$B$8:$B$21,0),MATCH($B229,'3c Mappings'!$C$7:$O$7,0)))</f>
        <v>-</v>
      </c>
      <c r="Z229" s="10"/>
    </row>
    <row r="230" spans="1:26" s="14" customFormat="1" ht="11.25">
      <c r="A230" s="10"/>
      <c r="B230" s="74" t="s">
        <v>161</v>
      </c>
      <c r="C230" s="75" t="s">
        <v>128</v>
      </c>
      <c r="D230" s="197"/>
      <c r="E230" s="29"/>
      <c r="F230" s="82">
        <f>IF(F216="-","-",F216*INDEX('3c Mappings'!$C$8:$O$21,MATCH($C230,'3c Mappings'!$B$8:$B$21,0),MATCH($B230,'3c Mappings'!$C$7:$O$7,0)))</f>
        <v>0</v>
      </c>
      <c r="G230" s="82">
        <f>IF(G216="-","-",G216*INDEX('3c Mappings'!$C$8:$O$21,MATCH($C230,'3c Mappings'!$B$8:$B$21,0),MATCH($B230,'3c Mappings'!$C$7:$O$7,0)))</f>
        <v>0</v>
      </c>
      <c r="H230" s="82">
        <f>IF(H216="-","-",H216*INDEX('3c Mappings'!$C$8:$O$21,MATCH($C230,'3c Mappings'!$B$8:$B$21,0),MATCH($B230,'3c Mappings'!$C$7:$O$7,0)))</f>
        <v>0</v>
      </c>
      <c r="I230" s="82">
        <f>IF(I216="-","-",I216*INDEX('3c Mappings'!$C$8:$O$21,MATCH($C230,'3c Mappings'!$B$8:$B$21,0),MATCH($B230,'3c Mappings'!$C$7:$O$7,0)))</f>
        <v>0</v>
      </c>
      <c r="J230" s="82">
        <f>IF(J216="-","-",J216*INDEX('3c Mappings'!$C$8:$O$21,MATCH($C230,'3c Mappings'!$B$8:$B$21,0),MATCH($B230,'3c Mappings'!$C$7:$O$7,0)))</f>
        <v>0</v>
      </c>
      <c r="K230" s="82">
        <f>IF(K216="-","-",K216*INDEX('3c Mappings'!$C$8:$O$21,MATCH($C230,'3c Mappings'!$B$8:$B$21,0),MATCH($B230,'3c Mappings'!$C$7:$O$7,0)))</f>
        <v>0</v>
      </c>
      <c r="L230" s="82">
        <f>IF(L216="-","-",L216*INDEX('3c Mappings'!$C$8:$O$21,MATCH($C230,'3c Mappings'!$B$8:$B$21,0),MATCH($B230,'3c Mappings'!$C$7:$O$7,0)))</f>
        <v>0</v>
      </c>
      <c r="M230" s="82">
        <f>IF(M216="-","-",M216*INDEX('3c Mappings'!$C$8:$O$21,MATCH($C230,'3c Mappings'!$B$8:$B$21,0),MATCH($B230,'3c Mappings'!$C$7:$O$7,0)))</f>
        <v>0</v>
      </c>
      <c r="N230" s="84"/>
      <c r="O230" s="82">
        <f>IF(O216="-","-",O216*INDEX('3c Mappings'!$C$8:$O$21,MATCH($C230,'3c Mappings'!$B$8:$B$21,0),MATCH($B230,'3c Mappings'!$C$7:$O$7,0)))</f>
        <v>0</v>
      </c>
      <c r="P230" s="82">
        <f>IF(P216="-","-",P216*INDEX('3c Mappings'!$C$8:$O$21,MATCH($C230,'3c Mappings'!$B$8:$B$21,0),MATCH($B230,'3c Mappings'!$C$7:$O$7,0)))</f>
        <v>0</v>
      </c>
      <c r="Q230" s="82">
        <f>IF(Q216="-","-",Q216*INDEX('3c Mappings'!$C$8:$O$21,MATCH($C230,'3c Mappings'!$B$8:$B$21,0),MATCH($B230,'3c Mappings'!$C$7:$O$7,0)))</f>
        <v>0</v>
      </c>
      <c r="R230" s="82">
        <f>IF(R216="-","-",R216*INDEX('3c Mappings'!$C$8:$O$21,MATCH($C230,'3c Mappings'!$B$8:$B$21,0),MATCH($B230,'3c Mappings'!$C$7:$O$7,0)))</f>
        <v>0</v>
      </c>
      <c r="S230" s="82">
        <f>IF(S216="-","-",S216*INDEX('3c Mappings'!$C$8:$O$21,MATCH($C230,'3c Mappings'!$B$8:$B$21,0),MATCH($B230,'3c Mappings'!$C$7:$O$7,0)))</f>
        <v>0</v>
      </c>
      <c r="T230" s="82">
        <f>IF(T216="-","-",T216*INDEX('3c Mappings'!$C$8:$O$21,MATCH($C230,'3c Mappings'!$B$8:$B$21,0),MATCH($B230,'3c Mappings'!$C$7:$O$7,0)))</f>
        <v>0</v>
      </c>
      <c r="U230" s="82">
        <f>IF(U216="-","-",U216*INDEX('3c Mappings'!$C$8:$O$21,MATCH($C230,'3c Mappings'!$B$8:$B$21,0),MATCH($B230,'3c Mappings'!$C$7:$O$7,0)))</f>
        <v>0</v>
      </c>
      <c r="V230" s="82">
        <f>IF(V216="-","-",V216*INDEX('3c Mappings'!$C$8:$O$21,MATCH($C230,'3c Mappings'!$B$8:$B$21,0),MATCH($B230,'3c Mappings'!$C$7:$O$7,0)))</f>
        <v>0</v>
      </c>
      <c r="W230" s="82">
        <f>IF(W216="-","-",W216*INDEX('3c Mappings'!$C$8:$O$21,MATCH($C230,'3c Mappings'!$B$8:$B$21,0),MATCH($B230,'3c Mappings'!$C$7:$O$7,0)))</f>
        <v>0</v>
      </c>
      <c r="X230" s="82" t="str">
        <f>IF(X216="-","-",X216*INDEX('3c Mappings'!$C$8:$O$21,MATCH($C230,'3c Mappings'!$B$8:$B$21,0),MATCH($B230,'3c Mappings'!$C$7:$O$7,0)))</f>
        <v>-</v>
      </c>
      <c r="Y230" s="82" t="str">
        <f>IF(Y216="-","-",Y216*INDEX('3c Mappings'!$C$8:$O$21,MATCH($C230,'3c Mappings'!$B$8:$B$21,0),MATCH($B230,'3c Mappings'!$C$7:$O$7,0)))</f>
        <v>-</v>
      </c>
      <c r="Z230" s="10"/>
    </row>
    <row r="231" spans="1:26" s="14" customFormat="1" ht="11.25">
      <c r="A231" s="10"/>
      <c r="B231" s="74" t="s">
        <v>162</v>
      </c>
      <c r="C231" s="75" t="s">
        <v>128</v>
      </c>
      <c r="D231" s="197"/>
      <c r="E231" s="29"/>
      <c r="F231" s="82">
        <f>IF(F217="-","-",F217*INDEX('3c Mappings'!$C$8:$O$21,MATCH($C231,'3c Mappings'!$B$8:$B$21,0),MATCH($B231,'3c Mappings'!$C$7:$O$7,0)))</f>
        <v>0</v>
      </c>
      <c r="G231" s="82">
        <f>IF(G217="-","-",G217*INDEX('3c Mappings'!$C$8:$O$21,MATCH($C231,'3c Mappings'!$B$8:$B$21,0),MATCH($B231,'3c Mappings'!$C$7:$O$7,0)))</f>
        <v>0</v>
      </c>
      <c r="H231" s="82">
        <f>IF(H217="-","-",H217*INDEX('3c Mappings'!$C$8:$O$21,MATCH($C231,'3c Mappings'!$B$8:$B$21,0),MATCH($B231,'3c Mappings'!$C$7:$O$7,0)))</f>
        <v>0</v>
      </c>
      <c r="I231" s="82">
        <f>IF(I217="-","-",I217*INDEX('3c Mappings'!$C$8:$O$21,MATCH($C231,'3c Mappings'!$B$8:$B$21,0),MATCH($B231,'3c Mappings'!$C$7:$O$7,0)))</f>
        <v>0</v>
      </c>
      <c r="J231" s="82">
        <f>IF(J217="-","-",J217*INDEX('3c Mappings'!$C$8:$O$21,MATCH($C231,'3c Mappings'!$B$8:$B$21,0),MATCH($B231,'3c Mappings'!$C$7:$O$7,0)))</f>
        <v>0</v>
      </c>
      <c r="K231" s="82">
        <f>IF(K217="-","-",K217*INDEX('3c Mappings'!$C$8:$O$21,MATCH($C231,'3c Mappings'!$B$8:$B$21,0),MATCH($B231,'3c Mappings'!$C$7:$O$7,0)))</f>
        <v>0</v>
      </c>
      <c r="L231" s="82">
        <f>IF(L217="-","-",L217*INDEX('3c Mappings'!$C$8:$O$21,MATCH($C231,'3c Mappings'!$B$8:$B$21,0),MATCH($B231,'3c Mappings'!$C$7:$O$7,0)))</f>
        <v>0</v>
      </c>
      <c r="M231" s="82">
        <f>IF(M217="-","-",M217*INDEX('3c Mappings'!$C$8:$O$21,MATCH($C231,'3c Mappings'!$B$8:$B$21,0),MATCH($B231,'3c Mappings'!$C$7:$O$7,0)))</f>
        <v>0</v>
      </c>
      <c r="N231" s="84"/>
      <c r="O231" s="82">
        <f>IF(O217="-","-",O217*INDEX('3c Mappings'!$C$8:$O$21,MATCH($C231,'3c Mappings'!$B$8:$B$21,0),MATCH($B231,'3c Mappings'!$C$7:$O$7,0)))</f>
        <v>0</v>
      </c>
      <c r="P231" s="82">
        <f>IF(P217="-","-",P217*INDEX('3c Mappings'!$C$8:$O$21,MATCH($C231,'3c Mappings'!$B$8:$B$21,0),MATCH($B231,'3c Mappings'!$C$7:$O$7,0)))</f>
        <v>0</v>
      </c>
      <c r="Q231" s="82">
        <f>IF(Q217="-","-",Q217*INDEX('3c Mappings'!$C$8:$O$21,MATCH($C231,'3c Mappings'!$B$8:$B$21,0),MATCH($B231,'3c Mappings'!$C$7:$O$7,0)))</f>
        <v>0</v>
      </c>
      <c r="R231" s="82">
        <f>IF(R217="-","-",R217*INDEX('3c Mappings'!$C$8:$O$21,MATCH($C231,'3c Mappings'!$B$8:$B$21,0),MATCH($B231,'3c Mappings'!$C$7:$O$7,0)))</f>
        <v>0</v>
      </c>
      <c r="S231" s="82">
        <f>IF(S217="-","-",S217*INDEX('3c Mappings'!$C$8:$O$21,MATCH($C231,'3c Mappings'!$B$8:$B$21,0),MATCH($B231,'3c Mappings'!$C$7:$O$7,0)))</f>
        <v>0</v>
      </c>
      <c r="T231" s="82">
        <f>IF(T217="-","-",T217*INDEX('3c Mappings'!$C$8:$O$21,MATCH($C231,'3c Mappings'!$B$8:$B$21,0),MATCH($B231,'3c Mappings'!$C$7:$O$7,0)))</f>
        <v>0</v>
      </c>
      <c r="U231" s="82">
        <f>IF(U217="-","-",U217*INDEX('3c Mappings'!$C$8:$O$21,MATCH($C231,'3c Mappings'!$B$8:$B$21,0),MATCH($B231,'3c Mappings'!$C$7:$O$7,0)))</f>
        <v>0</v>
      </c>
      <c r="V231" s="82">
        <f>IF(V217="-","-",V217*INDEX('3c Mappings'!$C$8:$O$21,MATCH($C231,'3c Mappings'!$B$8:$B$21,0),MATCH($B231,'3c Mappings'!$C$7:$O$7,0)))</f>
        <v>0</v>
      </c>
      <c r="W231" s="82">
        <f>IF(W217="-","-",W217*INDEX('3c Mappings'!$C$8:$O$21,MATCH($C231,'3c Mappings'!$B$8:$B$21,0),MATCH($B231,'3c Mappings'!$C$7:$O$7,0)))</f>
        <v>0</v>
      </c>
      <c r="X231" s="82" t="str">
        <f>IF(X217="-","-",X217*INDEX('3c Mappings'!$C$8:$O$21,MATCH($C231,'3c Mappings'!$B$8:$B$21,0),MATCH($B231,'3c Mappings'!$C$7:$O$7,0)))</f>
        <v>-</v>
      </c>
      <c r="Y231" s="82" t="str">
        <f>IF(Y217="-","-",Y217*INDEX('3c Mappings'!$C$8:$O$21,MATCH($C231,'3c Mappings'!$B$8:$B$21,0),MATCH($B231,'3c Mappings'!$C$7:$O$7,0)))</f>
        <v>-</v>
      </c>
      <c r="Z231" s="10"/>
    </row>
    <row r="232" spans="1:26" s="14" customFormat="1" ht="11.25">
      <c r="A232" s="10"/>
      <c r="B232" s="74" t="s">
        <v>163</v>
      </c>
      <c r="C232" s="75" t="s">
        <v>128</v>
      </c>
      <c r="D232" s="197"/>
      <c r="E232" s="29"/>
      <c r="F232" s="82">
        <f>IF(F218="-","-",F218*INDEX('3c Mappings'!$C$8:$O$21,MATCH($C232,'3c Mappings'!$B$8:$B$21,0),MATCH($B232,'3c Mappings'!$C$7:$O$7,0)))</f>
        <v>0</v>
      </c>
      <c r="G232" s="82">
        <f>IF(G218="-","-",G218*INDEX('3c Mappings'!$C$8:$O$21,MATCH($C232,'3c Mappings'!$B$8:$B$21,0),MATCH($B232,'3c Mappings'!$C$7:$O$7,0)))</f>
        <v>0</v>
      </c>
      <c r="H232" s="82">
        <f>IF(H218="-","-",H218*INDEX('3c Mappings'!$C$8:$O$21,MATCH($C232,'3c Mappings'!$B$8:$B$21,0),MATCH($B232,'3c Mappings'!$C$7:$O$7,0)))</f>
        <v>0</v>
      </c>
      <c r="I232" s="82">
        <f>IF(I218="-","-",I218*INDEX('3c Mappings'!$C$8:$O$21,MATCH($C232,'3c Mappings'!$B$8:$B$21,0),MATCH($B232,'3c Mappings'!$C$7:$O$7,0)))</f>
        <v>0</v>
      </c>
      <c r="J232" s="82">
        <f>IF(J218="-","-",J218*INDEX('3c Mappings'!$C$8:$O$21,MATCH($C232,'3c Mappings'!$B$8:$B$21,0),MATCH($B232,'3c Mappings'!$C$7:$O$7,0)))</f>
        <v>0</v>
      </c>
      <c r="K232" s="82">
        <f>IF(K218="-","-",K218*INDEX('3c Mappings'!$C$8:$O$21,MATCH($C232,'3c Mappings'!$B$8:$B$21,0),MATCH($B232,'3c Mappings'!$C$7:$O$7,0)))</f>
        <v>0</v>
      </c>
      <c r="L232" s="82">
        <f>IF(L218="-","-",L218*INDEX('3c Mappings'!$C$8:$O$21,MATCH($C232,'3c Mappings'!$B$8:$B$21,0),MATCH($B232,'3c Mappings'!$C$7:$O$7,0)))</f>
        <v>0</v>
      </c>
      <c r="M232" s="82">
        <f>IF(M218="-","-",M218*INDEX('3c Mappings'!$C$8:$O$21,MATCH($C232,'3c Mappings'!$B$8:$B$21,0),MATCH($B232,'3c Mappings'!$C$7:$O$7,0)))</f>
        <v>0</v>
      </c>
      <c r="N232" s="84"/>
      <c r="O232" s="82">
        <f>IF(O218="-","-",O218*INDEX('3c Mappings'!$C$8:$O$21,MATCH($C232,'3c Mappings'!$B$8:$B$21,0),MATCH($B232,'3c Mappings'!$C$7:$O$7,0)))</f>
        <v>0</v>
      </c>
      <c r="P232" s="82">
        <f>IF(P218="-","-",P218*INDEX('3c Mappings'!$C$8:$O$21,MATCH($C232,'3c Mappings'!$B$8:$B$21,0),MATCH($B232,'3c Mappings'!$C$7:$O$7,0)))</f>
        <v>0</v>
      </c>
      <c r="Q232" s="82">
        <f>IF(Q218="-","-",Q218*INDEX('3c Mappings'!$C$8:$O$21,MATCH($C232,'3c Mappings'!$B$8:$B$21,0),MATCH($B232,'3c Mappings'!$C$7:$O$7,0)))</f>
        <v>0</v>
      </c>
      <c r="R232" s="82">
        <f>IF(R218="-","-",R218*INDEX('3c Mappings'!$C$8:$O$21,MATCH($C232,'3c Mappings'!$B$8:$B$21,0),MATCH($B232,'3c Mappings'!$C$7:$O$7,0)))</f>
        <v>0</v>
      </c>
      <c r="S232" s="82">
        <f>IF(S218="-","-",S218*INDEX('3c Mappings'!$C$8:$O$21,MATCH($C232,'3c Mappings'!$B$8:$B$21,0),MATCH($B232,'3c Mappings'!$C$7:$O$7,0)))</f>
        <v>0</v>
      </c>
      <c r="T232" s="82">
        <f>IF(T218="-","-",T218*INDEX('3c Mappings'!$C$8:$O$21,MATCH($C232,'3c Mappings'!$B$8:$B$21,0),MATCH($B232,'3c Mappings'!$C$7:$O$7,0)))</f>
        <v>0</v>
      </c>
      <c r="U232" s="82">
        <f>IF(U218="-","-",U218*INDEX('3c Mappings'!$C$8:$O$21,MATCH($C232,'3c Mappings'!$B$8:$B$21,0),MATCH($B232,'3c Mappings'!$C$7:$O$7,0)))</f>
        <v>0</v>
      </c>
      <c r="V232" s="82">
        <f>IF(V218="-","-",V218*INDEX('3c Mappings'!$C$8:$O$21,MATCH($C232,'3c Mappings'!$B$8:$B$21,0),MATCH($B232,'3c Mappings'!$C$7:$O$7,0)))</f>
        <v>0</v>
      </c>
      <c r="W232" s="82">
        <f>IF(W218="-","-",W218*INDEX('3c Mappings'!$C$8:$O$21,MATCH($C232,'3c Mappings'!$B$8:$B$21,0),MATCH($B232,'3c Mappings'!$C$7:$O$7,0)))</f>
        <v>0</v>
      </c>
      <c r="X232" s="82" t="str">
        <f>IF(X218="-","-",X218*INDEX('3c Mappings'!$C$8:$O$21,MATCH($C232,'3c Mappings'!$B$8:$B$21,0),MATCH($B232,'3c Mappings'!$C$7:$O$7,0)))</f>
        <v>-</v>
      </c>
      <c r="Y232" s="82" t="str">
        <f>IF(Y218="-","-",Y218*INDEX('3c Mappings'!$C$8:$O$21,MATCH($C232,'3c Mappings'!$B$8:$B$21,0),MATCH($B232,'3c Mappings'!$C$7:$O$7,0)))</f>
        <v>-</v>
      </c>
      <c r="Z232" s="10"/>
    </row>
    <row r="233" spans="1:26" s="14" customFormat="1" ht="11.25">
      <c r="A233" s="10"/>
      <c r="B233" s="74" t="s">
        <v>164</v>
      </c>
      <c r="C233" s="75" t="s">
        <v>128</v>
      </c>
      <c r="D233" s="197"/>
      <c r="E233" s="29"/>
      <c r="F233" s="82">
        <f>IF(F219="-","-",F219*INDEX('3c Mappings'!$C$8:$O$21,MATCH($C233,'3c Mappings'!$B$8:$B$21,0),MATCH($B233,'3c Mappings'!$C$7:$O$7,0)))</f>
        <v>3.0406424029952666</v>
      </c>
      <c r="G233" s="82">
        <f>IF(G219="-","-",G219*INDEX('3c Mappings'!$C$8:$O$21,MATCH($C233,'3c Mappings'!$B$8:$B$21,0),MATCH($B233,'3c Mappings'!$C$7:$O$7,0)))</f>
        <v>3.0406424029952666</v>
      </c>
      <c r="H233" s="82">
        <f>IF(H219="-","-",H219*INDEX('3c Mappings'!$C$8:$O$21,MATCH($C233,'3c Mappings'!$B$8:$B$21,0),MATCH($B233,'3c Mappings'!$C$7:$O$7,0)))</f>
        <v>3.0162794964937216</v>
      </c>
      <c r="I233" s="82">
        <f>IF(I219="-","-",I219*INDEX('3c Mappings'!$C$8:$O$21,MATCH($C233,'3c Mappings'!$B$8:$B$21,0),MATCH($B233,'3c Mappings'!$C$7:$O$7,0)))</f>
        <v>3.0162794964937216</v>
      </c>
      <c r="J233" s="82">
        <f>IF(J219="-","-",J219*INDEX('3c Mappings'!$C$8:$O$21,MATCH($C233,'3c Mappings'!$B$8:$B$21,0),MATCH($B233,'3c Mappings'!$C$7:$O$7,0)))</f>
        <v>2.9506704341635888</v>
      </c>
      <c r="K233" s="82">
        <f>IF(K219="-","-",K219*INDEX('3c Mappings'!$C$8:$O$21,MATCH($C233,'3c Mappings'!$B$8:$B$21,0),MATCH($B233,'3c Mappings'!$C$7:$O$7,0)))</f>
        <v>2.9506704341635888</v>
      </c>
      <c r="L233" s="82">
        <f>IF(L219="-","-",L219*INDEX('3c Mappings'!$C$8:$O$21,MATCH($C233,'3c Mappings'!$B$8:$B$21,0),MATCH($B233,'3c Mappings'!$C$7:$O$7,0)))</f>
        <v>3.1095037556330363</v>
      </c>
      <c r="M233" s="82">
        <f>IF(M219="-","-",M219*INDEX('3c Mappings'!$C$8:$O$21,MATCH($C233,'3c Mappings'!$B$8:$B$21,0),MATCH($B233,'3c Mappings'!$C$7:$O$7,0)))</f>
        <v>3.1095037556330363</v>
      </c>
      <c r="N233" s="84"/>
      <c r="O233" s="82">
        <f>IF(O219="-","-",O219*INDEX('3c Mappings'!$C$8:$O$21,MATCH($C233,'3c Mappings'!$B$8:$B$21,0),MATCH($B233,'3c Mappings'!$C$7:$O$7,0)))</f>
        <v>3.1095037556330363</v>
      </c>
      <c r="P233" s="82">
        <f>IF(P219="-","-",P219*INDEX('3c Mappings'!$C$8:$O$21,MATCH($C233,'3c Mappings'!$B$8:$B$21,0),MATCH($B233,'3c Mappings'!$C$7:$O$7,0)))</f>
        <v>3.1998775430324535</v>
      </c>
      <c r="Q233" s="82">
        <f>IF(Q219="-","-",Q219*INDEX('3c Mappings'!$C$8:$O$21,MATCH($C233,'3c Mappings'!$B$8:$B$21,0),MATCH($B233,'3c Mappings'!$C$7:$O$7,0)))</f>
        <v>3.1998775430324535</v>
      </c>
      <c r="R233" s="82">
        <f>IF(R219="-","-",R219*INDEX('3c Mappings'!$C$8:$O$21,MATCH($C233,'3c Mappings'!$B$8:$B$21,0),MATCH($B233,'3c Mappings'!$C$7:$O$7,0)))</f>
        <v>3.2738903176374832</v>
      </c>
      <c r="S233" s="82">
        <f>IF(S219="-","-",S219*INDEX('3c Mappings'!$C$8:$O$21,MATCH($C233,'3c Mappings'!$B$8:$B$21,0),MATCH($B233,'3c Mappings'!$C$7:$O$7,0)))</f>
        <v>3.2738903176374832</v>
      </c>
      <c r="T233" s="82">
        <f>IF(T219="-","-",T219*INDEX('3c Mappings'!$C$8:$O$21,MATCH($C233,'3c Mappings'!$B$8:$B$21,0),MATCH($B233,'3c Mappings'!$C$7:$O$7,0)))</f>
        <v>2.9451053114652979</v>
      </c>
      <c r="U233" s="82">
        <f>IF(U219="-","-",U219*INDEX('3c Mappings'!$C$8:$O$21,MATCH($C233,'3c Mappings'!$B$8:$B$21,0),MATCH($B233,'3c Mappings'!$C$7:$O$7,0)))</f>
        <v>2.9451053114652979</v>
      </c>
      <c r="V233" s="82">
        <f>IF(V219="-","-",V219*INDEX('3c Mappings'!$C$8:$O$21,MATCH($C233,'3c Mappings'!$B$8:$B$21,0),MATCH($B233,'3c Mappings'!$C$7:$O$7,0)))</f>
        <v>4.185788643211696</v>
      </c>
      <c r="W233" s="82">
        <f>IF(W219="-","-",W219*INDEX('3c Mappings'!$C$8:$O$21,MATCH($C233,'3c Mappings'!$B$8:$B$21,0),MATCH($B233,'3c Mappings'!$C$7:$O$7,0)))</f>
        <v>4.0184503805707843</v>
      </c>
      <c r="X233" s="82" t="str">
        <f>IF(X219="-","-",X219*INDEX('3c Mappings'!$C$8:$O$21,MATCH($C233,'3c Mappings'!$B$8:$B$21,0),MATCH($B233,'3c Mappings'!$C$7:$O$7,0)))</f>
        <v>-</v>
      </c>
      <c r="Y233" s="82" t="str">
        <f>IF(Y219="-","-",Y219*INDEX('3c Mappings'!$C$8:$O$21,MATCH($C233,'3c Mappings'!$B$8:$B$21,0),MATCH($B233,'3c Mappings'!$C$7:$O$7,0)))</f>
        <v>-</v>
      </c>
      <c r="Z233" s="10"/>
    </row>
    <row r="234" spans="1:26" s="14" customFormat="1" ht="11.25">
      <c r="A234" s="10"/>
      <c r="B234" s="74" t="s">
        <v>165</v>
      </c>
      <c r="C234" s="75" t="s">
        <v>128</v>
      </c>
      <c r="D234" s="197"/>
      <c r="E234" s="29"/>
      <c r="F234" s="82">
        <f>IF(F220="-","-",F220*INDEX('3c Mappings'!$C$8:$O$21,MATCH($C234,'3c Mappings'!$B$8:$B$21,0),MATCH($B234,'3c Mappings'!$C$7:$O$7,0)))</f>
        <v>0</v>
      </c>
      <c r="G234" s="82">
        <f>IF(G220="-","-",G220*INDEX('3c Mappings'!$C$8:$O$21,MATCH($C234,'3c Mappings'!$B$8:$B$21,0),MATCH($B234,'3c Mappings'!$C$7:$O$7,0)))</f>
        <v>0</v>
      </c>
      <c r="H234" s="82">
        <f>IF(H220="-","-",H220*INDEX('3c Mappings'!$C$8:$O$21,MATCH($C234,'3c Mappings'!$B$8:$B$21,0),MATCH($B234,'3c Mappings'!$C$7:$O$7,0)))</f>
        <v>0</v>
      </c>
      <c r="I234" s="82">
        <f>IF(I220="-","-",I220*INDEX('3c Mappings'!$C$8:$O$21,MATCH($C234,'3c Mappings'!$B$8:$B$21,0),MATCH($B234,'3c Mappings'!$C$7:$O$7,0)))</f>
        <v>0</v>
      </c>
      <c r="J234" s="82">
        <f>IF(J220="-","-",J220*INDEX('3c Mappings'!$C$8:$O$21,MATCH($C234,'3c Mappings'!$B$8:$B$21,0),MATCH($B234,'3c Mappings'!$C$7:$O$7,0)))</f>
        <v>0</v>
      </c>
      <c r="K234" s="82">
        <f>IF(K220="-","-",K220*INDEX('3c Mappings'!$C$8:$O$21,MATCH($C234,'3c Mappings'!$B$8:$B$21,0),MATCH($B234,'3c Mappings'!$C$7:$O$7,0)))</f>
        <v>0</v>
      </c>
      <c r="L234" s="82">
        <f>IF(L220="-","-",L220*INDEX('3c Mappings'!$C$8:$O$21,MATCH($C234,'3c Mappings'!$B$8:$B$21,0),MATCH($B234,'3c Mappings'!$C$7:$O$7,0)))</f>
        <v>0</v>
      </c>
      <c r="M234" s="82">
        <f>IF(M220="-","-",M220*INDEX('3c Mappings'!$C$8:$O$21,MATCH($C234,'3c Mappings'!$B$8:$B$21,0),MATCH($B234,'3c Mappings'!$C$7:$O$7,0)))</f>
        <v>0</v>
      </c>
      <c r="N234" s="84"/>
      <c r="O234" s="82">
        <f>IF(O220="-","-",O220*INDEX('3c Mappings'!$C$8:$O$21,MATCH($C234,'3c Mappings'!$B$8:$B$21,0),MATCH($B234,'3c Mappings'!$C$7:$O$7,0)))</f>
        <v>0</v>
      </c>
      <c r="P234" s="82">
        <f>IF(P220="-","-",P220*INDEX('3c Mappings'!$C$8:$O$21,MATCH($C234,'3c Mappings'!$B$8:$B$21,0),MATCH($B234,'3c Mappings'!$C$7:$O$7,0)))</f>
        <v>0</v>
      </c>
      <c r="Q234" s="82">
        <f>IF(Q220="-","-",Q220*INDEX('3c Mappings'!$C$8:$O$21,MATCH($C234,'3c Mappings'!$B$8:$B$21,0),MATCH($B234,'3c Mappings'!$C$7:$O$7,0)))</f>
        <v>0</v>
      </c>
      <c r="R234" s="82">
        <f>IF(R220="-","-",R220*INDEX('3c Mappings'!$C$8:$O$21,MATCH($C234,'3c Mappings'!$B$8:$B$21,0),MATCH($B234,'3c Mappings'!$C$7:$O$7,0)))</f>
        <v>0</v>
      </c>
      <c r="S234" s="82">
        <f>IF(S220="-","-",S220*INDEX('3c Mappings'!$C$8:$O$21,MATCH($C234,'3c Mappings'!$B$8:$B$21,0),MATCH($B234,'3c Mappings'!$C$7:$O$7,0)))</f>
        <v>0</v>
      </c>
      <c r="T234" s="82">
        <f>IF(T220="-","-",T220*INDEX('3c Mappings'!$C$8:$O$21,MATCH($C234,'3c Mappings'!$B$8:$B$21,0),MATCH($B234,'3c Mappings'!$C$7:$O$7,0)))</f>
        <v>0</v>
      </c>
      <c r="U234" s="82">
        <f>IF(U220="-","-",U220*INDEX('3c Mappings'!$C$8:$O$21,MATCH($C234,'3c Mappings'!$B$8:$B$21,0),MATCH($B234,'3c Mappings'!$C$7:$O$7,0)))</f>
        <v>0</v>
      </c>
      <c r="V234" s="82">
        <f>IF(V220="-","-",V220*INDEX('3c Mappings'!$C$8:$O$21,MATCH($C234,'3c Mappings'!$B$8:$B$21,0),MATCH($B234,'3c Mappings'!$C$7:$O$7,0)))</f>
        <v>0</v>
      </c>
      <c r="W234" s="82">
        <f>IF(W220="-","-",W220*INDEX('3c Mappings'!$C$8:$O$21,MATCH($C234,'3c Mappings'!$B$8:$B$21,0),MATCH($B234,'3c Mappings'!$C$7:$O$7,0)))</f>
        <v>0</v>
      </c>
      <c r="X234" s="82" t="str">
        <f>IF(X220="-","-",X220*INDEX('3c Mappings'!$C$8:$O$21,MATCH($C234,'3c Mappings'!$B$8:$B$21,0),MATCH($B234,'3c Mappings'!$C$7:$O$7,0)))</f>
        <v>-</v>
      </c>
      <c r="Y234" s="82" t="str">
        <f>IF(Y220="-","-",Y220*INDEX('3c Mappings'!$C$8:$O$21,MATCH($C234,'3c Mappings'!$B$8:$B$21,0),MATCH($B234,'3c Mappings'!$C$7:$O$7,0)))</f>
        <v>-</v>
      </c>
      <c r="Z234" s="10"/>
    </row>
    <row r="235" spans="1:26" s="14" customFormat="1" ht="11.25">
      <c r="A235" s="10"/>
      <c r="B235" s="74" t="s">
        <v>166</v>
      </c>
      <c r="C235" s="75" t="s">
        <v>128</v>
      </c>
      <c r="D235" s="197"/>
      <c r="E235" s="29"/>
      <c r="F235" s="82">
        <f>IF(F221="-","-",F221*INDEX('3c Mappings'!$C$8:$O$21,MATCH($C235,'3c Mappings'!$B$8:$B$21,0),MATCH($B235,'3c Mappings'!$C$7:$O$7,0)))</f>
        <v>0</v>
      </c>
      <c r="G235" s="82">
        <f>IF(G221="-","-",G221*INDEX('3c Mappings'!$C$8:$O$21,MATCH($C235,'3c Mappings'!$B$8:$B$21,0),MATCH($B235,'3c Mappings'!$C$7:$O$7,0)))</f>
        <v>0</v>
      </c>
      <c r="H235" s="82">
        <f>IF(H221="-","-",H221*INDEX('3c Mappings'!$C$8:$O$21,MATCH($C235,'3c Mappings'!$B$8:$B$21,0),MATCH($B235,'3c Mappings'!$C$7:$O$7,0)))</f>
        <v>0</v>
      </c>
      <c r="I235" s="82">
        <f>IF(I221="-","-",I221*INDEX('3c Mappings'!$C$8:$O$21,MATCH($C235,'3c Mappings'!$B$8:$B$21,0),MATCH($B235,'3c Mappings'!$C$7:$O$7,0)))</f>
        <v>0</v>
      </c>
      <c r="J235" s="82">
        <f>IF(J221="-","-",J221*INDEX('3c Mappings'!$C$8:$O$21,MATCH($C235,'3c Mappings'!$B$8:$B$21,0),MATCH($B235,'3c Mappings'!$C$7:$O$7,0)))</f>
        <v>0</v>
      </c>
      <c r="K235" s="82">
        <f>IF(K221="-","-",K221*INDEX('3c Mappings'!$C$8:$O$21,MATCH($C235,'3c Mappings'!$B$8:$B$21,0),MATCH($B235,'3c Mappings'!$C$7:$O$7,0)))</f>
        <v>0</v>
      </c>
      <c r="L235" s="82">
        <f>IF(L221="-","-",L221*INDEX('3c Mappings'!$C$8:$O$21,MATCH($C235,'3c Mappings'!$B$8:$B$21,0),MATCH($B235,'3c Mappings'!$C$7:$O$7,0)))</f>
        <v>0</v>
      </c>
      <c r="M235" s="82">
        <f>IF(M221="-","-",M221*INDEX('3c Mappings'!$C$8:$O$21,MATCH($C235,'3c Mappings'!$B$8:$B$21,0),MATCH($B235,'3c Mappings'!$C$7:$O$7,0)))</f>
        <v>0</v>
      </c>
      <c r="N235" s="84"/>
      <c r="O235" s="82">
        <f>IF(O221="-","-",O221*INDEX('3c Mappings'!$C$8:$O$21,MATCH($C235,'3c Mappings'!$B$8:$B$21,0),MATCH($B235,'3c Mappings'!$C$7:$O$7,0)))</f>
        <v>0</v>
      </c>
      <c r="P235" s="82">
        <f>IF(P221="-","-",P221*INDEX('3c Mappings'!$C$8:$O$21,MATCH($C235,'3c Mappings'!$B$8:$B$21,0),MATCH($B235,'3c Mappings'!$C$7:$O$7,0)))</f>
        <v>0</v>
      </c>
      <c r="Q235" s="82">
        <f>IF(Q221="-","-",Q221*INDEX('3c Mappings'!$C$8:$O$21,MATCH($C235,'3c Mappings'!$B$8:$B$21,0),MATCH($B235,'3c Mappings'!$C$7:$O$7,0)))</f>
        <v>0</v>
      </c>
      <c r="R235" s="82">
        <f>IF(R221="-","-",R221*INDEX('3c Mappings'!$C$8:$O$21,MATCH($C235,'3c Mappings'!$B$8:$B$21,0),MATCH($B235,'3c Mappings'!$C$7:$O$7,0)))</f>
        <v>0</v>
      </c>
      <c r="S235" s="82">
        <f>IF(S221="-","-",S221*INDEX('3c Mappings'!$C$8:$O$21,MATCH($C235,'3c Mappings'!$B$8:$B$21,0),MATCH($B235,'3c Mappings'!$C$7:$O$7,0)))</f>
        <v>0</v>
      </c>
      <c r="T235" s="82">
        <f>IF(T221="-","-",T221*INDEX('3c Mappings'!$C$8:$O$21,MATCH($C235,'3c Mappings'!$B$8:$B$21,0),MATCH($B235,'3c Mappings'!$C$7:$O$7,0)))</f>
        <v>0</v>
      </c>
      <c r="U235" s="82">
        <f>IF(U221="-","-",U221*INDEX('3c Mappings'!$C$8:$O$21,MATCH($C235,'3c Mappings'!$B$8:$B$21,0),MATCH($B235,'3c Mappings'!$C$7:$O$7,0)))</f>
        <v>0</v>
      </c>
      <c r="V235" s="82">
        <f>IF(V221="-","-",V221*INDEX('3c Mappings'!$C$8:$O$21,MATCH($C235,'3c Mappings'!$B$8:$B$21,0),MATCH($B235,'3c Mappings'!$C$7:$O$7,0)))</f>
        <v>0</v>
      </c>
      <c r="W235" s="82">
        <f>IF(W221="-","-",W221*INDEX('3c Mappings'!$C$8:$O$21,MATCH($C235,'3c Mappings'!$B$8:$B$21,0),MATCH($B235,'3c Mappings'!$C$7:$O$7,0)))</f>
        <v>0</v>
      </c>
      <c r="X235" s="82" t="str">
        <f>IF(X221="-","-",X221*INDEX('3c Mappings'!$C$8:$O$21,MATCH($C235,'3c Mappings'!$B$8:$B$21,0),MATCH($B235,'3c Mappings'!$C$7:$O$7,0)))</f>
        <v>-</v>
      </c>
      <c r="Y235" s="82" t="str">
        <f>IF(Y221="-","-",Y221*INDEX('3c Mappings'!$C$8:$O$21,MATCH($C235,'3c Mappings'!$B$8:$B$21,0),MATCH($B235,'3c Mappings'!$C$7:$O$7,0)))</f>
        <v>-</v>
      </c>
      <c r="Z235" s="10"/>
    </row>
    <row r="236" spans="1:26" s="14" customFormat="1" ht="11.25">
      <c r="A236" s="10"/>
      <c r="B236" s="74" t="s">
        <v>167</v>
      </c>
      <c r="C236" s="75" t="s">
        <v>128</v>
      </c>
      <c r="D236" s="197"/>
      <c r="E236" s="29"/>
      <c r="F236" s="82">
        <f>IF(F222="-","-",F222*INDEX('3c Mappings'!$C$8:$O$21,MATCH($C236,'3c Mappings'!$B$8:$B$21,0),MATCH($B236,'3c Mappings'!$C$7:$O$7,0)))</f>
        <v>0</v>
      </c>
      <c r="G236" s="82">
        <f>IF(G222="-","-",G222*INDEX('3c Mappings'!$C$8:$O$21,MATCH($C236,'3c Mappings'!$B$8:$B$21,0),MATCH($B236,'3c Mappings'!$C$7:$O$7,0)))</f>
        <v>0</v>
      </c>
      <c r="H236" s="82">
        <f>IF(H222="-","-",H222*INDEX('3c Mappings'!$C$8:$O$21,MATCH($C236,'3c Mappings'!$B$8:$B$21,0),MATCH($B236,'3c Mappings'!$C$7:$O$7,0)))</f>
        <v>0</v>
      </c>
      <c r="I236" s="82">
        <f>IF(I222="-","-",I222*INDEX('3c Mappings'!$C$8:$O$21,MATCH($C236,'3c Mappings'!$B$8:$B$21,0),MATCH($B236,'3c Mappings'!$C$7:$O$7,0)))</f>
        <v>0</v>
      </c>
      <c r="J236" s="82">
        <f>IF(J222="-","-",J222*INDEX('3c Mappings'!$C$8:$O$21,MATCH($C236,'3c Mappings'!$B$8:$B$21,0),MATCH($B236,'3c Mappings'!$C$7:$O$7,0)))</f>
        <v>0</v>
      </c>
      <c r="K236" s="82">
        <f>IF(K222="-","-",K222*INDEX('3c Mappings'!$C$8:$O$21,MATCH($C236,'3c Mappings'!$B$8:$B$21,0),MATCH($B236,'3c Mappings'!$C$7:$O$7,0)))</f>
        <v>0</v>
      </c>
      <c r="L236" s="82">
        <f>IF(L222="-","-",L222*INDEX('3c Mappings'!$C$8:$O$21,MATCH($C236,'3c Mappings'!$B$8:$B$21,0),MATCH($B236,'3c Mappings'!$C$7:$O$7,0)))</f>
        <v>0</v>
      </c>
      <c r="M236" s="82">
        <f>IF(M222="-","-",M222*INDEX('3c Mappings'!$C$8:$O$21,MATCH($C236,'3c Mappings'!$B$8:$B$21,0),MATCH($B236,'3c Mappings'!$C$7:$O$7,0)))</f>
        <v>0</v>
      </c>
      <c r="N236" s="84"/>
      <c r="O236" s="82">
        <f>IF(O222="-","-",O222*INDEX('3c Mappings'!$C$8:$O$21,MATCH($C236,'3c Mappings'!$B$8:$B$21,0),MATCH($B236,'3c Mappings'!$C$7:$O$7,0)))</f>
        <v>0</v>
      </c>
      <c r="P236" s="82">
        <f>IF(P222="-","-",P222*INDEX('3c Mappings'!$C$8:$O$21,MATCH($C236,'3c Mappings'!$B$8:$B$21,0),MATCH($B236,'3c Mappings'!$C$7:$O$7,0)))</f>
        <v>0</v>
      </c>
      <c r="Q236" s="82">
        <f>IF(Q222="-","-",Q222*INDEX('3c Mappings'!$C$8:$O$21,MATCH($C236,'3c Mappings'!$B$8:$B$21,0),MATCH($B236,'3c Mappings'!$C$7:$O$7,0)))</f>
        <v>0</v>
      </c>
      <c r="R236" s="82">
        <f>IF(R222="-","-",R222*INDEX('3c Mappings'!$C$8:$O$21,MATCH($C236,'3c Mappings'!$B$8:$B$21,0),MATCH($B236,'3c Mappings'!$C$7:$O$7,0)))</f>
        <v>0</v>
      </c>
      <c r="S236" s="82">
        <f>IF(S222="-","-",S222*INDEX('3c Mappings'!$C$8:$O$21,MATCH($C236,'3c Mappings'!$B$8:$B$21,0),MATCH($B236,'3c Mappings'!$C$7:$O$7,0)))</f>
        <v>0</v>
      </c>
      <c r="T236" s="82">
        <f>IF(T222="-","-",T222*INDEX('3c Mappings'!$C$8:$O$21,MATCH($C236,'3c Mappings'!$B$8:$B$21,0),MATCH($B236,'3c Mappings'!$C$7:$O$7,0)))</f>
        <v>0</v>
      </c>
      <c r="U236" s="82">
        <f>IF(U222="-","-",U222*INDEX('3c Mappings'!$C$8:$O$21,MATCH($C236,'3c Mappings'!$B$8:$B$21,0),MATCH($B236,'3c Mappings'!$C$7:$O$7,0)))</f>
        <v>0</v>
      </c>
      <c r="V236" s="82">
        <f>IF(V222="-","-",V222*INDEX('3c Mappings'!$C$8:$O$21,MATCH($C236,'3c Mappings'!$B$8:$B$21,0),MATCH($B236,'3c Mappings'!$C$7:$O$7,0)))</f>
        <v>0</v>
      </c>
      <c r="W236" s="82">
        <f>IF(W222="-","-",W222*INDEX('3c Mappings'!$C$8:$O$21,MATCH($C236,'3c Mappings'!$B$8:$B$21,0),MATCH($B236,'3c Mappings'!$C$7:$O$7,0)))</f>
        <v>0</v>
      </c>
      <c r="X236" s="82" t="str">
        <f>IF(X222="-","-",X222*INDEX('3c Mappings'!$C$8:$O$21,MATCH($C236,'3c Mappings'!$B$8:$B$21,0),MATCH($B236,'3c Mappings'!$C$7:$O$7,0)))</f>
        <v>-</v>
      </c>
      <c r="Y236" s="82" t="str">
        <f>IF(Y222="-","-",Y222*INDEX('3c Mappings'!$C$8:$O$21,MATCH($C236,'3c Mappings'!$B$8:$B$21,0),MATCH($B236,'3c Mappings'!$C$7:$O$7,0)))</f>
        <v>-</v>
      </c>
      <c r="Z236" s="10"/>
    </row>
    <row r="237" spans="1:26" s="14" customFormat="1" ht="11.25">
      <c r="A237" s="10"/>
      <c r="B237" s="74" t="s">
        <v>168</v>
      </c>
      <c r="C237" s="75" t="s">
        <v>128</v>
      </c>
      <c r="D237" s="197"/>
      <c r="E237" s="29"/>
      <c r="F237" s="82">
        <f>IF(F223="-","-",F223*INDEX('3c Mappings'!$C$8:$O$21,MATCH($C237,'3c Mappings'!$B$8:$B$21,0),MATCH($B237,'3c Mappings'!$C$7:$O$7,0)))</f>
        <v>0</v>
      </c>
      <c r="G237" s="82">
        <f>IF(G223="-","-",G223*INDEX('3c Mappings'!$C$8:$O$21,MATCH($C237,'3c Mappings'!$B$8:$B$21,0),MATCH($B237,'3c Mappings'!$C$7:$O$7,0)))</f>
        <v>0</v>
      </c>
      <c r="H237" s="82">
        <f>IF(H223="-","-",H223*INDEX('3c Mappings'!$C$8:$O$21,MATCH($C237,'3c Mappings'!$B$8:$B$21,0),MATCH($B237,'3c Mappings'!$C$7:$O$7,0)))</f>
        <v>0</v>
      </c>
      <c r="I237" s="82">
        <f>IF(I223="-","-",I223*INDEX('3c Mappings'!$C$8:$O$21,MATCH($C237,'3c Mappings'!$B$8:$B$21,0),MATCH($B237,'3c Mappings'!$C$7:$O$7,0)))</f>
        <v>0</v>
      </c>
      <c r="J237" s="82">
        <f>IF(J223="-","-",J223*INDEX('3c Mappings'!$C$8:$O$21,MATCH($C237,'3c Mappings'!$B$8:$B$21,0),MATCH($B237,'3c Mappings'!$C$7:$O$7,0)))</f>
        <v>0</v>
      </c>
      <c r="K237" s="82">
        <f>IF(K223="-","-",K223*INDEX('3c Mappings'!$C$8:$O$21,MATCH($C237,'3c Mappings'!$B$8:$B$21,0),MATCH($B237,'3c Mappings'!$C$7:$O$7,0)))</f>
        <v>0</v>
      </c>
      <c r="L237" s="82">
        <f>IF(L223="-","-",L223*INDEX('3c Mappings'!$C$8:$O$21,MATCH($C237,'3c Mappings'!$B$8:$B$21,0),MATCH($B237,'3c Mappings'!$C$7:$O$7,0)))</f>
        <v>0</v>
      </c>
      <c r="M237" s="82">
        <f>IF(M223="-","-",M223*INDEX('3c Mappings'!$C$8:$O$21,MATCH($C237,'3c Mappings'!$B$8:$B$21,0),MATCH($B237,'3c Mappings'!$C$7:$O$7,0)))</f>
        <v>0</v>
      </c>
      <c r="N237" s="84"/>
      <c r="O237" s="82">
        <f>IF(O223="-","-",O223*INDEX('3c Mappings'!$C$8:$O$21,MATCH($C237,'3c Mappings'!$B$8:$B$21,0),MATCH($B237,'3c Mappings'!$C$7:$O$7,0)))</f>
        <v>0</v>
      </c>
      <c r="P237" s="82">
        <f>IF(P223="-","-",P223*INDEX('3c Mappings'!$C$8:$O$21,MATCH($C237,'3c Mappings'!$B$8:$B$21,0),MATCH($B237,'3c Mappings'!$C$7:$O$7,0)))</f>
        <v>0</v>
      </c>
      <c r="Q237" s="82">
        <f>IF(Q223="-","-",Q223*INDEX('3c Mappings'!$C$8:$O$21,MATCH($C237,'3c Mappings'!$B$8:$B$21,0),MATCH($B237,'3c Mappings'!$C$7:$O$7,0)))</f>
        <v>0</v>
      </c>
      <c r="R237" s="82">
        <f>IF(R223="-","-",R223*INDEX('3c Mappings'!$C$8:$O$21,MATCH($C237,'3c Mappings'!$B$8:$B$21,0),MATCH($B237,'3c Mappings'!$C$7:$O$7,0)))</f>
        <v>0</v>
      </c>
      <c r="S237" s="82">
        <f>IF(S223="-","-",S223*INDEX('3c Mappings'!$C$8:$O$21,MATCH($C237,'3c Mappings'!$B$8:$B$21,0),MATCH($B237,'3c Mappings'!$C$7:$O$7,0)))</f>
        <v>0</v>
      </c>
      <c r="T237" s="82">
        <f>IF(T223="-","-",T223*INDEX('3c Mappings'!$C$8:$O$21,MATCH($C237,'3c Mappings'!$B$8:$B$21,0),MATCH($B237,'3c Mappings'!$C$7:$O$7,0)))</f>
        <v>0</v>
      </c>
      <c r="U237" s="82">
        <f>IF(U223="-","-",U223*INDEX('3c Mappings'!$C$8:$O$21,MATCH($C237,'3c Mappings'!$B$8:$B$21,0),MATCH($B237,'3c Mappings'!$C$7:$O$7,0)))</f>
        <v>0</v>
      </c>
      <c r="V237" s="82">
        <f>IF(V223="-","-",V223*INDEX('3c Mappings'!$C$8:$O$21,MATCH($C237,'3c Mappings'!$B$8:$B$21,0),MATCH($B237,'3c Mappings'!$C$7:$O$7,0)))</f>
        <v>0</v>
      </c>
      <c r="W237" s="82">
        <f>IF(W223="-","-",W223*INDEX('3c Mappings'!$C$8:$O$21,MATCH($C237,'3c Mappings'!$B$8:$B$21,0),MATCH($B237,'3c Mappings'!$C$7:$O$7,0)))</f>
        <v>0</v>
      </c>
      <c r="X237" s="82" t="str">
        <f>IF(X223="-","-",X223*INDEX('3c Mappings'!$C$8:$O$21,MATCH($C237,'3c Mappings'!$B$8:$B$21,0),MATCH($B237,'3c Mappings'!$C$7:$O$7,0)))</f>
        <v>-</v>
      </c>
      <c r="Y237" s="82" t="str">
        <f>IF(Y223="-","-",Y223*INDEX('3c Mappings'!$C$8:$O$21,MATCH($C237,'3c Mappings'!$B$8:$B$21,0),MATCH($B237,'3c Mappings'!$C$7:$O$7,0)))</f>
        <v>-</v>
      </c>
      <c r="Z237" s="10"/>
    </row>
    <row r="238" spans="1:26" s="14" customFormat="1" ht="12.6" customHeight="1">
      <c r="A238" s="10"/>
      <c r="B238" s="74" t="s">
        <v>156</v>
      </c>
      <c r="C238" s="75" t="s">
        <v>130</v>
      </c>
      <c r="D238" s="197"/>
      <c r="E238" s="29"/>
      <c r="F238" s="82">
        <f>IF(F211="-","-",F211*INDEX('3c Mappings'!$C$8:$O$21,MATCH($C238,'3c Mappings'!$B$8:$B$21,0),MATCH($B238,'3c Mappings'!$C$7:$O$7,0)))</f>
        <v>0.8125497673909895</v>
      </c>
      <c r="G238" s="82">
        <f>IF(G211="-","-",G211*INDEX('3c Mappings'!$C$8:$O$21,MATCH($C238,'3c Mappings'!$B$8:$B$21,0),MATCH($B238,'3c Mappings'!$C$7:$O$7,0)))</f>
        <v>0.8125497673909895</v>
      </c>
      <c r="H238" s="82">
        <f>IF(H211="-","-",H211*INDEX('3c Mappings'!$C$8:$O$21,MATCH($C238,'3c Mappings'!$B$8:$B$21,0),MATCH($B238,'3c Mappings'!$C$7:$O$7,0)))</f>
        <v>0.77678557345982568</v>
      </c>
      <c r="I238" s="82">
        <f>IF(I211="-","-",I211*INDEX('3c Mappings'!$C$8:$O$21,MATCH($C238,'3c Mappings'!$B$8:$B$21,0),MATCH($B238,'3c Mappings'!$C$7:$O$7,0)))</f>
        <v>0.77678557345982568</v>
      </c>
      <c r="J238" s="82">
        <f>IF(J211="-","-",J211*INDEX('3c Mappings'!$C$8:$O$21,MATCH($C238,'3c Mappings'!$B$8:$B$21,0),MATCH($B238,'3c Mappings'!$C$7:$O$7,0)))</f>
        <v>0.79566587143421175</v>
      </c>
      <c r="K238" s="82">
        <f>IF(K211="-","-",K211*INDEX('3c Mappings'!$C$8:$O$21,MATCH($C238,'3c Mappings'!$B$8:$B$21,0),MATCH($B238,'3c Mappings'!$C$7:$O$7,0)))</f>
        <v>0.79566587143421175</v>
      </c>
      <c r="L238" s="82">
        <f>IF(L211="-","-",L211*INDEX('3c Mappings'!$C$8:$O$21,MATCH($C238,'3c Mappings'!$B$8:$B$21,0),MATCH($B238,'3c Mappings'!$C$7:$O$7,0)))</f>
        <v>0.82039821779005084</v>
      </c>
      <c r="M238" s="82">
        <f>IF(M211="-","-",M211*INDEX('3c Mappings'!$C$8:$O$21,MATCH($C238,'3c Mappings'!$B$8:$B$21,0),MATCH($B238,'3c Mappings'!$C$7:$O$7,0)))</f>
        <v>0.82039821779005084</v>
      </c>
      <c r="N238" s="84"/>
      <c r="O238" s="82">
        <f>IF(O211="-","-",O211*INDEX('3c Mappings'!$C$8:$O$21,MATCH($C238,'3c Mappings'!$B$8:$B$21,0),MATCH($B238,'3c Mappings'!$C$7:$O$7,0)))</f>
        <v>0.82039821779005084</v>
      </c>
      <c r="P238" s="82">
        <f>IF(P211="-","-",P211*INDEX('3c Mappings'!$C$8:$O$21,MATCH($C238,'3c Mappings'!$B$8:$B$21,0),MATCH($B238,'3c Mappings'!$C$7:$O$7,0)))</f>
        <v>0.8096475084660929</v>
      </c>
      <c r="Q238" s="82">
        <f>IF(Q211="-","-",Q211*INDEX('3c Mappings'!$C$8:$O$21,MATCH($C238,'3c Mappings'!$B$8:$B$21,0),MATCH($B238,'3c Mappings'!$C$7:$O$7,0)))</f>
        <v>0.8096475084660929</v>
      </c>
      <c r="R238" s="82">
        <f>IF(R211="-","-",R211*INDEX('3c Mappings'!$C$8:$O$21,MATCH($C238,'3c Mappings'!$B$8:$B$21,0),MATCH($B238,'3c Mappings'!$C$7:$O$7,0)))</f>
        <v>0.81271947828497226</v>
      </c>
      <c r="S238" s="82">
        <f>IF(S211="-","-",S211*INDEX('3c Mappings'!$C$8:$O$21,MATCH($C238,'3c Mappings'!$B$8:$B$21,0),MATCH($B238,'3c Mappings'!$C$7:$O$7,0)))</f>
        <v>0.81271947828497226</v>
      </c>
      <c r="T238" s="82">
        <f>IF(T211="-","-",T211*INDEX('3c Mappings'!$C$8:$O$21,MATCH($C238,'3c Mappings'!$B$8:$B$21,0),MATCH($B238,'3c Mappings'!$C$7:$O$7,0)))</f>
        <v>0.78463284370972552</v>
      </c>
      <c r="U238" s="82">
        <f>IF(U211="-","-",U211*INDEX('3c Mappings'!$C$8:$O$21,MATCH($C238,'3c Mappings'!$B$8:$B$21,0),MATCH($B238,'3c Mappings'!$C$7:$O$7,0)))</f>
        <v>0.78463284370972552</v>
      </c>
      <c r="V238" s="82">
        <f>IF(V211="-","-",V211*INDEX('3c Mappings'!$C$8:$O$21,MATCH($C238,'3c Mappings'!$B$8:$B$21,0),MATCH($B238,'3c Mappings'!$C$7:$O$7,0)))</f>
        <v>1.1098923213410299</v>
      </c>
      <c r="W238" s="82">
        <f>IF(W211="-","-",W211*INDEX('3c Mappings'!$C$8:$O$21,MATCH($C238,'3c Mappings'!$B$8:$B$21,0),MATCH($B238,'3c Mappings'!$C$7:$O$7,0)))</f>
        <v>1.0429582765609693</v>
      </c>
      <c r="X238" s="82" t="str">
        <f>IF(X211="-","-",X211*INDEX('3c Mappings'!$C$8:$O$21,MATCH($C238,'3c Mappings'!$B$8:$B$21,0),MATCH($B238,'3c Mappings'!$C$7:$O$7,0)))</f>
        <v>-</v>
      </c>
      <c r="Y238" s="82" t="str">
        <f>IF(Y211="-","-",Y211*INDEX('3c Mappings'!$C$8:$O$21,MATCH($C238,'3c Mappings'!$B$8:$B$21,0),MATCH($B238,'3c Mappings'!$C$7:$O$7,0)))</f>
        <v>-</v>
      </c>
      <c r="Z238" s="10"/>
    </row>
    <row r="239" spans="1:26" s="14" customFormat="1" ht="11.25">
      <c r="A239" s="10"/>
      <c r="B239" s="74" t="s">
        <v>157</v>
      </c>
      <c r="C239" s="75" t="s">
        <v>130</v>
      </c>
      <c r="D239" s="197"/>
      <c r="E239" s="29"/>
      <c r="F239" s="82">
        <f>IF(F212="-","-",F212*INDEX('3c Mappings'!$C$8:$O$21,MATCH($C239,'3c Mappings'!$B$8:$B$21,0),MATCH($B239,'3c Mappings'!$C$7:$O$7,0)))</f>
        <v>78.788304951103228</v>
      </c>
      <c r="G239" s="82">
        <f>IF(G212="-","-",G212*INDEX('3c Mappings'!$C$8:$O$21,MATCH($C239,'3c Mappings'!$B$8:$B$21,0),MATCH($B239,'3c Mappings'!$C$7:$O$7,0)))</f>
        <v>78.788304951103228</v>
      </c>
      <c r="H239" s="82">
        <f>IF(H212="-","-",H212*INDEX('3c Mappings'!$C$8:$O$21,MATCH($C239,'3c Mappings'!$B$8:$B$21,0),MATCH($B239,'3c Mappings'!$C$7:$O$7,0)))</f>
        <v>76.489802512698276</v>
      </c>
      <c r="I239" s="82">
        <f>IF(I212="-","-",I212*INDEX('3c Mappings'!$C$8:$O$21,MATCH($C239,'3c Mappings'!$B$8:$B$21,0),MATCH($B239,'3c Mappings'!$C$7:$O$7,0)))</f>
        <v>76.489802512698276</v>
      </c>
      <c r="J239" s="82">
        <f>IF(J212="-","-",J212*INDEX('3c Mappings'!$C$8:$O$21,MATCH($C239,'3c Mappings'!$B$8:$B$21,0),MATCH($B239,'3c Mappings'!$C$7:$O$7,0)))</f>
        <v>79.7809871381031</v>
      </c>
      <c r="K239" s="82">
        <f>IF(K212="-","-",K212*INDEX('3c Mappings'!$C$8:$O$21,MATCH($C239,'3c Mappings'!$B$8:$B$21,0),MATCH($B239,'3c Mappings'!$C$7:$O$7,0)))</f>
        <v>79.7809871381031</v>
      </c>
      <c r="L239" s="82">
        <f>IF(L212="-","-",L212*INDEX('3c Mappings'!$C$8:$O$21,MATCH($C239,'3c Mappings'!$B$8:$B$21,0),MATCH($B239,'3c Mappings'!$C$7:$O$7,0)))</f>
        <v>82.502594912502957</v>
      </c>
      <c r="M239" s="82">
        <f>IF(M212="-","-",M212*INDEX('3c Mappings'!$C$8:$O$21,MATCH($C239,'3c Mappings'!$B$8:$B$21,0),MATCH($B239,'3c Mappings'!$C$7:$O$7,0)))</f>
        <v>82.502594912502957</v>
      </c>
      <c r="N239" s="84"/>
      <c r="O239" s="82">
        <f>IF(O212="-","-",O212*INDEX('3c Mappings'!$C$8:$O$21,MATCH($C239,'3c Mappings'!$B$8:$B$21,0),MATCH($B239,'3c Mappings'!$C$7:$O$7,0)))</f>
        <v>82.502594912502957</v>
      </c>
      <c r="P239" s="82">
        <f>IF(P212="-","-",P212*INDEX('3c Mappings'!$C$8:$O$21,MATCH($C239,'3c Mappings'!$B$8:$B$21,0),MATCH($B239,'3c Mappings'!$C$7:$O$7,0)))</f>
        <v>81.922450928247741</v>
      </c>
      <c r="Q239" s="82">
        <f>IF(Q212="-","-",Q212*INDEX('3c Mappings'!$C$8:$O$21,MATCH($C239,'3c Mappings'!$B$8:$B$21,0),MATCH($B239,'3c Mappings'!$C$7:$O$7,0)))</f>
        <v>81.922450928247741</v>
      </c>
      <c r="R239" s="82">
        <f>IF(R212="-","-",R212*INDEX('3c Mappings'!$C$8:$O$21,MATCH($C239,'3c Mappings'!$B$8:$B$21,0),MATCH($B239,'3c Mappings'!$C$7:$O$7,0)))</f>
        <v>82.228758613815302</v>
      </c>
      <c r="S239" s="82">
        <f>IF(S212="-","-",S212*INDEX('3c Mappings'!$C$8:$O$21,MATCH($C239,'3c Mappings'!$B$8:$B$21,0),MATCH($B239,'3c Mappings'!$C$7:$O$7,0)))</f>
        <v>82.228758613815302</v>
      </c>
      <c r="T239" s="82">
        <f>IF(T212="-","-",T212*INDEX('3c Mappings'!$C$8:$O$21,MATCH($C239,'3c Mappings'!$B$8:$B$21,0),MATCH($B239,'3c Mappings'!$C$7:$O$7,0)))</f>
        <v>80.109848718467759</v>
      </c>
      <c r="U239" s="82">
        <f>IF(U212="-","-",U212*INDEX('3c Mappings'!$C$8:$O$21,MATCH($C239,'3c Mappings'!$B$8:$B$21,0),MATCH($B239,'3c Mappings'!$C$7:$O$7,0)))</f>
        <v>80.109848718467759</v>
      </c>
      <c r="V239" s="82">
        <f>IF(V212="-","-",V212*INDEX('3c Mappings'!$C$8:$O$21,MATCH($C239,'3c Mappings'!$B$8:$B$21,0),MATCH($B239,'3c Mappings'!$C$7:$O$7,0)))</f>
        <v>115.82436836159447</v>
      </c>
      <c r="W239" s="82">
        <f>IF(W212="-","-",W212*INDEX('3c Mappings'!$C$8:$O$21,MATCH($C239,'3c Mappings'!$B$8:$B$21,0),MATCH($B239,'3c Mappings'!$C$7:$O$7,0)))</f>
        <v>108.83649085122642</v>
      </c>
      <c r="X239" s="82" t="str">
        <f>IF(X212="-","-",X212*INDEX('3c Mappings'!$C$8:$O$21,MATCH($C239,'3c Mappings'!$B$8:$B$21,0),MATCH($B239,'3c Mappings'!$C$7:$O$7,0)))</f>
        <v>-</v>
      </c>
      <c r="Y239" s="82" t="str">
        <f>IF(Y212="-","-",Y212*INDEX('3c Mappings'!$C$8:$O$21,MATCH($C239,'3c Mappings'!$B$8:$B$21,0),MATCH($B239,'3c Mappings'!$C$7:$O$7,0)))</f>
        <v>-</v>
      </c>
      <c r="Z239" s="10"/>
    </row>
    <row r="240" spans="1:26" s="14" customFormat="1" ht="11.25">
      <c r="A240" s="10"/>
      <c r="B240" s="74" t="s">
        <v>158</v>
      </c>
      <c r="C240" s="75" t="s">
        <v>130</v>
      </c>
      <c r="D240" s="197"/>
      <c r="E240" s="29"/>
      <c r="F240" s="82">
        <f>IF(F213="-","-",F213*INDEX('3c Mappings'!$C$8:$O$21,MATCH($C240,'3c Mappings'!$B$8:$B$21,0),MATCH($B240,'3c Mappings'!$C$7:$O$7,0)))</f>
        <v>0</v>
      </c>
      <c r="G240" s="82">
        <f>IF(G213="-","-",G213*INDEX('3c Mappings'!$C$8:$O$21,MATCH($C240,'3c Mappings'!$B$8:$B$21,0),MATCH($B240,'3c Mappings'!$C$7:$O$7,0)))</f>
        <v>0</v>
      </c>
      <c r="H240" s="82">
        <f>IF(H213="-","-",H213*INDEX('3c Mappings'!$C$8:$O$21,MATCH($C240,'3c Mappings'!$B$8:$B$21,0),MATCH($B240,'3c Mappings'!$C$7:$O$7,0)))</f>
        <v>0</v>
      </c>
      <c r="I240" s="82">
        <f>IF(I213="-","-",I213*INDEX('3c Mappings'!$C$8:$O$21,MATCH($C240,'3c Mappings'!$B$8:$B$21,0),MATCH($B240,'3c Mappings'!$C$7:$O$7,0)))</f>
        <v>0</v>
      </c>
      <c r="J240" s="82">
        <f>IF(J213="-","-",J213*INDEX('3c Mappings'!$C$8:$O$21,MATCH($C240,'3c Mappings'!$B$8:$B$21,0),MATCH($B240,'3c Mappings'!$C$7:$O$7,0)))</f>
        <v>0</v>
      </c>
      <c r="K240" s="82">
        <f>IF(K213="-","-",K213*INDEX('3c Mappings'!$C$8:$O$21,MATCH($C240,'3c Mappings'!$B$8:$B$21,0),MATCH($B240,'3c Mappings'!$C$7:$O$7,0)))</f>
        <v>0</v>
      </c>
      <c r="L240" s="82">
        <f>IF(L213="-","-",L213*INDEX('3c Mappings'!$C$8:$O$21,MATCH($C240,'3c Mappings'!$B$8:$B$21,0),MATCH($B240,'3c Mappings'!$C$7:$O$7,0)))</f>
        <v>0</v>
      </c>
      <c r="M240" s="82">
        <f>IF(M213="-","-",M213*INDEX('3c Mappings'!$C$8:$O$21,MATCH($C240,'3c Mappings'!$B$8:$B$21,0),MATCH($B240,'3c Mappings'!$C$7:$O$7,0)))</f>
        <v>0</v>
      </c>
      <c r="N240" s="84"/>
      <c r="O240" s="82">
        <f>IF(O213="-","-",O213*INDEX('3c Mappings'!$C$8:$O$21,MATCH($C240,'3c Mappings'!$B$8:$B$21,0),MATCH($B240,'3c Mappings'!$C$7:$O$7,0)))</f>
        <v>0</v>
      </c>
      <c r="P240" s="82">
        <f>IF(P213="-","-",P213*INDEX('3c Mappings'!$C$8:$O$21,MATCH($C240,'3c Mappings'!$B$8:$B$21,0),MATCH($B240,'3c Mappings'!$C$7:$O$7,0)))</f>
        <v>0</v>
      </c>
      <c r="Q240" s="82">
        <f>IF(Q213="-","-",Q213*INDEX('3c Mappings'!$C$8:$O$21,MATCH($C240,'3c Mappings'!$B$8:$B$21,0),MATCH($B240,'3c Mappings'!$C$7:$O$7,0)))</f>
        <v>0</v>
      </c>
      <c r="R240" s="82">
        <f>IF(R213="-","-",R213*INDEX('3c Mappings'!$C$8:$O$21,MATCH($C240,'3c Mappings'!$B$8:$B$21,0),MATCH($B240,'3c Mappings'!$C$7:$O$7,0)))</f>
        <v>0</v>
      </c>
      <c r="S240" s="82">
        <f>IF(S213="-","-",S213*INDEX('3c Mappings'!$C$8:$O$21,MATCH($C240,'3c Mappings'!$B$8:$B$21,0),MATCH($B240,'3c Mappings'!$C$7:$O$7,0)))</f>
        <v>0</v>
      </c>
      <c r="T240" s="82">
        <f>IF(T213="-","-",T213*INDEX('3c Mappings'!$C$8:$O$21,MATCH($C240,'3c Mappings'!$B$8:$B$21,0),MATCH($B240,'3c Mappings'!$C$7:$O$7,0)))</f>
        <v>0</v>
      </c>
      <c r="U240" s="82">
        <f>IF(U213="-","-",U213*INDEX('3c Mappings'!$C$8:$O$21,MATCH($C240,'3c Mappings'!$B$8:$B$21,0),MATCH($B240,'3c Mappings'!$C$7:$O$7,0)))</f>
        <v>0</v>
      </c>
      <c r="V240" s="82">
        <f>IF(V213="-","-",V213*INDEX('3c Mappings'!$C$8:$O$21,MATCH($C240,'3c Mappings'!$B$8:$B$21,0),MATCH($B240,'3c Mappings'!$C$7:$O$7,0)))</f>
        <v>0</v>
      </c>
      <c r="W240" s="82">
        <f>IF(W213="-","-",W213*INDEX('3c Mappings'!$C$8:$O$21,MATCH($C240,'3c Mappings'!$B$8:$B$21,0),MATCH($B240,'3c Mappings'!$C$7:$O$7,0)))</f>
        <v>0</v>
      </c>
      <c r="X240" s="82" t="str">
        <f>IF(X213="-","-",X213*INDEX('3c Mappings'!$C$8:$O$21,MATCH($C240,'3c Mappings'!$B$8:$B$21,0),MATCH($B240,'3c Mappings'!$C$7:$O$7,0)))</f>
        <v>-</v>
      </c>
      <c r="Y240" s="82" t="str">
        <f>IF(Y213="-","-",Y213*INDEX('3c Mappings'!$C$8:$O$21,MATCH($C240,'3c Mappings'!$B$8:$B$21,0),MATCH($B240,'3c Mappings'!$C$7:$O$7,0)))</f>
        <v>-</v>
      </c>
      <c r="Z240" s="10"/>
    </row>
    <row r="241" spans="1:26" s="14" customFormat="1" ht="11.25">
      <c r="A241" s="10"/>
      <c r="B241" s="74" t="s">
        <v>159</v>
      </c>
      <c r="C241" s="75" t="s">
        <v>130</v>
      </c>
      <c r="D241" s="197"/>
      <c r="E241" s="29"/>
      <c r="F241" s="82">
        <f>IF(F214="-","-",F214*INDEX('3c Mappings'!$C$8:$O$21,MATCH($C241,'3c Mappings'!$B$8:$B$21,0),MATCH($B241,'3c Mappings'!$C$7:$O$7,0)))</f>
        <v>0</v>
      </c>
      <c r="G241" s="82">
        <f>IF(G214="-","-",G214*INDEX('3c Mappings'!$C$8:$O$21,MATCH($C241,'3c Mappings'!$B$8:$B$21,0),MATCH($B241,'3c Mappings'!$C$7:$O$7,0)))</f>
        <v>0</v>
      </c>
      <c r="H241" s="82">
        <f>IF(H214="-","-",H214*INDEX('3c Mappings'!$C$8:$O$21,MATCH($C241,'3c Mappings'!$B$8:$B$21,0),MATCH($B241,'3c Mappings'!$C$7:$O$7,0)))</f>
        <v>0</v>
      </c>
      <c r="I241" s="82">
        <f>IF(I214="-","-",I214*INDEX('3c Mappings'!$C$8:$O$21,MATCH($C241,'3c Mappings'!$B$8:$B$21,0),MATCH($B241,'3c Mappings'!$C$7:$O$7,0)))</f>
        <v>0</v>
      </c>
      <c r="J241" s="82">
        <f>IF(J214="-","-",J214*INDEX('3c Mappings'!$C$8:$O$21,MATCH($C241,'3c Mappings'!$B$8:$B$21,0),MATCH($B241,'3c Mappings'!$C$7:$O$7,0)))</f>
        <v>0</v>
      </c>
      <c r="K241" s="82">
        <f>IF(K214="-","-",K214*INDEX('3c Mappings'!$C$8:$O$21,MATCH($C241,'3c Mappings'!$B$8:$B$21,0),MATCH($B241,'3c Mappings'!$C$7:$O$7,0)))</f>
        <v>0</v>
      </c>
      <c r="L241" s="82">
        <f>IF(L214="-","-",L214*INDEX('3c Mappings'!$C$8:$O$21,MATCH($C241,'3c Mappings'!$B$8:$B$21,0),MATCH($B241,'3c Mappings'!$C$7:$O$7,0)))</f>
        <v>0</v>
      </c>
      <c r="M241" s="82">
        <f>IF(M214="-","-",M214*INDEX('3c Mappings'!$C$8:$O$21,MATCH($C241,'3c Mappings'!$B$8:$B$21,0),MATCH($B241,'3c Mappings'!$C$7:$O$7,0)))</f>
        <v>0</v>
      </c>
      <c r="N241" s="84"/>
      <c r="O241" s="82">
        <f>IF(O214="-","-",O214*INDEX('3c Mappings'!$C$8:$O$21,MATCH($C241,'3c Mappings'!$B$8:$B$21,0),MATCH($B241,'3c Mappings'!$C$7:$O$7,0)))</f>
        <v>0</v>
      </c>
      <c r="P241" s="82">
        <f>IF(P214="-","-",P214*INDEX('3c Mappings'!$C$8:$O$21,MATCH($C241,'3c Mappings'!$B$8:$B$21,0),MATCH($B241,'3c Mappings'!$C$7:$O$7,0)))</f>
        <v>0</v>
      </c>
      <c r="Q241" s="82">
        <f>IF(Q214="-","-",Q214*INDEX('3c Mappings'!$C$8:$O$21,MATCH($C241,'3c Mappings'!$B$8:$B$21,0),MATCH($B241,'3c Mappings'!$C$7:$O$7,0)))</f>
        <v>0</v>
      </c>
      <c r="R241" s="82">
        <f>IF(R214="-","-",R214*INDEX('3c Mappings'!$C$8:$O$21,MATCH($C241,'3c Mappings'!$B$8:$B$21,0),MATCH($B241,'3c Mappings'!$C$7:$O$7,0)))</f>
        <v>0</v>
      </c>
      <c r="S241" s="82">
        <f>IF(S214="-","-",S214*INDEX('3c Mappings'!$C$8:$O$21,MATCH($C241,'3c Mappings'!$B$8:$B$21,0),MATCH($B241,'3c Mappings'!$C$7:$O$7,0)))</f>
        <v>0</v>
      </c>
      <c r="T241" s="82">
        <f>IF(T214="-","-",T214*INDEX('3c Mappings'!$C$8:$O$21,MATCH($C241,'3c Mappings'!$B$8:$B$21,0),MATCH($B241,'3c Mappings'!$C$7:$O$7,0)))</f>
        <v>0</v>
      </c>
      <c r="U241" s="82">
        <f>IF(U214="-","-",U214*INDEX('3c Mappings'!$C$8:$O$21,MATCH($C241,'3c Mappings'!$B$8:$B$21,0),MATCH($B241,'3c Mappings'!$C$7:$O$7,0)))</f>
        <v>0</v>
      </c>
      <c r="V241" s="82">
        <f>IF(V214="-","-",V214*INDEX('3c Mappings'!$C$8:$O$21,MATCH($C241,'3c Mappings'!$B$8:$B$21,0),MATCH($B241,'3c Mappings'!$C$7:$O$7,0)))</f>
        <v>0</v>
      </c>
      <c r="W241" s="82">
        <f>IF(W214="-","-",W214*INDEX('3c Mappings'!$C$8:$O$21,MATCH($C241,'3c Mappings'!$B$8:$B$21,0),MATCH($B241,'3c Mappings'!$C$7:$O$7,0)))</f>
        <v>0</v>
      </c>
      <c r="X241" s="82" t="str">
        <f>IF(X214="-","-",X214*INDEX('3c Mappings'!$C$8:$O$21,MATCH($C241,'3c Mappings'!$B$8:$B$21,0),MATCH($B241,'3c Mappings'!$C$7:$O$7,0)))</f>
        <v>-</v>
      </c>
      <c r="Y241" s="82" t="str">
        <f>IF(Y214="-","-",Y214*INDEX('3c Mappings'!$C$8:$O$21,MATCH($C241,'3c Mappings'!$B$8:$B$21,0),MATCH($B241,'3c Mappings'!$C$7:$O$7,0)))</f>
        <v>-</v>
      </c>
      <c r="Z241" s="10"/>
    </row>
    <row r="242" spans="1:26" s="14" customFormat="1" ht="11.25">
      <c r="A242" s="10"/>
      <c r="B242" s="74" t="s">
        <v>160</v>
      </c>
      <c r="C242" s="75" t="s">
        <v>130</v>
      </c>
      <c r="D242" s="197"/>
      <c r="E242" s="29"/>
      <c r="F242" s="82">
        <f>IF(F215="-","-",F215*INDEX('3c Mappings'!$C$8:$O$21,MATCH($C242,'3c Mappings'!$B$8:$B$21,0),MATCH($B242,'3c Mappings'!$C$7:$O$7,0)))</f>
        <v>0</v>
      </c>
      <c r="G242" s="82">
        <f>IF(G215="-","-",G215*INDEX('3c Mappings'!$C$8:$O$21,MATCH($C242,'3c Mappings'!$B$8:$B$21,0),MATCH($B242,'3c Mappings'!$C$7:$O$7,0)))</f>
        <v>0</v>
      </c>
      <c r="H242" s="82">
        <f>IF(H215="-","-",H215*INDEX('3c Mappings'!$C$8:$O$21,MATCH($C242,'3c Mappings'!$B$8:$B$21,0),MATCH($B242,'3c Mappings'!$C$7:$O$7,0)))</f>
        <v>0</v>
      </c>
      <c r="I242" s="82">
        <f>IF(I215="-","-",I215*INDEX('3c Mappings'!$C$8:$O$21,MATCH($C242,'3c Mappings'!$B$8:$B$21,0),MATCH($B242,'3c Mappings'!$C$7:$O$7,0)))</f>
        <v>0</v>
      </c>
      <c r="J242" s="82">
        <f>IF(J215="-","-",J215*INDEX('3c Mappings'!$C$8:$O$21,MATCH($C242,'3c Mappings'!$B$8:$B$21,0),MATCH($B242,'3c Mappings'!$C$7:$O$7,0)))</f>
        <v>0</v>
      </c>
      <c r="K242" s="82">
        <f>IF(K215="-","-",K215*INDEX('3c Mappings'!$C$8:$O$21,MATCH($C242,'3c Mappings'!$B$8:$B$21,0),MATCH($B242,'3c Mappings'!$C$7:$O$7,0)))</f>
        <v>0</v>
      </c>
      <c r="L242" s="82">
        <f>IF(L215="-","-",L215*INDEX('3c Mappings'!$C$8:$O$21,MATCH($C242,'3c Mappings'!$B$8:$B$21,0),MATCH($B242,'3c Mappings'!$C$7:$O$7,0)))</f>
        <v>0</v>
      </c>
      <c r="M242" s="82">
        <f>IF(M215="-","-",M215*INDEX('3c Mappings'!$C$8:$O$21,MATCH($C242,'3c Mappings'!$B$8:$B$21,0),MATCH($B242,'3c Mappings'!$C$7:$O$7,0)))</f>
        <v>0</v>
      </c>
      <c r="N242" s="84"/>
      <c r="O242" s="82">
        <f>IF(O215="-","-",O215*INDEX('3c Mappings'!$C$8:$O$21,MATCH($C242,'3c Mappings'!$B$8:$B$21,0),MATCH($B242,'3c Mappings'!$C$7:$O$7,0)))</f>
        <v>0</v>
      </c>
      <c r="P242" s="82">
        <f>IF(P215="-","-",P215*INDEX('3c Mappings'!$C$8:$O$21,MATCH($C242,'3c Mappings'!$B$8:$B$21,0),MATCH($B242,'3c Mappings'!$C$7:$O$7,0)))</f>
        <v>0</v>
      </c>
      <c r="Q242" s="82">
        <f>IF(Q215="-","-",Q215*INDEX('3c Mappings'!$C$8:$O$21,MATCH($C242,'3c Mappings'!$B$8:$B$21,0),MATCH($B242,'3c Mappings'!$C$7:$O$7,0)))</f>
        <v>0</v>
      </c>
      <c r="R242" s="82">
        <f>IF(R215="-","-",R215*INDEX('3c Mappings'!$C$8:$O$21,MATCH($C242,'3c Mappings'!$B$8:$B$21,0),MATCH($B242,'3c Mappings'!$C$7:$O$7,0)))</f>
        <v>0</v>
      </c>
      <c r="S242" s="82">
        <f>IF(S215="-","-",S215*INDEX('3c Mappings'!$C$8:$O$21,MATCH($C242,'3c Mappings'!$B$8:$B$21,0),MATCH($B242,'3c Mappings'!$C$7:$O$7,0)))</f>
        <v>0</v>
      </c>
      <c r="T242" s="82">
        <f>IF(T215="-","-",T215*INDEX('3c Mappings'!$C$8:$O$21,MATCH($C242,'3c Mappings'!$B$8:$B$21,0),MATCH($B242,'3c Mappings'!$C$7:$O$7,0)))</f>
        <v>0</v>
      </c>
      <c r="U242" s="82">
        <f>IF(U215="-","-",U215*INDEX('3c Mappings'!$C$8:$O$21,MATCH($C242,'3c Mappings'!$B$8:$B$21,0),MATCH($B242,'3c Mappings'!$C$7:$O$7,0)))</f>
        <v>0</v>
      </c>
      <c r="V242" s="82">
        <f>IF(V215="-","-",V215*INDEX('3c Mappings'!$C$8:$O$21,MATCH($C242,'3c Mappings'!$B$8:$B$21,0),MATCH($B242,'3c Mappings'!$C$7:$O$7,0)))</f>
        <v>0</v>
      </c>
      <c r="W242" s="82">
        <f>IF(W215="-","-",W215*INDEX('3c Mappings'!$C$8:$O$21,MATCH($C242,'3c Mappings'!$B$8:$B$21,0),MATCH($B242,'3c Mappings'!$C$7:$O$7,0)))</f>
        <v>0</v>
      </c>
      <c r="X242" s="82" t="str">
        <f>IF(X215="-","-",X215*INDEX('3c Mappings'!$C$8:$O$21,MATCH($C242,'3c Mappings'!$B$8:$B$21,0),MATCH($B242,'3c Mappings'!$C$7:$O$7,0)))</f>
        <v>-</v>
      </c>
      <c r="Y242" s="82" t="str">
        <f>IF(Y215="-","-",Y215*INDEX('3c Mappings'!$C$8:$O$21,MATCH($C242,'3c Mappings'!$B$8:$B$21,0),MATCH($B242,'3c Mappings'!$C$7:$O$7,0)))</f>
        <v>-</v>
      </c>
      <c r="Z242" s="10"/>
    </row>
    <row r="243" spans="1:26" s="14" customFormat="1" ht="11.25">
      <c r="A243" s="10"/>
      <c r="B243" s="74" t="s">
        <v>161</v>
      </c>
      <c r="C243" s="75" t="s">
        <v>130</v>
      </c>
      <c r="D243" s="197"/>
      <c r="E243" s="29"/>
      <c r="F243" s="82">
        <f>IF(F216="-","-",F216*INDEX('3c Mappings'!$C$8:$O$21,MATCH($C243,'3c Mappings'!$B$8:$B$21,0),MATCH($B243,'3c Mappings'!$C$7:$O$7,0)))</f>
        <v>0</v>
      </c>
      <c r="G243" s="82">
        <f>IF(G216="-","-",G216*INDEX('3c Mappings'!$C$8:$O$21,MATCH($C243,'3c Mappings'!$B$8:$B$21,0),MATCH($B243,'3c Mappings'!$C$7:$O$7,0)))</f>
        <v>0</v>
      </c>
      <c r="H243" s="82">
        <f>IF(H216="-","-",H216*INDEX('3c Mappings'!$C$8:$O$21,MATCH($C243,'3c Mappings'!$B$8:$B$21,0),MATCH($B243,'3c Mappings'!$C$7:$O$7,0)))</f>
        <v>0</v>
      </c>
      <c r="I243" s="82">
        <f>IF(I216="-","-",I216*INDEX('3c Mappings'!$C$8:$O$21,MATCH($C243,'3c Mappings'!$B$8:$B$21,0),MATCH($B243,'3c Mappings'!$C$7:$O$7,0)))</f>
        <v>0</v>
      </c>
      <c r="J243" s="82">
        <f>IF(J216="-","-",J216*INDEX('3c Mappings'!$C$8:$O$21,MATCH($C243,'3c Mappings'!$B$8:$B$21,0),MATCH($B243,'3c Mappings'!$C$7:$O$7,0)))</f>
        <v>0</v>
      </c>
      <c r="K243" s="82">
        <f>IF(K216="-","-",K216*INDEX('3c Mappings'!$C$8:$O$21,MATCH($C243,'3c Mappings'!$B$8:$B$21,0),MATCH($B243,'3c Mappings'!$C$7:$O$7,0)))</f>
        <v>0</v>
      </c>
      <c r="L243" s="82">
        <f>IF(L216="-","-",L216*INDEX('3c Mappings'!$C$8:$O$21,MATCH($C243,'3c Mappings'!$B$8:$B$21,0),MATCH($B243,'3c Mappings'!$C$7:$O$7,0)))</f>
        <v>0</v>
      </c>
      <c r="M243" s="82">
        <f>IF(M216="-","-",M216*INDEX('3c Mappings'!$C$8:$O$21,MATCH($C243,'3c Mappings'!$B$8:$B$21,0),MATCH($B243,'3c Mappings'!$C$7:$O$7,0)))</f>
        <v>0</v>
      </c>
      <c r="N243" s="84"/>
      <c r="O243" s="82">
        <f>IF(O216="-","-",O216*INDEX('3c Mappings'!$C$8:$O$21,MATCH($C243,'3c Mappings'!$B$8:$B$21,0),MATCH($B243,'3c Mappings'!$C$7:$O$7,0)))</f>
        <v>0</v>
      </c>
      <c r="P243" s="82">
        <f>IF(P216="-","-",P216*INDEX('3c Mappings'!$C$8:$O$21,MATCH($C243,'3c Mappings'!$B$8:$B$21,0),MATCH($B243,'3c Mappings'!$C$7:$O$7,0)))</f>
        <v>0</v>
      </c>
      <c r="Q243" s="82">
        <f>IF(Q216="-","-",Q216*INDEX('3c Mappings'!$C$8:$O$21,MATCH($C243,'3c Mappings'!$B$8:$B$21,0),MATCH($B243,'3c Mappings'!$C$7:$O$7,0)))</f>
        <v>0</v>
      </c>
      <c r="R243" s="82">
        <f>IF(R216="-","-",R216*INDEX('3c Mappings'!$C$8:$O$21,MATCH($C243,'3c Mappings'!$B$8:$B$21,0),MATCH($B243,'3c Mappings'!$C$7:$O$7,0)))</f>
        <v>0</v>
      </c>
      <c r="S243" s="82">
        <f>IF(S216="-","-",S216*INDEX('3c Mappings'!$C$8:$O$21,MATCH($C243,'3c Mappings'!$B$8:$B$21,0),MATCH($B243,'3c Mappings'!$C$7:$O$7,0)))</f>
        <v>0</v>
      </c>
      <c r="T243" s="82">
        <f>IF(T216="-","-",T216*INDEX('3c Mappings'!$C$8:$O$21,MATCH($C243,'3c Mappings'!$B$8:$B$21,0),MATCH($B243,'3c Mappings'!$C$7:$O$7,0)))</f>
        <v>0</v>
      </c>
      <c r="U243" s="82">
        <f>IF(U216="-","-",U216*INDEX('3c Mappings'!$C$8:$O$21,MATCH($C243,'3c Mappings'!$B$8:$B$21,0),MATCH($B243,'3c Mappings'!$C$7:$O$7,0)))</f>
        <v>0</v>
      </c>
      <c r="V243" s="82">
        <f>IF(V216="-","-",V216*INDEX('3c Mappings'!$C$8:$O$21,MATCH($C243,'3c Mappings'!$B$8:$B$21,0),MATCH($B243,'3c Mappings'!$C$7:$O$7,0)))</f>
        <v>0</v>
      </c>
      <c r="W243" s="82">
        <f>IF(W216="-","-",W216*INDEX('3c Mappings'!$C$8:$O$21,MATCH($C243,'3c Mappings'!$B$8:$B$21,0),MATCH($B243,'3c Mappings'!$C$7:$O$7,0)))</f>
        <v>0</v>
      </c>
      <c r="X243" s="82" t="str">
        <f>IF(X216="-","-",X216*INDEX('3c Mappings'!$C$8:$O$21,MATCH($C243,'3c Mappings'!$B$8:$B$21,0),MATCH($B243,'3c Mappings'!$C$7:$O$7,0)))</f>
        <v>-</v>
      </c>
      <c r="Y243" s="82" t="str">
        <f>IF(Y216="-","-",Y216*INDEX('3c Mappings'!$C$8:$O$21,MATCH($C243,'3c Mappings'!$B$8:$B$21,0),MATCH($B243,'3c Mappings'!$C$7:$O$7,0)))</f>
        <v>-</v>
      </c>
      <c r="Z243" s="10"/>
    </row>
    <row r="244" spans="1:26" s="14" customFormat="1" ht="11.25">
      <c r="A244" s="10"/>
      <c r="B244" s="74" t="s">
        <v>162</v>
      </c>
      <c r="C244" s="75" t="s">
        <v>130</v>
      </c>
      <c r="D244" s="197"/>
      <c r="E244" s="29"/>
      <c r="F244" s="82">
        <f>IF(F217="-","-",F217*INDEX('3c Mappings'!$C$8:$O$21,MATCH($C244,'3c Mappings'!$B$8:$B$21,0),MATCH($B244,'3c Mappings'!$C$7:$O$7,0)))</f>
        <v>0</v>
      </c>
      <c r="G244" s="82">
        <f>IF(G217="-","-",G217*INDEX('3c Mappings'!$C$8:$O$21,MATCH($C244,'3c Mappings'!$B$8:$B$21,0),MATCH($B244,'3c Mappings'!$C$7:$O$7,0)))</f>
        <v>0</v>
      </c>
      <c r="H244" s="82">
        <f>IF(H217="-","-",H217*INDEX('3c Mappings'!$C$8:$O$21,MATCH($C244,'3c Mappings'!$B$8:$B$21,0),MATCH($B244,'3c Mappings'!$C$7:$O$7,0)))</f>
        <v>0</v>
      </c>
      <c r="I244" s="82">
        <f>IF(I217="-","-",I217*INDEX('3c Mappings'!$C$8:$O$21,MATCH($C244,'3c Mappings'!$B$8:$B$21,0),MATCH($B244,'3c Mappings'!$C$7:$O$7,0)))</f>
        <v>0</v>
      </c>
      <c r="J244" s="82">
        <f>IF(J217="-","-",J217*INDEX('3c Mappings'!$C$8:$O$21,MATCH($C244,'3c Mappings'!$B$8:$B$21,0),MATCH($B244,'3c Mappings'!$C$7:$O$7,0)))</f>
        <v>0</v>
      </c>
      <c r="K244" s="82">
        <f>IF(K217="-","-",K217*INDEX('3c Mappings'!$C$8:$O$21,MATCH($C244,'3c Mappings'!$B$8:$B$21,0),MATCH($B244,'3c Mappings'!$C$7:$O$7,0)))</f>
        <v>0</v>
      </c>
      <c r="L244" s="82">
        <f>IF(L217="-","-",L217*INDEX('3c Mappings'!$C$8:$O$21,MATCH($C244,'3c Mappings'!$B$8:$B$21,0),MATCH($B244,'3c Mappings'!$C$7:$O$7,0)))</f>
        <v>0</v>
      </c>
      <c r="M244" s="82">
        <f>IF(M217="-","-",M217*INDEX('3c Mappings'!$C$8:$O$21,MATCH($C244,'3c Mappings'!$B$8:$B$21,0),MATCH($B244,'3c Mappings'!$C$7:$O$7,0)))</f>
        <v>0</v>
      </c>
      <c r="N244" s="84"/>
      <c r="O244" s="82">
        <f>IF(O217="-","-",O217*INDEX('3c Mappings'!$C$8:$O$21,MATCH($C244,'3c Mappings'!$B$8:$B$21,0),MATCH($B244,'3c Mappings'!$C$7:$O$7,0)))</f>
        <v>0</v>
      </c>
      <c r="P244" s="82">
        <f>IF(P217="-","-",P217*INDEX('3c Mappings'!$C$8:$O$21,MATCH($C244,'3c Mappings'!$B$8:$B$21,0),MATCH($B244,'3c Mappings'!$C$7:$O$7,0)))</f>
        <v>0</v>
      </c>
      <c r="Q244" s="82">
        <f>IF(Q217="-","-",Q217*INDEX('3c Mappings'!$C$8:$O$21,MATCH($C244,'3c Mappings'!$B$8:$B$21,0),MATCH($B244,'3c Mappings'!$C$7:$O$7,0)))</f>
        <v>0</v>
      </c>
      <c r="R244" s="82">
        <f>IF(R217="-","-",R217*INDEX('3c Mappings'!$C$8:$O$21,MATCH($C244,'3c Mappings'!$B$8:$B$21,0),MATCH($B244,'3c Mappings'!$C$7:$O$7,0)))</f>
        <v>0</v>
      </c>
      <c r="S244" s="82">
        <f>IF(S217="-","-",S217*INDEX('3c Mappings'!$C$8:$O$21,MATCH($C244,'3c Mappings'!$B$8:$B$21,0),MATCH($B244,'3c Mappings'!$C$7:$O$7,0)))</f>
        <v>0</v>
      </c>
      <c r="T244" s="82">
        <f>IF(T217="-","-",T217*INDEX('3c Mappings'!$C$8:$O$21,MATCH($C244,'3c Mappings'!$B$8:$B$21,0),MATCH($B244,'3c Mappings'!$C$7:$O$7,0)))</f>
        <v>0</v>
      </c>
      <c r="U244" s="82">
        <f>IF(U217="-","-",U217*INDEX('3c Mappings'!$C$8:$O$21,MATCH($C244,'3c Mappings'!$B$8:$B$21,0),MATCH($B244,'3c Mappings'!$C$7:$O$7,0)))</f>
        <v>0</v>
      </c>
      <c r="V244" s="82">
        <f>IF(V217="-","-",V217*INDEX('3c Mappings'!$C$8:$O$21,MATCH($C244,'3c Mappings'!$B$8:$B$21,0),MATCH($B244,'3c Mappings'!$C$7:$O$7,0)))</f>
        <v>0</v>
      </c>
      <c r="W244" s="82">
        <f>IF(W217="-","-",W217*INDEX('3c Mappings'!$C$8:$O$21,MATCH($C244,'3c Mappings'!$B$8:$B$21,0),MATCH($B244,'3c Mappings'!$C$7:$O$7,0)))</f>
        <v>0</v>
      </c>
      <c r="X244" s="82" t="str">
        <f>IF(X217="-","-",X217*INDEX('3c Mappings'!$C$8:$O$21,MATCH($C244,'3c Mappings'!$B$8:$B$21,0),MATCH($B244,'3c Mappings'!$C$7:$O$7,0)))</f>
        <v>-</v>
      </c>
      <c r="Y244" s="82" t="str">
        <f>IF(Y217="-","-",Y217*INDEX('3c Mappings'!$C$8:$O$21,MATCH($C244,'3c Mappings'!$B$8:$B$21,0),MATCH($B244,'3c Mappings'!$C$7:$O$7,0)))</f>
        <v>-</v>
      </c>
      <c r="Z244" s="10"/>
    </row>
    <row r="245" spans="1:26" s="14" customFormat="1" ht="11.25">
      <c r="A245" s="10"/>
      <c r="B245" s="74" t="s">
        <v>163</v>
      </c>
      <c r="C245" s="75" t="s">
        <v>130</v>
      </c>
      <c r="D245" s="197"/>
      <c r="E245" s="29"/>
      <c r="F245" s="82">
        <f>IF(F218="-","-",F218*INDEX('3c Mappings'!$C$8:$O$21,MATCH($C245,'3c Mappings'!$B$8:$B$21,0),MATCH($B245,'3c Mappings'!$C$7:$O$7,0)))</f>
        <v>0</v>
      </c>
      <c r="G245" s="82">
        <f>IF(G218="-","-",G218*INDEX('3c Mappings'!$C$8:$O$21,MATCH($C245,'3c Mappings'!$B$8:$B$21,0),MATCH($B245,'3c Mappings'!$C$7:$O$7,0)))</f>
        <v>0</v>
      </c>
      <c r="H245" s="82">
        <f>IF(H218="-","-",H218*INDEX('3c Mappings'!$C$8:$O$21,MATCH($C245,'3c Mappings'!$B$8:$B$21,0),MATCH($B245,'3c Mappings'!$C$7:$O$7,0)))</f>
        <v>0</v>
      </c>
      <c r="I245" s="82">
        <f>IF(I218="-","-",I218*INDEX('3c Mappings'!$C$8:$O$21,MATCH($C245,'3c Mappings'!$B$8:$B$21,0),MATCH($B245,'3c Mappings'!$C$7:$O$7,0)))</f>
        <v>0</v>
      </c>
      <c r="J245" s="82">
        <f>IF(J218="-","-",J218*INDEX('3c Mappings'!$C$8:$O$21,MATCH($C245,'3c Mappings'!$B$8:$B$21,0),MATCH($B245,'3c Mappings'!$C$7:$O$7,0)))</f>
        <v>0</v>
      </c>
      <c r="K245" s="82">
        <f>IF(K218="-","-",K218*INDEX('3c Mappings'!$C$8:$O$21,MATCH($C245,'3c Mappings'!$B$8:$B$21,0),MATCH($B245,'3c Mappings'!$C$7:$O$7,0)))</f>
        <v>0</v>
      </c>
      <c r="L245" s="82">
        <f>IF(L218="-","-",L218*INDEX('3c Mappings'!$C$8:$O$21,MATCH($C245,'3c Mappings'!$B$8:$B$21,0),MATCH($B245,'3c Mappings'!$C$7:$O$7,0)))</f>
        <v>0</v>
      </c>
      <c r="M245" s="82">
        <f>IF(M218="-","-",M218*INDEX('3c Mappings'!$C$8:$O$21,MATCH($C245,'3c Mappings'!$B$8:$B$21,0),MATCH($B245,'3c Mappings'!$C$7:$O$7,0)))</f>
        <v>0</v>
      </c>
      <c r="N245" s="84"/>
      <c r="O245" s="82">
        <f>IF(O218="-","-",O218*INDEX('3c Mappings'!$C$8:$O$21,MATCH($C245,'3c Mappings'!$B$8:$B$21,0),MATCH($B245,'3c Mappings'!$C$7:$O$7,0)))</f>
        <v>0</v>
      </c>
      <c r="P245" s="82">
        <f>IF(P218="-","-",P218*INDEX('3c Mappings'!$C$8:$O$21,MATCH($C245,'3c Mappings'!$B$8:$B$21,0),MATCH($B245,'3c Mappings'!$C$7:$O$7,0)))</f>
        <v>0</v>
      </c>
      <c r="Q245" s="82">
        <f>IF(Q218="-","-",Q218*INDEX('3c Mappings'!$C$8:$O$21,MATCH($C245,'3c Mappings'!$B$8:$B$21,0),MATCH($B245,'3c Mappings'!$C$7:$O$7,0)))</f>
        <v>0</v>
      </c>
      <c r="R245" s="82">
        <f>IF(R218="-","-",R218*INDEX('3c Mappings'!$C$8:$O$21,MATCH($C245,'3c Mappings'!$B$8:$B$21,0),MATCH($B245,'3c Mappings'!$C$7:$O$7,0)))</f>
        <v>0</v>
      </c>
      <c r="S245" s="82">
        <f>IF(S218="-","-",S218*INDEX('3c Mappings'!$C$8:$O$21,MATCH($C245,'3c Mappings'!$B$8:$B$21,0),MATCH($B245,'3c Mappings'!$C$7:$O$7,0)))</f>
        <v>0</v>
      </c>
      <c r="T245" s="82">
        <f>IF(T218="-","-",T218*INDEX('3c Mappings'!$C$8:$O$21,MATCH($C245,'3c Mappings'!$B$8:$B$21,0),MATCH($B245,'3c Mappings'!$C$7:$O$7,0)))</f>
        <v>0</v>
      </c>
      <c r="U245" s="82">
        <f>IF(U218="-","-",U218*INDEX('3c Mappings'!$C$8:$O$21,MATCH($C245,'3c Mappings'!$B$8:$B$21,0),MATCH($B245,'3c Mappings'!$C$7:$O$7,0)))</f>
        <v>0</v>
      </c>
      <c r="V245" s="82">
        <f>IF(V218="-","-",V218*INDEX('3c Mappings'!$C$8:$O$21,MATCH($C245,'3c Mappings'!$B$8:$B$21,0),MATCH($B245,'3c Mappings'!$C$7:$O$7,0)))</f>
        <v>0</v>
      </c>
      <c r="W245" s="82">
        <f>IF(W218="-","-",W218*INDEX('3c Mappings'!$C$8:$O$21,MATCH($C245,'3c Mappings'!$B$8:$B$21,0),MATCH($B245,'3c Mappings'!$C$7:$O$7,0)))</f>
        <v>0</v>
      </c>
      <c r="X245" s="82" t="str">
        <f>IF(X218="-","-",X218*INDEX('3c Mappings'!$C$8:$O$21,MATCH($C245,'3c Mappings'!$B$8:$B$21,0),MATCH($B245,'3c Mappings'!$C$7:$O$7,0)))</f>
        <v>-</v>
      </c>
      <c r="Y245" s="82" t="str">
        <f>IF(Y218="-","-",Y218*INDEX('3c Mappings'!$C$8:$O$21,MATCH($C245,'3c Mappings'!$B$8:$B$21,0),MATCH($B245,'3c Mappings'!$C$7:$O$7,0)))</f>
        <v>-</v>
      </c>
      <c r="Z245" s="10"/>
    </row>
    <row r="246" spans="1:26" s="14" customFormat="1" ht="11.25">
      <c r="A246" s="10"/>
      <c r="B246" s="74" t="s">
        <v>164</v>
      </c>
      <c r="C246" s="75" t="s">
        <v>130</v>
      </c>
      <c r="D246" s="197"/>
      <c r="E246" s="29"/>
      <c r="F246" s="82">
        <f>IF(F219="-","-",F219*INDEX('3c Mappings'!$C$8:$O$21,MATCH($C246,'3c Mappings'!$B$8:$B$21,0),MATCH($B246,'3c Mappings'!$C$7:$O$7,0)))</f>
        <v>5.8656409933374238</v>
      </c>
      <c r="G246" s="82">
        <f>IF(G219="-","-",G219*INDEX('3c Mappings'!$C$8:$O$21,MATCH($C246,'3c Mappings'!$B$8:$B$21,0),MATCH($B246,'3c Mappings'!$C$7:$O$7,0)))</f>
        <v>5.8656409933374238</v>
      </c>
      <c r="H246" s="82">
        <f>IF(H219="-","-",H219*INDEX('3c Mappings'!$C$8:$O$21,MATCH($C246,'3c Mappings'!$B$8:$B$21,0),MATCH($B246,'3c Mappings'!$C$7:$O$7,0)))</f>
        <v>5.8186430093089374</v>
      </c>
      <c r="I246" s="82">
        <f>IF(I219="-","-",I219*INDEX('3c Mappings'!$C$8:$O$21,MATCH($C246,'3c Mappings'!$B$8:$B$21,0),MATCH($B246,'3c Mappings'!$C$7:$O$7,0)))</f>
        <v>5.8186430093089374</v>
      </c>
      <c r="J246" s="82">
        <f>IF(J219="-","-",J219*INDEX('3c Mappings'!$C$8:$O$21,MATCH($C246,'3c Mappings'!$B$8:$B$21,0),MATCH($B246,'3c Mappings'!$C$7:$O$7,0)))</f>
        <v>5.6920779107103776</v>
      </c>
      <c r="K246" s="82">
        <f>IF(K219="-","-",K219*INDEX('3c Mappings'!$C$8:$O$21,MATCH($C246,'3c Mappings'!$B$8:$B$21,0),MATCH($B246,'3c Mappings'!$C$7:$O$7,0)))</f>
        <v>5.6920779107103776</v>
      </c>
      <c r="L246" s="82">
        <f>IF(L219="-","-",L219*INDEX('3c Mappings'!$C$8:$O$21,MATCH($C246,'3c Mappings'!$B$8:$B$21,0),MATCH($B246,'3c Mappings'!$C$7:$O$7,0)))</f>
        <v>5.9984800185680385</v>
      </c>
      <c r="M246" s="82">
        <f>IF(M219="-","-",M219*INDEX('3c Mappings'!$C$8:$O$21,MATCH($C246,'3c Mappings'!$B$8:$B$21,0),MATCH($B246,'3c Mappings'!$C$7:$O$7,0)))</f>
        <v>5.9984800185680385</v>
      </c>
      <c r="N246" s="84"/>
      <c r="O246" s="82">
        <f>IF(O219="-","-",O219*INDEX('3c Mappings'!$C$8:$O$21,MATCH($C246,'3c Mappings'!$B$8:$B$21,0),MATCH($B246,'3c Mappings'!$C$7:$O$7,0)))</f>
        <v>5.9984800185680385</v>
      </c>
      <c r="P246" s="82">
        <f>IF(P219="-","-",P219*INDEX('3c Mappings'!$C$8:$O$21,MATCH($C246,'3c Mappings'!$B$8:$B$21,0),MATCH($B246,'3c Mappings'!$C$7:$O$7,0)))</f>
        <v>6.1728182411656691</v>
      </c>
      <c r="Q246" s="82">
        <f>IF(Q219="-","-",Q219*INDEX('3c Mappings'!$C$8:$O$21,MATCH($C246,'3c Mappings'!$B$8:$B$21,0),MATCH($B246,'3c Mappings'!$C$7:$O$7,0)))</f>
        <v>6.1728182411656691</v>
      </c>
      <c r="R246" s="82">
        <f>IF(R219="-","-",R219*INDEX('3c Mappings'!$C$8:$O$21,MATCH($C246,'3c Mappings'!$B$8:$B$21,0),MATCH($B246,'3c Mappings'!$C$7:$O$7,0)))</f>
        <v>6.3155947690224963</v>
      </c>
      <c r="S246" s="82">
        <f>IF(S219="-","-",S219*INDEX('3c Mappings'!$C$8:$O$21,MATCH($C246,'3c Mappings'!$B$8:$B$21,0),MATCH($B246,'3c Mappings'!$C$7:$O$7,0)))</f>
        <v>6.3155947690224963</v>
      </c>
      <c r="T246" s="82">
        <f>IF(T219="-","-",T219*INDEX('3c Mappings'!$C$8:$O$21,MATCH($C246,'3c Mappings'!$B$8:$B$21,0),MATCH($B246,'3c Mappings'!$C$7:$O$7,0)))</f>
        <v>5.6813423464756978</v>
      </c>
      <c r="U246" s="82">
        <f>IF(U219="-","-",U219*INDEX('3c Mappings'!$C$8:$O$21,MATCH($C246,'3c Mappings'!$B$8:$B$21,0),MATCH($B246,'3c Mappings'!$C$7:$O$7,0)))</f>
        <v>5.6813423464756978</v>
      </c>
      <c r="V246" s="82">
        <f>IF(V219="-","-",V219*INDEX('3c Mappings'!$C$8:$O$21,MATCH($C246,'3c Mappings'!$B$8:$B$21,0),MATCH($B246,'3c Mappings'!$C$7:$O$7,0)))</f>
        <v>8.0747191550321151</v>
      </c>
      <c r="W246" s="82">
        <f>IF(W219="-","-",W219*INDEX('3c Mappings'!$C$8:$O$21,MATCH($C246,'3c Mappings'!$B$8:$B$21,0),MATCH($B246,'3c Mappings'!$C$7:$O$7,0)))</f>
        <v>7.751910339324783</v>
      </c>
      <c r="X246" s="82" t="str">
        <f>IF(X219="-","-",X219*INDEX('3c Mappings'!$C$8:$O$21,MATCH($C246,'3c Mappings'!$B$8:$B$21,0),MATCH($B246,'3c Mappings'!$C$7:$O$7,0)))</f>
        <v>-</v>
      </c>
      <c r="Y246" s="82" t="str">
        <f>IF(Y219="-","-",Y219*INDEX('3c Mappings'!$C$8:$O$21,MATCH($C246,'3c Mappings'!$B$8:$B$21,0),MATCH($B246,'3c Mappings'!$C$7:$O$7,0)))</f>
        <v>-</v>
      </c>
      <c r="Z246" s="10"/>
    </row>
    <row r="247" spans="1:26" s="14" customFormat="1" ht="11.25">
      <c r="A247" s="10"/>
      <c r="B247" s="74" t="s">
        <v>165</v>
      </c>
      <c r="C247" s="75" t="s">
        <v>130</v>
      </c>
      <c r="D247" s="197"/>
      <c r="E247" s="29"/>
      <c r="F247" s="82">
        <f>IF(F220="-","-",F220*INDEX('3c Mappings'!$C$8:$O$21,MATCH($C247,'3c Mappings'!$B$8:$B$21,0),MATCH($B247,'3c Mappings'!$C$7:$O$7,0)))</f>
        <v>0</v>
      </c>
      <c r="G247" s="82">
        <f>IF(G220="-","-",G220*INDEX('3c Mappings'!$C$8:$O$21,MATCH($C247,'3c Mappings'!$B$8:$B$21,0),MATCH($B247,'3c Mappings'!$C$7:$O$7,0)))</f>
        <v>0</v>
      </c>
      <c r="H247" s="82">
        <f>IF(H220="-","-",H220*INDEX('3c Mappings'!$C$8:$O$21,MATCH($C247,'3c Mappings'!$B$8:$B$21,0),MATCH($B247,'3c Mappings'!$C$7:$O$7,0)))</f>
        <v>0</v>
      </c>
      <c r="I247" s="82">
        <f>IF(I220="-","-",I220*INDEX('3c Mappings'!$C$8:$O$21,MATCH($C247,'3c Mappings'!$B$8:$B$21,0),MATCH($B247,'3c Mappings'!$C$7:$O$7,0)))</f>
        <v>0</v>
      </c>
      <c r="J247" s="82">
        <f>IF(J220="-","-",J220*INDEX('3c Mappings'!$C$8:$O$21,MATCH($C247,'3c Mappings'!$B$8:$B$21,0),MATCH($B247,'3c Mappings'!$C$7:$O$7,0)))</f>
        <v>0</v>
      </c>
      <c r="K247" s="82">
        <f>IF(K220="-","-",K220*INDEX('3c Mappings'!$C$8:$O$21,MATCH($C247,'3c Mappings'!$B$8:$B$21,0),MATCH($B247,'3c Mappings'!$C$7:$O$7,0)))</f>
        <v>0</v>
      </c>
      <c r="L247" s="82">
        <f>IF(L220="-","-",L220*INDEX('3c Mappings'!$C$8:$O$21,MATCH($C247,'3c Mappings'!$B$8:$B$21,0),MATCH($B247,'3c Mappings'!$C$7:$O$7,0)))</f>
        <v>0</v>
      </c>
      <c r="M247" s="82">
        <f>IF(M220="-","-",M220*INDEX('3c Mappings'!$C$8:$O$21,MATCH($C247,'3c Mappings'!$B$8:$B$21,0),MATCH($B247,'3c Mappings'!$C$7:$O$7,0)))</f>
        <v>0</v>
      </c>
      <c r="N247" s="84"/>
      <c r="O247" s="82">
        <f>IF(O220="-","-",O220*INDEX('3c Mappings'!$C$8:$O$21,MATCH($C247,'3c Mappings'!$B$8:$B$21,0),MATCH($B247,'3c Mappings'!$C$7:$O$7,0)))</f>
        <v>0</v>
      </c>
      <c r="P247" s="82">
        <f>IF(P220="-","-",P220*INDEX('3c Mappings'!$C$8:$O$21,MATCH($C247,'3c Mappings'!$B$8:$B$21,0),MATCH($B247,'3c Mappings'!$C$7:$O$7,0)))</f>
        <v>0</v>
      </c>
      <c r="Q247" s="82">
        <f>IF(Q220="-","-",Q220*INDEX('3c Mappings'!$C$8:$O$21,MATCH($C247,'3c Mappings'!$B$8:$B$21,0),MATCH($B247,'3c Mappings'!$C$7:$O$7,0)))</f>
        <v>0</v>
      </c>
      <c r="R247" s="82">
        <f>IF(R220="-","-",R220*INDEX('3c Mappings'!$C$8:$O$21,MATCH($C247,'3c Mappings'!$B$8:$B$21,0),MATCH($B247,'3c Mappings'!$C$7:$O$7,0)))</f>
        <v>0</v>
      </c>
      <c r="S247" s="82">
        <f>IF(S220="-","-",S220*INDEX('3c Mappings'!$C$8:$O$21,MATCH($C247,'3c Mappings'!$B$8:$B$21,0),MATCH($B247,'3c Mappings'!$C$7:$O$7,0)))</f>
        <v>0</v>
      </c>
      <c r="T247" s="82">
        <f>IF(T220="-","-",T220*INDEX('3c Mappings'!$C$8:$O$21,MATCH($C247,'3c Mappings'!$B$8:$B$21,0),MATCH($B247,'3c Mappings'!$C$7:$O$7,0)))</f>
        <v>0</v>
      </c>
      <c r="U247" s="82">
        <f>IF(U220="-","-",U220*INDEX('3c Mappings'!$C$8:$O$21,MATCH($C247,'3c Mappings'!$B$8:$B$21,0),MATCH($B247,'3c Mappings'!$C$7:$O$7,0)))</f>
        <v>0</v>
      </c>
      <c r="V247" s="82">
        <f>IF(V220="-","-",V220*INDEX('3c Mappings'!$C$8:$O$21,MATCH($C247,'3c Mappings'!$B$8:$B$21,0),MATCH($B247,'3c Mappings'!$C$7:$O$7,0)))</f>
        <v>0</v>
      </c>
      <c r="W247" s="82">
        <f>IF(W220="-","-",W220*INDEX('3c Mappings'!$C$8:$O$21,MATCH($C247,'3c Mappings'!$B$8:$B$21,0),MATCH($B247,'3c Mappings'!$C$7:$O$7,0)))</f>
        <v>0</v>
      </c>
      <c r="X247" s="82" t="str">
        <f>IF(X220="-","-",X220*INDEX('3c Mappings'!$C$8:$O$21,MATCH($C247,'3c Mappings'!$B$8:$B$21,0),MATCH($B247,'3c Mappings'!$C$7:$O$7,0)))</f>
        <v>-</v>
      </c>
      <c r="Y247" s="82" t="str">
        <f>IF(Y220="-","-",Y220*INDEX('3c Mappings'!$C$8:$O$21,MATCH($C247,'3c Mappings'!$B$8:$B$21,0),MATCH($B247,'3c Mappings'!$C$7:$O$7,0)))</f>
        <v>-</v>
      </c>
      <c r="Z247" s="10"/>
    </row>
    <row r="248" spans="1:26" s="14" customFormat="1" ht="11.25">
      <c r="A248" s="10"/>
      <c r="B248" s="74" t="s">
        <v>166</v>
      </c>
      <c r="C248" s="75" t="s">
        <v>130</v>
      </c>
      <c r="D248" s="197"/>
      <c r="E248" s="29"/>
      <c r="F248" s="82">
        <f>IF(F221="-","-",F221*INDEX('3c Mappings'!$C$8:$O$21,MATCH($C248,'3c Mappings'!$B$8:$B$21,0),MATCH($B248,'3c Mappings'!$C$7:$O$7,0)))</f>
        <v>19.647041891098016</v>
      </c>
      <c r="G248" s="82">
        <f>IF(G221="-","-",G221*INDEX('3c Mappings'!$C$8:$O$21,MATCH($C248,'3c Mappings'!$B$8:$B$21,0),MATCH($B248,'3c Mappings'!$C$7:$O$7,0)))</f>
        <v>19.647041891098016</v>
      </c>
      <c r="H248" s="82">
        <f>IF(H221="-","-",H221*INDEX('3c Mappings'!$C$8:$O$21,MATCH($C248,'3c Mappings'!$B$8:$B$21,0),MATCH($B248,'3c Mappings'!$C$7:$O$7,0)))</f>
        <v>19.521198131673842</v>
      </c>
      <c r="I248" s="82">
        <f>IF(I221="-","-",I221*INDEX('3c Mappings'!$C$8:$O$21,MATCH($C248,'3c Mappings'!$B$8:$B$21,0),MATCH($B248,'3c Mappings'!$C$7:$O$7,0)))</f>
        <v>19.521198131673842</v>
      </c>
      <c r="J248" s="82">
        <f>IF(J221="-","-",J221*INDEX('3c Mappings'!$C$8:$O$21,MATCH($C248,'3c Mappings'!$B$8:$B$21,0),MATCH($B248,'3c Mappings'!$C$7:$O$7,0)))</f>
        <v>19.735974761914544</v>
      </c>
      <c r="K248" s="82">
        <f>IF(K221="-","-",K221*INDEX('3c Mappings'!$C$8:$O$21,MATCH($C248,'3c Mappings'!$B$8:$B$21,0),MATCH($B248,'3c Mappings'!$C$7:$O$7,0)))</f>
        <v>19.735974761914544</v>
      </c>
      <c r="L248" s="82">
        <f>IF(L221="-","-",L221*INDEX('3c Mappings'!$C$8:$O$21,MATCH($C248,'3c Mappings'!$B$8:$B$21,0),MATCH($B248,'3c Mappings'!$C$7:$O$7,0)))</f>
        <v>20.339021225822851</v>
      </c>
      <c r="M248" s="82">
        <f>IF(M221="-","-",M221*INDEX('3c Mappings'!$C$8:$O$21,MATCH($C248,'3c Mappings'!$B$8:$B$21,0),MATCH($B248,'3c Mappings'!$C$7:$O$7,0)))</f>
        <v>20.339021225822851</v>
      </c>
      <c r="N248" s="84"/>
      <c r="O248" s="82">
        <f>IF(O221="-","-",O221*INDEX('3c Mappings'!$C$8:$O$21,MATCH($C248,'3c Mappings'!$B$8:$B$21,0),MATCH($B248,'3c Mappings'!$C$7:$O$7,0)))</f>
        <v>20.339021225822851</v>
      </c>
      <c r="P248" s="82">
        <f>IF(P221="-","-",P221*INDEX('3c Mappings'!$C$8:$O$21,MATCH($C248,'3c Mappings'!$B$8:$B$21,0),MATCH($B248,'3c Mappings'!$C$7:$O$7,0)))</f>
        <v>20.781382416195473</v>
      </c>
      <c r="Q248" s="82">
        <f>IF(Q221="-","-",Q221*INDEX('3c Mappings'!$C$8:$O$21,MATCH($C248,'3c Mappings'!$B$8:$B$21,0),MATCH($B248,'3c Mappings'!$C$7:$O$7,0)))</f>
        <v>20.781382416195473</v>
      </c>
      <c r="R248" s="82">
        <f>IF(R221="-","-",R221*INDEX('3c Mappings'!$C$8:$O$21,MATCH($C248,'3c Mappings'!$B$8:$B$21,0),MATCH($B248,'3c Mappings'!$C$7:$O$7,0)))</f>
        <v>20.962541787310307</v>
      </c>
      <c r="S248" s="82">
        <f>IF(S221="-","-",S221*INDEX('3c Mappings'!$C$8:$O$21,MATCH($C248,'3c Mappings'!$B$8:$B$21,0),MATCH($B248,'3c Mappings'!$C$7:$O$7,0)))</f>
        <v>20.962541787310307</v>
      </c>
      <c r="T248" s="82">
        <f>IF(T221="-","-",T221*INDEX('3c Mappings'!$C$8:$O$21,MATCH($C248,'3c Mappings'!$B$8:$B$21,0),MATCH($B248,'3c Mappings'!$C$7:$O$7,0)))</f>
        <v>19.715786969431282</v>
      </c>
      <c r="U248" s="82">
        <f>IF(U221="-","-",U221*INDEX('3c Mappings'!$C$8:$O$21,MATCH($C248,'3c Mappings'!$B$8:$B$21,0),MATCH($B248,'3c Mappings'!$C$7:$O$7,0)))</f>
        <v>19.715786969431282</v>
      </c>
      <c r="V248" s="82">
        <f>IF(V221="-","-",V221*INDEX('3c Mappings'!$C$8:$O$21,MATCH($C248,'3c Mappings'!$B$8:$B$21,0),MATCH($B248,'3c Mappings'!$C$7:$O$7,0)))</f>
        <v>29.121309554280533</v>
      </c>
      <c r="W248" s="82">
        <f>IF(W221="-","-",W221*INDEX('3c Mappings'!$C$8:$O$21,MATCH($C248,'3c Mappings'!$B$8:$B$21,0),MATCH($B248,'3c Mappings'!$C$7:$O$7,0)))</f>
        <v>27.868705800147342</v>
      </c>
      <c r="X248" s="82" t="str">
        <f>IF(X221="-","-",X221*INDEX('3c Mappings'!$C$8:$O$21,MATCH($C248,'3c Mappings'!$B$8:$B$21,0),MATCH($B248,'3c Mappings'!$C$7:$O$7,0)))</f>
        <v>-</v>
      </c>
      <c r="Y248" s="82" t="str">
        <f>IF(Y221="-","-",Y221*INDEX('3c Mappings'!$C$8:$O$21,MATCH($C248,'3c Mappings'!$B$8:$B$21,0),MATCH($B248,'3c Mappings'!$C$7:$O$7,0)))</f>
        <v>-</v>
      </c>
      <c r="Z248" s="10"/>
    </row>
    <row r="249" spans="1:26" s="14" customFormat="1" ht="11.25">
      <c r="A249" s="10"/>
      <c r="B249" s="74" t="s">
        <v>167</v>
      </c>
      <c r="C249" s="75" t="s">
        <v>130</v>
      </c>
      <c r="D249" s="197"/>
      <c r="E249" s="29"/>
      <c r="F249" s="82">
        <f>IF(F222="-","-",F222*INDEX('3c Mappings'!$C$8:$O$21,MATCH($C249,'3c Mappings'!$B$8:$B$21,0),MATCH($B249,'3c Mappings'!$C$7:$O$7,0)))</f>
        <v>0</v>
      </c>
      <c r="G249" s="82">
        <f>IF(G222="-","-",G222*INDEX('3c Mappings'!$C$8:$O$21,MATCH($C249,'3c Mappings'!$B$8:$B$21,0),MATCH($B249,'3c Mappings'!$C$7:$O$7,0)))</f>
        <v>0</v>
      </c>
      <c r="H249" s="82">
        <f>IF(H222="-","-",H222*INDEX('3c Mappings'!$C$8:$O$21,MATCH($C249,'3c Mappings'!$B$8:$B$21,0),MATCH($B249,'3c Mappings'!$C$7:$O$7,0)))</f>
        <v>0</v>
      </c>
      <c r="I249" s="82">
        <f>IF(I222="-","-",I222*INDEX('3c Mappings'!$C$8:$O$21,MATCH($C249,'3c Mappings'!$B$8:$B$21,0),MATCH($B249,'3c Mappings'!$C$7:$O$7,0)))</f>
        <v>0</v>
      </c>
      <c r="J249" s="82">
        <f>IF(J222="-","-",J222*INDEX('3c Mappings'!$C$8:$O$21,MATCH($C249,'3c Mappings'!$B$8:$B$21,0),MATCH($B249,'3c Mappings'!$C$7:$O$7,0)))</f>
        <v>0</v>
      </c>
      <c r="K249" s="82">
        <f>IF(K222="-","-",K222*INDEX('3c Mappings'!$C$8:$O$21,MATCH($C249,'3c Mappings'!$B$8:$B$21,0),MATCH($B249,'3c Mappings'!$C$7:$O$7,0)))</f>
        <v>0</v>
      </c>
      <c r="L249" s="82">
        <f>IF(L222="-","-",L222*INDEX('3c Mappings'!$C$8:$O$21,MATCH($C249,'3c Mappings'!$B$8:$B$21,0),MATCH($B249,'3c Mappings'!$C$7:$O$7,0)))</f>
        <v>0</v>
      </c>
      <c r="M249" s="82">
        <f>IF(M222="-","-",M222*INDEX('3c Mappings'!$C$8:$O$21,MATCH($C249,'3c Mappings'!$B$8:$B$21,0),MATCH($B249,'3c Mappings'!$C$7:$O$7,0)))</f>
        <v>0</v>
      </c>
      <c r="N249" s="84"/>
      <c r="O249" s="82">
        <f>IF(O222="-","-",O222*INDEX('3c Mappings'!$C$8:$O$21,MATCH($C249,'3c Mappings'!$B$8:$B$21,0),MATCH($B249,'3c Mappings'!$C$7:$O$7,0)))</f>
        <v>0</v>
      </c>
      <c r="P249" s="82">
        <f>IF(P222="-","-",P222*INDEX('3c Mappings'!$C$8:$O$21,MATCH($C249,'3c Mappings'!$B$8:$B$21,0),MATCH($B249,'3c Mappings'!$C$7:$O$7,0)))</f>
        <v>0</v>
      </c>
      <c r="Q249" s="82">
        <f>IF(Q222="-","-",Q222*INDEX('3c Mappings'!$C$8:$O$21,MATCH($C249,'3c Mappings'!$B$8:$B$21,0),MATCH($B249,'3c Mappings'!$C$7:$O$7,0)))</f>
        <v>0</v>
      </c>
      <c r="R249" s="82">
        <f>IF(R222="-","-",R222*INDEX('3c Mappings'!$C$8:$O$21,MATCH($C249,'3c Mappings'!$B$8:$B$21,0),MATCH($B249,'3c Mappings'!$C$7:$O$7,0)))</f>
        <v>0</v>
      </c>
      <c r="S249" s="82">
        <f>IF(S222="-","-",S222*INDEX('3c Mappings'!$C$8:$O$21,MATCH($C249,'3c Mappings'!$B$8:$B$21,0),MATCH($B249,'3c Mappings'!$C$7:$O$7,0)))</f>
        <v>0</v>
      </c>
      <c r="T249" s="82">
        <f>IF(T222="-","-",T222*INDEX('3c Mappings'!$C$8:$O$21,MATCH($C249,'3c Mappings'!$B$8:$B$21,0),MATCH($B249,'3c Mappings'!$C$7:$O$7,0)))</f>
        <v>0</v>
      </c>
      <c r="U249" s="82">
        <f>IF(U222="-","-",U222*INDEX('3c Mappings'!$C$8:$O$21,MATCH($C249,'3c Mappings'!$B$8:$B$21,0),MATCH($B249,'3c Mappings'!$C$7:$O$7,0)))</f>
        <v>0</v>
      </c>
      <c r="V249" s="82">
        <f>IF(V222="-","-",V222*INDEX('3c Mappings'!$C$8:$O$21,MATCH($C249,'3c Mappings'!$B$8:$B$21,0),MATCH($B249,'3c Mappings'!$C$7:$O$7,0)))</f>
        <v>0</v>
      </c>
      <c r="W249" s="82">
        <f>IF(W222="-","-",W222*INDEX('3c Mappings'!$C$8:$O$21,MATCH($C249,'3c Mappings'!$B$8:$B$21,0),MATCH($B249,'3c Mappings'!$C$7:$O$7,0)))</f>
        <v>0</v>
      </c>
      <c r="X249" s="82" t="str">
        <f>IF(X222="-","-",X222*INDEX('3c Mappings'!$C$8:$O$21,MATCH($C249,'3c Mappings'!$B$8:$B$21,0),MATCH($B249,'3c Mappings'!$C$7:$O$7,0)))</f>
        <v>-</v>
      </c>
      <c r="Y249" s="82" t="str">
        <f>IF(Y222="-","-",Y222*INDEX('3c Mappings'!$C$8:$O$21,MATCH($C249,'3c Mappings'!$B$8:$B$21,0),MATCH($B249,'3c Mappings'!$C$7:$O$7,0)))</f>
        <v>-</v>
      </c>
      <c r="Z249" s="10"/>
    </row>
    <row r="250" spans="1:26" s="14" customFormat="1" ht="11.25">
      <c r="A250" s="10"/>
      <c r="B250" s="74" t="s">
        <v>168</v>
      </c>
      <c r="C250" s="75" t="s">
        <v>130</v>
      </c>
      <c r="D250" s="197"/>
      <c r="E250" s="29"/>
      <c r="F250" s="82">
        <f>IF(F223="-","-",F223*INDEX('3c Mappings'!$C$8:$O$21,MATCH($C250,'3c Mappings'!$B$8:$B$21,0),MATCH($B250,'3c Mappings'!$C$7:$O$7,0)))</f>
        <v>0</v>
      </c>
      <c r="G250" s="82">
        <f>IF(G223="-","-",G223*INDEX('3c Mappings'!$C$8:$O$21,MATCH($C250,'3c Mappings'!$B$8:$B$21,0),MATCH($B250,'3c Mappings'!$C$7:$O$7,0)))</f>
        <v>0</v>
      </c>
      <c r="H250" s="82">
        <f>IF(H223="-","-",H223*INDEX('3c Mappings'!$C$8:$O$21,MATCH($C250,'3c Mappings'!$B$8:$B$21,0),MATCH($B250,'3c Mappings'!$C$7:$O$7,0)))</f>
        <v>0</v>
      </c>
      <c r="I250" s="82">
        <f>IF(I223="-","-",I223*INDEX('3c Mappings'!$C$8:$O$21,MATCH($C250,'3c Mappings'!$B$8:$B$21,0),MATCH($B250,'3c Mappings'!$C$7:$O$7,0)))</f>
        <v>0</v>
      </c>
      <c r="J250" s="82">
        <f>IF(J223="-","-",J223*INDEX('3c Mappings'!$C$8:$O$21,MATCH($C250,'3c Mappings'!$B$8:$B$21,0),MATCH($B250,'3c Mappings'!$C$7:$O$7,0)))</f>
        <v>0</v>
      </c>
      <c r="K250" s="82">
        <f>IF(K223="-","-",K223*INDEX('3c Mappings'!$C$8:$O$21,MATCH($C250,'3c Mappings'!$B$8:$B$21,0),MATCH($B250,'3c Mappings'!$C$7:$O$7,0)))</f>
        <v>0</v>
      </c>
      <c r="L250" s="82">
        <f>IF(L223="-","-",L223*INDEX('3c Mappings'!$C$8:$O$21,MATCH($C250,'3c Mappings'!$B$8:$B$21,0),MATCH($B250,'3c Mappings'!$C$7:$O$7,0)))</f>
        <v>0</v>
      </c>
      <c r="M250" s="82">
        <f>IF(M223="-","-",M223*INDEX('3c Mappings'!$C$8:$O$21,MATCH($C250,'3c Mappings'!$B$8:$B$21,0),MATCH($B250,'3c Mappings'!$C$7:$O$7,0)))</f>
        <v>0</v>
      </c>
      <c r="N250" s="84"/>
      <c r="O250" s="82">
        <f>IF(O223="-","-",O223*INDEX('3c Mappings'!$C$8:$O$21,MATCH($C250,'3c Mappings'!$B$8:$B$21,0),MATCH($B250,'3c Mappings'!$C$7:$O$7,0)))</f>
        <v>0</v>
      </c>
      <c r="P250" s="82">
        <f>IF(P223="-","-",P223*INDEX('3c Mappings'!$C$8:$O$21,MATCH($C250,'3c Mappings'!$B$8:$B$21,0),MATCH($B250,'3c Mappings'!$C$7:$O$7,0)))</f>
        <v>0</v>
      </c>
      <c r="Q250" s="82">
        <f>IF(Q223="-","-",Q223*INDEX('3c Mappings'!$C$8:$O$21,MATCH($C250,'3c Mappings'!$B$8:$B$21,0),MATCH($B250,'3c Mappings'!$C$7:$O$7,0)))</f>
        <v>0</v>
      </c>
      <c r="R250" s="82">
        <f>IF(R223="-","-",R223*INDEX('3c Mappings'!$C$8:$O$21,MATCH($C250,'3c Mappings'!$B$8:$B$21,0),MATCH($B250,'3c Mappings'!$C$7:$O$7,0)))</f>
        <v>0</v>
      </c>
      <c r="S250" s="82">
        <f>IF(S223="-","-",S223*INDEX('3c Mappings'!$C$8:$O$21,MATCH($C250,'3c Mappings'!$B$8:$B$21,0),MATCH($B250,'3c Mappings'!$C$7:$O$7,0)))</f>
        <v>0</v>
      </c>
      <c r="T250" s="82">
        <f>IF(T223="-","-",T223*INDEX('3c Mappings'!$C$8:$O$21,MATCH($C250,'3c Mappings'!$B$8:$B$21,0),MATCH($B250,'3c Mappings'!$C$7:$O$7,0)))</f>
        <v>0</v>
      </c>
      <c r="U250" s="82">
        <f>IF(U223="-","-",U223*INDEX('3c Mappings'!$C$8:$O$21,MATCH($C250,'3c Mappings'!$B$8:$B$21,0),MATCH($B250,'3c Mappings'!$C$7:$O$7,0)))</f>
        <v>0</v>
      </c>
      <c r="V250" s="82">
        <f>IF(V223="-","-",V223*INDEX('3c Mappings'!$C$8:$O$21,MATCH($C250,'3c Mappings'!$B$8:$B$21,0),MATCH($B250,'3c Mappings'!$C$7:$O$7,0)))</f>
        <v>0</v>
      </c>
      <c r="W250" s="82">
        <f>IF(W223="-","-",W223*INDEX('3c Mappings'!$C$8:$O$21,MATCH($C250,'3c Mappings'!$B$8:$B$21,0),MATCH($B250,'3c Mappings'!$C$7:$O$7,0)))</f>
        <v>0</v>
      </c>
      <c r="X250" s="82" t="str">
        <f>IF(X223="-","-",X223*INDEX('3c Mappings'!$C$8:$O$21,MATCH($C250,'3c Mappings'!$B$8:$B$21,0),MATCH($B250,'3c Mappings'!$C$7:$O$7,0)))</f>
        <v>-</v>
      </c>
      <c r="Y250" s="82" t="str">
        <f>IF(Y223="-","-",Y223*INDEX('3c Mappings'!$C$8:$O$21,MATCH($C250,'3c Mappings'!$B$8:$B$21,0),MATCH($B250,'3c Mappings'!$C$7:$O$7,0)))</f>
        <v>-</v>
      </c>
      <c r="Z250" s="10"/>
    </row>
    <row r="251" spans="1:26" s="14" customFormat="1" ht="12.6" customHeight="1">
      <c r="A251" s="10"/>
      <c r="B251" s="74" t="s">
        <v>156</v>
      </c>
      <c r="C251" s="75" t="s">
        <v>131</v>
      </c>
      <c r="D251" s="197"/>
      <c r="E251" s="29"/>
      <c r="F251" s="82">
        <f>IF(F211="-","-",F211*INDEX('3c Mappings'!$C$8:$O$21,MATCH($C251,'3c Mappings'!$B$8:$B$21,0),MATCH($B251,'3c Mappings'!$C$7:$O$7,0)))</f>
        <v>0.29237457272610357</v>
      </c>
      <c r="G251" s="82">
        <f>IF(G211="-","-",G211*INDEX('3c Mappings'!$C$8:$O$21,MATCH($C251,'3c Mappings'!$B$8:$B$21,0),MATCH($B251,'3c Mappings'!$C$7:$O$7,0)))</f>
        <v>0.29237457272610357</v>
      </c>
      <c r="H251" s="82">
        <f>IF(H211="-","-",H211*INDEX('3c Mappings'!$C$8:$O$21,MATCH($C251,'3c Mappings'!$B$8:$B$21,0),MATCH($B251,'3c Mappings'!$C$7:$O$7,0)))</f>
        <v>0.27950577214408834</v>
      </c>
      <c r="I251" s="82">
        <f>IF(I211="-","-",I211*INDEX('3c Mappings'!$C$8:$O$21,MATCH($C251,'3c Mappings'!$B$8:$B$21,0),MATCH($B251,'3c Mappings'!$C$7:$O$7,0)))</f>
        <v>0.27950577214408834</v>
      </c>
      <c r="J251" s="82">
        <f>IF(J211="-","-",J211*INDEX('3c Mappings'!$C$8:$O$21,MATCH($C251,'3c Mappings'!$B$8:$B$21,0),MATCH($B251,'3c Mappings'!$C$7:$O$7,0)))</f>
        <v>0.28629934870362284</v>
      </c>
      <c r="K251" s="82">
        <f>IF(K211="-","-",K211*INDEX('3c Mappings'!$C$8:$O$21,MATCH($C251,'3c Mappings'!$B$8:$B$21,0),MATCH($B251,'3c Mappings'!$C$7:$O$7,0)))</f>
        <v>0.28629934870362284</v>
      </c>
      <c r="L251" s="82">
        <f>IF(L211="-","-",L211*INDEX('3c Mappings'!$C$8:$O$21,MATCH($C251,'3c Mappings'!$B$8:$B$21,0),MATCH($B251,'3c Mappings'!$C$7:$O$7,0)))</f>
        <v>0.29519863030888471</v>
      </c>
      <c r="M251" s="82">
        <f>IF(M211="-","-",M211*INDEX('3c Mappings'!$C$8:$O$21,MATCH($C251,'3c Mappings'!$B$8:$B$21,0),MATCH($B251,'3c Mappings'!$C$7:$O$7,0)))</f>
        <v>0.29519863030888471</v>
      </c>
      <c r="N251" s="84"/>
      <c r="O251" s="82">
        <f>IF(O211="-","-",O211*INDEX('3c Mappings'!$C$8:$O$21,MATCH($C251,'3c Mappings'!$B$8:$B$21,0),MATCH($B251,'3c Mappings'!$C$7:$O$7,0)))</f>
        <v>0.29519863030888471</v>
      </c>
      <c r="P251" s="82">
        <f>IF(P211="-","-",P211*INDEX('3c Mappings'!$C$8:$O$21,MATCH($C251,'3c Mappings'!$B$8:$B$21,0),MATCH($B251,'3c Mappings'!$C$7:$O$7,0)))</f>
        <v>0.29133027150646046</v>
      </c>
      <c r="Q251" s="82">
        <f>IF(Q211="-","-",Q211*INDEX('3c Mappings'!$C$8:$O$21,MATCH($C251,'3c Mappings'!$B$8:$B$21,0),MATCH($B251,'3c Mappings'!$C$7:$O$7,0)))</f>
        <v>0.29133027150646046</v>
      </c>
      <c r="R251" s="82">
        <f>IF(R211="-","-",R211*INDEX('3c Mappings'!$C$8:$O$21,MATCH($C251,'3c Mappings'!$B$8:$B$21,0),MATCH($B251,'3c Mappings'!$C$7:$O$7,0)))</f>
        <v>0.2924356387088981</v>
      </c>
      <c r="S251" s="82">
        <f>IF(S211="-","-",S211*INDEX('3c Mappings'!$C$8:$O$21,MATCH($C251,'3c Mappings'!$B$8:$B$21,0),MATCH($B251,'3c Mappings'!$C$7:$O$7,0)))</f>
        <v>0.2924356387088981</v>
      </c>
      <c r="T251" s="82">
        <f>IF(T211="-","-",T211*INDEX('3c Mappings'!$C$8:$O$21,MATCH($C251,'3c Mappings'!$B$8:$B$21,0),MATCH($B251,'3c Mappings'!$C$7:$O$7,0)))</f>
        <v>0.28232940508136384</v>
      </c>
      <c r="U251" s="82">
        <f>IF(U211="-","-",U211*INDEX('3c Mappings'!$C$8:$O$21,MATCH($C251,'3c Mappings'!$B$8:$B$21,0),MATCH($B251,'3c Mappings'!$C$7:$O$7,0)))</f>
        <v>0.28232940508136384</v>
      </c>
      <c r="V251" s="82">
        <f>IF(V211="-","-",V211*INDEX('3c Mappings'!$C$8:$O$21,MATCH($C251,'3c Mappings'!$B$8:$B$21,0),MATCH($B251,'3c Mappings'!$C$7:$O$7,0)))</f>
        <v>0.39936543735162894</v>
      </c>
      <c r="W251" s="82">
        <f>IF(W211="-","-",W211*INDEX('3c Mappings'!$C$8:$O$21,MATCH($C251,'3c Mappings'!$B$8:$B$21,0),MATCH($B251,'3c Mappings'!$C$7:$O$7,0)))</f>
        <v>0.37528098919993391</v>
      </c>
      <c r="X251" s="82" t="str">
        <f>IF(X211="-","-",X211*INDEX('3c Mappings'!$C$8:$O$21,MATCH($C251,'3c Mappings'!$B$8:$B$21,0),MATCH($B251,'3c Mappings'!$C$7:$O$7,0)))</f>
        <v>-</v>
      </c>
      <c r="Y251" s="82" t="str">
        <f>IF(Y211="-","-",Y211*INDEX('3c Mappings'!$C$8:$O$21,MATCH($C251,'3c Mappings'!$B$8:$B$21,0),MATCH($B251,'3c Mappings'!$C$7:$O$7,0)))</f>
        <v>-</v>
      </c>
      <c r="Z251" s="10"/>
    </row>
    <row r="252" spans="1:26" s="14" customFormat="1" ht="11.25">
      <c r="A252" s="10"/>
      <c r="B252" s="74" t="s">
        <v>157</v>
      </c>
      <c r="C252" s="75" t="s">
        <v>131</v>
      </c>
      <c r="D252" s="197"/>
      <c r="E252" s="29"/>
      <c r="F252" s="82">
        <f>IF(F212="-","-",F212*INDEX('3c Mappings'!$C$8:$O$21,MATCH($C252,'3c Mappings'!$B$8:$B$21,0),MATCH($B252,'3c Mappings'!$C$7:$O$7,0)))</f>
        <v>0</v>
      </c>
      <c r="G252" s="82">
        <f>IF(G212="-","-",G212*INDEX('3c Mappings'!$C$8:$O$21,MATCH($C252,'3c Mappings'!$B$8:$B$21,0),MATCH($B252,'3c Mappings'!$C$7:$O$7,0)))</f>
        <v>0</v>
      </c>
      <c r="H252" s="82">
        <f>IF(H212="-","-",H212*INDEX('3c Mappings'!$C$8:$O$21,MATCH($C252,'3c Mappings'!$B$8:$B$21,0),MATCH($B252,'3c Mappings'!$C$7:$O$7,0)))</f>
        <v>0</v>
      </c>
      <c r="I252" s="82">
        <f>IF(I212="-","-",I212*INDEX('3c Mappings'!$C$8:$O$21,MATCH($C252,'3c Mappings'!$B$8:$B$21,0),MATCH($B252,'3c Mappings'!$C$7:$O$7,0)))</f>
        <v>0</v>
      </c>
      <c r="J252" s="82">
        <f>IF(J212="-","-",J212*INDEX('3c Mappings'!$C$8:$O$21,MATCH($C252,'3c Mappings'!$B$8:$B$21,0),MATCH($B252,'3c Mappings'!$C$7:$O$7,0)))</f>
        <v>0</v>
      </c>
      <c r="K252" s="82">
        <f>IF(K212="-","-",K212*INDEX('3c Mappings'!$C$8:$O$21,MATCH($C252,'3c Mappings'!$B$8:$B$21,0),MATCH($B252,'3c Mappings'!$C$7:$O$7,0)))</f>
        <v>0</v>
      </c>
      <c r="L252" s="82">
        <f>IF(L212="-","-",L212*INDEX('3c Mappings'!$C$8:$O$21,MATCH($C252,'3c Mappings'!$B$8:$B$21,0),MATCH($B252,'3c Mappings'!$C$7:$O$7,0)))</f>
        <v>0</v>
      </c>
      <c r="M252" s="82">
        <f>IF(M212="-","-",M212*INDEX('3c Mappings'!$C$8:$O$21,MATCH($C252,'3c Mappings'!$B$8:$B$21,0),MATCH($B252,'3c Mappings'!$C$7:$O$7,0)))</f>
        <v>0</v>
      </c>
      <c r="N252" s="84"/>
      <c r="O252" s="82">
        <f>IF(O212="-","-",O212*INDEX('3c Mappings'!$C$8:$O$21,MATCH($C252,'3c Mappings'!$B$8:$B$21,0),MATCH($B252,'3c Mappings'!$C$7:$O$7,0)))</f>
        <v>0</v>
      </c>
      <c r="P252" s="82">
        <f>IF(P212="-","-",P212*INDEX('3c Mappings'!$C$8:$O$21,MATCH($C252,'3c Mappings'!$B$8:$B$21,0),MATCH($B252,'3c Mappings'!$C$7:$O$7,0)))</f>
        <v>0</v>
      </c>
      <c r="Q252" s="82">
        <f>IF(Q212="-","-",Q212*INDEX('3c Mappings'!$C$8:$O$21,MATCH($C252,'3c Mappings'!$B$8:$B$21,0),MATCH($B252,'3c Mappings'!$C$7:$O$7,0)))</f>
        <v>0</v>
      </c>
      <c r="R252" s="82">
        <f>IF(R212="-","-",R212*INDEX('3c Mappings'!$C$8:$O$21,MATCH($C252,'3c Mappings'!$B$8:$B$21,0),MATCH($B252,'3c Mappings'!$C$7:$O$7,0)))</f>
        <v>0</v>
      </c>
      <c r="S252" s="82">
        <f>IF(S212="-","-",S212*INDEX('3c Mappings'!$C$8:$O$21,MATCH($C252,'3c Mappings'!$B$8:$B$21,0),MATCH($B252,'3c Mappings'!$C$7:$O$7,0)))</f>
        <v>0</v>
      </c>
      <c r="T252" s="82">
        <f>IF(T212="-","-",T212*INDEX('3c Mappings'!$C$8:$O$21,MATCH($C252,'3c Mappings'!$B$8:$B$21,0),MATCH($B252,'3c Mappings'!$C$7:$O$7,0)))</f>
        <v>0</v>
      </c>
      <c r="U252" s="82">
        <f>IF(U212="-","-",U212*INDEX('3c Mappings'!$C$8:$O$21,MATCH($C252,'3c Mappings'!$B$8:$B$21,0),MATCH($B252,'3c Mappings'!$C$7:$O$7,0)))</f>
        <v>0</v>
      </c>
      <c r="V252" s="82">
        <f>IF(V212="-","-",V212*INDEX('3c Mappings'!$C$8:$O$21,MATCH($C252,'3c Mappings'!$B$8:$B$21,0),MATCH($B252,'3c Mappings'!$C$7:$O$7,0)))</f>
        <v>0</v>
      </c>
      <c r="W252" s="82">
        <f>IF(W212="-","-",W212*INDEX('3c Mappings'!$C$8:$O$21,MATCH($C252,'3c Mappings'!$B$8:$B$21,0),MATCH($B252,'3c Mappings'!$C$7:$O$7,0)))</f>
        <v>0</v>
      </c>
      <c r="X252" s="82" t="str">
        <f>IF(X212="-","-",X212*INDEX('3c Mappings'!$C$8:$O$21,MATCH($C252,'3c Mappings'!$B$8:$B$21,0),MATCH($B252,'3c Mappings'!$C$7:$O$7,0)))</f>
        <v>-</v>
      </c>
      <c r="Y252" s="82" t="str">
        <f>IF(Y212="-","-",Y212*INDEX('3c Mappings'!$C$8:$O$21,MATCH($C252,'3c Mappings'!$B$8:$B$21,0),MATCH($B252,'3c Mappings'!$C$7:$O$7,0)))</f>
        <v>-</v>
      </c>
      <c r="Z252" s="10"/>
    </row>
    <row r="253" spans="1:26" s="14" customFormat="1" ht="11.25">
      <c r="A253" s="10"/>
      <c r="B253" s="74" t="s">
        <v>158</v>
      </c>
      <c r="C253" s="75" t="s">
        <v>131</v>
      </c>
      <c r="D253" s="197"/>
      <c r="E253" s="29"/>
      <c r="F253" s="82">
        <f>IF(F213="-","-",F213*INDEX('3c Mappings'!$C$8:$O$21,MATCH($C253,'3c Mappings'!$B$8:$B$21,0),MATCH($B253,'3c Mappings'!$C$7:$O$7,0)))</f>
        <v>0</v>
      </c>
      <c r="G253" s="82">
        <f>IF(G213="-","-",G213*INDEX('3c Mappings'!$C$8:$O$21,MATCH($C253,'3c Mappings'!$B$8:$B$21,0),MATCH($B253,'3c Mappings'!$C$7:$O$7,0)))</f>
        <v>0</v>
      </c>
      <c r="H253" s="82">
        <f>IF(H213="-","-",H213*INDEX('3c Mappings'!$C$8:$O$21,MATCH($C253,'3c Mappings'!$B$8:$B$21,0),MATCH($B253,'3c Mappings'!$C$7:$O$7,0)))</f>
        <v>0</v>
      </c>
      <c r="I253" s="82">
        <f>IF(I213="-","-",I213*INDEX('3c Mappings'!$C$8:$O$21,MATCH($C253,'3c Mappings'!$B$8:$B$21,0),MATCH($B253,'3c Mappings'!$C$7:$O$7,0)))</f>
        <v>0</v>
      </c>
      <c r="J253" s="82">
        <f>IF(J213="-","-",J213*INDEX('3c Mappings'!$C$8:$O$21,MATCH($C253,'3c Mappings'!$B$8:$B$21,0),MATCH($B253,'3c Mappings'!$C$7:$O$7,0)))</f>
        <v>0</v>
      </c>
      <c r="K253" s="82">
        <f>IF(K213="-","-",K213*INDEX('3c Mappings'!$C$8:$O$21,MATCH($C253,'3c Mappings'!$B$8:$B$21,0),MATCH($B253,'3c Mappings'!$C$7:$O$7,0)))</f>
        <v>0</v>
      </c>
      <c r="L253" s="82">
        <f>IF(L213="-","-",L213*INDEX('3c Mappings'!$C$8:$O$21,MATCH($C253,'3c Mappings'!$B$8:$B$21,0),MATCH($B253,'3c Mappings'!$C$7:$O$7,0)))</f>
        <v>0</v>
      </c>
      <c r="M253" s="82">
        <f>IF(M213="-","-",M213*INDEX('3c Mappings'!$C$8:$O$21,MATCH($C253,'3c Mappings'!$B$8:$B$21,0),MATCH($B253,'3c Mappings'!$C$7:$O$7,0)))</f>
        <v>0</v>
      </c>
      <c r="N253" s="84"/>
      <c r="O253" s="82">
        <f>IF(O213="-","-",O213*INDEX('3c Mappings'!$C$8:$O$21,MATCH($C253,'3c Mappings'!$B$8:$B$21,0),MATCH($B253,'3c Mappings'!$C$7:$O$7,0)))</f>
        <v>0</v>
      </c>
      <c r="P253" s="82">
        <f>IF(P213="-","-",P213*INDEX('3c Mappings'!$C$8:$O$21,MATCH($C253,'3c Mappings'!$B$8:$B$21,0),MATCH($B253,'3c Mappings'!$C$7:$O$7,0)))</f>
        <v>0</v>
      </c>
      <c r="Q253" s="82">
        <f>IF(Q213="-","-",Q213*INDEX('3c Mappings'!$C$8:$O$21,MATCH($C253,'3c Mappings'!$B$8:$B$21,0),MATCH($B253,'3c Mappings'!$C$7:$O$7,0)))</f>
        <v>0</v>
      </c>
      <c r="R253" s="82">
        <f>IF(R213="-","-",R213*INDEX('3c Mappings'!$C$8:$O$21,MATCH($C253,'3c Mappings'!$B$8:$B$21,0),MATCH($B253,'3c Mappings'!$C$7:$O$7,0)))</f>
        <v>0</v>
      </c>
      <c r="S253" s="82">
        <f>IF(S213="-","-",S213*INDEX('3c Mappings'!$C$8:$O$21,MATCH($C253,'3c Mappings'!$B$8:$B$21,0),MATCH($B253,'3c Mappings'!$C$7:$O$7,0)))</f>
        <v>0</v>
      </c>
      <c r="T253" s="82">
        <f>IF(T213="-","-",T213*INDEX('3c Mappings'!$C$8:$O$21,MATCH($C253,'3c Mappings'!$B$8:$B$21,0),MATCH($B253,'3c Mappings'!$C$7:$O$7,0)))</f>
        <v>0</v>
      </c>
      <c r="U253" s="82">
        <f>IF(U213="-","-",U213*INDEX('3c Mappings'!$C$8:$O$21,MATCH($C253,'3c Mappings'!$B$8:$B$21,0),MATCH($B253,'3c Mappings'!$C$7:$O$7,0)))</f>
        <v>0</v>
      </c>
      <c r="V253" s="82">
        <f>IF(V213="-","-",V213*INDEX('3c Mappings'!$C$8:$O$21,MATCH($C253,'3c Mappings'!$B$8:$B$21,0),MATCH($B253,'3c Mappings'!$C$7:$O$7,0)))</f>
        <v>0</v>
      </c>
      <c r="W253" s="82">
        <f>IF(W213="-","-",W213*INDEX('3c Mappings'!$C$8:$O$21,MATCH($C253,'3c Mappings'!$B$8:$B$21,0),MATCH($B253,'3c Mappings'!$C$7:$O$7,0)))</f>
        <v>0</v>
      </c>
      <c r="X253" s="82" t="str">
        <f>IF(X213="-","-",X213*INDEX('3c Mappings'!$C$8:$O$21,MATCH($C253,'3c Mappings'!$B$8:$B$21,0),MATCH($B253,'3c Mappings'!$C$7:$O$7,0)))</f>
        <v>-</v>
      </c>
      <c r="Y253" s="82" t="str">
        <f>IF(Y213="-","-",Y213*INDEX('3c Mappings'!$C$8:$O$21,MATCH($C253,'3c Mappings'!$B$8:$B$21,0),MATCH($B253,'3c Mappings'!$C$7:$O$7,0)))</f>
        <v>-</v>
      </c>
      <c r="Z253" s="10"/>
    </row>
    <row r="254" spans="1:26" s="14" customFormat="1" ht="11.25">
      <c r="A254" s="10"/>
      <c r="B254" s="74" t="s">
        <v>159</v>
      </c>
      <c r="C254" s="75" t="s">
        <v>131</v>
      </c>
      <c r="D254" s="197"/>
      <c r="E254" s="29"/>
      <c r="F254" s="82">
        <f>IF(F214="-","-",F214*INDEX('3c Mappings'!$C$8:$O$21,MATCH($C254,'3c Mappings'!$B$8:$B$21,0),MATCH($B254,'3c Mappings'!$C$7:$O$7,0)))</f>
        <v>0</v>
      </c>
      <c r="G254" s="82">
        <f>IF(G214="-","-",G214*INDEX('3c Mappings'!$C$8:$O$21,MATCH($C254,'3c Mappings'!$B$8:$B$21,0),MATCH($B254,'3c Mappings'!$C$7:$O$7,0)))</f>
        <v>0</v>
      </c>
      <c r="H254" s="82">
        <f>IF(H214="-","-",H214*INDEX('3c Mappings'!$C$8:$O$21,MATCH($C254,'3c Mappings'!$B$8:$B$21,0),MATCH($B254,'3c Mappings'!$C$7:$O$7,0)))</f>
        <v>0</v>
      </c>
      <c r="I254" s="82">
        <f>IF(I214="-","-",I214*INDEX('3c Mappings'!$C$8:$O$21,MATCH($C254,'3c Mappings'!$B$8:$B$21,0),MATCH($B254,'3c Mappings'!$C$7:$O$7,0)))</f>
        <v>0</v>
      </c>
      <c r="J254" s="82">
        <f>IF(J214="-","-",J214*INDEX('3c Mappings'!$C$8:$O$21,MATCH($C254,'3c Mappings'!$B$8:$B$21,0),MATCH($B254,'3c Mappings'!$C$7:$O$7,0)))</f>
        <v>0</v>
      </c>
      <c r="K254" s="82">
        <f>IF(K214="-","-",K214*INDEX('3c Mappings'!$C$8:$O$21,MATCH($C254,'3c Mappings'!$B$8:$B$21,0),MATCH($B254,'3c Mappings'!$C$7:$O$7,0)))</f>
        <v>0</v>
      </c>
      <c r="L254" s="82">
        <f>IF(L214="-","-",L214*INDEX('3c Mappings'!$C$8:$O$21,MATCH($C254,'3c Mappings'!$B$8:$B$21,0),MATCH($B254,'3c Mappings'!$C$7:$O$7,0)))</f>
        <v>0</v>
      </c>
      <c r="M254" s="82">
        <f>IF(M214="-","-",M214*INDEX('3c Mappings'!$C$8:$O$21,MATCH($C254,'3c Mappings'!$B$8:$B$21,0),MATCH($B254,'3c Mappings'!$C$7:$O$7,0)))</f>
        <v>0</v>
      </c>
      <c r="N254" s="84"/>
      <c r="O254" s="82">
        <f>IF(O214="-","-",O214*INDEX('3c Mappings'!$C$8:$O$21,MATCH($C254,'3c Mappings'!$B$8:$B$21,0),MATCH($B254,'3c Mappings'!$C$7:$O$7,0)))</f>
        <v>0</v>
      </c>
      <c r="P254" s="82">
        <f>IF(P214="-","-",P214*INDEX('3c Mappings'!$C$8:$O$21,MATCH($C254,'3c Mappings'!$B$8:$B$21,0),MATCH($B254,'3c Mappings'!$C$7:$O$7,0)))</f>
        <v>0</v>
      </c>
      <c r="Q254" s="82">
        <f>IF(Q214="-","-",Q214*INDEX('3c Mappings'!$C$8:$O$21,MATCH($C254,'3c Mappings'!$B$8:$B$21,0),MATCH($B254,'3c Mappings'!$C$7:$O$7,0)))</f>
        <v>0</v>
      </c>
      <c r="R254" s="82">
        <f>IF(R214="-","-",R214*INDEX('3c Mappings'!$C$8:$O$21,MATCH($C254,'3c Mappings'!$B$8:$B$21,0),MATCH($B254,'3c Mappings'!$C$7:$O$7,0)))</f>
        <v>0</v>
      </c>
      <c r="S254" s="82">
        <f>IF(S214="-","-",S214*INDEX('3c Mappings'!$C$8:$O$21,MATCH($C254,'3c Mappings'!$B$8:$B$21,0),MATCH($B254,'3c Mappings'!$C$7:$O$7,0)))</f>
        <v>0</v>
      </c>
      <c r="T254" s="82">
        <f>IF(T214="-","-",T214*INDEX('3c Mappings'!$C$8:$O$21,MATCH($C254,'3c Mappings'!$B$8:$B$21,0),MATCH($B254,'3c Mappings'!$C$7:$O$7,0)))</f>
        <v>0</v>
      </c>
      <c r="U254" s="82">
        <f>IF(U214="-","-",U214*INDEX('3c Mappings'!$C$8:$O$21,MATCH($C254,'3c Mappings'!$B$8:$B$21,0),MATCH($B254,'3c Mappings'!$C$7:$O$7,0)))</f>
        <v>0</v>
      </c>
      <c r="V254" s="82">
        <f>IF(V214="-","-",V214*INDEX('3c Mappings'!$C$8:$O$21,MATCH($C254,'3c Mappings'!$B$8:$B$21,0),MATCH($B254,'3c Mappings'!$C$7:$O$7,0)))</f>
        <v>0</v>
      </c>
      <c r="W254" s="82">
        <f>IF(W214="-","-",W214*INDEX('3c Mappings'!$C$8:$O$21,MATCH($C254,'3c Mappings'!$B$8:$B$21,0),MATCH($B254,'3c Mappings'!$C$7:$O$7,0)))</f>
        <v>0</v>
      </c>
      <c r="X254" s="82" t="str">
        <f>IF(X214="-","-",X214*INDEX('3c Mappings'!$C$8:$O$21,MATCH($C254,'3c Mappings'!$B$8:$B$21,0),MATCH($B254,'3c Mappings'!$C$7:$O$7,0)))</f>
        <v>-</v>
      </c>
      <c r="Y254" s="82" t="str">
        <f>IF(Y214="-","-",Y214*INDEX('3c Mappings'!$C$8:$O$21,MATCH($C254,'3c Mappings'!$B$8:$B$21,0),MATCH($B254,'3c Mappings'!$C$7:$O$7,0)))</f>
        <v>-</v>
      </c>
      <c r="Z254" s="10"/>
    </row>
    <row r="255" spans="1:26" s="14" customFormat="1" ht="11.25">
      <c r="A255" s="10"/>
      <c r="B255" s="74" t="s">
        <v>160</v>
      </c>
      <c r="C255" s="75" t="s">
        <v>131</v>
      </c>
      <c r="D255" s="197"/>
      <c r="E255" s="29"/>
      <c r="F255" s="82">
        <f>IF(F215="-","-",F215*INDEX('3c Mappings'!$C$8:$O$21,MATCH($C255,'3c Mappings'!$B$8:$B$21,0),MATCH($B255,'3c Mappings'!$C$7:$O$7,0)))</f>
        <v>87.24305121288188</v>
      </c>
      <c r="G255" s="82">
        <f>IF(G215="-","-",G215*INDEX('3c Mappings'!$C$8:$O$21,MATCH($C255,'3c Mappings'!$B$8:$B$21,0),MATCH($B255,'3c Mappings'!$C$7:$O$7,0)))</f>
        <v>87.24305121288188</v>
      </c>
      <c r="H255" s="82">
        <f>IF(H215="-","-",H215*INDEX('3c Mappings'!$C$8:$O$21,MATCH($C255,'3c Mappings'!$B$8:$B$21,0),MATCH($B255,'3c Mappings'!$C$7:$O$7,0)))</f>
        <v>86.180524879772875</v>
      </c>
      <c r="I255" s="82">
        <f>IF(I215="-","-",I215*INDEX('3c Mappings'!$C$8:$O$21,MATCH($C255,'3c Mappings'!$B$8:$B$21,0),MATCH($B255,'3c Mappings'!$C$7:$O$7,0)))</f>
        <v>86.180524879772875</v>
      </c>
      <c r="J255" s="82">
        <f>IF(J215="-","-",J215*INDEX('3c Mappings'!$C$8:$O$21,MATCH($C255,'3c Mappings'!$B$8:$B$21,0),MATCH($B255,'3c Mappings'!$C$7:$O$7,0)))</f>
        <v>82.836394630348451</v>
      </c>
      <c r="K255" s="82">
        <f>IF(K215="-","-",K215*INDEX('3c Mappings'!$C$8:$O$21,MATCH($C255,'3c Mappings'!$B$8:$B$21,0),MATCH($B255,'3c Mappings'!$C$7:$O$7,0)))</f>
        <v>82.836394630348451</v>
      </c>
      <c r="L255" s="82">
        <f>IF(L215="-","-",L215*INDEX('3c Mappings'!$C$8:$O$21,MATCH($C255,'3c Mappings'!$B$8:$B$21,0),MATCH($B255,'3c Mappings'!$C$7:$O$7,0)))</f>
        <v>85.745412955751164</v>
      </c>
      <c r="M255" s="82">
        <f>IF(M215="-","-",M215*INDEX('3c Mappings'!$C$8:$O$21,MATCH($C255,'3c Mappings'!$B$8:$B$21,0),MATCH($B255,'3c Mappings'!$C$7:$O$7,0)))</f>
        <v>85.745412955751164</v>
      </c>
      <c r="N255" s="84"/>
      <c r="O255" s="82">
        <f>IF(O215="-","-",O215*INDEX('3c Mappings'!$C$8:$O$21,MATCH($C255,'3c Mappings'!$B$8:$B$21,0),MATCH($B255,'3c Mappings'!$C$7:$O$7,0)))</f>
        <v>85.745412955751164</v>
      </c>
      <c r="P255" s="82">
        <f>IF(P215="-","-",P215*INDEX('3c Mappings'!$C$8:$O$21,MATCH($C255,'3c Mappings'!$B$8:$B$21,0),MATCH($B255,'3c Mappings'!$C$7:$O$7,0)))</f>
        <v>91.696560413892101</v>
      </c>
      <c r="Q255" s="82">
        <f>IF(Q215="-","-",Q215*INDEX('3c Mappings'!$C$8:$O$21,MATCH($C255,'3c Mappings'!$B$8:$B$21,0),MATCH($B255,'3c Mappings'!$C$7:$O$7,0)))</f>
        <v>91.696560413892101</v>
      </c>
      <c r="R255" s="82">
        <f>IF(R215="-","-",R215*INDEX('3c Mappings'!$C$8:$O$21,MATCH($C255,'3c Mappings'!$B$8:$B$21,0),MATCH($B255,'3c Mappings'!$C$7:$O$7,0)))</f>
        <v>92.833621065350158</v>
      </c>
      <c r="S255" s="82">
        <f>IF(S215="-","-",S215*INDEX('3c Mappings'!$C$8:$O$21,MATCH($C255,'3c Mappings'!$B$8:$B$21,0),MATCH($B255,'3c Mappings'!$C$7:$O$7,0)))</f>
        <v>92.833621065350158</v>
      </c>
      <c r="T255" s="82">
        <f>IF(T215="-","-",T215*INDEX('3c Mappings'!$C$8:$O$21,MATCH($C255,'3c Mappings'!$B$8:$B$21,0),MATCH($B255,'3c Mappings'!$C$7:$O$7,0)))</f>
        <v>92.261158513457062</v>
      </c>
      <c r="U255" s="82">
        <f>IF(U215="-","-",U215*INDEX('3c Mappings'!$C$8:$O$21,MATCH($C255,'3c Mappings'!$B$8:$B$21,0),MATCH($B255,'3c Mappings'!$C$7:$O$7,0)))</f>
        <v>92.261158513457062</v>
      </c>
      <c r="V255" s="82">
        <f>IF(V215="-","-",V215*INDEX('3c Mappings'!$C$8:$O$21,MATCH($C255,'3c Mappings'!$B$8:$B$21,0),MATCH($B255,'3c Mappings'!$C$7:$O$7,0)))</f>
        <v>130.14790106161263</v>
      </c>
      <c r="W255" s="82">
        <f>IF(W215="-","-",W215*INDEX('3c Mappings'!$C$8:$O$21,MATCH($C255,'3c Mappings'!$B$8:$B$21,0),MATCH($B255,'3c Mappings'!$C$7:$O$7,0)))</f>
        <v>127.77031900747446</v>
      </c>
      <c r="X255" s="82" t="str">
        <f>IF(X215="-","-",X215*INDEX('3c Mappings'!$C$8:$O$21,MATCH($C255,'3c Mappings'!$B$8:$B$21,0),MATCH($B255,'3c Mappings'!$C$7:$O$7,0)))</f>
        <v>-</v>
      </c>
      <c r="Y255" s="82" t="str">
        <f>IF(Y215="-","-",Y215*INDEX('3c Mappings'!$C$8:$O$21,MATCH($C255,'3c Mappings'!$B$8:$B$21,0),MATCH($B255,'3c Mappings'!$C$7:$O$7,0)))</f>
        <v>-</v>
      </c>
      <c r="Z255" s="10"/>
    </row>
    <row r="256" spans="1:26" s="14" customFormat="1" ht="11.25">
      <c r="A256" s="10"/>
      <c r="B256" s="74" t="s">
        <v>161</v>
      </c>
      <c r="C256" s="75" t="s">
        <v>131</v>
      </c>
      <c r="D256" s="197"/>
      <c r="E256" s="29"/>
      <c r="F256" s="82">
        <f>IF(F216="-","-",F216*INDEX('3c Mappings'!$C$8:$O$21,MATCH($C256,'3c Mappings'!$B$8:$B$21,0),MATCH($B256,'3c Mappings'!$C$7:$O$7,0)))</f>
        <v>3.6636146031536844E-2</v>
      </c>
      <c r="G256" s="82">
        <f>IF(G216="-","-",G216*INDEX('3c Mappings'!$C$8:$O$21,MATCH($C256,'3c Mappings'!$B$8:$B$21,0),MATCH($B256,'3c Mappings'!$C$7:$O$7,0)))</f>
        <v>3.6636146031536844E-2</v>
      </c>
      <c r="H256" s="82">
        <f>IF(H216="-","-",H216*INDEX('3c Mappings'!$C$8:$O$21,MATCH($C256,'3c Mappings'!$B$8:$B$21,0),MATCH($B256,'3c Mappings'!$C$7:$O$7,0)))</f>
        <v>3.7219002991379042E-2</v>
      </c>
      <c r="I256" s="82">
        <f>IF(I216="-","-",I216*INDEX('3c Mappings'!$C$8:$O$21,MATCH($C256,'3c Mappings'!$B$8:$B$21,0),MATCH($B256,'3c Mappings'!$C$7:$O$7,0)))</f>
        <v>3.7219002991379042E-2</v>
      </c>
      <c r="J256" s="82">
        <f>IF(J216="-","-",J216*INDEX('3c Mappings'!$C$8:$O$21,MATCH($C256,'3c Mappings'!$B$8:$B$21,0),MATCH($B256,'3c Mappings'!$C$7:$O$7,0)))</f>
        <v>3.5830744037012134E-2</v>
      </c>
      <c r="K256" s="82">
        <f>IF(K216="-","-",K216*INDEX('3c Mappings'!$C$8:$O$21,MATCH($C256,'3c Mappings'!$B$8:$B$21,0),MATCH($B256,'3c Mappings'!$C$7:$O$7,0)))</f>
        <v>3.5830744037012134E-2</v>
      </c>
      <c r="L256" s="82">
        <f>IF(L216="-","-",L216*INDEX('3c Mappings'!$C$8:$O$21,MATCH($C256,'3c Mappings'!$B$8:$B$21,0),MATCH($B256,'3c Mappings'!$C$7:$O$7,0)))</f>
        <v>3.7000254983621091E-2</v>
      </c>
      <c r="M256" s="82">
        <f>IF(M216="-","-",M216*INDEX('3c Mappings'!$C$8:$O$21,MATCH($C256,'3c Mappings'!$B$8:$B$21,0),MATCH($B256,'3c Mappings'!$C$7:$O$7,0)))</f>
        <v>3.7000254983621091E-2</v>
      </c>
      <c r="N256" s="84"/>
      <c r="O256" s="82">
        <f>IF(O216="-","-",O216*INDEX('3c Mappings'!$C$8:$O$21,MATCH($C256,'3c Mappings'!$B$8:$B$21,0),MATCH($B256,'3c Mappings'!$C$7:$O$7,0)))</f>
        <v>3.7000254983621091E-2</v>
      </c>
      <c r="P256" s="82">
        <f>IF(P216="-","-",P216*INDEX('3c Mappings'!$C$8:$O$21,MATCH($C256,'3c Mappings'!$B$8:$B$21,0),MATCH($B256,'3c Mappings'!$C$7:$O$7,0)))</f>
        <v>3.8416100504252149E-2</v>
      </c>
      <c r="Q256" s="82">
        <f>IF(Q216="-","-",Q216*INDEX('3c Mappings'!$C$8:$O$21,MATCH($C256,'3c Mappings'!$B$8:$B$21,0),MATCH($B256,'3c Mappings'!$C$7:$O$7,0)))</f>
        <v>3.8416100504252149E-2</v>
      </c>
      <c r="R256" s="82">
        <f>IF(R216="-","-",R216*INDEX('3c Mappings'!$C$8:$O$21,MATCH($C256,'3c Mappings'!$B$8:$B$21,0),MATCH($B256,'3c Mappings'!$C$7:$O$7,0)))</f>
        <v>3.935740575454065E-2</v>
      </c>
      <c r="S256" s="82">
        <f>IF(S216="-","-",S216*INDEX('3c Mappings'!$C$8:$O$21,MATCH($C256,'3c Mappings'!$B$8:$B$21,0),MATCH($B256,'3c Mappings'!$C$7:$O$7,0)))</f>
        <v>3.935740575454065E-2</v>
      </c>
      <c r="T256" s="82">
        <f>IF(T216="-","-",T216*INDEX('3c Mappings'!$C$8:$O$21,MATCH($C256,'3c Mappings'!$B$8:$B$21,0),MATCH($B256,'3c Mappings'!$C$7:$O$7,0)))</f>
        <v>3.6938464969655325E-2</v>
      </c>
      <c r="U256" s="82">
        <f>IF(U216="-","-",U216*INDEX('3c Mappings'!$C$8:$O$21,MATCH($C256,'3c Mappings'!$B$8:$B$21,0),MATCH($B256,'3c Mappings'!$C$7:$O$7,0)))</f>
        <v>3.6938464969655325E-2</v>
      </c>
      <c r="V256" s="82">
        <f>IF(V216="-","-",V216*INDEX('3c Mappings'!$C$8:$O$21,MATCH($C256,'3c Mappings'!$B$8:$B$21,0),MATCH($B256,'3c Mappings'!$C$7:$O$7,0)))</f>
        <v>5.3499543567758337E-2</v>
      </c>
      <c r="W256" s="82">
        <f>IF(W216="-","-",W216*INDEX('3c Mappings'!$C$8:$O$21,MATCH($C256,'3c Mappings'!$B$8:$B$21,0),MATCH($B256,'3c Mappings'!$C$7:$O$7,0)))</f>
        <v>5.1793057475594373E-2</v>
      </c>
      <c r="X256" s="82" t="str">
        <f>IF(X216="-","-",X216*INDEX('3c Mappings'!$C$8:$O$21,MATCH($C256,'3c Mappings'!$B$8:$B$21,0),MATCH($B256,'3c Mappings'!$C$7:$O$7,0)))</f>
        <v>-</v>
      </c>
      <c r="Y256" s="82" t="str">
        <f>IF(Y216="-","-",Y216*INDEX('3c Mappings'!$C$8:$O$21,MATCH($C256,'3c Mappings'!$B$8:$B$21,0),MATCH($B256,'3c Mappings'!$C$7:$O$7,0)))</f>
        <v>-</v>
      </c>
      <c r="Z256" s="10"/>
    </row>
    <row r="257" spans="1:26" s="14" customFormat="1" ht="11.25">
      <c r="A257" s="10"/>
      <c r="B257" s="74" t="s">
        <v>162</v>
      </c>
      <c r="C257" s="75" t="s">
        <v>131</v>
      </c>
      <c r="D257" s="197"/>
      <c r="E257" s="29"/>
      <c r="F257" s="82">
        <f>IF(F217="-","-",F217*INDEX('3c Mappings'!$C$8:$O$21,MATCH($C257,'3c Mappings'!$B$8:$B$21,0),MATCH($B257,'3c Mappings'!$C$7:$O$7,0)))</f>
        <v>0</v>
      </c>
      <c r="G257" s="82">
        <f>IF(G217="-","-",G217*INDEX('3c Mappings'!$C$8:$O$21,MATCH($C257,'3c Mappings'!$B$8:$B$21,0),MATCH($B257,'3c Mappings'!$C$7:$O$7,0)))</f>
        <v>0</v>
      </c>
      <c r="H257" s="82">
        <f>IF(H217="-","-",H217*INDEX('3c Mappings'!$C$8:$O$21,MATCH($C257,'3c Mappings'!$B$8:$B$21,0),MATCH($B257,'3c Mappings'!$C$7:$O$7,0)))</f>
        <v>0</v>
      </c>
      <c r="I257" s="82">
        <f>IF(I217="-","-",I217*INDEX('3c Mappings'!$C$8:$O$21,MATCH($C257,'3c Mappings'!$B$8:$B$21,0),MATCH($B257,'3c Mappings'!$C$7:$O$7,0)))</f>
        <v>0</v>
      </c>
      <c r="J257" s="82">
        <f>IF(J217="-","-",J217*INDEX('3c Mappings'!$C$8:$O$21,MATCH($C257,'3c Mappings'!$B$8:$B$21,0),MATCH($B257,'3c Mappings'!$C$7:$O$7,0)))</f>
        <v>0</v>
      </c>
      <c r="K257" s="82">
        <f>IF(K217="-","-",K217*INDEX('3c Mappings'!$C$8:$O$21,MATCH($C257,'3c Mappings'!$B$8:$B$21,0),MATCH($B257,'3c Mappings'!$C$7:$O$7,0)))</f>
        <v>0</v>
      </c>
      <c r="L257" s="82">
        <f>IF(L217="-","-",L217*INDEX('3c Mappings'!$C$8:$O$21,MATCH($C257,'3c Mappings'!$B$8:$B$21,0),MATCH($B257,'3c Mappings'!$C$7:$O$7,0)))</f>
        <v>0</v>
      </c>
      <c r="M257" s="82">
        <f>IF(M217="-","-",M217*INDEX('3c Mappings'!$C$8:$O$21,MATCH($C257,'3c Mappings'!$B$8:$B$21,0),MATCH($B257,'3c Mappings'!$C$7:$O$7,0)))</f>
        <v>0</v>
      </c>
      <c r="N257" s="84"/>
      <c r="O257" s="82">
        <f>IF(O217="-","-",O217*INDEX('3c Mappings'!$C$8:$O$21,MATCH($C257,'3c Mappings'!$B$8:$B$21,0),MATCH($B257,'3c Mappings'!$C$7:$O$7,0)))</f>
        <v>0</v>
      </c>
      <c r="P257" s="82">
        <f>IF(P217="-","-",P217*INDEX('3c Mappings'!$C$8:$O$21,MATCH($C257,'3c Mappings'!$B$8:$B$21,0),MATCH($B257,'3c Mappings'!$C$7:$O$7,0)))</f>
        <v>0</v>
      </c>
      <c r="Q257" s="82">
        <f>IF(Q217="-","-",Q217*INDEX('3c Mappings'!$C$8:$O$21,MATCH($C257,'3c Mappings'!$B$8:$B$21,0),MATCH($B257,'3c Mappings'!$C$7:$O$7,0)))</f>
        <v>0</v>
      </c>
      <c r="R257" s="82">
        <f>IF(R217="-","-",R217*INDEX('3c Mappings'!$C$8:$O$21,MATCH($C257,'3c Mappings'!$B$8:$B$21,0),MATCH($B257,'3c Mappings'!$C$7:$O$7,0)))</f>
        <v>0</v>
      </c>
      <c r="S257" s="82">
        <f>IF(S217="-","-",S217*INDEX('3c Mappings'!$C$8:$O$21,MATCH($C257,'3c Mappings'!$B$8:$B$21,0),MATCH($B257,'3c Mappings'!$C$7:$O$7,0)))</f>
        <v>0</v>
      </c>
      <c r="T257" s="82">
        <f>IF(T217="-","-",T217*INDEX('3c Mappings'!$C$8:$O$21,MATCH($C257,'3c Mappings'!$B$8:$B$21,0),MATCH($B257,'3c Mappings'!$C$7:$O$7,0)))</f>
        <v>0</v>
      </c>
      <c r="U257" s="82">
        <f>IF(U217="-","-",U217*INDEX('3c Mappings'!$C$8:$O$21,MATCH($C257,'3c Mappings'!$B$8:$B$21,0),MATCH($B257,'3c Mappings'!$C$7:$O$7,0)))</f>
        <v>0</v>
      </c>
      <c r="V257" s="82">
        <f>IF(V217="-","-",V217*INDEX('3c Mappings'!$C$8:$O$21,MATCH($C257,'3c Mappings'!$B$8:$B$21,0),MATCH($B257,'3c Mappings'!$C$7:$O$7,0)))</f>
        <v>0</v>
      </c>
      <c r="W257" s="82">
        <f>IF(W217="-","-",W217*INDEX('3c Mappings'!$C$8:$O$21,MATCH($C257,'3c Mappings'!$B$8:$B$21,0),MATCH($B257,'3c Mappings'!$C$7:$O$7,0)))</f>
        <v>0</v>
      </c>
      <c r="X257" s="82" t="str">
        <f>IF(X217="-","-",X217*INDEX('3c Mappings'!$C$8:$O$21,MATCH($C257,'3c Mappings'!$B$8:$B$21,0),MATCH($B257,'3c Mappings'!$C$7:$O$7,0)))</f>
        <v>-</v>
      </c>
      <c r="Y257" s="82" t="str">
        <f>IF(Y217="-","-",Y217*INDEX('3c Mappings'!$C$8:$O$21,MATCH($C257,'3c Mappings'!$B$8:$B$21,0),MATCH($B257,'3c Mappings'!$C$7:$O$7,0)))</f>
        <v>-</v>
      </c>
      <c r="Z257" s="10"/>
    </row>
    <row r="258" spans="1:26" s="14" customFormat="1" ht="11.25">
      <c r="A258" s="10"/>
      <c r="B258" s="74" t="s">
        <v>163</v>
      </c>
      <c r="C258" s="75" t="s">
        <v>131</v>
      </c>
      <c r="D258" s="197"/>
      <c r="E258" s="29"/>
      <c r="F258" s="82">
        <f>IF(F218="-","-",F218*INDEX('3c Mappings'!$C$8:$O$21,MATCH($C258,'3c Mappings'!$B$8:$B$21,0),MATCH($B258,'3c Mappings'!$C$7:$O$7,0)))</f>
        <v>37.204798480329345</v>
      </c>
      <c r="G258" s="82">
        <f>IF(G218="-","-",G218*INDEX('3c Mappings'!$C$8:$O$21,MATCH($C258,'3c Mappings'!$B$8:$B$21,0),MATCH($B258,'3c Mappings'!$C$7:$O$7,0)))</f>
        <v>37.204798480329345</v>
      </c>
      <c r="H258" s="82">
        <f>IF(H218="-","-",H218*INDEX('3c Mappings'!$C$8:$O$21,MATCH($C258,'3c Mappings'!$B$8:$B$21,0),MATCH($B258,'3c Mappings'!$C$7:$O$7,0)))</f>
        <v>39.486826592176193</v>
      </c>
      <c r="I258" s="82">
        <f>IF(I218="-","-",I218*INDEX('3c Mappings'!$C$8:$O$21,MATCH($C258,'3c Mappings'!$B$8:$B$21,0),MATCH($B258,'3c Mappings'!$C$7:$O$7,0)))</f>
        <v>39.486826592176193</v>
      </c>
      <c r="J258" s="82">
        <f>IF(J218="-","-",J218*INDEX('3c Mappings'!$C$8:$O$21,MATCH($C258,'3c Mappings'!$B$8:$B$21,0),MATCH($B258,'3c Mappings'!$C$7:$O$7,0)))</f>
        <v>38.496787129331885</v>
      </c>
      <c r="K258" s="82">
        <f>IF(K218="-","-",K218*INDEX('3c Mappings'!$C$8:$O$21,MATCH($C258,'3c Mappings'!$B$8:$B$21,0),MATCH($B258,'3c Mappings'!$C$7:$O$7,0)))</f>
        <v>38.496787129331885</v>
      </c>
      <c r="L258" s="82">
        <f>IF(L218="-","-",L218*INDEX('3c Mappings'!$C$8:$O$21,MATCH($C258,'3c Mappings'!$B$8:$B$21,0),MATCH($B258,'3c Mappings'!$C$7:$O$7,0)))</f>
        <v>41.124138809747905</v>
      </c>
      <c r="M258" s="82">
        <f>IF(M218="-","-",M218*INDEX('3c Mappings'!$C$8:$O$21,MATCH($C258,'3c Mappings'!$B$8:$B$21,0),MATCH($B258,'3c Mappings'!$C$7:$O$7,0)))</f>
        <v>41.124138809747905</v>
      </c>
      <c r="N258" s="84"/>
      <c r="O258" s="82">
        <f>IF(O218="-","-",O218*INDEX('3c Mappings'!$C$8:$O$21,MATCH($C258,'3c Mappings'!$B$8:$B$21,0),MATCH($B258,'3c Mappings'!$C$7:$O$7,0)))</f>
        <v>41.124138809747905</v>
      </c>
      <c r="P258" s="82">
        <f>IF(P218="-","-",P218*INDEX('3c Mappings'!$C$8:$O$21,MATCH($C258,'3c Mappings'!$B$8:$B$21,0),MATCH($B258,'3c Mappings'!$C$7:$O$7,0)))</f>
        <v>41.466719995571225</v>
      </c>
      <c r="Q258" s="82">
        <f>IF(Q218="-","-",Q218*INDEX('3c Mappings'!$C$8:$O$21,MATCH($C258,'3c Mappings'!$B$8:$B$21,0),MATCH($B258,'3c Mappings'!$C$7:$O$7,0)))</f>
        <v>41.466719995571225</v>
      </c>
      <c r="R258" s="82">
        <f>IF(R218="-","-",R218*INDEX('3c Mappings'!$C$8:$O$21,MATCH($C258,'3c Mappings'!$B$8:$B$21,0),MATCH($B258,'3c Mappings'!$C$7:$O$7,0)))</f>
        <v>42.281859778494578</v>
      </c>
      <c r="S258" s="82">
        <f>IF(S218="-","-",S218*INDEX('3c Mappings'!$C$8:$O$21,MATCH($C258,'3c Mappings'!$B$8:$B$21,0),MATCH($B258,'3c Mappings'!$C$7:$O$7,0)))</f>
        <v>42.281859778494578</v>
      </c>
      <c r="T258" s="82">
        <f>IF(T218="-","-",T218*INDEX('3c Mappings'!$C$8:$O$21,MATCH($C258,'3c Mappings'!$B$8:$B$21,0),MATCH($B258,'3c Mappings'!$C$7:$O$7,0)))</f>
        <v>35.534620529720499</v>
      </c>
      <c r="U258" s="82">
        <f>IF(U218="-","-",U218*INDEX('3c Mappings'!$C$8:$O$21,MATCH($C258,'3c Mappings'!$B$8:$B$21,0),MATCH($B258,'3c Mappings'!$C$7:$O$7,0)))</f>
        <v>35.534620529720499</v>
      </c>
      <c r="V258" s="82">
        <f>IF(V218="-","-",V218*INDEX('3c Mappings'!$C$8:$O$21,MATCH($C258,'3c Mappings'!$B$8:$B$21,0),MATCH($B258,'3c Mappings'!$C$7:$O$7,0)))</f>
        <v>50.671424053678763</v>
      </c>
      <c r="W258" s="82">
        <f>IF(W218="-","-",W218*INDEX('3c Mappings'!$C$8:$O$21,MATCH($C258,'3c Mappings'!$B$8:$B$21,0),MATCH($B258,'3c Mappings'!$C$7:$O$7,0)))</f>
        <v>48.649434291346772</v>
      </c>
      <c r="X258" s="82" t="str">
        <f>IF(X218="-","-",X218*INDEX('3c Mappings'!$C$8:$O$21,MATCH($C258,'3c Mappings'!$B$8:$B$21,0),MATCH($B258,'3c Mappings'!$C$7:$O$7,0)))</f>
        <v>-</v>
      </c>
      <c r="Y258" s="82" t="str">
        <f>IF(Y218="-","-",Y218*INDEX('3c Mappings'!$C$8:$O$21,MATCH($C258,'3c Mappings'!$B$8:$B$21,0),MATCH($B258,'3c Mappings'!$C$7:$O$7,0)))</f>
        <v>-</v>
      </c>
      <c r="Z258" s="10"/>
    </row>
    <row r="259" spans="1:26" s="14" customFormat="1" ht="11.25">
      <c r="A259" s="10"/>
      <c r="B259" s="74" t="s">
        <v>164</v>
      </c>
      <c r="C259" s="75" t="s">
        <v>131</v>
      </c>
      <c r="D259" s="197"/>
      <c r="E259" s="29"/>
      <c r="F259" s="82">
        <f>IF(F219="-","-",F219*INDEX('3c Mappings'!$C$8:$O$21,MATCH($C259,'3c Mappings'!$B$8:$B$21,0),MATCH($B259,'3c Mappings'!$C$7:$O$7,0)))</f>
        <v>0</v>
      </c>
      <c r="G259" s="82">
        <f>IF(G219="-","-",G219*INDEX('3c Mappings'!$C$8:$O$21,MATCH($C259,'3c Mappings'!$B$8:$B$21,0),MATCH($B259,'3c Mappings'!$C$7:$O$7,0)))</f>
        <v>0</v>
      </c>
      <c r="H259" s="82">
        <f>IF(H219="-","-",H219*INDEX('3c Mappings'!$C$8:$O$21,MATCH($C259,'3c Mappings'!$B$8:$B$21,0),MATCH($B259,'3c Mappings'!$C$7:$O$7,0)))</f>
        <v>0</v>
      </c>
      <c r="I259" s="82">
        <f>IF(I219="-","-",I219*INDEX('3c Mappings'!$C$8:$O$21,MATCH($C259,'3c Mappings'!$B$8:$B$21,0),MATCH($B259,'3c Mappings'!$C$7:$O$7,0)))</f>
        <v>0</v>
      </c>
      <c r="J259" s="82">
        <f>IF(J219="-","-",J219*INDEX('3c Mappings'!$C$8:$O$21,MATCH($C259,'3c Mappings'!$B$8:$B$21,0),MATCH($B259,'3c Mappings'!$C$7:$O$7,0)))</f>
        <v>0</v>
      </c>
      <c r="K259" s="82">
        <f>IF(K219="-","-",K219*INDEX('3c Mappings'!$C$8:$O$21,MATCH($C259,'3c Mappings'!$B$8:$B$21,0),MATCH($B259,'3c Mappings'!$C$7:$O$7,0)))</f>
        <v>0</v>
      </c>
      <c r="L259" s="82">
        <f>IF(L219="-","-",L219*INDEX('3c Mappings'!$C$8:$O$21,MATCH($C259,'3c Mappings'!$B$8:$B$21,0),MATCH($B259,'3c Mappings'!$C$7:$O$7,0)))</f>
        <v>0</v>
      </c>
      <c r="M259" s="82">
        <f>IF(M219="-","-",M219*INDEX('3c Mappings'!$C$8:$O$21,MATCH($C259,'3c Mappings'!$B$8:$B$21,0),MATCH($B259,'3c Mappings'!$C$7:$O$7,0)))</f>
        <v>0</v>
      </c>
      <c r="N259" s="84"/>
      <c r="O259" s="82">
        <f>IF(O219="-","-",O219*INDEX('3c Mappings'!$C$8:$O$21,MATCH($C259,'3c Mappings'!$B$8:$B$21,0),MATCH($B259,'3c Mappings'!$C$7:$O$7,0)))</f>
        <v>0</v>
      </c>
      <c r="P259" s="82">
        <f>IF(P219="-","-",P219*INDEX('3c Mappings'!$C$8:$O$21,MATCH($C259,'3c Mappings'!$B$8:$B$21,0),MATCH($B259,'3c Mappings'!$C$7:$O$7,0)))</f>
        <v>0</v>
      </c>
      <c r="Q259" s="82">
        <f>IF(Q219="-","-",Q219*INDEX('3c Mappings'!$C$8:$O$21,MATCH($C259,'3c Mappings'!$B$8:$B$21,0),MATCH($B259,'3c Mappings'!$C$7:$O$7,0)))</f>
        <v>0</v>
      </c>
      <c r="R259" s="82">
        <f>IF(R219="-","-",R219*INDEX('3c Mappings'!$C$8:$O$21,MATCH($C259,'3c Mappings'!$B$8:$B$21,0),MATCH($B259,'3c Mappings'!$C$7:$O$7,0)))</f>
        <v>0</v>
      </c>
      <c r="S259" s="82">
        <f>IF(S219="-","-",S219*INDEX('3c Mappings'!$C$8:$O$21,MATCH($C259,'3c Mappings'!$B$8:$B$21,0),MATCH($B259,'3c Mappings'!$C$7:$O$7,0)))</f>
        <v>0</v>
      </c>
      <c r="T259" s="82">
        <f>IF(T219="-","-",T219*INDEX('3c Mappings'!$C$8:$O$21,MATCH($C259,'3c Mappings'!$B$8:$B$21,0),MATCH($B259,'3c Mappings'!$C$7:$O$7,0)))</f>
        <v>0</v>
      </c>
      <c r="U259" s="82">
        <f>IF(U219="-","-",U219*INDEX('3c Mappings'!$C$8:$O$21,MATCH($C259,'3c Mappings'!$B$8:$B$21,0),MATCH($B259,'3c Mappings'!$C$7:$O$7,0)))</f>
        <v>0</v>
      </c>
      <c r="V259" s="82">
        <f>IF(V219="-","-",V219*INDEX('3c Mappings'!$C$8:$O$21,MATCH($C259,'3c Mappings'!$B$8:$B$21,0),MATCH($B259,'3c Mappings'!$C$7:$O$7,0)))</f>
        <v>0</v>
      </c>
      <c r="W259" s="82">
        <f>IF(W219="-","-",W219*INDEX('3c Mappings'!$C$8:$O$21,MATCH($C259,'3c Mappings'!$B$8:$B$21,0),MATCH($B259,'3c Mappings'!$C$7:$O$7,0)))</f>
        <v>0</v>
      </c>
      <c r="X259" s="82" t="str">
        <f>IF(X219="-","-",X219*INDEX('3c Mappings'!$C$8:$O$21,MATCH($C259,'3c Mappings'!$B$8:$B$21,0),MATCH($B259,'3c Mappings'!$C$7:$O$7,0)))</f>
        <v>-</v>
      </c>
      <c r="Y259" s="82" t="str">
        <f>IF(Y219="-","-",Y219*INDEX('3c Mappings'!$C$8:$O$21,MATCH($C259,'3c Mappings'!$B$8:$B$21,0),MATCH($B259,'3c Mappings'!$C$7:$O$7,0)))</f>
        <v>-</v>
      </c>
      <c r="Z259" s="10"/>
    </row>
    <row r="260" spans="1:26" s="14" customFormat="1" ht="11.25">
      <c r="A260" s="10"/>
      <c r="B260" s="74" t="s">
        <v>165</v>
      </c>
      <c r="C260" s="75" t="s">
        <v>131</v>
      </c>
      <c r="D260" s="197"/>
      <c r="E260" s="29"/>
      <c r="F260" s="82">
        <f>IF(F220="-","-",F220*INDEX('3c Mappings'!$C$8:$O$21,MATCH($C260,'3c Mappings'!$B$8:$B$21,0),MATCH($B260,'3c Mappings'!$C$7:$O$7,0)))</f>
        <v>0</v>
      </c>
      <c r="G260" s="82">
        <f>IF(G220="-","-",G220*INDEX('3c Mappings'!$C$8:$O$21,MATCH($C260,'3c Mappings'!$B$8:$B$21,0),MATCH($B260,'3c Mappings'!$C$7:$O$7,0)))</f>
        <v>0</v>
      </c>
      <c r="H260" s="82">
        <f>IF(H220="-","-",H220*INDEX('3c Mappings'!$C$8:$O$21,MATCH($C260,'3c Mappings'!$B$8:$B$21,0),MATCH($B260,'3c Mappings'!$C$7:$O$7,0)))</f>
        <v>0</v>
      </c>
      <c r="I260" s="82">
        <f>IF(I220="-","-",I220*INDEX('3c Mappings'!$C$8:$O$21,MATCH($C260,'3c Mappings'!$B$8:$B$21,0),MATCH($B260,'3c Mappings'!$C$7:$O$7,0)))</f>
        <v>0</v>
      </c>
      <c r="J260" s="82">
        <f>IF(J220="-","-",J220*INDEX('3c Mappings'!$C$8:$O$21,MATCH($C260,'3c Mappings'!$B$8:$B$21,0),MATCH($B260,'3c Mappings'!$C$7:$O$7,0)))</f>
        <v>0</v>
      </c>
      <c r="K260" s="82">
        <f>IF(K220="-","-",K220*INDEX('3c Mappings'!$C$8:$O$21,MATCH($C260,'3c Mappings'!$B$8:$B$21,0),MATCH($B260,'3c Mappings'!$C$7:$O$7,0)))</f>
        <v>0</v>
      </c>
      <c r="L260" s="82">
        <f>IF(L220="-","-",L220*INDEX('3c Mappings'!$C$8:$O$21,MATCH($C260,'3c Mappings'!$B$8:$B$21,0),MATCH($B260,'3c Mappings'!$C$7:$O$7,0)))</f>
        <v>0</v>
      </c>
      <c r="M260" s="82">
        <f>IF(M220="-","-",M220*INDEX('3c Mappings'!$C$8:$O$21,MATCH($C260,'3c Mappings'!$B$8:$B$21,0),MATCH($B260,'3c Mappings'!$C$7:$O$7,0)))</f>
        <v>0</v>
      </c>
      <c r="N260" s="84"/>
      <c r="O260" s="82">
        <f>IF(O220="-","-",O220*INDEX('3c Mappings'!$C$8:$O$21,MATCH($C260,'3c Mappings'!$B$8:$B$21,0),MATCH($B260,'3c Mappings'!$C$7:$O$7,0)))</f>
        <v>0</v>
      </c>
      <c r="P260" s="82">
        <f>IF(P220="-","-",P220*INDEX('3c Mappings'!$C$8:$O$21,MATCH($C260,'3c Mappings'!$B$8:$B$21,0),MATCH($B260,'3c Mappings'!$C$7:$O$7,0)))</f>
        <v>0</v>
      </c>
      <c r="Q260" s="82">
        <f>IF(Q220="-","-",Q220*INDEX('3c Mappings'!$C$8:$O$21,MATCH($C260,'3c Mappings'!$B$8:$B$21,0),MATCH($B260,'3c Mappings'!$C$7:$O$7,0)))</f>
        <v>0</v>
      </c>
      <c r="R260" s="82">
        <f>IF(R220="-","-",R220*INDEX('3c Mappings'!$C$8:$O$21,MATCH($C260,'3c Mappings'!$B$8:$B$21,0),MATCH($B260,'3c Mappings'!$C$7:$O$7,0)))</f>
        <v>0</v>
      </c>
      <c r="S260" s="82">
        <f>IF(S220="-","-",S220*INDEX('3c Mappings'!$C$8:$O$21,MATCH($C260,'3c Mappings'!$B$8:$B$21,0),MATCH($B260,'3c Mappings'!$C$7:$O$7,0)))</f>
        <v>0</v>
      </c>
      <c r="T260" s="82">
        <f>IF(T220="-","-",T220*INDEX('3c Mappings'!$C$8:$O$21,MATCH($C260,'3c Mappings'!$B$8:$B$21,0),MATCH($B260,'3c Mappings'!$C$7:$O$7,0)))</f>
        <v>0</v>
      </c>
      <c r="U260" s="82">
        <f>IF(U220="-","-",U220*INDEX('3c Mappings'!$C$8:$O$21,MATCH($C260,'3c Mappings'!$B$8:$B$21,0),MATCH($B260,'3c Mappings'!$C$7:$O$7,0)))</f>
        <v>0</v>
      </c>
      <c r="V260" s="82">
        <f>IF(V220="-","-",V220*INDEX('3c Mappings'!$C$8:$O$21,MATCH($C260,'3c Mappings'!$B$8:$B$21,0),MATCH($B260,'3c Mappings'!$C$7:$O$7,0)))</f>
        <v>0</v>
      </c>
      <c r="W260" s="82">
        <f>IF(W220="-","-",W220*INDEX('3c Mappings'!$C$8:$O$21,MATCH($C260,'3c Mappings'!$B$8:$B$21,0),MATCH($B260,'3c Mappings'!$C$7:$O$7,0)))</f>
        <v>0</v>
      </c>
      <c r="X260" s="82" t="str">
        <f>IF(X220="-","-",X220*INDEX('3c Mappings'!$C$8:$O$21,MATCH($C260,'3c Mappings'!$B$8:$B$21,0),MATCH($B260,'3c Mappings'!$C$7:$O$7,0)))</f>
        <v>-</v>
      </c>
      <c r="Y260" s="82" t="str">
        <f>IF(Y220="-","-",Y220*INDEX('3c Mappings'!$C$8:$O$21,MATCH($C260,'3c Mappings'!$B$8:$B$21,0),MATCH($B260,'3c Mappings'!$C$7:$O$7,0)))</f>
        <v>-</v>
      </c>
      <c r="Z260" s="10"/>
    </row>
    <row r="261" spans="1:26" s="14" customFormat="1" ht="11.25">
      <c r="A261" s="10"/>
      <c r="B261" s="74" t="s">
        <v>166</v>
      </c>
      <c r="C261" s="75" t="s">
        <v>131</v>
      </c>
      <c r="D261" s="197"/>
      <c r="E261" s="29"/>
      <c r="F261" s="82">
        <f>IF(F221="-","-",F221*INDEX('3c Mappings'!$C$8:$O$21,MATCH($C261,'3c Mappings'!$B$8:$B$21,0),MATCH($B261,'3c Mappings'!$C$7:$O$7,0)))</f>
        <v>0</v>
      </c>
      <c r="G261" s="82">
        <f>IF(G221="-","-",G221*INDEX('3c Mappings'!$C$8:$O$21,MATCH($C261,'3c Mappings'!$B$8:$B$21,0),MATCH($B261,'3c Mappings'!$C$7:$O$7,0)))</f>
        <v>0</v>
      </c>
      <c r="H261" s="82">
        <f>IF(H221="-","-",H221*INDEX('3c Mappings'!$C$8:$O$21,MATCH($C261,'3c Mappings'!$B$8:$B$21,0),MATCH($B261,'3c Mappings'!$C$7:$O$7,0)))</f>
        <v>0</v>
      </c>
      <c r="I261" s="82">
        <f>IF(I221="-","-",I221*INDEX('3c Mappings'!$C$8:$O$21,MATCH($C261,'3c Mappings'!$B$8:$B$21,0),MATCH($B261,'3c Mappings'!$C$7:$O$7,0)))</f>
        <v>0</v>
      </c>
      <c r="J261" s="82">
        <f>IF(J221="-","-",J221*INDEX('3c Mappings'!$C$8:$O$21,MATCH($C261,'3c Mappings'!$B$8:$B$21,0),MATCH($B261,'3c Mappings'!$C$7:$O$7,0)))</f>
        <v>0</v>
      </c>
      <c r="K261" s="82">
        <f>IF(K221="-","-",K221*INDEX('3c Mappings'!$C$8:$O$21,MATCH($C261,'3c Mappings'!$B$8:$B$21,0),MATCH($B261,'3c Mappings'!$C$7:$O$7,0)))</f>
        <v>0</v>
      </c>
      <c r="L261" s="82">
        <f>IF(L221="-","-",L221*INDEX('3c Mappings'!$C$8:$O$21,MATCH($C261,'3c Mappings'!$B$8:$B$21,0),MATCH($B261,'3c Mappings'!$C$7:$O$7,0)))</f>
        <v>0</v>
      </c>
      <c r="M261" s="82">
        <f>IF(M221="-","-",M221*INDEX('3c Mappings'!$C$8:$O$21,MATCH($C261,'3c Mappings'!$B$8:$B$21,0),MATCH($B261,'3c Mappings'!$C$7:$O$7,0)))</f>
        <v>0</v>
      </c>
      <c r="N261" s="84"/>
      <c r="O261" s="82">
        <f>IF(O221="-","-",O221*INDEX('3c Mappings'!$C$8:$O$21,MATCH($C261,'3c Mappings'!$B$8:$B$21,0),MATCH($B261,'3c Mappings'!$C$7:$O$7,0)))</f>
        <v>0</v>
      </c>
      <c r="P261" s="82">
        <f>IF(P221="-","-",P221*INDEX('3c Mappings'!$C$8:$O$21,MATCH($C261,'3c Mappings'!$B$8:$B$21,0),MATCH($B261,'3c Mappings'!$C$7:$O$7,0)))</f>
        <v>0</v>
      </c>
      <c r="Q261" s="82">
        <f>IF(Q221="-","-",Q221*INDEX('3c Mappings'!$C$8:$O$21,MATCH($C261,'3c Mappings'!$B$8:$B$21,0),MATCH($B261,'3c Mappings'!$C$7:$O$7,0)))</f>
        <v>0</v>
      </c>
      <c r="R261" s="82">
        <f>IF(R221="-","-",R221*INDEX('3c Mappings'!$C$8:$O$21,MATCH($C261,'3c Mappings'!$B$8:$B$21,0),MATCH($B261,'3c Mappings'!$C$7:$O$7,0)))</f>
        <v>0</v>
      </c>
      <c r="S261" s="82">
        <f>IF(S221="-","-",S221*INDEX('3c Mappings'!$C$8:$O$21,MATCH($C261,'3c Mappings'!$B$8:$B$21,0),MATCH($B261,'3c Mappings'!$C$7:$O$7,0)))</f>
        <v>0</v>
      </c>
      <c r="T261" s="82">
        <f>IF(T221="-","-",T221*INDEX('3c Mappings'!$C$8:$O$21,MATCH($C261,'3c Mappings'!$B$8:$B$21,0),MATCH($B261,'3c Mappings'!$C$7:$O$7,0)))</f>
        <v>0</v>
      </c>
      <c r="U261" s="82">
        <f>IF(U221="-","-",U221*INDEX('3c Mappings'!$C$8:$O$21,MATCH($C261,'3c Mappings'!$B$8:$B$21,0),MATCH($B261,'3c Mappings'!$C$7:$O$7,0)))</f>
        <v>0</v>
      </c>
      <c r="V261" s="82">
        <f>IF(V221="-","-",V221*INDEX('3c Mappings'!$C$8:$O$21,MATCH($C261,'3c Mappings'!$B$8:$B$21,0),MATCH($B261,'3c Mappings'!$C$7:$O$7,0)))</f>
        <v>0</v>
      </c>
      <c r="W261" s="82">
        <f>IF(W221="-","-",W221*INDEX('3c Mappings'!$C$8:$O$21,MATCH($C261,'3c Mappings'!$B$8:$B$21,0),MATCH($B261,'3c Mappings'!$C$7:$O$7,0)))</f>
        <v>0</v>
      </c>
      <c r="X261" s="82" t="str">
        <f>IF(X221="-","-",X221*INDEX('3c Mappings'!$C$8:$O$21,MATCH($C261,'3c Mappings'!$B$8:$B$21,0),MATCH($B261,'3c Mappings'!$C$7:$O$7,0)))</f>
        <v>-</v>
      </c>
      <c r="Y261" s="82" t="str">
        <f>IF(Y221="-","-",Y221*INDEX('3c Mappings'!$C$8:$O$21,MATCH($C261,'3c Mappings'!$B$8:$B$21,0),MATCH($B261,'3c Mappings'!$C$7:$O$7,0)))</f>
        <v>-</v>
      </c>
      <c r="Z261" s="10"/>
    </row>
    <row r="262" spans="1:26" s="14" customFormat="1" ht="11.25">
      <c r="A262" s="10"/>
      <c r="B262" s="74" t="s">
        <v>167</v>
      </c>
      <c r="C262" s="75" t="s">
        <v>131</v>
      </c>
      <c r="D262" s="197"/>
      <c r="E262" s="29"/>
      <c r="F262" s="82">
        <f>IF(F222="-","-",F222*INDEX('3c Mappings'!$C$8:$O$21,MATCH($C262,'3c Mappings'!$B$8:$B$21,0),MATCH($B262,'3c Mappings'!$C$7:$O$7,0)))</f>
        <v>0</v>
      </c>
      <c r="G262" s="82">
        <f>IF(G222="-","-",G222*INDEX('3c Mappings'!$C$8:$O$21,MATCH($C262,'3c Mappings'!$B$8:$B$21,0),MATCH($B262,'3c Mappings'!$C$7:$O$7,0)))</f>
        <v>0</v>
      </c>
      <c r="H262" s="82">
        <f>IF(H222="-","-",H222*INDEX('3c Mappings'!$C$8:$O$21,MATCH($C262,'3c Mappings'!$B$8:$B$21,0),MATCH($B262,'3c Mappings'!$C$7:$O$7,0)))</f>
        <v>0</v>
      </c>
      <c r="I262" s="82">
        <f>IF(I222="-","-",I222*INDEX('3c Mappings'!$C$8:$O$21,MATCH($C262,'3c Mappings'!$B$8:$B$21,0),MATCH($B262,'3c Mappings'!$C$7:$O$7,0)))</f>
        <v>0</v>
      </c>
      <c r="J262" s="82">
        <f>IF(J222="-","-",J222*INDEX('3c Mappings'!$C$8:$O$21,MATCH($C262,'3c Mappings'!$B$8:$B$21,0),MATCH($B262,'3c Mappings'!$C$7:$O$7,0)))</f>
        <v>0</v>
      </c>
      <c r="K262" s="82">
        <f>IF(K222="-","-",K222*INDEX('3c Mappings'!$C$8:$O$21,MATCH($C262,'3c Mappings'!$B$8:$B$21,0),MATCH($B262,'3c Mappings'!$C$7:$O$7,0)))</f>
        <v>0</v>
      </c>
      <c r="L262" s="82">
        <f>IF(L222="-","-",L222*INDEX('3c Mappings'!$C$8:$O$21,MATCH($C262,'3c Mappings'!$B$8:$B$21,0),MATCH($B262,'3c Mappings'!$C$7:$O$7,0)))</f>
        <v>0</v>
      </c>
      <c r="M262" s="82">
        <f>IF(M222="-","-",M222*INDEX('3c Mappings'!$C$8:$O$21,MATCH($C262,'3c Mappings'!$B$8:$B$21,0),MATCH($B262,'3c Mappings'!$C$7:$O$7,0)))</f>
        <v>0</v>
      </c>
      <c r="N262" s="84"/>
      <c r="O262" s="82">
        <f>IF(O222="-","-",O222*INDEX('3c Mappings'!$C$8:$O$21,MATCH($C262,'3c Mappings'!$B$8:$B$21,0),MATCH($B262,'3c Mappings'!$C$7:$O$7,0)))</f>
        <v>0</v>
      </c>
      <c r="P262" s="82">
        <f>IF(P222="-","-",P222*INDEX('3c Mappings'!$C$8:$O$21,MATCH($C262,'3c Mappings'!$B$8:$B$21,0),MATCH($B262,'3c Mappings'!$C$7:$O$7,0)))</f>
        <v>0</v>
      </c>
      <c r="Q262" s="82">
        <f>IF(Q222="-","-",Q222*INDEX('3c Mappings'!$C$8:$O$21,MATCH($C262,'3c Mappings'!$B$8:$B$21,0),MATCH($B262,'3c Mappings'!$C$7:$O$7,0)))</f>
        <v>0</v>
      </c>
      <c r="R262" s="82">
        <f>IF(R222="-","-",R222*INDEX('3c Mappings'!$C$8:$O$21,MATCH($C262,'3c Mappings'!$B$8:$B$21,0),MATCH($B262,'3c Mappings'!$C$7:$O$7,0)))</f>
        <v>0</v>
      </c>
      <c r="S262" s="82">
        <f>IF(S222="-","-",S222*INDEX('3c Mappings'!$C$8:$O$21,MATCH($C262,'3c Mappings'!$B$8:$B$21,0),MATCH($B262,'3c Mappings'!$C$7:$O$7,0)))</f>
        <v>0</v>
      </c>
      <c r="T262" s="82">
        <f>IF(T222="-","-",T222*INDEX('3c Mappings'!$C$8:$O$21,MATCH($C262,'3c Mappings'!$B$8:$B$21,0),MATCH($B262,'3c Mappings'!$C$7:$O$7,0)))</f>
        <v>0</v>
      </c>
      <c r="U262" s="82">
        <f>IF(U222="-","-",U222*INDEX('3c Mappings'!$C$8:$O$21,MATCH($C262,'3c Mappings'!$B$8:$B$21,0),MATCH($B262,'3c Mappings'!$C$7:$O$7,0)))</f>
        <v>0</v>
      </c>
      <c r="V262" s="82">
        <f>IF(V222="-","-",V222*INDEX('3c Mappings'!$C$8:$O$21,MATCH($C262,'3c Mappings'!$B$8:$B$21,0),MATCH($B262,'3c Mappings'!$C$7:$O$7,0)))</f>
        <v>0</v>
      </c>
      <c r="W262" s="82">
        <f>IF(W222="-","-",W222*INDEX('3c Mappings'!$C$8:$O$21,MATCH($C262,'3c Mappings'!$B$8:$B$21,0),MATCH($B262,'3c Mappings'!$C$7:$O$7,0)))</f>
        <v>0</v>
      </c>
      <c r="X262" s="82" t="str">
        <f>IF(X222="-","-",X222*INDEX('3c Mappings'!$C$8:$O$21,MATCH($C262,'3c Mappings'!$B$8:$B$21,0),MATCH($B262,'3c Mappings'!$C$7:$O$7,0)))</f>
        <v>-</v>
      </c>
      <c r="Y262" s="82" t="str">
        <f>IF(Y222="-","-",Y222*INDEX('3c Mappings'!$C$8:$O$21,MATCH($C262,'3c Mappings'!$B$8:$B$21,0),MATCH($B262,'3c Mappings'!$C$7:$O$7,0)))</f>
        <v>-</v>
      </c>
      <c r="Z262" s="10"/>
    </row>
    <row r="263" spans="1:26" s="14" customFormat="1" ht="11.25">
      <c r="A263" s="10"/>
      <c r="B263" s="74" t="s">
        <v>168</v>
      </c>
      <c r="C263" s="75" t="s">
        <v>131</v>
      </c>
      <c r="D263" s="197"/>
      <c r="E263" s="29"/>
      <c r="F263" s="82">
        <f>IF(F223="-","-",F223*INDEX('3c Mappings'!$C$8:$O$21,MATCH($C263,'3c Mappings'!$B$8:$B$21,0),MATCH($B263,'3c Mappings'!$C$7:$O$7,0)))</f>
        <v>0</v>
      </c>
      <c r="G263" s="82">
        <f>IF(G223="-","-",G223*INDEX('3c Mappings'!$C$8:$O$21,MATCH($C263,'3c Mappings'!$B$8:$B$21,0),MATCH($B263,'3c Mappings'!$C$7:$O$7,0)))</f>
        <v>0</v>
      </c>
      <c r="H263" s="82">
        <f>IF(H223="-","-",H223*INDEX('3c Mappings'!$C$8:$O$21,MATCH($C263,'3c Mappings'!$B$8:$B$21,0),MATCH($B263,'3c Mappings'!$C$7:$O$7,0)))</f>
        <v>0</v>
      </c>
      <c r="I263" s="82">
        <f>IF(I223="-","-",I223*INDEX('3c Mappings'!$C$8:$O$21,MATCH($C263,'3c Mappings'!$B$8:$B$21,0),MATCH($B263,'3c Mappings'!$C$7:$O$7,0)))</f>
        <v>0</v>
      </c>
      <c r="J263" s="82">
        <f>IF(J223="-","-",J223*INDEX('3c Mappings'!$C$8:$O$21,MATCH($C263,'3c Mappings'!$B$8:$B$21,0),MATCH($B263,'3c Mappings'!$C$7:$O$7,0)))</f>
        <v>0</v>
      </c>
      <c r="K263" s="82">
        <f>IF(K223="-","-",K223*INDEX('3c Mappings'!$C$8:$O$21,MATCH($C263,'3c Mappings'!$B$8:$B$21,0),MATCH($B263,'3c Mappings'!$C$7:$O$7,0)))</f>
        <v>0</v>
      </c>
      <c r="L263" s="82">
        <f>IF(L223="-","-",L223*INDEX('3c Mappings'!$C$8:$O$21,MATCH($C263,'3c Mappings'!$B$8:$B$21,0),MATCH($B263,'3c Mappings'!$C$7:$O$7,0)))</f>
        <v>0</v>
      </c>
      <c r="M263" s="82">
        <f>IF(M223="-","-",M223*INDEX('3c Mappings'!$C$8:$O$21,MATCH($C263,'3c Mappings'!$B$8:$B$21,0),MATCH($B263,'3c Mappings'!$C$7:$O$7,0)))</f>
        <v>0</v>
      </c>
      <c r="N263" s="84"/>
      <c r="O263" s="82">
        <f>IF(O223="-","-",O223*INDEX('3c Mappings'!$C$8:$O$21,MATCH($C263,'3c Mappings'!$B$8:$B$21,0),MATCH($B263,'3c Mappings'!$C$7:$O$7,0)))</f>
        <v>0</v>
      </c>
      <c r="P263" s="82">
        <f>IF(P223="-","-",P223*INDEX('3c Mappings'!$C$8:$O$21,MATCH($C263,'3c Mappings'!$B$8:$B$21,0),MATCH($B263,'3c Mappings'!$C$7:$O$7,0)))</f>
        <v>0</v>
      </c>
      <c r="Q263" s="82">
        <f>IF(Q223="-","-",Q223*INDEX('3c Mappings'!$C$8:$O$21,MATCH($C263,'3c Mappings'!$B$8:$B$21,0),MATCH($B263,'3c Mappings'!$C$7:$O$7,0)))</f>
        <v>0</v>
      </c>
      <c r="R263" s="82">
        <f>IF(R223="-","-",R223*INDEX('3c Mappings'!$C$8:$O$21,MATCH($C263,'3c Mappings'!$B$8:$B$21,0),MATCH($B263,'3c Mappings'!$C$7:$O$7,0)))</f>
        <v>0</v>
      </c>
      <c r="S263" s="82">
        <f>IF(S223="-","-",S223*INDEX('3c Mappings'!$C$8:$O$21,MATCH($C263,'3c Mappings'!$B$8:$B$21,0),MATCH($B263,'3c Mappings'!$C$7:$O$7,0)))</f>
        <v>0</v>
      </c>
      <c r="T263" s="82">
        <f>IF(T223="-","-",T223*INDEX('3c Mappings'!$C$8:$O$21,MATCH($C263,'3c Mappings'!$B$8:$B$21,0),MATCH($B263,'3c Mappings'!$C$7:$O$7,0)))</f>
        <v>0</v>
      </c>
      <c r="U263" s="82">
        <f>IF(U223="-","-",U223*INDEX('3c Mappings'!$C$8:$O$21,MATCH($C263,'3c Mappings'!$B$8:$B$21,0),MATCH($B263,'3c Mappings'!$C$7:$O$7,0)))</f>
        <v>0</v>
      </c>
      <c r="V263" s="82">
        <f>IF(V223="-","-",V223*INDEX('3c Mappings'!$C$8:$O$21,MATCH($C263,'3c Mappings'!$B$8:$B$21,0),MATCH($B263,'3c Mappings'!$C$7:$O$7,0)))</f>
        <v>0</v>
      </c>
      <c r="W263" s="82">
        <f>IF(W223="-","-",W223*INDEX('3c Mappings'!$C$8:$O$21,MATCH($C263,'3c Mappings'!$B$8:$B$21,0),MATCH($B263,'3c Mappings'!$C$7:$O$7,0)))</f>
        <v>0</v>
      </c>
      <c r="X263" s="82" t="str">
        <f>IF(X223="-","-",X223*INDEX('3c Mappings'!$C$8:$O$21,MATCH($C263,'3c Mappings'!$B$8:$B$21,0),MATCH($B263,'3c Mappings'!$C$7:$O$7,0)))</f>
        <v>-</v>
      </c>
      <c r="Y263" s="82" t="str">
        <f>IF(Y223="-","-",Y223*INDEX('3c Mappings'!$C$8:$O$21,MATCH($C263,'3c Mappings'!$B$8:$B$21,0),MATCH($B263,'3c Mappings'!$C$7:$O$7,0)))</f>
        <v>-</v>
      </c>
      <c r="Z263" s="10"/>
    </row>
    <row r="264" spans="1:26" s="14" customFormat="1" ht="12.6" customHeight="1">
      <c r="A264" s="10"/>
      <c r="B264" s="74" t="s">
        <v>156</v>
      </c>
      <c r="C264" s="75" t="s">
        <v>132</v>
      </c>
      <c r="D264" s="197"/>
      <c r="E264" s="29"/>
      <c r="F264" s="82">
        <f>IF(F211="-","-",F211*INDEX('3c Mappings'!$C$8:$O$21,MATCH($C264,'3c Mappings'!$B$8:$B$21,0),MATCH($B264,'3c Mappings'!$C$7:$O$7,0)))</f>
        <v>0</v>
      </c>
      <c r="G264" s="82">
        <f>IF(G211="-","-",G211*INDEX('3c Mappings'!$C$8:$O$21,MATCH($C264,'3c Mappings'!$B$8:$B$21,0),MATCH($B264,'3c Mappings'!$C$7:$O$7,0)))</f>
        <v>0</v>
      </c>
      <c r="H264" s="82">
        <f>IF(H211="-","-",H211*INDEX('3c Mappings'!$C$8:$O$21,MATCH($C264,'3c Mappings'!$B$8:$B$21,0),MATCH($B264,'3c Mappings'!$C$7:$O$7,0)))</f>
        <v>0</v>
      </c>
      <c r="I264" s="82">
        <f>IF(I211="-","-",I211*INDEX('3c Mappings'!$C$8:$O$21,MATCH($C264,'3c Mappings'!$B$8:$B$21,0),MATCH($B264,'3c Mappings'!$C$7:$O$7,0)))</f>
        <v>0</v>
      </c>
      <c r="J264" s="82">
        <f>IF(J211="-","-",J211*INDEX('3c Mappings'!$C$8:$O$21,MATCH($C264,'3c Mappings'!$B$8:$B$21,0),MATCH($B264,'3c Mappings'!$C$7:$O$7,0)))</f>
        <v>0</v>
      </c>
      <c r="K264" s="82">
        <f>IF(K211="-","-",K211*INDEX('3c Mappings'!$C$8:$O$21,MATCH($C264,'3c Mappings'!$B$8:$B$21,0),MATCH($B264,'3c Mappings'!$C$7:$O$7,0)))</f>
        <v>0</v>
      </c>
      <c r="L264" s="82">
        <f>IF(L211="-","-",L211*INDEX('3c Mappings'!$C$8:$O$21,MATCH($C264,'3c Mappings'!$B$8:$B$21,0),MATCH($B264,'3c Mappings'!$C$7:$O$7,0)))</f>
        <v>0</v>
      </c>
      <c r="M264" s="82">
        <f>IF(M211="-","-",M211*INDEX('3c Mappings'!$C$8:$O$21,MATCH($C264,'3c Mappings'!$B$8:$B$21,0),MATCH($B264,'3c Mappings'!$C$7:$O$7,0)))</f>
        <v>0</v>
      </c>
      <c r="N264" s="84"/>
      <c r="O264" s="82">
        <f>IF(O211="-","-",O211*INDEX('3c Mappings'!$C$8:$O$21,MATCH($C264,'3c Mappings'!$B$8:$B$21,0),MATCH($B264,'3c Mappings'!$C$7:$O$7,0)))</f>
        <v>0</v>
      </c>
      <c r="P264" s="82">
        <f>IF(P211="-","-",P211*INDEX('3c Mappings'!$C$8:$O$21,MATCH($C264,'3c Mappings'!$B$8:$B$21,0),MATCH($B264,'3c Mappings'!$C$7:$O$7,0)))</f>
        <v>0</v>
      </c>
      <c r="Q264" s="82">
        <f>IF(Q211="-","-",Q211*INDEX('3c Mappings'!$C$8:$O$21,MATCH($C264,'3c Mappings'!$B$8:$B$21,0),MATCH($B264,'3c Mappings'!$C$7:$O$7,0)))</f>
        <v>0</v>
      </c>
      <c r="R264" s="82">
        <f>IF(R211="-","-",R211*INDEX('3c Mappings'!$C$8:$O$21,MATCH($C264,'3c Mappings'!$B$8:$B$21,0),MATCH($B264,'3c Mappings'!$C$7:$O$7,0)))</f>
        <v>0</v>
      </c>
      <c r="S264" s="82">
        <f>IF(S211="-","-",S211*INDEX('3c Mappings'!$C$8:$O$21,MATCH($C264,'3c Mappings'!$B$8:$B$21,0),MATCH($B264,'3c Mappings'!$C$7:$O$7,0)))</f>
        <v>0</v>
      </c>
      <c r="T264" s="82">
        <f>IF(T211="-","-",T211*INDEX('3c Mappings'!$C$8:$O$21,MATCH($C264,'3c Mappings'!$B$8:$B$21,0),MATCH($B264,'3c Mappings'!$C$7:$O$7,0)))</f>
        <v>0</v>
      </c>
      <c r="U264" s="82">
        <f>IF(U211="-","-",U211*INDEX('3c Mappings'!$C$8:$O$21,MATCH($C264,'3c Mappings'!$B$8:$B$21,0),MATCH($B264,'3c Mappings'!$C$7:$O$7,0)))</f>
        <v>0</v>
      </c>
      <c r="V264" s="82">
        <f>IF(V211="-","-",V211*INDEX('3c Mappings'!$C$8:$O$21,MATCH($C264,'3c Mappings'!$B$8:$B$21,0),MATCH($B264,'3c Mappings'!$C$7:$O$7,0)))</f>
        <v>0</v>
      </c>
      <c r="W264" s="82">
        <f>IF(W211="-","-",W211*INDEX('3c Mappings'!$C$8:$O$21,MATCH($C264,'3c Mappings'!$B$8:$B$21,0),MATCH($B264,'3c Mappings'!$C$7:$O$7,0)))</f>
        <v>0</v>
      </c>
      <c r="X264" s="82" t="str">
        <f>IF(X211="-","-",X211*INDEX('3c Mappings'!$C$8:$O$21,MATCH($C264,'3c Mappings'!$B$8:$B$21,0),MATCH($B264,'3c Mappings'!$C$7:$O$7,0)))</f>
        <v>-</v>
      </c>
      <c r="Y264" s="82" t="str">
        <f>IF(Y211="-","-",Y211*INDEX('3c Mappings'!$C$8:$O$21,MATCH($C264,'3c Mappings'!$B$8:$B$21,0),MATCH($B264,'3c Mappings'!$C$7:$O$7,0)))</f>
        <v>-</v>
      </c>
      <c r="Z264" s="10"/>
    </row>
    <row r="265" spans="1:26" s="14" customFormat="1" ht="11.25">
      <c r="A265" s="10"/>
      <c r="B265" s="74" t="s">
        <v>157</v>
      </c>
      <c r="C265" s="75" t="s">
        <v>132</v>
      </c>
      <c r="D265" s="197"/>
      <c r="E265" s="29"/>
      <c r="F265" s="82">
        <f>IF(F212="-","-",F212*INDEX('3c Mappings'!$C$8:$O$21,MATCH($C265,'3c Mappings'!$B$8:$B$21,0),MATCH($B265,'3c Mappings'!$C$7:$O$7,0)))</f>
        <v>0</v>
      </c>
      <c r="G265" s="82">
        <f>IF(G212="-","-",G212*INDEX('3c Mappings'!$C$8:$O$21,MATCH($C265,'3c Mappings'!$B$8:$B$21,0),MATCH($B265,'3c Mappings'!$C$7:$O$7,0)))</f>
        <v>0</v>
      </c>
      <c r="H265" s="82">
        <f>IF(H212="-","-",H212*INDEX('3c Mappings'!$C$8:$O$21,MATCH($C265,'3c Mappings'!$B$8:$B$21,0),MATCH($B265,'3c Mappings'!$C$7:$O$7,0)))</f>
        <v>0</v>
      </c>
      <c r="I265" s="82">
        <f>IF(I212="-","-",I212*INDEX('3c Mappings'!$C$8:$O$21,MATCH($C265,'3c Mappings'!$B$8:$B$21,0),MATCH($B265,'3c Mappings'!$C$7:$O$7,0)))</f>
        <v>0</v>
      </c>
      <c r="J265" s="82">
        <f>IF(J212="-","-",J212*INDEX('3c Mappings'!$C$8:$O$21,MATCH($C265,'3c Mappings'!$B$8:$B$21,0),MATCH($B265,'3c Mappings'!$C$7:$O$7,0)))</f>
        <v>0</v>
      </c>
      <c r="K265" s="82">
        <f>IF(K212="-","-",K212*INDEX('3c Mappings'!$C$8:$O$21,MATCH($C265,'3c Mappings'!$B$8:$B$21,0),MATCH($B265,'3c Mappings'!$C$7:$O$7,0)))</f>
        <v>0</v>
      </c>
      <c r="L265" s="82">
        <f>IF(L212="-","-",L212*INDEX('3c Mappings'!$C$8:$O$21,MATCH($C265,'3c Mappings'!$B$8:$B$21,0),MATCH($B265,'3c Mappings'!$C$7:$O$7,0)))</f>
        <v>0</v>
      </c>
      <c r="M265" s="82">
        <f>IF(M212="-","-",M212*INDEX('3c Mappings'!$C$8:$O$21,MATCH($C265,'3c Mappings'!$B$8:$B$21,0),MATCH($B265,'3c Mappings'!$C$7:$O$7,0)))</f>
        <v>0</v>
      </c>
      <c r="N265" s="84"/>
      <c r="O265" s="82">
        <f>IF(O212="-","-",O212*INDEX('3c Mappings'!$C$8:$O$21,MATCH($C265,'3c Mappings'!$B$8:$B$21,0),MATCH($B265,'3c Mappings'!$C$7:$O$7,0)))</f>
        <v>0</v>
      </c>
      <c r="P265" s="82">
        <f>IF(P212="-","-",P212*INDEX('3c Mappings'!$C$8:$O$21,MATCH($C265,'3c Mappings'!$B$8:$B$21,0),MATCH($B265,'3c Mappings'!$C$7:$O$7,0)))</f>
        <v>0</v>
      </c>
      <c r="Q265" s="82">
        <f>IF(Q212="-","-",Q212*INDEX('3c Mappings'!$C$8:$O$21,MATCH($C265,'3c Mappings'!$B$8:$B$21,0),MATCH($B265,'3c Mappings'!$C$7:$O$7,0)))</f>
        <v>0</v>
      </c>
      <c r="R265" s="82">
        <f>IF(R212="-","-",R212*INDEX('3c Mappings'!$C$8:$O$21,MATCH($C265,'3c Mappings'!$B$8:$B$21,0),MATCH($B265,'3c Mappings'!$C$7:$O$7,0)))</f>
        <v>0</v>
      </c>
      <c r="S265" s="82">
        <f>IF(S212="-","-",S212*INDEX('3c Mappings'!$C$8:$O$21,MATCH($C265,'3c Mappings'!$B$8:$B$21,0),MATCH($B265,'3c Mappings'!$C$7:$O$7,0)))</f>
        <v>0</v>
      </c>
      <c r="T265" s="82">
        <f>IF(T212="-","-",T212*INDEX('3c Mappings'!$C$8:$O$21,MATCH($C265,'3c Mappings'!$B$8:$B$21,0),MATCH($B265,'3c Mappings'!$C$7:$O$7,0)))</f>
        <v>0</v>
      </c>
      <c r="U265" s="82">
        <f>IF(U212="-","-",U212*INDEX('3c Mappings'!$C$8:$O$21,MATCH($C265,'3c Mappings'!$B$8:$B$21,0),MATCH($B265,'3c Mappings'!$C$7:$O$7,0)))</f>
        <v>0</v>
      </c>
      <c r="V265" s="82">
        <f>IF(V212="-","-",V212*INDEX('3c Mappings'!$C$8:$O$21,MATCH($C265,'3c Mappings'!$B$8:$B$21,0),MATCH($B265,'3c Mappings'!$C$7:$O$7,0)))</f>
        <v>0</v>
      </c>
      <c r="W265" s="82">
        <f>IF(W212="-","-",W212*INDEX('3c Mappings'!$C$8:$O$21,MATCH($C265,'3c Mappings'!$B$8:$B$21,0),MATCH($B265,'3c Mappings'!$C$7:$O$7,0)))</f>
        <v>0</v>
      </c>
      <c r="X265" s="82" t="str">
        <f>IF(X212="-","-",X212*INDEX('3c Mappings'!$C$8:$O$21,MATCH($C265,'3c Mappings'!$B$8:$B$21,0),MATCH($B265,'3c Mappings'!$C$7:$O$7,0)))</f>
        <v>-</v>
      </c>
      <c r="Y265" s="82" t="str">
        <f>IF(Y212="-","-",Y212*INDEX('3c Mappings'!$C$8:$O$21,MATCH($C265,'3c Mappings'!$B$8:$B$21,0),MATCH($B265,'3c Mappings'!$C$7:$O$7,0)))</f>
        <v>-</v>
      </c>
      <c r="Z265" s="10"/>
    </row>
    <row r="266" spans="1:26" s="14" customFormat="1" ht="11.25">
      <c r="A266" s="10"/>
      <c r="B266" s="74" t="s">
        <v>158</v>
      </c>
      <c r="C266" s="75" t="s">
        <v>132</v>
      </c>
      <c r="D266" s="197"/>
      <c r="E266" s="29"/>
      <c r="F266" s="82">
        <f>IF(F213="-","-",F213*INDEX('3c Mappings'!$C$8:$O$21,MATCH($C266,'3c Mappings'!$B$8:$B$21,0),MATCH($B266,'3c Mappings'!$C$7:$O$7,0)))</f>
        <v>0</v>
      </c>
      <c r="G266" s="82">
        <f>IF(G213="-","-",G213*INDEX('3c Mappings'!$C$8:$O$21,MATCH($C266,'3c Mappings'!$B$8:$B$21,0),MATCH($B266,'3c Mappings'!$C$7:$O$7,0)))</f>
        <v>0</v>
      </c>
      <c r="H266" s="82">
        <f>IF(H213="-","-",H213*INDEX('3c Mappings'!$C$8:$O$21,MATCH($C266,'3c Mappings'!$B$8:$B$21,0),MATCH($B266,'3c Mappings'!$C$7:$O$7,0)))</f>
        <v>0</v>
      </c>
      <c r="I266" s="82">
        <f>IF(I213="-","-",I213*INDEX('3c Mappings'!$C$8:$O$21,MATCH($C266,'3c Mappings'!$B$8:$B$21,0),MATCH($B266,'3c Mappings'!$C$7:$O$7,0)))</f>
        <v>0</v>
      </c>
      <c r="J266" s="82">
        <f>IF(J213="-","-",J213*INDEX('3c Mappings'!$C$8:$O$21,MATCH($C266,'3c Mappings'!$B$8:$B$21,0),MATCH($B266,'3c Mappings'!$C$7:$O$7,0)))</f>
        <v>0</v>
      </c>
      <c r="K266" s="82">
        <f>IF(K213="-","-",K213*INDEX('3c Mappings'!$C$8:$O$21,MATCH($C266,'3c Mappings'!$B$8:$B$21,0),MATCH($B266,'3c Mappings'!$C$7:$O$7,0)))</f>
        <v>0</v>
      </c>
      <c r="L266" s="82">
        <f>IF(L213="-","-",L213*INDEX('3c Mappings'!$C$8:$O$21,MATCH($C266,'3c Mappings'!$B$8:$B$21,0),MATCH($B266,'3c Mappings'!$C$7:$O$7,0)))</f>
        <v>0</v>
      </c>
      <c r="M266" s="82">
        <f>IF(M213="-","-",M213*INDEX('3c Mappings'!$C$8:$O$21,MATCH($C266,'3c Mappings'!$B$8:$B$21,0),MATCH($B266,'3c Mappings'!$C$7:$O$7,0)))</f>
        <v>0</v>
      </c>
      <c r="N266" s="84"/>
      <c r="O266" s="82">
        <f>IF(O213="-","-",O213*INDEX('3c Mappings'!$C$8:$O$21,MATCH($C266,'3c Mappings'!$B$8:$B$21,0),MATCH($B266,'3c Mappings'!$C$7:$O$7,0)))</f>
        <v>0</v>
      </c>
      <c r="P266" s="82">
        <f>IF(P213="-","-",P213*INDEX('3c Mappings'!$C$8:$O$21,MATCH($C266,'3c Mappings'!$B$8:$B$21,0),MATCH($B266,'3c Mappings'!$C$7:$O$7,0)))</f>
        <v>0</v>
      </c>
      <c r="Q266" s="82">
        <f>IF(Q213="-","-",Q213*INDEX('3c Mappings'!$C$8:$O$21,MATCH($C266,'3c Mappings'!$B$8:$B$21,0),MATCH($B266,'3c Mappings'!$C$7:$O$7,0)))</f>
        <v>0</v>
      </c>
      <c r="R266" s="82">
        <f>IF(R213="-","-",R213*INDEX('3c Mappings'!$C$8:$O$21,MATCH($C266,'3c Mappings'!$B$8:$B$21,0),MATCH($B266,'3c Mappings'!$C$7:$O$7,0)))</f>
        <v>0</v>
      </c>
      <c r="S266" s="82">
        <f>IF(S213="-","-",S213*INDEX('3c Mappings'!$C$8:$O$21,MATCH($C266,'3c Mappings'!$B$8:$B$21,0),MATCH($B266,'3c Mappings'!$C$7:$O$7,0)))</f>
        <v>0</v>
      </c>
      <c r="T266" s="82">
        <f>IF(T213="-","-",T213*INDEX('3c Mappings'!$C$8:$O$21,MATCH($C266,'3c Mappings'!$B$8:$B$21,0),MATCH($B266,'3c Mappings'!$C$7:$O$7,0)))</f>
        <v>0</v>
      </c>
      <c r="U266" s="82">
        <f>IF(U213="-","-",U213*INDEX('3c Mappings'!$C$8:$O$21,MATCH($C266,'3c Mappings'!$B$8:$B$21,0),MATCH($B266,'3c Mappings'!$C$7:$O$7,0)))</f>
        <v>0</v>
      </c>
      <c r="V266" s="82">
        <f>IF(V213="-","-",V213*INDEX('3c Mappings'!$C$8:$O$21,MATCH($C266,'3c Mappings'!$B$8:$B$21,0),MATCH($B266,'3c Mappings'!$C$7:$O$7,0)))</f>
        <v>0</v>
      </c>
      <c r="W266" s="82">
        <f>IF(W213="-","-",W213*INDEX('3c Mappings'!$C$8:$O$21,MATCH($C266,'3c Mappings'!$B$8:$B$21,0),MATCH($B266,'3c Mappings'!$C$7:$O$7,0)))</f>
        <v>0</v>
      </c>
      <c r="X266" s="82" t="str">
        <f>IF(X213="-","-",X213*INDEX('3c Mappings'!$C$8:$O$21,MATCH($C266,'3c Mappings'!$B$8:$B$21,0),MATCH($B266,'3c Mappings'!$C$7:$O$7,0)))</f>
        <v>-</v>
      </c>
      <c r="Y266" s="82" t="str">
        <f>IF(Y213="-","-",Y213*INDEX('3c Mappings'!$C$8:$O$21,MATCH($C266,'3c Mappings'!$B$8:$B$21,0),MATCH($B266,'3c Mappings'!$C$7:$O$7,0)))</f>
        <v>-</v>
      </c>
      <c r="Z266" s="10"/>
    </row>
    <row r="267" spans="1:26" s="14" customFormat="1" ht="11.25">
      <c r="A267" s="10"/>
      <c r="B267" s="74" t="s">
        <v>159</v>
      </c>
      <c r="C267" s="75" t="s">
        <v>132</v>
      </c>
      <c r="D267" s="197"/>
      <c r="E267" s="29"/>
      <c r="F267" s="82">
        <f>IF(F214="-","-",F214*INDEX('3c Mappings'!$C$8:$O$21,MATCH($C267,'3c Mappings'!$B$8:$B$21,0),MATCH($B267,'3c Mappings'!$C$7:$O$7,0)))</f>
        <v>0</v>
      </c>
      <c r="G267" s="82">
        <f>IF(G214="-","-",G214*INDEX('3c Mappings'!$C$8:$O$21,MATCH($C267,'3c Mappings'!$B$8:$B$21,0),MATCH($B267,'3c Mappings'!$C$7:$O$7,0)))</f>
        <v>0</v>
      </c>
      <c r="H267" s="82">
        <f>IF(H214="-","-",H214*INDEX('3c Mappings'!$C$8:$O$21,MATCH($C267,'3c Mappings'!$B$8:$B$21,0),MATCH($B267,'3c Mappings'!$C$7:$O$7,0)))</f>
        <v>0</v>
      </c>
      <c r="I267" s="82">
        <f>IF(I214="-","-",I214*INDEX('3c Mappings'!$C$8:$O$21,MATCH($C267,'3c Mappings'!$B$8:$B$21,0),MATCH($B267,'3c Mappings'!$C$7:$O$7,0)))</f>
        <v>0</v>
      </c>
      <c r="J267" s="82">
        <f>IF(J214="-","-",J214*INDEX('3c Mappings'!$C$8:$O$21,MATCH($C267,'3c Mappings'!$B$8:$B$21,0),MATCH($B267,'3c Mappings'!$C$7:$O$7,0)))</f>
        <v>0</v>
      </c>
      <c r="K267" s="82">
        <f>IF(K214="-","-",K214*INDEX('3c Mappings'!$C$8:$O$21,MATCH($C267,'3c Mappings'!$B$8:$B$21,0),MATCH($B267,'3c Mappings'!$C$7:$O$7,0)))</f>
        <v>0</v>
      </c>
      <c r="L267" s="82">
        <f>IF(L214="-","-",L214*INDEX('3c Mappings'!$C$8:$O$21,MATCH($C267,'3c Mappings'!$B$8:$B$21,0),MATCH($B267,'3c Mappings'!$C$7:$O$7,0)))</f>
        <v>0</v>
      </c>
      <c r="M267" s="82">
        <f>IF(M214="-","-",M214*INDEX('3c Mappings'!$C$8:$O$21,MATCH($C267,'3c Mappings'!$B$8:$B$21,0),MATCH($B267,'3c Mappings'!$C$7:$O$7,0)))</f>
        <v>0</v>
      </c>
      <c r="N267" s="84"/>
      <c r="O267" s="82">
        <f>IF(O214="-","-",O214*INDEX('3c Mappings'!$C$8:$O$21,MATCH($C267,'3c Mappings'!$B$8:$B$21,0),MATCH($B267,'3c Mappings'!$C$7:$O$7,0)))</f>
        <v>0</v>
      </c>
      <c r="P267" s="82">
        <f>IF(P214="-","-",P214*INDEX('3c Mappings'!$C$8:$O$21,MATCH($C267,'3c Mappings'!$B$8:$B$21,0),MATCH($B267,'3c Mappings'!$C$7:$O$7,0)))</f>
        <v>0</v>
      </c>
      <c r="Q267" s="82">
        <f>IF(Q214="-","-",Q214*INDEX('3c Mappings'!$C$8:$O$21,MATCH($C267,'3c Mappings'!$B$8:$B$21,0),MATCH($B267,'3c Mappings'!$C$7:$O$7,0)))</f>
        <v>0</v>
      </c>
      <c r="R267" s="82">
        <f>IF(R214="-","-",R214*INDEX('3c Mappings'!$C$8:$O$21,MATCH($C267,'3c Mappings'!$B$8:$B$21,0),MATCH($B267,'3c Mappings'!$C$7:$O$7,0)))</f>
        <v>0</v>
      </c>
      <c r="S267" s="82">
        <f>IF(S214="-","-",S214*INDEX('3c Mappings'!$C$8:$O$21,MATCH($C267,'3c Mappings'!$B$8:$B$21,0),MATCH($B267,'3c Mappings'!$C$7:$O$7,0)))</f>
        <v>0</v>
      </c>
      <c r="T267" s="82">
        <f>IF(T214="-","-",T214*INDEX('3c Mappings'!$C$8:$O$21,MATCH($C267,'3c Mappings'!$B$8:$B$21,0),MATCH($B267,'3c Mappings'!$C$7:$O$7,0)))</f>
        <v>0</v>
      </c>
      <c r="U267" s="82">
        <f>IF(U214="-","-",U214*INDEX('3c Mappings'!$C$8:$O$21,MATCH($C267,'3c Mappings'!$B$8:$B$21,0),MATCH($B267,'3c Mappings'!$C$7:$O$7,0)))</f>
        <v>0</v>
      </c>
      <c r="V267" s="82">
        <f>IF(V214="-","-",V214*INDEX('3c Mappings'!$C$8:$O$21,MATCH($C267,'3c Mappings'!$B$8:$B$21,0),MATCH($B267,'3c Mappings'!$C$7:$O$7,0)))</f>
        <v>0</v>
      </c>
      <c r="W267" s="82">
        <f>IF(W214="-","-",W214*INDEX('3c Mappings'!$C$8:$O$21,MATCH($C267,'3c Mappings'!$B$8:$B$21,0),MATCH($B267,'3c Mappings'!$C$7:$O$7,0)))</f>
        <v>0</v>
      </c>
      <c r="X267" s="82" t="str">
        <f>IF(X214="-","-",X214*INDEX('3c Mappings'!$C$8:$O$21,MATCH($C267,'3c Mappings'!$B$8:$B$21,0),MATCH($B267,'3c Mappings'!$C$7:$O$7,0)))</f>
        <v>-</v>
      </c>
      <c r="Y267" s="82" t="str">
        <f>IF(Y214="-","-",Y214*INDEX('3c Mappings'!$C$8:$O$21,MATCH($C267,'3c Mappings'!$B$8:$B$21,0),MATCH($B267,'3c Mappings'!$C$7:$O$7,0)))</f>
        <v>-</v>
      </c>
      <c r="Z267" s="10"/>
    </row>
    <row r="268" spans="1:26" s="14" customFormat="1" ht="11.25">
      <c r="A268" s="10"/>
      <c r="B268" s="74" t="s">
        <v>160</v>
      </c>
      <c r="C268" s="75" t="s">
        <v>132</v>
      </c>
      <c r="D268" s="197"/>
      <c r="E268" s="29"/>
      <c r="F268" s="82">
        <f>IF(F215="-","-",F215*INDEX('3c Mappings'!$C$8:$O$21,MATCH($C268,'3c Mappings'!$B$8:$B$21,0),MATCH($B268,'3c Mappings'!$C$7:$O$7,0)))</f>
        <v>0</v>
      </c>
      <c r="G268" s="82">
        <f>IF(G215="-","-",G215*INDEX('3c Mappings'!$C$8:$O$21,MATCH($C268,'3c Mappings'!$B$8:$B$21,0),MATCH($B268,'3c Mappings'!$C$7:$O$7,0)))</f>
        <v>0</v>
      </c>
      <c r="H268" s="82">
        <f>IF(H215="-","-",H215*INDEX('3c Mappings'!$C$8:$O$21,MATCH($C268,'3c Mappings'!$B$8:$B$21,0),MATCH($B268,'3c Mappings'!$C$7:$O$7,0)))</f>
        <v>0</v>
      </c>
      <c r="I268" s="82">
        <f>IF(I215="-","-",I215*INDEX('3c Mappings'!$C$8:$O$21,MATCH($C268,'3c Mappings'!$B$8:$B$21,0),MATCH($B268,'3c Mappings'!$C$7:$O$7,0)))</f>
        <v>0</v>
      </c>
      <c r="J268" s="82">
        <f>IF(J215="-","-",J215*INDEX('3c Mappings'!$C$8:$O$21,MATCH($C268,'3c Mappings'!$B$8:$B$21,0),MATCH($B268,'3c Mappings'!$C$7:$O$7,0)))</f>
        <v>0</v>
      </c>
      <c r="K268" s="82">
        <f>IF(K215="-","-",K215*INDEX('3c Mappings'!$C$8:$O$21,MATCH($C268,'3c Mappings'!$B$8:$B$21,0),MATCH($B268,'3c Mappings'!$C$7:$O$7,0)))</f>
        <v>0</v>
      </c>
      <c r="L268" s="82">
        <f>IF(L215="-","-",L215*INDEX('3c Mappings'!$C$8:$O$21,MATCH($C268,'3c Mappings'!$B$8:$B$21,0),MATCH($B268,'3c Mappings'!$C$7:$O$7,0)))</f>
        <v>0</v>
      </c>
      <c r="M268" s="82">
        <f>IF(M215="-","-",M215*INDEX('3c Mappings'!$C$8:$O$21,MATCH($C268,'3c Mappings'!$B$8:$B$21,0),MATCH($B268,'3c Mappings'!$C$7:$O$7,0)))</f>
        <v>0</v>
      </c>
      <c r="N268" s="84"/>
      <c r="O268" s="82">
        <f>IF(O215="-","-",O215*INDEX('3c Mappings'!$C$8:$O$21,MATCH($C268,'3c Mappings'!$B$8:$B$21,0),MATCH($B268,'3c Mappings'!$C$7:$O$7,0)))</f>
        <v>0</v>
      </c>
      <c r="P268" s="82">
        <f>IF(P215="-","-",P215*INDEX('3c Mappings'!$C$8:$O$21,MATCH($C268,'3c Mappings'!$B$8:$B$21,0),MATCH($B268,'3c Mappings'!$C$7:$O$7,0)))</f>
        <v>0</v>
      </c>
      <c r="Q268" s="82">
        <f>IF(Q215="-","-",Q215*INDEX('3c Mappings'!$C$8:$O$21,MATCH($C268,'3c Mappings'!$B$8:$B$21,0),MATCH($B268,'3c Mappings'!$C$7:$O$7,0)))</f>
        <v>0</v>
      </c>
      <c r="R268" s="82">
        <f>IF(R215="-","-",R215*INDEX('3c Mappings'!$C$8:$O$21,MATCH($C268,'3c Mappings'!$B$8:$B$21,0),MATCH($B268,'3c Mappings'!$C$7:$O$7,0)))</f>
        <v>0</v>
      </c>
      <c r="S268" s="82">
        <f>IF(S215="-","-",S215*INDEX('3c Mappings'!$C$8:$O$21,MATCH($C268,'3c Mappings'!$B$8:$B$21,0),MATCH($B268,'3c Mappings'!$C$7:$O$7,0)))</f>
        <v>0</v>
      </c>
      <c r="T268" s="82">
        <f>IF(T215="-","-",T215*INDEX('3c Mappings'!$C$8:$O$21,MATCH($C268,'3c Mappings'!$B$8:$B$21,0),MATCH($B268,'3c Mappings'!$C$7:$O$7,0)))</f>
        <v>0</v>
      </c>
      <c r="U268" s="82">
        <f>IF(U215="-","-",U215*INDEX('3c Mappings'!$C$8:$O$21,MATCH($C268,'3c Mappings'!$B$8:$B$21,0),MATCH($B268,'3c Mappings'!$C$7:$O$7,0)))</f>
        <v>0</v>
      </c>
      <c r="V268" s="82">
        <f>IF(V215="-","-",V215*INDEX('3c Mappings'!$C$8:$O$21,MATCH($C268,'3c Mappings'!$B$8:$B$21,0),MATCH($B268,'3c Mappings'!$C$7:$O$7,0)))</f>
        <v>0</v>
      </c>
      <c r="W268" s="82">
        <f>IF(W215="-","-",W215*INDEX('3c Mappings'!$C$8:$O$21,MATCH($C268,'3c Mappings'!$B$8:$B$21,0),MATCH($B268,'3c Mappings'!$C$7:$O$7,0)))</f>
        <v>0</v>
      </c>
      <c r="X268" s="82" t="str">
        <f>IF(X215="-","-",X215*INDEX('3c Mappings'!$C$8:$O$21,MATCH($C268,'3c Mappings'!$B$8:$B$21,0),MATCH($B268,'3c Mappings'!$C$7:$O$7,0)))</f>
        <v>-</v>
      </c>
      <c r="Y268" s="82" t="str">
        <f>IF(Y215="-","-",Y215*INDEX('3c Mappings'!$C$8:$O$21,MATCH($C268,'3c Mappings'!$B$8:$B$21,0),MATCH($B268,'3c Mappings'!$C$7:$O$7,0)))</f>
        <v>-</v>
      </c>
      <c r="Z268" s="10"/>
    </row>
    <row r="269" spans="1:26" s="14" customFormat="1" ht="11.25">
      <c r="A269" s="10"/>
      <c r="B269" s="74" t="s">
        <v>161</v>
      </c>
      <c r="C269" s="75" t="s">
        <v>132</v>
      </c>
      <c r="D269" s="197"/>
      <c r="E269" s="29"/>
      <c r="F269" s="82">
        <f>IF(F216="-","-",F216*INDEX('3c Mappings'!$C$8:$O$21,MATCH($C269,'3c Mappings'!$B$8:$B$21,0),MATCH($B269,'3c Mappings'!$C$7:$O$7,0)))</f>
        <v>87.247148807574405</v>
      </c>
      <c r="G269" s="82">
        <f>IF(G216="-","-",G216*INDEX('3c Mappings'!$C$8:$O$21,MATCH($C269,'3c Mappings'!$B$8:$B$21,0),MATCH($B269,'3c Mappings'!$C$7:$O$7,0)))</f>
        <v>87.247148807574405</v>
      </c>
      <c r="H269" s="82">
        <f>IF(H216="-","-",H216*INDEX('3c Mappings'!$C$8:$O$21,MATCH($C269,'3c Mappings'!$B$8:$B$21,0),MATCH($B269,'3c Mappings'!$C$7:$O$7,0)))</f>
        <v>88.635193496148034</v>
      </c>
      <c r="I269" s="82">
        <f>IF(I216="-","-",I216*INDEX('3c Mappings'!$C$8:$O$21,MATCH($C269,'3c Mappings'!$B$8:$B$21,0),MATCH($B269,'3c Mappings'!$C$7:$O$7,0)))</f>
        <v>88.635193496148034</v>
      </c>
      <c r="J269" s="82">
        <f>IF(J216="-","-",J216*INDEX('3c Mappings'!$C$8:$O$21,MATCH($C269,'3c Mappings'!$B$8:$B$21,0),MATCH($B269,'3c Mappings'!$C$7:$O$7,0)))</f>
        <v>85.329124253197804</v>
      </c>
      <c r="K269" s="82">
        <f>IF(K216="-","-",K216*INDEX('3c Mappings'!$C$8:$O$21,MATCH($C269,'3c Mappings'!$B$8:$B$21,0),MATCH($B269,'3c Mappings'!$C$7:$O$7,0)))</f>
        <v>85.329124253197804</v>
      </c>
      <c r="L269" s="82">
        <f>IF(L216="-","-",L216*INDEX('3c Mappings'!$C$8:$O$21,MATCH($C269,'3c Mappings'!$B$8:$B$21,0),MATCH($B269,'3c Mappings'!$C$7:$O$7,0)))</f>
        <v>88.114256059994432</v>
      </c>
      <c r="M269" s="82">
        <f>IF(M216="-","-",M216*INDEX('3c Mappings'!$C$8:$O$21,MATCH($C269,'3c Mappings'!$B$8:$B$21,0),MATCH($B269,'3c Mappings'!$C$7:$O$7,0)))</f>
        <v>88.114256059994432</v>
      </c>
      <c r="N269" s="84"/>
      <c r="O269" s="82">
        <f>IF(O216="-","-",O216*INDEX('3c Mappings'!$C$8:$O$21,MATCH($C269,'3c Mappings'!$B$8:$B$21,0),MATCH($B269,'3c Mappings'!$C$7:$O$7,0)))</f>
        <v>88.114256059994432</v>
      </c>
      <c r="P269" s="82">
        <f>IF(P216="-","-",P216*INDEX('3c Mappings'!$C$8:$O$21,MATCH($C269,'3c Mappings'!$B$8:$B$21,0),MATCH($B269,'3c Mappings'!$C$7:$O$7,0)))</f>
        <v>91.486021330301526</v>
      </c>
      <c r="Q269" s="82">
        <f>IF(Q216="-","-",Q216*INDEX('3c Mappings'!$C$8:$O$21,MATCH($C269,'3c Mappings'!$B$8:$B$21,0),MATCH($B269,'3c Mappings'!$C$7:$O$7,0)))</f>
        <v>91.486021330301526</v>
      </c>
      <c r="R269" s="82">
        <f>IF(R216="-","-",R216*INDEX('3c Mappings'!$C$8:$O$21,MATCH($C269,'3c Mappings'!$B$8:$B$21,0),MATCH($B269,'3c Mappings'!$C$7:$O$7,0)))</f>
        <v>93.727692688816603</v>
      </c>
      <c r="S269" s="82">
        <f>IF(S216="-","-",S216*INDEX('3c Mappings'!$C$8:$O$21,MATCH($C269,'3c Mappings'!$B$8:$B$21,0),MATCH($B269,'3c Mappings'!$C$7:$O$7,0)))</f>
        <v>93.727692688816603</v>
      </c>
      <c r="T269" s="82">
        <f>IF(T216="-","-",T216*INDEX('3c Mappings'!$C$8:$O$21,MATCH($C269,'3c Mappings'!$B$8:$B$21,0),MATCH($B269,'3c Mappings'!$C$7:$O$7,0)))</f>
        <v>87.967106233190805</v>
      </c>
      <c r="U269" s="82">
        <f>IF(U216="-","-",U216*INDEX('3c Mappings'!$C$8:$O$21,MATCH($C269,'3c Mappings'!$B$8:$B$21,0),MATCH($B269,'3c Mappings'!$C$7:$O$7,0)))</f>
        <v>87.967106233190805</v>
      </c>
      <c r="V269" s="82">
        <f>IF(V216="-","-",V216*INDEX('3c Mappings'!$C$8:$O$21,MATCH($C269,'3c Mappings'!$B$8:$B$21,0),MATCH($B269,'3c Mappings'!$C$7:$O$7,0)))</f>
        <v>127.40648633662295</v>
      </c>
      <c r="W269" s="82">
        <f>IF(W216="-","-",W216*INDEX('3c Mappings'!$C$8:$O$21,MATCH($C269,'3c Mappings'!$B$8:$B$21,0),MATCH($B269,'3c Mappings'!$C$7:$O$7,0)))</f>
        <v>123.34257508643515</v>
      </c>
      <c r="X269" s="82" t="str">
        <f>IF(X216="-","-",X216*INDEX('3c Mappings'!$C$8:$O$21,MATCH($C269,'3c Mappings'!$B$8:$B$21,0),MATCH($B269,'3c Mappings'!$C$7:$O$7,0)))</f>
        <v>-</v>
      </c>
      <c r="Y269" s="82" t="str">
        <f>IF(Y216="-","-",Y216*INDEX('3c Mappings'!$C$8:$O$21,MATCH($C269,'3c Mappings'!$B$8:$B$21,0),MATCH($B269,'3c Mappings'!$C$7:$O$7,0)))</f>
        <v>-</v>
      </c>
      <c r="Z269" s="10"/>
    </row>
    <row r="270" spans="1:26" s="14" customFormat="1" ht="11.25">
      <c r="A270" s="10"/>
      <c r="B270" s="74" t="s">
        <v>162</v>
      </c>
      <c r="C270" s="75" t="s">
        <v>132</v>
      </c>
      <c r="D270" s="197"/>
      <c r="E270" s="29"/>
      <c r="F270" s="82">
        <f>IF(F217="-","-",F217*INDEX('3c Mappings'!$C$8:$O$21,MATCH($C270,'3c Mappings'!$B$8:$B$21,0),MATCH($B270,'3c Mappings'!$C$7:$O$7,0)))</f>
        <v>0</v>
      </c>
      <c r="G270" s="82">
        <f>IF(G217="-","-",G217*INDEX('3c Mappings'!$C$8:$O$21,MATCH($C270,'3c Mappings'!$B$8:$B$21,0),MATCH($B270,'3c Mappings'!$C$7:$O$7,0)))</f>
        <v>0</v>
      </c>
      <c r="H270" s="82">
        <f>IF(H217="-","-",H217*INDEX('3c Mappings'!$C$8:$O$21,MATCH($C270,'3c Mappings'!$B$8:$B$21,0),MATCH($B270,'3c Mappings'!$C$7:$O$7,0)))</f>
        <v>0</v>
      </c>
      <c r="I270" s="82">
        <f>IF(I217="-","-",I217*INDEX('3c Mappings'!$C$8:$O$21,MATCH($C270,'3c Mappings'!$B$8:$B$21,0),MATCH($B270,'3c Mappings'!$C$7:$O$7,0)))</f>
        <v>0</v>
      </c>
      <c r="J270" s="82">
        <f>IF(J217="-","-",J217*INDEX('3c Mappings'!$C$8:$O$21,MATCH($C270,'3c Mappings'!$B$8:$B$21,0),MATCH($B270,'3c Mappings'!$C$7:$O$7,0)))</f>
        <v>0</v>
      </c>
      <c r="K270" s="82">
        <f>IF(K217="-","-",K217*INDEX('3c Mappings'!$C$8:$O$21,MATCH($C270,'3c Mappings'!$B$8:$B$21,0),MATCH($B270,'3c Mappings'!$C$7:$O$7,0)))</f>
        <v>0</v>
      </c>
      <c r="L270" s="82">
        <f>IF(L217="-","-",L217*INDEX('3c Mappings'!$C$8:$O$21,MATCH($C270,'3c Mappings'!$B$8:$B$21,0),MATCH($B270,'3c Mappings'!$C$7:$O$7,0)))</f>
        <v>0</v>
      </c>
      <c r="M270" s="82">
        <f>IF(M217="-","-",M217*INDEX('3c Mappings'!$C$8:$O$21,MATCH($C270,'3c Mappings'!$B$8:$B$21,0),MATCH($B270,'3c Mappings'!$C$7:$O$7,0)))</f>
        <v>0</v>
      </c>
      <c r="N270" s="84"/>
      <c r="O270" s="82">
        <f>IF(O217="-","-",O217*INDEX('3c Mappings'!$C$8:$O$21,MATCH($C270,'3c Mappings'!$B$8:$B$21,0),MATCH($B270,'3c Mappings'!$C$7:$O$7,0)))</f>
        <v>0</v>
      </c>
      <c r="P270" s="82">
        <f>IF(P217="-","-",P217*INDEX('3c Mappings'!$C$8:$O$21,MATCH($C270,'3c Mappings'!$B$8:$B$21,0),MATCH($B270,'3c Mappings'!$C$7:$O$7,0)))</f>
        <v>0</v>
      </c>
      <c r="Q270" s="82">
        <f>IF(Q217="-","-",Q217*INDEX('3c Mappings'!$C$8:$O$21,MATCH($C270,'3c Mappings'!$B$8:$B$21,0),MATCH($B270,'3c Mappings'!$C$7:$O$7,0)))</f>
        <v>0</v>
      </c>
      <c r="R270" s="82">
        <f>IF(R217="-","-",R217*INDEX('3c Mappings'!$C$8:$O$21,MATCH($C270,'3c Mappings'!$B$8:$B$21,0),MATCH($B270,'3c Mappings'!$C$7:$O$7,0)))</f>
        <v>0</v>
      </c>
      <c r="S270" s="82">
        <f>IF(S217="-","-",S217*INDEX('3c Mappings'!$C$8:$O$21,MATCH($C270,'3c Mappings'!$B$8:$B$21,0),MATCH($B270,'3c Mappings'!$C$7:$O$7,0)))</f>
        <v>0</v>
      </c>
      <c r="T270" s="82">
        <f>IF(T217="-","-",T217*INDEX('3c Mappings'!$C$8:$O$21,MATCH($C270,'3c Mappings'!$B$8:$B$21,0),MATCH($B270,'3c Mappings'!$C$7:$O$7,0)))</f>
        <v>0</v>
      </c>
      <c r="U270" s="82">
        <f>IF(U217="-","-",U217*INDEX('3c Mappings'!$C$8:$O$21,MATCH($C270,'3c Mappings'!$B$8:$B$21,0),MATCH($B270,'3c Mappings'!$C$7:$O$7,0)))</f>
        <v>0</v>
      </c>
      <c r="V270" s="82">
        <f>IF(V217="-","-",V217*INDEX('3c Mappings'!$C$8:$O$21,MATCH($C270,'3c Mappings'!$B$8:$B$21,0),MATCH($B270,'3c Mappings'!$C$7:$O$7,0)))</f>
        <v>0</v>
      </c>
      <c r="W270" s="82">
        <f>IF(W217="-","-",W217*INDEX('3c Mappings'!$C$8:$O$21,MATCH($C270,'3c Mappings'!$B$8:$B$21,0),MATCH($B270,'3c Mappings'!$C$7:$O$7,0)))</f>
        <v>0</v>
      </c>
      <c r="X270" s="82" t="str">
        <f>IF(X217="-","-",X217*INDEX('3c Mappings'!$C$8:$O$21,MATCH($C270,'3c Mappings'!$B$8:$B$21,0),MATCH($B270,'3c Mappings'!$C$7:$O$7,0)))</f>
        <v>-</v>
      </c>
      <c r="Y270" s="82" t="str">
        <f>IF(Y217="-","-",Y217*INDEX('3c Mappings'!$C$8:$O$21,MATCH($C270,'3c Mappings'!$B$8:$B$21,0),MATCH($B270,'3c Mappings'!$C$7:$O$7,0)))</f>
        <v>-</v>
      </c>
      <c r="Z270" s="10"/>
    </row>
    <row r="271" spans="1:26" s="14" customFormat="1" ht="11.25">
      <c r="A271" s="10"/>
      <c r="B271" s="74" t="s">
        <v>163</v>
      </c>
      <c r="C271" s="75" t="s">
        <v>132</v>
      </c>
      <c r="D271" s="197"/>
      <c r="E271" s="29"/>
      <c r="F271" s="82">
        <f>IF(F218="-","-",F218*INDEX('3c Mappings'!$C$8:$O$21,MATCH($C271,'3c Mappings'!$B$8:$B$21,0),MATCH($B271,'3c Mappings'!$C$7:$O$7,0)))</f>
        <v>0</v>
      </c>
      <c r="G271" s="82">
        <f>IF(G218="-","-",G218*INDEX('3c Mappings'!$C$8:$O$21,MATCH($C271,'3c Mappings'!$B$8:$B$21,0),MATCH($B271,'3c Mappings'!$C$7:$O$7,0)))</f>
        <v>0</v>
      </c>
      <c r="H271" s="82">
        <f>IF(H218="-","-",H218*INDEX('3c Mappings'!$C$8:$O$21,MATCH($C271,'3c Mappings'!$B$8:$B$21,0),MATCH($B271,'3c Mappings'!$C$7:$O$7,0)))</f>
        <v>0</v>
      </c>
      <c r="I271" s="82">
        <f>IF(I218="-","-",I218*INDEX('3c Mappings'!$C$8:$O$21,MATCH($C271,'3c Mappings'!$B$8:$B$21,0),MATCH($B271,'3c Mappings'!$C$7:$O$7,0)))</f>
        <v>0</v>
      </c>
      <c r="J271" s="82">
        <f>IF(J218="-","-",J218*INDEX('3c Mappings'!$C$8:$O$21,MATCH($C271,'3c Mappings'!$B$8:$B$21,0),MATCH($B271,'3c Mappings'!$C$7:$O$7,0)))</f>
        <v>0</v>
      </c>
      <c r="K271" s="82">
        <f>IF(K218="-","-",K218*INDEX('3c Mappings'!$C$8:$O$21,MATCH($C271,'3c Mappings'!$B$8:$B$21,0),MATCH($B271,'3c Mappings'!$C$7:$O$7,0)))</f>
        <v>0</v>
      </c>
      <c r="L271" s="82">
        <f>IF(L218="-","-",L218*INDEX('3c Mappings'!$C$8:$O$21,MATCH($C271,'3c Mappings'!$B$8:$B$21,0),MATCH($B271,'3c Mappings'!$C$7:$O$7,0)))</f>
        <v>0</v>
      </c>
      <c r="M271" s="82">
        <f>IF(M218="-","-",M218*INDEX('3c Mappings'!$C$8:$O$21,MATCH($C271,'3c Mappings'!$B$8:$B$21,0),MATCH($B271,'3c Mappings'!$C$7:$O$7,0)))</f>
        <v>0</v>
      </c>
      <c r="N271" s="84"/>
      <c r="O271" s="82">
        <f>IF(O218="-","-",O218*INDEX('3c Mappings'!$C$8:$O$21,MATCH($C271,'3c Mappings'!$B$8:$B$21,0),MATCH($B271,'3c Mappings'!$C$7:$O$7,0)))</f>
        <v>0</v>
      </c>
      <c r="P271" s="82">
        <f>IF(P218="-","-",P218*INDEX('3c Mappings'!$C$8:$O$21,MATCH($C271,'3c Mappings'!$B$8:$B$21,0),MATCH($B271,'3c Mappings'!$C$7:$O$7,0)))</f>
        <v>0</v>
      </c>
      <c r="Q271" s="82">
        <f>IF(Q218="-","-",Q218*INDEX('3c Mappings'!$C$8:$O$21,MATCH($C271,'3c Mappings'!$B$8:$B$21,0),MATCH($B271,'3c Mappings'!$C$7:$O$7,0)))</f>
        <v>0</v>
      </c>
      <c r="R271" s="82">
        <f>IF(R218="-","-",R218*INDEX('3c Mappings'!$C$8:$O$21,MATCH($C271,'3c Mappings'!$B$8:$B$21,0),MATCH($B271,'3c Mappings'!$C$7:$O$7,0)))</f>
        <v>0</v>
      </c>
      <c r="S271" s="82">
        <f>IF(S218="-","-",S218*INDEX('3c Mappings'!$C$8:$O$21,MATCH($C271,'3c Mappings'!$B$8:$B$21,0),MATCH($B271,'3c Mappings'!$C$7:$O$7,0)))</f>
        <v>0</v>
      </c>
      <c r="T271" s="82">
        <f>IF(T218="-","-",T218*INDEX('3c Mappings'!$C$8:$O$21,MATCH($C271,'3c Mappings'!$B$8:$B$21,0),MATCH($B271,'3c Mappings'!$C$7:$O$7,0)))</f>
        <v>0</v>
      </c>
      <c r="U271" s="82">
        <f>IF(U218="-","-",U218*INDEX('3c Mappings'!$C$8:$O$21,MATCH($C271,'3c Mappings'!$B$8:$B$21,0),MATCH($B271,'3c Mappings'!$C$7:$O$7,0)))</f>
        <v>0</v>
      </c>
      <c r="V271" s="82">
        <f>IF(V218="-","-",V218*INDEX('3c Mappings'!$C$8:$O$21,MATCH($C271,'3c Mappings'!$B$8:$B$21,0),MATCH($B271,'3c Mappings'!$C$7:$O$7,0)))</f>
        <v>0</v>
      </c>
      <c r="W271" s="82">
        <f>IF(W218="-","-",W218*INDEX('3c Mappings'!$C$8:$O$21,MATCH($C271,'3c Mappings'!$B$8:$B$21,0),MATCH($B271,'3c Mappings'!$C$7:$O$7,0)))</f>
        <v>0</v>
      </c>
      <c r="X271" s="82" t="str">
        <f>IF(X218="-","-",X218*INDEX('3c Mappings'!$C$8:$O$21,MATCH($C271,'3c Mappings'!$B$8:$B$21,0),MATCH($B271,'3c Mappings'!$C$7:$O$7,0)))</f>
        <v>-</v>
      </c>
      <c r="Y271" s="82" t="str">
        <f>IF(Y218="-","-",Y218*INDEX('3c Mappings'!$C$8:$O$21,MATCH($C271,'3c Mappings'!$B$8:$B$21,0),MATCH($B271,'3c Mappings'!$C$7:$O$7,0)))</f>
        <v>-</v>
      </c>
      <c r="Z271" s="10"/>
    </row>
    <row r="272" spans="1:26" s="14" customFormat="1" ht="11.25">
      <c r="A272" s="10"/>
      <c r="B272" s="74" t="s">
        <v>164</v>
      </c>
      <c r="C272" s="75" t="s">
        <v>132</v>
      </c>
      <c r="D272" s="197"/>
      <c r="E272" s="29"/>
      <c r="F272" s="82">
        <f>IF(F219="-","-",F219*INDEX('3c Mappings'!$C$8:$O$21,MATCH($C272,'3c Mappings'!$B$8:$B$21,0),MATCH($B272,'3c Mappings'!$C$7:$O$7,0)))</f>
        <v>0</v>
      </c>
      <c r="G272" s="82">
        <f>IF(G219="-","-",G219*INDEX('3c Mappings'!$C$8:$O$21,MATCH($C272,'3c Mappings'!$B$8:$B$21,0),MATCH($B272,'3c Mappings'!$C$7:$O$7,0)))</f>
        <v>0</v>
      </c>
      <c r="H272" s="82">
        <f>IF(H219="-","-",H219*INDEX('3c Mappings'!$C$8:$O$21,MATCH($C272,'3c Mappings'!$B$8:$B$21,0),MATCH($B272,'3c Mappings'!$C$7:$O$7,0)))</f>
        <v>0</v>
      </c>
      <c r="I272" s="82">
        <f>IF(I219="-","-",I219*INDEX('3c Mappings'!$C$8:$O$21,MATCH($C272,'3c Mappings'!$B$8:$B$21,0),MATCH($B272,'3c Mappings'!$C$7:$O$7,0)))</f>
        <v>0</v>
      </c>
      <c r="J272" s="82">
        <f>IF(J219="-","-",J219*INDEX('3c Mappings'!$C$8:$O$21,MATCH($C272,'3c Mappings'!$B$8:$B$21,0),MATCH($B272,'3c Mappings'!$C$7:$O$7,0)))</f>
        <v>0</v>
      </c>
      <c r="K272" s="82">
        <f>IF(K219="-","-",K219*INDEX('3c Mappings'!$C$8:$O$21,MATCH($C272,'3c Mappings'!$B$8:$B$21,0),MATCH($B272,'3c Mappings'!$C$7:$O$7,0)))</f>
        <v>0</v>
      </c>
      <c r="L272" s="82">
        <f>IF(L219="-","-",L219*INDEX('3c Mappings'!$C$8:$O$21,MATCH($C272,'3c Mappings'!$B$8:$B$21,0),MATCH($B272,'3c Mappings'!$C$7:$O$7,0)))</f>
        <v>0</v>
      </c>
      <c r="M272" s="82">
        <f>IF(M219="-","-",M219*INDEX('3c Mappings'!$C$8:$O$21,MATCH($C272,'3c Mappings'!$B$8:$B$21,0),MATCH($B272,'3c Mappings'!$C$7:$O$7,0)))</f>
        <v>0</v>
      </c>
      <c r="N272" s="84"/>
      <c r="O272" s="82">
        <f>IF(O219="-","-",O219*INDEX('3c Mappings'!$C$8:$O$21,MATCH($C272,'3c Mappings'!$B$8:$B$21,0),MATCH($B272,'3c Mappings'!$C$7:$O$7,0)))</f>
        <v>0</v>
      </c>
      <c r="P272" s="82">
        <f>IF(P219="-","-",P219*INDEX('3c Mappings'!$C$8:$O$21,MATCH($C272,'3c Mappings'!$B$8:$B$21,0),MATCH($B272,'3c Mappings'!$C$7:$O$7,0)))</f>
        <v>0</v>
      </c>
      <c r="Q272" s="82">
        <f>IF(Q219="-","-",Q219*INDEX('3c Mappings'!$C$8:$O$21,MATCH($C272,'3c Mappings'!$B$8:$B$21,0),MATCH($B272,'3c Mappings'!$C$7:$O$7,0)))</f>
        <v>0</v>
      </c>
      <c r="R272" s="82">
        <f>IF(R219="-","-",R219*INDEX('3c Mappings'!$C$8:$O$21,MATCH($C272,'3c Mappings'!$B$8:$B$21,0),MATCH($B272,'3c Mappings'!$C$7:$O$7,0)))</f>
        <v>0</v>
      </c>
      <c r="S272" s="82">
        <f>IF(S219="-","-",S219*INDEX('3c Mappings'!$C$8:$O$21,MATCH($C272,'3c Mappings'!$B$8:$B$21,0),MATCH($B272,'3c Mappings'!$C$7:$O$7,0)))</f>
        <v>0</v>
      </c>
      <c r="T272" s="82">
        <f>IF(T219="-","-",T219*INDEX('3c Mappings'!$C$8:$O$21,MATCH($C272,'3c Mappings'!$B$8:$B$21,0),MATCH($B272,'3c Mappings'!$C$7:$O$7,0)))</f>
        <v>0</v>
      </c>
      <c r="U272" s="82">
        <f>IF(U219="-","-",U219*INDEX('3c Mappings'!$C$8:$O$21,MATCH($C272,'3c Mappings'!$B$8:$B$21,0),MATCH($B272,'3c Mappings'!$C$7:$O$7,0)))</f>
        <v>0</v>
      </c>
      <c r="V272" s="82">
        <f>IF(V219="-","-",V219*INDEX('3c Mappings'!$C$8:$O$21,MATCH($C272,'3c Mappings'!$B$8:$B$21,0),MATCH($B272,'3c Mappings'!$C$7:$O$7,0)))</f>
        <v>0</v>
      </c>
      <c r="W272" s="82">
        <f>IF(W219="-","-",W219*INDEX('3c Mappings'!$C$8:$O$21,MATCH($C272,'3c Mappings'!$B$8:$B$21,0),MATCH($B272,'3c Mappings'!$C$7:$O$7,0)))</f>
        <v>0</v>
      </c>
      <c r="X272" s="82" t="str">
        <f>IF(X219="-","-",X219*INDEX('3c Mappings'!$C$8:$O$21,MATCH($C272,'3c Mappings'!$B$8:$B$21,0),MATCH($B272,'3c Mappings'!$C$7:$O$7,0)))</f>
        <v>-</v>
      </c>
      <c r="Y272" s="82" t="str">
        <f>IF(Y219="-","-",Y219*INDEX('3c Mappings'!$C$8:$O$21,MATCH($C272,'3c Mappings'!$B$8:$B$21,0),MATCH($B272,'3c Mappings'!$C$7:$O$7,0)))</f>
        <v>-</v>
      </c>
      <c r="Z272" s="10"/>
    </row>
    <row r="273" spans="1:26" s="14" customFormat="1" ht="11.25">
      <c r="A273" s="10"/>
      <c r="B273" s="74" t="s">
        <v>165</v>
      </c>
      <c r="C273" s="75" t="s">
        <v>132</v>
      </c>
      <c r="D273" s="197"/>
      <c r="E273" s="29"/>
      <c r="F273" s="82">
        <f>IF(F220="-","-",F220*INDEX('3c Mappings'!$C$8:$O$21,MATCH($C273,'3c Mappings'!$B$8:$B$21,0),MATCH($B273,'3c Mappings'!$C$7:$O$7,0)))</f>
        <v>0</v>
      </c>
      <c r="G273" s="82">
        <f>IF(G220="-","-",G220*INDEX('3c Mappings'!$C$8:$O$21,MATCH($C273,'3c Mappings'!$B$8:$B$21,0),MATCH($B273,'3c Mappings'!$C$7:$O$7,0)))</f>
        <v>0</v>
      </c>
      <c r="H273" s="82">
        <f>IF(H220="-","-",H220*INDEX('3c Mappings'!$C$8:$O$21,MATCH($C273,'3c Mappings'!$B$8:$B$21,0),MATCH($B273,'3c Mappings'!$C$7:$O$7,0)))</f>
        <v>0</v>
      </c>
      <c r="I273" s="82">
        <f>IF(I220="-","-",I220*INDEX('3c Mappings'!$C$8:$O$21,MATCH($C273,'3c Mappings'!$B$8:$B$21,0),MATCH($B273,'3c Mappings'!$C$7:$O$7,0)))</f>
        <v>0</v>
      </c>
      <c r="J273" s="82">
        <f>IF(J220="-","-",J220*INDEX('3c Mappings'!$C$8:$O$21,MATCH($C273,'3c Mappings'!$B$8:$B$21,0),MATCH($B273,'3c Mappings'!$C$7:$O$7,0)))</f>
        <v>0</v>
      </c>
      <c r="K273" s="82">
        <f>IF(K220="-","-",K220*INDEX('3c Mappings'!$C$8:$O$21,MATCH($C273,'3c Mappings'!$B$8:$B$21,0),MATCH($B273,'3c Mappings'!$C$7:$O$7,0)))</f>
        <v>0</v>
      </c>
      <c r="L273" s="82">
        <f>IF(L220="-","-",L220*INDEX('3c Mappings'!$C$8:$O$21,MATCH($C273,'3c Mappings'!$B$8:$B$21,0),MATCH($B273,'3c Mappings'!$C$7:$O$7,0)))</f>
        <v>0</v>
      </c>
      <c r="M273" s="82">
        <f>IF(M220="-","-",M220*INDEX('3c Mappings'!$C$8:$O$21,MATCH($C273,'3c Mappings'!$B$8:$B$21,0),MATCH($B273,'3c Mappings'!$C$7:$O$7,0)))</f>
        <v>0</v>
      </c>
      <c r="N273" s="84"/>
      <c r="O273" s="82">
        <f>IF(O220="-","-",O220*INDEX('3c Mappings'!$C$8:$O$21,MATCH($C273,'3c Mappings'!$B$8:$B$21,0),MATCH($B273,'3c Mappings'!$C$7:$O$7,0)))</f>
        <v>0</v>
      </c>
      <c r="P273" s="82">
        <f>IF(P220="-","-",P220*INDEX('3c Mappings'!$C$8:$O$21,MATCH($C273,'3c Mappings'!$B$8:$B$21,0),MATCH($B273,'3c Mappings'!$C$7:$O$7,0)))</f>
        <v>0</v>
      </c>
      <c r="Q273" s="82">
        <f>IF(Q220="-","-",Q220*INDEX('3c Mappings'!$C$8:$O$21,MATCH($C273,'3c Mappings'!$B$8:$B$21,0),MATCH($B273,'3c Mappings'!$C$7:$O$7,0)))</f>
        <v>0</v>
      </c>
      <c r="R273" s="82">
        <f>IF(R220="-","-",R220*INDEX('3c Mappings'!$C$8:$O$21,MATCH($C273,'3c Mappings'!$B$8:$B$21,0),MATCH($B273,'3c Mappings'!$C$7:$O$7,0)))</f>
        <v>0</v>
      </c>
      <c r="S273" s="82">
        <f>IF(S220="-","-",S220*INDEX('3c Mappings'!$C$8:$O$21,MATCH($C273,'3c Mappings'!$B$8:$B$21,0),MATCH($B273,'3c Mappings'!$C$7:$O$7,0)))</f>
        <v>0</v>
      </c>
      <c r="T273" s="82">
        <f>IF(T220="-","-",T220*INDEX('3c Mappings'!$C$8:$O$21,MATCH($C273,'3c Mappings'!$B$8:$B$21,0),MATCH($B273,'3c Mappings'!$C$7:$O$7,0)))</f>
        <v>0</v>
      </c>
      <c r="U273" s="82">
        <f>IF(U220="-","-",U220*INDEX('3c Mappings'!$C$8:$O$21,MATCH($C273,'3c Mappings'!$B$8:$B$21,0),MATCH($B273,'3c Mappings'!$C$7:$O$7,0)))</f>
        <v>0</v>
      </c>
      <c r="V273" s="82">
        <f>IF(V220="-","-",V220*INDEX('3c Mappings'!$C$8:$O$21,MATCH($C273,'3c Mappings'!$B$8:$B$21,0),MATCH($B273,'3c Mappings'!$C$7:$O$7,0)))</f>
        <v>0</v>
      </c>
      <c r="W273" s="82">
        <f>IF(W220="-","-",W220*INDEX('3c Mappings'!$C$8:$O$21,MATCH($C273,'3c Mappings'!$B$8:$B$21,0),MATCH($B273,'3c Mappings'!$C$7:$O$7,0)))</f>
        <v>0</v>
      </c>
      <c r="X273" s="82" t="str">
        <f>IF(X220="-","-",X220*INDEX('3c Mappings'!$C$8:$O$21,MATCH($C273,'3c Mappings'!$B$8:$B$21,0),MATCH($B273,'3c Mappings'!$C$7:$O$7,0)))</f>
        <v>-</v>
      </c>
      <c r="Y273" s="82" t="str">
        <f>IF(Y220="-","-",Y220*INDEX('3c Mappings'!$C$8:$O$21,MATCH($C273,'3c Mappings'!$B$8:$B$21,0),MATCH($B273,'3c Mappings'!$C$7:$O$7,0)))</f>
        <v>-</v>
      </c>
      <c r="Z273" s="10"/>
    </row>
    <row r="274" spans="1:26" s="14" customFormat="1" ht="11.25">
      <c r="A274" s="10"/>
      <c r="B274" s="74" t="s">
        <v>166</v>
      </c>
      <c r="C274" s="75" t="s">
        <v>132</v>
      </c>
      <c r="D274" s="197"/>
      <c r="E274" s="29"/>
      <c r="F274" s="82">
        <f>IF(F221="-","-",F221*INDEX('3c Mappings'!$C$8:$O$21,MATCH($C274,'3c Mappings'!$B$8:$B$21,0),MATCH($B274,'3c Mappings'!$C$7:$O$7,0)))</f>
        <v>0.59957928580045694</v>
      </c>
      <c r="G274" s="82">
        <f>IF(G221="-","-",G221*INDEX('3c Mappings'!$C$8:$O$21,MATCH($C274,'3c Mappings'!$B$8:$B$21,0),MATCH($B274,'3c Mappings'!$C$7:$O$7,0)))</f>
        <v>0.59957928580045694</v>
      </c>
      <c r="H274" s="82">
        <f>IF(H221="-","-",H221*INDEX('3c Mappings'!$C$8:$O$21,MATCH($C274,'3c Mappings'!$B$8:$B$21,0),MATCH($B274,'3c Mappings'!$C$7:$O$7,0)))</f>
        <v>0.59573884448536107</v>
      </c>
      <c r="I274" s="82">
        <f>IF(I221="-","-",I221*INDEX('3c Mappings'!$C$8:$O$21,MATCH($C274,'3c Mappings'!$B$8:$B$21,0),MATCH($B274,'3c Mappings'!$C$7:$O$7,0)))</f>
        <v>0.59573884448536107</v>
      </c>
      <c r="J274" s="82">
        <f>IF(J221="-","-",J221*INDEX('3c Mappings'!$C$8:$O$21,MATCH($C274,'3c Mappings'!$B$8:$B$21,0),MATCH($B274,'3c Mappings'!$C$7:$O$7,0)))</f>
        <v>0.60229329778576846</v>
      </c>
      <c r="K274" s="82">
        <f>IF(K221="-","-",K221*INDEX('3c Mappings'!$C$8:$O$21,MATCH($C274,'3c Mappings'!$B$8:$B$21,0),MATCH($B274,'3c Mappings'!$C$7:$O$7,0)))</f>
        <v>0.60229329778576846</v>
      </c>
      <c r="L274" s="82">
        <f>IF(L221="-","-",L221*INDEX('3c Mappings'!$C$8:$O$21,MATCH($C274,'3c Mappings'!$B$8:$B$21,0),MATCH($B274,'3c Mappings'!$C$7:$O$7,0)))</f>
        <v>0.62069678927007477</v>
      </c>
      <c r="M274" s="82">
        <f>IF(M221="-","-",M221*INDEX('3c Mappings'!$C$8:$O$21,MATCH($C274,'3c Mappings'!$B$8:$B$21,0),MATCH($B274,'3c Mappings'!$C$7:$O$7,0)))</f>
        <v>0.62069678927007477</v>
      </c>
      <c r="N274" s="84"/>
      <c r="O274" s="82">
        <f>IF(O221="-","-",O221*INDEX('3c Mappings'!$C$8:$O$21,MATCH($C274,'3c Mappings'!$B$8:$B$21,0),MATCH($B274,'3c Mappings'!$C$7:$O$7,0)))</f>
        <v>0.62069678927007477</v>
      </c>
      <c r="P274" s="82">
        <f>IF(P221="-","-",P221*INDEX('3c Mappings'!$C$8:$O$21,MATCH($C274,'3c Mappings'!$B$8:$B$21,0),MATCH($B274,'3c Mappings'!$C$7:$O$7,0)))</f>
        <v>0.63419656231782473</v>
      </c>
      <c r="Q274" s="82">
        <f>IF(Q221="-","-",Q221*INDEX('3c Mappings'!$C$8:$O$21,MATCH($C274,'3c Mappings'!$B$8:$B$21,0),MATCH($B274,'3c Mappings'!$C$7:$O$7,0)))</f>
        <v>0.63419656231782473</v>
      </c>
      <c r="R274" s="82">
        <f>IF(R221="-","-",R221*INDEX('3c Mappings'!$C$8:$O$21,MATCH($C274,'3c Mappings'!$B$8:$B$21,0),MATCH($B274,'3c Mappings'!$C$7:$O$7,0)))</f>
        <v>0.63972509974097269</v>
      </c>
      <c r="S274" s="82">
        <f>IF(S221="-","-",S221*INDEX('3c Mappings'!$C$8:$O$21,MATCH($C274,'3c Mappings'!$B$8:$B$21,0),MATCH($B274,'3c Mappings'!$C$7:$O$7,0)))</f>
        <v>0.63972509974097269</v>
      </c>
      <c r="T274" s="82">
        <f>IF(T221="-","-",T221*INDEX('3c Mappings'!$C$8:$O$21,MATCH($C274,'3c Mappings'!$B$8:$B$21,0),MATCH($B274,'3c Mappings'!$C$7:$O$7,0)))</f>
        <v>0.6016772161249212</v>
      </c>
      <c r="U274" s="82">
        <f>IF(U221="-","-",U221*INDEX('3c Mappings'!$C$8:$O$21,MATCH($C274,'3c Mappings'!$B$8:$B$21,0),MATCH($B274,'3c Mappings'!$C$7:$O$7,0)))</f>
        <v>0.6016772161249212</v>
      </c>
      <c r="V274" s="82">
        <f>IF(V221="-","-",V221*INDEX('3c Mappings'!$C$8:$O$21,MATCH($C274,'3c Mappings'!$B$8:$B$21,0),MATCH($B274,'3c Mappings'!$C$7:$O$7,0)))</f>
        <v>0.88871057948122101</v>
      </c>
      <c r="W274" s="82">
        <f>IF(W221="-","-",W221*INDEX('3c Mappings'!$C$8:$O$21,MATCH($C274,'3c Mappings'!$B$8:$B$21,0),MATCH($B274,'3c Mappings'!$C$7:$O$7,0)))</f>
        <v>0.85048420074914133</v>
      </c>
      <c r="X274" s="82" t="str">
        <f>IF(X221="-","-",X221*INDEX('3c Mappings'!$C$8:$O$21,MATCH($C274,'3c Mappings'!$B$8:$B$21,0),MATCH($B274,'3c Mappings'!$C$7:$O$7,0)))</f>
        <v>-</v>
      </c>
      <c r="Y274" s="82" t="str">
        <f>IF(Y221="-","-",Y221*INDEX('3c Mappings'!$C$8:$O$21,MATCH($C274,'3c Mappings'!$B$8:$B$21,0),MATCH($B274,'3c Mappings'!$C$7:$O$7,0)))</f>
        <v>-</v>
      </c>
      <c r="Z274" s="10"/>
    </row>
    <row r="275" spans="1:26" s="14" customFormat="1" ht="11.25">
      <c r="A275" s="10"/>
      <c r="B275" s="74" t="s">
        <v>167</v>
      </c>
      <c r="C275" s="75" t="s">
        <v>132</v>
      </c>
      <c r="D275" s="197"/>
      <c r="E275" s="29"/>
      <c r="F275" s="82">
        <f>IF(F222="-","-",F222*INDEX('3c Mappings'!$C$8:$O$21,MATCH($C275,'3c Mappings'!$B$8:$B$21,0),MATCH($B275,'3c Mappings'!$C$7:$O$7,0)))</f>
        <v>22.853620555058363</v>
      </c>
      <c r="G275" s="82">
        <f>IF(G222="-","-",G222*INDEX('3c Mappings'!$C$8:$O$21,MATCH($C275,'3c Mappings'!$B$8:$B$21,0),MATCH($B275,'3c Mappings'!$C$7:$O$7,0)))</f>
        <v>22.853620555058363</v>
      </c>
      <c r="H275" s="82">
        <f>IF(H222="-","-",H222*INDEX('3c Mappings'!$C$8:$O$21,MATCH($C275,'3c Mappings'!$B$8:$B$21,0),MATCH($B275,'3c Mappings'!$C$7:$O$7,0)))</f>
        <v>24.516276865826001</v>
      </c>
      <c r="I275" s="82">
        <f>IF(I222="-","-",I222*INDEX('3c Mappings'!$C$8:$O$21,MATCH($C275,'3c Mappings'!$B$8:$B$21,0),MATCH($B275,'3c Mappings'!$C$7:$O$7,0)))</f>
        <v>24.516276865826001</v>
      </c>
      <c r="J275" s="82">
        <f>IF(J222="-","-",J222*INDEX('3c Mappings'!$C$8:$O$21,MATCH($C275,'3c Mappings'!$B$8:$B$21,0),MATCH($B275,'3c Mappings'!$C$7:$O$7,0)))</f>
        <v>24.56987665266238</v>
      </c>
      <c r="K275" s="82">
        <f>IF(K222="-","-",K222*INDEX('3c Mappings'!$C$8:$O$21,MATCH($C275,'3c Mappings'!$B$8:$B$21,0),MATCH($B275,'3c Mappings'!$C$7:$O$7,0)))</f>
        <v>24.56987665266238</v>
      </c>
      <c r="L275" s="82">
        <f>IF(L222="-","-",L222*INDEX('3c Mappings'!$C$8:$O$21,MATCH($C275,'3c Mappings'!$B$8:$B$21,0),MATCH($B275,'3c Mappings'!$C$7:$O$7,0)))</f>
        <v>24.661919536380459</v>
      </c>
      <c r="M275" s="82">
        <f>IF(M222="-","-",M222*INDEX('3c Mappings'!$C$8:$O$21,MATCH($C275,'3c Mappings'!$B$8:$B$21,0),MATCH($B275,'3c Mappings'!$C$7:$O$7,0)))</f>
        <v>24.661919536380459</v>
      </c>
      <c r="N275" s="84"/>
      <c r="O275" s="82">
        <f>IF(O222="-","-",O222*INDEX('3c Mappings'!$C$8:$O$21,MATCH($C275,'3c Mappings'!$B$8:$B$21,0),MATCH($B275,'3c Mappings'!$C$7:$O$7,0)))</f>
        <v>24.661919536380459</v>
      </c>
      <c r="P275" s="82">
        <f>IF(P222="-","-",P222*INDEX('3c Mappings'!$C$8:$O$21,MATCH($C275,'3c Mappings'!$B$8:$B$21,0),MATCH($B275,'3c Mappings'!$C$7:$O$7,0)))</f>
        <v>26.040736194636505</v>
      </c>
      <c r="Q275" s="82">
        <f>IF(Q222="-","-",Q222*INDEX('3c Mappings'!$C$8:$O$21,MATCH($C275,'3c Mappings'!$B$8:$B$21,0),MATCH($B275,'3c Mappings'!$C$7:$O$7,0)))</f>
        <v>26.040736194636505</v>
      </c>
      <c r="R275" s="82">
        <f>IF(R222="-","-",R222*INDEX('3c Mappings'!$C$8:$O$21,MATCH($C275,'3c Mappings'!$B$8:$B$21,0),MATCH($B275,'3c Mappings'!$C$7:$O$7,0)))</f>
        <v>26.415646014336588</v>
      </c>
      <c r="S275" s="82">
        <f>IF(S222="-","-",S222*INDEX('3c Mappings'!$C$8:$O$21,MATCH($C275,'3c Mappings'!$B$8:$B$21,0),MATCH($B275,'3c Mappings'!$C$7:$O$7,0)))</f>
        <v>26.415646014336588</v>
      </c>
      <c r="T275" s="82">
        <f>IF(T222="-","-",T222*INDEX('3c Mappings'!$C$8:$O$21,MATCH($C275,'3c Mappings'!$B$8:$B$21,0),MATCH($B275,'3c Mappings'!$C$7:$O$7,0)))</f>
        <v>26.678181108130914</v>
      </c>
      <c r="U275" s="82">
        <f>IF(U222="-","-",U222*INDEX('3c Mappings'!$C$8:$O$21,MATCH($C275,'3c Mappings'!$B$8:$B$21,0),MATCH($B275,'3c Mappings'!$C$7:$O$7,0)))</f>
        <v>26.678181108130914</v>
      </c>
      <c r="V275" s="82">
        <f>IF(V222="-","-",V222*INDEX('3c Mappings'!$C$8:$O$21,MATCH($C275,'3c Mappings'!$B$8:$B$21,0),MATCH($B275,'3c Mappings'!$C$7:$O$7,0)))</f>
        <v>36.849580059814443</v>
      </c>
      <c r="W275" s="82">
        <f>IF(W222="-","-",W222*INDEX('3c Mappings'!$C$8:$O$21,MATCH($C275,'3c Mappings'!$B$8:$B$21,0),MATCH($B275,'3c Mappings'!$C$7:$O$7,0)))</f>
        <v>34.90598261718749</v>
      </c>
      <c r="X275" s="82" t="str">
        <f>IF(X222="-","-",X222*INDEX('3c Mappings'!$C$8:$O$21,MATCH($C275,'3c Mappings'!$B$8:$B$21,0),MATCH($B275,'3c Mappings'!$C$7:$O$7,0)))</f>
        <v>-</v>
      </c>
      <c r="Y275" s="82" t="str">
        <f>IF(Y222="-","-",Y222*INDEX('3c Mappings'!$C$8:$O$21,MATCH($C275,'3c Mappings'!$B$8:$B$21,0),MATCH($B275,'3c Mappings'!$C$7:$O$7,0)))</f>
        <v>-</v>
      </c>
      <c r="Z275" s="10"/>
    </row>
    <row r="276" spans="1:26" s="14" customFormat="1" ht="11.25">
      <c r="A276" s="10"/>
      <c r="B276" s="74" t="s">
        <v>168</v>
      </c>
      <c r="C276" s="75" t="s">
        <v>132</v>
      </c>
      <c r="D276" s="197"/>
      <c r="E276" s="29"/>
      <c r="F276" s="82">
        <f>IF(F223="-","-",F223*INDEX('3c Mappings'!$C$8:$O$21,MATCH($C276,'3c Mappings'!$B$8:$B$21,0),MATCH($B276,'3c Mappings'!$C$7:$O$7,0)))</f>
        <v>0</v>
      </c>
      <c r="G276" s="82">
        <f>IF(G223="-","-",G223*INDEX('3c Mappings'!$C$8:$O$21,MATCH($C276,'3c Mappings'!$B$8:$B$21,0),MATCH($B276,'3c Mappings'!$C$7:$O$7,0)))</f>
        <v>0</v>
      </c>
      <c r="H276" s="82">
        <f>IF(H223="-","-",H223*INDEX('3c Mappings'!$C$8:$O$21,MATCH($C276,'3c Mappings'!$B$8:$B$21,0),MATCH($B276,'3c Mappings'!$C$7:$O$7,0)))</f>
        <v>0</v>
      </c>
      <c r="I276" s="82">
        <f>IF(I223="-","-",I223*INDEX('3c Mappings'!$C$8:$O$21,MATCH($C276,'3c Mappings'!$B$8:$B$21,0),MATCH($B276,'3c Mappings'!$C$7:$O$7,0)))</f>
        <v>0</v>
      </c>
      <c r="J276" s="82">
        <f>IF(J223="-","-",J223*INDEX('3c Mappings'!$C$8:$O$21,MATCH($C276,'3c Mappings'!$B$8:$B$21,0),MATCH($B276,'3c Mappings'!$C$7:$O$7,0)))</f>
        <v>0</v>
      </c>
      <c r="K276" s="82">
        <f>IF(K223="-","-",K223*INDEX('3c Mappings'!$C$8:$O$21,MATCH($C276,'3c Mappings'!$B$8:$B$21,0),MATCH($B276,'3c Mappings'!$C$7:$O$7,0)))</f>
        <v>0</v>
      </c>
      <c r="L276" s="82">
        <f>IF(L223="-","-",L223*INDEX('3c Mappings'!$C$8:$O$21,MATCH($C276,'3c Mappings'!$B$8:$B$21,0),MATCH($B276,'3c Mappings'!$C$7:$O$7,0)))</f>
        <v>0</v>
      </c>
      <c r="M276" s="82">
        <f>IF(M223="-","-",M223*INDEX('3c Mappings'!$C$8:$O$21,MATCH($C276,'3c Mappings'!$B$8:$B$21,0),MATCH($B276,'3c Mappings'!$C$7:$O$7,0)))</f>
        <v>0</v>
      </c>
      <c r="N276" s="84"/>
      <c r="O276" s="82">
        <f>IF(O223="-","-",O223*INDEX('3c Mappings'!$C$8:$O$21,MATCH($C276,'3c Mappings'!$B$8:$B$21,0),MATCH($B276,'3c Mappings'!$C$7:$O$7,0)))</f>
        <v>0</v>
      </c>
      <c r="P276" s="82">
        <f>IF(P223="-","-",P223*INDEX('3c Mappings'!$C$8:$O$21,MATCH($C276,'3c Mappings'!$B$8:$B$21,0),MATCH($B276,'3c Mappings'!$C$7:$O$7,0)))</f>
        <v>0</v>
      </c>
      <c r="Q276" s="82">
        <f>IF(Q223="-","-",Q223*INDEX('3c Mappings'!$C$8:$O$21,MATCH($C276,'3c Mappings'!$B$8:$B$21,0),MATCH($B276,'3c Mappings'!$C$7:$O$7,0)))</f>
        <v>0</v>
      </c>
      <c r="R276" s="82">
        <f>IF(R223="-","-",R223*INDEX('3c Mappings'!$C$8:$O$21,MATCH($C276,'3c Mappings'!$B$8:$B$21,0),MATCH($B276,'3c Mappings'!$C$7:$O$7,0)))</f>
        <v>0</v>
      </c>
      <c r="S276" s="82">
        <f>IF(S223="-","-",S223*INDEX('3c Mappings'!$C$8:$O$21,MATCH($C276,'3c Mappings'!$B$8:$B$21,0),MATCH($B276,'3c Mappings'!$C$7:$O$7,0)))</f>
        <v>0</v>
      </c>
      <c r="T276" s="82">
        <f>IF(T223="-","-",T223*INDEX('3c Mappings'!$C$8:$O$21,MATCH($C276,'3c Mappings'!$B$8:$B$21,0),MATCH($B276,'3c Mappings'!$C$7:$O$7,0)))</f>
        <v>0</v>
      </c>
      <c r="U276" s="82">
        <f>IF(U223="-","-",U223*INDEX('3c Mappings'!$C$8:$O$21,MATCH($C276,'3c Mappings'!$B$8:$B$21,0),MATCH($B276,'3c Mappings'!$C$7:$O$7,0)))</f>
        <v>0</v>
      </c>
      <c r="V276" s="82">
        <f>IF(V223="-","-",V223*INDEX('3c Mappings'!$C$8:$O$21,MATCH($C276,'3c Mappings'!$B$8:$B$21,0),MATCH($B276,'3c Mappings'!$C$7:$O$7,0)))</f>
        <v>0</v>
      </c>
      <c r="W276" s="82">
        <f>IF(W223="-","-",W223*INDEX('3c Mappings'!$C$8:$O$21,MATCH($C276,'3c Mappings'!$B$8:$B$21,0),MATCH($B276,'3c Mappings'!$C$7:$O$7,0)))</f>
        <v>0</v>
      </c>
      <c r="X276" s="82" t="str">
        <f>IF(X223="-","-",X223*INDEX('3c Mappings'!$C$8:$O$21,MATCH($C276,'3c Mappings'!$B$8:$B$21,0),MATCH($B276,'3c Mappings'!$C$7:$O$7,0)))</f>
        <v>-</v>
      </c>
      <c r="Y276" s="82" t="str">
        <f>IF(Y223="-","-",Y223*INDEX('3c Mappings'!$C$8:$O$21,MATCH($C276,'3c Mappings'!$B$8:$B$21,0),MATCH($B276,'3c Mappings'!$C$7:$O$7,0)))</f>
        <v>-</v>
      </c>
      <c r="Z276" s="10"/>
    </row>
    <row r="277" spans="1:26" s="14" customFormat="1" ht="12.6" customHeight="1">
      <c r="A277" s="10"/>
      <c r="B277" s="74" t="s">
        <v>156</v>
      </c>
      <c r="C277" s="75" t="s">
        <v>133</v>
      </c>
      <c r="D277" s="197"/>
      <c r="E277" s="29"/>
      <c r="F277" s="82">
        <f>IF(F211="-","-",F211*INDEX('3c Mappings'!$C$8:$O$21,MATCH($C277,'3c Mappings'!$B$8:$B$21,0),MATCH($B277,'3c Mappings'!$C$7:$O$7,0)))</f>
        <v>0</v>
      </c>
      <c r="G277" s="82">
        <f>IF(G211="-","-",G211*INDEX('3c Mappings'!$C$8:$O$21,MATCH($C277,'3c Mappings'!$B$8:$B$21,0),MATCH($B277,'3c Mappings'!$C$7:$O$7,0)))</f>
        <v>0</v>
      </c>
      <c r="H277" s="82">
        <f>IF(H211="-","-",H211*INDEX('3c Mappings'!$C$8:$O$21,MATCH($C277,'3c Mappings'!$B$8:$B$21,0),MATCH($B277,'3c Mappings'!$C$7:$O$7,0)))</f>
        <v>0</v>
      </c>
      <c r="I277" s="82">
        <f>IF(I211="-","-",I211*INDEX('3c Mappings'!$C$8:$O$21,MATCH($C277,'3c Mappings'!$B$8:$B$21,0),MATCH($B277,'3c Mappings'!$C$7:$O$7,0)))</f>
        <v>0</v>
      </c>
      <c r="J277" s="82">
        <f>IF(J211="-","-",J211*INDEX('3c Mappings'!$C$8:$O$21,MATCH($C277,'3c Mappings'!$B$8:$B$21,0),MATCH($B277,'3c Mappings'!$C$7:$O$7,0)))</f>
        <v>0</v>
      </c>
      <c r="K277" s="82">
        <f>IF(K211="-","-",K211*INDEX('3c Mappings'!$C$8:$O$21,MATCH($C277,'3c Mappings'!$B$8:$B$21,0),MATCH($B277,'3c Mappings'!$C$7:$O$7,0)))</f>
        <v>0</v>
      </c>
      <c r="L277" s="82">
        <f>IF(L211="-","-",L211*INDEX('3c Mappings'!$C$8:$O$21,MATCH($C277,'3c Mappings'!$B$8:$B$21,0),MATCH($B277,'3c Mappings'!$C$7:$O$7,0)))</f>
        <v>0</v>
      </c>
      <c r="M277" s="82">
        <f>IF(M211="-","-",M211*INDEX('3c Mappings'!$C$8:$O$21,MATCH($C277,'3c Mappings'!$B$8:$B$21,0),MATCH($B277,'3c Mappings'!$C$7:$O$7,0)))</f>
        <v>0</v>
      </c>
      <c r="N277" s="84"/>
      <c r="O277" s="82">
        <f>IF(O211="-","-",O211*INDEX('3c Mappings'!$C$8:$O$21,MATCH($C277,'3c Mappings'!$B$8:$B$21,0),MATCH($B277,'3c Mappings'!$C$7:$O$7,0)))</f>
        <v>0</v>
      </c>
      <c r="P277" s="82">
        <f>IF(P211="-","-",P211*INDEX('3c Mappings'!$C$8:$O$21,MATCH($C277,'3c Mappings'!$B$8:$B$21,0),MATCH($B277,'3c Mappings'!$C$7:$O$7,0)))</f>
        <v>0</v>
      </c>
      <c r="Q277" s="82">
        <f>IF(Q211="-","-",Q211*INDEX('3c Mappings'!$C$8:$O$21,MATCH($C277,'3c Mappings'!$B$8:$B$21,0),MATCH($B277,'3c Mappings'!$C$7:$O$7,0)))</f>
        <v>0</v>
      </c>
      <c r="R277" s="82">
        <f>IF(R211="-","-",R211*INDEX('3c Mappings'!$C$8:$O$21,MATCH($C277,'3c Mappings'!$B$8:$B$21,0),MATCH($B277,'3c Mappings'!$C$7:$O$7,0)))</f>
        <v>0</v>
      </c>
      <c r="S277" s="82">
        <f>IF(S211="-","-",S211*INDEX('3c Mappings'!$C$8:$O$21,MATCH($C277,'3c Mappings'!$B$8:$B$21,0),MATCH($B277,'3c Mappings'!$C$7:$O$7,0)))</f>
        <v>0</v>
      </c>
      <c r="T277" s="82">
        <f>IF(T211="-","-",T211*INDEX('3c Mappings'!$C$8:$O$21,MATCH($C277,'3c Mappings'!$B$8:$B$21,0),MATCH($B277,'3c Mappings'!$C$7:$O$7,0)))</f>
        <v>0</v>
      </c>
      <c r="U277" s="82">
        <f>IF(U211="-","-",U211*INDEX('3c Mappings'!$C$8:$O$21,MATCH($C277,'3c Mappings'!$B$8:$B$21,0),MATCH($B277,'3c Mappings'!$C$7:$O$7,0)))</f>
        <v>0</v>
      </c>
      <c r="V277" s="82">
        <f>IF(V211="-","-",V211*INDEX('3c Mappings'!$C$8:$O$21,MATCH($C277,'3c Mappings'!$B$8:$B$21,0),MATCH($B277,'3c Mappings'!$C$7:$O$7,0)))</f>
        <v>0</v>
      </c>
      <c r="W277" s="82">
        <f>IF(W211="-","-",W211*INDEX('3c Mappings'!$C$8:$O$21,MATCH($C277,'3c Mappings'!$B$8:$B$21,0),MATCH($B277,'3c Mappings'!$C$7:$O$7,0)))</f>
        <v>0</v>
      </c>
      <c r="X277" s="82" t="str">
        <f>IF(X211="-","-",X211*INDEX('3c Mappings'!$C$8:$O$21,MATCH($C277,'3c Mappings'!$B$8:$B$21,0),MATCH($B277,'3c Mappings'!$C$7:$O$7,0)))</f>
        <v>-</v>
      </c>
      <c r="Y277" s="82" t="str">
        <f>IF(Y211="-","-",Y211*INDEX('3c Mappings'!$C$8:$O$21,MATCH($C277,'3c Mappings'!$B$8:$B$21,0),MATCH($B277,'3c Mappings'!$C$7:$O$7,0)))</f>
        <v>-</v>
      </c>
      <c r="Z277" s="10"/>
    </row>
    <row r="278" spans="1:26" s="14" customFormat="1" ht="11.25">
      <c r="A278" s="10"/>
      <c r="B278" s="74" t="s">
        <v>157</v>
      </c>
      <c r="C278" s="75" t="s">
        <v>133</v>
      </c>
      <c r="D278" s="197"/>
      <c r="E278" s="29"/>
      <c r="F278" s="82">
        <f>IF(F212="-","-",F212*INDEX('3c Mappings'!$C$8:$O$21,MATCH($C278,'3c Mappings'!$B$8:$B$21,0),MATCH($B278,'3c Mappings'!$C$7:$O$7,0)))</f>
        <v>0.1122807295277914</v>
      </c>
      <c r="G278" s="82">
        <f>IF(G212="-","-",G212*INDEX('3c Mappings'!$C$8:$O$21,MATCH($C278,'3c Mappings'!$B$8:$B$21,0),MATCH($B278,'3c Mappings'!$C$7:$O$7,0)))</f>
        <v>0.1122807295277914</v>
      </c>
      <c r="H278" s="82">
        <f>IF(H212="-","-",H212*INDEX('3c Mappings'!$C$8:$O$21,MATCH($C278,'3c Mappings'!$B$8:$B$21,0),MATCH($B278,'3c Mappings'!$C$7:$O$7,0)))</f>
        <v>0.1090051478184796</v>
      </c>
      <c r="I278" s="82">
        <f>IF(I212="-","-",I212*INDEX('3c Mappings'!$C$8:$O$21,MATCH($C278,'3c Mappings'!$B$8:$B$21,0),MATCH($B278,'3c Mappings'!$C$7:$O$7,0)))</f>
        <v>0.1090051478184796</v>
      </c>
      <c r="J278" s="82">
        <f>IF(J212="-","-",J212*INDEX('3c Mappings'!$C$8:$O$21,MATCH($C278,'3c Mappings'!$B$8:$B$21,0),MATCH($B278,'3c Mappings'!$C$7:$O$7,0)))</f>
        <v>0.11369539481618365</v>
      </c>
      <c r="K278" s="82">
        <f>IF(K212="-","-",K212*INDEX('3c Mappings'!$C$8:$O$21,MATCH($C278,'3c Mappings'!$B$8:$B$21,0),MATCH($B278,'3c Mappings'!$C$7:$O$7,0)))</f>
        <v>0.11369539481618365</v>
      </c>
      <c r="L278" s="82">
        <f>IF(L212="-","-",L212*INDEX('3c Mappings'!$C$8:$O$21,MATCH($C278,'3c Mappings'!$B$8:$B$21,0),MATCH($B278,'3c Mappings'!$C$7:$O$7,0)))</f>
        <v>0.11757394134142966</v>
      </c>
      <c r="M278" s="82">
        <f>IF(M212="-","-",M212*INDEX('3c Mappings'!$C$8:$O$21,MATCH($C278,'3c Mappings'!$B$8:$B$21,0),MATCH($B278,'3c Mappings'!$C$7:$O$7,0)))</f>
        <v>0.11757394134142966</v>
      </c>
      <c r="N278" s="84"/>
      <c r="O278" s="82">
        <f>IF(O212="-","-",O212*INDEX('3c Mappings'!$C$8:$O$21,MATCH($C278,'3c Mappings'!$B$8:$B$21,0),MATCH($B278,'3c Mappings'!$C$7:$O$7,0)))</f>
        <v>0.11757394134142966</v>
      </c>
      <c r="P278" s="82">
        <f>IF(P212="-","-",P212*INDEX('3c Mappings'!$C$8:$O$21,MATCH($C278,'3c Mappings'!$B$8:$B$21,0),MATCH($B278,'3c Mappings'!$C$7:$O$7,0)))</f>
        <v>0.116747181712272</v>
      </c>
      <c r="Q278" s="82">
        <f>IF(Q212="-","-",Q212*INDEX('3c Mappings'!$C$8:$O$21,MATCH($C278,'3c Mappings'!$B$8:$B$21,0),MATCH($B278,'3c Mappings'!$C$7:$O$7,0)))</f>
        <v>0.116747181712272</v>
      </c>
      <c r="R278" s="82">
        <f>IF(R212="-","-",R212*INDEX('3c Mappings'!$C$8:$O$21,MATCH($C278,'3c Mappings'!$B$8:$B$21,0),MATCH($B278,'3c Mappings'!$C$7:$O$7,0)))</f>
        <v>0.11718369891386479</v>
      </c>
      <c r="S278" s="82">
        <f>IF(S212="-","-",S212*INDEX('3c Mappings'!$C$8:$O$21,MATCH($C278,'3c Mappings'!$B$8:$B$21,0),MATCH($B278,'3c Mappings'!$C$7:$O$7,0)))</f>
        <v>0.11718369891386479</v>
      </c>
      <c r="T278" s="82">
        <f>IF(T212="-","-",T212*INDEX('3c Mappings'!$C$8:$O$21,MATCH($C278,'3c Mappings'!$B$8:$B$21,0),MATCH($B278,'3c Mappings'!$C$7:$O$7,0)))</f>
        <v>0.11416405343474287</v>
      </c>
      <c r="U278" s="82">
        <f>IF(U212="-","-",U212*INDEX('3c Mappings'!$C$8:$O$21,MATCH($C278,'3c Mappings'!$B$8:$B$21,0),MATCH($B278,'3c Mappings'!$C$7:$O$7,0)))</f>
        <v>0.11416405343474287</v>
      </c>
      <c r="V278" s="82">
        <f>IF(V212="-","-",V212*INDEX('3c Mappings'!$C$8:$O$21,MATCH($C278,'3c Mappings'!$B$8:$B$21,0),MATCH($B278,'3c Mappings'!$C$7:$O$7,0)))</f>
        <v>0.16506059604666454</v>
      </c>
      <c r="W278" s="82">
        <f>IF(W212="-","-",W212*INDEX('3c Mappings'!$C$8:$O$21,MATCH($C278,'3c Mappings'!$B$8:$B$21,0),MATCH($B278,'3c Mappings'!$C$7:$O$7,0)))</f>
        <v>0.15510221472088395</v>
      </c>
      <c r="X278" s="82" t="str">
        <f>IF(X212="-","-",X212*INDEX('3c Mappings'!$C$8:$O$21,MATCH($C278,'3c Mappings'!$B$8:$B$21,0),MATCH($B278,'3c Mappings'!$C$7:$O$7,0)))</f>
        <v>-</v>
      </c>
      <c r="Y278" s="82" t="str">
        <f>IF(Y212="-","-",Y212*INDEX('3c Mappings'!$C$8:$O$21,MATCH($C278,'3c Mappings'!$B$8:$B$21,0),MATCH($B278,'3c Mappings'!$C$7:$O$7,0)))</f>
        <v>-</v>
      </c>
      <c r="Z278" s="10"/>
    </row>
    <row r="279" spans="1:26" s="14" customFormat="1" ht="11.25">
      <c r="A279" s="10"/>
      <c r="B279" s="74" t="s">
        <v>158</v>
      </c>
      <c r="C279" s="75" t="s">
        <v>133</v>
      </c>
      <c r="D279" s="197"/>
      <c r="E279" s="29"/>
      <c r="F279" s="82">
        <f>IF(F213="-","-",F213*INDEX('3c Mappings'!$C$8:$O$21,MATCH($C279,'3c Mappings'!$B$8:$B$21,0),MATCH($B279,'3c Mappings'!$C$7:$O$7,0)))</f>
        <v>0</v>
      </c>
      <c r="G279" s="82">
        <f>IF(G213="-","-",G213*INDEX('3c Mappings'!$C$8:$O$21,MATCH($C279,'3c Mappings'!$B$8:$B$21,0),MATCH($B279,'3c Mappings'!$C$7:$O$7,0)))</f>
        <v>0</v>
      </c>
      <c r="H279" s="82">
        <f>IF(H213="-","-",H213*INDEX('3c Mappings'!$C$8:$O$21,MATCH($C279,'3c Mappings'!$B$8:$B$21,0),MATCH($B279,'3c Mappings'!$C$7:$O$7,0)))</f>
        <v>0</v>
      </c>
      <c r="I279" s="82">
        <f>IF(I213="-","-",I213*INDEX('3c Mappings'!$C$8:$O$21,MATCH($C279,'3c Mappings'!$B$8:$B$21,0),MATCH($B279,'3c Mappings'!$C$7:$O$7,0)))</f>
        <v>0</v>
      </c>
      <c r="J279" s="82">
        <f>IF(J213="-","-",J213*INDEX('3c Mappings'!$C$8:$O$21,MATCH($C279,'3c Mappings'!$B$8:$B$21,0),MATCH($B279,'3c Mappings'!$C$7:$O$7,0)))</f>
        <v>0</v>
      </c>
      <c r="K279" s="82">
        <f>IF(K213="-","-",K213*INDEX('3c Mappings'!$C$8:$O$21,MATCH($C279,'3c Mappings'!$B$8:$B$21,0),MATCH($B279,'3c Mappings'!$C$7:$O$7,0)))</f>
        <v>0</v>
      </c>
      <c r="L279" s="82">
        <f>IF(L213="-","-",L213*INDEX('3c Mappings'!$C$8:$O$21,MATCH($C279,'3c Mappings'!$B$8:$B$21,0),MATCH($B279,'3c Mappings'!$C$7:$O$7,0)))</f>
        <v>0</v>
      </c>
      <c r="M279" s="82">
        <f>IF(M213="-","-",M213*INDEX('3c Mappings'!$C$8:$O$21,MATCH($C279,'3c Mappings'!$B$8:$B$21,0),MATCH($B279,'3c Mappings'!$C$7:$O$7,0)))</f>
        <v>0</v>
      </c>
      <c r="N279" s="84"/>
      <c r="O279" s="82">
        <f>IF(O213="-","-",O213*INDEX('3c Mappings'!$C$8:$O$21,MATCH($C279,'3c Mappings'!$B$8:$B$21,0),MATCH($B279,'3c Mappings'!$C$7:$O$7,0)))</f>
        <v>0</v>
      </c>
      <c r="P279" s="82">
        <f>IF(P213="-","-",P213*INDEX('3c Mappings'!$C$8:$O$21,MATCH($C279,'3c Mappings'!$B$8:$B$21,0),MATCH($B279,'3c Mappings'!$C$7:$O$7,0)))</f>
        <v>0</v>
      </c>
      <c r="Q279" s="82">
        <f>IF(Q213="-","-",Q213*INDEX('3c Mappings'!$C$8:$O$21,MATCH($C279,'3c Mappings'!$B$8:$B$21,0),MATCH($B279,'3c Mappings'!$C$7:$O$7,0)))</f>
        <v>0</v>
      </c>
      <c r="R279" s="82">
        <f>IF(R213="-","-",R213*INDEX('3c Mappings'!$C$8:$O$21,MATCH($C279,'3c Mappings'!$B$8:$B$21,0),MATCH($B279,'3c Mappings'!$C$7:$O$7,0)))</f>
        <v>0</v>
      </c>
      <c r="S279" s="82">
        <f>IF(S213="-","-",S213*INDEX('3c Mappings'!$C$8:$O$21,MATCH($C279,'3c Mappings'!$B$8:$B$21,0),MATCH($B279,'3c Mappings'!$C$7:$O$7,0)))</f>
        <v>0</v>
      </c>
      <c r="T279" s="82">
        <f>IF(T213="-","-",T213*INDEX('3c Mappings'!$C$8:$O$21,MATCH($C279,'3c Mappings'!$B$8:$B$21,0),MATCH($B279,'3c Mappings'!$C$7:$O$7,0)))</f>
        <v>0</v>
      </c>
      <c r="U279" s="82">
        <f>IF(U213="-","-",U213*INDEX('3c Mappings'!$C$8:$O$21,MATCH($C279,'3c Mappings'!$B$8:$B$21,0),MATCH($B279,'3c Mappings'!$C$7:$O$7,0)))</f>
        <v>0</v>
      </c>
      <c r="V279" s="82">
        <f>IF(V213="-","-",V213*INDEX('3c Mappings'!$C$8:$O$21,MATCH($C279,'3c Mappings'!$B$8:$B$21,0),MATCH($B279,'3c Mappings'!$C$7:$O$7,0)))</f>
        <v>0</v>
      </c>
      <c r="W279" s="82">
        <f>IF(W213="-","-",W213*INDEX('3c Mappings'!$C$8:$O$21,MATCH($C279,'3c Mappings'!$B$8:$B$21,0),MATCH($B279,'3c Mappings'!$C$7:$O$7,0)))</f>
        <v>0</v>
      </c>
      <c r="X279" s="82" t="str">
        <f>IF(X213="-","-",X213*INDEX('3c Mappings'!$C$8:$O$21,MATCH($C279,'3c Mappings'!$B$8:$B$21,0),MATCH($B279,'3c Mappings'!$C$7:$O$7,0)))</f>
        <v>-</v>
      </c>
      <c r="Y279" s="82" t="str">
        <f>IF(Y213="-","-",Y213*INDEX('3c Mappings'!$C$8:$O$21,MATCH($C279,'3c Mappings'!$B$8:$B$21,0),MATCH($B279,'3c Mappings'!$C$7:$O$7,0)))</f>
        <v>-</v>
      </c>
      <c r="Z279" s="10"/>
    </row>
    <row r="280" spans="1:26" s="14" customFormat="1" ht="11.25">
      <c r="A280" s="10"/>
      <c r="B280" s="74" t="s">
        <v>159</v>
      </c>
      <c r="C280" s="75" t="s">
        <v>133</v>
      </c>
      <c r="D280" s="197"/>
      <c r="E280" s="29"/>
      <c r="F280" s="82">
        <f>IF(F214="-","-",F214*INDEX('3c Mappings'!$C$8:$O$21,MATCH($C280,'3c Mappings'!$B$8:$B$21,0),MATCH($B280,'3c Mappings'!$C$7:$O$7,0)))</f>
        <v>0</v>
      </c>
      <c r="G280" s="82">
        <f>IF(G214="-","-",G214*INDEX('3c Mappings'!$C$8:$O$21,MATCH($C280,'3c Mappings'!$B$8:$B$21,0),MATCH($B280,'3c Mappings'!$C$7:$O$7,0)))</f>
        <v>0</v>
      </c>
      <c r="H280" s="82">
        <f>IF(H214="-","-",H214*INDEX('3c Mappings'!$C$8:$O$21,MATCH($C280,'3c Mappings'!$B$8:$B$21,0),MATCH($B280,'3c Mappings'!$C$7:$O$7,0)))</f>
        <v>0</v>
      </c>
      <c r="I280" s="82">
        <f>IF(I214="-","-",I214*INDEX('3c Mappings'!$C$8:$O$21,MATCH($C280,'3c Mappings'!$B$8:$B$21,0),MATCH($B280,'3c Mappings'!$C$7:$O$7,0)))</f>
        <v>0</v>
      </c>
      <c r="J280" s="82">
        <f>IF(J214="-","-",J214*INDEX('3c Mappings'!$C$8:$O$21,MATCH($C280,'3c Mappings'!$B$8:$B$21,0),MATCH($B280,'3c Mappings'!$C$7:$O$7,0)))</f>
        <v>0</v>
      </c>
      <c r="K280" s="82">
        <f>IF(K214="-","-",K214*INDEX('3c Mappings'!$C$8:$O$21,MATCH($C280,'3c Mappings'!$B$8:$B$21,0),MATCH($B280,'3c Mappings'!$C$7:$O$7,0)))</f>
        <v>0</v>
      </c>
      <c r="L280" s="82">
        <f>IF(L214="-","-",L214*INDEX('3c Mappings'!$C$8:$O$21,MATCH($C280,'3c Mappings'!$B$8:$B$21,0),MATCH($B280,'3c Mappings'!$C$7:$O$7,0)))</f>
        <v>0</v>
      </c>
      <c r="M280" s="82">
        <f>IF(M214="-","-",M214*INDEX('3c Mappings'!$C$8:$O$21,MATCH($C280,'3c Mappings'!$B$8:$B$21,0),MATCH($B280,'3c Mappings'!$C$7:$O$7,0)))</f>
        <v>0</v>
      </c>
      <c r="N280" s="84"/>
      <c r="O280" s="82">
        <f>IF(O214="-","-",O214*INDEX('3c Mappings'!$C$8:$O$21,MATCH($C280,'3c Mappings'!$B$8:$B$21,0),MATCH($B280,'3c Mappings'!$C$7:$O$7,0)))</f>
        <v>0</v>
      </c>
      <c r="P280" s="82">
        <f>IF(P214="-","-",P214*INDEX('3c Mappings'!$C$8:$O$21,MATCH($C280,'3c Mappings'!$B$8:$B$21,0),MATCH($B280,'3c Mappings'!$C$7:$O$7,0)))</f>
        <v>0</v>
      </c>
      <c r="Q280" s="82">
        <f>IF(Q214="-","-",Q214*INDEX('3c Mappings'!$C$8:$O$21,MATCH($C280,'3c Mappings'!$B$8:$B$21,0),MATCH($B280,'3c Mappings'!$C$7:$O$7,0)))</f>
        <v>0</v>
      </c>
      <c r="R280" s="82">
        <f>IF(R214="-","-",R214*INDEX('3c Mappings'!$C$8:$O$21,MATCH($C280,'3c Mappings'!$B$8:$B$21,0),MATCH($B280,'3c Mappings'!$C$7:$O$7,0)))</f>
        <v>0</v>
      </c>
      <c r="S280" s="82">
        <f>IF(S214="-","-",S214*INDEX('3c Mappings'!$C$8:$O$21,MATCH($C280,'3c Mappings'!$B$8:$B$21,0),MATCH($B280,'3c Mappings'!$C$7:$O$7,0)))</f>
        <v>0</v>
      </c>
      <c r="T280" s="82">
        <f>IF(T214="-","-",T214*INDEX('3c Mappings'!$C$8:$O$21,MATCH($C280,'3c Mappings'!$B$8:$B$21,0),MATCH($B280,'3c Mappings'!$C$7:$O$7,0)))</f>
        <v>0</v>
      </c>
      <c r="U280" s="82">
        <f>IF(U214="-","-",U214*INDEX('3c Mappings'!$C$8:$O$21,MATCH($C280,'3c Mappings'!$B$8:$B$21,0),MATCH($B280,'3c Mappings'!$C$7:$O$7,0)))</f>
        <v>0</v>
      </c>
      <c r="V280" s="82">
        <f>IF(V214="-","-",V214*INDEX('3c Mappings'!$C$8:$O$21,MATCH($C280,'3c Mappings'!$B$8:$B$21,0),MATCH($B280,'3c Mappings'!$C$7:$O$7,0)))</f>
        <v>0</v>
      </c>
      <c r="W280" s="82">
        <f>IF(W214="-","-",W214*INDEX('3c Mappings'!$C$8:$O$21,MATCH($C280,'3c Mappings'!$B$8:$B$21,0),MATCH($B280,'3c Mappings'!$C$7:$O$7,0)))</f>
        <v>0</v>
      </c>
      <c r="X280" s="82" t="str">
        <f>IF(X214="-","-",X214*INDEX('3c Mappings'!$C$8:$O$21,MATCH($C280,'3c Mappings'!$B$8:$B$21,0),MATCH($B280,'3c Mappings'!$C$7:$O$7,0)))</f>
        <v>-</v>
      </c>
      <c r="Y280" s="82" t="str">
        <f>IF(Y214="-","-",Y214*INDEX('3c Mappings'!$C$8:$O$21,MATCH($C280,'3c Mappings'!$B$8:$B$21,0),MATCH($B280,'3c Mappings'!$C$7:$O$7,0)))</f>
        <v>-</v>
      </c>
      <c r="Z280" s="10"/>
    </row>
    <row r="281" spans="1:26" s="14" customFormat="1" ht="11.25">
      <c r="A281" s="10"/>
      <c r="B281" s="74" t="s">
        <v>160</v>
      </c>
      <c r="C281" s="75" t="s">
        <v>133</v>
      </c>
      <c r="D281" s="197"/>
      <c r="E281" s="29"/>
      <c r="F281" s="82">
        <f>IF(F215="-","-",F215*INDEX('3c Mappings'!$C$8:$O$21,MATCH($C281,'3c Mappings'!$B$8:$B$21,0),MATCH($B281,'3c Mappings'!$C$7:$O$7,0)))</f>
        <v>0</v>
      </c>
      <c r="G281" s="82">
        <f>IF(G215="-","-",G215*INDEX('3c Mappings'!$C$8:$O$21,MATCH($C281,'3c Mappings'!$B$8:$B$21,0),MATCH($B281,'3c Mappings'!$C$7:$O$7,0)))</f>
        <v>0</v>
      </c>
      <c r="H281" s="82">
        <f>IF(H215="-","-",H215*INDEX('3c Mappings'!$C$8:$O$21,MATCH($C281,'3c Mappings'!$B$8:$B$21,0),MATCH($B281,'3c Mappings'!$C$7:$O$7,0)))</f>
        <v>0</v>
      </c>
      <c r="I281" s="82">
        <f>IF(I215="-","-",I215*INDEX('3c Mappings'!$C$8:$O$21,MATCH($C281,'3c Mappings'!$B$8:$B$21,0),MATCH($B281,'3c Mappings'!$C$7:$O$7,0)))</f>
        <v>0</v>
      </c>
      <c r="J281" s="82">
        <f>IF(J215="-","-",J215*INDEX('3c Mappings'!$C$8:$O$21,MATCH($C281,'3c Mappings'!$B$8:$B$21,0),MATCH($B281,'3c Mappings'!$C$7:$O$7,0)))</f>
        <v>0</v>
      </c>
      <c r="K281" s="82">
        <f>IF(K215="-","-",K215*INDEX('3c Mappings'!$C$8:$O$21,MATCH($C281,'3c Mappings'!$B$8:$B$21,0),MATCH($B281,'3c Mappings'!$C$7:$O$7,0)))</f>
        <v>0</v>
      </c>
      <c r="L281" s="82">
        <f>IF(L215="-","-",L215*INDEX('3c Mappings'!$C$8:$O$21,MATCH($C281,'3c Mappings'!$B$8:$B$21,0),MATCH($B281,'3c Mappings'!$C$7:$O$7,0)))</f>
        <v>0</v>
      </c>
      <c r="M281" s="82">
        <f>IF(M215="-","-",M215*INDEX('3c Mappings'!$C$8:$O$21,MATCH($C281,'3c Mappings'!$B$8:$B$21,0),MATCH($B281,'3c Mappings'!$C$7:$O$7,0)))</f>
        <v>0</v>
      </c>
      <c r="N281" s="84"/>
      <c r="O281" s="82">
        <f>IF(O215="-","-",O215*INDEX('3c Mappings'!$C$8:$O$21,MATCH($C281,'3c Mappings'!$B$8:$B$21,0),MATCH($B281,'3c Mappings'!$C$7:$O$7,0)))</f>
        <v>0</v>
      </c>
      <c r="P281" s="82">
        <f>IF(P215="-","-",P215*INDEX('3c Mappings'!$C$8:$O$21,MATCH($C281,'3c Mappings'!$B$8:$B$21,0),MATCH($B281,'3c Mappings'!$C$7:$O$7,0)))</f>
        <v>0</v>
      </c>
      <c r="Q281" s="82">
        <f>IF(Q215="-","-",Q215*INDEX('3c Mappings'!$C$8:$O$21,MATCH($C281,'3c Mappings'!$B$8:$B$21,0),MATCH($B281,'3c Mappings'!$C$7:$O$7,0)))</f>
        <v>0</v>
      </c>
      <c r="R281" s="82">
        <f>IF(R215="-","-",R215*INDEX('3c Mappings'!$C$8:$O$21,MATCH($C281,'3c Mappings'!$B$8:$B$21,0),MATCH($B281,'3c Mappings'!$C$7:$O$7,0)))</f>
        <v>0</v>
      </c>
      <c r="S281" s="82">
        <f>IF(S215="-","-",S215*INDEX('3c Mappings'!$C$8:$O$21,MATCH($C281,'3c Mappings'!$B$8:$B$21,0),MATCH($B281,'3c Mappings'!$C$7:$O$7,0)))</f>
        <v>0</v>
      </c>
      <c r="T281" s="82">
        <f>IF(T215="-","-",T215*INDEX('3c Mappings'!$C$8:$O$21,MATCH($C281,'3c Mappings'!$B$8:$B$21,0),MATCH($B281,'3c Mappings'!$C$7:$O$7,0)))</f>
        <v>0</v>
      </c>
      <c r="U281" s="82">
        <f>IF(U215="-","-",U215*INDEX('3c Mappings'!$C$8:$O$21,MATCH($C281,'3c Mappings'!$B$8:$B$21,0),MATCH($B281,'3c Mappings'!$C$7:$O$7,0)))</f>
        <v>0</v>
      </c>
      <c r="V281" s="82">
        <f>IF(V215="-","-",V215*INDEX('3c Mappings'!$C$8:$O$21,MATCH($C281,'3c Mappings'!$B$8:$B$21,0),MATCH($B281,'3c Mappings'!$C$7:$O$7,0)))</f>
        <v>0</v>
      </c>
      <c r="W281" s="82">
        <f>IF(W215="-","-",W215*INDEX('3c Mappings'!$C$8:$O$21,MATCH($C281,'3c Mappings'!$B$8:$B$21,0),MATCH($B281,'3c Mappings'!$C$7:$O$7,0)))</f>
        <v>0</v>
      </c>
      <c r="X281" s="82" t="str">
        <f>IF(X215="-","-",X215*INDEX('3c Mappings'!$C$8:$O$21,MATCH($C281,'3c Mappings'!$B$8:$B$21,0),MATCH($B281,'3c Mappings'!$C$7:$O$7,0)))</f>
        <v>-</v>
      </c>
      <c r="Y281" s="82" t="str">
        <f>IF(Y215="-","-",Y215*INDEX('3c Mappings'!$C$8:$O$21,MATCH($C281,'3c Mappings'!$B$8:$B$21,0),MATCH($B281,'3c Mappings'!$C$7:$O$7,0)))</f>
        <v>-</v>
      </c>
      <c r="Z281" s="10"/>
    </row>
    <row r="282" spans="1:26" s="14" customFormat="1" ht="11.25">
      <c r="A282" s="10"/>
      <c r="B282" s="74" t="s">
        <v>161</v>
      </c>
      <c r="C282" s="75" t="s">
        <v>133</v>
      </c>
      <c r="D282" s="197"/>
      <c r="E282" s="29"/>
      <c r="F282" s="82">
        <f>IF(F216="-","-",F216*INDEX('3c Mappings'!$C$8:$O$21,MATCH($C282,'3c Mappings'!$B$8:$B$21,0),MATCH($B282,'3c Mappings'!$C$7:$O$7,0)))</f>
        <v>2.1977871073943472E-2</v>
      </c>
      <c r="G282" s="82">
        <f>IF(G216="-","-",G216*INDEX('3c Mappings'!$C$8:$O$21,MATCH($C282,'3c Mappings'!$B$8:$B$21,0),MATCH($B282,'3c Mappings'!$C$7:$O$7,0)))</f>
        <v>2.1977871073943472E-2</v>
      </c>
      <c r="H282" s="82">
        <f>IF(H216="-","-",H216*INDEX('3c Mappings'!$C$8:$O$21,MATCH($C282,'3c Mappings'!$B$8:$B$21,0),MATCH($B282,'3c Mappings'!$C$7:$O$7,0)))</f>
        <v>2.2327524531131231E-2</v>
      </c>
      <c r="I282" s="82">
        <f>IF(I216="-","-",I216*INDEX('3c Mappings'!$C$8:$O$21,MATCH($C282,'3c Mappings'!$B$8:$B$21,0),MATCH($B282,'3c Mappings'!$C$7:$O$7,0)))</f>
        <v>2.2327524531131231E-2</v>
      </c>
      <c r="J282" s="82">
        <f>IF(J216="-","-",J216*INDEX('3c Mappings'!$C$8:$O$21,MATCH($C282,'3c Mappings'!$B$8:$B$21,0),MATCH($B282,'3c Mappings'!$C$7:$O$7,0)))</f>
        <v>2.1494713779420086E-2</v>
      </c>
      <c r="K282" s="82">
        <f>IF(K216="-","-",K216*INDEX('3c Mappings'!$C$8:$O$21,MATCH($C282,'3c Mappings'!$B$8:$B$21,0),MATCH($B282,'3c Mappings'!$C$7:$O$7,0)))</f>
        <v>2.1494713779420086E-2</v>
      </c>
      <c r="L282" s="82">
        <f>IF(L216="-","-",L216*INDEX('3c Mappings'!$C$8:$O$21,MATCH($C282,'3c Mappings'!$B$8:$B$21,0),MATCH($B282,'3c Mappings'!$C$7:$O$7,0)))</f>
        <v>2.2196298514397712E-2</v>
      </c>
      <c r="M282" s="82">
        <f>IF(M216="-","-",M216*INDEX('3c Mappings'!$C$8:$O$21,MATCH($C282,'3c Mappings'!$B$8:$B$21,0),MATCH($B282,'3c Mappings'!$C$7:$O$7,0)))</f>
        <v>2.2196298514397712E-2</v>
      </c>
      <c r="N282" s="84"/>
      <c r="O282" s="82">
        <f>IF(O216="-","-",O216*INDEX('3c Mappings'!$C$8:$O$21,MATCH($C282,'3c Mappings'!$B$8:$B$21,0),MATCH($B282,'3c Mappings'!$C$7:$O$7,0)))</f>
        <v>2.2196298514397712E-2</v>
      </c>
      <c r="P282" s="82">
        <f>IF(P216="-","-",P216*INDEX('3c Mappings'!$C$8:$O$21,MATCH($C282,'3c Mappings'!$B$8:$B$21,0),MATCH($B282,'3c Mappings'!$C$7:$O$7,0)))</f>
        <v>2.3045658332056029E-2</v>
      </c>
      <c r="Q282" s="82">
        <f>IF(Q216="-","-",Q216*INDEX('3c Mappings'!$C$8:$O$21,MATCH($C282,'3c Mappings'!$B$8:$B$21,0),MATCH($B282,'3c Mappings'!$C$7:$O$7,0)))</f>
        <v>2.3045658332056029E-2</v>
      </c>
      <c r="R282" s="82">
        <f>IF(R216="-","-",R216*INDEX('3c Mappings'!$C$8:$O$21,MATCH($C282,'3c Mappings'!$B$8:$B$21,0),MATCH($B282,'3c Mappings'!$C$7:$O$7,0)))</f>
        <v>2.3610343422410741E-2</v>
      </c>
      <c r="S282" s="82">
        <f>IF(S216="-","-",S216*INDEX('3c Mappings'!$C$8:$O$21,MATCH($C282,'3c Mappings'!$B$8:$B$21,0),MATCH($B282,'3c Mappings'!$C$7:$O$7,0)))</f>
        <v>2.3610343422410741E-2</v>
      </c>
      <c r="T282" s="82">
        <f>IF(T216="-","-",T216*INDEX('3c Mappings'!$C$8:$O$21,MATCH($C282,'3c Mappings'!$B$8:$B$21,0),MATCH($B282,'3c Mappings'!$C$7:$O$7,0)))</f>
        <v>2.215923094294989E-2</v>
      </c>
      <c r="U282" s="82">
        <f>IF(U216="-","-",U216*INDEX('3c Mappings'!$C$8:$O$21,MATCH($C282,'3c Mappings'!$B$8:$B$21,0),MATCH($B282,'3c Mappings'!$C$7:$O$7,0)))</f>
        <v>2.215923094294989E-2</v>
      </c>
      <c r="V282" s="82">
        <f>IF(V216="-","-",V216*INDEX('3c Mappings'!$C$8:$O$21,MATCH($C282,'3c Mappings'!$B$8:$B$21,0),MATCH($B282,'3c Mappings'!$C$7:$O$7,0)))</f>
        <v>3.209415286299127E-2</v>
      </c>
      <c r="W282" s="82">
        <f>IF(W216="-","-",W216*INDEX('3c Mappings'!$C$8:$O$21,MATCH($C282,'3c Mappings'!$B$8:$B$21,0),MATCH($B282,'3c Mappings'!$C$7:$O$7,0)))</f>
        <v>3.107043897969218E-2</v>
      </c>
      <c r="X282" s="82" t="str">
        <f>IF(X216="-","-",X216*INDEX('3c Mappings'!$C$8:$O$21,MATCH($C282,'3c Mappings'!$B$8:$B$21,0),MATCH($B282,'3c Mappings'!$C$7:$O$7,0)))</f>
        <v>-</v>
      </c>
      <c r="Y282" s="82" t="str">
        <f>IF(Y216="-","-",Y216*INDEX('3c Mappings'!$C$8:$O$21,MATCH($C282,'3c Mappings'!$B$8:$B$21,0),MATCH($B282,'3c Mappings'!$C$7:$O$7,0)))</f>
        <v>-</v>
      </c>
      <c r="Z282" s="10"/>
    </row>
    <row r="283" spans="1:26" s="14" customFormat="1" ht="11.25">
      <c r="A283" s="10"/>
      <c r="B283" s="74" t="s">
        <v>162</v>
      </c>
      <c r="C283" s="75" t="s">
        <v>133</v>
      </c>
      <c r="D283" s="197"/>
      <c r="E283" s="29"/>
      <c r="F283" s="82">
        <f>IF(F217="-","-",F217*INDEX('3c Mappings'!$C$8:$O$21,MATCH($C283,'3c Mappings'!$B$8:$B$21,0),MATCH($B283,'3c Mappings'!$C$7:$O$7,0)))</f>
        <v>0</v>
      </c>
      <c r="G283" s="82">
        <f>IF(G217="-","-",G217*INDEX('3c Mappings'!$C$8:$O$21,MATCH($C283,'3c Mappings'!$B$8:$B$21,0),MATCH($B283,'3c Mappings'!$C$7:$O$7,0)))</f>
        <v>0</v>
      </c>
      <c r="H283" s="82">
        <f>IF(H217="-","-",H217*INDEX('3c Mappings'!$C$8:$O$21,MATCH($C283,'3c Mappings'!$B$8:$B$21,0),MATCH($B283,'3c Mappings'!$C$7:$O$7,0)))</f>
        <v>0</v>
      </c>
      <c r="I283" s="82">
        <f>IF(I217="-","-",I217*INDEX('3c Mappings'!$C$8:$O$21,MATCH($C283,'3c Mappings'!$B$8:$B$21,0),MATCH($B283,'3c Mappings'!$C$7:$O$7,0)))</f>
        <v>0</v>
      </c>
      <c r="J283" s="82">
        <f>IF(J217="-","-",J217*INDEX('3c Mappings'!$C$8:$O$21,MATCH($C283,'3c Mappings'!$B$8:$B$21,0),MATCH($B283,'3c Mappings'!$C$7:$O$7,0)))</f>
        <v>0</v>
      </c>
      <c r="K283" s="82">
        <f>IF(K217="-","-",K217*INDEX('3c Mappings'!$C$8:$O$21,MATCH($C283,'3c Mappings'!$B$8:$B$21,0),MATCH($B283,'3c Mappings'!$C$7:$O$7,0)))</f>
        <v>0</v>
      </c>
      <c r="L283" s="82">
        <f>IF(L217="-","-",L217*INDEX('3c Mappings'!$C$8:$O$21,MATCH($C283,'3c Mappings'!$B$8:$B$21,0),MATCH($B283,'3c Mappings'!$C$7:$O$7,0)))</f>
        <v>0</v>
      </c>
      <c r="M283" s="82">
        <f>IF(M217="-","-",M217*INDEX('3c Mappings'!$C$8:$O$21,MATCH($C283,'3c Mappings'!$B$8:$B$21,0),MATCH($B283,'3c Mappings'!$C$7:$O$7,0)))</f>
        <v>0</v>
      </c>
      <c r="N283" s="84"/>
      <c r="O283" s="82">
        <f>IF(O217="-","-",O217*INDEX('3c Mappings'!$C$8:$O$21,MATCH($C283,'3c Mappings'!$B$8:$B$21,0),MATCH($B283,'3c Mappings'!$C$7:$O$7,0)))</f>
        <v>0</v>
      </c>
      <c r="P283" s="82">
        <f>IF(P217="-","-",P217*INDEX('3c Mappings'!$C$8:$O$21,MATCH($C283,'3c Mappings'!$B$8:$B$21,0),MATCH($B283,'3c Mappings'!$C$7:$O$7,0)))</f>
        <v>0</v>
      </c>
      <c r="Q283" s="82">
        <f>IF(Q217="-","-",Q217*INDEX('3c Mappings'!$C$8:$O$21,MATCH($C283,'3c Mappings'!$B$8:$B$21,0),MATCH($B283,'3c Mappings'!$C$7:$O$7,0)))</f>
        <v>0</v>
      </c>
      <c r="R283" s="82">
        <f>IF(R217="-","-",R217*INDEX('3c Mappings'!$C$8:$O$21,MATCH($C283,'3c Mappings'!$B$8:$B$21,0),MATCH($B283,'3c Mappings'!$C$7:$O$7,0)))</f>
        <v>0</v>
      </c>
      <c r="S283" s="82">
        <f>IF(S217="-","-",S217*INDEX('3c Mappings'!$C$8:$O$21,MATCH($C283,'3c Mappings'!$B$8:$B$21,0),MATCH($B283,'3c Mappings'!$C$7:$O$7,0)))</f>
        <v>0</v>
      </c>
      <c r="T283" s="82">
        <f>IF(T217="-","-",T217*INDEX('3c Mappings'!$C$8:$O$21,MATCH($C283,'3c Mappings'!$B$8:$B$21,0),MATCH($B283,'3c Mappings'!$C$7:$O$7,0)))</f>
        <v>0</v>
      </c>
      <c r="U283" s="82">
        <f>IF(U217="-","-",U217*INDEX('3c Mappings'!$C$8:$O$21,MATCH($C283,'3c Mappings'!$B$8:$B$21,0),MATCH($B283,'3c Mappings'!$C$7:$O$7,0)))</f>
        <v>0</v>
      </c>
      <c r="V283" s="82">
        <f>IF(V217="-","-",V217*INDEX('3c Mappings'!$C$8:$O$21,MATCH($C283,'3c Mappings'!$B$8:$B$21,0),MATCH($B283,'3c Mappings'!$C$7:$O$7,0)))</f>
        <v>0</v>
      </c>
      <c r="W283" s="82">
        <f>IF(W217="-","-",W217*INDEX('3c Mappings'!$C$8:$O$21,MATCH($C283,'3c Mappings'!$B$8:$B$21,0),MATCH($B283,'3c Mappings'!$C$7:$O$7,0)))</f>
        <v>0</v>
      </c>
      <c r="X283" s="82" t="str">
        <f>IF(X217="-","-",X217*INDEX('3c Mappings'!$C$8:$O$21,MATCH($C283,'3c Mappings'!$B$8:$B$21,0),MATCH($B283,'3c Mappings'!$C$7:$O$7,0)))</f>
        <v>-</v>
      </c>
      <c r="Y283" s="82" t="str">
        <f>IF(Y217="-","-",Y217*INDEX('3c Mappings'!$C$8:$O$21,MATCH($C283,'3c Mappings'!$B$8:$B$21,0),MATCH($B283,'3c Mappings'!$C$7:$O$7,0)))</f>
        <v>-</v>
      </c>
      <c r="Z283" s="10"/>
    </row>
    <row r="284" spans="1:26" s="14" customFormat="1" ht="11.25">
      <c r="A284" s="10"/>
      <c r="B284" s="74" t="s">
        <v>163</v>
      </c>
      <c r="C284" s="75" t="s">
        <v>133</v>
      </c>
      <c r="D284" s="197"/>
      <c r="E284" s="29"/>
      <c r="F284" s="82">
        <f>IF(F218="-","-",F218*INDEX('3c Mappings'!$C$8:$O$21,MATCH($C284,'3c Mappings'!$B$8:$B$21,0),MATCH($B284,'3c Mappings'!$C$7:$O$7,0)))</f>
        <v>0</v>
      </c>
      <c r="G284" s="82">
        <f>IF(G218="-","-",G218*INDEX('3c Mappings'!$C$8:$O$21,MATCH($C284,'3c Mappings'!$B$8:$B$21,0),MATCH($B284,'3c Mappings'!$C$7:$O$7,0)))</f>
        <v>0</v>
      </c>
      <c r="H284" s="82">
        <f>IF(H218="-","-",H218*INDEX('3c Mappings'!$C$8:$O$21,MATCH($C284,'3c Mappings'!$B$8:$B$21,0),MATCH($B284,'3c Mappings'!$C$7:$O$7,0)))</f>
        <v>0</v>
      </c>
      <c r="I284" s="82">
        <f>IF(I218="-","-",I218*INDEX('3c Mappings'!$C$8:$O$21,MATCH($C284,'3c Mappings'!$B$8:$B$21,0),MATCH($B284,'3c Mappings'!$C$7:$O$7,0)))</f>
        <v>0</v>
      </c>
      <c r="J284" s="82">
        <f>IF(J218="-","-",J218*INDEX('3c Mappings'!$C$8:$O$21,MATCH($C284,'3c Mappings'!$B$8:$B$21,0),MATCH($B284,'3c Mappings'!$C$7:$O$7,0)))</f>
        <v>0</v>
      </c>
      <c r="K284" s="82">
        <f>IF(K218="-","-",K218*INDEX('3c Mappings'!$C$8:$O$21,MATCH($C284,'3c Mappings'!$B$8:$B$21,0),MATCH($B284,'3c Mappings'!$C$7:$O$7,0)))</f>
        <v>0</v>
      </c>
      <c r="L284" s="82">
        <f>IF(L218="-","-",L218*INDEX('3c Mappings'!$C$8:$O$21,MATCH($C284,'3c Mappings'!$B$8:$B$21,0),MATCH($B284,'3c Mappings'!$C$7:$O$7,0)))</f>
        <v>0</v>
      </c>
      <c r="M284" s="82">
        <f>IF(M218="-","-",M218*INDEX('3c Mappings'!$C$8:$O$21,MATCH($C284,'3c Mappings'!$B$8:$B$21,0),MATCH($B284,'3c Mappings'!$C$7:$O$7,0)))</f>
        <v>0</v>
      </c>
      <c r="N284" s="84"/>
      <c r="O284" s="82">
        <f>IF(O218="-","-",O218*INDEX('3c Mappings'!$C$8:$O$21,MATCH($C284,'3c Mappings'!$B$8:$B$21,0),MATCH($B284,'3c Mappings'!$C$7:$O$7,0)))</f>
        <v>0</v>
      </c>
      <c r="P284" s="82">
        <f>IF(P218="-","-",P218*INDEX('3c Mappings'!$C$8:$O$21,MATCH($C284,'3c Mappings'!$B$8:$B$21,0),MATCH($B284,'3c Mappings'!$C$7:$O$7,0)))</f>
        <v>0</v>
      </c>
      <c r="Q284" s="82">
        <f>IF(Q218="-","-",Q218*INDEX('3c Mappings'!$C$8:$O$21,MATCH($C284,'3c Mappings'!$B$8:$B$21,0),MATCH($B284,'3c Mappings'!$C$7:$O$7,0)))</f>
        <v>0</v>
      </c>
      <c r="R284" s="82">
        <f>IF(R218="-","-",R218*INDEX('3c Mappings'!$C$8:$O$21,MATCH($C284,'3c Mappings'!$B$8:$B$21,0),MATCH($B284,'3c Mappings'!$C$7:$O$7,0)))</f>
        <v>0</v>
      </c>
      <c r="S284" s="82">
        <f>IF(S218="-","-",S218*INDEX('3c Mappings'!$C$8:$O$21,MATCH($C284,'3c Mappings'!$B$8:$B$21,0),MATCH($B284,'3c Mappings'!$C$7:$O$7,0)))</f>
        <v>0</v>
      </c>
      <c r="T284" s="82">
        <f>IF(T218="-","-",T218*INDEX('3c Mappings'!$C$8:$O$21,MATCH($C284,'3c Mappings'!$B$8:$B$21,0),MATCH($B284,'3c Mappings'!$C$7:$O$7,0)))</f>
        <v>0</v>
      </c>
      <c r="U284" s="82">
        <f>IF(U218="-","-",U218*INDEX('3c Mappings'!$C$8:$O$21,MATCH($C284,'3c Mappings'!$B$8:$B$21,0),MATCH($B284,'3c Mappings'!$C$7:$O$7,0)))</f>
        <v>0</v>
      </c>
      <c r="V284" s="82">
        <f>IF(V218="-","-",V218*INDEX('3c Mappings'!$C$8:$O$21,MATCH($C284,'3c Mappings'!$B$8:$B$21,0),MATCH($B284,'3c Mappings'!$C$7:$O$7,0)))</f>
        <v>0</v>
      </c>
      <c r="W284" s="82">
        <f>IF(W218="-","-",W218*INDEX('3c Mappings'!$C$8:$O$21,MATCH($C284,'3c Mappings'!$B$8:$B$21,0),MATCH($B284,'3c Mappings'!$C$7:$O$7,0)))</f>
        <v>0</v>
      </c>
      <c r="X284" s="82" t="str">
        <f>IF(X218="-","-",X218*INDEX('3c Mappings'!$C$8:$O$21,MATCH($C284,'3c Mappings'!$B$8:$B$21,0),MATCH($B284,'3c Mappings'!$C$7:$O$7,0)))</f>
        <v>-</v>
      </c>
      <c r="Y284" s="82" t="str">
        <f>IF(Y218="-","-",Y218*INDEX('3c Mappings'!$C$8:$O$21,MATCH($C284,'3c Mappings'!$B$8:$B$21,0),MATCH($B284,'3c Mappings'!$C$7:$O$7,0)))</f>
        <v>-</v>
      </c>
      <c r="Z284" s="10"/>
    </row>
    <row r="285" spans="1:26" s="14" customFormat="1" ht="11.25">
      <c r="A285" s="10"/>
      <c r="B285" s="74" t="s">
        <v>164</v>
      </c>
      <c r="C285" s="75" t="s">
        <v>133</v>
      </c>
      <c r="D285" s="197"/>
      <c r="E285" s="29"/>
      <c r="F285" s="82">
        <f>IF(F219="-","-",F219*INDEX('3c Mappings'!$C$8:$O$21,MATCH($C285,'3c Mappings'!$B$8:$B$21,0),MATCH($B285,'3c Mappings'!$C$7:$O$7,0)))</f>
        <v>4.6990543736239766E-2</v>
      </c>
      <c r="G285" s="82">
        <f>IF(G219="-","-",G219*INDEX('3c Mappings'!$C$8:$O$21,MATCH($C285,'3c Mappings'!$B$8:$B$21,0),MATCH($B285,'3c Mappings'!$C$7:$O$7,0)))</f>
        <v>4.6990543736239766E-2</v>
      </c>
      <c r="H285" s="82">
        <f>IF(H219="-","-",H219*INDEX('3c Mappings'!$C$8:$O$21,MATCH($C285,'3c Mappings'!$B$8:$B$21,0),MATCH($B285,'3c Mappings'!$C$7:$O$7,0)))</f>
        <v>4.6614035725177687E-2</v>
      </c>
      <c r="I285" s="82">
        <f>IF(I219="-","-",I219*INDEX('3c Mappings'!$C$8:$O$21,MATCH($C285,'3c Mappings'!$B$8:$B$21,0),MATCH($B285,'3c Mappings'!$C$7:$O$7,0)))</f>
        <v>4.6614035725177687E-2</v>
      </c>
      <c r="J285" s="82">
        <f>IF(J219="-","-",J219*INDEX('3c Mappings'!$C$8:$O$21,MATCH($C285,'3c Mappings'!$B$8:$B$21,0),MATCH($B285,'3c Mappings'!$C$7:$O$7,0)))</f>
        <v>4.5600103435777001E-2</v>
      </c>
      <c r="K285" s="82">
        <f>IF(K219="-","-",K219*INDEX('3c Mappings'!$C$8:$O$21,MATCH($C285,'3c Mappings'!$B$8:$B$21,0),MATCH($B285,'3c Mappings'!$C$7:$O$7,0)))</f>
        <v>4.5600103435777001E-2</v>
      </c>
      <c r="L285" s="82">
        <f>IF(L219="-","-",L219*INDEX('3c Mappings'!$C$8:$O$21,MATCH($C285,'3c Mappings'!$B$8:$B$21,0),MATCH($B285,'3c Mappings'!$C$7:$O$7,0)))</f>
        <v>4.8054737407838305E-2</v>
      </c>
      <c r="M285" s="82">
        <f>IF(M219="-","-",M219*INDEX('3c Mappings'!$C$8:$O$21,MATCH($C285,'3c Mappings'!$B$8:$B$21,0),MATCH($B285,'3c Mappings'!$C$7:$O$7,0)))</f>
        <v>4.8054737407838305E-2</v>
      </c>
      <c r="N285" s="84"/>
      <c r="O285" s="82">
        <f>IF(O219="-","-",O219*INDEX('3c Mappings'!$C$8:$O$21,MATCH($C285,'3c Mappings'!$B$8:$B$21,0),MATCH($B285,'3c Mappings'!$C$7:$O$7,0)))</f>
        <v>4.8054737407838305E-2</v>
      </c>
      <c r="P285" s="82">
        <f>IF(P219="-","-",P219*INDEX('3c Mappings'!$C$8:$O$21,MATCH($C285,'3c Mappings'!$B$8:$B$21,0),MATCH($B285,'3c Mappings'!$C$7:$O$7,0)))</f>
        <v>4.9451387472712299E-2</v>
      </c>
      <c r="Q285" s="82">
        <f>IF(Q219="-","-",Q219*INDEX('3c Mappings'!$C$8:$O$21,MATCH($C285,'3c Mappings'!$B$8:$B$21,0),MATCH($B285,'3c Mappings'!$C$7:$O$7,0)))</f>
        <v>4.9451387472712299E-2</v>
      </c>
      <c r="R285" s="82">
        <f>IF(R219="-","-",R219*INDEX('3c Mappings'!$C$8:$O$21,MATCH($C285,'3c Mappings'!$B$8:$B$21,0),MATCH($B285,'3c Mappings'!$C$7:$O$7,0)))</f>
        <v>5.0595191992011276E-2</v>
      </c>
      <c r="S285" s="82">
        <f>IF(S219="-","-",S219*INDEX('3c Mappings'!$C$8:$O$21,MATCH($C285,'3c Mappings'!$B$8:$B$21,0),MATCH($B285,'3c Mappings'!$C$7:$O$7,0)))</f>
        <v>5.0595191992011276E-2</v>
      </c>
      <c r="T285" s="82">
        <f>IF(T219="-","-",T219*INDEX('3c Mappings'!$C$8:$O$21,MATCH($C285,'3c Mappings'!$B$8:$B$21,0),MATCH($B285,'3c Mappings'!$C$7:$O$7,0)))</f>
        <v>4.5514099194931726E-2</v>
      </c>
      <c r="U285" s="82">
        <f>IF(U219="-","-",U219*INDEX('3c Mappings'!$C$8:$O$21,MATCH($C285,'3c Mappings'!$B$8:$B$21,0),MATCH($B285,'3c Mappings'!$C$7:$O$7,0)))</f>
        <v>4.5514099194931726E-2</v>
      </c>
      <c r="V285" s="82">
        <f>IF(V219="-","-",V219*INDEX('3c Mappings'!$C$8:$O$21,MATCH($C285,'3c Mappings'!$B$8:$B$21,0),MATCH($B285,'3c Mappings'!$C$7:$O$7,0)))</f>
        <v>6.4687805483386568E-2</v>
      </c>
      <c r="W285" s="82">
        <f>IF(W219="-","-",W219*INDEX('3c Mappings'!$C$8:$O$21,MATCH($C285,'3c Mappings'!$B$8:$B$21,0),MATCH($B285,'3c Mappings'!$C$7:$O$7,0)))</f>
        <v>6.2101734874876934E-2</v>
      </c>
      <c r="X285" s="82" t="str">
        <f>IF(X219="-","-",X219*INDEX('3c Mappings'!$C$8:$O$21,MATCH($C285,'3c Mappings'!$B$8:$B$21,0),MATCH($B285,'3c Mappings'!$C$7:$O$7,0)))</f>
        <v>-</v>
      </c>
      <c r="Y285" s="82" t="str">
        <f>IF(Y219="-","-",Y219*INDEX('3c Mappings'!$C$8:$O$21,MATCH($C285,'3c Mappings'!$B$8:$B$21,0),MATCH($B285,'3c Mappings'!$C$7:$O$7,0)))</f>
        <v>-</v>
      </c>
      <c r="Z285" s="10"/>
    </row>
    <row r="286" spans="1:26" s="14" customFormat="1" ht="11.25">
      <c r="A286" s="10"/>
      <c r="B286" s="74" t="s">
        <v>165</v>
      </c>
      <c r="C286" s="75" t="s">
        <v>133</v>
      </c>
      <c r="D286" s="197"/>
      <c r="E286" s="29"/>
      <c r="F286" s="82">
        <f>IF(F220="-","-",F220*INDEX('3c Mappings'!$C$8:$O$21,MATCH($C286,'3c Mappings'!$B$8:$B$21,0),MATCH($B286,'3c Mappings'!$C$7:$O$7,0)))</f>
        <v>14.44508079703953</v>
      </c>
      <c r="G286" s="82">
        <f>IF(G220="-","-",G220*INDEX('3c Mappings'!$C$8:$O$21,MATCH($C286,'3c Mappings'!$B$8:$B$21,0),MATCH($B286,'3c Mappings'!$C$7:$O$7,0)))</f>
        <v>14.44508079703953</v>
      </c>
      <c r="H286" s="82">
        <f>IF(H220="-","-",H220*INDEX('3c Mappings'!$C$8:$O$21,MATCH($C286,'3c Mappings'!$B$8:$B$21,0),MATCH($B286,'3c Mappings'!$C$7:$O$7,0)))</f>
        <v>14.884143715461885</v>
      </c>
      <c r="I286" s="82">
        <f>IF(I220="-","-",I220*INDEX('3c Mappings'!$C$8:$O$21,MATCH($C286,'3c Mappings'!$B$8:$B$21,0),MATCH($B286,'3c Mappings'!$C$7:$O$7,0)))</f>
        <v>14.884143715461885</v>
      </c>
      <c r="J286" s="82">
        <f>IF(J220="-","-",J220*INDEX('3c Mappings'!$C$8:$O$21,MATCH($C286,'3c Mappings'!$B$8:$B$21,0),MATCH($B286,'3c Mappings'!$C$7:$O$7,0)))</f>
        <v>14.678498955809607</v>
      </c>
      <c r="K286" s="82">
        <f>IF(K220="-","-",K220*INDEX('3c Mappings'!$C$8:$O$21,MATCH($C286,'3c Mappings'!$B$8:$B$21,0),MATCH($B286,'3c Mappings'!$C$7:$O$7,0)))</f>
        <v>14.678498955809607</v>
      </c>
      <c r="L286" s="82">
        <f>IF(L220="-","-",L220*INDEX('3c Mappings'!$C$8:$O$21,MATCH($C286,'3c Mappings'!$B$8:$B$21,0),MATCH($B286,'3c Mappings'!$C$7:$O$7,0)))</f>
        <v>14.726559492676728</v>
      </c>
      <c r="M286" s="82">
        <f>IF(M220="-","-",M220*INDEX('3c Mappings'!$C$8:$O$21,MATCH($C286,'3c Mappings'!$B$8:$B$21,0),MATCH($B286,'3c Mappings'!$C$7:$O$7,0)))</f>
        <v>14.726559492676728</v>
      </c>
      <c r="N286" s="84"/>
      <c r="O286" s="82">
        <f>IF(O220="-","-",O220*INDEX('3c Mappings'!$C$8:$O$21,MATCH($C286,'3c Mappings'!$B$8:$B$21,0),MATCH($B286,'3c Mappings'!$C$7:$O$7,0)))</f>
        <v>14.726559492676728</v>
      </c>
      <c r="P286" s="82">
        <f>IF(P220="-","-",P220*INDEX('3c Mappings'!$C$8:$O$21,MATCH($C286,'3c Mappings'!$B$8:$B$21,0),MATCH($B286,'3c Mappings'!$C$7:$O$7,0)))</f>
        <v>15.736545499018842</v>
      </c>
      <c r="Q286" s="82">
        <f>IF(Q220="-","-",Q220*INDEX('3c Mappings'!$C$8:$O$21,MATCH($C286,'3c Mappings'!$B$8:$B$21,0),MATCH($B286,'3c Mappings'!$C$7:$O$7,0)))</f>
        <v>15.736545499018842</v>
      </c>
      <c r="R286" s="82">
        <f>IF(R220="-","-",R220*INDEX('3c Mappings'!$C$8:$O$21,MATCH($C286,'3c Mappings'!$B$8:$B$21,0),MATCH($B286,'3c Mappings'!$C$7:$O$7,0)))</f>
        <v>15.572879853099261</v>
      </c>
      <c r="S286" s="82">
        <f>IF(S220="-","-",S220*INDEX('3c Mappings'!$C$8:$O$21,MATCH($C286,'3c Mappings'!$B$8:$B$21,0),MATCH($B286,'3c Mappings'!$C$7:$O$7,0)))</f>
        <v>15.572879853099261</v>
      </c>
      <c r="T286" s="82">
        <f>IF(T220="-","-",T220*INDEX('3c Mappings'!$C$8:$O$21,MATCH($C286,'3c Mappings'!$B$8:$B$21,0),MATCH($B286,'3c Mappings'!$C$7:$O$7,0)))</f>
        <v>15.788416414380853</v>
      </c>
      <c r="U286" s="82">
        <f>IF(U220="-","-",U220*INDEX('3c Mappings'!$C$8:$O$21,MATCH($C286,'3c Mappings'!$B$8:$B$21,0),MATCH($B286,'3c Mappings'!$C$7:$O$7,0)))</f>
        <v>15.788416414380853</v>
      </c>
      <c r="V286" s="82">
        <f>IF(V220="-","-",V220*INDEX('3c Mappings'!$C$8:$O$21,MATCH($C286,'3c Mappings'!$B$8:$B$21,0),MATCH($B286,'3c Mappings'!$C$7:$O$7,0)))</f>
        <v>21.183251935512732</v>
      </c>
      <c r="W286" s="82">
        <f>IF(W220="-","-",W220*INDEX('3c Mappings'!$C$8:$O$21,MATCH($C286,'3c Mappings'!$B$8:$B$21,0),MATCH($B286,'3c Mappings'!$C$7:$O$7,0)))</f>
        <v>20.065025297365345</v>
      </c>
      <c r="X286" s="82" t="str">
        <f>IF(X220="-","-",X220*INDEX('3c Mappings'!$C$8:$O$21,MATCH($C286,'3c Mappings'!$B$8:$B$21,0),MATCH($B286,'3c Mappings'!$C$7:$O$7,0)))</f>
        <v>-</v>
      </c>
      <c r="Y286" s="82" t="str">
        <f>IF(Y220="-","-",Y220*INDEX('3c Mappings'!$C$8:$O$21,MATCH($C286,'3c Mappings'!$B$8:$B$21,0),MATCH($B286,'3c Mappings'!$C$7:$O$7,0)))</f>
        <v>-</v>
      </c>
      <c r="Z286" s="10"/>
    </row>
    <row r="287" spans="1:26" s="14" customFormat="1" ht="11.25">
      <c r="A287" s="10"/>
      <c r="B287" s="74" t="s">
        <v>166</v>
      </c>
      <c r="C287" s="75" t="s">
        <v>133</v>
      </c>
      <c r="D287" s="197"/>
      <c r="E287" s="29"/>
      <c r="F287" s="82">
        <f>IF(F221="-","-",F221*INDEX('3c Mappings'!$C$8:$O$21,MATCH($C287,'3c Mappings'!$B$8:$B$21,0),MATCH($B287,'3c Mappings'!$C$7:$O$7,0)))</f>
        <v>96.407903533935524</v>
      </c>
      <c r="G287" s="82">
        <f>IF(G221="-","-",G221*INDEX('3c Mappings'!$C$8:$O$21,MATCH($C287,'3c Mappings'!$B$8:$B$21,0),MATCH($B287,'3c Mappings'!$C$7:$O$7,0)))</f>
        <v>96.407903533935524</v>
      </c>
      <c r="H287" s="82">
        <f>IF(H221="-","-",H221*INDEX('3c Mappings'!$C$8:$O$21,MATCH($C287,'3c Mappings'!$B$8:$B$21,0),MATCH($B287,'3c Mappings'!$C$7:$O$7,0)))</f>
        <v>95.790389045690304</v>
      </c>
      <c r="I287" s="82">
        <f>IF(I221="-","-",I221*INDEX('3c Mappings'!$C$8:$O$21,MATCH($C287,'3c Mappings'!$B$8:$B$21,0),MATCH($B287,'3c Mappings'!$C$7:$O$7,0)))</f>
        <v>95.790389045690304</v>
      </c>
      <c r="J287" s="82">
        <f>IF(J221="-","-",J221*INDEX('3c Mappings'!$C$8:$O$21,MATCH($C287,'3c Mappings'!$B$8:$B$21,0),MATCH($B287,'3c Mappings'!$C$7:$O$7,0)))</f>
        <v>96.844296537940906</v>
      </c>
      <c r="K287" s="82">
        <f>IF(K221="-","-",K221*INDEX('3c Mappings'!$C$8:$O$21,MATCH($C287,'3c Mappings'!$B$8:$B$21,0),MATCH($B287,'3c Mappings'!$C$7:$O$7,0)))</f>
        <v>96.844296537940906</v>
      </c>
      <c r="L287" s="82">
        <f>IF(L221="-","-",L221*INDEX('3c Mappings'!$C$8:$O$21,MATCH($C287,'3c Mappings'!$B$8:$B$21,0),MATCH($B287,'3c Mappings'!$C$7:$O$7,0)))</f>
        <v>99.80344151463558</v>
      </c>
      <c r="M287" s="82">
        <f>IF(M221="-","-",M221*INDEX('3c Mappings'!$C$8:$O$21,MATCH($C287,'3c Mappings'!$B$8:$B$21,0),MATCH($B287,'3c Mappings'!$C$7:$O$7,0)))</f>
        <v>99.80344151463558</v>
      </c>
      <c r="N287" s="84"/>
      <c r="O287" s="82">
        <f>IF(O221="-","-",O221*INDEX('3c Mappings'!$C$8:$O$21,MATCH($C287,'3c Mappings'!$B$8:$B$21,0),MATCH($B287,'3c Mappings'!$C$7:$O$7,0)))</f>
        <v>99.80344151463558</v>
      </c>
      <c r="P287" s="82">
        <f>IF(P221="-","-",P221*INDEX('3c Mappings'!$C$8:$O$21,MATCH($C287,'3c Mappings'!$B$8:$B$21,0),MATCH($B287,'3c Mappings'!$C$7:$O$7,0)))</f>
        <v>101.97410492569718</v>
      </c>
      <c r="Q287" s="82">
        <f>IF(Q221="-","-",Q221*INDEX('3c Mappings'!$C$8:$O$21,MATCH($C287,'3c Mappings'!$B$8:$B$21,0),MATCH($B287,'3c Mappings'!$C$7:$O$7,0)))</f>
        <v>101.97410492569718</v>
      </c>
      <c r="R287" s="82">
        <f>IF(R221="-","-",R221*INDEX('3c Mappings'!$C$8:$O$21,MATCH($C287,'3c Mappings'!$B$8:$B$21,0),MATCH($B287,'3c Mappings'!$C$7:$O$7,0)))</f>
        <v>102.86305275160987</v>
      </c>
      <c r="S287" s="82">
        <f>IF(S221="-","-",S221*INDEX('3c Mappings'!$C$8:$O$21,MATCH($C287,'3c Mappings'!$B$8:$B$21,0),MATCH($B287,'3c Mappings'!$C$7:$O$7,0)))</f>
        <v>102.86305275160987</v>
      </c>
      <c r="T287" s="82">
        <f>IF(T221="-","-",T221*INDEX('3c Mappings'!$C$8:$O$21,MATCH($C287,'3c Mappings'!$B$8:$B$21,0),MATCH($B287,'3c Mappings'!$C$7:$O$7,0)))</f>
        <v>96.745235174857456</v>
      </c>
      <c r="U287" s="82">
        <f>IF(U221="-","-",U221*INDEX('3c Mappings'!$C$8:$O$21,MATCH($C287,'3c Mappings'!$B$8:$B$21,0),MATCH($B287,'3c Mappings'!$C$7:$O$7,0)))</f>
        <v>96.745235174857456</v>
      </c>
      <c r="V287" s="82">
        <f>IF(V221="-","-",V221*INDEX('3c Mappings'!$C$8:$O$21,MATCH($C287,'3c Mappings'!$B$8:$B$21,0),MATCH($B287,'3c Mappings'!$C$7:$O$7,0)))</f>
        <v>142.89807177349323</v>
      </c>
      <c r="W287" s="82">
        <f>IF(W221="-","-",W221*INDEX('3c Mappings'!$C$8:$O$21,MATCH($C287,'3c Mappings'!$B$8:$B$21,0),MATCH($B287,'3c Mappings'!$C$7:$O$7,0)))</f>
        <v>136.75155350554803</v>
      </c>
      <c r="X287" s="82" t="str">
        <f>IF(X221="-","-",X221*INDEX('3c Mappings'!$C$8:$O$21,MATCH($C287,'3c Mappings'!$B$8:$B$21,0),MATCH($B287,'3c Mappings'!$C$7:$O$7,0)))</f>
        <v>-</v>
      </c>
      <c r="Y287" s="82" t="str">
        <f>IF(Y221="-","-",Y221*INDEX('3c Mappings'!$C$8:$O$21,MATCH($C287,'3c Mappings'!$B$8:$B$21,0),MATCH($B287,'3c Mappings'!$C$7:$O$7,0)))</f>
        <v>-</v>
      </c>
      <c r="Z287" s="10"/>
    </row>
    <row r="288" spans="1:26" s="14" customFormat="1" ht="11.25">
      <c r="A288" s="10"/>
      <c r="B288" s="74" t="s">
        <v>167</v>
      </c>
      <c r="C288" s="75" t="s">
        <v>133</v>
      </c>
      <c r="D288" s="197"/>
      <c r="E288" s="29"/>
      <c r="F288" s="82">
        <f>IF(F222="-","-",F222*INDEX('3c Mappings'!$C$8:$O$21,MATCH($C288,'3c Mappings'!$B$8:$B$21,0),MATCH($B288,'3c Mappings'!$C$7:$O$7,0)))</f>
        <v>0</v>
      </c>
      <c r="G288" s="82">
        <f>IF(G222="-","-",G222*INDEX('3c Mappings'!$C$8:$O$21,MATCH($C288,'3c Mappings'!$B$8:$B$21,0),MATCH($B288,'3c Mappings'!$C$7:$O$7,0)))</f>
        <v>0</v>
      </c>
      <c r="H288" s="82">
        <f>IF(H222="-","-",H222*INDEX('3c Mappings'!$C$8:$O$21,MATCH($C288,'3c Mappings'!$B$8:$B$21,0),MATCH($B288,'3c Mappings'!$C$7:$O$7,0)))</f>
        <v>0</v>
      </c>
      <c r="I288" s="82">
        <f>IF(I222="-","-",I222*INDEX('3c Mappings'!$C$8:$O$21,MATCH($C288,'3c Mappings'!$B$8:$B$21,0),MATCH($B288,'3c Mappings'!$C$7:$O$7,0)))</f>
        <v>0</v>
      </c>
      <c r="J288" s="82">
        <f>IF(J222="-","-",J222*INDEX('3c Mappings'!$C$8:$O$21,MATCH($C288,'3c Mappings'!$B$8:$B$21,0),MATCH($B288,'3c Mappings'!$C$7:$O$7,0)))</f>
        <v>0</v>
      </c>
      <c r="K288" s="82">
        <f>IF(K222="-","-",K222*INDEX('3c Mappings'!$C$8:$O$21,MATCH($C288,'3c Mappings'!$B$8:$B$21,0),MATCH($B288,'3c Mappings'!$C$7:$O$7,0)))</f>
        <v>0</v>
      </c>
      <c r="L288" s="82">
        <f>IF(L222="-","-",L222*INDEX('3c Mappings'!$C$8:$O$21,MATCH($C288,'3c Mappings'!$B$8:$B$21,0),MATCH($B288,'3c Mappings'!$C$7:$O$7,0)))</f>
        <v>0</v>
      </c>
      <c r="M288" s="82">
        <f>IF(M222="-","-",M222*INDEX('3c Mappings'!$C$8:$O$21,MATCH($C288,'3c Mappings'!$B$8:$B$21,0),MATCH($B288,'3c Mappings'!$C$7:$O$7,0)))</f>
        <v>0</v>
      </c>
      <c r="N288" s="84"/>
      <c r="O288" s="82">
        <f>IF(O222="-","-",O222*INDEX('3c Mappings'!$C$8:$O$21,MATCH($C288,'3c Mappings'!$B$8:$B$21,0),MATCH($B288,'3c Mappings'!$C$7:$O$7,0)))</f>
        <v>0</v>
      </c>
      <c r="P288" s="82">
        <f>IF(P222="-","-",P222*INDEX('3c Mappings'!$C$8:$O$21,MATCH($C288,'3c Mappings'!$B$8:$B$21,0),MATCH($B288,'3c Mappings'!$C$7:$O$7,0)))</f>
        <v>0</v>
      </c>
      <c r="Q288" s="82">
        <f>IF(Q222="-","-",Q222*INDEX('3c Mappings'!$C$8:$O$21,MATCH($C288,'3c Mappings'!$B$8:$B$21,0),MATCH($B288,'3c Mappings'!$C$7:$O$7,0)))</f>
        <v>0</v>
      </c>
      <c r="R288" s="82">
        <f>IF(R222="-","-",R222*INDEX('3c Mappings'!$C$8:$O$21,MATCH($C288,'3c Mappings'!$B$8:$B$21,0),MATCH($B288,'3c Mappings'!$C$7:$O$7,0)))</f>
        <v>0</v>
      </c>
      <c r="S288" s="82">
        <f>IF(S222="-","-",S222*INDEX('3c Mappings'!$C$8:$O$21,MATCH($C288,'3c Mappings'!$B$8:$B$21,0),MATCH($B288,'3c Mappings'!$C$7:$O$7,0)))</f>
        <v>0</v>
      </c>
      <c r="T288" s="82">
        <f>IF(T222="-","-",T222*INDEX('3c Mappings'!$C$8:$O$21,MATCH($C288,'3c Mappings'!$B$8:$B$21,0),MATCH($B288,'3c Mappings'!$C$7:$O$7,0)))</f>
        <v>0</v>
      </c>
      <c r="U288" s="82">
        <f>IF(U222="-","-",U222*INDEX('3c Mappings'!$C$8:$O$21,MATCH($C288,'3c Mappings'!$B$8:$B$21,0),MATCH($B288,'3c Mappings'!$C$7:$O$7,0)))</f>
        <v>0</v>
      </c>
      <c r="V288" s="82">
        <f>IF(V222="-","-",V222*INDEX('3c Mappings'!$C$8:$O$21,MATCH($C288,'3c Mappings'!$B$8:$B$21,0),MATCH($B288,'3c Mappings'!$C$7:$O$7,0)))</f>
        <v>0</v>
      </c>
      <c r="W288" s="82">
        <f>IF(W222="-","-",W222*INDEX('3c Mappings'!$C$8:$O$21,MATCH($C288,'3c Mappings'!$B$8:$B$21,0),MATCH($B288,'3c Mappings'!$C$7:$O$7,0)))</f>
        <v>0</v>
      </c>
      <c r="X288" s="82" t="str">
        <f>IF(X222="-","-",X222*INDEX('3c Mappings'!$C$8:$O$21,MATCH($C288,'3c Mappings'!$B$8:$B$21,0),MATCH($B288,'3c Mappings'!$C$7:$O$7,0)))</f>
        <v>-</v>
      </c>
      <c r="Y288" s="82" t="str">
        <f>IF(Y222="-","-",Y222*INDEX('3c Mappings'!$C$8:$O$21,MATCH($C288,'3c Mappings'!$B$8:$B$21,0),MATCH($B288,'3c Mappings'!$C$7:$O$7,0)))</f>
        <v>-</v>
      </c>
      <c r="Z288" s="10"/>
    </row>
    <row r="289" spans="1:26" s="14" customFormat="1" ht="11.25">
      <c r="A289" s="10"/>
      <c r="B289" s="74" t="s">
        <v>168</v>
      </c>
      <c r="C289" s="75" t="s">
        <v>133</v>
      </c>
      <c r="D289" s="197"/>
      <c r="E289" s="29"/>
      <c r="F289" s="82">
        <f>IF(F223="-","-",F223*INDEX('3c Mappings'!$C$8:$O$21,MATCH($C289,'3c Mappings'!$B$8:$B$21,0),MATCH($B289,'3c Mappings'!$C$7:$O$7,0)))</f>
        <v>0</v>
      </c>
      <c r="G289" s="82">
        <f>IF(G223="-","-",G223*INDEX('3c Mappings'!$C$8:$O$21,MATCH($C289,'3c Mappings'!$B$8:$B$21,0),MATCH($B289,'3c Mappings'!$C$7:$O$7,0)))</f>
        <v>0</v>
      </c>
      <c r="H289" s="82">
        <f>IF(H223="-","-",H223*INDEX('3c Mappings'!$C$8:$O$21,MATCH($C289,'3c Mappings'!$B$8:$B$21,0),MATCH($B289,'3c Mappings'!$C$7:$O$7,0)))</f>
        <v>0</v>
      </c>
      <c r="I289" s="82">
        <f>IF(I223="-","-",I223*INDEX('3c Mappings'!$C$8:$O$21,MATCH($C289,'3c Mappings'!$B$8:$B$21,0),MATCH($B289,'3c Mappings'!$C$7:$O$7,0)))</f>
        <v>0</v>
      </c>
      <c r="J289" s="82">
        <f>IF(J223="-","-",J223*INDEX('3c Mappings'!$C$8:$O$21,MATCH($C289,'3c Mappings'!$B$8:$B$21,0),MATCH($B289,'3c Mappings'!$C$7:$O$7,0)))</f>
        <v>0</v>
      </c>
      <c r="K289" s="82">
        <f>IF(K223="-","-",K223*INDEX('3c Mappings'!$C$8:$O$21,MATCH($C289,'3c Mappings'!$B$8:$B$21,0),MATCH($B289,'3c Mappings'!$C$7:$O$7,0)))</f>
        <v>0</v>
      </c>
      <c r="L289" s="82">
        <f>IF(L223="-","-",L223*INDEX('3c Mappings'!$C$8:$O$21,MATCH($C289,'3c Mappings'!$B$8:$B$21,0),MATCH($B289,'3c Mappings'!$C$7:$O$7,0)))</f>
        <v>0</v>
      </c>
      <c r="M289" s="82">
        <f>IF(M223="-","-",M223*INDEX('3c Mappings'!$C$8:$O$21,MATCH($C289,'3c Mappings'!$B$8:$B$21,0),MATCH($B289,'3c Mappings'!$C$7:$O$7,0)))</f>
        <v>0</v>
      </c>
      <c r="N289" s="84"/>
      <c r="O289" s="82">
        <f>IF(O223="-","-",O223*INDEX('3c Mappings'!$C$8:$O$21,MATCH($C289,'3c Mappings'!$B$8:$B$21,0),MATCH($B289,'3c Mappings'!$C$7:$O$7,0)))</f>
        <v>0</v>
      </c>
      <c r="P289" s="82">
        <f>IF(P223="-","-",P223*INDEX('3c Mappings'!$C$8:$O$21,MATCH($C289,'3c Mappings'!$B$8:$B$21,0),MATCH($B289,'3c Mappings'!$C$7:$O$7,0)))</f>
        <v>0</v>
      </c>
      <c r="Q289" s="82">
        <f>IF(Q223="-","-",Q223*INDEX('3c Mappings'!$C$8:$O$21,MATCH($C289,'3c Mappings'!$B$8:$B$21,0),MATCH($B289,'3c Mappings'!$C$7:$O$7,0)))</f>
        <v>0</v>
      </c>
      <c r="R289" s="82">
        <f>IF(R223="-","-",R223*INDEX('3c Mappings'!$C$8:$O$21,MATCH($C289,'3c Mappings'!$B$8:$B$21,0),MATCH($B289,'3c Mappings'!$C$7:$O$7,0)))</f>
        <v>0</v>
      </c>
      <c r="S289" s="82">
        <f>IF(S223="-","-",S223*INDEX('3c Mappings'!$C$8:$O$21,MATCH($C289,'3c Mappings'!$B$8:$B$21,0),MATCH($B289,'3c Mappings'!$C$7:$O$7,0)))</f>
        <v>0</v>
      </c>
      <c r="T289" s="82">
        <f>IF(T223="-","-",T223*INDEX('3c Mappings'!$C$8:$O$21,MATCH($C289,'3c Mappings'!$B$8:$B$21,0),MATCH($B289,'3c Mappings'!$C$7:$O$7,0)))</f>
        <v>0</v>
      </c>
      <c r="U289" s="82">
        <f>IF(U223="-","-",U223*INDEX('3c Mappings'!$C$8:$O$21,MATCH($C289,'3c Mappings'!$B$8:$B$21,0),MATCH($B289,'3c Mappings'!$C$7:$O$7,0)))</f>
        <v>0</v>
      </c>
      <c r="V289" s="82">
        <f>IF(V223="-","-",V223*INDEX('3c Mappings'!$C$8:$O$21,MATCH($C289,'3c Mappings'!$B$8:$B$21,0),MATCH($B289,'3c Mappings'!$C$7:$O$7,0)))</f>
        <v>0</v>
      </c>
      <c r="W289" s="82">
        <f>IF(W223="-","-",W223*INDEX('3c Mappings'!$C$8:$O$21,MATCH($C289,'3c Mappings'!$B$8:$B$21,0),MATCH($B289,'3c Mappings'!$C$7:$O$7,0)))</f>
        <v>0</v>
      </c>
      <c r="X289" s="82" t="str">
        <f>IF(X223="-","-",X223*INDEX('3c Mappings'!$C$8:$O$21,MATCH($C289,'3c Mappings'!$B$8:$B$21,0),MATCH($B289,'3c Mappings'!$C$7:$O$7,0)))</f>
        <v>-</v>
      </c>
      <c r="Y289" s="82" t="str">
        <f>IF(Y223="-","-",Y223*INDEX('3c Mappings'!$C$8:$O$21,MATCH($C289,'3c Mappings'!$B$8:$B$21,0),MATCH($B289,'3c Mappings'!$C$7:$O$7,0)))</f>
        <v>-</v>
      </c>
      <c r="Z289" s="10"/>
    </row>
    <row r="290" spans="1:26" s="14" customFormat="1" ht="12.6" customHeight="1">
      <c r="A290" s="10"/>
      <c r="B290" s="74" t="s">
        <v>156</v>
      </c>
      <c r="C290" s="75" t="s">
        <v>134</v>
      </c>
      <c r="D290" s="197"/>
      <c r="E290" s="29"/>
      <c r="F290" s="82">
        <f>IF(F211="-","-",F211*INDEX('3c Mappings'!$C$8:$O$21,MATCH($C290,'3c Mappings'!$B$8:$B$21,0),MATCH($B290,'3c Mappings'!$C$7:$O$7,0)))</f>
        <v>0</v>
      </c>
      <c r="G290" s="82">
        <f>IF(G211="-","-",G211*INDEX('3c Mappings'!$C$8:$O$21,MATCH($C290,'3c Mappings'!$B$8:$B$21,0),MATCH($B290,'3c Mappings'!$C$7:$O$7,0)))</f>
        <v>0</v>
      </c>
      <c r="H290" s="82">
        <f>IF(H211="-","-",H211*INDEX('3c Mappings'!$C$8:$O$21,MATCH($C290,'3c Mappings'!$B$8:$B$21,0),MATCH($B290,'3c Mappings'!$C$7:$O$7,0)))</f>
        <v>0</v>
      </c>
      <c r="I290" s="82">
        <f>IF(I211="-","-",I211*INDEX('3c Mappings'!$C$8:$O$21,MATCH($C290,'3c Mappings'!$B$8:$B$21,0),MATCH($B290,'3c Mappings'!$C$7:$O$7,0)))</f>
        <v>0</v>
      </c>
      <c r="J290" s="82">
        <f>IF(J211="-","-",J211*INDEX('3c Mappings'!$C$8:$O$21,MATCH($C290,'3c Mappings'!$B$8:$B$21,0),MATCH($B290,'3c Mappings'!$C$7:$O$7,0)))</f>
        <v>0</v>
      </c>
      <c r="K290" s="82">
        <f>IF(K211="-","-",K211*INDEX('3c Mappings'!$C$8:$O$21,MATCH($C290,'3c Mappings'!$B$8:$B$21,0),MATCH($B290,'3c Mappings'!$C$7:$O$7,0)))</f>
        <v>0</v>
      </c>
      <c r="L290" s="82">
        <f>IF(L211="-","-",L211*INDEX('3c Mappings'!$C$8:$O$21,MATCH($C290,'3c Mappings'!$B$8:$B$21,0),MATCH($B290,'3c Mappings'!$C$7:$O$7,0)))</f>
        <v>0</v>
      </c>
      <c r="M290" s="82">
        <f>IF(M211="-","-",M211*INDEX('3c Mappings'!$C$8:$O$21,MATCH($C290,'3c Mappings'!$B$8:$B$21,0),MATCH($B290,'3c Mappings'!$C$7:$O$7,0)))</f>
        <v>0</v>
      </c>
      <c r="N290" s="84"/>
      <c r="O290" s="82">
        <f>IF(O211="-","-",O211*INDEX('3c Mappings'!$C$8:$O$21,MATCH($C290,'3c Mappings'!$B$8:$B$21,0),MATCH($B290,'3c Mappings'!$C$7:$O$7,0)))</f>
        <v>0</v>
      </c>
      <c r="P290" s="82">
        <f>IF(P211="-","-",P211*INDEX('3c Mappings'!$C$8:$O$21,MATCH($C290,'3c Mappings'!$B$8:$B$21,0),MATCH($B290,'3c Mappings'!$C$7:$O$7,0)))</f>
        <v>0</v>
      </c>
      <c r="Q290" s="82">
        <f>IF(Q211="-","-",Q211*INDEX('3c Mappings'!$C$8:$O$21,MATCH($C290,'3c Mappings'!$B$8:$B$21,0),MATCH($B290,'3c Mappings'!$C$7:$O$7,0)))</f>
        <v>0</v>
      </c>
      <c r="R290" s="82">
        <f>IF(R211="-","-",R211*INDEX('3c Mappings'!$C$8:$O$21,MATCH($C290,'3c Mappings'!$B$8:$B$21,0),MATCH($B290,'3c Mappings'!$C$7:$O$7,0)))</f>
        <v>0</v>
      </c>
      <c r="S290" s="82">
        <f>IF(S211="-","-",S211*INDEX('3c Mappings'!$C$8:$O$21,MATCH($C290,'3c Mappings'!$B$8:$B$21,0),MATCH($B290,'3c Mappings'!$C$7:$O$7,0)))</f>
        <v>0</v>
      </c>
      <c r="T290" s="82">
        <f>IF(T211="-","-",T211*INDEX('3c Mappings'!$C$8:$O$21,MATCH($C290,'3c Mappings'!$B$8:$B$21,0),MATCH($B290,'3c Mappings'!$C$7:$O$7,0)))</f>
        <v>0</v>
      </c>
      <c r="U290" s="82">
        <f>IF(U211="-","-",U211*INDEX('3c Mappings'!$C$8:$O$21,MATCH($C290,'3c Mappings'!$B$8:$B$21,0),MATCH($B290,'3c Mappings'!$C$7:$O$7,0)))</f>
        <v>0</v>
      </c>
      <c r="V290" s="82">
        <f>IF(V211="-","-",V211*INDEX('3c Mappings'!$C$8:$O$21,MATCH($C290,'3c Mappings'!$B$8:$B$21,0),MATCH($B290,'3c Mappings'!$C$7:$O$7,0)))</f>
        <v>0</v>
      </c>
      <c r="W290" s="82">
        <f>IF(W211="-","-",W211*INDEX('3c Mappings'!$C$8:$O$21,MATCH($C290,'3c Mappings'!$B$8:$B$21,0),MATCH($B290,'3c Mappings'!$C$7:$O$7,0)))</f>
        <v>0</v>
      </c>
      <c r="X290" s="82" t="str">
        <f>IF(X211="-","-",X211*INDEX('3c Mappings'!$C$8:$O$21,MATCH($C290,'3c Mappings'!$B$8:$B$21,0),MATCH($B290,'3c Mappings'!$C$7:$O$7,0)))</f>
        <v>-</v>
      </c>
      <c r="Y290" s="82" t="str">
        <f>IF(Y211="-","-",Y211*INDEX('3c Mappings'!$C$8:$O$21,MATCH($C290,'3c Mappings'!$B$8:$B$21,0),MATCH($B290,'3c Mappings'!$C$7:$O$7,0)))</f>
        <v>-</v>
      </c>
      <c r="Z290" s="10"/>
    </row>
    <row r="291" spans="1:26" s="14" customFormat="1" ht="11.25">
      <c r="A291" s="10"/>
      <c r="B291" s="74" t="s">
        <v>157</v>
      </c>
      <c r="C291" s="75" t="s">
        <v>134</v>
      </c>
      <c r="D291" s="197"/>
      <c r="E291" s="29"/>
      <c r="F291" s="82">
        <f>IF(F212="-","-",F212*INDEX('3c Mappings'!$C$8:$O$21,MATCH($C291,'3c Mappings'!$B$8:$B$21,0),MATCH($B291,'3c Mappings'!$C$7:$O$7,0)))</f>
        <v>0</v>
      </c>
      <c r="G291" s="82">
        <f>IF(G212="-","-",G212*INDEX('3c Mappings'!$C$8:$O$21,MATCH($C291,'3c Mappings'!$B$8:$B$21,0),MATCH($B291,'3c Mappings'!$C$7:$O$7,0)))</f>
        <v>0</v>
      </c>
      <c r="H291" s="82">
        <f>IF(H212="-","-",H212*INDEX('3c Mappings'!$C$8:$O$21,MATCH($C291,'3c Mappings'!$B$8:$B$21,0),MATCH($B291,'3c Mappings'!$C$7:$O$7,0)))</f>
        <v>0</v>
      </c>
      <c r="I291" s="82">
        <f>IF(I212="-","-",I212*INDEX('3c Mappings'!$C$8:$O$21,MATCH($C291,'3c Mappings'!$B$8:$B$21,0),MATCH($B291,'3c Mappings'!$C$7:$O$7,0)))</f>
        <v>0</v>
      </c>
      <c r="J291" s="82">
        <f>IF(J212="-","-",J212*INDEX('3c Mappings'!$C$8:$O$21,MATCH($C291,'3c Mappings'!$B$8:$B$21,0),MATCH($B291,'3c Mappings'!$C$7:$O$7,0)))</f>
        <v>0</v>
      </c>
      <c r="K291" s="82">
        <f>IF(K212="-","-",K212*INDEX('3c Mappings'!$C$8:$O$21,MATCH($C291,'3c Mappings'!$B$8:$B$21,0),MATCH($B291,'3c Mappings'!$C$7:$O$7,0)))</f>
        <v>0</v>
      </c>
      <c r="L291" s="82">
        <f>IF(L212="-","-",L212*INDEX('3c Mappings'!$C$8:$O$21,MATCH($C291,'3c Mappings'!$B$8:$B$21,0),MATCH($B291,'3c Mappings'!$C$7:$O$7,0)))</f>
        <v>0</v>
      </c>
      <c r="M291" s="82">
        <f>IF(M212="-","-",M212*INDEX('3c Mappings'!$C$8:$O$21,MATCH($C291,'3c Mappings'!$B$8:$B$21,0),MATCH($B291,'3c Mappings'!$C$7:$O$7,0)))</f>
        <v>0</v>
      </c>
      <c r="N291" s="84"/>
      <c r="O291" s="82">
        <f>IF(O212="-","-",O212*INDEX('3c Mappings'!$C$8:$O$21,MATCH($C291,'3c Mappings'!$B$8:$B$21,0),MATCH($B291,'3c Mappings'!$C$7:$O$7,0)))</f>
        <v>0</v>
      </c>
      <c r="P291" s="82">
        <f>IF(P212="-","-",P212*INDEX('3c Mappings'!$C$8:$O$21,MATCH($C291,'3c Mappings'!$B$8:$B$21,0),MATCH($B291,'3c Mappings'!$C$7:$O$7,0)))</f>
        <v>0</v>
      </c>
      <c r="Q291" s="82">
        <f>IF(Q212="-","-",Q212*INDEX('3c Mappings'!$C$8:$O$21,MATCH($C291,'3c Mappings'!$B$8:$B$21,0),MATCH($B291,'3c Mappings'!$C$7:$O$7,0)))</f>
        <v>0</v>
      </c>
      <c r="R291" s="82">
        <f>IF(R212="-","-",R212*INDEX('3c Mappings'!$C$8:$O$21,MATCH($C291,'3c Mappings'!$B$8:$B$21,0),MATCH($B291,'3c Mappings'!$C$7:$O$7,0)))</f>
        <v>0</v>
      </c>
      <c r="S291" s="82">
        <f>IF(S212="-","-",S212*INDEX('3c Mappings'!$C$8:$O$21,MATCH($C291,'3c Mappings'!$B$8:$B$21,0),MATCH($B291,'3c Mappings'!$C$7:$O$7,0)))</f>
        <v>0</v>
      </c>
      <c r="T291" s="82">
        <f>IF(T212="-","-",T212*INDEX('3c Mappings'!$C$8:$O$21,MATCH($C291,'3c Mappings'!$B$8:$B$21,0),MATCH($B291,'3c Mappings'!$C$7:$O$7,0)))</f>
        <v>0</v>
      </c>
      <c r="U291" s="82">
        <f>IF(U212="-","-",U212*INDEX('3c Mappings'!$C$8:$O$21,MATCH($C291,'3c Mappings'!$B$8:$B$21,0),MATCH($B291,'3c Mappings'!$C$7:$O$7,0)))</f>
        <v>0</v>
      </c>
      <c r="V291" s="82">
        <f>IF(V212="-","-",V212*INDEX('3c Mappings'!$C$8:$O$21,MATCH($C291,'3c Mappings'!$B$8:$B$21,0),MATCH($B291,'3c Mappings'!$C$7:$O$7,0)))</f>
        <v>0</v>
      </c>
      <c r="W291" s="82">
        <f>IF(W212="-","-",W212*INDEX('3c Mappings'!$C$8:$O$21,MATCH($C291,'3c Mappings'!$B$8:$B$21,0),MATCH($B291,'3c Mappings'!$C$7:$O$7,0)))</f>
        <v>0</v>
      </c>
      <c r="X291" s="82" t="str">
        <f>IF(X212="-","-",X212*INDEX('3c Mappings'!$C$8:$O$21,MATCH($C291,'3c Mappings'!$B$8:$B$21,0),MATCH($B291,'3c Mappings'!$C$7:$O$7,0)))</f>
        <v>-</v>
      </c>
      <c r="Y291" s="82" t="str">
        <f>IF(Y212="-","-",Y212*INDEX('3c Mappings'!$C$8:$O$21,MATCH($C291,'3c Mappings'!$B$8:$B$21,0),MATCH($B291,'3c Mappings'!$C$7:$O$7,0)))</f>
        <v>-</v>
      </c>
      <c r="Z291" s="10"/>
    </row>
    <row r="292" spans="1:26" s="14" customFormat="1" ht="11.25">
      <c r="A292" s="10"/>
      <c r="B292" s="74" t="s">
        <v>158</v>
      </c>
      <c r="C292" s="75" t="s">
        <v>134</v>
      </c>
      <c r="D292" s="197"/>
      <c r="E292" s="29"/>
      <c r="F292" s="82">
        <f>IF(F213="-","-",F213*INDEX('3c Mappings'!$C$8:$O$21,MATCH($C292,'3c Mappings'!$B$8:$B$21,0),MATCH($B292,'3c Mappings'!$C$7:$O$7,0)))</f>
        <v>19.186000867387822</v>
      </c>
      <c r="G292" s="82">
        <f>IF(G213="-","-",G213*INDEX('3c Mappings'!$C$8:$O$21,MATCH($C292,'3c Mappings'!$B$8:$B$21,0),MATCH($B292,'3c Mappings'!$C$7:$O$7,0)))</f>
        <v>19.186000867387822</v>
      </c>
      <c r="H292" s="82">
        <f>IF(H213="-","-",H213*INDEX('3c Mappings'!$C$8:$O$21,MATCH($C292,'3c Mappings'!$B$8:$B$21,0),MATCH($B292,'3c Mappings'!$C$7:$O$7,0)))</f>
        <v>19.58544228077406</v>
      </c>
      <c r="I292" s="82">
        <f>IF(I213="-","-",I213*INDEX('3c Mappings'!$C$8:$O$21,MATCH($C292,'3c Mappings'!$B$8:$B$21,0),MATCH($B292,'3c Mappings'!$C$7:$O$7,0)))</f>
        <v>19.58544228077406</v>
      </c>
      <c r="J292" s="82">
        <f>IF(J213="-","-",J213*INDEX('3c Mappings'!$C$8:$O$21,MATCH($C292,'3c Mappings'!$B$8:$B$21,0),MATCH($B292,'3c Mappings'!$C$7:$O$7,0)))</f>
        <v>19.486629554199922</v>
      </c>
      <c r="K292" s="82">
        <f>IF(K213="-","-",K213*INDEX('3c Mappings'!$C$8:$O$21,MATCH($C292,'3c Mappings'!$B$8:$B$21,0),MATCH($B292,'3c Mappings'!$C$7:$O$7,0)))</f>
        <v>19.486629554199922</v>
      </c>
      <c r="L292" s="82">
        <f>IF(L213="-","-",L213*INDEX('3c Mappings'!$C$8:$O$21,MATCH($C292,'3c Mappings'!$B$8:$B$21,0),MATCH($B292,'3c Mappings'!$C$7:$O$7,0)))</f>
        <v>19.62090385440252</v>
      </c>
      <c r="M292" s="82">
        <f>IF(M213="-","-",M213*INDEX('3c Mappings'!$C$8:$O$21,MATCH($C292,'3c Mappings'!$B$8:$B$21,0),MATCH($B292,'3c Mappings'!$C$7:$O$7,0)))</f>
        <v>19.62090385440252</v>
      </c>
      <c r="N292" s="84"/>
      <c r="O292" s="82">
        <f>IF(O213="-","-",O213*INDEX('3c Mappings'!$C$8:$O$21,MATCH($C292,'3c Mappings'!$B$8:$B$21,0),MATCH($B292,'3c Mappings'!$C$7:$O$7,0)))</f>
        <v>19.62090385440252</v>
      </c>
      <c r="P292" s="82">
        <f>IF(P213="-","-",P213*INDEX('3c Mappings'!$C$8:$O$21,MATCH($C292,'3c Mappings'!$B$8:$B$21,0),MATCH($B292,'3c Mappings'!$C$7:$O$7,0)))</f>
        <v>21.074023255220293</v>
      </c>
      <c r="Q292" s="82">
        <f>IF(Q213="-","-",Q213*INDEX('3c Mappings'!$C$8:$O$21,MATCH($C292,'3c Mappings'!$B$8:$B$21,0),MATCH($B292,'3c Mappings'!$C$7:$O$7,0)))</f>
        <v>21.074023255220293</v>
      </c>
      <c r="R292" s="82">
        <f>IF(R213="-","-",R213*INDEX('3c Mappings'!$C$8:$O$21,MATCH($C292,'3c Mappings'!$B$8:$B$21,0),MATCH($B292,'3c Mappings'!$C$7:$O$7,0)))</f>
        <v>21.496995209970041</v>
      </c>
      <c r="S292" s="82">
        <f>IF(S213="-","-",S213*INDEX('3c Mappings'!$C$8:$O$21,MATCH($C292,'3c Mappings'!$B$8:$B$21,0),MATCH($B292,'3c Mappings'!$C$7:$O$7,0)))</f>
        <v>21.496995209970041</v>
      </c>
      <c r="T292" s="82">
        <f>IF(T213="-","-",T213*INDEX('3c Mappings'!$C$8:$O$21,MATCH($C292,'3c Mappings'!$B$8:$B$21,0),MATCH($B292,'3c Mappings'!$C$7:$O$7,0)))</f>
        <v>18.937573067746044</v>
      </c>
      <c r="U292" s="82">
        <f>IF(U213="-","-",U213*INDEX('3c Mappings'!$C$8:$O$21,MATCH($C292,'3c Mappings'!$B$8:$B$21,0),MATCH($B292,'3c Mappings'!$C$7:$O$7,0)))</f>
        <v>18.937573067746044</v>
      </c>
      <c r="V292" s="82">
        <f>IF(V213="-","-",V213*INDEX('3c Mappings'!$C$8:$O$21,MATCH($C292,'3c Mappings'!$B$8:$B$21,0),MATCH($B292,'3c Mappings'!$C$7:$O$7,0)))</f>
        <v>27.887334756510914</v>
      </c>
      <c r="W292" s="82">
        <f>IF(W213="-","-",W213*INDEX('3c Mappings'!$C$8:$O$21,MATCH($C292,'3c Mappings'!$B$8:$B$21,0),MATCH($B292,'3c Mappings'!$C$7:$O$7,0)))</f>
        <v>26.681646444705891</v>
      </c>
      <c r="X292" s="82" t="str">
        <f>IF(X213="-","-",X213*INDEX('3c Mappings'!$C$8:$O$21,MATCH($C292,'3c Mappings'!$B$8:$B$21,0),MATCH($B292,'3c Mappings'!$C$7:$O$7,0)))</f>
        <v>-</v>
      </c>
      <c r="Y292" s="82" t="str">
        <f>IF(Y213="-","-",Y213*INDEX('3c Mappings'!$C$8:$O$21,MATCH($C292,'3c Mappings'!$B$8:$B$21,0),MATCH($B292,'3c Mappings'!$C$7:$O$7,0)))</f>
        <v>-</v>
      </c>
      <c r="Z292" s="10"/>
    </row>
    <row r="293" spans="1:26" s="14" customFormat="1" ht="11.25">
      <c r="A293" s="10"/>
      <c r="B293" s="74" t="s">
        <v>159</v>
      </c>
      <c r="C293" s="75" t="s">
        <v>134</v>
      </c>
      <c r="D293" s="197"/>
      <c r="E293" s="29"/>
      <c r="F293" s="82">
        <f>IF(F214="-","-",F214*INDEX('3c Mappings'!$C$8:$O$21,MATCH($C293,'3c Mappings'!$B$8:$B$21,0),MATCH($B293,'3c Mappings'!$C$7:$O$7,0)))</f>
        <v>98.668756643843935</v>
      </c>
      <c r="G293" s="82">
        <f>IF(G214="-","-",G214*INDEX('3c Mappings'!$C$8:$O$21,MATCH($C293,'3c Mappings'!$B$8:$B$21,0),MATCH($B293,'3c Mappings'!$C$7:$O$7,0)))</f>
        <v>98.668756643843935</v>
      </c>
      <c r="H293" s="82">
        <f>IF(H214="-","-",H214*INDEX('3c Mappings'!$C$8:$O$21,MATCH($C293,'3c Mappings'!$B$8:$B$21,0),MATCH($B293,'3c Mappings'!$C$7:$O$7,0)))</f>
        <v>93.218528530034604</v>
      </c>
      <c r="I293" s="82">
        <f>IF(I214="-","-",I214*INDEX('3c Mappings'!$C$8:$O$21,MATCH($C293,'3c Mappings'!$B$8:$B$21,0),MATCH($B293,'3c Mappings'!$C$7:$O$7,0)))</f>
        <v>93.218528530034604</v>
      </c>
      <c r="J293" s="82">
        <f>IF(J214="-","-",J214*INDEX('3c Mappings'!$C$8:$O$21,MATCH($C293,'3c Mappings'!$B$8:$B$21,0),MATCH($B293,'3c Mappings'!$C$7:$O$7,0)))</f>
        <v>90.996645184294024</v>
      </c>
      <c r="K293" s="82">
        <f>IF(K214="-","-",K214*INDEX('3c Mappings'!$C$8:$O$21,MATCH($C293,'3c Mappings'!$B$8:$B$21,0),MATCH($B293,'3c Mappings'!$C$7:$O$7,0)))</f>
        <v>90.996645184294024</v>
      </c>
      <c r="L293" s="82">
        <f>IF(L214="-","-",L214*INDEX('3c Mappings'!$C$8:$O$21,MATCH($C293,'3c Mappings'!$B$8:$B$21,0),MATCH($B293,'3c Mappings'!$C$7:$O$7,0)))</f>
        <v>89.5793507090915</v>
      </c>
      <c r="M293" s="82">
        <f>IF(M214="-","-",M214*INDEX('3c Mappings'!$C$8:$O$21,MATCH($C293,'3c Mappings'!$B$8:$B$21,0),MATCH($B293,'3c Mappings'!$C$7:$O$7,0)))</f>
        <v>89.5793507090915</v>
      </c>
      <c r="N293" s="84"/>
      <c r="O293" s="82">
        <f>IF(O214="-","-",O214*INDEX('3c Mappings'!$C$8:$O$21,MATCH($C293,'3c Mappings'!$B$8:$B$21,0),MATCH($B293,'3c Mappings'!$C$7:$O$7,0)))</f>
        <v>89.5793507090915</v>
      </c>
      <c r="P293" s="82">
        <f>IF(P214="-","-",P214*INDEX('3c Mappings'!$C$8:$O$21,MATCH($C293,'3c Mappings'!$B$8:$B$21,0),MATCH($B293,'3c Mappings'!$C$7:$O$7,0)))</f>
        <v>95.947522835454521</v>
      </c>
      <c r="Q293" s="82">
        <f>IF(Q214="-","-",Q214*INDEX('3c Mappings'!$C$8:$O$21,MATCH($C293,'3c Mappings'!$B$8:$B$21,0),MATCH($B293,'3c Mappings'!$C$7:$O$7,0)))</f>
        <v>95.947522835454521</v>
      </c>
      <c r="R293" s="82">
        <f>IF(R214="-","-",R214*INDEX('3c Mappings'!$C$8:$O$21,MATCH($C293,'3c Mappings'!$B$8:$B$21,0),MATCH($B293,'3c Mappings'!$C$7:$O$7,0)))</f>
        <v>96.481885366290555</v>
      </c>
      <c r="S293" s="82">
        <f>IF(S214="-","-",S214*INDEX('3c Mappings'!$C$8:$O$21,MATCH($C293,'3c Mappings'!$B$8:$B$21,0),MATCH($B293,'3c Mappings'!$C$7:$O$7,0)))</f>
        <v>96.481885366290555</v>
      </c>
      <c r="T293" s="82">
        <f>IF(T214="-","-",T214*INDEX('3c Mappings'!$C$8:$O$21,MATCH($C293,'3c Mappings'!$B$8:$B$21,0),MATCH($B293,'3c Mappings'!$C$7:$O$7,0)))</f>
        <v>83.745596961532911</v>
      </c>
      <c r="U293" s="82">
        <f>IF(U214="-","-",U214*INDEX('3c Mappings'!$C$8:$O$21,MATCH($C293,'3c Mappings'!$B$8:$B$21,0),MATCH($B293,'3c Mappings'!$C$7:$O$7,0)))</f>
        <v>83.745596961532911</v>
      </c>
      <c r="V293" s="82">
        <f>IF(V214="-","-",V214*INDEX('3c Mappings'!$C$8:$O$21,MATCH($C293,'3c Mappings'!$B$8:$B$21,0),MATCH($B293,'3c Mappings'!$C$7:$O$7,0)))</f>
        <v>121.86067468192725</v>
      </c>
      <c r="W293" s="82">
        <f>IF(W214="-","-",W214*INDEX('3c Mappings'!$C$8:$O$21,MATCH($C293,'3c Mappings'!$B$8:$B$21,0),MATCH($B293,'3c Mappings'!$C$7:$O$7,0)))</f>
        <v>116.59996276786474</v>
      </c>
      <c r="X293" s="82" t="str">
        <f>IF(X214="-","-",X214*INDEX('3c Mappings'!$C$8:$O$21,MATCH($C293,'3c Mappings'!$B$8:$B$21,0),MATCH($B293,'3c Mappings'!$C$7:$O$7,0)))</f>
        <v>-</v>
      </c>
      <c r="Y293" s="82" t="str">
        <f>IF(Y214="-","-",Y214*INDEX('3c Mappings'!$C$8:$O$21,MATCH($C293,'3c Mappings'!$B$8:$B$21,0),MATCH($B293,'3c Mappings'!$C$7:$O$7,0)))</f>
        <v>-</v>
      </c>
      <c r="Z293" s="10"/>
    </row>
    <row r="294" spans="1:26" s="14" customFormat="1" ht="11.25">
      <c r="A294" s="10"/>
      <c r="B294" s="74" t="s">
        <v>160</v>
      </c>
      <c r="C294" s="75" t="s">
        <v>134</v>
      </c>
      <c r="D294" s="197"/>
      <c r="E294" s="29"/>
      <c r="F294" s="82">
        <f>IF(F215="-","-",F215*INDEX('3c Mappings'!$C$8:$O$21,MATCH($C294,'3c Mappings'!$B$8:$B$21,0),MATCH($B294,'3c Mappings'!$C$7:$O$7,0)))</f>
        <v>0</v>
      </c>
      <c r="G294" s="82">
        <f>IF(G215="-","-",G215*INDEX('3c Mappings'!$C$8:$O$21,MATCH($C294,'3c Mappings'!$B$8:$B$21,0),MATCH($B294,'3c Mappings'!$C$7:$O$7,0)))</f>
        <v>0</v>
      </c>
      <c r="H294" s="82">
        <f>IF(H215="-","-",H215*INDEX('3c Mappings'!$C$8:$O$21,MATCH($C294,'3c Mappings'!$B$8:$B$21,0),MATCH($B294,'3c Mappings'!$C$7:$O$7,0)))</f>
        <v>0</v>
      </c>
      <c r="I294" s="82">
        <f>IF(I215="-","-",I215*INDEX('3c Mappings'!$C$8:$O$21,MATCH($C294,'3c Mappings'!$B$8:$B$21,0),MATCH($B294,'3c Mappings'!$C$7:$O$7,0)))</f>
        <v>0</v>
      </c>
      <c r="J294" s="82">
        <f>IF(J215="-","-",J215*INDEX('3c Mappings'!$C$8:$O$21,MATCH($C294,'3c Mappings'!$B$8:$B$21,0),MATCH($B294,'3c Mappings'!$C$7:$O$7,0)))</f>
        <v>0</v>
      </c>
      <c r="K294" s="82">
        <f>IF(K215="-","-",K215*INDEX('3c Mappings'!$C$8:$O$21,MATCH($C294,'3c Mappings'!$B$8:$B$21,0),MATCH($B294,'3c Mappings'!$C$7:$O$7,0)))</f>
        <v>0</v>
      </c>
      <c r="L294" s="82">
        <f>IF(L215="-","-",L215*INDEX('3c Mappings'!$C$8:$O$21,MATCH($C294,'3c Mappings'!$B$8:$B$21,0),MATCH($B294,'3c Mappings'!$C$7:$O$7,0)))</f>
        <v>0</v>
      </c>
      <c r="M294" s="82">
        <f>IF(M215="-","-",M215*INDEX('3c Mappings'!$C$8:$O$21,MATCH($C294,'3c Mappings'!$B$8:$B$21,0),MATCH($B294,'3c Mappings'!$C$7:$O$7,0)))</f>
        <v>0</v>
      </c>
      <c r="N294" s="84"/>
      <c r="O294" s="82">
        <f>IF(O215="-","-",O215*INDEX('3c Mappings'!$C$8:$O$21,MATCH($C294,'3c Mappings'!$B$8:$B$21,0),MATCH($B294,'3c Mappings'!$C$7:$O$7,0)))</f>
        <v>0</v>
      </c>
      <c r="P294" s="82">
        <f>IF(P215="-","-",P215*INDEX('3c Mappings'!$C$8:$O$21,MATCH($C294,'3c Mappings'!$B$8:$B$21,0),MATCH($B294,'3c Mappings'!$C$7:$O$7,0)))</f>
        <v>0</v>
      </c>
      <c r="Q294" s="82">
        <f>IF(Q215="-","-",Q215*INDEX('3c Mappings'!$C$8:$O$21,MATCH($C294,'3c Mappings'!$B$8:$B$21,0),MATCH($B294,'3c Mappings'!$C$7:$O$7,0)))</f>
        <v>0</v>
      </c>
      <c r="R294" s="82">
        <f>IF(R215="-","-",R215*INDEX('3c Mappings'!$C$8:$O$21,MATCH($C294,'3c Mappings'!$B$8:$B$21,0),MATCH($B294,'3c Mappings'!$C$7:$O$7,0)))</f>
        <v>0</v>
      </c>
      <c r="S294" s="82">
        <f>IF(S215="-","-",S215*INDEX('3c Mappings'!$C$8:$O$21,MATCH($C294,'3c Mappings'!$B$8:$B$21,0),MATCH($B294,'3c Mappings'!$C$7:$O$7,0)))</f>
        <v>0</v>
      </c>
      <c r="T294" s="82">
        <f>IF(T215="-","-",T215*INDEX('3c Mappings'!$C$8:$O$21,MATCH($C294,'3c Mappings'!$B$8:$B$21,0),MATCH($B294,'3c Mappings'!$C$7:$O$7,0)))</f>
        <v>0</v>
      </c>
      <c r="U294" s="82">
        <f>IF(U215="-","-",U215*INDEX('3c Mappings'!$C$8:$O$21,MATCH($C294,'3c Mappings'!$B$8:$B$21,0),MATCH($B294,'3c Mappings'!$C$7:$O$7,0)))</f>
        <v>0</v>
      </c>
      <c r="V294" s="82">
        <f>IF(V215="-","-",V215*INDEX('3c Mappings'!$C$8:$O$21,MATCH($C294,'3c Mappings'!$B$8:$B$21,0),MATCH($B294,'3c Mappings'!$C$7:$O$7,0)))</f>
        <v>0</v>
      </c>
      <c r="W294" s="82">
        <f>IF(W215="-","-",W215*INDEX('3c Mappings'!$C$8:$O$21,MATCH($C294,'3c Mappings'!$B$8:$B$21,0),MATCH($B294,'3c Mappings'!$C$7:$O$7,0)))</f>
        <v>0</v>
      </c>
      <c r="X294" s="82" t="str">
        <f>IF(X215="-","-",X215*INDEX('3c Mappings'!$C$8:$O$21,MATCH($C294,'3c Mappings'!$B$8:$B$21,0),MATCH($B294,'3c Mappings'!$C$7:$O$7,0)))</f>
        <v>-</v>
      </c>
      <c r="Y294" s="82" t="str">
        <f>IF(Y215="-","-",Y215*INDEX('3c Mappings'!$C$8:$O$21,MATCH($C294,'3c Mappings'!$B$8:$B$21,0),MATCH($B294,'3c Mappings'!$C$7:$O$7,0)))</f>
        <v>-</v>
      </c>
      <c r="Z294" s="10"/>
    </row>
    <row r="295" spans="1:26" s="14" customFormat="1" ht="11.25">
      <c r="A295" s="10"/>
      <c r="B295" s="74" t="s">
        <v>161</v>
      </c>
      <c r="C295" s="75" t="s">
        <v>134</v>
      </c>
      <c r="D295" s="197"/>
      <c r="E295" s="29"/>
      <c r="F295" s="82">
        <f>IF(F216="-","-",F216*INDEX('3c Mappings'!$C$8:$O$21,MATCH($C295,'3c Mappings'!$B$8:$B$21,0),MATCH($B295,'3c Mappings'!$C$7:$O$7,0)))</f>
        <v>0</v>
      </c>
      <c r="G295" s="82">
        <f>IF(G216="-","-",G216*INDEX('3c Mappings'!$C$8:$O$21,MATCH($C295,'3c Mappings'!$B$8:$B$21,0),MATCH($B295,'3c Mappings'!$C$7:$O$7,0)))</f>
        <v>0</v>
      </c>
      <c r="H295" s="82">
        <f>IF(H216="-","-",H216*INDEX('3c Mappings'!$C$8:$O$21,MATCH($C295,'3c Mappings'!$B$8:$B$21,0),MATCH($B295,'3c Mappings'!$C$7:$O$7,0)))</f>
        <v>0</v>
      </c>
      <c r="I295" s="82">
        <f>IF(I216="-","-",I216*INDEX('3c Mappings'!$C$8:$O$21,MATCH($C295,'3c Mappings'!$B$8:$B$21,0),MATCH($B295,'3c Mappings'!$C$7:$O$7,0)))</f>
        <v>0</v>
      </c>
      <c r="J295" s="82">
        <f>IF(J216="-","-",J216*INDEX('3c Mappings'!$C$8:$O$21,MATCH($C295,'3c Mappings'!$B$8:$B$21,0),MATCH($B295,'3c Mappings'!$C$7:$O$7,0)))</f>
        <v>0</v>
      </c>
      <c r="K295" s="82">
        <f>IF(K216="-","-",K216*INDEX('3c Mappings'!$C$8:$O$21,MATCH($C295,'3c Mappings'!$B$8:$B$21,0),MATCH($B295,'3c Mappings'!$C$7:$O$7,0)))</f>
        <v>0</v>
      </c>
      <c r="L295" s="82">
        <f>IF(L216="-","-",L216*INDEX('3c Mappings'!$C$8:$O$21,MATCH($C295,'3c Mappings'!$B$8:$B$21,0),MATCH($B295,'3c Mappings'!$C$7:$O$7,0)))</f>
        <v>0</v>
      </c>
      <c r="M295" s="82">
        <f>IF(M216="-","-",M216*INDEX('3c Mappings'!$C$8:$O$21,MATCH($C295,'3c Mappings'!$B$8:$B$21,0),MATCH($B295,'3c Mappings'!$C$7:$O$7,0)))</f>
        <v>0</v>
      </c>
      <c r="N295" s="84"/>
      <c r="O295" s="82">
        <f>IF(O216="-","-",O216*INDEX('3c Mappings'!$C$8:$O$21,MATCH($C295,'3c Mappings'!$B$8:$B$21,0),MATCH($B295,'3c Mappings'!$C$7:$O$7,0)))</f>
        <v>0</v>
      </c>
      <c r="P295" s="82">
        <f>IF(P216="-","-",P216*INDEX('3c Mappings'!$C$8:$O$21,MATCH($C295,'3c Mappings'!$B$8:$B$21,0),MATCH($B295,'3c Mappings'!$C$7:$O$7,0)))</f>
        <v>0</v>
      </c>
      <c r="Q295" s="82">
        <f>IF(Q216="-","-",Q216*INDEX('3c Mappings'!$C$8:$O$21,MATCH($C295,'3c Mappings'!$B$8:$B$21,0),MATCH($B295,'3c Mappings'!$C$7:$O$7,0)))</f>
        <v>0</v>
      </c>
      <c r="R295" s="82">
        <f>IF(R216="-","-",R216*INDEX('3c Mappings'!$C$8:$O$21,MATCH($C295,'3c Mappings'!$B$8:$B$21,0),MATCH($B295,'3c Mappings'!$C$7:$O$7,0)))</f>
        <v>0</v>
      </c>
      <c r="S295" s="82">
        <f>IF(S216="-","-",S216*INDEX('3c Mappings'!$C$8:$O$21,MATCH($C295,'3c Mappings'!$B$8:$B$21,0),MATCH($B295,'3c Mappings'!$C$7:$O$7,0)))</f>
        <v>0</v>
      </c>
      <c r="T295" s="82">
        <f>IF(T216="-","-",T216*INDEX('3c Mappings'!$C$8:$O$21,MATCH($C295,'3c Mappings'!$B$8:$B$21,0),MATCH($B295,'3c Mappings'!$C$7:$O$7,0)))</f>
        <v>0</v>
      </c>
      <c r="U295" s="82">
        <f>IF(U216="-","-",U216*INDEX('3c Mappings'!$C$8:$O$21,MATCH($C295,'3c Mappings'!$B$8:$B$21,0),MATCH($B295,'3c Mappings'!$C$7:$O$7,0)))</f>
        <v>0</v>
      </c>
      <c r="V295" s="82">
        <f>IF(V216="-","-",V216*INDEX('3c Mappings'!$C$8:$O$21,MATCH($C295,'3c Mappings'!$B$8:$B$21,0),MATCH($B295,'3c Mappings'!$C$7:$O$7,0)))</f>
        <v>0</v>
      </c>
      <c r="W295" s="82">
        <f>IF(W216="-","-",W216*INDEX('3c Mappings'!$C$8:$O$21,MATCH($C295,'3c Mappings'!$B$8:$B$21,0),MATCH($B295,'3c Mappings'!$C$7:$O$7,0)))</f>
        <v>0</v>
      </c>
      <c r="X295" s="82" t="str">
        <f>IF(X216="-","-",X216*INDEX('3c Mappings'!$C$8:$O$21,MATCH($C295,'3c Mappings'!$B$8:$B$21,0),MATCH($B295,'3c Mappings'!$C$7:$O$7,0)))</f>
        <v>-</v>
      </c>
      <c r="Y295" s="82" t="str">
        <f>IF(Y216="-","-",Y216*INDEX('3c Mappings'!$C$8:$O$21,MATCH($C295,'3c Mappings'!$B$8:$B$21,0),MATCH($B295,'3c Mappings'!$C$7:$O$7,0)))</f>
        <v>-</v>
      </c>
      <c r="Z295" s="10"/>
    </row>
    <row r="296" spans="1:26" s="14" customFormat="1" ht="11.25">
      <c r="A296" s="10"/>
      <c r="B296" s="74" t="s">
        <v>162</v>
      </c>
      <c r="C296" s="75" t="s">
        <v>134</v>
      </c>
      <c r="D296" s="197"/>
      <c r="E296" s="29"/>
      <c r="F296" s="82">
        <f>IF(F217="-","-",F217*INDEX('3c Mappings'!$C$8:$O$21,MATCH($C296,'3c Mappings'!$B$8:$B$21,0),MATCH($B296,'3c Mappings'!$C$7:$O$7,0)))</f>
        <v>0</v>
      </c>
      <c r="G296" s="82">
        <f>IF(G217="-","-",G217*INDEX('3c Mappings'!$C$8:$O$21,MATCH($C296,'3c Mappings'!$B$8:$B$21,0),MATCH($B296,'3c Mappings'!$C$7:$O$7,0)))</f>
        <v>0</v>
      </c>
      <c r="H296" s="82">
        <f>IF(H217="-","-",H217*INDEX('3c Mappings'!$C$8:$O$21,MATCH($C296,'3c Mappings'!$B$8:$B$21,0),MATCH($B296,'3c Mappings'!$C$7:$O$7,0)))</f>
        <v>0</v>
      </c>
      <c r="I296" s="82">
        <f>IF(I217="-","-",I217*INDEX('3c Mappings'!$C$8:$O$21,MATCH($C296,'3c Mappings'!$B$8:$B$21,0),MATCH($B296,'3c Mappings'!$C$7:$O$7,0)))</f>
        <v>0</v>
      </c>
      <c r="J296" s="82">
        <f>IF(J217="-","-",J217*INDEX('3c Mappings'!$C$8:$O$21,MATCH($C296,'3c Mappings'!$B$8:$B$21,0),MATCH($B296,'3c Mappings'!$C$7:$O$7,0)))</f>
        <v>0</v>
      </c>
      <c r="K296" s="82">
        <f>IF(K217="-","-",K217*INDEX('3c Mappings'!$C$8:$O$21,MATCH($C296,'3c Mappings'!$B$8:$B$21,0),MATCH($B296,'3c Mappings'!$C$7:$O$7,0)))</f>
        <v>0</v>
      </c>
      <c r="L296" s="82">
        <f>IF(L217="-","-",L217*INDEX('3c Mappings'!$C$8:$O$21,MATCH($C296,'3c Mappings'!$B$8:$B$21,0),MATCH($B296,'3c Mappings'!$C$7:$O$7,0)))</f>
        <v>0</v>
      </c>
      <c r="M296" s="82">
        <f>IF(M217="-","-",M217*INDEX('3c Mappings'!$C$8:$O$21,MATCH($C296,'3c Mappings'!$B$8:$B$21,0),MATCH($B296,'3c Mappings'!$C$7:$O$7,0)))</f>
        <v>0</v>
      </c>
      <c r="N296" s="84"/>
      <c r="O296" s="82">
        <f>IF(O217="-","-",O217*INDEX('3c Mappings'!$C$8:$O$21,MATCH($C296,'3c Mappings'!$B$8:$B$21,0),MATCH($B296,'3c Mappings'!$C$7:$O$7,0)))</f>
        <v>0</v>
      </c>
      <c r="P296" s="82">
        <f>IF(P217="-","-",P217*INDEX('3c Mappings'!$C$8:$O$21,MATCH($C296,'3c Mappings'!$B$8:$B$21,0),MATCH($B296,'3c Mappings'!$C$7:$O$7,0)))</f>
        <v>0</v>
      </c>
      <c r="Q296" s="82">
        <f>IF(Q217="-","-",Q217*INDEX('3c Mappings'!$C$8:$O$21,MATCH($C296,'3c Mappings'!$B$8:$B$21,0),MATCH($B296,'3c Mappings'!$C$7:$O$7,0)))</f>
        <v>0</v>
      </c>
      <c r="R296" s="82">
        <f>IF(R217="-","-",R217*INDEX('3c Mappings'!$C$8:$O$21,MATCH($C296,'3c Mappings'!$B$8:$B$21,0),MATCH($B296,'3c Mappings'!$C$7:$O$7,0)))</f>
        <v>0</v>
      </c>
      <c r="S296" s="82">
        <f>IF(S217="-","-",S217*INDEX('3c Mappings'!$C$8:$O$21,MATCH($C296,'3c Mappings'!$B$8:$B$21,0),MATCH($B296,'3c Mappings'!$C$7:$O$7,0)))</f>
        <v>0</v>
      </c>
      <c r="T296" s="82">
        <f>IF(T217="-","-",T217*INDEX('3c Mappings'!$C$8:$O$21,MATCH($C296,'3c Mappings'!$B$8:$B$21,0),MATCH($B296,'3c Mappings'!$C$7:$O$7,0)))</f>
        <v>0</v>
      </c>
      <c r="U296" s="82">
        <f>IF(U217="-","-",U217*INDEX('3c Mappings'!$C$8:$O$21,MATCH($C296,'3c Mappings'!$B$8:$B$21,0),MATCH($B296,'3c Mappings'!$C$7:$O$7,0)))</f>
        <v>0</v>
      </c>
      <c r="V296" s="82">
        <f>IF(V217="-","-",V217*INDEX('3c Mappings'!$C$8:$O$21,MATCH($C296,'3c Mappings'!$B$8:$B$21,0),MATCH($B296,'3c Mappings'!$C$7:$O$7,0)))</f>
        <v>0</v>
      </c>
      <c r="W296" s="82">
        <f>IF(W217="-","-",W217*INDEX('3c Mappings'!$C$8:$O$21,MATCH($C296,'3c Mappings'!$B$8:$B$21,0),MATCH($B296,'3c Mappings'!$C$7:$O$7,0)))</f>
        <v>0</v>
      </c>
      <c r="X296" s="82" t="str">
        <f>IF(X217="-","-",X217*INDEX('3c Mappings'!$C$8:$O$21,MATCH($C296,'3c Mappings'!$B$8:$B$21,0),MATCH($B296,'3c Mappings'!$C$7:$O$7,0)))</f>
        <v>-</v>
      </c>
      <c r="Y296" s="82" t="str">
        <f>IF(Y217="-","-",Y217*INDEX('3c Mappings'!$C$8:$O$21,MATCH($C296,'3c Mappings'!$B$8:$B$21,0),MATCH($B296,'3c Mappings'!$C$7:$O$7,0)))</f>
        <v>-</v>
      </c>
      <c r="Z296" s="10"/>
    </row>
    <row r="297" spans="1:26" s="14" customFormat="1" ht="11.25">
      <c r="A297" s="10"/>
      <c r="B297" s="74" t="s">
        <v>163</v>
      </c>
      <c r="C297" s="75" t="s">
        <v>134</v>
      </c>
      <c r="D297" s="197"/>
      <c r="E297" s="29"/>
      <c r="F297" s="82">
        <f>IF(F218="-","-",F218*INDEX('3c Mappings'!$C$8:$O$21,MATCH($C297,'3c Mappings'!$B$8:$B$21,0),MATCH($B297,'3c Mappings'!$C$7:$O$7,0)))</f>
        <v>0</v>
      </c>
      <c r="G297" s="82">
        <f>IF(G218="-","-",G218*INDEX('3c Mappings'!$C$8:$O$21,MATCH($C297,'3c Mappings'!$B$8:$B$21,0),MATCH($B297,'3c Mappings'!$C$7:$O$7,0)))</f>
        <v>0</v>
      </c>
      <c r="H297" s="82">
        <f>IF(H218="-","-",H218*INDEX('3c Mappings'!$C$8:$O$21,MATCH($C297,'3c Mappings'!$B$8:$B$21,0),MATCH($B297,'3c Mappings'!$C$7:$O$7,0)))</f>
        <v>0</v>
      </c>
      <c r="I297" s="82">
        <f>IF(I218="-","-",I218*INDEX('3c Mappings'!$C$8:$O$21,MATCH($C297,'3c Mappings'!$B$8:$B$21,0),MATCH($B297,'3c Mappings'!$C$7:$O$7,0)))</f>
        <v>0</v>
      </c>
      <c r="J297" s="82">
        <f>IF(J218="-","-",J218*INDEX('3c Mappings'!$C$8:$O$21,MATCH($C297,'3c Mappings'!$B$8:$B$21,0),MATCH($B297,'3c Mappings'!$C$7:$O$7,0)))</f>
        <v>0</v>
      </c>
      <c r="K297" s="82">
        <f>IF(K218="-","-",K218*INDEX('3c Mappings'!$C$8:$O$21,MATCH($C297,'3c Mappings'!$B$8:$B$21,0),MATCH($B297,'3c Mappings'!$C$7:$O$7,0)))</f>
        <v>0</v>
      </c>
      <c r="L297" s="82">
        <f>IF(L218="-","-",L218*INDEX('3c Mappings'!$C$8:$O$21,MATCH($C297,'3c Mappings'!$B$8:$B$21,0),MATCH($B297,'3c Mappings'!$C$7:$O$7,0)))</f>
        <v>0</v>
      </c>
      <c r="M297" s="82">
        <f>IF(M218="-","-",M218*INDEX('3c Mappings'!$C$8:$O$21,MATCH($C297,'3c Mappings'!$B$8:$B$21,0),MATCH($B297,'3c Mappings'!$C$7:$O$7,0)))</f>
        <v>0</v>
      </c>
      <c r="N297" s="84"/>
      <c r="O297" s="82">
        <f>IF(O218="-","-",O218*INDEX('3c Mappings'!$C$8:$O$21,MATCH($C297,'3c Mappings'!$B$8:$B$21,0),MATCH($B297,'3c Mappings'!$C$7:$O$7,0)))</f>
        <v>0</v>
      </c>
      <c r="P297" s="82">
        <f>IF(P218="-","-",P218*INDEX('3c Mappings'!$C$8:$O$21,MATCH($C297,'3c Mappings'!$B$8:$B$21,0),MATCH($B297,'3c Mappings'!$C$7:$O$7,0)))</f>
        <v>0</v>
      </c>
      <c r="Q297" s="82">
        <f>IF(Q218="-","-",Q218*INDEX('3c Mappings'!$C$8:$O$21,MATCH($C297,'3c Mappings'!$B$8:$B$21,0),MATCH($B297,'3c Mappings'!$C$7:$O$7,0)))</f>
        <v>0</v>
      </c>
      <c r="R297" s="82">
        <f>IF(R218="-","-",R218*INDEX('3c Mappings'!$C$8:$O$21,MATCH($C297,'3c Mappings'!$B$8:$B$21,0),MATCH($B297,'3c Mappings'!$C$7:$O$7,0)))</f>
        <v>0</v>
      </c>
      <c r="S297" s="82">
        <f>IF(S218="-","-",S218*INDEX('3c Mappings'!$C$8:$O$21,MATCH($C297,'3c Mappings'!$B$8:$B$21,0),MATCH($B297,'3c Mappings'!$C$7:$O$7,0)))</f>
        <v>0</v>
      </c>
      <c r="T297" s="82">
        <f>IF(T218="-","-",T218*INDEX('3c Mappings'!$C$8:$O$21,MATCH($C297,'3c Mappings'!$B$8:$B$21,0),MATCH($B297,'3c Mappings'!$C$7:$O$7,0)))</f>
        <v>0</v>
      </c>
      <c r="U297" s="82">
        <f>IF(U218="-","-",U218*INDEX('3c Mappings'!$C$8:$O$21,MATCH($C297,'3c Mappings'!$B$8:$B$21,0),MATCH($B297,'3c Mappings'!$C$7:$O$7,0)))</f>
        <v>0</v>
      </c>
      <c r="V297" s="82">
        <f>IF(V218="-","-",V218*INDEX('3c Mappings'!$C$8:$O$21,MATCH($C297,'3c Mappings'!$B$8:$B$21,0),MATCH($B297,'3c Mappings'!$C$7:$O$7,0)))</f>
        <v>0</v>
      </c>
      <c r="W297" s="82">
        <f>IF(W218="-","-",W218*INDEX('3c Mappings'!$C$8:$O$21,MATCH($C297,'3c Mappings'!$B$8:$B$21,0),MATCH($B297,'3c Mappings'!$C$7:$O$7,0)))</f>
        <v>0</v>
      </c>
      <c r="X297" s="82" t="str">
        <f>IF(X218="-","-",X218*INDEX('3c Mappings'!$C$8:$O$21,MATCH($C297,'3c Mappings'!$B$8:$B$21,0),MATCH($B297,'3c Mappings'!$C$7:$O$7,0)))</f>
        <v>-</v>
      </c>
      <c r="Y297" s="82" t="str">
        <f>IF(Y218="-","-",Y218*INDEX('3c Mappings'!$C$8:$O$21,MATCH($C297,'3c Mappings'!$B$8:$B$21,0),MATCH($B297,'3c Mappings'!$C$7:$O$7,0)))</f>
        <v>-</v>
      </c>
      <c r="Z297" s="10"/>
    </row>
    <row r="298" spans="1:26" s="14" customFormat="1" ht="11.25">
      <c r="A298" s="10"/>
      <c r="B298" s="74" t="s">
        <v>164</v>
      </c>
      <c r="C298" s="75" t="s">
        <v>134</v>
      </c>
      <c r="D298" s="197"/>
      <c r="E298" s="29"/>
      <c r="F298" s="82">
        <f>IF(F219="-","-",F219*INDEX('3c Mappings'!$C$8:$O$21,MATCH($C298,'3c Mappings'!$B$8:$B$21,0),MATCH($B298,'3c Mappings'!$C$7:$O$7,0)))</f>
        <v>0</v>
      </c>
      <c r="G298" s="82">
        <f>IF(G219="-","-",G219*INDEX('3c Mappings'!$C$8:$O$21,MATCH($C298,'3c Mappings'!$B$8:$B$21,0),MATCH($B298,'3c Mappings'!$C$7:$O$7,0)))</f>
        <v>0</v>
      </c>
      <c r="H298" s="82">
        <f>IF(H219="-","-",H219*INDEX('3c Mappings'!$C$8:$O$21,MATCH($C298,'3c Mappings'!$B$8:$B$21,0),MATCH($B298,'3c Mappings'!$C$7:$O$7,0)))</f>
        <v>0</v>
      </c>
      <c r="I298" s="82">
        <f>IF(I219="-","-",I219*INDEX('3c Mappings'!$C$8:$O$21,MATCH($C298,'3c Mappings'!$B$8:$B$21,0),MATCH($B298,'3c Mappings'!$C$7:$O$7,0)))</f>
        <v>0</v>
      </c>
      <c r="J298" s="82">
        <f>IF(J219="-","-",J219*INDEX('3c Mappings'!$C$8:$O$21,MATCH($C298,'3c Mappings'!$B$8:$B$21,0),MATCH($B298,'3c Mappings'!$C$7:$O$7,0)))</f>
        <v>0</v>
      </c>
      <c r="K298" s="82">
        <f>IF(K219="-","-",K219*INDEX('3c Mappings'!$C$8:$O$21,MATCH($C298,'3c Mappings'!$B$8:$B$21,0),MATCH($B298,'3c Mappings'!$C$7:$O$7,0)))</f>
        <v>0</v>
      </c>
      <c r="L298" s="82">
        <f>IF(L219="-","-",L219*INDEX('3c Mappings'!$C$8:$O$21,MATCH($C298,'3c Mappings'!$B$8:$B$21,0),MATCH($B298,'3c Mappings'!$C$7:$O$7,0)))</f>
        <v>0</v>
      </c>
      <c r="M298" s="82">
        <f>IF(M219="-","-",M219*INDEX('3c Mappings'!$C$8:$O$21,MATCH($C298,'3c Mappings'!$B$8:$B$21,0),MATCH($B298,'3c Mappings'!$C$7:$O$7,0)))</f>
        <v>0</v>
      </c>
      <c r="N298" s="84"/>
      <c r="O298" s="82">
        <f>IF(O219="-","-",O219*INDEX('3c Mappings'!$C$8:$O$21,MATCH($C298,'3c Mappings'!$B$8:$B$21,0),MATCH($B298,'3c Mappings'!$C$7:$O$7,0)))</f>
        <v>0</v>
      </c>
      <c r="P298" s="82">
        <f>IF(P219="-","-",P219*INDEX('3c Mappings'!$C$8:$O$21,MATCH($C298,'3c Mappings'!$B$8:$B$21,0),MATCH($B298,'3c Mappings'!$C$7:$O$7,0)))</f>
        <v>0</v>
      </c>
      <c r="Q298" s="82">
        <f>IF(Q219="-","-",Q219*INDEX('3c Mappings'!$C$8:$O$21,MATCH($C298,'3c Mappings'!$B$8:$B$21,0),MATCH($B298,'3c Mappings'!$C$7:$O$7,0)))</f>
        <v>0</v>
      </c>
      <c r="R298" s="82">
        <f>IF(R219="-","-",R219*INDEX('3c Mappings'!$C$8:$O$21,MATCH($C298,'3c Mappings'!$B$8:$B$21,0),MATCH($B298,'3c Mappings'!$C$7:$O$7,0)))</f>
        <v>0</v>
      </c>
      <c r="S298" s="82">
        <f>IF(S219="-","-",S219*INDEX('3c Mappings'!$C$8:$O$21,MATCH($C298,'3c Mappings'!$B$8:$B$21,0),MATCH($B298,'3c Mappings'!$C$7:$O$7,0)))</f>
        <v>0</v>
      </c>
      <c r="T298" s="82">
        <f>IF(T219="-","-",T219*INDEX('3c Mappings'!$C$8:$O$21,MATCH($C298,'3c Mappings'!$B$8:$B$21,0),MATCH($B298,'3c Mappings'!$C$7:$O$7,0)))</f>
        <v>0</v>
      </c>
      <c r="U298" s="82">
        <f>IF(U219="-","-",U219*INDEX('3c Mappings'!$C$8:$O$21,MATCH($C298,'3c Mappings'!$B$8:$B$21,0),MATCH($B298,'3c Mappings'!$C$7:$O$7,0)))</f>
        <v>0</v>
      </c>
      <c r="V298" s="82">
        <f>IF(V219="-","-",V219*INDEX('3c Mappings'!$C$8:$O$21,MATCH($C298,'3c Mappings'!$B$8:$B$21,0),MATCH($B298,'3c Mappings'!$C$7:$O$7,0)))</f>
        <v>0</v>
      </c>
      <c r="W298" s="82">
        <f>IF(W219="-","-",W219*INDEX('3c Mappings'!$C$8:$O$21,MATCH($C298,'3c Mappings'!$B$8:$B$21,0),MATCH($B298,'3c Mappings'!$C$7:$O$7,0)))</f>
        <v>0</v>
      </c>
      <c r="X298" s="82" t="str">
        <f>IF(X219="-","-",X219*INDEX('3c Mappings'!$C$8:$O$21,MATCH($C298,'3c Mappings'!$B$8:$B$21,0),MATCH($B298,'3c Mappings'!$C$7:$O$7,0)))</f>
        <v>-</v>
      </c>
      <c r="Y298" s="82" t="str">
        <f>IF(Y219="-","-",Y219*INDEX('3c Mappings'!$C$8:$O$21,MATCH($C298,'3c Mappings'!$B$8:$B$21,0),MATCH($B298,'3c Mappings'!$C$7:$O$7,0)))</f>
        <v>-</v>
      </c>
      <c r="Z298" s="10"/>
    </row>
    <row r="299" spans="1:26" s="14" customFormat="1" ht="11.25">
      <c r="A299" s="10"/>
      <c r="B299" s="74" t="s">
        <v>165</v>
      </c>
      <c r="C299" s="75" t="s">
        <v>134</v>
      </c>
      <c r="D299" s="197"/>
      <c r="E299" s="29"/>
      <c r="F299" s="82">
        <f>IF(F220="-","-",F220*INDEX('3c Mappings'!$C$8:$O$21,MATCH($C299,'3c Mappings'!$B$8:$B$21,0),MATCH($B299,'3c Mappings'!$C$7:$O$7,0)))</f>
        <v>0</v>
      </c>
      <c r="G299" s="82">
        <f>IF(G220="-","-",G220*INDEX('3c Mappings'!$C$8:$O$21,MATCH($C299,'3c Mappings'!$B$8:$B$21,0),MATCH($B299,'3c Mappings'!$C$7:$O$7,0)))</f>
        <v>0</v>
      </c>
      <c r="H299" s="82">
        <f>IF(H220="-","-",H220*INDEX('3c Mappings'!$C$8:$O$21,MATCH($C299,'3c Mappings'!$B$8:$B$21,0),MATCH($B299,'3c Mappings'!$C$7:$O$7,0)))</f>
        <v>0</v>
      </c>
      <c r="I299" s="82">
        <f>IF(I220="-","-",I220*INDEX('3c Mappings'!$C$8:$O$21,MATCH($C299,'3c Mappings'!$B$8:$B$21,0),MATCH($B299,'3c Mappings'!$C$7:$O$7,0)))</f>
        <v>0</v>
      </c>
      <c r="J299" s="82">
        <f>IF(J220="-","-",J220*INDEX('3c Mappings'!$C$8:$O$21,MATCH($C299,'3c Mappings'!$B$8:$B$21,0),MATCH($B299,'3c Mappings'!$C$7:$O$7,0)))</f>
        <v>0</v>
      </c>
      <c r="K299" s="82">
        <f>IF(K220="-","-",K220*INDEX('3c Mappings'!$C$8:$O$21,MATCH($C299,'3c Mappings'!$B$8:$B$21,0),MATCH($B299,'3c Mappings'!$C$7:$O$7,0)))</f>
        <v>0</v>
      </c>
      <c r="L299" s="82">
        <f>IF(L220="-","-",L220*INDEX('3c Mappings'!$C$8:$O$21,MATCH($C299,'3c Mappings'!$B$8:$B$21,0),MATCH($B299,'3c Mappings'!$C$7:$O$7,0)))</f>
        <v>0</v>
      </c>
      <c r="M299" s="82">
        <f>IF(M220="-","-",M220*INDEX('3c Mappings'!$C$8:$O$21,MATCH($C299,'3c Mappings'!$B$8:$B$21,0),MATCH($B299,'3c Mappings'!$C$7:$O$7,0)))</f>
        <v>0</v>
      </c>
      <c r="N299" s="84"/>
      <c r="O299" s="82">
        <f>IF(O220="-","-",O220*INDEX('3c Mappings'!$C$8:$O$21,MATCH($C299,'3c Mappings'!$B$8:$B$21,0),MATCH($B299,'3c Mappings'!$C$7:$O$7,0)))</f>
        <v>0</v>
      </c>
      <c r="P299" s="82">
        <f>IF(P220="-","-",P220*INDEX('3c Mappings'!$C$8:$O$21,MATCH($C299,'3c Mappings'!$B$8:$B$21,0),MATCH($B299,'3c Mappings'!$C$7:$O$7,0)))</f>
        <v>0</v>
      </c>
      <c r="Q299" s="82">
        <f>IF(Q220="-","-",Q220*INDEX('3c Mappings'!$C$8:$O$21,MATCH($C299,'3c Mappings'!$B$8:$B$21,0),MATCH($B299,'3c Mappings'!$C$7:$O$7,0)))</f>
        <v>0</v>
      </c>
      <c r="R299" s="82">
        <f>IF(R220="-","-",R220*INDEX('3c Mappings'!$C$8:$O$21,MATCH($C299,'3c Mappings'!$B$8:$B$21,0),MATCH($B299,'3c Mappings'!$C$7:$O$7,0)))</f>
        <v>0</v>
      </c>
      <c r="S299" s="82">
        <f>IF(S220="-","-",S220*INDEX('3c Mappings'!$C$8:$O$21,MATCH($C299,'3c Mappings'!$B$8:$B$21,0),MATCH($B299,'3c Mappings'!$C$7:$O$7,0)))</f>
        <v>0</v>
      </c>
      <c r="T299" s="82">
        <f>IF(T220="-","-",T220*INDEX('3c Mappings'!$C$8:$O$21,MATCH($C299,'3c Mappings'!$B$8:$B$21,0),MATCH($B299,'3c Mappings'!$C$7:$O$7,0)))</f>
        <v>0</v>
      </c>
      <c r="U299" s="82">
        <f>IF(U220="-","-",U220*INDEX('3c Mappings'!$C$8:$O$21,MATCH($C299,'3c Mappings'!$B$8:$B$21,0),MATCH($B299,'3c Mappings'!$C$7:$O$7,0)))</f>
        <v>0</v>
      </c>
      <c r="V299" s="82">
        <f>IF(V220="-","-",V220*INDEX('3c Mappings'!$C$8:$O$21,MATCH($C299,'3c Mappings'!$B$8:$B$21,0),MATCH($B299,'3c Mappings'!$C$7:$O$7,0)))</f>
        <v>0</v>
      </c>
      <c r="W299" s="82">
        <f>IF(W220="-","-",W220*INDEX('3c Mappings'!$C$8:$O$21,MATCH($C299,'3c Mappings'!$B$8:$B$21,0),MATCH($B299,'3c Mappings'!$C$7:$O$7,0)))</f>
        <v>0</v>
      </c>
      <c r="X299" s="82" t="str">
        <f>IF(X220="-","-",X220*INDEX('3c Mappings'!$C$8:$O$21,MATCH($C299,'3c Mappings'!$B$8:$B$21,0),MATCH($B299,'3c Mappings'!$C$7:$O$7,0)))</f>
        <v>-</v>
      </c>
      <c r="Y299" s="82" t="str">
        <f>IF(Y220="-","-",Y220*INDEX('3c Mappings'!$C$8:$O$21,MATCH($C299,'3c Mappings'!$B$8:$B$21,0),MATCH($B299,'3c Mappings'!$C$7:$O$7,0)))</f>
        <v>-</v>
      </c>
      <c r="Z299" s="10"/>
    </row>
    <row r="300" spans="1:26" s="14" customFormat="1" ht="11.25">
      <c r="A300" s="10"/>
      <c r="B300" s="74" t="s">
        <v>166</v>
      </c>
      <c r="C300" s="75" t="s">
        <v>134</v>
      </c>
      <c r="D300" s="197"/>
      <c r="E300" s="29"/>
      <c r="F300" s="82">
        <f>IF(F221="-","-",F221*INDEX('3c Mappings'!$C$8:$O$21,MATCH($C300,'3c Mappings'!$B$8:$B$21,0),MATCH($B300,'3c Mappings'!$C$7:$O$7,0)))</f>
        <v>0</v>
      </c>
      <c r="G300" s="82">
        <f>IF(G221="-","-",G221*INDEX('3c Mappings'!$C$8:$O$21,MATCH($C300,'3c Mappings'!$B$8:$B$21,0),MATCH($B300,'3c Mappings'!$C$7:$O$7,0)))</f>
        <v>0</v>
      </c>
      <c r="H300" s="82">
        <f>IF(H221="-","-",H221*INDEX('3c Mappings'!$C$8:$O$21,MATCH($C300,'3c Mappings'!$B$8:$B$21,0),MATCH($B300,'3c Mappings'!$C$7:$O$7,0)))</f>
        <v>0</v>
      </c>
      <c r="I300" s="82">
        <f>IF(I221="-","-",I221*INDEX('3c Mappings'!$C$8:$O$21,MATCH($C300,'3c Mappings'!$B$8:$B$21,0),MATCH($B300,'3c Mappings'!$C$7:$O$7,0)))</f>
        <v>0</v>
      </c>
      <c r="J300" s="82">
        <f>IF(J221="-","-",J221*INDEX('3c Mappings'!$C$8:$O$21,MATCH($C300,'3c Mappings'!$B$8:$B$21,0),MATCH($B300,'3c Mappings'!$C$7:$O$7,0)))</f>
        <v>0</v>
      </c>
      <c r="K300" s="82">
        <f>IF(K221="-","-",K221*INDEX('3c Mappings'!$C$8:$O$21,MATCH($C300,'3c Mappings'!$B$8:$B$21,0),MATCH($B300,'3c Mappings'!$C$7:$O$7,0)))</f>
        <v>0</v>
      </c>
      <c r="L300" s="82">
        <f>IF(L221="-","-",L221*INDEX('3c Mappings'!$C$8:$O$21,MATCH($C300,'3c Mappings'!$B$8:$B$21,0),MATCH($B300,'3c Mappings'!$C$7:$O$7,0)))</f>
        <v>0</v>
      </c>
      <c r="M300" s="82">
        <f>IF(M221="-","-",M221*INDEX('3c Mappings'!$C$8:$O$21,MATCH($C300,'3c Mappings'!$B$8:$B$21,0),MATCH($B300,'3c Mappings'!$C$7:$O$7,0)))</f>
        <v>0</v>
      </c>
      <c r="N300" s="84"/>
      <c r="O300" s="82">
        <f>IF(O221="-","-",O221*INDEX('3c Mappings'!$C$8:$O$21,MATCH($C300,'3c Mappings'!$B$8:$B$21,0),MATCH($B300,'3c Mappings'!$C$7:$O$7,0)))</f>
        <v>0</v>
      </c>
      <c r="P300" s="82">
        <f>IF(P221="-","-",P221*INDEX('3c Mappings'!$C$8:$O$21,MATCH($C300,'3c Mappings'!$B$8:$B$21,0),MATCH($B300,'3c Mappings'!$C$7:$O$7,0)))</f>
        <v>0</v>
      </c>
      <c r="Q300" s="82">
        <f>IF(Q221="-","-",Q221*INDEX('3c Mappings'!$C$8:$O$21,MATCH($C300,'3c Mappings'!$B$8:$B$21,0),MATCH($B300,'3c Mappings'!$C$7:$O$7,0)))</f>
        <v>0</v>
      </c>
      <c r="R300" s="82">
        <f>IF(R221="-","-",R221*INDEX('3c Mappings'!$C$8:$O$21,MATCH($C300,'3c Mappings'!$B$8:$B$21,0),MATCH($B300,'3c Mappings'!$C$7:$O$7,0)))</f>
        <v>0</v>
      </c>
      <c r="S300" s="82">
        <f>IF(S221="-","-",S221*INDEX('3c Mappings'!$C$8:$O$21,MATCH($C300,'3c Mappings'!$B$8:$B$21,0),MATCH($B300,'3c Mappings'!$C$7:$O$7,0)))</f>
        <v>0</v>
      </c>
      <c r="T300" s="82">
        <f>IF(T221="-","-",T221*INDEX('3c Mappings'!$C$8:$O$21,MATCH($C300,'3c Mappings'!$B$8:$B$21,0),MATCH($B300,'3c Mappings'!$C$7:$O$7,0)))</f>
        <v>0</v>
      </c>
      <c r="U300" s="82">
        <f>IF(U221="-","-",U221*INDEX('3c Mappings'!$C$8:$O$21,MATCH($C300,'3c Mappings'!$B$8:$B$21,0),MATCH($B300,'3c Mappings'!$C$7:$O$7,0)))</f>
        <v>0</v>
      </c>
      <c r="V300" s="82">
        <f>IF(V221="-","-",V221*INDEX('3c Mappings'!$C$8:$O$21,MATCH($C300,'3c Mappings'!$B$8:$B$21,0),MATCH($B300,'3c Mappings'!$C$7:$O$7,0)))</f>
        <v>0</v>
      </c>
      <c r="W300" s="82">
        <f>IF(W221="-","-",W221*INDEX('3c Mappings'!$C$8:$O$21,MATCH($C300,'3c Mappings'!$B$8:$B$21,0),MATCH($B300,'3c Mappings'!$C$7:$O$7,0)))</f>
        <v>0</v>
      </c>
      <c r="X300" s="82" t="str">
        <f>IF(X221="-","-",X221*INDEX('3c Mappings'!$C$8:$O$21,MATCH($C300,'3c Mappings'!$B$8:$B$21,0),MATCH($B300,'3c Mappings'!$C$7:$O$7,0)))</f>
        <v>-</v>
      </c>
      <c r="Y300" s="82" t="str">
        <f>IF(Y221="-","-",Y221*INDEX('3c Mappings'!$C$8:$O$21,MATCH($C300,'3c Mappings'!$B$8:$B$21,0),MATCH($B300,'3c Mappings'!$C$7:$O$7,0)))</f>
        <v>-</v>
      </c>
      <c r="Z300" s="10"/>
    </row>
    <row r="301" spans="1:26" s="14" customFormat="1" ht="11.25">
      <c r="A301" s="10"/>
      <c r="B301" s="74" t="s">
        <v>167</v>
      </c>
      <c r="C301" s="75" t="s">
        <v>134</v>
      </c>
      <c r="D301" s="197"/>
      <c r="E301" s="29"/>
      <c r="F301" s="82">
        <f>IF(F222="-","-",F222*INDEX('3c Mappings'!$C$8:$O$21,MATCH($C301,'3c Mappings'!$B$8:$B$21,0),MATCH($B301,'3c Mappings'!$C$7:$O$7,0)))</f>
        <v>0</v>
      </c>
      <c r="G301" s="82">
        <f>IF(G222="-","-",G222*INDEX('3c Mappings'!$C$8:$O$21,MATCH($C301,'3c Mappings'!$B$8:$B$21,0),MATCH($B301,'3c Mappings'!$C$7:$O$7,0)))</f>
        <v>0</v>
      </c>
      <c r="H301" s="82">
        <f>IF(H222="-","-",H222*INDEX('3c Mappings'!$C$8:$O$21,MATCH($C301,'3c Mappings'!$B$8:$B$21,0),MATCH($B301,'3c Mappings'!$C$7:$O$7,0)))</f>
        <v>0</v>
      </c>
      <c r="I301" s="82">
        <f>IF(I222="-","-",I222*INDEX('3c Mappings'!$C$8:$O$21,MATCH($C301,'3c Mappings'!$B$8:$B$21,0),MATCH($B301,'3c Mappings'!$C$7:$O$7,0)))</f>
        <v>0</v>
      </c>
      <c r="J301" s="82">
        <f>IF(J222="-","-",J222*INDEX('3c Mappings'!$C$8:$O$21,MATCH($C301,'3c Mappings'!$B$8:$B$21,0),MATCH($B301,'3c Mappings'!$C$7:$O$7,0)))</f>
        <v>0</v>
      </c>
      <c r="K301" s="82">
        <f>IF(K222="-","-",K222*INDEX('3c Mappings'!$C$8:$O$21,MATCH($C301,'3c Mappings'!$B$8:$B$21,0),MATCH($B301,'3c Mappings'!$C$7:$O$7,0)))</f>
        <v>0</v>
      </c>
      <c r="L301" s="82">
        <f>IF(L222="-","-",L222*INDEX('3c Mappings'!$C$8:$O$21,MATCH($C301,'3c Mappings'!$B$8:$B$21,0),MATCH($B301,'3c Mappings'!$C$7:$O$7,0)))</f>
        <v>0</v>
      </c>
      <c r="M301" s="82">
        <f>IF(M222="-","-",M222*INDEX('3c Mappings'!$C$8:$O$21,MATCH($C301,'3c Mappings'!$B$8:$B$21,0),MATCH($B301,'3c Mappings'!$C$7:$O$7,0)))</f>
        <v>0</v>
      </c>
      <c r="N301" s="84"/>
      <c r="O301" s="82">
        <f>IF(O222="-","-",O222*INDEX('3c Mappings'!$C$8:$O$21,MATCH($C301,'3c Mappings'!$B$8:$B$21,0),MATCH($B301,'3c Mappings'!$C$7:$O$7,0)))</f>
        <v>0</v>
      </c>
      <c r="P301" s="82">
        <f>IF(P222="-","-",P222*INDEX('3c Mappings'!$C$8:$O$21,MATCH($C301,'3c Mappings'!$B$8:$B$21,0),MATCH($B301,'3c Mappings'!$C$7:$O$7,0)))</f>
        <v>0</v>
      </c>
      <c r="Q301" s="82">
        <f>IF(Q222="-","-",Q222*INDEX('3c Mappings'!$C$8:$O$21,MATCH($C301,'3c Mappings'!$B$8:$B$21,0),MATCH($B301,'3c Mappings'!$C$7:$O$7,0)))</f>
        <v>0</v>
      </c>
      <c r="R301" s="82">
        <f>IF(R222="-","-",R222*INDEX('3c Mappings'!$C$8:$O$21,MATCH($C301,'3c Mappings'!$B$8:$B$21,0),MATCH($B301,'3c Mappings'!$C$7:$O$7,0)))</f>
        <v>0</v>
      </c>
      <c r="S301" s="82">
        <f>IF(S222="-","-",S222*INDEX('3c Mappings'!$C$8:$O$21,MATCH($C301,'3c Mappings'!$B$8:$B$21,0),MATCH($B301,'3c Mappings'!$C$7:$O$7,0)))</f>
        <v>0</v>
      </c>
      <c r="T301" s="82">
        <f>IF(T222="-","-",T222*INDEX('3c Mappings'!$C$8:$O$21,MATCH($C301,'3c Mappings'!$B$8:$B$21,0),MATCH($B301,'3c Mappings'!$C$7:$O$7,0)))</f>
        <v>0</v>
      </c>
      <c r="U301" s="82">
        <f>IF(U222="-","-",U222*INDEX('3c Mappings'!$C$8:$O$21,MATCH($C301,'3c Mappings'!$B$8:$B$21,0),MATCH($B301,'3c Mappings'!$C$7:$O$7,0)))</f>
        <v>0</v>
      </c>
      <c r="V301" s="82">
        <f>IF(V222="-","-",V222*INDEX('3c Mappings'!$C$8:$O$21,MATCH($C301,'3c Mappings'!$B$8:$B$21,0),MATCH($B301,'3c Mappings'!$C$7:$O$7,0)))</f>
        <v>0</v>
      </c>
      <c r="W301" s="82">
        <f>IF(W222="-","-",W222*INDEX('3c Mappings'!$C$8:$O$21,MATCH($C301,'3c Mappings'!$B$8:$B$21,0),MATCH($B301,'3c Mappings'!$C$7:$O$7,0)))</f>
        <v>0</v>
      </c>
      <c r="X301" s="82" t="str">
        <f>IF(X222="-","-",X222*INDEX('3c Mappings'!$C$8:$O$21,MATCH($C301,'3c Mappings'!$B$8:$B$21,0),MATCH($B301,'3c Mappings'!$C$7:$O$7,0)))</f>
        <v>-</v>
      </c>
      <c r="Y301" s="82" t="str">
        <f>IF(Y222="-","-",Y222*INDEX('3c Mappings'!$C$8:$O$21,MATCH($C301,'3c Mappings'!$B$8:$B$21,0),MATCH($B301,'3c Mappings'!$C$7:$O$7,0)))</f>
        <v>-</v>
      </c>
      <c r="Z301" s="10"/>
    </row>
    <row r="302" spans="1:26" s="14" customFormat="1" ht="11.25">
      <c r="A302" s="10"/>
      <c r="B302" s="74" t="s">
        <v>168</v>
      </c>
      <c r="C302" s="75" t="s">
        <v>134</v>
      </c>
      <c r="D302" s="197"/>
      <c r="E302" s="29"/>
      <c r="F302" s="82">
        <f>IF(F223="-","-",F223*INDEX('3c Mappings'!$C$8:$O$21,MATCH($C302,'3c Mappings'!$B$8:$B$21,0),MATCH($B302,'3c Mappings'!$C$7:$O$7,0)))</f>
        <v>0</v>
      </c>
      <c r="G302" s="82">
        <f>IF(G223="-","-",G223*INDEX('3c Mappings'!$C$8:$O$21,MATCH($C302,'3c Mappings'!$B$8:$B$21,0),MATCH($B302,'3c Mappings'!$C$7:$O$7,0)))</f>
        <v>0</v>
      </c>
      <c r="H302" s="82">
        <f>IF(H223="-","-",H223*INDEX('3c Mappings'!$C$8:$O$21,MATCH($C302,'3c Mappings'!$B$8:$B$21,0),MATCH($B302,'3c Mappings'!$C$7:$O$7,0)))</f>
        <v>0</v>
      </c>
      <c r="I302" s="82">
        <f>IF(I223="-","-",I223*INDEX('3c Mappings'!$C$8:$O$21,MATCH($C302,'3c Mappings'!$B$8:$B$21,0),MATCH($B302,'3c Mappings'!$C$7:$O$7,0)))</f>
        <v>0</v>
      </c>
      <c r="J302" s="82">
        <f>IF(J223="-","-",J223*INDEX('3c Mappings'!$C$8:$O$21,MATCH($C302,'3c Mappings'!$B$8:$B$21,0),MATCH($B302,'3c Mappings'!$C$7:$O$7,0)))</f>
        <v>0</v>
      </c>
      <c r="K302" s="82">
        <f>IF(K223="-","-",K223*INDEX('3c Mappings'!$C$8:$O$21,MATCH($C302,'3c Mappings'!$B$8:$B$21,0),MATCH($B302,'3c Mappings'!$C$7:$O$7,0)))</f>
        <v>0</v>
      </c>
      <c r="L302" s="82">
        <f>IF(L223="-","-",L223*INDEX('3c Mappings'!$C$8:$O$21,MATCH($C302,'3c Mappings'!$B$8:$B$21,0),MATCH($B302,'3c Mappings'!$C$7:$O$7,0)))</f>
        <v>0</v>
      </c>
      <c r="M302" s="82">
        <f>IF(M223="-","-",M223*INDEX('3c Mappings'!$C$8:$O$21,MATCH($C302,'3c Mappings'!$B$8:$B$21,0),MATCH($B302,'3c Mappings'!$C$7:$O$7,0)))</f>
        <v>0</v>
      </c>
      <c r="N302" s="84"/>
      <c r="O302" s="82">
        <f>IF(O223="-","-",O223*INDEX('3c Mappings'!$C$8:$O$21,MATCH($C302,'3c Mappings'!$B$8:$B$21,0),MATCH($B302,'3c Mappings'!$C$7:$O$7,0)))</f>
        <v>0</v>
      </c>
      <c r="P302" s="82">
        <f>IF(P223="-","-",P223*INDEX('3c Mappings'!$C$8:$O$21,MATCH($C302,'3c Mappings'!$B$8:$B$21,0),MATCH($B302,'3c Mappings'!$C$7:$O$7,0)))</f>
        <v>0</v>
      </c>
      <c r="Q302" s="82">
        <f>IF(Q223="-","-",Q223*INDEX('3c Mappings'!$C$8:$O$21,MATCH($C302,'3c Mappings'!$B$8:$B$21,0),MATCH($B302,'3c Mappings'!$C$7:$O$7,0)))</f>
        <v>0</v>
      </c>
      <c r="R302" s="82">
        <f>IF(R223="-","-",R223*INDEX('3c Mappings'!$C$8:$O$21,MATCH($C302,'3c Mappings'!$B$8:$B$21,0),MATCH($B302,'3c Mappings'!$C$7:$O$7,0)))</f>
        <v>0</v>
      </c>
      <c r="S302" s="82">
        <f>IF(S223="-","-",S223*INDEX('3c Mappings'!$C$8:$O$21,MATCH($C302,'3c Mappings'!$B$8:$B$21,0),MATCH($B302,'3c Mappings'!$C$7:$O$7,0)))</f>
        <v>0</v>
      </c>
      <c r="T302" s="82">
        <f>IF(T223="-","-",T223*INDEX('3c Mappings'!$C$8:$O$21,MATCH($C302,'3c Mappings'!$B$8:$B$21,0),MATCH($B302,'3c Mappings'!$C$7:$O$7,0)))</f>
        <v>0</v>
      </c>
      <c r="U302" s="82">
        <f>IF(U223="-","-",U223*INDEX('3c Mappings'!$C$8:$O$21,MATCH($C302,'3c Mappings'!$B$8:$B$21,0),MATCH($B302,'3c Mappings'!$C$7:$O$7,0)))</f>
        <v>0</v>
      </c>
      <c r="V302" s="82">
        <f>IF(V223="-","-",V223*INDEX('3c Mappings'!$C$8:$O$21,MATCH($C302,'3c Mappings'!$B$8:$B$21,0),MATCH($B302,'3c Mappings'!$C$7:$O$7,0)))</f>
        <v>0</v>
      </c>
      <c r="W302" s="82">
        <f>IF(W223="-","-",W223*INDEX('3c Mappings'!$C$8:$O$21,MATCH($C302,'3c Mappings'!$B$8:$B$21,0),MATCH($B302,'3c Mappings'!$C$7:$O$7,0)))</f>
        <v>0</v>
      </c>
      <c r="X302" s="82" t="str">
        <f>IF(X223="-","-",X223*INDEX('3c Mappings'!$C$8:$O$21,MATCH($C302,'3c Mappings'!$B$8:$B$21,0),MATCH($B302,'3c Mappings'!$C$7:$O$7,0)))</f>
        <v>-</v>
      </c>
      <c r="Y302" s="82" t="str">
        <f>IF(Y223="-","-",Y223*INDEX('3c Mappings'!$C$8:$O$21,MATCH($C302,'3c Mappings'!$B$8:$B$21,0),MATCH($B302,'3c Mappings'!$C$7:$O$7,0)))</f>
        <v>-</v>
      </c>
      <c r="Z302" s="10"/>
    </row>
    <row r="303" spans="1:26" s="14" customFormat="1" ht="12.6" customHeight="1">
      <c r="A303" s="10"/>
      <c r="B303" s="74" t="s">
        <v>156</v>
      </c>
      <c r="C303" s="75" t="s">
        <v>135</v>
      </c>
      <c r="D303" s="197"/>
      <c r="E303" s="29"/>
      <c r="F303" s="82">
        <f>IF(F211="-","-",F211*INDEX('3c Mappings'!$C$8:$O$21,MATCH($C303,'3c Mappings'!$B$8:$B$21,0),MATCH($B303,'3c Mappings'!$C$7:$O$7,0)))</f>
        <v>0</v>
      </c>
      <c r="G303" s="82">
        <f>IF(G211="-","-",G211*INDEX('3c Mappings'!$C$8:$O$21,MATCH($C303,'3c Mappings'!$B$8:$B$21,0),MATCH($B303,'3c Mappings'!$C$7:$O$7,0)))</f>
        <v>0</v>
      </c>
      <c r="H303" s="82">
        <f>IF(H211="-","-",H211*INDEX('3c Mappings'!$C$8:$O$21,MATCH($C303,'3c Mappings'!$B$8:$B$21,0),MATCH($B303,'3c Mappings'!$C$7:$O$7,0)))</f>
        <v>0</v>
      </c>
      <c r="I303" s="82">
        <f>IF(I211="-","-",I211*INDEX('3c Mappings'!$C$8:$O$21,MATCH($C303,'3c Mappings'!$B$8:$B$21,0),MATCH($B303,'3c Mappings'!$C$7:$O$7,0)))</f>
        <v>0</v>
      </c>
      <c r="J303" s="82">
        <f>IF(J211="-","-",J211*INDEX('3c Mappings'!$C$8:$O$21,MATCH($C303,'3c Mappings'!$B$8:$B$21,0),MATCH($B303,'3c Mappings'!$C$7:$O$7,0)))</f>
        <v>0</v>
      </c>
      <c r="K303" s="82">
        <f>IF(K211="-","-",K211*INDEX('3c Mappings'!$C$8:$O$21,MATCH($C303,'3c Mappings'!$B$8:$B$21,0),MATCH($B303,'3c Mappings'!$C$7:$O$7,0)))</f>
        <v>0</v>
      </c>
      <c r="L303" s="82">
        <f>IF(L211="-","-",L211*INDEX('3c Mappings'!$C$8:$O$21,MATCH($C303,'3c Mappings'!$B$8:$B$21,0),MATCH($B303,'3c Mappings'!$C$7:$O$7,0)))</f>
        <v>0</v>
      </c>
      <c r="M303" s="82">
        <f>IF(M211="-","-",M211*INDEX('3c Mappings'!$C$8:$O$21,MATCH($C303,'3c Mappings'!$B$8:$B$21,0),MATCH($B303,'3c Mappings'!$C$7:$O$7,0)))</f>
        <v>0</v>
      </c>
      <c r="N303" s="84"/>
      <c r="O303" s="82">
        <f>IF(O211="-","-",O211*INDEX('3c Mappings'!$C$8:$O$21,MATCH($C303,'3c Mappings'!$B$8:$B$21,0),MATCH($B303,'3c Mappings'!$C$7:$O$7,0)))</f>
        <v>0</v>
      </c>
      <c r="P303" s="82">
        <f>IF(P211="-","-",P211*INDEX('3c Mappings'!$C$8:$O$21,MATCH($C303,'3c Mappings'!$B$8:$B$21,0),MATCH($B303,'3c Mappings'!$C$7:$O$7,0)))</f>
        <v>0</v>
      </c>
      <c r="Q303" s="82">
        <f>IF(Q211="-","-",Q211*INDEX('3c Mappings'!$C$8:$O$21,MATCH($C303,'3c Mappings'!$B$8:$B$21,0),MATCH($B303,'3c Mappings'!$C$7:$O$7,0)))</f>
        <v>0</v>
      </c>
      <c r="R303" s="82">
        <f>IF(R211="-","-",R211*INDEX('3c Mappings'!$C$8:$O$21,MATCH($C303,'3c Mappings'!$B$8:$B$21,0),MATCH($B303,'3c Mappings'!$C$7:$O$7,0)))</f>
        <v>0</v>
      </c>
      <c r="S303" s="82">
        <f>IF(S211="-","-",S211*INDEX('3c Mappings'!$C$8:$O$21,MATCH($C303,'3c Mappings'!$B$8:$B$21,0),MATCH($B303,'3c Mappings'!$C$7:$O$7,0)))</f>
        <v>0</v>
      </c>
      <c r="T303" s="82">
        <f>IF(T211="-","-",T211*INDEX('3c Mappings'!$C$8:$O$21,MATCH($C303,'3c Mappings'!$B$8:$B$21,0),MATCH($B303,'3c Mappings'!$C$7:$O$7,0)))</f>
        <v>0</v>
      </c>
      <c r="U303" s="82">
        <f>IF(U211="-","-",U211*INDEX('3c Mappings'!$C$8:$O$21,MATCH($C303,'3c Mappings'!$B$8:$B$21,0),MATCH($B303,'3c Mappings'!$C$7:$O$7,0)))</f>
        <v>0</v>
      </c>
      <c r="V303" s="82">
        <f>IF(V211="-","-",V211*INDEX('3c Mappings'!$C$8:$O$21,MATCH($C303,'3c Mappings'!$B$8:$B$21,0),MATCH($B303,'3c Mappings'!$C$7:$O$7,0)))</f>
        <v>0</v>
      </c>
      <c r="W303" s="82">
        <f>IF(W211="-","-",W211*INDEX('3c Mappings'!$C$8:$O$21,MATCH($C303,'3c Mappings'!$B$8:$B$21,0),MATCH($B303,'3c Mappings'!$C$7:$O$7,0)))</f>
        <v>0</v>
      </c>
      <c r="X303" s="82" t="str">
        <f>IF(X211="-","-",X211*INDEX('3c Mappings'!$C$8:$O$21,MATCH($C303,'3c Mappings'!$B$8:$B$21,0),MATCH($B303,'3c Mappings'!$C$7:$O$7,0)))</f>
        <v>-</v>
      </c>
      <c r="Y303" s="82" t="str">
        <f>IF(Y211="-","-",Y211*INDEX('3c Mappings'!$C$8:$O$21,MATCH($C303,'3c Mappings'!$B$8:$B$21,0),MATCH($B303,'3c Mappings'!$C$7:$O$7,0)))</f>
        <v>-</v>
      </c>
      <c r="Z303" s="10"/>
    </row>
    <row r="304" spans="1:26" s="14" customFormat="1" ht="11.25">
      <c r="A304" s="10"/>
      <c r="B304" s="74" t="s">
        <v>157</v>
      </c>
      <c r="C304" s="75" t="s">
        <v>135</v>
      </c>
      <c r="D304" s="197"/>
      <c r="E304" s="29"/>
      <c r="F304" s="82">
        <f>IF(F212="-","-",F212*INDEX('3c Mappings'!$C$8:$O$21,MATCH($C304,'3c Mappings'!$B$8:$B$21,0),MATCH($B304,'3c Mappings'!$C$7:$O$7,0)))</f>
        <v>2.8699548356818164E-2</v>
      </c>
      <c r="G304" s="82">
        <f>IF(G212="-","-",G212*INDEX('3c Mappings'!$C$8:$O$21,MATCH($C304,'3c Mappings'!$B$8:$B$21,0),MATCH($B304,'3c Mappings'!$C$7:$O$7,0)))</f>
        <v>2.8699548356818164E-2</v>
      </c>
      <c r="H304" s="82">
        <f>IF(H212="-","-",H212*INDEX('3c Mappings'!$C$8:$O$21,MATCH($C304,'3c Mappings'!$B$8:$B$21,0),MATCH($B304,'3c Mappings'!$C$7:$O$7,0)))</f>
        <v>2.7862292346294695E-2</v>
      </c>
      <c r="I304" s="82">
        <f>IF(I212="-","-",I212*INDEX('3c Mappings'!$C$8:$O$21,MATCH($C304,'3c Mappings'!$B$8:$B$21,0),MATCH($B304,'3c Mappings'!$C$7:$O$7,0)))</f>
        <v>2.7862292346294695E-2</v>
      </c>
      <c r="J304" s="82">
        <f>IF(J212="-","-",J212*INDEX('3c Mappings'!$C$8:$O$21,MATCH($C304,'3c Mappings'!$B$8:$B$21,0),MATCH($B304,'3c Mappings'!$C$7:$O$7,0)))</f>
        <v>2.9061144287158787E-2</v>
      </c>
      <c r="K304" s="82">
        <f>IF(K212="-","-",K212*INDEX('3c Mappings'!$C$8:$O$21,MATCH($C304,'3c Mappings'!$B$8:$B$21,0),MATCH($B304,'3c Mappings'!$C$7:$O$7,0)))</f>
        <v>2.9061144287158787E-2</v>
      </c>
      <c r="L304" s="82">
        <f>IF(L212="-","-",L212*INDEX('3c Mappings'!$C$8:$O$21,MATCH($C304,'3c Mappings'!$B$8:$B$21,0),MATCH($B304,'3c Mappings'!$C$7:$O$7,0)))</f>
        <v>3.0052521293913229E-2</v>
      </c>
      <c r="M304" s="82">
        <f>IF(M212="-","-",M212*INDEX('3c Mappings'!$C$8:$O$21,MATCH($C304,'3c Mappings'!$B$8:$B$21,0),MATCH($B304,'3c Mappings'!$C$7:$O$7,0)))</f>
        <v>3.0052521293913229E-2</v>
      </c>
      <c r="N304" s="84"/>
      <c r="O304" s="82">
        <f>IF(O212="-","-",O212*INDEX('3c Mappings'!$C$8:$O$21,MATCH($C304,'3c Mappings'!$B$8:$B$21,0),MATCH($B304,'3c Mappings'!$C$7:$O$7,0)))</f>
        <v>3.0052521293913229E-2</v>
      </c>
      <c r="P304" s="82">
        <f>IF(P212="-","-",P212*INDEX('3c Mappings'!$C$8:$O$21,MATCH($C304,'3c Mappings'!$B$8:$B$21,0),MATCH($B304,'3c Mappings'!$C$7:$O$7,0)))</f>
        <v>2.9841197159698352E-2</v>
      </c>
      <c r="Q304" s="82">
        <f>IF(Q212="-","-",Q212*INDEX('3c Mappings'!$C$8:$O$21,MATCH($C304,'3c Mappings'!$B$8:$B$21,0),MATCH($B304,'3c Mappings'!$C$7:$O$7,0)))</f>
        <v>2.9841197159698352E-2</v>
      </c>
      <c r="R304" s="82">
        <f>IF(R212="-","-",R212*INDEX('3c Mappings'!$C$8:$O$21,MATCH($C304,'3c Mappings'!$B$8:$B$21,0),MATCH($B304,'3c Mappings'!$C$7:$O$7,0)))</f>
        <v>2.9952773265307767E-2</v>
      </c>
      <c r="S304" s="82">
        <f>IF(S212="-","-",S212*INDEX('3c Mappings'!$C$8:$O$21,MATCH($C304,'3c Mappings'!$B$8:$B$21,0),MATCH($B304,'3c Mappings'!$C$7:$O$7,0)))</f>
        <v>2.9952773265307767E-2</v>
      </c>
      <c r="T304" s="82">
        <f>IF(T212="-","-",T212*INDEX('3c Mappings'!$C$8:$O$21,MATCH($C304,'3c Mappings'!$B$8:$B$21,0),MATCH($B304,'3c Mappings'!$C$7:$O$7,0)))</f>
        <v>2.9180935908951291E-2</v>
      </c>
      <c r="U304" s="82">
        <f>IF(U212="-","-",U212*INDEX('3c Mappings'!$C$8:$O$21,MATCH($C304,'3c Mappings'!$B$8:$B$21,0),MATCH($B304,'3c Mappings'!$C$7:$O$7,0)))</f>
        <v>2.9180935908951291E-2</v>
      </c>
      <c r="V304" s="82">
        <f>IF(V212="-","-",V212*INDEX('3c Mappings'!$C$8:$O$21,MATCH($C304,'3c Mappings'!$B$8:$B$21,0),MATCH($B304,'3c Mappings'!$C$7:$O$7,0)))</f>
        <v>4.2190361409024761E-2</v>
      </c>
      <c r="W304" s="82">
        <f>IF(W212="-","-",W212*INDEX('3c Mappings'!$C$8:$O$21,MATCH($C304,'3c Mappings'!$B$8:$B$21,0),MATCH($B304,'3c Mappings'!$C$7:$O$7,0)))</f>
        <v>3.9644946469018214E-2</v>
      </c>
      <c r="X304" s="82" t="str">
        <f>IF(X212="-","-",X212*INDEX('3c Mappings'!$C$8:$O$21,MATCH($C304,'3c Mappings'!$B$8:$B$21,0),MATCH($B304,'3c Mappings'!$C$7:$O$7,0)))</f>
        <v>-</v>
      </c>
      <c r="Y304" s="82" t="str">
        <f>IF(Y212="-","-",Y212*INDEX('3c Mappings'!$C$8:$O$21,MATCH($C304,'3c Mappings'!$B$8:$B$21,0),MATCH($B304,'3c Mappings'!$C$7:$O$7,0)))</f>
        <v>-</v>
      </c>
      <c r="Z304" s="10"/>
    </row>
    <row r="305" spans="1:26" s="14" customFormat="1" ht="11.25">
      <c r="A305" s="10"/>
      <c r="B305" s="74" t="s">
        <v>158</v>
      </c>
      <c r="C305" s="75" t="s">
        <v>135</v>
      </c>
      <c r="D305" s="197"/>
      <c r="E305" s="29"/>
      <c r="F305" s="82">
        <f>IF(F213="-","-",F213*INDEX('3c Mappings'!$C$8:$O$21,MATCH($C305,'3c Mappings'!$B$8:$B$21,0),MATCH($B305,'3c Mappings'!$C$7:$O$7,0)))</f>
        <v>0.19987354430500262</v>
      </c>
      <c r="G305" s="82">
        <f>IF(G213="-","-",G213*INDEX('3c Mappings'!$C$8:$O$21,MATCH($C305,'3c Mappings'!$B$8:$B$21,0),MATCH($B305,'3c Mappings'!$C$7:$O$7,0)))</f>
        <v>0.19987354430500262</v>
      </c>
      <c r="H305" s="82">
        <f>IF(H213="-","-",H213*INDEX('3c Mappings'!$C$8:$O$21,MATCH($C305,'3c Mappings'!$B$8:$B$21,0),MATCH($B305,'3c Mappings'!$C$7:$O$7,0)))</f>
        <v>0.20403479560419413</v>
      </c>
      <c r="I305" s="82">
        <f>IF(I213="-","-",I213*INDEX('3c Mappings'!$C$8:$O$21,MATCH($C305,'3c Mappings'!$B$8:$B$21,0),MATCH($B305,'3c Mappings'!$C$7:$O$7,0)))</f>
        <v>0.20403479560419413</v>
      </c>
      <c r="J305" s="82">
        <f>IF(J213="-","-",J213*INDEX('3c Mappings'!$C$8:$O$21,MATCH($C305,'3c Mappings'!$B$8:$B$21,0),MATCH($B305,'3c Mappings'!$C$7:$O$7,0)))</f>
        <v>0.20300539661587316</v>
      </c>
      <c r="K305" s="82">
        <f>IF(K213="-","-",K213*INDEX('3c Mappings'!$C$8:$O$21,MATCH($C305,'3c Mappings'!$B$8:$B$21,0),MATCH($B305,'3c Mappings'!$C$7:$O$7,0)))</f>
        <v>0.20300539661587316</v>
      </c>
      <c r="L305" s="82">
        <f>IF(L213="-","-",L213*INDEX('3c Mappings'!$C$8:$O$21,MATCH($C305,'3c Mappings'!$B$8:$B$21,0),MATCH($B305,'3c Mappings'!$C$7:$O$7,0)))</f>
        <v>0.20440422279523532</v>
      </c>
      <c r="M305" s="82">
        <f>IF(M213="-","-",M213*INDEX('3c Mappings'!$C$8:$O$21,MATCH($C305,'3c Mappings'!$B$8:$B$21,0),MATCH($B305,'3c Mappings'!$C$7:$O$7,0)))</f>
        <v>0.20440422279523532</v>
      </c>
      <c r="N305" s="84"/>
      <c r="O305" s="82">
        <f>IF(O213="-","-",O213*INDEX('3c Mappings'!$C$8:$O$21,MATCH($C305,'3c Mappings'!$B$8:$B$21,0),MATCH($B305,'3c Mappings'!$C$7:$O$7,0)))</f>
        <v>0.20440422279523532</v>
      </c>
      <c r="P305" s="82">
        <f>IF(P213="-","-",P213*INDEX('3c Mappings'!$C$8:$O$21,MATCH($C305,'3c Mappings'!$B$8:$B$21,0),MATCH($B305,'3c Mappings'!$C$7:$O$7,0)))</f>
        <v>0.21954235016984092</v>
      </c>
      <c r="Q305" s="82">
        <f>IF(Q213="-","-",Q213*INDEX('3c Mappings'!$C$8:$O$21,MATCH($C305,'3c Mappings'!$B$8:$B$21,0),MATCH($B305,'3c Mappings'!$C$7:$O$7,0)))</f>
        <v>0.21954235016984092</v>
      </c>
      <c r="R305" s="82">
        <f>IF(R213="-","-",R213*INDEX('3c Mappings'!$C$8:$O$21,MATCH($C305,'3c Mappings'!$B$8:$B$21,0),MATCH($B305,'3c Mappings'!$C$7:$O$7,0)))</f>
        <v>0.22394873502939491</v>
      </c>
      <c r="S305" s="82">
        <f>IF(S213="-","-",S213*INDEX('3c Mappings'!$C$8:$O$21,MATCH($C305,'3c Mappings'!$B$8:$B$21,0),MATCH($B305,'3c Mappings'!$C$7:$O$7,0)))</f>
        <v>0.22394873502939491</v>
      </c>
      <c r="T305" s="82">
        <f>IF(T213="-","-",T213*INDEX('3c Mappings'!$C$8:$O$21,MATCH($C305,'3c Mappings'!$B$8:$B$21,0),MATCH($B305,'3c Mappings'!$C$7:$O$7,0)))</f>
        <v>0.1972855039331971</v>
      </c>
      <c r="U305" s="82">
        <f>IF(U213="-","-",U213*INDEX('3c Mappings'!$C$8:$O$21,MATCH($C305,'3c Mappings'!$B$8:$B$21,0),MATCH($B305,'3c Mappings'!$C$7:$O$7,0)))</f>
        <v>0.1972855039331971</v>
      </c>
      <c r="V305" s="82">
        <f>IF(V213="-","-",V213*INDEX('3c Mappings'!$C$8:$O$21,MATCH($C305,'3c Mappings'!$B$8:$B$21,0),MATCH($B305,'3c Mappings'!$C$7:$O$7,0)))</f>
        <v>0.29052122313193746</v>
      </c>
      <c r="W305" s="82">
        <f>IF(W213="-","-",W213*INDEX('3c Mappings'!$C$8:$O$21,MATCH($C305,'3c Mappings'!$B$8:$B$21,0),MATCH($B305,'3c Mappings'!$C$7:$O$7,0)))</f>
        <v>0.27796075272055487</v>
      </c>
      <c r="X305" s="82" t="str">
        <f>IF(X213="-","-",X213*INDEX('3c Mappings'!$C$8:$O$21,MATCH($C305,'3c Mappings'!$B$8:$B$21,0),MATCH($B305,'3c Mappings'!$C$7:$O$7,0)))</f>
        <v>-</v>
      </c>
      <c r="Y305" s="82" t="str">
        <f>IF(Y213="-","-",Y213*INDEX('3c Mappings'!$C$8:$O$21,MATCH($C305,'3c Mappings'!$B$8:$B$21,0),MATCH($B305,'3c Mappings'!$C$7:$O$7,0)))</f>
        <v>-</v>
      </c>
      <c r="Z305" s="10"/>
    </row>
    <row r="306" spans="1:26" s="14" customFormat="1" ht="11.25">
      <c r="A306" s="10"/>
      <c r="B306" s="74" t="s">
        <v>159</v>
      </c>
      <c r="C306" s="75" t="s">
        <v>135</v>
      </c>
      <c r="D306" s="197"/>
      <c r="E306" s="29"/>
      <c r="F306" s="82">
        <f>IF(F214="-","-",F214*INDEX('3c Mappings'!$C$8:$O$21,MATCH($C306,'3c Mappings'!$B$8:$B$21,0),MATCH($B306,'3c Mappings'!$C$7:$O$7,0)))</f>
        <v>7.14552871513804</v>
      </c>
      <c r="G306" s="82">
        <f>IF(G214="-","-",G214*INDEX('3c Mappings'!$C$8:$O$21,MATCH($C306,'3c Mappings'!$B$8:$B$21,0),MATCH($B306,'3c Mappings'!$C$7:$O$7,0)))</f>
        <v>7.14552871513804</v>
      </c>
      <c r="H306" s="82">
        <f>IF(H214="-","-",H214*INDEX('3c Mappings'!$C$8:$O$21,MATCH($C306,'3c Mappings'!$B$8:$B$21,0),MATCH($B306,'3c Mappings'!$C$7:$O$7,0)))</f>
        <v>6.7508266552767546</v>
      </c>
      <c r="I306" s="82">
        <f>IF(I214="-","-",I214*INDEX('3c Mappings'!$C$8:$O$21,MATCH($C306,'3c Mappings'!$B$8:$B$21,0),MATCH($B306,'3c Mappings'!$C$7:$O$7,0)))</f>
        <v>6.7508266552767546</v>
      </c>
      <c r="J306" s="82">
        <f>IF(J214="-","-",J214*INDEX('3c Mappings'!$C$8:$O$21,MATCH($C306,'3c Mappings'!$B$8:$B$21,0),MATCH($B306,'3c Mappings'!$C$7:$O$7,0)))</f>
        <v>6.5899192739667365</v>
      </c>
      <c r="K306" s="82">
        <f>IF(K214="-","-",K214*INDEX('3c Mappings'!$C$8:$O$21,MATCH($C306,'3c Mappings'!$B$8:$B$21,0),MATCH($B306,'3c Mappings'!$C$7:$O$7,0)))</f>
        <v>6.5899192739667365</v>
      </c>
      <c r="L306" s="82">
        <f>IF(L214="-","-",L214*INDEX('3c Mappings'!$C$8:$O$21,MATCH($C306,'3c Mappings'!$B$8:$B$21,0),MATCH($B306,'3c Mappings'!$C$7:$O$7,0)))</f>
        <v>6.4872797078584723</v>
      </c>
      <c r="M306" s="82">
        <f>IF(M214="-","-",M214*INDEX('3c Mappings'!$C$8:$O$21,MATCH($C306,'3c Mappings'!$B$8:$B$21,0),MATCH($B306,'3c Mappings'!$C$7:$O$7,0)))</f>
        <v>6.4872797078584723</v>
      </c>
      <c r="N306" s="84"/>
      <c r="O306" s="82">
        <f>IF(O214="-","-",O214*INDEX('3c Mappings'!$C$8:$O$21,MATCH($C306,'3c Mappings'!$B$8:$B$21,0),MATCH($B306,'3c Mappings'!$C$7:$O$7,0)))</f>
        <v>6.4872797078584723</v>
      </c>
      <c r="P306" s="82">
        <f>IF(P214="-","-",P214*INDEX('3c Mappings'!$C$8:$O$21,MATCH($C306,'3c Mappings'!$B$8:$B$21,0),MATCH($B306,'3c Mappings'!$C$7:$O$7,0)))</f>
        <v>6.9484586903414511</v>
      </c>
      <c r="Q306" s="82">
        <f>IF(Q214="-","-",Q214*INDEX('3c Mappings'!$C$8:$O$21,MATCH($C306,'3c Mappings'!$B$8:$B$21,0),MATCH($B306,'3c Mappings'!$C$7:$O$7,0)))</f>
        <v>6.9484586903414511</v>
      </c>
      <c r="R306" s="82">
        <f>IF(R214="-","-",R214*INDEX('3c Mappings'!$C$8:$O$21,MATCH($C306,'3c Mappings'!$B$8:$B$21,0),MATCH($B306,'3c Mappings'!$C$7:$O$7,0)))</f>
        <v>6.9871568855783215</v>
      </c>
      <c r="S306" s="82">
        <f>IF(S214="-","-",S214*INDEX('3c Mappings'!$C$8:$O$21,MATCH($C306,'3c Mappings'!$B$8:$B$21,0),MATCH($B306,'3c Mappings'!$C$7:$O$7,0)))</f>
        <v>6.9871568855783215</v>
      </c>
      <c r="T306" s="82">
        <f>IF(T214="-","-",T214*INDEX('3c Mappings'!$C$8:$O$21,MATCH($C306,'3c Mappings'!$B$8:$B$21,0),MATCH($B306,'3c Mappings'!$C$7:$O$7,0)))</f>
        <v>6.0648029650867787</v>
      </c>
      <c r="U306" s="82">
        <f>IF(U214="-","-",U214*INDEX('3c Mappings'!$C$8:$O$21,MATCH($C306,'3c Mappings'!$B$8:$B$21,0),MATCH($B306,'3c Mappings'!$C$7:$O$7,0)))</f>
        <v>6.0648029650867787</v>
      </c>
      <c r="V306" s="82">
        <f>IF(V214="-","-",V214*INDEX('3c Mappings'!$C$8:$O$21,MATCH($C306,'3c Mappings'!$B$8:$B$21,0),MATCH($B306,'3c Mappings'!$C$7:$O$7,0)))</f>
        <v>8.825072695796802</v>
      </c>
      <c r="W306" s="82">
        <f>IF(W214="-","-",W214*INDEX('3c Mappings'!$C$8:$O$21,MATCH($C306,'3c Mappings'!$B$8:$B$21,0),MATCH($B306,'3c Mappings'!$C$7:$O$7,0)))</f>
        <v>8.444095278804614</v>
      </c>
      <c r="X306" s="82" t="str">
        <f>IF(X214="-","-",X214*INDEX('3c Mappings'!$C$8:$O$21,MATCH($C306,'3c Mappings'!$B$8:$B$21,0),MATCH($B306,'3c Mappings'!$C$7:$O$7,0)))</f>
        <v>-</v>
      </c>
      <c r="Y306" s="82" t="str">
        <f>IF(Y214="-","-",Y214*INDEX('3c Mappings'!$C$8:$O$21,MATCH($C306,'3c Mappings'!$B$8:$B$21,0),MATCH($B306,'3c Mappings'!$C$7:$O$7,0)))</f>
        <v>-</v>
      </c>
      <c r="Z306" s="10"/>
    </row>
    <row r="307" spans="1:26" s="14" customFormat="1" ht="11.25">
      <c r="A307" s="10"/>
      <c r="B307" s="74" t="s">
        <v>160</v>
      </c>
      <c r="C307" s="75" t="s">
        <v>135</v>
      </c>
      <c r="D307" s="197"/>
      <c r="E307" s="29"/>
      <c r="F307" s="82">
        <f>IF(F215="-","-",F215*INDEX('3c Mappings'!$C$8:$O$21,MATCH($C307,'3c Mappings'!$B$8:$B$21,0),MATCH($B307,'3c Mappings'!$C$7:$O$7,0)))</f>
        <v>0</v>
      </c>
      <c r="G307" s="82">
        <f>IF(G215="-","-",G215*INDEX('3c Mappings'!$C$8:$O$21,MATCH($C307,'3c Mappings'!$B$8:$B$21,0),MATCH($B307,'3c Mappings'!$C$7:$O$7,0)))</f>
        <v>0</v>
      </c>
      <c r="H307" s="82">
        <f>IF(H215="-","-",H215*INDEX('3c Mappings'!$C$8:$O$21,MATCH($C307,'3c Mappings'!$B$8:$B$21,0),MATCH($B307,'3c Mappings'!$C$7:$O$7,0)))</f>
        <v>0</v>
      </c>
      <c r="I307" s="82">
        <f>IF(I215="-","-",I215*INDEX('3c Mappings'!$C$8:$O$21,MATCH($C307,'3c Mappings'!$B$8:$B$21,0),MATCH($B307,'3c Mappings'!$C$7:$O$7,0)))</f>
        <v>0</v>
      </c>
      <c r="J307" s="82">
        <f>IF(J215="-","-",J215*INDEX('3c Mappings'!$C$8:$O$21,MATCH($C307,'3c Mappings'!$B$8:$B$21,0),MATCH($B307,'3c Mappings'!$C$7:$O$7,0)))</f>
        <v>0</v>
      </c>
      <c r="K307" s="82">
        <f>IF(K215="-","-",K215*INDEX('3c Mappings'!$C$8:$O$21,MATCH($C307,'3c Mappings'!$B$8:$B$21,0),MATCH($B307,'3c Mappings'!$C$7:$O$7,0)))</f>
        <v>0</v>
      </c>
      <c r="L307" s="82">
        <f>IF(L215="-","-",L215*INDEX('3c Mappings'!$C$8:$O$21,MATCH($C307,'3c Mappings'!$B$8:$B$21,0),MATCH($B307,'3c Mappings'!$C$7:$O$7,0)))</f>
        <v>0</v>
      </c>
      <c r="M307" s="82">
        <f>IF(M215="-","-",M215*INDEX('3c Mappings'!$C$8:$O$21,MATCH($C307,'3c Mappings'!$B$8:$B$21,0),MATCH($B307,'3c Mappings'!$C$7:$O$7,0)))</f>
        <v>0</v>
      </c>
      <c r="N307" s="84"/>
      <c r="O307" s="82">
        <f>IF(O215="-","-",O215*INDEX('3c Mappings'!$C$8:$O$21,MATCH($C307,'3c Mappings'!$B$8:$B$21,0),MATCH($B307,'3c Mappings'!$C$7:$O$7,0)))</f>
        <v>0</v>
      </c>
      <c r="P307" s="82">
        <f>IF(P215="-","-",P215*INDEX('3c Mappings'!$C$8:$O$21,MATCH($C307,'3c Mappings'!$B$8:$B$21,0),MATCH($B307,'3c Mappings'!$C$7:$O$7,0)))</f>
        <v>0</v>
      </c>
      <c r="Q307" s="82">
        <f>IF(Q215="-","-",Q215*INDEX('3c Mappings'!$C$8:$O$21,MATCH($C307,'3c Mappings'!$B$8:$B$21,0),MATCH($B307,'3c Mappings'!$C$7:$O$7,0)))</f>
        <v>0</v>
      </c>
      <c r="R307" s="82">
        <f>IF(R215="-","-",R215*INDEX('3c Mappings'!$C$8:$O$21,MATCH($C307,'3c Mappings'!$B$8:$B$21,0),MATCH($B307,'3c Mappings'!$C$7:$O$7,0)))</f>
        <v>0</v>
      </c>
      <c r="S307" s="82">
        <f>IF(S215="-","-",S215*INDEX('3c Mappings'!$C$8:$O$21,MATCH($C307,'3c Mappings'!$B$8:$B$21,0),MATCH($B307,'3c Mappings'!$C$7:$O$7,0)))</f>
        <v>0</v>
      </c>
      <c r="T307" s="82">
        <f>IF(T215="-","-",T215*INDEX('3c Mappings'!$C$8:$O$21,MATCH($C307,'3c Mappings'!$B$8:$B$21,0),MATCH($B307,'3c Mappings'!$C$7:$O$7,0)))</f>
        <v>0</v>
      </c>
      <c r="U307" s="82">
        <f>IF(U215="-","-",U215*INDEX('3c Mappings'!$C$8:$O$21,MATCH($C307,'3c Mappings'!$B$8:$B$21,0),MATCH($B307,'3c Mappings'!$C$7:$O$7,0)))</f>
        <v>0</v>
      </c>
      <c r="V307" s="82">
        <f>IF(V215="-","-",V215*INDEX('3c Mappings'!$C$8:$O$21,MATCH($C307,'3c Mappings'!$B$8:$B$21,0),MATCH($B307,'3c Mappings'!$C$7:$O$7,0)))</f>
        <v>0</v>
      </c>
      <c r="W307" s="82">
        <f>IF(W215="-","-",W215*INDEX('3c Mappings'!$C$8:$O$21,MATCH($C307,'3c Mappings'!$B$8:$B$21,0),MATCH($B307,'3c Mappings'!$C$7:$O$7,0)))</f>
        <v>0</v>
      </c>
      <c r="X307" s="82" t="str">
        <f>IF(X215="-","-",X215*INDEX('3c Mappings'!$C$8:$O$21,MATCH($C307,'3c Mappings'!$B$8:$B$21,0),MATCH($B307,'3c Mappings'!$C$7:$O$7,0)))</f>
        <v>-</v>
      </c>
      <c r="Y307" s="82" t="str">
        <f>IF(Y215="-","-",Y215*INDEX('3c Mappings'!$C$8:$O$21,MATCH($C307,'3c Mappings'!$B$8:$B$21,0),MATCH($B307,'3c Mappings'!$C$7:$O$7,0)))</f>
        <v>-</v>
      </c>
      <c r="Z307" s="10"/>
    </row>
    <row r="308" spans="1:26" s="14" customFormat="1" ht="11.25">
      <c r="A308" s="10"/>
      <c r="B308" s="74" t="s">
        <v>161</v>
      </c>
      <c r="C308" s="75" t="s">
        <v>135</v>
      </c>
      <c r="D308" s="197"/>
      <c r="E308" s="29"/>
      <c r="F308" s="82">
        <f>IF(F216="-","-",F216*INDEX('3c Mappings'!$C$8:$O$21,MATCH($C308,'3c Mappings'!$B$8:$B$21,0),MATCH($B308,'3c Mappings'!$C$7:$O$7,0)))</f>
        <v>105.37367970955768</v>
      </c>
      <c r="G308" s="82">
        <f>IF(G216="-","-",G216*INDEX('3c Mappings'!$C$8:$O$21,MATCH($C308,'3c Mappings'!$B$8:$B$21,0),MATCH($B308,'3c Mappings'!$C$7:$O$7,0)))</f>
        <v>105.37367970955768</v>
      </c>
      <c r="H308" s="82">
        <f>IF(H216="-","-",H216*INDEX('3c Mappings'!$C$8:$O$21,MATCH($C308,'3c Mappings'!$B$8:$B$21,0),MATCH($B308,'3c Mappings'!$C$7:$O$7,0)))</f>
        <v>107.05010556914534</v>
      </c>
      <c r="I308" s="82">
        <f>IF(I216="-","-",I216*INDEX('3c Mappings'!$C$8:$O$21,MATCH($C308,'3c Mappings'!$B$8:$B$21,0),MATCH($B308,'3c Mappings'!$C$7:$O$7,0)))</f>
        <v>107.05010556914534</v>
      </c>
      <c r="J308" s="82">
        <f>IF(J216="-","-",J216*INDEX('3c Mappings'!$C$8:$O$21,MATCH($C308,'3c Mappings'!$B$8:$B$21,0),MATCH($B308,'3c Mappings'!$C$7:$O$7,0)))</f>
        <v>103.05716498294233</v>
      </c>
      <c r="K308" s="82">
        <f>IF(K216="-","-",K216*INDEX('3c Mappings'!$C$8:$O$21,MATCH($C308,'3c Mappings'!$B$8:$B$21,0),MATCH($B308,'3c Mappings'!$C$7:$O$7,0)))</f>
        <v>103.05716498294233</v>
      </c>
      <c r="L308" s="82">
        <f>IF(L216="-","-",L216*INDEX('3c Mappings'!$C$8:$O$21,MATCH($C308,'3c Mappings'!$B$8:$B$21,0),MATCH($B308,'3c Mappings'!$C$7:$O$7,0)))</f>
        <v>106.42093779350792</v>
      </c>
      <c r="M308" s="82">
        <f>IF(M216="-","-",M216*INDEX('3c Mappings'!$C$8:$O$21,MATCH($C308,'3c Mappings'!$B$8:$B$21,0),MATCH($B308,'3c Mappings'!$C$7:$O$7,0)))</f>
        <v>106.42093779350792</v>
      </c>
      <c r="N308" s="84"/>
      <c r="O308" s="82">
        <f>IF(O216="-","-",O216*INDEX('3c Mappings'!$C$8:$O$21,MATCH($C308,'3c Mappings'!$B$8:$B$21,0),MATCH($B308,'3c Mappings'!$C$7:$O$7,0)))</f>
        <v>106.42093779350792</v>
      </c>
      <c r="P308" s="82">
        <f>IF(P216="-","-",P216*INDEX('3c Mappings'!$C$8:$O$21,MATCH($C308,'3c Mappings'!$B$8:$B$21,0),MATCH($B308,'3c Mappings'!$C$7:$O$7,0)))</f>
        <v>110.49322346134977</v>
      </c>
      <c r="Q308" s="82">
        <f>IF(Q216="-","-",Q216*INDEX('3c Mappings'!$C$8:$O$21,MATCH($C308,'3c Mappings'!$B$8:$B$21,0),MATCH($B308,'3c Mappings'!$C$7:$O$7,0)))</f>
        <v>110.49322346134977</v>
      </c>
      <c r="R308" s="82">
        <f>IF(R216="-","-",R216*INDEX('3c Mappings'!$C$8:$O$21,MATCH($C308,'3c Mappings'!$B$8:$B$21,0),MATCH($B308,'3c Mappings'!$C$7:$O$7,0)))</f>
        <v>113.20062608681815</v>
      </c>
      <c r="S308" s="82">
        <f>IF(S216="-","-",S216*INDEX('3c Mappings'!$C$8:$O$21,MATCH($C308,'3c Mappings'!$B$8:$B$21,0),MATCH($B308,'3c Mappings'!$C$7:$O$7,0)))</f>
        <v>113.20062608681815</v>
      </c>
      <c r="T308" s="82">
        <f>IF(T216="-","-",T216*INDEX('3c Mappings'!$C$8:$O$21,MATCH($C308,'3c Mappings'!$B$8:$B$21,0),MATCH($B308,'3c Mappings'!$C$7:$O$7,0)))</f>
        <v>106.24321601198449</v>
      </c>
      <c r="U308" s="82">
        <f>IF(U216="-","-",U216*INDEX('3c Mappings'!$C$8:$O$21,MATCH($C308,'3c Mappings'!$B$8:$B$21,0),MATCH($B308,'3c Mappings'!$C$7:$O$7,0)))</f>
        <v>106.24321601198449</v>
      </c>
      <c r="V308" s="82">
        <f>IF(V216="-","-",V216*INDEX('3c Mappings'!$C$8:$O$21,MATCH($C308,'3c Mappings'!$B$8:$B$21,0),MATCH($B308,'3c Mappings'!$C$7:$O$7,0)))</f>
        <v>153.87655032447228</v>
      </c>
      <c r="W308" s="82">
        <f>IF(W216="-","-",W216*INDEX('3c Mappings'!$C$8:$O$21,MATCH($C308,'3c Mappings'!$B$8:$B$21,0),MATCH($B308,'3c Mappings'!$C$7:$O$7,0)))</f>
        <v>148.96831792607233</v>
      </c>
      <c r="X308" s="82" t="str">
        <f>IF(X216="-","-",X216*INDEX('3c Mappings'!$C$8:$O$21,MATCH($C308,'3c Mappings'!$B$8:$B$21,0),MATCH($B308,'3c Mappings'!$C$7:$O$7,0)))</f>
        <v>-</v>
      </c>
      <c r="Y308" s="82" t="str">
        <f>IF(Y216="-","-",Y216*INDEX('3c Mappings'!$C$8:$O$21,MATCH($C308,'3c Mappings'!$B$8:$B$21,0),MATCH($B308,'3c Mappings'!$C$7:$O$7,0)))</f>
        <v>-</v>
      </c>
      <c r="Z308" s="10"/>
    </row>
    <row r="309" spans="1:26" s="14" customFormat="1" ht="11.25">
      <c r="A309" s="10"/>
      <c r="B309" s="74" t="s">
        <v>162</v>
      </c>
      <c r="C309" s="75" t="s">
        <v>135</v>
      </c>
      <c r="D309" s="197"/>
      <c r="E309" s="29"/>
      <c r="F309" s="82">
        <f>IF(F217="-","-",F217*INDEX('3c Mappings'!$C$8:$O$21,MATCH($C309,'3c Mappings'!$B$8:$B$21,0),MATCH($B309,'3c Mappings'!$C$7:$O$7,0)))</f>
        <v>0</v>
      </c>
      <c r="G309" s="82">
        <f>IF(G217="-","-",G217*INDEX('3c Mappings'!$C$8:$O$21,MATCH($C309,'3c Mappings'!$B$8:$B$21,0),MATCH($B309,'3c Mappings'!$C$7:$O$7,0)))</f>
        <v>0</v>
      </c>
      <c r="H309" s="82">
        <f>IF(H217="-","-",H217*INDEX('3c Mappings'!$C$8:$O$21,MATCH($C309,'3c Mappings'!$B$8:$B$21,0),MATCH($B309,'3c Mappings'!$C$7:$O$7,0)))</f>
        <v>0</v>
      </c>
      <c r="I309" s="82">
        <f>IF(I217="-","-",I217*INDEX('3c Mappings'!$C$8:$O$21,MATCH($C309,'3c Mappings'!$B$8:$B$21,0),MATCH($B309,'3c Mappings'!$C$7:$O$7,0)))</f>
        <v>0</v>
      </c>
      <c r="J309" s="82">
        <f>IF(J217="-","-",J217*INDEX('3c Mappings'!$C$8:$O$21,MATCH($C309,'3c Mappings'!$B$8:$B$21,0),MATCH($B309,'3c Mappings'!$C$7:$O$7,0)))</f>
        <v>0</v>
      </c>
      <c r="K309" s="82">
        <f>IF(K217="-","-",K217*INDEX('3c Mappings'!$C$8:$O$21,MATCH($C309,'3c Mappings'!$B$8:$B$21,0),MATCH($B309,'3c Mappings'!$C$7:$O$7,0)))</f>
        <v>0</v>
      </c>
      <c r="L309" s="82">
        <f>IF(L217="-","-",L217*INDEX('3c Mappings'!$C$8:$O$21,MATCH($C309,'3c Mappings'!$B$8:$B$21,0),MATCH($B309,'3c Mappings'!$C$7:$O$7,0)))</f>
        <v>0</v>
      </c>
      <c r="M309" s="82">
        <f>IF(M217="-","-",M217*INDEX('3c Mappings'!$C$8:$O$21,MATCH($C309,'3c Mappings'!$B$8:$B$21,0),MATCH($B309,'3c Mappings'!$C$7:$O$7,0)))</f>
        <v>0</v>
      </c>
      <c r="N309" s="84"/>
      <c r="O309" s="82">
        <f>IF(O217="-","-",O217*INDEX('3c Mappings'!$C$8:$O$21,MATCH($C309,'3c Mappings'!$B$8:$B$21,0),MATCH($B309,'3c Mappings'!$C$7:$O$7,0)))</f>
        <v>0</v>
      </c>
      <c r="P309" s="82">
        <f>IF(P217="-","-",P217*INDEX('3c Mappings'!$C$8:$O$21,MATCH($C309,'3c Mappings'!$B$8:$B$21,0),MATCH($B309,'3c Mappings'!$C$7:$O$7,0)))</f>
        <v>0</v>
      </c>
      <c r="Q309" s="82">
        <f>IF(Q217="-","-",Q217*INDEX('3c Mappings'!$C$8:$O$21,MATCH($C309,'3c Mappings'!$B$8:$B$21,0),MATCH($B309,'3c Mappings'!$C$7:$O$7,0)))</f>
        <v>0</v>
      </c>
      <c r="R309" s="82">
        <f>IF(R217="-","-",R217*INDEX('3c Mappings'!$C$8:$O$21,MATCH($C309,'3c Mappings'!$B$8:$B$21,0),MATCH($B309,'3c Mappings'!$C$7:$O$7,0)))</f>
        <v>0</v>
      </c>
      <c r="S309" s="82">
        <f>IF(S217="-","-",S217*INDEX('3c Mappings'!$C$8:$O$21,MATCH($C309,'3c Mappings'!$B$8:$B$21,0),MATCH($B309,'3c Mappings'!$C$7:$O$7,0)))</f>
        <v>0</v>
      </c>
      <c r="T309" s="82">
        <f>IF(T217="-","-",T217*INDEX('3c Mappings'!$C$8:$O$21,MATCH($C309,'3c Mappings'!$B$8:$B$21,0),MATCH($B309,'3c Mappings'!$C$7:$O$7,0)))</f>
        <v>0</v>
      </c>
      <c r="U309" s="82">
        <f>IF(U217="-","-",U217*INDEX('3c Mappings'!$C$8:$O$21,MATCH($C309,'3c Mappings'!$B$8:$B$21,0),MATCH($B309,'3c Mappings'!$C$7:$O$7,0)))</f>
        <v>0</v>
      </c>
      <c r="V309" s="82">
        <f>IF(V217="-","-",V217*INDEX('3c Mappings'!$C$8:$O$21,MATCH($C309,'3c Mappings'!$B$8:$B$21,0),MATCH($B309,'3c Mappings'!$C$7:$O$7,0)))</f>
        <v>0</v>
      </c>
      <c r="W309" s="82">
        <f>IF(W217="-","-",W217*INDEX('3c Mappings'!$C$8:$O$21,MATCH($C309,'3c Mappings'!$B$8:$B$21,0),MATCH($B309,'3c Mappings'!$C$7:$O$7,0)))</f>
        <v>0</v>
      </c>
      <c r="X309" s="82" t="str">
        <f>IF(X217="-","-",X217*INDEX('3c Mappings'!$C$8:$O$21,MATCH($C309,'3c Mappings'!$B$8:$B$21,0),MATCH($B309,'3c Mappings'!$C$7:$O$7,0)))</f>
        <v>-</v>
      </c>
      <c r="Y309" s="82" t="str">
        <f>IF(Y217="-","-",Y217*INDEX('3c Mappings'!$C$8:$O$21,MATCH($C309,'3c Mappings'!$B$8:$B$21,0),MATCH($B309,'3c Mappings'!$C$7:$O$7,0)))</f>
        <v>-</v>
      </c>
      <c r="Z309" s="10"/>
    </row>
    <row r="310" spans="1:26" s="14" customFormat="1" ht="11.25">
      <c r="A310" s="10"/>
      <c r="B310" s="74" t="s">
        <v>163</v>
      </c>
      <c r="C310" s="75" t="s">
        <v>135</v>
      </c>
      <c r="D310" s="197"/>
      <c r="E310" s="29"/>
      <c r="F310" s="82">
        <f>IF(F218="-","-",F218*INDEX('3c Mappings'!$C$8:$O$21,MATCH($C310,'3c Mappings'!$B$8:$B$21,0),MATCH($B310,'3c Mappings'!$C$7:$O$7,0)))</f>
        <v>0</v>
      </c>
      <c r="G310" s="82">
        <f>IF(G218="-","-",G218*INDEX('3c Mappings'!$C$8:$O$21,MATCH($C310,'3c Mappings'!$B$8:$B$21,0),MATCH($B310,'3c Mappings'!$C$7:$O$7,0)))</f>
        <v>0</v>
      </c>
      <c r="H310" s="82">
        <f>IF(H218="-","-",H218*INDEX('3c Mappings'!$C$8:$O$21,MATCH($C310,'3c Mappings'!$B$8:$B$21,0),MATCH($B310,'3c Mappings'!$C$7:$O$7,0)))</f>
        <v>0</v>
      </c>
      <c r="I310" s="82">
        <f>IF(I218="-","-",I218*INDEX('3c Mappings'!$C$8:$O$21,MATCH($C310,'3c Mappings'!$B$8:$B$21,0),MATCH($B310,'3c Mappings'!$C$7:$O$7,0)))</f>
        <v>0</v>
      </c>
      <c r="J310" s="82">
        <f>IF(J218="-","-",J218*INDEX('3c Mappings'!$C$8:$O$21,MATCH($C310,'3c Mappings'!$B$8:$B$21,0),MATCH($B310,'3c Mappings'!$C$7:$O$7,0)))</f>
        <v>0</v>
      </c>
      <c r="K310" s="82">
        <f>IF(K218="-","-",K218*INDEX('3c Mappings'!$C$8:$O$21,MATCH($C310,'3c Mappings'!$B$8:$B$21,0),MATCH($B310,'3c Mappings'!$C$7:$O$7,0)))</f>
        <v>0</v>
      </c>
      <c r="L310" s="82">
        <f>IF(L218="-","-",L218*INDEX('3c Mappings'!$C$8:$O$21,MATCH($C310,'3c Mappings'!$B$8:$B$21,0),MATCH($B310,'3c Mappings'!$C$7:$O$7,0)))</f>
        <v>0</v>
      </c>
      <c r="M310" s="82">
        <f>IF(M218="-","-",M218*INDEX('3c Mappings'!$C$8:$O$21,MATCH($C310,'3c Mappings'!$B$8:$B$21,0),MATCH($B310,'3c Mappings'!$C$7:$O$7,0)))</f>
        <v>0</v>
      </c>
      <c r="N310" s="84"/>
      <c r="O310" s="82">
        <f>IF(O218="-","-",O218*INDEX('3c Mappings'!$C$8:$O$21,MATCH($C310,'3c Mappings'!$B$8:$B$21,0),MATCH($B310,'3c Mappings'!$C$7:$O$7,0)))</f>
        <v>0</v>
      </c>
      <c r="P310" s="82">
        <f>IF(P218="-","-",P218*INDEX('3c Mappings'!$C$8:$O$21,MATCH($C310,'3c Mappings'!$B$8:$B$21,0),MATCH($B310,'3c Mappings'!$C$7:$O$7,0)))</f>
        <v>0</v>
      </c>
      <c r="Q310" s="82">
        <f>IF(Q218="-","-",Q218*INDEX('3c Mappings'!$C$8:$O$21,MATCH($C310,'3c Mappings'!$B$8:$B$21,0),MATCH($B310,'3c Mappings'!$C$7:$O$7,0)))</f>
        <v>0</v>
      </c>
      <c r="R310" s="82">
        <f>IF(R218="-","-",R218*INDEX('3c Mappings'!$C$8:$O$21,MATCH($C310,'3c Mappings'!$B$8:$B$21,0),MATCH($B310,'3c Mappings'!$C$7:$O$7,0)))</f>
        <v>0</v>
      </c>
      <c r="S310" s="82">
        <f>IF(S218="-","-",S218*INDEX('3c Mappings'!$C$8:$O$21,MATCH($C310,'3c Mappings'!$B$8:$B$21,0),MATCH($B310,'3c Mappings'!$C$7:$O$7,0)))</f>
        <v>0</v>
      </c>
      <c r="T310" s="82">
        <f>IF(T218="-","-",T218*INDEX('3c Mappings'!$C$8:$O$21,MATCH($C310,'3c Mappings'!$B$8:$B$21,0),MATCH($B310,'3c Mappings'!$C$7:$O$7,0)))</f>
        <v>0</v>
      </c>
      <c r="U310" s="82">
        <f>IF(U218="-","-",U218*INDEX('3c Mappings'!$C$8:$O$21,MATCH($C310,'3c Mappings'!$B$8:$B$21,0),MATCH($B310,'3c Mappings'!$C$7:$O$7,0)))</f>
        <v>0</v>
      </c>
      <c r="V310" s="82">
        <f>IF(V218="-","-",V218*INDEX('3c Mappings'!$C$8:$O$21,MATCH($C310,'3c Mappings'!$B$8:$B$21,0),MATCH($B310,'3c Mappings'!$C$7:$O$7,0)))</f>
        <v>0</v>
      </c>
      <c r="W310" s="82">
        <f>IF(W218="-","-",W218*INDEX('3c Mappings'!$C$8:$O$21,MATCH($C310,'3c Mappings'!$B$8:$B$21,0),MATCH($B310,'3c Mappings'!$C$7:$O$7,0)))</f>
        <v>0</v>
      </c>
      <c r="X310" s="82" t="str">
        <f>IF(X218="-","-",X218*INDEX('3c Mappings'!$C$8:$O$21,MATCH($C310,'3c Mappings'!$B$8:$B$21,0),MATCH($B310,'3c Mappings'!$C$7:$O$7,0)))</f>
        <v>-</v>
      </c>
      <c r="Y310" s="82" t="str">
        <f>IF(Y218="-","-",Y218*INDEX('3c Mappings'!$C$8:$O$21,MATCH($C310,'3c Mappings'!$B$8:$B$21,0),MATCH($B310,'3c Mappings'!$C$7:$O$7,0)))</f>
        <v>-</v>
      </c>
      <c r="Z310" s="10"/>
    </row>
    <row r="311" spans="1:26" s="14" customFormat="1" ht="11.25">
      <c r="A311" s="10"/>
      <c r="B311" s="74" t="s">
        <v>164</v>
      </c>
      <c r="C311" s="75" t="s">
        <v>135</v>
      </c>
      <c r="D311" s="197"/>
      <c r="E311" s="29"/>
      <c r="F311" s="82">
        <f>IF(F219="-","-",F219*INDEX('3c Mappings'!$C$8:$O$21,MATCH($C311,'3c Mappings'!$B$8:$B$21,0),MATCH($B311,'3c Mappings'!$C$7:$O$7,0)))</f>
        <v>0</v>
      </c>
      <c r="G311" s="82">
        <f>IF(G219="-","-",G219*INDEX('3c Mappings'!$C$8:$O$21,MATCH($C311,'3c Mappings'!$B$8:$B$21,0),MATCH($B311,'3c Mappings'!$C$7:$O$7,0)))</f>
        <v>0</v>
      </c>
      <c r="H311" s="82">
        <f>IF(H219="-","-",H219*INDEX('3c Mappings'!$C$8:$O$21,MATCH($C311,'3c Mappings'!$B$8:$B$21,0),MATCH($B311,'3c Mappings'!$C$7:$O$7,0)))</f>
        <v>0</v>
      </c>
      <c r="I311" s="82">
        <f>IF(I219="-","-",I219*INDEX('3c Mappings'!$C$8:$O$21,MATCH($C311,'3c Mappings'!$B$8:$B$21,0),MATCH($B311,'3c Mappings'!$C$7:$O$7,0)))</f>
        <v>0</v>
      </c>
      <c r="J311" s="82">
        <f>IF(J219="-","-",J219*INDEX('3c Mappings'!$C$8:$O$21,MATCH($C311,'3c Mappings'!$B$8:$B$21,0),MATCH($B311,'3c Mappings'!$C$7:$O$7,0)))</f>
        <v>0</v>
      </c>
      <c r="K311" s="82">
        <f>IF(K219="-","-",K219*INDEX('3c Mappings'!$C$8:$O$21,MATCH($C311,'3c Mappings'!$B$8:$B$21,0),MATCH($B311,'3c Mappings'!$C$7:$O$7,0)))</f>
        <v>0</v>
      </c>
      <c r="L311" s="82">
        <f>IF(L219="-","-",L219*INDEX('3c Mappings'!$C$8:$O$21,MATCH($C311,'3c Mappings'!$B$8:$B$21,0),MATCH($B311,'3c Mappings'!$C$7:$O$7,0)))</f>
        <v>0</v>
      </c>
      <c r="M311" s="82">
        <f>IF(M219="-","-",M219*INDEX('3c Mappings'!$C$8:$O$21,MATCH($C311,'3c Mappings'!$B$8:$B$21,0),MATCH($B311,'3c Mappings'!$C$7:$O$7,0)))</f>
        <v>0</v>
      </c>
      <c r="N311" s="84"/>
      <c r="O311" s="82">
        <f>IF(O219="-","-",O219*INDEX('3c Mappings'!$C$8:$O$21,MATCH($C311,'3c Mappings'!$B$8:$B$21,0),MATCH($B311,'3c Mappings'!$C$7:$O$7,0)))</f>
        <v>0</v>
      </c>
      <c r="P311" s="82">
        <f>IF(P219="-","-",P219*INDEX('3c Mappings'!$C$8:$O$21,MATCH($C311,'3c Mappings'!$B$8:$B$21,0),MATCH($B311,'3c Mappings'!$C$7:$O$7,0)))</f>
        <v>0</v>
      </c>
      <c r="Q311" s="82">
        <f>IF(Q219="-","-",Q219*INDEX('3c Mappings'!$C$8:$O$21,MATCH($C311,'3c Mappings'!$B$8:$B$21,0),MATCH($B311,'3c Mappings'!$C$7:$O$7,0)))</f>
        <v>0</v>
      </c>
      <c r="R311" s="82">
        <f>IF(R219="-","-",R219*INDEX('3c Mappings'!$C$8:$O$21,MATCH($C311,'3c Mappings'!$B$8:$B$21,0),MATCH($B311,'3c Mappings'!$C$7:$O$7,0)))</f>
        <v>0</v>
      </c>
      <c r="S311" s="82">
        <f>IF(S219="-","-",S219*INDEX('3c Mappings'!$C$8:$O$21,MATCH($C311,'3c Mappings'!$B$8:$B$21,0),MATCH($B311,'3c Mappings'!$C$7:$O$7,0)))</f>
        <v>0</v>
      </c>
      <c r="T311" s="82">
        <f>IF(T219="-","-",T219*INDEX('3c Mappings'!$C$8:$O$21,MATCH($C311,'3c Mappings'!$B$8:$B$21,0),MATCH($B311,'3c Mappings'!$C$7:$O$7,0)))</f>
        <v>0</v>
      </c>
      <c r="U311" s="82">
        <f>IF(U219="-","-",U219*INDEX('3c Mappings'!$C$8:$O$21,MATCH($C311,'3c Mappings'!$B$8:$B$21,0),MATCH($B311,'3c Mappings'!$C$7:$O$7,0)))</f>
        <v>0</v>
      </c>
      <c r="V311" s="82">
        <f>IF(V219="-","-",V219*INDEX('3c Mappings'!$C$8:$O$21,MATCH($C311,'3c Mappings'!$B$8:$B$21,0),MATCH($B311,'3c Mappings'!$C$7:$O$7,0)))</f>
        <v>0</v>
      </c>
      <c r="W311" s="82">
        <f>IF(W219="-","-",W219*INDEX('3c Mappings'!$C$8:$O$21,MATCH($C311,'3c Mappings'!$B$8:$B$21,0),MATCH($B311,'3c Mappings'!$C$7:$O$7,0)))</f>
        <v>0</v>
      </c>
      <c r="X311" s="82" t="str">
        <f>IF(X219="-","-",X219*INDEX('3c Mappings'!$C$8:$O$21,MATCH($C311,'3c Mappings'!$B$8:$B$21,0),MATCH($B311,'3c Mappings'!$C$7:$O$7,0)))</f>
        <v>-</v>
      </c>
      <c r="Y311" s="82" t="str">
        <f>IF(Y219="-","-",Y219*INDEX('3c Mappings'!$C$8:$O$21,MATCH($C311,'3c Mappings'!$B$8:$B$21,0),MATCH($B311,'3c Mappings'!$C$7:$O$7,0)))</f>
        <v>-</v>
      </c>
      <c r="Z311" s="10"/>
    </row>
    <row r="312" spans="1:26" s="14" customFormat="1" ht="11.25">
      <c r="A312" s="10"/>
      <c r="B312" s="74" t="s">
        <v>165</v>
      </c>
      <c r="C312" s="75" t="s">
        <v>135</v>
      </c>
      <c r="D312" s="197"/>
      <c r="E312" s="29"/>
      <c r="F312" s="82">
        <f>IF(F220="-","-",F220*INDEX('3c Mappings'!$C$8:$O$21,MATCH($C312,'3c Mappings'!$B$8:$B$21,0),MATCH($B312,'3c Mappings'!$C$7:$O$7,0)))</f>
        <v>0</v>
      </c>
      <c r="G312" s="82">
        <f>IF(G220="-","-",G220*INDEX('3c Mappings'!$C$8:$O$21,MATCH($C312,'3c Mappings'!$B$8:$B$21,0),MATCH($B312,'3c Mappings'!$C$7:$O$7,0)))</f>
        <v>0</v>
      </c>
      <c r="H312" s="82">
        <f>IF(H220="-","-",H220*INDEX('3c Mappings'!$C$8:$O$21,MATCH($C312,'3c Mappings'!$B$8:$B$21,0),MATCH($B312,'3c Mappings'!$C$7:$O$7,0)))</f>
        <v>0</v>
      </c>
      <c r="I312" s="82">
        <f>IF(I220="-","-",I220*INDEX('3c Mappings'!$C$8:$O$21,MATCH($C312,'3c Mappings'!$B$8:$B$21,0),MATCH($B312,'3c Mappings'!$C$7:$O$7,0)))</f>
        <v>0</v>
      </c>
      <c r="J312" s="82">
        <f>IF(J220="-","-",J220*INDEX('3c Mappings'!$C$8:$O$21,MATCH($C312,'3c Mappings'!$B$8:$B$21,0),MATCH($B312,'3c Mappings'!$C$7:$O$7,0)))</f>
        <v>0</v>
      </c>
      <c r="K312" s="82">
        <f>IF(K220="-","-",K220*INDEX('3c Mappings'!$C$8:$O$21,MATCH($C312,'3c Mappings'!$B$8:$B$21,0),MATCH($B312,'3c Mappings'!$C$7:$O$7,0)))</f>
        <v>0</v>
      </c>
      <c r="L312" s="82">
        <f>IF(L220="-","-",L220*INDEX('3c Mappings'!$C$8:$O$21,MATCH($C312,'3c Mappings'!$B$8:$B$21,0),MATCH($B312,'3c Mappings'!$C$7:$O$7,0)))</f>
        <v>0</v>
      </c>
      <c r="M312" s="82">
        <f>IF(M220="-","-",M220*INDEX('3c Mappings'!$C$8:$O$21,MATCH($C312,'3c Mappings'!$B$8:$B$21,0),MATCH($B312,'3c Mappings'!$C$7:$O$7,0)))</f>
        <v>0</v>
      </c>
      <c r="N312" s="84"/>
      <c r="O312" s="82">
        <f>IF(O220="-","-",O220*INDEX('3c Mappings'!$C$8:$O$21,MATCH($C312,'3c Mappings'!$B$8:$B$21,0),MATCH($B312,'3c Mappings'!$C$7:$O$7,0)))</f>
        <v>0</v>
      </c>
      <c r="P312" s="82">
        <f>IF(P220="-","-",P220*INDEX('3c Mappings'!$C$8:$O$21,MATCH($C312,'3c Mappings'!$B$8:$B$21,0),MATCH($B312,'3c Mappings'!$C$7:$O$7,0)))</f>
        <v>0</v>
      </c>
      <c r="Q312" s="82">
        <f>IF(Q220="-","-",Q220*INDEX('3c Mappings'!$C$8:$O$21,MATCH($C312,'3c Mappings'!$B$8:$B$21,0),MATCH($B312,'3c Mappings'!$C$7:$O$7,0)))</f>
        <v>0</v>
      </c>
      <c r="R312" s="82">
        <f>IF(R220="-","-",R220*INDEX('3c Mappings'!$C$8:$O$21,MATCH($C312,'3c Mappings'!$B$8:$B$21,0),MATCH($B312,'3c Mappings'!$C$7:$O$7,0)))</f>
        <v>0</v>
      </c>
      <c r="S312" s="82">
        <f>IF(S220="-","-",S220*INDEX('3c Mappings'!$C$8:$O$21,MATCH($C312,'3c Mappings'!$B$8:$B$21,0),MATCH($B312,'3c Mappings'!$C$7:$O$7,0)))</f>
        <v>0</v>
      </c>
      <c r="T312" s="82">
        <f>IF(T220="-","-",T220*INDEX('3c Mappings'!$C$8:$O$21,MATCH($C312,'3c Mappings'!$B$8:$B$21,0),MATCH($B312,'3c Mappings'!$C$7:$O$7,0)))</f>
        <v>0</v>
      </c>
      <c r="U312" s="82">
        <f>IF(U220="-","-",U220*INDEX('3c Mappings'!$C$8:$O$21,MATCH($C312,'3c Mappings'!$B$8:$B$21,0),MATCH($B312,'3c Mappings'!$C$7:$O$7,0)))</f>
        <v>0</v>
      </c>
      <c r="V312" s="82">
        <f>IF(V220="-","-",V220*INDEX('3c Mappings'!$C$8:$O$21,MATCH($C312,'3c Mappings'!$B$8:$B$21,0),MATCH($B312,'3c Mappings'!$C$7:$O$7,0)))</f>
        <v>0</v>
      </c>
      <c r="W312" s="82">
        <f>IF(W220="-","-",W220*INDEX('3c Mappings'!$C$8:$O$21,MATCH($C312,'3c Mappings'!$B$8:$B$21,0),MATCH($B312,'3c Mappings'!$C$7:$O$7,0)))</f>
        <v>0</v>
      </c>
      <c r="X312" s="82" t="str">
        <f>IF(X220="-","-",X220*INDEX('3c Mappings'!$C$8:$O$21,MATCH($C312,'3c Mappings'!$B$8:$B$21,0),MATCH($B312,'3c Mappings'!$C$7:$O$7,0)))</f>
        <v>-</v>
      </c>
      <c r="Y312" s="82" t="str">
        <f>IF(Y220="-","-",Y220*INDEX('3c Mappings'!$C$8:$O$21,MATCH($C312,'3c Mappings'!$B$8:$B$21,0),MATCH($B312,'3c Mappings'!$C$7:$O$7,0)))</f>
        <v>-</v>
      </c>
      <c r="Z312" s="10"/>
    </row>
    <row r="313" spans="1:26" s="14" customFormat="1" ht="11.25">
      <c r="A313" s="10"/>
      <c r="B313" s="74" t="s">
        <v>166</v>
      </c>
      <c r="C313" s="75" t="s">
        <v>135</v>
      </c>
      <c r="D313" s="197"/>
      <c r="E313" s="29"/>
      <c r="F313" s="82">
        <f>IF(F221="-","-",F221*INDEX('3c Mappings'!$C$8:$O$21,MATCH($C313,'3c Mappings'!$B$8:$B$21,0),MATCH($B313,'3c Mappings'!$C$7:$O$7,0)))</f>
        <v>0</v>
      </c>
      <c r="G313" s="82">
        <f>IF(G221="-","-",G221*INDEX('3c Mappings'!$C$8:$O$21,MATCH($C313,'3c Mappings'!$B$8:$B$21,0),MATCH($B313,'3c Mappings'!$C$7:$O$7,0)))</f>
        <v>0</v>
      </c>
      <c r="H313" s="82">
        <f>IF(H221="-","-",H221*INDEX('3c Mappings'!$C$8:$O$21,MATCH($C313,'3c Mappings'!$B$8:$B$21,0),MATCH($B313,'3c Mappings'!$C$7:$O$7,0)))</f>
        <v>0</v>
      </c>
      <c r="I313" s="82">
        <f>IF(I221="-","-",I221*INDEX('3c Mappings'!$C$8:$O$21,MATCH($C313,'3c Mappings'!$B$8:$B$21,0),MATCH($B313,'3c Mappings'!$C$7:$O$7,0)))</f>
        <v>0</v>
      </c>
      <c r="J313" s="82">
        <f>IF(J221="-","-",J221*INDEX('3c Mappings'!$C$8:$O$21,MATCH($C313,'3c Mappings'!$B$8:$B$21,0),MATCH($B313,'3c Mappings'!$C$7:$O$7,0)))</f>
        <v>0</v>
      </c>
      <c r="K313" s="82">
        <f>IF(K221="-","-",K221*INDEX('3c Mappings'!$C$8:$O$21,MATCH($C313,'3c Mappings'!$B$8:$B$21,0),MATCH($B313,'3c Mappings'!$C$7:$O$7,0)))</f>
        <v>0</v>
      </c>
      <c r="L313" s="82">
        <f>IF(L221="-","-",L221*INDEX('3c Mappings'!$C$8:$O$21,MATCH($C313,'3c Mappings'!$B$8:$B$21,0),MATCH($B313,'3c Mappings'!$C$7:$O$7,0)))</f>
        <v>0</v>
      </c>
      <c r="M313" s="82">
        <f>IF(M221="-","-",M221*INDEX('3c Mappings'!$C$8:$O$21,MATCH($C313,'3c Mappings'!$B$8:$B$21,0),MATCH($B313,'3c Mappings'!$C$7:$O$7,0)))</f>
        <v>0</v>
      </c>
      <c r="N313" s="84"/>
      <c r="O313" s="82">
        <f>IF(O221="-","-",O221*INDEX('3c Mappings'!$C$8:$O$21,MATCH($C313,'3c Mappings'!$B$8:$B$21,0),MATCH($B313,'3c Mappings'!$C$7:$O$7,0)))</f>
        <v>0</v>
      </c>
      <c r="P313" s="82">
        <f>IF(P221="-","-",P221*INDEX('3c Mappings'!$C$8:$O$21,MATCH($C313,'3c Mappings'!$B$8:$B$21,0),MATCH($B313,'3c Mappings'!$C$7:$O$7,0)))</f>
        <v>0</v>
      </c>
      <c r="Q313" s="82">
        <f>IF(Q221="-","-",Q221*INDEX('3c Mappings'!$C$8:$O$21,MATCH($C313,'3c Mappings'!$B$8:$B$21,0),MATCH($B313,'3c Mappings'!$C$7:$O$7,0)))</f>
        <v>0</v>
      </c>
      <c r="R313" s="82">
        <f>IF(R221="-","-",R221*INDEX('3c Mappings'!$C$8:$O$21,MATCH($C313,'3c Mappings'!$B$8:$B$21,0),MATCH($B313,'3c Mappings'!$C$7:$O$7,0)))</f>
        <v>0</v>
      </c>
      <c r="S313" s="82">
        <f>IF(S221="-","-",S221*INDEX('3c Mappings'!$C$8:$O$21,MATCH($C313,'3c Mappings'!$B$8:$B$21,0),MATCH($B313,'3c Mappings'!$C$7:$O$7,0)))</f>
        <v>0</v>
      </c>
      <c r="T313" s="82">
        <f>IF(T221="-","-",T221*INDEX('3c Mappings'!$C$8:$O$21,MATCH($C313,'3c Mappings'!$B$8:$B$21,0),MATCH($B313,'3c Mappings'!$C$7:$O$7,0)))</f>
        <v>0</v>
      </c>
      <c r="U313" s="82">
        <f>IF(U221="-","-",U221*INDEX('3c Mappings'!$C$8:$O$21,MATCH($C313,'3c Mappings'!$B$8:$B$21,0),MATCH($B313,'3c Mappings'!$C$7:$O$7,0)))</f>
        <v>0</v>
      </c>
      <c r="V313" s="82">
        <f>IF(V221="-","-",V221*INDEX('3c Mappings'!$C$8:$O$21,MATCH($C313,'3c Mappings'!$B$8:$B$21,0),MATCH($B313,'3c Mappings'!$C$7:$O$7,0)))</f>
        <v>0</v>
      </c>
      <c r="W313" s="82">
        <f>IF(W221="-","-",W221*INDEX('3c Mappings'!$C$8:$O$21,MATCH($C313,'3c Mappings'!$B$8:$B$21,0),MATCH($B313,'3c Mappings'!$C$7:$O$7,0)))</f>
        <v>0</v>
      </c>
      <c r="X313" s="82" t="str">
        <f>IF(X221="-","-",X221*INDEX('3c Mappings'!$C$8:$O$21,MATCH($C313,'3c Mappings'!$B$8:$B$21,0),MATCH($B313,'3c Mappings'!$C$7:$O$7,0)))</f>
        <v>-</v>
      </c>
      <c r="Y313" s="82" t="str">
        <f>IF(Y221="-","-",Y221*INDEX('3c Mappings'!$C$8:$O$21,MATCH($C313,'3c Mappings'!$B$8:$B$21,0),MATCH($B313,'3c Mappings'!$C$7:$O$7,0)))</f>
        <v>-</v>
      </c>
      <c r="Z313" s="10"/>
    </row>
    <row r="314" spans="1:26" s="14" customFormat="1" ht="11.25">
      <c r="A314" s="10"/>
      <c r="B314" s="74" t="s">
        <v>167</v>
      </c>
      <c r="C314" s="75" t="s">
        <v>135</v>
      </c>
      <c r="D314" s="197"/>
      <c r="E314" s="29"/>
      <c r="F314" s="82">
        <f>IF(F222="-","-",F222*INDEX('3c Mappings'!$C$8:$O$21,MATCH($C314,'3c Mappings'!$B$8:$B$21,0),MATCH($B314,'3c Mappings'!$C$7:$O$7,0)))</f>
        <v>0</v>
      </c>
      <c r="G314" s="82">
        <f>IF(G222="-","-",G222*INDEX('3c Mappings'!$C$8:$O$21,MATCH($C314,'3c Mappings'!$B$8:$B$21,0),MATCH($B314,'3c Mappings'!$C$7:$O$7,0)))</f>
        <v>0</v>
      </c>
      <c r="H314" s="82">
        <f>IF(H222="-","-",H222*INDEX('3c Mappings'!$C$8:$O$21,MATCH($C314,'3c Mappings'!$B$8:$B$21,0),MATCH($B314,'3c Mappings'!$C$7:$O$7,0)))</f>
        <v>0</v>
      </c>
      <c r="I314" s="82">
        <f>IF(I222="-","-",I222*INDEX('3c Mappings'!$C$8:$O$21,MATCH($C314,'3c Mappings'!$B$8:$B$21,0),MATCH($B314,'3c Mappings'!$C$7:$O$7,0)))</f>
        <v>0</v>
      </c>
      <c r="J314" s="82">
        <f>IF(J222="-","-",J222*INDEX('3c Mappings'!$C$8:$O$21,MATCH($C314,'3c Mappings'!$B$8:$B$21,0),MATCH($B314,'3c Mappings'!$C$7:$O$7,0)))</f>
        <v>0</v>
      </c>
      <c r="K314" s="82">
        <f>IF(K222="-","-",K222*INDEX('3c Mappings'!$C$8:$O$21,MATCH($C314,'3c Mappings'!$B$8:$B$21,0),MATCH($B314,'3c Mappings'!$C$7:$O$7,0)))</f>
        <v>0</v>
      </c>
      <c r="L314" s="82">
        <f>IF(L222="-","-",L222*INDEX('3c Mappings'!$C$8:$O$21,MATCH($C314,'3c Mappings'!$B$8:$B$21,0),MATCH($B314,'3c Mappings'!$C$7:$O$7,0)))</f>
        <v>0</v>
      </c>
      <c r="M314" s="82">
        <f>IF(M222="-","-",M222*INDEX('3c Mappings'!$C$8:$O$21,MATCH($C314,'3c Mappings'!$B$8:$B$21,0),MATCH($B314,'3c Mappings'!$C$7:$O$7,0)))</f>
        <v>0</v>
      </c>
      <c r="N314" s="84"/>
      <c r="O314" s="82">
        <f>IF(O222="-","-",O222*INDEX('3c Mappings'!$C$8:$O$21,MATCH($C314,'3c Mappings'!$B$8:$B$21,0),MATCH($B314,'3c Mappings'!$C$7:$O$7,0)))</f>
        <v>0</v>
      </c>
      <c r="P314" s="82">
        <f>IF(P222="-","-",P222*INDEX('3c Mappings'!$C$8:$O$21,MATCH($C314,'3c Mappings'!$B$8:$B$21,0),MATCH($B314,'3c Mappings'!$C$7:$O$7,0)))</f>
        <v>0</v>
      </c>
      <c r="Q314" s="82">
        <f>IF(Q222="-","-",Q222*INDEX('3c Mappings'!$C$8:$O$21,MATCH($C314,'3c Mappings'!$B$8:$B$21,0),MATCH($B314,'3c Mappings'!$C$7:$O$7,0)))</f>
        <v>0</v>
      </c>
      <c r="R314" s="82">
        <f>IF(R222="-","-",R222*INDEX('3c Mappings'!$C$8:$O$21,MATCH($C314,'3c Mappings'!$B$8:$B$21,0),MATCH($B314,'3c Mappings'!$C$7:$O$7,0)))</f>
        <v>0</v>
      </c>
      <c r="S314" s="82">
        <f>IF(S222="-","-",S222*INDEX('3c Mappings'!$C$8:$O$21,MATCH($C314,'3c Mappings'!$B$8:$B$21,0),MATCH($B314,'3c Mappings'!$C$7:$O$7,0)))</f>
        <v>0</v>
      </c>
      <c r="T314" s="82">
        <f>IF(T222="-","-",T222*INDEX('3c Mappings'!$C$8:$O$21,MATCH($C314,'3c Mappings'!$B$8:$B$21,0),MATCH($B314,'3c Mappings'!$C$7:$O$7,0)))</f>
        <v>0</v>
      </c>
      <c r="U314" s="82">
        <f>IF(U222="-","-",U222*INDEX('3c Mappings'!$C$8:$O$21,MATCH($C314,'3c Mappings'!$B$8:$B$21,0),MATCH($B314,'3c Mappings'!$C$7:$O$7,0)))</f>
        <v>0</v>
      </c>
      <c r="V314" s="82">
        <f>IF(V222="-","-",V222*INDEX('3c Mappings'!$C$8:$O$21,MATCH($C314,'3c Mappings'!$B$8:$B$21,0),MATCH($B314,'3c Mappings'!$C$7:$O$7,0)))</f>
        <v>0</v>
      </c>
      <c r="W314" s="82">
        <f>IF(W222="-","-",W222*INDEX('3c Mappings'!$C$8:$O$21,MATCH($C314,'3c Mappings'!$B$8:$B$21,0),MATCH($B314,'3c Mappings'!$C$7:$O$7,0)))</f>
        <v>0</v>
      </c>
      <c r="X314" s="82" t="str">
        <f>IF(X222="-","-",X222*INDEX('3c Mappings'!$C$8:$O$21,MATCH($C314,'3c Mappings'!$B$8:$B$21,0),MATCH($B314,'3c Mappings'!$C$7:$O$7,0)))</f>
        <v>-</v>
      </c>
      <c r="Y314" s="82" t="str">
        <f>IF(Y222="-","-",Y222*INDEX('3c Mappings'!$C$8:$O$21,MATCH($C314,'3c Mappings'!$B$8:$B$21,0),MATCH($B314,'3c Mappings'!$C$7:$O$7,0)))</f>
        <v>-</v>
      </c>
      <c r="Z314" s="10"/>
    </row>
    <row r="315" spans="1:26" s="14" customFormat="1" ht="11.25">
      <c r="A315" s="10"/>
      <c r="B315" s="74" t="s">
        <v>168</v>
      </c>
      <c r="C315" s="75" t="s">
        <v>135</v>
      </c>
      <c r="D315" s="197"/>
      <c r="E315" s="29"/>
      <c r="F315" s="82">
        <f>IF(F223="-","-",F223*INDEX('3c Mappings'!$C$8:$O$21,MATCH($C315,'3c Mappings'!$B$8:$B$21,0),MATCH($B315,'3c Mappings'!$C$7:$O$7,0)))</f>
        <v>0</v>
      </c>
      <c r="G315" s="82">
        <f>IF(G223="-","-",G223*INDEX('3c Mappings'!$C$8:$O$21,MATCH($C315,'3c Mappings'!$B$8:$B$21,0),MATCH($B315,'3c Mappings'!$C$7:$O$7,0)))</f>
        <v>0</v>
      </c>
      <c r="H315" s="82">
        <f>IF(H223="-","-",H223*INDEX('3c Mappings'!$C$8:$O$21,MATCH($C315,'3c Mappings'!$B$8:$B$21,0),MATCH($B315,'3c Mappings'!$C$7:$O$7,0)))</f>
        <v>0</v>
      </c>
      <c r="I315" s="82">
        <f>IF(I223="-","-",I223*INDEX('3c Mappings'!$C$8:$O$21,MATCH($C315,'3c Mappings'!$B$8:$B$21,0),MATCH($B315,'3c Mappings'!$C$7:$O$7,0)))</f>
        <v>0</v>
      </c>
      <c r="J315" s="82">
        <f>IF(J223="-","-",J223*INDEX('3c Mappings'!$C$8:$O$21,MATCH($C315,'3c Mappings'!$B$8:$B$21,0),MATCH($B315,'3c Mappings'!$C$7:$O$7,0)))</f>
        <v>0</v>
      </c>
      <c r="K315" s="82">
        <f>IF(K223="-","-",K223*INDEX('3c Mappings'!$C$8:$O$21,MATCH($C315,'3c Mappings'!$B$8:$B$21,0),MATCH($B315,'3c Mappings'!$C$7:$O$7,0)))</f>
        <v>0</v>
      </c>
      <c r="L315" s="82">
        <f>IF(L223="-","-",L223*INDEX('3c Mappings'!$C$8:$O$21,MATCH($C315,'3c Mappings'!$B$8:$B$21,0),MATCH($B315,'3c Mappings'!$C$7:$O$7,0)))</f>
        <v>0</v>
      </c>
      <c r="M315" s="82">
        <f>IF(M223="-","-",M223*INDEX('3c Mappings'!$C$8:$O$21,MATCH($C315,'3c Mappings'!$B$8:$B$21,0),MATCH($B315,'3c Mappings'!$C$7:$O$7,0)))</f>
        <v>0</v>
      </c>
      <c r="N315" s="84"/>
      <c r="O315" s="82">
        <f>IF(O223="-","-",O223*INDEX('3c Mappings'!$C$8:$O$21,MATCH($C315,'3c Mappings'!$B$8:$B$21,0),MATCH($B315,'3c Mappings'!$C$7:$O$7,0)))</f>
        <v>0</v>
      </c>
      <c r="P315" s="82">
        <f>IF(P223="-","-",P223*INDEX('3c Mappings'!$C$8:$O$21,MATCH($C315,'3c Mappings'!$B$8:$B$21,0),MATCH($B315,'3c Mappings'!$C$7:$O$7,0)))</f>
        <v>0</v>
      </c>
      <c r="Q315" s="82">
        <f>IF(Q223="-","-",Q223*INDEX('3c Mappings'!$C$8:$O$21,MATCH($C315,'3c Mappings'!$B$8:$B$21,0),MATCH($B315,'3c Mappings'!$C$7:$O$7,0)))</f>
        <v>0</v>
      </c>
      <c r="R315" s="82">
        <f>IF(R223="-","-",R223*INDEX('3c Mappings'!$C$8:$O$21,MATCH($C315,'3c Mappings'!$B$8:$B$21,0),MATCH($B315,'3c Mappings'!$C$7:$O$7,0)))</f>
        <v>0</v>
      </c>
      <c r="S315" s="82">
        <f>IF(S223="-","-",S223*INDEX('3c Mappings'!$C$8:$O$21,MATCH($C315,'3c Mappings'!$B$8:$B$21,0),MATCH($B315,'3c Mappings'!$C$7:$O$7,0)))</f>
        <v>0</v>
      </c>
      <c r="T315" s="82">
        <f>IF(T223="-","-",T223*INDEX('3c Mappings'!$C$8:$O$21,MATCH($C315,'3c Mappings'!$B$8:$B$21,0),MATCH($B315,'3c Mappings'!$C$7:$O$7,0)))</f>
        <v>0</v>
      </c>
      <c r="U315" s="82">
        <f>IF(U223="-","-",U223*INDEX('3c Mappings'!$C$8:$O$21,MATCH($C315,'3c Mappings'!$B$8:$B$21,0),MATCH($B315,'3c Mappings'!$C$7:$O$7,0)))</f>
        <v>0</v>
      </c>
      <c r="V315" s="82">
        <f>IF(V223="-","-",V223*INDEX('3c Mappings'!$C$8:$O$21,MATCH($C315,'3c Mappings'!$B$8:$B$21,0),MATCH($B315,'3c Mappings'!$C$7:$O$7,0)))</f>
        <v>0</v>
      </c>
      <c r="W315" s="82">
        <f>IF(W223="-","-",W223*INDEX('3c Mappings'!$C$8:$O$21,MATCH($C315,'3c Mappings'!$B$8:$B$21,0),MATCH($B315,'3c Mappings'!$C$7:$O$7,0)))</f>
        <v>0</v>
      </c>
      <c r="X315" s="82" t="str">
        <f>IF(X223="-","-",X223*INDEX('3c Mappings'!$C$8:$O$21,MATCH($C315,'3c Mappings'!$B$8:$B$21,0),MATCH($B315,'3c Mappings'!$C$7:$O$7,0)))</f>
        <v>-</v>
      </c>
      <c r="Y315" s="82" t="str">
        <f>IF(Y223="-","-",Y223*INDEX('3c Mappings'!$C$8:$O$21,MATCH($C315,'3c Mappings'!$B$8:$B$21,0),MATCH($B315,'3c Mappings'!$C$7:$O$7,0)))</f>
        <v>-</v>
      </c>
      <c r="Z315" s="10"/>
    </row>
    <row r="316" spans="1:26" s="14" customFormat="1" ht="12.6" customHeight="1">
      <c r="A316" s="10"/>
      <c r="B316" s="74" t="s">
        <v>156</v>
      </c>
      <c r="C316" s="75" t="s">
        <v>136</v>
      </c>
      <c r="D316" s="197"/>
      <c r="E316" s="29"/>
      <c r="F316" s="82">
        <f>IF(F211="-","-",F211*INDEX('3c Mappings'!$C$8:$O$21,MATCH($C316,'3c Mappings'!$B$8:$B$21,0),MATCH($B316,'3c Mappings'!$C$7:$O$7,0)))</f>
        <v>0</v>
      </c>
      <c r="G316" s="82">
        <f>IF(G211="-","-",G211*INDEX('3c Mappings'!$C$8:$O$21,MATCH($C316,'3c Mappings'!$B$8:$B$21,0),MATCH($B316,'3c Mappings'!$C$7:$O$7,0)))</f>
        <v>0</v>
      </c>
      <c r="H316" s="82">
        <f>IF(H211="-","-",H211*INDEX('3c Mappings'!$C$8:$O$21,MATCH($C316,'3c Mappings'!$B$8:$B$21,0),MATCH($B316,'3c Mappings'!$C$7:$O$7,0)))</f>
        <v>0</v>
      </c>
      <c r="I316" s="82">
        <f>IF(I211="-","-",I211*INDEX('3c Mappings'!$C$8:$O$21,MATCH($C316,'3c Mappings'!$B$8:$B$21,0),MATCH($B316,'3c Mappings'!$C$7:$O$7,0)))</f>
        <v>0</v>
      </c>
      <c r="J316" s="82">
        <f>IF(J211="-","-",J211*INDEX('3c Mappings'!$C$8:$O$21,MATCH($C316,'3c Mappings'!$B$8:$B$21,0),MATCH($B316,'3c Mappings'!$C$7:$O$7,0)))</f>
        <v>0</v>
      </c>
      <c r="K316" s="82">
        <f>IF(K211="-","-",K211*INDEX('3c Mappings'!$C$8:$O$21,MATCH($C316,'3c Mappings'!$B$8:$B$21,0),MATCH($B316,'3c Mappings'!$C$7:$O$7,0)))</f>
        <v>0</v>
      </c>
      <c r="L316" s="82">
        <f>IF(L211="-","-",L211*INDEX('3c Mappings'!$C$8:$O$21,MATCH($C316,'3c Mappings'!$B$8:$B$21,0),MATCH($B316,'3c Mappings'!$C$7:$O$7,0)))</f>
        <v>0</v>
      </c>
      <c r="M316" s="82">
        <f>IF(M211="-","-",M211*INDEX('3c Mappings'!$C$8:$O$21,MATCH($C316,'3c Mappings'!$B$8:$B$21,0),MATCH($B316,'3c Mappings'!$C$7:$O$7,0)))</f>
        <v>0</v>
      </c>
      <c r="N316" s="84"/>
      <c r="O316" s="82">
        <f>IF(O211="-","-",O211*INDEX('3c Mappings'!$C$8:$O$21,MATCH($C316,'3c Mappings'!$B$8:$B$21,0),MATCH($B316,'3c Mappings'!$C$7:$O$7,0)))</f>
        <v>0</v>
      </c>
      <c r="P316" s="82">
        <f>IF(P211="-","-",P211*INDEX('3c Mappings'!$C$8:$O$21,MATCH($C316,'3c Mappings'!$B$8:$B$21,0),MATCH($B316,'3c Mappings'!$C$7:$O$7,0)))</f>
        <v>0</v>
      </c>
      <c r="Q316" s="82">
        <f>IF(Q211="-","-",Q211*INDEX('3c Mappings'!$C$8:$O$21,MATCH($C316,'3c Mappings'!$B$8:$B$21,0),MATCH($B316,'3c Mappings'!$C$7:$O$7,0)))</f>
        <v>0</v>
      </c>
      <c r="R316" s="82">
        <f>IF(R211="-","-",R211*INDEX('3c Mappings'!$C$8:$O$21,MATCH($C316,'3c Mappings'!$B$8:$B$21,0),MATCH($B316,'3c Mappings'!$C$7:$O$7,0)))</f>
        <v>0</v>
      </c>
      <c r="S316" s="82">
        <f>IF(S211="-","-",S211*INDEX('3c Mappings'!$C$8:$O$21,MATCH($C316,'3c Mappings'!$B$8:$B$21,0),MATCH($B316,'3c Mappings'!$C$7:$O$7,0)))</f>
        <v>0</v>
      </c>
      <c r="T316" s="82">
        <f>IF(T211="-","-",T211*INDEX('3c Mappings'!$C$8:$O$21,MATCH($C316,'3c Mappings'!$B$8:$B$21,0),MATCH($B316,'3c Mappings'!$C$7:$O$7,0)))</f>
        <v>0</v>
      </c>
      <c r="U316" s="82">
        <f>IF(U211="-","-",U211*INDEX('3c Mappings'!$C$8:$O$21,MATCH($C316,'3c Mappings'!$B$8:$B$21,0),MATCH($B316,'3c Mappings'!$C$7:$O$7,0)))</f>
        <v>0</v>
      </c>
      <c r="V316" s="82">
        <f>IF(V211="-","-",V211*INDEX('3c Mappings'!$C$8:$O$21,MATCH($C316,'3c Mappings'!$B$8:$B$21,0),MATCH($B316,'3c Mappings'!$C$7:$O$7,0)))</f>
        <v>0</v>
      </c>
      <c r="W316" s="82">
        <f>IF(W211="-","-",W211*INDEX('3c Mappings'!$C$8:$O$21,MATCH($C316,'3c Mappings'!$B$8:$B$21,0),MATCH($B316,'3c Mappings'!$C$7:$O$7,0)))</f>
        <v>0</v>
      </c>
      <c r="X316" s="82" t="str">
        <f>IF(X211="-","-",X211*INDEX('3c Mappings'!$C$8:$O$21,MATCH($C316,'3c Mappings'!$B$8:$B$21,0),MATCH($B316,'3c Mappings'!$C$7:$O$7,0)))</f>
        <v>-</v>
      </c>
      <c r="Y316" s="82" t="str">
        <f>IF(Y211="-","-",Y211*INDEX('3c Mappings'!$C$8:$O$21,MATCH($C316,'3c Mappings'!$B$8:$B$21,0),MATCH($B316,'3c Mappings'!$C$7:$O$7,0)))</f>
        <v>-</v>
      </c>
      <c r="Z316" s="10"/>
    </row>
    <row r="317" spans="1:26" s="14" customFormat="1" ht="11.25">
      <c r="A317" s="10"/>
      <c r="B317" s="74" t="s">
        <v>157</v>
      </c>
      <c r="C317" s="75" t="s">
        <v>136</v>
      </c>
      <c r="D317" s="197"/>
      <c r="E317" s="29"/>
      <c r="F317" s="82">
        <f>IF(F212="-","-",F212*INDEX('3c Mappings'!$C$8:$O$21,MATCH($C317,'3c Mappings'!$B$8:$B$21,0),MATCH($B317,'3c Mappings'!$C$7:$O$7,0)))</f>
        <v>0</v>
      </c>
      <c r="G317" s="82">
        <f>IF(G212="-","-",G212*INDEX('3c Mappings'!$C$8:$O$21,MATCH($C317,'3c Mappings'!$B$8:$B$21,0),MATCH($B317,'3c Mappings'!$C$7:$O$7,0)))</f>
        <v>0</v>
      </c>
      <c r="H317" s="82">
        <f>IF(H212="-","-",H212*INDEX('3c Mappings'!$C$8:$O$21,MATCH($C317,'3c Mappings'!$B$8:$B$21,0),MATCH($B317,'3c Mappings'!$C$7:$O$7,0)))</f>
        <v>0</v>
      </c>
      <c r="I317" s="82">
        <f>IF(I212="-","-",I212*INDEX('3c Mappings'!$C$8:$O$21,MATCH($C317,'3c Mappings'!$B$8:$B$21,0),MATCH($B317,'3c Mappings'!$C$7:$O$7,0)))</f>
        <v>0</v>
      </c>
      <c r="J317" s="82">
        <f>IF(J212="-","-",J212*INDEX('3c Mappings'!$C$8:$O$21,MATCH($C317,'3c Mappings'!$B$8:$B$21,0),MATCH($B317,'3c Mappings'!$C$7:$O$7,0)))</f>
        <v>0</v>
      </c>
      <c r="K317" s="82">
        <f>IF(K212="-","-",K212*INDEX('3c Mappings'!$C$8:$O$21,MATCH($C317,'3c Mappings'!$B$8:$B$21,0),MATCH($B317,'3c Mappings'!$C$7:$O$7,0)))</f>
        <v>0</v>
      </c>
      <c r="L317" s="82">
        <f>IF(L212="-","-",L212*INDEX('3c Mappings'!$C$8:$O$21,MATCH($C317,'3c Mappings'!$B$8:$B$21,0),MATCH($B317,'3c Mappings'!$C$7:$O$7,0)))</f>
        <v>0</v>
      </c>
      <c r="M317" s="82">
        <f>IF(M212="-","-",M212*INDEX('3c Mappings'!$C$8:$O$21,MATCH($C317,'3c Mappings'!$B$8:$B$21,0),MATCH($B317,'3c Mappings'!$C$7:$O$7,0)))</f>
        <v>0</v>
      </c>
      <c r="N317" s="84"/>
      <c r="O317" s="82">
        <f>IF(O212="-","-",O212*INDEX('3c Mappings'!$C$8:$O$21,MATCH($C317,'3c Mappings'!$B$8:$B$21,0),MATCH($B317,'3c Mappings'!$C$7:$O$7,0)))</f>
        <v>0</v>
      </c>
      <c r="P317" s="82">
        <f>IF(P212="-","-",P212*INDEX('3c Mappings'!$C$8:$O$21,MATCH($C317,'3c Mappings'!$B$8:$B$21,0),MATCH($B317,'3c Mappings'!$C$7:$O$7,0)))</f>
        <v>0</v>
      </c>
      <c r="Q317" s="82">
        <f>IF(Q212="-","-",Q212*INDEX('3c Mappings'!$C$8:$O$21,MATCH($C317,'3c Mappings'!$B$8:$B$21,0),MATCH($B317,'3c Mappings'!$C$7:$O$7,0)))</f>
        <v>0</v>
      </c>
      <c r="R317" s="82">
        <f>IF(R212="-","-",R212*INDEX('3c Mappings'!$C$8:$O$21,MATCH($C317,'3c Mappings'!$B$8:$B$21,0),MATCH($B317,'3c Mappings'!$C$7:$O$7,0)))</f>
        <v>0</v>
      </c>
      <c r="S317" s="82">
        <f>IF(S212="-","-",S212*INDEX('3c Mappings'!$C$8:$O$21,MATCH($C317,'3c Mappings'!$B$8:$B$21,0),MATCH($B317,'3c Mappings'!$C$7:$O$7,0)))</f>
        <v>0</v>
      </c>
      <c r="T317" s="82">
        <f>IF(T212="-","-",T212*INDEX('3c Mappings'!$C$8:$O$21,MATCH($C317,'3c Mappings'!$B$8:$B$21,0),MATCH($B317,'3c Mappings'!$C$7:$O$7,0)))</f>
        <v>0</v>
      </c>
      <c r="U317" s="82">
        <f>IF(U212="-","-",U212*INDEX('3c Mappings'!$C$8:$O$21,MATCH($C317,'3c Mappings'!$B$8:$B$21,0),MATCH($B317,'3c Mappings'!$C$7:$O$7,0)))</f>
        <v>0</v>
      </c>
      <c r="V317" s="82">
        <f>IF(V212="-","-",V212*INDEX('3c Mappings'!$C$8:$O$21,MATCH($C317,'3c Mappings'!$B$8:$B$21,0),MATCH($B317,'3c Mappings'!$C$7:$O$7,0)))</f>
        <v>0</v>
      </c>
      <c r="W317" s="82">
        <f>IF(W212="-","-",W212*INDEX('3c Mappings'!$C$8:$O$21,MATCH($C317,'3c Mappings'!$B$8:$B$21,0),MATCH($B317,'3c Mappings'!$C$7:$O$7,0)))</f>
        <v>0</v>
      </c>
      <c r="X317" s="82" t="str">
        <f>IF(X212="-","-",X212*INDEX('3c Mappings'!$C$8:$O$21,MATCH($C317,'3c Mappings'!$B$8:$B$21,0),MATCH($B317,'3c Mappings'!$C$7:$O$7,0)))</f>
        <v>-</v>
      </c>
      <c r="Y317" s="82" t="str">
        <f>IF(Y212="-","-",Y212*INDEX('3c Mappings'!$C$8:$O$21,MATCH($C317,'3c Mappings'!$B$8:$B$21,0),MATCH($B317,'3c Mappings'!$C$7:$O$7,0)))</f>
        <v>-</v>
      </c>
      <c r="Z317" s="10"/>
    </row>
    <row r="318" spans="1:26" s="14" customFormat="1" ht="11.25">
      <c r="A318" s="10"/>
      <c r="B318" s="74" t="s">
        <v>158</v>
      </c>
      <c r="C318" s="75" t="s">
        <v>136</v>
      </c>
      <c r="D318" s="197"/>
      <c r="E318" s="29"/>
      <c r="F318" s="82">
        <f>IF(F213="-","-",F213*INDEX('3c Mappings'!$C$8:$O$21,MATCH($C318,'3c Mappings'!$B$8:$B$21,0),MATCH($B318,'3c Mappings'!$C$7:$O$7,0)))</f>
        <v>0</v>
      </c>
      <c r="G318" s="82">
        <f>IF(G213="-","-",G213*INDEX('3c Mappings'!$C$8:$O$21,MATCH($C318,'3c Mappings'!$B$8:$B$21,0),MATCH($B318,'3c Mappings'!$C$7:$O$7,0)))</f>
        <v>0</v>
      </c>
      <c r="H318" s="82">
        <f>IF(H213="-","-",H213*INDEX('3c Mappings'!$C$8:$O$21,MATCH($C318,'3c Mappings'!$B$8:$B$21,0),MATCH($B318,'3c Mappings'!$C$7:$O$7,0)))</f>
        <v>0</v>
      </c>
      <c r="I318" s="82">
        <f>IF(I213="-","-",I213*INDEX('3c Mappings'!$C$8:$O$21,MATCH($C318,'3c Mappings'!$B$8:$B$21,0),MATCH($B318,'3c Mappings'!$C$7:$O$7,0)))</f>
        <v>0</v>
      </c>
      <c r="J318" s="82">
        <f>IF(J213="-","-",J213*INDEX('3c Mappings'!$C$8:$O$21,MATCH($C318,'3c Mappings'!$B$8:$B$21,0),MATCH($B318,'3c Mappings'!$C$7:$O$7,0)))</f>
        <v>0</v>
      </c>
      <c r="K318" s="82">
        <f>IF(K213="-","-",K213*INDEX('3c Mappings'!$C$8:$O$21,MATCH($C318,'3c Mappings'!$B$8:$B$21,0),MATCH($B318,'3c Mappings'!$C$7:$O$7,0)))</f>
        <v>0</v>
      </c>
      <c r="L318" s="82">
        <f>IF(L213="-","-",L213*INDEX('3c Mappings'!$C$8:$O$21,MATCH($C318,'3c Mappings'!$B$8:$B$21,0),MATCH($B318,'3c Mappings'!$C$7:$O$7,0)))</f>
        <v>0</v>
      </c>
      <c r="M318" s="82">
        <f>IF(M213="-","-",M213*INDEX('3c Mappings'!$C$8:$O$21,MATCH($C318,'3c Mappings'!$B$8:$B$21,0),MATCH($B318,'3c Mappings'!$C$7:$O$7,0)))</f>
        <v>0</v>
      </c>
      <c r="N318" s="84"/>
      <c r="O318" s="82">
        <f>IF(O213="-","-",O213*INDEX('3c Mappings'!$C$8:$O$21,MATCH($C318,'3c Mappings'!$B$8:$B$21,0),MATCH($B318,'3c Mappings'!$C$7:$O$7,0)))</f>
        <v>0</v>
      </c>
      <c r="P318" s="82">
        <f>IF(P213="-","-",P213*INDEX('3c Mappings'!$C$8:$O$21,MATCH($C318,'3c Mappings'!$B$8:$B$21,0),MATCH($B318,'3c Mappings'!$C$7:$O$7,0)))</f>
        <v>0</v>
      </c>
      <c r="Q318" s="82">
        <f>IF(Q213="-","-",Q213*INDEX('3c Mappings'!$C$8:$O$21,MATCH($C318,'3c Mappings'!$B$8:$B$21,0),MATCH($B318,'3c Mappings'!$C$7:$O$7,0)))</f>
        <v>0</v>
      </c>
      <c r="R318" s="82">
        <f>IF(R213="-","-",R213*INDEX('3c Mappings'!$C$8:$O$21,MATCH($C318,'3c Mappings'!$B$8:$B$21,0),MATCH($B318,'3c Mappings'!$C$7:$O$7,0)))</f>
        <v>0</v>
      </c>
      <c r="S318" s="82">
        <f>IF(S213="-","-",S213*INDEX('3c Mappings'!$C$8:$O$21,MATCH($C318,'3c Mappings'!$B$8:$B$21,0),MATCH($B318,'3c Mappings'!$C$7:$O$7,0)))</f>
        <v>0</v>
      </c>
      <c r="T318" s="82">
        <f>IF(T213="-","-",T213*INDEX('3c Mappings'!$C$8:$O$21,MATCH($C318,'3c Mappings'!$B$8:$B$21,0),MATCH($B318,'3c Mappings'!$C$7:$O$7,0)))</f>
        <v>0</v>
      </c>
      <c r="U318" s="82">
        <f>IF(U213="-","-",U213*INDEX('3c Mappings'!$C$8:$O$21,MATCH($C318,'3c Mappings'!$B$8:$B$21,0),MATCH($B318,'3c Mappings'!$C$7:$O$7,0)))</f>
        <v>0</v>
      </c>
      <c r="V318" s="82">
        <f>IF(V213="-","-",V213*INDEX('3c Mappings'!$C$8:$O$21,MATCH($C318,'3c Mappings'!$B$8:$B$21,0),MATCH($B318,'3c Mappings'!$C$7:$O$7,0)))</f>
        <v>0</v>
      </c>
      <c r="W318" s="82">
        <f>IF(W213="-","-",W213*INDEX('3c Mappings'!$C$8:$O$21,MATCH($C318,'3c Mappings'!$B$8:$B$21,0),MATCH($B318,'3c Mappings'!$C$7:$O$7,0)))</f>
        <v>0</v>
      </c>
      <c r="X318" s="82" t="str">
        <f>IF(X213="-","-",X213*INDEX('3c Mappings'!$C$8:$O$21,MATCH($C318,'3c Mappings'!$B$8:$B$21,0),MATCH($B318,'3c Mappings'!$C$7:$O$7,0)))</f>
        <v>-</v>
      </c>
      <c r="Y318" s="82" t="str">
        <f>IF(Y213="-","-",Y213*INDEX('3c Mappings'!$C$8:$O$21,MATCH($C318,'3c Mappings'!$B$8:$B$21,0),MATCH($B318,'3c Mappings'!$C$7:$O$7,0)))</f>
        <v>-</v>
      </c>
      <c r="Z318" s="10"/>
    </row>
    <row r="319" spans="1:26" s="14" customFormat="1" ht="11.25">
      <c r="A319" s="10"/>
      <c r="B319" s="74" t="s">
        <v>159</v>
      </c>
      <c r="C319" s="75" t="s">
        <v>136</v>
      </c>
      <c r="D319" s="197"/>
      <c r="E319" s="29"/>
      <c r="F319" s="82">
        <f>IF(F214="-","-",F214*INDEX('3c Mappings'!$C$8:$O$21,MATCH($C319,'3c Mappings'!$B$8:$B$21,0),MATCH($B319,'3c Mappings'!$C$7:$O$7,0)))</f>
        <v>0</v>
      </c>
      <c r="G319" s="82">
        <f>IF(G214="-","-",G214*INDEX('3c Mappings'!$C$8:$O$21,MATCH($C319,'3c Mappings'!$B$8:$B$21,0),MATCH($B319,'3c Mappings'!$C$7:$O$7,0)))</f>
        <v>0</v>
      </c>
      <c r="H319" s="82">
        <f>IF(H214="-","-",H214*INDEX('3c Mappings'!$C$8:$O$21,MATCH($C319,'3c Mappings'!$B$8:$B$21,0),MATCH($B319,'3c Mappings'!$C$7:$O$7,0)))</f>
        <v>0</v>
      </c>
      <c r="I319" s="82">
        <f>IF(I214="-","-",I214*INDEX('3c Mappings'!$C$8:$O$21,MATCH($C319,'3c Mappings'!$B$8:$B$21,0),MATCH($B319,'3c Mappings'!$C$7:$O$7,0)))</f>
        <v>0</v>
      </c>
      <c r="J319" s="82">
        <f>IF(J214="-","-",J214*INDEX('3c Mappings'!$C$8:$O$21,MATCH($C319,'3c Mappings'!$B$8:$B$21,0),MATCH($B319,'3c Mappings'!$C$7:$O$7,0)))</f>
        <v>0</v>
      </c>
      <c r="K319" s="82">
        <f>IF(K214="-","-",K214*INDEX('3c Mappings'!$C$8:$O$21,MATCH($C319,'3c Mappings'!$B$8:$B$21,0),MATCH($B319,'3c Mappings'!$C$7:$O$7,0)))</f>
        <v>0</v>
      </c>
      <c r="L319" s="82">
        <f>IF(L214="-","-",L214*INDEX('3c Mappings'!$C$8:$O$21,MATCH($C319,'3c Mappings'!$B$8:$B$21,0),MATCH($B319,'3c Mappings'!$C$7:$O$7,0)))</f>
        <v>0</v>
      </c>
      <c r="M319" s="82">
        <f>IF(M214="-","-",M214*INDEX('3c Mappings'!$C$8:$O$21,MATCH($C319,'3c Mappings'!$B$8:$B$21,0),MATCH($B319,'3c Mappings'!$C$7:$O$7,0)))</f>
        <v>0</v>
      </c>
      <c r="N319" s="84"/>
      <c r="O319" s="82">
        <f>IF(O214="-","-",O214*INDEX('3c Mappings'!$C$8:$O$21,MATCH($C319,'3c Mappings'!$B$8:$B$21,0),MATCH($B319,'3c Mappings'!$C$7:$O$7,0)))</f>
        <v>0</v>
      </c>
      <c r="P319" s="82">
        <f>IF(P214="-","-",P214*INDEX('3c Mappings'!$C$8:$O$21,MATCH($C319,'3c Mappings'!$B$8:$B$21,0),MATCH($B319,'3c Mappings'!$C$7:$O$7,0)))</f>
        <v>0</v>
      </c>
      <c r="Q319" s="82">
        <f>IF(Q214="-","-",Q214*INDEX('3c Mappings'!$C$8:$O$21,MATCH($C319,'3c Mappings'!$B$8:$B$21,0),MATCH($B319,'3c Mappings'!$C$7:$O$7,0)))</f>
        <v>0</v>
      </c>
      <c r="R319" s="82">
        <f>IF(R214="-","-",R214*INDEX('3c Mappings'!$C$8:$O$21,MATCH($C319,'3c Mappings'!$B$8:$B$21,0),MATCH($B319,'3c Mappings'!$C$7:$O$7,0)))</f>
        <v>0</v>
      </c>
      <c r="S319" s="82">
        <f>IF(S214="-","-",S214*INDEX('3c Mappings'!$C$8:$O$21,MATCH($C319,'3c Mappings'!$B$8:$B$21,0),MATCH($B319,'3c Mappings'!$C$7:$O$7,0)))</f>
        <v>0</v>
      </c>
      <c r="T319" s="82">
        <f>IF(T214="-","-",T214*INDEX('3c Mappings'!$C$8:$O$21,MATCH($C319,'3c Mappings'!$B$8:$B$21,0),MATCH($B319,'3c Mappings'!$C$7:$O$7,0)))</f>
        <v>0</v>
      </c>
      <c r="U319" s="82">
        <f>IF(U214="-","-",U214*INDEX('3c Mappings'!$C$8:$O$21,MATCH($C319,'3c Mappings'!$B$8:$B$21,0),MATCH($B319,'3c Mappings'!$C$7:$O$7,0)))</f>
        <v>0</v>
      </c>
      <c r="V319" s="82">
        <f>IF(V214="-","-",V214*INDEX('3c Mappings'!$C$8:$O$21,MATCH($C319,'3c Mappings'!$B$8:$B$21,0),MATCH($B319,'3c Mappings'!$C$7:$O$7,0)))</f>
        <v>0</v>
      </c>
      <c r="W319" s="82">
        <f>IF(W214="-","-",W214*INDEX('3c Mappings'!$C$8:$O$21,MATCH($C319,'3c Mappings'!$B$8:$B$21,0),MATCH($B319,'3c Mappings'!$C$7:$O$7,0)))</f>
        <v>0</v>
      </c>
      <c r="X319" s="82" t="str">
        <f>IF(X214="-","-",X214*INDEX('3c Mappings'!$C$8:$O$21,MATCH($C319,'3c Mappings'!$B$8:$B$21,0),MATCH($B319,'3c Mappings'!$C$7:$O$7,0)))</f>
        <v>-</v>
      </c>
      <c r="Y319" s="82" t="str">
        <f>IF(Y214="-","-",Y214*INDEX('3c Mappings'!$C$8:$O$21,MATCH($C319,'3c Mappings'!$B$8:$B$21,0),MATCH($B319,'3c Mappings'!$C$7:$O$7,0)))</f>
        <v>-</v>
      </c>
      <c r="Z319" s="10"/>
    </row>
    <row r="320" spans="1:26" s="14" customFormat="1" ht="11.25">
      <c r="A320" s="10"/>
      <c r="B320" s="74" t="s">
        <v>160</v>
      </c>
      <c r="C320" s="75" t="s">
        <v>136</v>
      </c>
      <c r="D320" s="197"/>
      <c r="E320" s="29"/>
      <c r="F320" s="82">
        <f>IF(F215="-","-",F215*INDEX('3c Mappings'!$C$8:$O$21,MATCH($C320,'3c Mappings'!$B$8:$B$21,0),MATCH($B320,'3c Mappings'!$C$7:$O$7,0)))</f>
        <v>37.201908727526337</v>
      </c>
      <c r="G320" s="82">
        <f>IF(G215="-","-",G215*INDEX('3c Mappings'!$C$8:$O$21,MATCH($C320,'3c Mappings'!$B$8:$B$21,0),MATCH($B320,'3c Mappings'!$C$7:$O$7,0)))</f>
        <v>37.201908727526337</v>
      </c>
      <c r="H320" s="82">
        <f>IF(H215="-","-",H215*INDEX('3c Mappings'!$C$8:$O$21,MATCH($C320,'3c Mappings'!$B$8:$B$21,0),MATCH($B320,'3c Mappings'!$C$7:$O$7,0)))</f>
        <v>36.748829575486347</v>
      </c>
      <c r="I320" s="82">
        <f>IF(I215="-","-",I215*INDEX('3c Mappings'!$C$8:$O$21,MATCH($C320,'3c Mappings'!$B$8:$B$21,0),MATCH($B320,'3c Mappings'!$C$7:$O$7,0)))</f>
        <v>36.748829575486347</v>
      </c>
      <c r="J320" s="82">
        <f>IF(J215="-","-",J215*INDEX('3c Mappings'!$C$8:$O$21,MATCH($C320,'3c Mappings'!$B$8:$B$21,0),MATCH($B320,'3c Mappings'!$C$7:$O$7,0)))</f>
        <v>35.322836025484534</v>
      </c>
      <c r="K320" s="82">
        <f>IF(K215="-","-",K215*INDEX('3c Mappings'!$C$8:$O$21,MATCH($C320,'3c Mappings'!$B$8:$B$21,0),MATCH($B320,'3c Mappings'!$C$7:$O$7,0)))</f>
        <v>35.322836025484534</v>
      </c>
      <c r="L320" s="82">
        <f>IF(L215="-","-",L215*INDEX('3c Mappings'!$C$8:$O$21,MATCH($C320,'3c Mappings'!$B$8:$B$21,0),MATCH($B320,'3c Mappings'!$C$7:$O$7,0)))</f>
        <v>36.563290511243672</v>
      </c>
      <c r="M320" s="82">
        <f>IF(M215="-","-",M215*INDEX('3c Mappings'!$C$8:$O$21,MATCH($C320,'3c Mappings'!$B$8:$B$21,0),MATCH($B320,'3c Mappings'!$C$7:$O$7,0)))</f>
        <v>36.563290511243672</v>
      </c>
      <c r="N320" s="84"/>
      <c r="O320" s="82">
        <f>IF(O215="-","-",O215*INDEX('3c Mappings'!$C$8:$O$21,MATCH($C320,'3c Mappings'!$B$8:$B$21,0),MATCH($B320,'3c Mappings'!$C$7:$O$7,0)))</f>
        <v>36.563290511243672</v>
      </c>
      <c r="P320" s="82">
        <f>IF(P215="-","-",P215*INDEX('3c Mappings'!$C$8:$O$21,MATCH($C320,'3c Mappings'!$B$8:$B$21,0),MATCH($B320,'3c Mappings'!$C$7:$O$7,0)))</f>
        <v>39.100960176436665</v>
      </c>
      <c r="Q320" s="82">
        <f>IF(Q215="-","-",Q215*INDEX('3c Mappings'!$C$8:$O$21,MATCH($C320,'3c Mappings'!$B$8:$B$21,0),MATCH($B320,'3c Mappings'!$C$7:$O$7,0)))</f>
        <v>39.100960176436665</v>
      </c>
      <c r="R320" s="82">
        <f>IF(R215="-","-",R215*INDEX('3c Mappings'!$C$8:$O$21,MATCH($C320,'3c Mappings'!$B$8:$B$21,0),MATCH($B320,'3c Mappings'!$C$7:$O$7,0)))</f>
        <v>39.585822019129282</v>
      </c>
      <c r="S320" s="82">
        <f>IF(S215="-","-",S215*INDEX('3c Mappings'!$C$8:$O$21,MATCH($C320,'3c Mappings'!$B$8:$B$21,0),MATCH($B320,'3c Mappings'!$C$7:$O$7,0)))</f>
        <v>39.585822019129282</v>
      </c>
      <c r="T320" s="82">
        <f>IF(T215="-","-",T215*INDEX('3c Mappings'!$C$8:$O$21,MATCH($C320,'3c Mappings'!$B$8:$B$21,0),MATCH($B320,'3c Mappings'!$C$7:$O$7,0)))</f>
        <v>39.341714330214465</v>
      </c>
      <c r="U320" s="82">
        <f>IF(U215="-","-",U215*INDEX('3c Mappings'!$C$8:$O$21,MATCH($C320,'3c Mappings'!$B$8:$B$21,0),MATCH($B320,'3c Mappings'!$C$7:$O$7,0)))</f>
        <v>39.341714330214465</v>
      </c>
      <c r="V320" s="82">
        <f>IF(V215="-","-",V215*INDEX('3c Mappings'!$C$8:$O$21,MATCH($C320,'3c Mappings'!$B$8:$B$21,0),MATCH($B320,'3c Mappings'!$C$7:$O$7,0)))</f>
        <v>55.497260458702677</v>
      </c>
      <c r="W320" s="82">
        <f>IF(W215="-","-",W215*INDEX('3c Mappings'!$C$8:$O$21,MATCH($C320,'3c Mappings'!$B$8:$B$21,0),MATCH($B320,'3c Mappings'!$C$7:$O$7,0)))</f>
        <v>54.483419363731969</v>
      </c>
      <c r="X320" s="82" t="str">
        <f>IF(X215="-","-",X215*INDEX('3c Mappings'!$C$8:$O$21,MATCH($C320,'3c Mappings'!$B$8:$B$21,0),MATCH($B320,'3c Mappings'!$C$7:$O$7,0)))</f>
        <v>-</v>
      </c>
      <c r="Y320" s="82" t="str">
        <f>IF(Y215="-","-",Y215*INDEX('3c Mappings'!$C$8:$O$21,MATCH($C320,'3c Mappings'!$B$8:$B$21,0),MATCH($B320,'3c Mappings'!$C$7:$O$7,0)))</f>
        <v>-</v>
      </c>
      <c r="Z320" s="10"/>
    </row>
    <row r="321" spans="1:26" s="14" customFormat="1" ht="11.25">
      <c r="A321" s="10"/>
      <c r="B321" s="74" t="s">
        <v>161</v>
      </c>
      <c r="C321" s="75" t="s">
        <v>136</v>
      </c>
      <c r="D321" s="197"/>
      <c r="E321" s="29"/>
      <c r="F321" s="82">
        <f>IF(F216="-","-",F216*INDEX('3c Mappings'!$C$8:$O$21,MATCH($C321,'3c Mappings'!$B$8:$B$21,0),MATCH($B321,'3c Mappings'!$C$7:$O$7,0)))</f>
        <v>0</v>
      </c>
      <c r="G321" s="82">
        <f>IF(G216="-","-",G216*INDEX('3c Mappings'!$C$8:$O$21,MATCH($C321,'3c Mappings'!$B$8:$B$21,0),MATCH($B321,'3c Mappings'!$C$7:$O$7,0)))</f>
        <v>0</v>
      </c>
      <c r="H321" s="82">
        <f>IF(H216="-","-",H216*INDEX('3c Mappings'!$C$8:$O$21,MATCH($C321,'3c Mappings'!$B$8:$B$21,0),MATCH($B321,'3c Mappings'!$C$7:$O$7,0)))</f>
        <v>0</v>
      </c>
      <c r="I321" s="82">
        <f>IF(I216="-","-",I216*INDEX('3c Mappings'!$C$8:$O$21,MATCH($C321,'3c Mappings'!$B$8:$B$21,0),MATCH($B321,'3c Mappings'!$C$7:$O$7,0)))</f>
        <v>0</v>
      </c>
      <c r="J321" s="82">
        <f>IF(J216="-","-",J216*INDEX('3c Mappings'!$C$8:$O$21,MATCH($C321,'3c Mappings'!$B$8:$B$21,0),MATCH($B321,'3c Mappings'!$C$7:$O$7,0)))</f>
        <v>0</v>
      </c>
      <c r="K321" s="82">
        <f>IF(K216="-","-",K216*INDEX('3c Mappings'!$C$8:$O$21,MATCH($C321,'3c Mappings'!$B$8:$B$21,0),MATCH($B321,'3c Mappings'!$C$7:$O$7,0)))</f>
        <v>0</v>
      </c>
      <c r="L321" s="82">
        <f>IF(L216="-","-",L216*INDEX('3c Mappings'!$C$8:$O$21,MATCH($C321,'3c Mappings'!$B$8:$B$21,0),MATCH($B321,'3c Mappings'!$C$7:$O$7,0)))</f>
        <v>0</v>
      </c>
      <c r="M321" s="82">
        <f>IF(M216="-","-",M216*INDEX('3c Mappings'!$C$8:$O$21,MATCH($C321,'3c Mappings'!$B$8:$B$21,0),MATCH($B321,'3c Mappings'!$C$7:$O$7,0)))</f>
        <v>0</v>
      </c>
      <c r="N321" s="84"/>
      <c r="O321" s="82">
        <f>IF(O216="-","-",O216*INDEX('3c Mappings'!$C$8:$O$21,MATCH($C321,'3c Mappings'!$B$8:$B$21,0),MATCH($B321,'3c Mappings'!$C$7:$O$7,0)))</f>
        <v>0</v>
      </c>
      <c r="P321" s="82">
        <f>IF(P216="-","-",P216*INDEX('3c Mappings'!$C$8:$O$21,MATCH($C321,'3c Mappings'!$B$8:$B$21,0),MATCH($B321,'3c Mappings'!$C$7:$O$7,0)))</f>
        <v>0</v>
      </c>
      <c r="Q321" s="82">
        <f>IF(Q216="-","-",Q216*INDEX('3c Mappings'!$C$8:$O$21,MATCH($C321,'3c Mappings'!$B$8:$B$21,0),MATCH($B321,'3c Mappings'!$C$7:$O$7,0)))</f>
        <v>0</v>
      </c>
      <c r="R321" s="82">
        <f>IF(R216="-","-",R216*INDEX('3c Mappings'!$C$8:$O$21,MATCH($C321,'3c Mappings'!$B$8:$B$21,0),MATCH($B321,'3c Mappings'!$C$7:$O$7,0)))</f>
        <v>0</v>
      </c>
      <c r="S321" s="82">
        <f>IF(S216="-","-",S216*INDEX('3c Mappings'!$C$8:$O$21,MATCH($C321,'3c Mappings'!$B$8:$B$21,0),MATCH($B321,'3c Mappings'!$C$7:$O$7,0)))</f>
        <v>0</v>
      </c>
      <c r="T321" s="82">
        <f>IF(T216="-","-",T216*INDEX('3c Mappings'!$C$8:$O$21,MATCH($C321,'3c Mappings'!$B$8:$B$21,0),MATCH($B321,'3c Mappings'!$C$7:$O$7,0)))</f>
        <v>0</v>
      </c>
      <c r="U321" s="82">
        <f>IF(U216="-","-",U216*INDEX('3c Mappings'!$C$8:$O$21,MATCH($C321,'3c Mappings'!$B$8:$B$21,0),MATCH($B321,'3c Mappings'!$C$7:$O$7,0)))</f>
        <v>0</v>
      </c>
      <c r="V321" s="82">
        <f>IF(V216="-","-",V216*INDEX('3c Mappings'!$C$8:$O$21,MATCH($C321,'3c Mappings'!$B$8:$B$21,0),MATCH($B321,'3c Mappings'!$C$7:$O$7,0)))</f>
        <v>0</v>
      </c>
      <c r="W321" s="82">
        <f>IF(W216="-","-",W216*INDEX('3c Mappings'!$C$8:$O$21,MATCH($C321,'3c Mappings'!$B$8:$B$21,0),MATCH($B321,'3c Mappings'!$C$7:$O$7,0)))</f>
        <v>0</v>
      </c>
      <c r="X321" s="82" t="str">
        <f>IF(X216="-","-",X216*INDEX('3c Mappings'!$C$8:$O$21,MATCH($C321,'3c Mappings'!$B$8:$B$21,0),MATCH($B321,'3c Mappings'!$C$7:$O$7,0)))</f>
        <v>-</v>
      </c>
      <c r="Y321" s="82" t="str">
        <f>IF(Y216="-","-",Y216*INDEX('3c Mappings'!$C$8:$O$21,MATCH($C321,'3c Mappings'!$B$8:$B$21,0),MATCH($B321,'3c Mappings'!$C$7:$O$7,0)))</f>
        <v>-</v>
      </c>
      <c r="Z321" s="10"/>
    </row>
    <row r="322" spans="1:26" s="14" customFormat="1" ht="11.25">
      <c r="A322" s="10"/>
      <c r="B322" s="74" t="s">
        <v>162</v>
      </c>
      <c r="C322" s="75" t="s">
        <v>136</v>
      </c>
      <c r="D322" s="197"/>
      <c r="E322" s="29"/>
      <c r="F322" s="82">
        <f>IF(F217="-","-",F217*INDEX('3c Mappings'!$C$8:$O$21,MATCH($C322,'3c Mappings'!$B$8:$B$21,0),MATCH($B322,'3c Mappings'!$C$7:$O$7,0)))</f>
        <v>0</v>
      </c>
      <c r="G322" s="82">
        <f>IF(G217="-","-",G217*INDEX('3c Mappings'!$C$8:$O$21,MATCH($C322,'3c Mappings'!$B$8:$B$21,0),MATCH($B322,'3c Mappings'!$C$7:$O$7,0)))</f>
        <v>0</v>
      </c>
      <c r="H322" s="82">
        <f>IF(H217="-","-",H217*INDEX('3c Mappings'!$C$8:$O$21,MATCH($C322,'3c Mappings'!$B$8:$B$21,0),MATCH($B322,'3c Mappings'!$C$7:$O$7,0)))</f>
        <v>0</v>
      </c>
      <c r="I322" s="82">
        <f>IF(I217="-","-",I217*INDEX('3c Mappings'!$C$8:$O$21,MATCH($C322,'3c Mappings'!$B$8:$B$21,0),MATCH($B322,'3c Mappings'!$C$7:$O$7,0)))</f>
        <v>0</v>
      </c>
      <c r="J322" s="82">
        <f>IF(J217="-","-",J217*INDEX('3c Mappings'!$C$8:$O$21,MATCH($C322,'3c Mappings'!$B$8:$B$21,0),MATCH($B322,'3c Mappings'!$C$7:$O$7,0)))</f>
        <v>0</v>
      </c>
      <c r="K322" s="82">
        <f>IF(K217="-","-",K217*INDEX('3c Mappings'!$C$8:$O$21,MATCH($C322,'3c Mappings'!$B$8:$B$21,0),MATCH($B322,'3c Mappings'!$C$7:$O$7,0)))</f>
        <v>0</v>
      </c>
      <c r="L322" s="82">
        <f>IF(L217="-","-",L217*INDEX('3c Mappings'!$C$8:$O$21,MATCH($C322,'3c Mappings'!$B$8:$B$21,0),MATCH($B322,'3c Mappings'!$C$7:$O$7,0)))</f>
        <v>0</v>
      </c>
      <c r="M322" s="82">
        <f>IF(M217="-","-",M217*INDEX('3c Mappings'!$C$8:$O$21,MATCH($C322,'3c Mappings'!$B$8:$B$21,0),MATCH($B322,'3c Mappings'!$C$7:$O$7,0)))</f>
        <v>0</v>
      </c>
      <c r="N322" s="84"/>
      <c r="O322" s="82">
        <f>IF(O217="-","-",O217*INDEX('3c Mappings'!$C$8:$O$21,MATCH($C322,'3c Mappings'!$B$8:$B$21,0),MATCH($B322,'3c Mappings'!$C$7:$O$7,0)))</f>
        <v>0</v>
      </c>
      <c r="P322" s="82">
        <f>IF(P217="-","-",P217*INDEX('3c Mappings'!$C$8:$O$21,MATCH($C322,'3c Mappings'!$B$8:$B$21,0),MATCH($B322,'3c Mappings'!$C$7:$O$7,0)))</f>
        <v>0</v>
      </c>
      <c r="Q322" s="82">
        <f>IF(Q217="-","-",Q217*INDEX('3c Mappings'!$C$8:$O$21,MATCH($C322,'3c Mappings'!$B$8:$B$21,0),MATCH($B322,'3c Mappings'!$C$7:$O$7,0)))</f>
        <v>0</v>
      </c>
      <c r="R322" s="82">
        <f>IF(R217="-","-",R217*INDEX('3c Mappings'!$C$8:$O$21,MATCH($C322,'3c Mappings'!$B$8:$B$21,0),MATCH($B322,'3c Mappings'!$C$7:$O$7,0)))</f>
        <v>0</v>
      </c>
      <c r="S322" s="82">
        <f>IF(S217="-","-",S217*INDEX('3c Mappings'!$C$8:$O$21,MATCH($C322,'3c Mappings'!$B$8:$B$21,0),MATCH($B322,'3c Mappings'!$C$7:$O$7,0)))</f>
        <v>0</v>
      </c>
      <c r="T322" s="82">
        <f>IF(T217="-","-",T217*INDEX('3c Mappings'!$C$8:$O$21,MATCH($C322,'3c Mappings'!$B$8:$B$21,0),MATCH($B322,'3c Mappings'!$C$7:$O$7,0)))</f>
        <v>0</v>
      </c>
      <c r="U322" s="82">
        <f>IF(U217="-","-",U217*INDEX('3c Mappings'!$C$8:$O$21,MATCH($C322,'3c Mappings'!$B$8:$B$21,0),MATCH($B322,'3c Mappings'!$C$7:$O$7,0)))</f>
        <v>0</v>
      </c>
      <c r="V322" s="82">
        <f>IF(V217="-","-",V217*INDEX('3c Mappings'!$C$8:$O$21,MATCH($C322,'3c Mappings'!$B$8:$B$21,0),MATCH($B322,'3c Mappings'!$C$7:$O$7,0)))</f>
        <v>0</v>
      </c>
      <c r="W322" s="82">
        <f>IF(W217="-","-",W217*INDEX('3c Mappings'!$C$8:$O$21,MATCH($C322,'3c Mappings'!$B$8:$B$21,0),MATCH($B322,'3c Mappings'!$C$7:$O$7,0)))</f>
        <v>0</v>
      </c>
      <c r="X322" s="82" t="str">
        <f>IF(X217="-","-",X217*INDEX('3c Mappings'!$C$8:$O$21,MATCH($C322,'3c Mappings'!$B$8:$B$21,0),MATCH($B322,'3c Mappings'!$C$7:$O$7,0)))</f>
        <v>-</v>
      </c>
      <c r="Y322" s="82" t="str">
        <f>IF(Y217="-","-",Y217*INDEX('3c Mappings'!$C$8:$O$21,MATCH($C322,'3c Mappings'!$B$8:$B$21,0),MATCH($B322,'3c Mappings'!$C$7:$O$7,0)))</f>
        <v>-</v>
      </c>
      <c r="Z322" s="10"/>
    </row>
    <row r="323" spans="1:26" s="14" customFormat="1" ht="11.25">
      <c r="A323" s="10"/>
      <c r="B323" s="74" t="s">
        <v>163</v>
      </c>
      <c r="C323" s="75" t="s">
        <v>136</v>
      </c>
      <c r="D323" s="197"/>
      <c r="E323" s="29"/>
      <c r="F323" s="82">
        <f>IF(F218="-","-",F218*INDEX('3c Mappings'!$C$8:$O$21,MATCH($C323,'3c Mappings'!$B$8:$B$21,0),MATCH($B323,'3c Mappings'!$C$7:$O$7,0)))</f>
        <v>1.2613243457672958</v>
      </c>
      <c r="G323" s="82">
        <f>IF(G218="-","-",G218*INDEX('3c Mappings'!$C$8:$O$21,MATCH($C323,'3c Mappings'!$B$8:$B$21,0),MATCH($B323,'3c Mappings'!$C$7:$O$7,0)))</f>
        <v>1.2613243457672958</v>
      </c>
      <c r="H323" s="82">
        <f>IF(H218="-","-",H218*INDEX('3c Mappings'!$C$8:$O$21,MATCH($C323,'3c Mappings'!$B$8:$B$21,0),MATCH($B323,'3c Mappings'!$C$7:$O$7,0)))</f>
        <v>1.3386901085927452</v>
      </c>
      <c r="I323" s="82">
        <f>IF(I218="-","-",I218*INDEX('3c Mappings'!$C$8:$O$21,MATCH($C323,'3c Mappings'!$B$8:$B$21,0),MATCH($B323,'3c Mappings'!$C$7:$O$7,0)))</f>
        <v>1.3386901085927452</v>
      </c>
      <c r="J323" s="82">
        <f>IF(J218="-","-",J218*INDEX('3c Mappings'!$C$8:$O$21,MATCH($C323,'3c Mappings'!$B$8:$B$21,0),MATCH($B323,'3c Mappings'!$C$7:$O$7,0)))</f>
        <v>1.3051255973263791</v>
      </c>
      <c r="K323" s="82">
        <f>IF(K218="-","-",K218*INDEX('3c Mappings'!$C$8:$O$21,MATCH($C323,'3c Mappings'!$B$8:$B$21,0),MATCH($B323,'3c Mappings'!$C$7:$O$7,0)))</f>
        <v>1.3051255973263791</v>
      </c>
      <c r="L323" s="82">
        <f>IF(L218="-","-",L218*INDEX('3c Mappings'!$C$8:$O$21,MATCH($C323,'3c Mappings'!$B$8:$B$21,0),MATCH($B323,'3c Mappings'!$C$7:$O$7,0)))</f>
        <v>1.3941985872299116</v>
      </c>
      <c r="M323" s="82">
        <f>IF(M218="-","-",M218*INDEX('3c Mappings'!$C$8:$O$21,MATCH($C323,'3c Mappings'!$B$8:$B$21,0),MATCH($B323,'3c Mappings'!$C$7:$O$7,0)))</f>
        <v>1.3941985872299116</v>
      </c>
      <c r="N323" s="84"/>
      <c r="O323" s="82">
        <f>IF(O218="-","-",O218*INDEX('3c Mappings'!$C$8:$O$21,MATCH($C323,'3c Mappings'!$B$8:$B$21,0),MATCH($B323,'3c Mappings'!$C$7:$O$7,0)))</f>
        <v>1.3941985872299116</v>
      </c>
      <c r="P323" s="82">
        <f>IF(P218="-","-",P218*INDEX('3c Mappings'!$C$8:$O$21,MATCH($C323,'3c Mappings'!$B$8:$B$21,0),MATCH($B323,'3c Mappings'!$C$7:$O$7,0)))</f>
        <v>1.4058128415124402</v>
      </c>
      <c r="Q323" s="82">
        <f>IF(Q218="-","-",Q218*INDEX('3c Mappings'!$C$8:$O$21,MATCH($C323,'3c Mappings'!$B$8:$B$21,0),MATCH($B323,'3c Mappings'!$C$7:$O$7,0)))</f>
        <v>1.4058128415124402</v>
      </c>
      <c r="R323" s="82">
        <f>IF(R218="-","-",R218*INDEX('3c Mappings'!$C$8:$O$21,MATCH($C323,'3c Mappings'!$B$8:$B$21,0),MATCH($B323,'3c Mappings'!$C$7:$O$7,0)))</f>
        <v>1.4334478696647441</v>
      </c>
      <c r="S323" s="82">
        <f>IF(S218="-","-",S218*INDEX('3c Mappings'!$C$8:$O$21,MATCH($C323,'3c Mappings'!$B$8:$B$21,0),MATCH($B323,'3c Mappings'!$C$7:$O$7,0)))</f>
        <v>1.4334478696647441</v>
      </c>
      <c r="T323" s="82">
        <f>IF(T218="-","-",T218*INDEX('3c Mappings'!$C$8:$O$21,MATCH($C323,'3c Mappings'!$B$8:$B$21,0),MATCH($B323,'3c Mappings'!$C$7:$O$7,0)))</f>
        <v>1.2047016466286222</v>
      </c>
      <c r="U323" s="82">
        <f>IF(U218="-","-",U218*INDEX('3c Mappings'!$C$8:$O$21,MATCH($C323,'3c Mappings'!$B$8:$B$21,0),MATCH($B323,'3c Mappings'!$C$7:$O$7,0)))</f>
        <v>1.2047016466286222</v>
      </c>
      <c r="V323" s="82">
        <f>IF(V218="-","-",V218*INDEX('3c Mappings'!$C$8:$O$21,MATCH($C323,'3c Mappings'!$B$8:$B$21,0),MATCH($B323,'3c Mappings'!$C$7:$O$7,0)))</f>
        <v>1.7178725165624875</v>
      </c>
      <c r="W323" s="82">
        <f>IF(W218="-","-",W218*INDEX('3c Mappings'!$C$8:$O$21,MATCH($C323,'3c Mappings'!$B$8:$B$21,0),MATCH($B323,'3c Mappings'!$C$7:$O$7,0)))</f>
        <v>1.6493226246588937</v>
      </c>
      <c r="X323" s="82" t="str">
        <f>IF(X218="-","-",X218*INDEX('3c Mappings'!$C$8:$O$21,MATCH($C323,'3c Mappings'!$B$8:$B$21,0),MATCH($B323,'3c Mappings'!$C$7:$O$7,0)))</f>
        <v>-</v>
      </c>
      <c r="Y323" s="82" t="str">
        <f>IF(Y218="-","-",Y218*INDEX('3c Mappings'!$C$8:$O$21,MATCH($C323,'3c Mappings'!$B$8:$B$21,0),MATCH($B323,'3c Mappings'!$C$7:$O$7,0)))</f>
        <v>-</v>
      </c>
      <c r="Z323" s="10"/>
    </row>
    <row r="324" spans="1:26" s="14" customFormat="1" ht="11.25">
      <c r="A324" s="10"/>
      <c r="B324" s="74" t="s">
        <v>164</v>
      </c>
      <c r="C324" s="75" t="s">
        <v>136</v>
      </c>
      <c r="D324" s="197"/>
      <c r="E324" s="29"/>
      <c r="F324" s="82">
        <f>IF(F219="-","-",F219*INDEX('3c Mappings'!$C$8:$O$21,MATCH($C324,'3c Mappings'!$B$8:$B$21,0),MATCH($B324,'3c Mappings'!$C$7:$O$7,0)))</f>
        <v>74.69885062618556</v>
      </c>
      <c r="G324" s="82">
        <f>IF(G219="-","-",G219*INDEX('3c Mappings'!$C$8:$O$21,MATCH($C324,'3c Mappings'!$B$8:$B$21,0),MATCH($B324,'3c Mappings'!$C$7:$O$7,0)))</f>
        <v>74.69885062618556</v>
      </c>
      <c r="H324" s="82">
        <f>IF(H219="-","-",H219*INDEX('3c Mappings'!$C$8:$O$21,MATCH($C324,'3c Mappings'!$B$8:$B$21,0),MATCH($B324,'3c Mappings'!$C$7:$O$7,0)))</f>
        <v>74.100332000060405</v>
      </c>
      <c r="I324" s="82">
        <f>IF(I219="-","-",I219*INDEX('3c Mappings'!$C$8:$O$21,MATCH($C324,'3c Mappings'!$B$8:$B$21,0),MATCH($B324,'3c Mappings'!$C$7:$O$7,0)))</f>
        <v>74.100332000060405</v>
      </c>
      <c r="J324" s="82">
        <f>IF(J219="-","-",J219*INDEX('3c Mappings'!$C$8:$O$21,MATCH($C324,'3c Mappings'!$B$8:$B$21,0),MATCH($B324,'3c Mappings'!$C$7:$O$7,0)))</f>
        <v>72.4885273557869</v>
      </c>
      <c r="K324" s="82">
        <f>IF(K219="-","-",K219*INDEX('3c Mappings'!$C$8:$O$21,MATCH($C324,'3c Mappings'!$B$8:$B$21,0),MATCH($B324,'3c Mappings'!$C$7:$O$7,0)))</f>
        <v>72.4885273557869</v>
      </c>
      <c r="L324" s="82">
        <f>IF(L219="-","-",L219*INDEX('3c Mappings'!$C$8:$O$21,MATCH($C324,'3c Mappings'!$B$8:$B$21,0),MATCH($B324,'3c Mappings'!$C$7:$O$7,0)))</f>
        <v>76.390553632609056</v>
      </c>
      <c r="M324" s="82">
        <f>IF(M219="-","-",M219*INDEX('3c Mappings'!$C$8:$O$21,MATCH($C324,'3c Mappings'!$B$8:$B$21,0),MATCH($B324,'3c Mappings'!$C$7:$O$7,0)))</f>
        <v>76.390553632609056</v>
      </c>
      <c r="N324" s="84"/>
      <c r="O324" s="82">
        <f>IF(O219="-","-",O219*INDEX('3c Mappings'!$C$8:$O$21,MATCH($C324,'3c Mappings'!$B$8:$B$21,0),MATCH($B324,'3c Mappings'!$C$7:$O$7,0)))</f>
        <v>76.390553632609056</v>
      </c>
      <c r="P324" s="82">
        <f>IF(P219="-","-",P219*INDEX('3c Mappings'!$C$8:$O$21,MATCH($C324,'3c Mappings'!$B$8:$B$21,0),MATCH($B324,'3c Mappings'!$C$7:$O$7,0)))</f>
        <v>78.610748298980099</v>
      </c>
      <c r="Q324" s="82">
        <f>IF(Q219="-","-",Q219*INDEX('3c Mappings'!$C$8:$O$21,MATCH($C324,'3c Mappings'!$B$8:$B$21,0),MATCH($B324,'3c Mappings'!$C$7:$O$7,0)))</f>
        <v>78.610748298980099</v>
      </c>
      <c r="R324" s="82">
        <f>IF(R219="-","-",R219*INDEX('3c Mappings'!$C$8:$O$21,MATCH($C324,'3c Mappings'!$B$8:$B$21,0),MATCH($B324,'3c Mappings'!$C$7:$O$7,0)))</f>
        <v>80.429005253235701</v>
      </c>
      <c r="S324" s="82">
        <f>IF(S219="-","-",S219*INDEX('3c Mappings'!$C$8:$O$21,MATCH($C324,'3c Mappings'!$B$8:$B$21,0),MATCH($B324,'3c Mappings'!$C$7:$O$7,0)))</f>
        <v>80.429005253235701</v>
      </c>
      <c r="T324" s="82">
        <f>IF(T219="-","-",T219*INDEX('3c Mappings'!$C$8:$O$21,MATCH($C324,'3c Mappings'!$B$8:$B$21,0),MATCH($B324,'3c Mappings'!$C$7:$O$7,0)))</f>
        <v>72.351810105265599</v>
      </c>
      <c r="U324" s="82">
        <f>IF(U219="-","-",U219*INDEX('3c Mappings'!$C$8:$O$21,MATCH($C324,'3c Mappings'!$B$8:$B$21,0),MATCH($B324,'3c Mappings'!$C$7:$O$7,0)))</f>
        <v>72.351810105265599</v>
      </c>
      <c r="V324" s="82">
        <f>IF(V219="-","-",V219*INDEX('3c Mappings'!$C$8:$O$21,MATCH($C324,'3c Mappings'!$B$8:$B$21,0),MATCH($B324,'3c Mappings'!$C$7:$O$7,0)))</f>
        <v>102.83142809034264</v>
      </c>
      <c r="W324" s="82">
        <f>IF(W219="-","-",W219*INDEX('3c Mappings'!$C$8:$O$21,MATCH($C324,'3c Mappings'!$B$8:$B$21,0),MATCH($B324,'3c Mappings'!$C$7:$O$7,0)))</f>
        <v>98.72046263358736</v>
      </c>
      <c r="X324" s="82" t="str">
        <f>IF(X219="-","-",X219*INDEX('3c Mappings'!$C$8:$O$21,MATCH($C324,'3c Mappings'!$B$8:$B$21,0),MATCH($B324,'3c Mappings'!$C$7:$O$7,0)))</f>
        <v>-</v>
      </c>
      <c r="Y324" s="82" t="str">
        <f>IF(Y219="-","-",Y219*INDEX('3c Mappings'!$C$8:$O$21,MATCH($C324,'3c Mappings'!$B$8:$B$21,0),MATCH($B324,'3c Mappings'!$C$7:$O$7,0)))</f>
        <v>-</v>
      </c>
      <c r="Z324" s="10"/>
    </row>
    <row r="325" spans="1:26" s="14" customFormat="1" ht="11.25">
      <c r="A325" s="10"/>
      <c r="B325" s="74" t="s">
        <v>165</v>
      </c>
      <c r="C325" s="75" t="s">
        <v>136</v>
      </c>
      <c r="D325" s="197"/>
      <c r="E325" s="29"/>
      <c r="F325" s="82">
        <f>IF(F220="-","-",F220*INDEX('3c Mappings'!$C$8:$O$21,MATCH($C325,'3c Mappings'!$B$8:$B$21,0),MATCH($B325,'3c Mappings'!$C$7:$O$7,0)))</f>
        <v>11.608261243763801</v>
      </c>
      <c r="G325" s="82">
        <f>IF(G220="-","-",G220*INDEX('3c Mappings'!$C$8:$O$21,MATCH($C325,'3c Mappings'!$B$8:$B$21,0),MATCH($B325,'3c Mappings'!$C$7:$O$7,0)))</f>
        <v>11.608261243763801</v>
      </c>
      <c r="H325" s="82">
        <f>IF(H220="-","-",H220*INDEX('3c Mappings'!$C$8:$O$21,MATCH($C325,'3c Mappings'!$B$8:$B$21,0),MATCH($B325,'3c Mappings'!$C$7:$O$7,0)))</f>
        <v>11.961098111283476</v>
      </c>
      <c r="I325" s="82">
        <f>IF(I220="-","-",I220*INDEX('3c Mappings'!$C$8:$O$21,MATCH($C325,'3c Mappings'!$B$8:$B$21,0),MATCH($B325,'3c Mappings'!$C$7:$O$7,0)))</f>
        <v>11.961098111283476</v>
      </c>
      <c r="J325" s="82">
        <f>IF(J220="-","-",J220*INDEX('3c Mappings'!$C$8:$O$21,MATCH($C325,'3c Mappings'!$B$8:$B$21,0),MATCH($B325,'3c Mappings'!$C$7:$O$7,0)))</f>
        <v>11.795839216093086</v>
      </c>
      <c r="K325" s="82">
        <f>IF(K220="-","-",K220*INDEX('3c Mappings'!$C$8:$O$21,MATCH($C325,'3c Mappings'!$B$8:$B$21,0),MATCH($B325,'3c Mappings'!$C$7:$O$7,0)))</f>
        <v>11.795839216093086</v>
      </c>
      <c r="L325" s="82">
        <f>IF(L220="-","-",L220*INDEX('3c Mappings'!$C$8:$O$21,MATCH($C325,'3c Mappings'!$B$8:$B$21,0),MATCH($B325,'3c Mappings'!$C$7:$O$7,0)))</f>
        <v>11.834461310029965</v>
      </c>
      <c r="M325" s="82">
        <f>IF(M220="-","-",M220*INDEX('3c Mappings'!$C$8:$O$21,MATCH($C325,'3c Mappings'!$B$8:$B$21,0),MATCH($B325,'3c Mappings'!$C$7:$O$7,0)))</f>
        <v>11.834461310029965</v>
      </c>
      <c r="N325" s="84"/>
      <c r="O325" s="82">
        <f>IF(O220="-","-",O220*INDEX('3c Mappings'!$C$8:$O$21,MATCH($C325,'3c Mappings'!$B$8:$B$21,0),MATCH($B325,'3c Mappings'!$C$7:$O$7,0)))</f>
        <v>11.834461310029965</v>
      </c>
      <c r="P325" s="82">
        <f>IF(P220="-","-",P220*INDEX('3c Mappings'!$C$8:$O$21,MATCH($C325,'3c Mappings'!$B$8:$B$21,0),MATCH($B325,'3c Mappings'!$C$7:$O$7,0)))</f>
        <v>12.646099651060759</v>
      </c>
      <c r="Q325" s="82">
        <f>IF(Q220="-","-",Q220*INDEX('3c Mappings'!$C$8:$O$21,MATCH($C325,'3c Mappings'!$B$8:$B$21,0),MATCH($B325,'3c Mappings'!$C$7:$O$7,0)))</f>
        <v>12.646099651060759</v>
      </c>
      <c r="R325" s="82">
        <f>IF(R220="-","-",R220*INDEX('3c Mappings'!$C$8:$O$21,MATCH($C325,'3c Mappings'!$B$8:$B$21,0),MATCH($B325,'3c Mappings'!$C$7:$O$7,0)))</f>
        <v>12.514575736369109</v>
      </c>
      <c r="S325" s="82">
        <f>IF(S220="-","-",S220*INDEX('3c Mappings'!$C$8:$O$21,MATCH($C325,'3c Mappings'!$B$8:$B$21,0),MATCH($B325,'3c Mappings'!$C$7:$O$7,0)))</f>
        <v>12.514575736369109</v>
      </c>
      <c r="T325" s="82">
        <f>IF(T220="-","-",T220*INDEX('3c Mappings'!$C$8:$O$21,MATCH($C325,'3c Mappings'!$B$8:$B$21,0),MATCH($B325,'3c Mappings'!$C$7:$O$7,0)))</f>
        <v>12.687783816413354</v>
      </c>
      <c r="U325" s="82">
        <f>IF(U220="-","-",U220*INDEX('3c Mappings'!$C$8:$O$21,MATCH($C325,'3c Mappings'!$B$8:$B$21,0),MATCH($B325,'3c Mappings'!$C$7:$O$7,0)))</f>
        <v>12.687783816413354</v>
      </c>
      <c r="V325" s="82">
        <f>IF(V220="-","-",V220*INDEX('3c Mappings'!$C$8:$O$21,MATCH($C325,'3c Mappings'!$B$8:$B$21,0),MATCH($B325,'3c Mappings'!$C$7:$O$7,0)))</f>
        <v>17.023146212535792</v>
      </c>
      <c r="W325" s="82">
        <f>IF(W220="-","-",W220*INDEX('3c Mappings'!$C$8:$O$21,MATCH($C325,'3c Mappings'!$B$8:$B$21,0),MATCH($B325,'3c Mappings'!$C$7:$O$7,0)))</f>
        <v>16.124524243733031</v>
      </c>
      <c r="X325" s="82" t="str">
        <f>IF(X220="-","-",X220*INDEX('3c Mappings'!$C$8:$O$21,MATCH($C325,'3c Mappings'!$B$8:$B$21,0),MATCH($B325,'3c Mappings'!$C$7:$O$7,0)))</f>
        <v>-</v>
      </c>
      <c r="Y325" s="82" t="str">
        <f>IF(Y220="-","-",Y220*INDEX('3c Mappings'!$C$8:$O$21,MATCH($C325,'3c Mappings'!$B$8:$B$21,0),MATCH($B325,'3c Mappings'!$C$7:$O$7,0)))</f>
        <v>-</v>
      </c>
      <c r="Z325" s="10"/>
    </row>
    <row r="326" spans="1:26" s="14" customFormat="1" ht="11.25">
      <c r="A326" s="10"/>
      <c r="B326" s="74" t="s">
        <v>166</v>
      </c>
      <c r="C326" s="75" t="s">
        <v>136</v>
      </c>
      <c r="D326" s="197"/>
      <c r="E326" s="29"/>
      <c r="F326" s="82">
        <f>IF(F221="-","-",F221*INDEX('3c Mappings'!$C$8:$O$21,MATCH($C326,'3c Mappings'!$B$8:$B$21,0),MATCH($B326,'3c Mappings'!$C$7:$O$7,0)))</f>
        <v>0</v>
      </c>
      <c r="G326" s="82">
        <f>IF(G221="-","-",G221*INDEX('3c Mappings'!$C$8:$O$21,MATCH($C326,'3c Mappings'!$B$8:$B$21,0),MATCH($B326,'3c Mappings'!$C$7:$O$7,0)))</f>
        <v>0</v>
      </c>
      <c r="H326" s="82">
        <f>IF(H221="-","-",H221*INDEX('3c Mappings'!$C$8:$O$21,MATCH($C326,'3c Mappings'!$B$8:$B$21,0),MATCH($B326,'3c Mappings'!$C$7:$O$7,0)))</f>
        <v>0</v>
      </c>
      <c r="I326" s="82">
        <f>IF(I221="-","-",I221*INDEX('3c Mappings'!$C$8:$O$21,MATCH($C326,'3c Mappings'!$B$8:$B$21,0),MATCH($B326,'3c Mappings'!$C$7:$O$7,0)))</f>
        <v>0</v>
      </c>
      <c r="J326" s="82">
        <f>IF(J221="-","-",J221*INDEX('3c Mappings'!$C$8:$O$21,MATCH($C326,'3c Mappings'!$B$8:$B$21,0),MATCH($B326,'3c Mappings'!$C$7:$O$7,0)))</f>
        <v>0</v>
      </c>
      <c r="K326" s="82">
        <f>IF(K221="-","-",K221*INDEX('3c Mappings'!$C$8:$O$21,MATCH($C326,'3c Mappings'!$B$8:$B$21,0),MATCH($B326,'3c Mappings'!$C$7:$O$7,0)))</f>
        <v>0</v>
      </c>
      <c r="L326" s="82">
        <f>IF(L221="-","-",L221*INDEX('3c Mappings'!$C$8:$O$21,MATCH($C326,'3c Mappings'!$B$8:$B$21,0),MATCH($B326,'3c Mappings'!$C$7:$O$7,0)))</f>
        <v>0</v>
      </c>
      <c r="M326" s="82">
        <f>IF(M221="-","-",M221*INDEX('3c Mappings'!$C$8:$O$21,MATCH($C326,'3c Mappings'!$B$8:$B$21,0),MATCH($B326,'3c Mappings'!$C$7:$O$7,0)))</f>
        <v>0</v>
      </c>
      <c r="N326" s="84"/>
      <c r="O326" s="82">
        <f>IF(O221="-","-",O221*INDEX('3c Mappings'!$C$8:$O$21,MATCH($C326,'3c Mappings'!$B$8:$B$21,0),MATCH($B326,'3c Mappings'!$C$7:$O$7,0)))</f>
        <v>0</v>
      </c>
      <c r="P326" s="82">
        <f>IF(P221="-","-",P221*INDEX('3c Mappings'!$C$8:$O$21,MATCH($C326,'3c Mappings'!$B$8:$B$21,0),MATCH($B326,'3c Mappings'!$C$7:$O$7,0)))</f>
        <v>0</v>
      </c>
      <c r="Q326" s="82">
        <f>IF(Q221="-","-",Q221*INDEX('3c Mappings'!$C$8:$O$21,MATCH($C326,'3c Mappings'!$B$8:$B$21,0),MATCH($B326,'3c Mappings'!$C$7:$O$7,0)))</f>
        <v>0</v>
      </c>
      <c r="R326" s="82">
        <f>IF(R221="-","-",R221*INDEX('3c Mappings'!$C$8:$O$21,MATCH($C326,'3c Mappings'!$B$8:$B$21,0),MATCH($B326,'3c Mappings'!$C$7:$O$7,0)))</f>
        <v>0</v>
      </c>
      <c r="S326" s="82">
        <f>IF(S221="-","-",S221*INDEX('3c Mappings'!$C$8:$O$21,MATCH($C326,'3c Mappings'!$B$8:$B$21,0),MATCH($B326,'3c Mappings'!$C$7:$O$7,0)))</f>
        <v>0</v>
      </c>
      <c r="T326" s="82">
        <f>IF(T221="-","-",T221*INDEX('3c Mappings'!$C$8:$O$21,MATCH($C326,'3c Mappings'!$B$8:$B$21,0),MATCH($B326,'3c Mappings'!$C$7:$O$7,0)))</f>
        <v>0</v>
      </c>
      <c r="U326" s="82">
        <f>IF(U221="-","-",U221*INDEX('3c Mappings'!$C$8:$O$21,MATCH($C326,'3c Mappings'!$B$8:$B$21,0),MATCH($B326,'3c Mappings'!$C$7:$O$7,0)))</f>
        <v>0</v>
      </c>
      <c r="V326" s="82">
        <f>IF(V221="-","-",V221*INDEX('3c Mappings'!$C$8:$O$21,MATCH($C326,'3c Mappings'!$B$8:$B$21,0),MATCH($B326,'3c Mappings'!$C$7:$O$7,0)))</f>
        <v>0</v>
      </c>
      <c r="W326" s="82">
        <f>IF(W221="-","-",W221*INDEX('3c Mappings'!$C$8:$O$21,MATCH($C326,'3c Mappings'!$B$8:$B$21,0),MATCH($B326,'3c Mappings'!$C$7:$O$7,0)))</f>
        <v>0</v>
      </c>
      <c r="X326" s="82" t="str">
        <f>IF(X221="-","-",X221*INDEX('3c Mappings'!$C$8:$O$21,MATCH($C326,'3c Mappings'!$B$8:$B$21,0),MATCH($B326,'3c Mappings'!$C$7:$O$7,0)))</f>
        <v>-</v>
      </c>
      <c r="Y326" s="82" t="str">
        <f>IF(Y221="-","-",Y221*INDEX('3c Mappings'!$C$8:$O$21,MATCH($C326,'3c Mappings'!$B$8:$B$21,0),MATCH($B326,'3c Mappings'!$C$7:$O$7,0)))</f>
        <v>-</v>
      </c>
      <c r="Z326" s="10"/>
    </row>
    <row r="327" spans="1:26" s="14" customFormat="1" ht="11.25">
      <c r="A327" s="10"/>
      <c r="B327" s="74" t="s">
        <v>167</v>
      </c>
      <c r="C327" s="75" t="s">
        <v>136</v>
      </c>
      <c r="D327" s="197"/>
      <c r="E327" s="29"/>
      <c r="F327" s="82">
        <f>IF(F222="-","-",F222*INDEX('3c Mappings'!$C$8:$O$21,MATCH($C327,'3c Mappings'!$B$8:$B$21,0),MATCH($B327,'3c Mappings'!$C$7:$O$7,0)))</f>
        <v>0</v>
      </c>
      <c r="G327" s="82">
        <f>IF(G222="-","-",G222*INDEX('3c Mappings'!$C$8:$O$21,MATCH($C327,'3c Mappings'!$B$8:$B$21,0),MATCH($B327,'3c Mappings'!$C$7:$O$7,0)))</f>
        <v>0</v>
      </c>
      <c r="H327" s="82">
        <f>IF(H222="-","-",H222*INDEX('3c Mappings'!$C$8:$O$21,MATCH($C327,'3c Mappings'!$B$8:$B$21,0),MATCH($B327,'3c Mappings'!$C$7:$O$7,0)))</f>
        <v>0</v>
      </c>
      <c r="I327" s="82">
        <f>IF(I222="-","-",I222*INDEX('3c Mappings'!$C$8:$O$21,MATCH($C327,'3c Mappings'!$B$8:$B$21,0),MATCH($B327,'3c Mappings'!$C$7:$O$7,0)))</f>
        <v>0</v>
      </c>
      <c r="J327" s="82">
        <f>IF(J222="-","-",J222*INDEX('3c Mappings'!$C$8:$O$21,MATCH($C327,'3c Mappings'!$B$8:$B$21,0),MATCH($B327,'3c Mappings'!$C$7:$O$7,0)))</f>
        <v>0</v>
      </c>
      <c r="K327" s="82">
        <f>IF(K222="-","-",K222*INDEX('3c Mappings'!$C$8:$O$21,MATCH($C327,'3c Mappings'!$B$8:$B$21,0),MATCH($B327,'3c Mappings'!$C$7:$O$7,0)))</f>
        <v>0</v>
      </c>
      <c r="L327" s="82">
        <f>IF(L222="-","-",L222*INDEX('3c Mappings'!$C$8:$O$21,MATCH($C327,'3c Mappings'!$B$8:$B$21,0),MATCH($B327,'3c Mappings'!$C$7:$O$7,0)))</f>
        <v>0</v>
      </c>
      <c r="M327" s="82">
        <f>IF(M222="-","-",M222*INDEX('3c Mappings'!$C$8:$O$21,MATCH($C327,'3c Mappings'!$B$8:$B$21,0),MATCH($B327,'3c Mappings'!$C$7:$O$7,0)))</f>
        <v>0</v>
      </c>
      <c r="N327" s="84"/>
      <c r="O327" s="82">
        <f>IF(O222="-","-",O222*INDEX('3c Mappings'!$C$8:$O$21,MATCH($C327,'3c Mappings'!$B$8:$B$21,0),MATCH($B327,'3c Mappings'!$C$7:$O$7,0)))</f>
        <v>0</v>
      </c>
      <c r="P327" s="82">
        <f>IF(P222="-","-",P222*INDEX('3c Mappings'!$C$8:$O$21,MATCH($C327,'3c Mappings'!$B$8:$B$21,0),MATCH($B327,'3c Mappings'!$C$7:$O$7,0)))</f>
        <v>0</v>
      </c>
      <c r="Q327" s="82">
        <f>IF(Q222="-","-",Q222*INDEX('3c Mappings'!$C$8:$O$21,MATCH($C327,'3c Mappings'!$B$8:$B$21,0),MATCH($B327,'3c Mappings'!$C$7:$O$7,0)))</f>
        <v>0</v>
      </c>
      <c r="R327" s="82">
        <f>IF(R222="-","-",R222*INDEX('3c Mappings'!$C$8:$O$21,MATCH($C327,'3c Mappings'!$B$8:$B$21,0),MATCH($B327,'3c Mappings'!$C$7:$O$7,0)))</f>
        <v>0</v>
      </c>
      <c r="S327" s="82">
        <f>IF(S222="-","-",S222*INDEX('3c Mappings'!$C$8:$O$21,MATCH($C327,'3c Mappings'!$B$8:$B$21,0),MATCH($B327,'3c Mappings'!$C$7:$O$7,0)))</f>
        <v>0</v>
      </c>
      <c r="T327" s="82">
        <f>IF(T222="-","-",T222*INDEX('3c Mappings'!$C$8:$O$21,MATCH($C327,'3c Mappings'!$B$8:$B$21,0),MATCH($B327,'3c Mappings'!$C$7:$O$7,0)))</f>
        <v>0</v>
      </c>
      <c r="U327" s="82">
        <f>IF(U222="-","-",U222*INDEX('3c Mappings'!$C$8:$O$21,MATCH($C327,'3c Mappings'!$B$8:$B$21,0),MATCH($B327,'3c Mappings'!$C$7:$O$7,0)))</f>
        <v>0</v>
      </c>
      <c r="V327" s="82">
        <f>IF(V222="-","-",V222*INDEX('3c Mappings'!$C$8:$O$21,MATCH($C327,'3c Mappings'!$B$8:$B$21,0),MATCH($B327,'3c Mappings'!$C$7:$O$7,0)))</f>
        <v>0</v>
      </c>
      <c r="W327" s="82">
        <f>IF(W222="-","-",W222*INDEX('3c Mappings'!$C$8:$O$21,MATCH($C327,'3c Mappings'!$B$8:$B$21,0),MATCH($B327,'3c Mappings'!$C$7:$O$7,0)))</f>
        <v>0</v>
      </c>
      <c r="X327" s="82" t="str">
        <f>IF(X222="-","-",X222*INDEX('3c Mappings'!$C$8:$O$21,MATCH($C327,'3c Mappings'!$B$8:$B$21,0),MATCH($B327,'3c Mappings'!$C$7:$O$7,0)))</f>
        <v>-</v>
      </c>
      <c r="Y327" s="82" t="str">
        <f>IF(Y222="-","-",Y222*INDEX('3c Mappings'!$C$8:$O$21,MATCH($C327,'3c Mappings'!$B$8:$B$21,0),MATCH($B327,'3c Mappings'!$C$7:$O$7,0)))</f>
        <v>-</v>
      </c>
      <c r="Z327" s="10"/>
    </row>
    <row r="328" spans="1:26" s="14" customFormat="1" ht="11.25">
      <c r="A328" s="10"/>
      <c r="B328" s="74" t="s">
        <v>168</v>
      </c>
      <c r="C328" s="75" t="s">
        <v>136</v>
      </c>
      <c r="D328" s="197"/>
      <c r="E328" s="29"/>
      <c r="F328" s="82">
        <f>IF(F223="-","-",F223*INDEX('3c Mappings'!$C$8:$O$21,MATCH($C328,'3c Mappings'!$B$8:$B$21,0),MATCH($B328,'3c Mappings'!$C$7:$O$7,0)))</f>
        <v>0</v>
      </c>
      <c r="G328" s="82">
        <f>IF(G223="-","-",G223*INDEX('3c Mappings'!$C$8:$O$21,MATCH($C328,'3c Mappings'!$B$8:$B$21,0),MATCH($B328,'3c Mappings'!$C$7:$O$7,0)))</f>
        <v>0</v>
      </c>
      <c r="H328" s="82">
        <f>IF(H223="-","-",H223*INDEX('3c Mappings'!$C$8:$O$21,MATCH($C328,'3c Mappings'!$B$8:$B$21,0),MATCH($B328,'3c Mappings'!$C$7:$O$7,0)))</f>
        <v>0</v>
      </c>
      <c r="I328" s="82">
        <f>IF(I223="-","-",I223*INDEX('3c Mappings'!$C$8:$O$21,MATCH($C328,'3c Mappings'!$B$8:$B$21,0),MATCH($B328,'3c Mappings'!$C$7:$O$7,0)))</f>
        <v>0</v>
      </c>
      <c r="J328" s="82">
        <f>IF(J223="-","-",J223*INDEX('3c Mappings'!$C$8:$O$21,MATCH($C328,'3c Mappings'!$B$8:$B$21,0),MATCH($B328,'3c Mappings'!$C$7:$O$7,0)))</f>
        <v>0</v>
      </c>
      <c r="K328" s="82">
        <f>IF(K223="-","-",K223*INDEX('3c Mappings'!$C$8:$O$21,MATCH($C328,'3c Mappings'!$B$8:$B$21,0),MATCH($B328,'3c Mappings'!$C$7:$O$7,0)))</f>
        <v>0</v>
      </c>
      <c r="L328" s="82">
        <f>IF(L223="-","-",L223*INDEX('3c Mappings'!$C$8:$O$21,MATCH($C328,'3c Mappings'!$B$8:$B$21,0),MATCH($B328,'3c Mappings'!$C$7:$O$7,0)))</f>
        <v>0</v>
      </c>
      <c r="M328" s="82">
        <f>IF(M223="-","-",M223*INDEX('3c Mappings'!$C$8:$O$21,MATCH($C328,'3c Mappings'!$B$8:$B$21,0),MATCH($B328,'3c Mappings'!$C$7:$O$7,0)))</f>
        <v>0</v>
      </c>
      <c r="N328" s="84"/>
      <c r="O328" s="82">
        <f>IF(O223="-","-",O223*INDEX('3c Mappings'!$C$8:$O$21,MATCH($C328,'3c Mappings'!$B$8:$B$21,0),MATCH($B328,'3c Mappings'!$C$7:$O$7,0)))</f>
        <v>0</v>
      </c>
      <c r="P328" s="82">
        <f>IF(P223="-","-",P223*INDEX('3c Mappings'!$C$8:$O$21,MATCH($C328,'3c Mappings'!$B$8:$B$21,0),MATCH($B328,'3c Mappings'!$C$7:$O$7,0)))</f>
        <v>0</v>
      </c>
      <c r="Q328" s="82">
        <f>IF(Q223="-","-",Q223*INDEX('3c Mappings'!$C$8:$O$21,MATCH($C328,'3c Mappings'!$B$8:$B$21,0),MATCH($B328,'3c Mappings'!$C$7:$O$7,0)))</f>
        <v>0</v>
      </c>
      <c r="R328" s="82">
        <f>IF(R223="-","-",R223*INDEX('3c Mappings'!$C$8:$O$21,MATCH($C328,'3c Mappings'!$B$8:$B$21,0),MATCH($B328,'3c Mappings'!$C$7:$O$7,0)))</f>
        <v>0</v>
      </c>
      <c r="S328" s="82">
        <f>IF(S223="-","-",S223*INDEX('3c Mappings'!$C$8:$O$21,MATCH($C328,'3c Mappings'!$B$8:$B$21,0),MATCH($B328,'3c Mappings'!$C$7:$O$7,0)))</f>
        <v>0</v>
      </c>
      <c r="T328" s="82">
        <f>IF(T223="-","-",T223*INDEX('3c Mappings'!$C$8:$O$21,MATCH($C328,'3c Mappings'!$B$8:$B$21,0),MATCH($B328,'3c Mappings'!$C$7:$O$7,0)))</f>
        <v>0</v>
      </c>
      <c r="U328" s="82">
        <f>IF(U223="-","-",U223*INDEX('3c Mappings'!$C$8:$O$21,MATCH($C328,'3c Mappings'!$B$8:$B$21,0),MATCH($B328,'3c Mappings'!$C$7:$O$7,0)))</f>
        <v>0</v>
      </c>
      <c r="V328" s="82">
        <f>IF(V223="-","-",V223*INDEX('3c Mappings'!$C$8:$O$21,MATCH($C328,'3c Mappings'!$B$8:$B$21,0),MATCH($B328,'3c Mappings'!$C$7:$O$7,0)))</f>
        <v>0</v>
      </c>
      <c r="W328" s="82">
        <f>IF(W223="-","-",W223*INDEX('3c Mappings'!$C$8:$O$21,MATCH($C328,'3c Mappings'!$B$8:$B$21,0),MATCH($B328,'3c Mappings'!$C$7:$O$7,0)))</f>
        <v>0</v>
      </c>
      <c r="X328" s="82" t="str">
        <f>IF(X223="-","-",X223*INDEX('3c Mappings'!$C$8:$O$21,MATCH($C328,'3c Mappings'!$B$8:$B$21,0),MATCH($B328,'3c Mappings'!$C$7:$O$7,0)))</f>
        <v>-</v>
      </c>
      <c r="Y328" s="82" t="str">
        <f>IF(Y223="-","-",Y223*INDEX('3c Mappings'!$C$8:$O$21,MATCH($C328,'3c Mappings'!$B$8:$B$21,0),MATCH($B328,'3c Mappings'!$C$7:$O$7,0)))</f>
        <v>-</v>
      </c>
      <c r="Z328" s="10"/>
    </row>
    <row r="329" spans="1:26" s="14" customFormat="1" ht="12.6" customHeight="1">
      <c r="A329" s="10"/>
      <c r="B329" s="74" t="s">
        <v>156</v>
      </c>
      <c r="C329" s="75" t="s">
        <v>137</v>
      </c>
      <c r="D329" s="197"/>
      <c r="E329" s="29"/>
      <c r="F329" s="82">
        <f>IF(F211="-","-",F211*INDEX('3c Mappings'!$C$8:$O$21,MATCH($C329,'3c Mappings'!$B$8:$B$21,0),MATCH($B329,'3c Mappings'!$C$7:$O$7,0)))</f>
        <v>0</v>
      </c>
      <c r="G329" s="82">
        <f>IF(G211="-","-",G211*INDEX('3c Mappings'!$C$8:$O$21,MATCH($C329,'3c Mappings'!$B$8:$B$21,0),MATCH($B329,'3c Mappings'!$C$7:$O$7,0)))</f>
        <v>0</v>
      </c>
      <c r="H329" s="82">
        <f>IF(H211="-","-",H211*INDEX('3c Mappings'!$C$8:$O$21,MATCH($C329,'3c Mappings'!$B$8:$B$21,0),MATCH($B329,'3c Mappings'!$C$7:$O$7,0)))</f>
        <v>0</v>
      </c>
      <c r="I329" s="82">
        <f>IF(I211="-","-",I211*INDEX('3c Mappings'!$C$8:$O$21,MATCH($C329,'3c Mappings'!$B$8:$B$21,0),MATCH($B329,'3c Mappings'!$C$7:$O$7,0)))</f>
        <v>0</v>
      </c>
      <c r="J329" s="82">
        <f>IF(J211="-","-",J211*INDEX('3c Mappings'!$C$8:$O$21,MATCH($C329,'3c Mappings'!$B$8:$B$21,0),MATCH($B329,'3c Mappings'!$C$7:$O$7,0)))</f>
        <v>0</v>
      </c>
      <c r="K329" s="82">
        <f>IF(K211="-","-",K211*INDEX('3c Mappings'!$C$8:$O$21,MATCH($C329,'3c Mappings'!$B$8:$B$21,0),MATCH($B329,'3c Mappings'!$C$7:$O$7,0)))</f>
        <v>0</v>
      </c>
      <c r="L329" s="82">
        <f>IF(L211="-","-",L211*INDEX('3c Mappings'!$C$8:$O$21,MATCH($C329,'3c Mappings'!$B$8:$B$21,0),MATCH($B329,'3c Mappings'!$C$7:$O$7,0)))</f>
        <v>0</v>
      </c>
      <c r="M329" s="82">
        <f>IF(M211="-","-",M211*INDEX('3c Mappings'!$C$8:$O$21,MATCH($C329,'3c Mappings'!$B$8:$B$21,0),MATCH($B329,'3c Mappings'!$C$7:$O$7,0)))</f>
        <v>0</v>
      </c>
      <c r="N329" s="84"/>
      <c r="O329" s="82">
        <f>IF(O211="-","-",O211*INDEX('3c Mappings'!$C$8:$O$21,MATCH($C329,'3c Mappings'!$B$8:$B$21,0),MATCH($B329,'3c Mappings'!$C$7:$O$7,0)))</f>
        <v>0</v>
      </c>
      <c r="P329" s="82">
        <f>IF(P211="-","-",P211*INDEX('3c Mappings'!$C$8:$O$21,MATCH($C329,'3c Mappings'!$B$8:$B$21,0),MATCH($B329,'3c Mappings'!$C$7:$O$7,0)))</f>
        <v>0</v>
      </c>
      <c r="Q329" s="82">
        <f>IF(Q211="-","-",Q211*INDEX('3c Mappings'!$C$8:$O$21,MATCH($C329,'3c Mappings'!$B$8:$B$21,0),MATCH($B329,'3c Mappings'!$C$7:$O$7,0)))</f>
        <v>0</v>
      </c>
      <c r="R329" s="82">
        <f>IF(R211="-","-",R211*INDEX('3c Mappings'!$C$8:$O$21,MATCH($C329,'3c Mappings'!$B$8:$B$21,0),MATCH($B329,'3c Mappings'!$C$7:$O$7,0)))</f>
        <v>0</v>
      </c>
      <c r="S329" s="82">
        <f>IF(S211="-","-",S211*INDEX('3c Mappings'!$C$8:$O$21,MATCH($C329,'3c Mappings'!$B$8:$B$21,0),MATCH($B329,'3c Mappings'!$C$7:$O$7,0)))</f>
        <v>0</v>
      </c>
      <c r="T329" s="82">
        <f>IF(T211="-","-",T211*INDEX('3c Mappings'!$C$8:$O$21,MATCH($C329,'3c Mappings'!$B$8:$B$21,0),MATCH($B329,'3c Mappings'!$C$7:$O$7,0)))</f>
        <v>0</v>
      </c>
      <c r="U329" s="82">
        <f>IF(U211="-","-",U211*INDEX('3c Mappings'!$C$8:$O$21,MATCH($C329,'3c Mappings'!$B$8:$B$21,0),MATCH($B329,'3c Mappings'!$C$7:$O$7,0)))</f>
        <v>0</v>
      </c>
      <c r="V329" s="82">
        <f>IF(V211="-","-",V211*INDEX('3c Mappings'!$C$8:$O$21,MATCH($C329,'3c Mappings'!$B$8:$B$21,0),MATCH($B329,'3c Mappings'!$C$7:$O$7,0)))</f>
        <v>0</v>
      </c>
      <c r="W329" s="82">
        <f>IF(W211="-","-",W211*INDEX('3c Mappings'!$C$8:$O$21,MATCH($C329,'3c Mappings'!$B$8:$B$21,0),MATCH($B329,'3c Mappings'!$C$7:$O$7,0)))</f>
        <v>0</v>
      </c>
      <c r="X329" s="82" t="str">
        <f>IF(X211="-","-",X211*INDEX('3c Mappings'!$C$8:$O$21,MATCH($C329,'3c Mappings'!$B$8:$B$21,0),MATCH($B329,'3c Mappings'!$C$7:$O$7,0)))</f>
        <v>-</v>
      </c>
      <c r="Y329" s="82" t="str">
        <f>IF(Y211="-","-",Y211*INDEX('3c Mappings'!$C$8:$O$21,MATCH($C329,'3c Mappings'!$B$8:$B$21,0),MATCH($B329,'3c Mappings'!$C$7:$O$7,0)))</f>
        <v>-</v>
      </c>
      <c r="Z329" s="10"/>
    </row>
    <row r="330" spans="1:26" s="14" customFormat="1" ht="11.25">
      <c r="A330" s="10"/>
      <c r="B330" s="74" t="s">
        <v>157</v>
      </c>
      <c r="C330" s="75" t="s">
        <v>137</v>
      </c>
      <c r="D330" s="197"/>
      <c r="E330" s="29"/>
      <c r="F330" s="82">
        <f>IF(F212="-","-",F212*INDEX('3c Mappings'!$C$8:$O$21,MATCH($C330,'3c Mappings'!$B$8:$B$21,0),MATCH($B330,'3c Mappings'!$C$7:$O$7,0)))</f>
        <v>0</v>
      </c>
      <c r="G330" s="82">
        <f>IF(G212="-","-",G212*INDEX('3c Mappings'!$C$8:$O$21,MATCH($C330,'3c Mappings'!$B$8:$B$21,0),MATCH($B330,'3c Mappings'!$C$7:$O$7,0)))</f>
        <v>0</v>
      </c>
      <c r="H330" s="82">
        <f>IF(H212="-","-",H212*INDEX('3c Mappings'!$C$8:$O$21,MATCH($C330,'3c Mappings'!$B$8:$B$21,0),MATCH($B330,'3c Mappings'!$C$7:$O$7,0)))</f>
        <v>0</v>
      </c>
      <c r="I330" s="82">
        <f>IF(I212="-","-",I212*INDEX('3c Mappings'!$C$8:$O$21,MATCH($C330,'3c Mappings'!$B$8:$B$21,0),MATCH($B330,'3c Mappings'!$C$7:$O$7,0)))</f>
        <v>0</v>
      </c>
      <c r="J330" s="82">
        <f>IF(J212="-","-",J212*INDEX('3c Mappings'!$C$8:$O$21,MATCH($C330,'3c Mappings'!$B$8:$B$21,0),MATCH($B330,'3c Mappings'!$C$7:$O$7,0)))</f>
        <v>0</v>
      </c>
      <c r="K330" s="82">
        <f>IF(K212="-","-",K212*INDEX('3c Mappings'!$C$8:$O$21,MATCH($C330,'3c Mappings'!$B$8:$B$21,0),MATCH($B330,'3c Mappings'!$C$7:$O$7,0)))</f>
        <v>0</v>
      </c>
      <c r="L330" s="82">
        <f>IF(L212="-","-",L212*INDEX('3c Mappings'!$C$8:$O$21,MATCH($C330,'3c Mappings'!$B$8:$B$21,0),MATCH($B330,'3c Mappings'!$C$7:$O$7,0)))</f>
        <v>0</v>
      </c>
      <c r="M330" s="82">
        <f>IF(M212="-","-",M212*INDEX('3c Mappings'!$C$8:$O$21,MATCH($C330,'3c Mappings'!$B$8:$B$21,0),MATCH($B330,'3c Mappings'!$C$7:$O$7,0)))</f>
        <v>0</v>
      </c>
      <c r="N330" s="84"/>
      <c r="O330" s="82">
        <f>IF(O212="-","-",O212*INDEX('3c Mappings'!$C$8:$O$21,MATCH($C330,'3c Mappings'!$B$8:$B$21,0),MATCH($B330,'3c Mappings'!$C$7:$O$7,0)))</f>
        <v>0</v>
      </c>
      <c r="P330" s="82">
        <f>IF(P212="-","-",P212*INDEX('3c Mappings'!$C$8:$O$21,MATCH($C330,'3c Mappings'!$B$8:$B$21,0),MATCH($B330,'3c Mappings'!$C$7:$O$7,0)))</f>
        <v>0</v>
      </c>
      <c r="Q330" s="82">
        <f>IF(Q212="-","-",Q212*INDEX('3c Mappings'!$C$8:$O$21,MATCH($C330,'3c Mappings'!$B$8:$B$21,0),MATCH($B330,'3c Mappings'!$C$7:$O$7,0)))</f>
        <v>0</v>
      </c>
      <c r="R330" s="82">
        <f>IF(R212="-","-",R212*INDEX('3c Mappings'!$C$8:$O$21,MATCH($C330,'3c Mappings'!$B$8:$B$21,0),MATCH($B330,'3c Mappings'!$C$7:$O$7,0)))</f>
        <v>0</v>
      </c>
      <c r="S330" s="82">
        <f>IF(S212="-","-",S212*INDEX('3c Mappings'!$C$8:$O$21,MATCH($C330,'3c Mappings'!$B$8:$B$21,0),MATCH($B330,'3c Mappings'!$C$7:$O$7,0)))</f>
        <v>0</v>
      </c>
      <c r="T330" s="82">
        <f>IF(T212="-","-",T212*INDEX('3c Mappings'!$C$8:$O$21,MATCH($C330,'3c Mappings'!$B$8:$B$21,0),MATCH($B330,'3c Mappings'!$C$7:$O$7,0)))</f>
        <v>0</v>
      </c>
      <c r="U330" s="82">
        <f>IF(U212="-","-",U212*INDEX('3c Mappings'!$C$8:$O$21,MATCH($C330,'3c Mappings'!$B$8:$B$21,0),MATCH($B330,'3c Mappings'!$C$7:$O$7,0)))</f>
        <v>0</v>
      </c>
      <c r="V330" s="82">
        <f>IF(V212="-","-",V212*INDEX('3c Mappings'!$C$8:$O$21,MATCH($C330,'3c Mappings'!$B$8:$B$21,0),MATCH($B330,'3c Mappings'!$C$7:$O$7,0)))</f>
        <v>0</v>
      </c>
      <c r="W330" s="82">
        <f>IF(W212="-","-",W212*INDEX('3c Mappings'!$C$8:$O$21,MATCH($C330,'3c Mappings'!$B$8:$B$21,0),MATCH($B330,'3c Mappings'!$C$7:$O$7,0)))</f>
        <v>0</v>
      </c>
      <c r="X330" s="82" t="str">
        <f>IF(X212="-","-",X212*INDEX('3c Mappings'!$C$8:$O$21,MATCH($C330,'3c Mappings'!$B$8:$B$21,0),MATCH($B330,'3c Mappings'!$C$7:$O$7,0)))</f>
        <v>-</v>
      </c>
      <c r="Y330" s="82" t="str">
        <f>IF(Y212="-","-",Y212*INDEX('3c Mappings'!$C$8:$O$21,MATCH($C330,'3c Mappings'!$B$8:$B$21,0),MATCH($B330,'3c Mappings'!$C$7:$O$7,0)))</f>
        <v>-</v>
      </c>
      <c r="Z330" s="10"/>
    </row>
    <row r="331" spans="1:26" s="14" customFormat="1" ht="11.25">
      <c r="A331" s="10"/>
      <c r="B331" s="74" t="s">
        <v>158</v>
      </c>
      <c r="C331" s="75" t="s">
        <v>137</v>
      </c>
      <c r="D331" s="197"/>
      <c r="E331" s="29"/>
      <c r="F331" s="82">
        <f>IF(F213="-","-",F213*INDEX('3c Mappings'!$C$8:$O$21,MATCH($C331,'3c Mappings'!$B$8:$B$21,0),MATCH($B331,'3c Mappings'!$C$7:$O$7,0)))</f>
        <v>0</v>
      </c>
      <c r="G331" s="82">
        <f>IF(G213="-","-",G213*INDEX('3c Mappings'!$C$8:$O$21,MATCH($C331,'3c Mappings'!$B$8:$B$21,0),MATCH($B331,'3c Mappings'!$C$7:$O$7,0)))</f>
        <v>0</v>
      </c>
      <c r="H331" s="82">
        <f>IF(H213="-","-",H213*INDEX('3c Mappings'!$C$8:$O$21,MATCH($C331,'3c Mappings'!$B$8:$B$21,0),MATCH($B331,'3c Mappings'!$C$7:$O$7,0)))</f>
        <v>0</v>
      </c>
      <c r="I331" s="82">
        <f>IF(I213="-","-",I213*INDEX('3c Mappings'!$C$8:$O$21,MATCH($C331,'3c Mappings'!$B$8:$B$21,0),MATCH($B331,'3c Mappings'!$C$7:$O$7,0)))</f>
        <v>0</v>
      </c>
      <c r="J331" s="82">
        <f>IF(J213="-","-",J213*INDEX('3c Mappings'!$C$8:$O$21,MATCH($C331,'3c Mappings'!$B$8:$B$21,0),MATCH($B331,'3c Mappings'!$C$7:$O$7,0)))</f>
        <v>0</v>
      </c>
      <c r="K331" s="82">
        <f>IF(K213="-","-",K213*INDEX('3c Mappings'!$C$8:$O$21,MATCH($C331,'3c Mappings'!$B$8:$B$21,0),MATCH($B331,'3c Mappings'!$C$7:$O$7,0)))</f>
        <v>0</v>
      </c>
      <c r="L331" s="82">
        <f>IF(L213="-","-",L213*INDEX('3c Mappings'!$C$8:$O$21,MATCH($C331,'3c Mappings'!$B$8:$B$21,0),MATCH($B331,'3c Mappings'!$C$7:$O$7,0)))</f>
        <v>0</v>
      </c>
      <c r="M331" s="82">
        <f>IF(M213="-","-",M213*INDEX('3c Mappings'!$C$8:$O$21,MATCH($C331,'3c Mappings'!$B$8:$B$21,0),MATCH($B331,'3c Mappings'!$C$7:$O$7,0)))</f>
        <v>0</v>
      </c>
      <c r="N331" s="84"/>
      <c r="O331" s="82">
        <f>IF(O213="-","-",O213*INDEX('3c Mappings'!$C$8:$O$21,MATCH($C331,'3c Mappings'!$B$8:$B$21,0),MATCH($B331,'3c Mappings'!$C$7:$O$7,0)))</f>
        <v>0</v>
      </c>
      <c r="P331" s="82">
        <f>IF(P213="-","-",P213*INDEX('3c Mappings'!$C$8:$O$21,MATCH($C331,'3c Mappings'!$B$8:$B$21,0),MATCH($B331,'3c Mappings'!$C$7:$O$7,0)))</f>
        <v>0</v>
      </c>
      <c r="Q331" s="82">
        <f>IF(Q213="-","-",Q213*INDEX('3c Mappings'!$C$8:$O$21,MATCH($C331,'3c Mappings'!$B$8:$B$21,0),MATCH($B331,'3c Mappings'!$C$7:$O$7,0)))</f>
        <v>0</v>
      </c>
      <c r="R331" s="82">
        <f>IF(R213="-","-",R213*INDEX('3c Mappings'!$C$8:$O$21,MATCH($C331,'3c Mappings'!$B$8:$B$21,0),MATCH($B331,'3c Mappings'!$C$7:$O$7,0)))</f>
        <v>0</v>
      </c>
      <c r="S331" s="82">
        <f>IF(S213="-","-",S213*INDEX('3c Mappings'!$C$8:$O$21,MATCH($C331,'3c Mappings'!$B$8:$B$21,0),MATCH($B331,'3c Mappings'!$C$7:$O$7,0)))</f>
        <v>0</v>
      </c>
      <c r="T331" s="82">
        <f>IF(T213="-","-",T213*INDEX('3c Mappings'!$C$8:$O$21,MATCH($C331,'3c Mappings'!$B$8:$B$21,0),MATCH($B331,'3c Mappings'!$C$7:$O$7,0)))</f>
        <v>0</v>
      </c>
      <c r="U331" s="82">
        <f>IF(U213="-","-",U213*INDEX('3c Mappings'!$C$8:$O$21,MATCH($C331,'3c Mappings'!$B$8:$B$21,0),MATCH($B331,'3c Mappings'!$C$7:$O$7,0)))</f>
        <v>0</v>
      </c>
      <c r="V331" s="82">
        <f>IF(V213="-","-",V213*INDEX('3c Mappings'!$C$8:$O$21,MATCH($C331,'3c Mappings'!$B$8:$B$21,0),MATCH($B331,'3c Mappings'!$C$7:$O$7,0)))</f>
        <v>0</v>
      </c>
      <c r="W331" s="82">
        <f>IF(W213="-","-",W213*INDEX('3c Mappings'!$C$8:$O$21,MATCH($C331,'3c Mappings'!$B$8:$B$21,0),MATCH($B331,'3c Mappings'!$C$7:$O$7,0)))</f>
        <v>0</v>
      </c>
      <c r="X331" s="82" t="str">
        <f>IF(X213="-","-",X213*INDEX('3c Mappings'!$C$8:$O$21,MATCH($C331,'3c Mappings'!$B$8:$B$21,0),MATCH($B331,'3c Mappings'!$C$7:$O$7,0)))</f>
        <v>-</v>
      </c>
      <c r="Y331" s="82" t="str">
        <f>IF(Y213="-","-",Y213*INDEX('3c Mappings'!$C$8:$O$21,MATCH($C331,'3c Mappings'!$B$8:$B$21,0),MATCH($B331,'3c Mappings'!$C$7:$O$7,0)))</f>
        <v>-</v>
      </c>
      <c r="Z331" s="10"/>
    </row>
    <row r="332" spans="1:26" s="14" customFormat="1" ht="11.25">
      <c r="A332" s="10"/>
      <c r="B332" s="74" t="s">
        <v>159</v>
      </c>
      <c r="C332" s="75" t="s">
        <v>137</v>
      </c>
      <c r="D332" s="197"/>
      <c r="E332" s="29"/>
      <c r="F332" s="82">
        <f>IF(F214="-","-",F214*INDEX('3c Mappings'!$C$8:$O$21,MATCH($C332,'3c Mappings'!$B$8:$B$21,0),MATCH($B332,'3c Mappings'!$C$7:$O$7,0)))</f>
        <v>0</v>
      </c>
      <c r="G332" s="82">
        <f>IF(G214="-","-",G214*INDEX('3c Mappings'!$C$8:$O$21,MATCH($C332,'3c Mappings'!$B$8:$B$21,0),MATCH($B332,'3c Mappings'!$C$7:$O$7,0)))</f>
        <v>0</v>
      </c>
      <c r="H332" s="82">
        <f>IF(H214="-","-",H214*INDEX('3c Mappings'!$C$8:$O$21,MATCH($C332,'3c Mappings'!$B$8:$B$21,0),MATCH($B332,'3c Mappings'!$C$7:$O$7,0)))</f>
        <v>0</v>
      </c>
      <c r="I332" s="82">
        <f>IF(I214="-","-",I214*INDEX('3c Mappings'!$C$8:$O$21,MATCH($C332,'3c Mappings'!$B$8:$B$21,0),MATCH($B332,'3c Mappings'!$C$7:$O$7,0)))</f>
        <v>0</v>
      </c>
      <c r="J332" s="82">
        <f>IF(J214="-","-",J214*INDEX('3c Mappings'!$C$8:$O$21,MATCH($C332,'3c Mappings'!$B$8:$B$21,0),MATCH($B332,'3c Mappings'!$C$7:$O$7,0)))</f>
        <v>0</v>
      </c>
      <c r="K332" s="82">
        <f>IF(K214="-","-",K214*INDEX('3c Mappings'!$C$8:$O$21,MATCH($C332,'3c Mappings'!$B$8:$B$21,0),MATCH($B332,'3c Mappings'!$C$7:$O$7,0)))</f>
        <v>0</v>
      </c>
      <c r="L332" s="82">
        <f>IF(L214="-","-",L214*INDEX('3c Mappings'!$C$8:$O$21,MATCH($C332,'3c Mappings'!$B$8:$B$21,0),MATCH($B332,'3c Mappings'!$C$7:$O$7,0)))</f>
        <v>0</v>
      </c>
      <c r="M332" s="82">
        <f>IF(M214="-","-",M214*INDEX('3c Mappings'!$C$8:$O$21,MATCH($C332,'3c Mappings'!$B$8:$B$21,0),MATCH($B332,'3c Mappings'!$C$7:$O$7,0)))</f>
        <v>0</v>
      </c>
      <c r="N332" s="84"/>
      <c r="O332" s="82">
        <f>IF(O214="-","-",O214*INDEX('3c Mappings'!$C$8:$O$21,MATCH($C332,'3c Mappings'!$B$8:$B$21,0),MATCH($B332,'3c Mappings'!$C$7:$O$7,0)))</f>
        <v>0</v>
      </c>
      <c r="P332" s="82">
        <f>IF(P214="-","-",P214*INDEX('3c Mappings'!$C$8:$O$21,MATCH($C332,'3c Mappings'!$B$8:$B$21,0),MATCH($B332,'3c Mappings'!$C$7:$O$7,0)))</f>
        <v>0</v>
      </c>
      <c r="Q332" s="82">
        <f>IF(Q214="-","-",Q214*INDEX('3c Mappings'!$C$8:$O$21,MATCH($C332,'3c Mappings'!$B$8:$B$21,0),MATCH($B332,'3c Mappings'!$C$7:$O$7,0)))</f>
        <v>0</v>
      </c>
      <c r="R332" s="82">
        <f>IF(R214="-","-",R214*INDEX('3c Mappings'!$C$8:$O$21,MATCH($C332,'3c Mappings'!$B$8:$B$21,0),MATCH($B332,'3c Mappings'!$C$7:$O$7,0)))</f>
        <v>0</v>
      </c>
      <c r="S332" s="82">
        <f>IF(S214="-","-",S214*INDEX('3c Mappings'!$C$8:$O$21,MATCH($C332,'3c Mappings'!$B$8:$B$21,0),MATCH($B332,'3c Mappings'!$C$7:$O$7,0)))</f>
        <v>0</v>
      </c>
      <c r="T332" s="82">
        <f>IF(T214="-","-",T214*INDEX('3c Mappings'!$C$8:$O$21,MATCH($C332,'3c Mappings'!$B$8:$B$21,0),MATCH($B332,'3c Mappings'!$C$7:$O$7,0)))</f>
        <v>0</v>
      </c>
      <c r="U332" s="82">
        <f>IF(U214="-","-",U214*INDEX('3c Mappings'!$C$8:$O$21,MATCH($C332,'3c Mappings'!$B$8:$B$21,0),MATCH($B332,'3c Mappings'!$C$7:$O$7,0)))</f>
        <v>0</v>
      </c>
      <c r="V332" s="82">
        <f>IF(V214="-","-",V214*INDEX('3c Mappings'!$C$8:$O$21,MATCH($C332,'3c Mappings'!$B$8:$B$21,0),MATCH($B332,'3c Mappings'!$C$7:$O$7,0)))</f>
        <v>0</v>
      </c>
      <c r="W332" s="82">
        <f>IF(W214="-","-",W214*INDEX('3c Mappings'!$C$8:$O$21,MATCH($C332,'3c Mappings'!$B$8:$B$21,0),MATCH($B332,'3c Mappings'!$C$7:$O$7,0)))</f>
        <v>0</v>
      </c>
      <c r="X332" s="82" t="str">
        <f>IF(X214="-","-",X214*INDEX('3c Mappings'!$C$8:$O$21,MATCH($C332,'3c Mappings'!$B$8:$B$21,0),MATCH($B332,'3c Mappings'!$C$7:$O$7,0)))</f>
        <v>-</v>
      </c>
      <c r="Y332" s="82" t="str">
        <f>IF(Y214="-","-",Y214*INDEX('3c Mappings'!$C$8:$O$21,MATCH($C332,'3c Mappings'!$B$8:$B$21,0),MATCH($B332,'3c Mappings'!$C$7:$O$7,0)))</f>
        <v>-</v>
      </c>
      <c r="Z332" s="10"/>
    </row>
    <row r="333" spans="1:26" s="14" customFormat="1" ht="11.25">
      <c r="A333" s="10"/>
      <c r="B333" s="74" t="s">
        <v>160</v>
      </c>
      <c r="C333" s="75" t="s">
        <v>137</v>
      </c>
      <c r="D333" s="197"/>
      <c r="E333" s="29"/>
      <c r="F333" s="82">
        <f>IF(F215="-","-",F215*INDEX('3c Mappings'!$C$8:$O$21,MATCH($C333,'3c Mappings'!$B$8:$B$21,0),MATCH($B333,'3c Mappings'!$C$7:$O$7,0)))</f>
        <v>4.1717766467411899</v>
      </c>
      <c r="G333" s="82">
        <f>IF(G215="-","-",G215*INDEX('3c Mappings'!$C$8:$O$21,MATCH($C333,'3c Mappings'!$B$8:$B$21,0),MATCH($B333,'3c Mappings'!$C$7:$O$7,0)))</f>
        <v>4.1717766467411899</v>
      </c>
      <c r="H333" s="82">
        <f>IF(H215="-","-",H215*INDEX('3c Mappings'!$C$8:$O$21,MATCH($C333,'3c Mappings'!$B$8:$B$21,0),MATCH($B333,'3c Mappings'!$C$7:$O$7,0)))</f>
        <v>4.1209689035296915</v>
      </c>
      <c r="I333" s="82">
        <f>IF(I215="-","-",I215*INDEX('3c Mappings'!$C$8:$O$21,MATCH($C333,'3c Mappings'!$B$8:$B$21,0),MATCH($B333,'3c Mappings'!$C$7:$O$7,0)))</f>
        <v>4.1209689035296915</v>
      </c>
      <c r="J333" s="82">
        <f>IF(J215="-","-",J215*INDEX('3c Mappings'!$C$8:$O$21,MATCH($C333,'3c Mappings'!$B$8:$B$21,0),MATCH($B333,'3c Mappings'!$C$7:$O$7,0)))</f>
        <v>3.9610597269906012</v>
      </c>
      <c r="K333" s="82">
        <f>IF(K215="-","-",K215*INDEX('3c Mappings'!$C$8:$O$21,MATCH($C333,'3c Mappings'!$B$8:$B$21,0),MATCH($B333,'3c Mappings'!$C$7:$O$7,0)))</f>
        <v>3.9610597269906012</v>
      </c>
      <c r="L333" s="82">
        <f>IF(L215="-","-",L215*INDEX('3c Mappings'!$C$8:$O$21,MATCH($C333,'3c Mappings'!$B$8:$B$21,0),MATCH($B333,'3c Mappings'!$C$7:$O$7,0)))</f>
        <v>4.1001627792812041</v>
      </c>
      <c r="M333" s="82">
        <f>IF(M215="-","-",M215*INDEX('3c Mappings'!$C$8:$O$21,MATCH($C333,'3c Mappings'!$B$8:$B$21,0),MATCH($B333,'3c Mappings'!$C$7:$O$7,0)))</f>
        <v>4.1001627792812041</v>
      </c>
      <c r="N333" s="84"/>
      <c r="O333" s="82">
        <f>IF(O215="-","-",O215*INDEX('3c Mappings'!$C$8:$O$21,MATCH($C333,'3c Mappings'!$B$8:$B$21,0),MATCH($B333,'3c Mappings'!$C$7:$O$7,0)))</f>
        <v>4.1001627792812041</v>
      </c>
      <c r="P333" s="82">
        <f>IF(P215="-","-",P215*INDEX('3c Mappings'!$C$8:$O$21,MATCH($C333,'3c Mappings'!$B$8:$B$21,0),MATCH($B333,'3c Mappings'!$C$7:$O$7,0)))</f>
        <v>4.3847339587852936</v>
      </c>
      <c r="Q333" s="82">
        <f>IF(Q215="-","-",Q215*INDEX('3c Mappings'!$C$8:$O$21,MATCH($C333,'3c Mappings'!$B$8:$B$21,0),MATCH($B333,'3c Mappings'!$C$7:$O$7,0)))</f>
        <v>4.3847339587852936</v>
      </c>
      <c r="R333" s="82">
        <f>IF(R215="-","-",R215*INDEX('3c Mappings'!$C$8:$O$21,MATCH($C333,'3c Mappings'!$B$8:$B$21,0),MATCH($B333,'3c Mappings'!$C$7:$O$7,0)))</f>
        <v>4.4391057741417548</v>
      </c>
      <c r="S333" s="82">
        <f>IF(S215="-","-",S215*INDEX('3c Mappings'!$C$8:$O$21,MATCH($C333,'3c Mappings'!$B$8:$B$21,0),MATCH($B333,'3c Mappings'!$C$7:$O$7,0)))</f>
        <v>4.4391057741417548</v>
      </c>
      <c r="T333" s="82">
        <f>IF(T215="-","-",T215*INDEX('3c Mappings'!$C$8:$O$21,MATCH($C333,'3c Mappings'!$B$8:$B$21,0),MATCH($B333,'3c Mappings'!$C$7:$O$7,0)))</f>
        <v>4.4117318357945727</v>
      </c>
      <c r="U333" s="82">
        <f>IF(U215="-","-",U215*INDEX('3c Mappings'!$C$8:$O$21,MATCH($C333,'3c Mappings'!$B$8:$B$21,0),MATCH($B333,'3c Mappings'!$C$7:$O$7,0)))</f>
        <v>4.4117318357945727</v>
      </c>
      <c r="V333" s="82">
        <f>IF(V215="-","-",V215*INDEX('3c Mappings'!$C$8:$O$21,MATCH($C333,'3c Mappings'!$B$8:$B$21,0),MATCH($B333,'3c Mappings'!$C$7:$O$7,0)))</f>
        <v>6.2233950638242863</v>
      </c>
      <c r="W333" s="82">
        <f>IF(W215="-","-",W215*INDEX('3c Mappings'!$C$8:$O$21,MATCH($C333,'3c Mappings'!$B$8:$B$21,0),MATCH($B333,'3c Mappings'!$C$7:$O$7,0)))</f>
        <v>6.109704160637488</v>
      </c>
      <c r="X333" s="82" t="str">
        <f>IF(X215="-","-",X215*INDEX('3c Mappings'!$C$8:$O$21,MATCH($C333,'3c Mappings'!$B$8:$B$21,0),MATCH($B333,'3c Mappings'!$C$7:$O$7,0)))</f>
        <v>-</v>
      </c>
      <c r="Y333" s="82" t="str">
        <f>IF(Y215="-","-",Y215*INDEX('3c Mappings'!$C$8:$O$21,MATCH($C333,'3c Mappings'!$B$8:$B$21,0),MATCH($B333,'3c Mappings'!$C$7:$O$7,0)))</f>
        <v>-</v>
      </c>
      <c r="Z333" s="10"/>
    </row>
    <row r="334" spans="1:26" s="14" customFormat="1" ht="11.25">
      <c r="A334" s="10"/>
      <c r="B334" s="74" t="s">
        <v>161</v>
      </c>
      <c r="C334" s="75" t="s">
        <v>137</v>
      </c>
      <c r="D334" s="197"/>
      <c r="E334" s="29"/>
      <c r="F334" s="82">
        <f>IF(F216="-","-",F216*INDEX('3c Mappings'!$C$8:$O$21,MATCH($C334,'3c Mappings'!$B$8:$B$21,0),MATCH($B334,'3c Mappings'!$C$7:$O$7,0)))</f>
        <v>0</v>
      </c>
      <c r="G334" s="82">
        <f>IF(G216="-","-",G216*INDEX('3c Mappings'!$C$8:$O$21,MATCH($C334,'3c Mappings'!$B$8:$B$21,0),MATCH($B334,'3c Mappings'!$C$7:$O$7,0)))</f>
        <v>0</v>
      </c>
      <c r="H334" s="82">
        <f>IF(H216="-","-",H216*INDEX('3c Mappings'!$C$8:$O$21,MATCH($C334,'3c Mappings'!$B$8:$B$21,0),MATCH($B334,'3c Mappings'!$C$7:$O$7,0)))</f>
        <v>0</v>
      </c>
      <c r="I334" s="82">
        <f>IF(I216="-","-",I216*INDEX('3c Mappings'!$C$8:$O$21,MATCH($C334,'3c Mappings'!$B$8:$B$21,0),MATCH($B334,'3c Mappings'!$C$7:$O$7,0)))</f>
        <v>0</v>
      </c>
      <c r="J334" s="82">
        <f>IF(J216="-","-",J216*INDEX('3c Mappings'!$C$8:$O$21,MATCH($C334,'3c Mappings'!$B$8:$B$21,0),MATCH($B334,'3c Mappings'!$C$7:$O$7,0)))</f>
        <v>0</v>
      </c>
      <c r="K334" s="82">
        <f>IF(K216="-","-",K216*INDEX('3c Mappings'!$C$8:$O$21,MATCH($C334,'3c Mappings'!$B$8:$B$21,0),MATCH($B334,'3c Mappings'!$C$7:$O$7,0)))</f>
        <v>0</v>
      </c>
      <c r="L334" s="82">
        <f>IF(L216="-","-",L216*INDEX('3c Mappings'!$C$8:$O$21,MATCH($C334,'3c Mappings'!$B$8:$B$21,0),MATCH($B334,'3c Mappings'!$C$7:$O$7,0)))</f>
        <v>0</v>
      </c>
      <c r="M334" s="82">
        <f>IF(M216="-","-",M216*INDEX('3c Mappings'!$C$8:$O$21,MATCH($C334,'3c Mappings'!$B$8:$B$21,0),MATCH($B334,'3c Mappings'!$C$7:$O$7,0)))</f>
        <v>0</v>
      </c>
      <c r="N334" s="84"/>
      <c r="O334" s="82">
        <f>IF(O216="-","-",O216*INDEX('3c Mappings'!$C$8:$O$21,MATCH($C334,'3c Mappings'!$B$8:$B$21,0),MATCH($B334,'3c Mappings'!$C$7:$O$7,0)))</f>
        <v>0</v>
      </c>
      <c r="P334" s="82">
        <f>IF(P216="-","-",P216*INDEX('3c Mappings'!$C$8:$O$21,MATCH($C334,'3c Mappings'!$B$8:$B$21,0),MATCH($B334,'3c Mappings'!$C$7:$O$7,0)))</f>
        <v>0</v>
      </c>
      <c r="Q334" s="82">
        <f>IF(Q216="-","-",Q216*INDEX('3c Mappings'!$C$8:$O$21,MATCH($C334,'3c Mappings'!$B$8:$B$21,0),MATCH($B334,'3c Mappings'!$C$7:$O$7,0)))</f>
        <v>0</v>
      </c>
      <c r="R334" s="82">
        <f>IF(R216="-","-",R216*INDEX('3c Mappings'!$C$8:$O$21,MATCH($C334,'3c Mappings'!$B$8:$B$21,0),MATCH($B334,'3c Mappings'!$C$7:$O$7,0)))</f>
        <v>0</v>
      </c>
      <c r="S334" s="82">
        <f>IF(S216="-","-",S216*INDEX('3c Mappings'!$C$8:$O$21,MATCH($C334,'3c Mappings'!$B$8:$B$21,0),MATCH($B334,'3c Mappings'!$C$7:$O$7,0)))</f>
        <v>0</v>
      </c>
      <c r="T334" s="82">
        <f>IF(T216="-","-",T216*INDEX('3c Mappings'!$C$8:$O$21,MATCH($C334,'3c Mappings'!$B$8:$B$21,0),MATCH($B334,'3c Mappings'!$C$7:$O$7,0)))</f>
        <v>0</v>
      </c>
      <c r="U334" s="82">
        <f>IF(U216="-","-",U216*INDEX('3c Mappings'!$C$8:$O$21,MATCH($C334,'3c Mappings'!$B$8:$B$21,0),MATCH($B334,'3c Mappings'!$C$7:$O$7,0)))</f>
        <v>0</v>
      </c>
      <c r="V334" s="82">
        <f>IF(V216="-","-",V216*INDEX('3c Mappings'!$C$8:$O$21,MATCH($C334,'3c Mappings'!$B$8:$B$21,0),MATCH($B334,'3c Mappings'!$C$7:$O$7,0)))</f>
        <v>0</v>
      </c>
      <c r="W334" s="82">
        <f>IF(W216="-","-",W216*INDEX('3c Mappings'!$C$8:$O$21,MATCH($C334,'3c Mappings'!$B$8:$B$21,0),MATCH($B334,'3c Mappings'!$C$7:$O$7,0)))</f>
        <v>0</v>
      </c>
      <c r="X334" s="82" t="str">
        <f>IF(X216="-","-",X216*INDEX('3c Mappings'!$C$8:$O$21,MATCH($C334,'3c Mappings'!$B$8:$B$21,0),MATCH($B334,'3c Mappings'!$C$7:$O$7,0)))</f>
        <v>-</v>
      </c>
      <c r="Y334" s="82" t="str">
        <f>IF(Y216="-","-",Y216*INDEX('3c Mappings'!$C$8:$O$21,MATCH($C334,'3c Mappings'!$B$8:$B$21,0),MATCH($B334,'3c Mappings'!$C$7:$O$7,0)))</f>
        <v>-</v>
      </c>
      <c r="Z334" s="10"/>
    </row>
    <row r="335" spans="1:26" s="14" customFormat="1" ht="11.25">
      <c r="A335" s="10"/>
      <c r="B335" s="74" t="s">
        <v>162</v>
      </c>
      <c r="C335" s="75" t="s">
        <v>137</v>
      </c>
      <c r="D335" s="197"/>
      <c r="E335" s="29"/>
      <c r="F335" s="82">
        <f>IF(F217="-","-",F217*INDEX('3c Mappings'!$C$8:$O$21,MATCH($C335,'3c Mappings'!$B$8:$B$21,0),MATCH($B335,'3c Mappings'!$C$7:$O$7,0)))</f>
        <v>0</v>
      </c>
      <c r="G335" s="82">
        <f>IF(G217="-","-",G217*INDEX('3c Mappings'!$C$8:$O$21,MATCH($C335,'3c Mappings'!$B$8:$B$21,0),MATCH($B335,'3c Mappings'!$C$7:$O$7,0)))</f>
        <v>0</v>
      </c>
      <c r="H335" s="82">
        <f>IF(H217="-","-",H217*INDEX('3c Mappings'!$C$8:$O$21,MATCH($C335,'3c Mappings'!$B$8:$B$21,0),MATCH($B335,'3c Mappings'!$C$7:$O$7,0)))</f>
        <v>0</v>
      </c>
      <c r="I335" s="82">
        <f>IF(I217="-","-",I217*INDEX('3c Mappings'!$C$8:$O$21,MATCH($C335,'3c Mappings'!$B$8:$B$21,0),MATCH($B335,'3c Mappings'!$C$7:$O$7,0)))</f>
        <v>0</v>
      </c>
      <c r="J335" s="82">
        <f>IF(J217="-","-",J217*INDEX('3c Mappings'!$C$8:$O$21,MATCH($C335,'3c Mappings'!$B$8:$B$21,0),MATCH($B335,'3c Mappings'!$C$7:$O$7,0)))</f>
        <v>0</v>
      </c>
      <c r="K335" s="82">
        <f>IF(K217="-","-",K217*INDEX('3c Mappings'!$C$8:$O$21,MATCH($C335,'3c Mappings'!$B$8:$B$21,0),MATCH($B335,'3c Mappings'!$C$7:$O$7,0)))</f>
        <v>0</v>
      </c>
      <c r="L335" s="82">
        <f>IF(L217="-","-",L217*INDEX('3c Mappings'!$C$8:$O$21,MATCH($C335,'3c Mappings'!$B$8:$B$21,0),MATCH($B335,'3c Mappings'!$C$7:$O$7,0)))</f>
        <v>0</v>
      </c>
      <c r="M335" s="82">
        <f>IF(M217="-","-",M217*INDEX('3c Mappings'!$C$8:$O$21,MATCH($C335,'3c Mappings'!$B$8:$B$21,0),MATCH($B335,'3c Mappings'!$C$7:$O$7,0)))</f>
        <v>0</v>
      </c>
      <c r="N335" s="84"/>
      <c r="O335" s="82">
        <f>IF(O217="-","-",O217*INDEX('3c Mappings'!$C$8:$O$21,MATCH($C335,'3c Mappings'!$B$8:$B$21,0),MATCH($B335,'3c Mappings'!$C$7:$O$7,0)))</f>
        <v>0</v>
      </c>
      <c r="P335" s="82">
        <f>IF(P217="-","-",P217*INDEX('3c Mappings'!$C$8:$O$21,MATCH($C335,'3c Mappings'!$B$8:$B$21,0),MATCH($B335,'3c Mappings'!$C$7:$O$7,0)))</f>
        <v>0</v>
      </c>
      <c r="Q335" s="82">
        <f>IF(Q217="-","-",Q217*INDEX('3c Mappings'!$C$8:$O$21,MATCH($C335,'3c Mappings'!$B$8:$B$21,0),MATCH($B335,'3c Mappings'!$C$7:$O$7,0)))</f>
        <v>0</v>
      </c>
      <c r="R335" s="82">
        <f>IF(R217="-","-",R217*INDEX('3c Mappings'!$C$8:$O$21,MATCH($C335,'3c Mappings'!$B$8:$B$21,0),MATCH($B335,'3c Mappings'!$C$7:$O$7,0)))</f>
        <v>0</v>
      </c>
      <c r="S335" s="82">
        <f>IF(S217="-","-",S217*INDEX('3c Mappings'!$C$8:$O$21,MATCH($C335,'3c Mappings'!$B$8:$B$21,0),MATCH($B335,'3c Mappings'!$C$7:$O$7,0)))</f>
        <v>0</v>
      </c>
      <c r="T335" s="82">
        <f>IF(T217="-","-",T217*INDEX('3c Mappings'!$C$8:$O$21,MATCH($C335,'3c Mappings'!$B$8:$B$21,0),MATCH($B335,'3c Mappings'!$C$7:$O$7,0)))</f>
        <v>0</v>
      </c>
      <c r="U335" s="82">
        <f>IF(U217="-","-",U217*INDEX('3c Mappings'!$C$8:$O$21,MATCH($C335,'3c Mappings'!$B$8:$B$21,0),MATCH($B335,'3c Mappings'!$C$7:$O$7,0)))</f>
        <v>0</v>
      </c>
      <c r="V335" s="82">
        <f>IF(V217="-","-",V217*INDEX('3c Mappings'!$C$8:$O$21,MATCH($C335,'3c Mappings'!$B$8:$B$21,0),MATCH($B335,'3c Mappings'!$C$7:$O$7,0)))</f>
        <v>0</v>
      </c>
      <c r="W335" s="82">
        <f>IF(W217="-","-",W217*INDEX('3c Mappings'!$C$8:$O$21,MATCH($C335,'3c Mappings'!$B$8:$B$21,0),MATCH($B335,'3c Mappings'!$C$7:$O$7,0)))</f>
        <v>0</v>
      </c>
      <c r="X335" s="82" t="str">
        <f>IF(X217="-","-",X217*INDEX('3c Mappings'!$C$8:$O$21,MATCH($C335,'3c Mappings'!$B$8:$B$21,0),MATCH($B335,'3c Mappings'!$C$7:$O$7,0)))</f>
        <v>-</v>
      </c>
      <c r="Y335" s="82" t="str">
        <f>IF(Y217="-","-",Y217*INDEX('3c Mappings'!$C$8:$O$21,MATCH($C335,'3c Mappings'!$B$8:$B$21,0),MATCH($B335,'3c Mappings'!$C$7:$O$7,0)))</f>
        <v>-</v>
      </c>
      <c r="Z335" s="10"/>
    </row>
    <row r="336" spans="1:26" s="14" customFormat="1" ht="11.25">
      <c r="A336" s="10"/>
      <c r="B336" s="74" t="s">
        <v>163</v>
      </c>
      <c r="C336" s="75" t="s">
        <v>137</v>
      </c>
      <c r="D336" s="197"/>
      <c r="E336" s="29"/>
      <c r="F336" s="82">
        <f>IF(F218="-","-",F218*INDEX('3c Mappings'!$C$8:$O$21,MATCH($C336,'3c Mappings'!$B$8:$B$21,0),MATCH($B336,'3c Mappings'!$C$7:$O$7,0)))</f>
        <v>113.22385880376783</v>
      </c>
      <c r="G336" s="82">
        <f>IF(G218="-","-",G218*INDEX('3c Mappings'!$C$8:$O$21,MATCH($C336,'3c Mappings'!$B$8:$B$21,0),MATCH($B336,'3c Mappings'!$C$7:$O$7,0)))</f>
        <v>113.22385880376783</v>
      </c>
      <c r="H336" s="82">
        <f>IF(H218="-","-",H218*INDEX('3c Mappings'!$C$8:$O$21,MATCH($C336,'3c Mappings'!$B$8:$B$21,0),MATCH($B336,'3c Mappings'!$C$7:$O$7,0)))</f>
        <v>120.16866268057379</v>
      </c>
      <c r="I336" s="82">
        <f>IF(I218="-","-",I218*INDEX('3c Mappings'!$C$8:$O$21,MATCH($C336,'3c Mappings'!$B$8:$B$21,0),MATCH($B336,'3c Mappings'!$C$7:$O$7,0)))</f>
        <v>120.16866268057379</v>
      </c>
      <c r="J336" s="82">
        <f>IF(J218="-","-",J218*INDEX('3c Mappings'!$C$8:$O$21,MATCH($C336,'3c Mappings'!$B$8:$B$21,0),MATCH($B336,'3c Mappings'!$C$7:$O$7,0)))</f>
        <v>117.1557156164872</v>
      </c>
      <c r="K336" s="82">
        <f>IF(K218="-","-",K218*INDEX('3c Mappings'!$C$8:$O$21,MATCH($C336,'3c Mappings'!$B$8:$B$21,0),MATCH($B336,'3c Mappings'!$C$7:$O$7,0)))</f>
        <v>117.1557156164872</v>
      </c>
      <c r="L336" s="82">
        <f>IF(L218="-","-",L218*INDEX('3c Mappings'!$C$8:$O$21,MATCH($C336,'3c Mappings'!$B$8:$B$21,0),MATCH($B336,'3c Mappings'!$C$7:$O$7,0)))</f>
        <v>125.15142874603275</v>
      </c>
      <c r="M336" s="82">
        <f>IF(M218="-","-",M218*INDEX('3c Mappings'!$C$8:$O$21,MATCH($C336,'3c Mappings'!$B$8:$B$21,0),MATCH($B336,'3c Mappings'!$C$7:$O$7,0)))</f>
        <v>125.15142874603275</v>
      </c>
      <c r="N336" s="84"/>
      <c r="O336" s="82">
        <f>IF(O218="-","-",O218*INDEX('3c Mappings'!$C$8:$O$21,MATCH($C336,'3c Mappings'!$B$8:$B$21,0),MATCH($B336,'3c Mappings'!$C$7:$O$7,0)))</f>
        <v>125.15142874603275</v>
      </c>
      <c r="P336" s="82">
        <f>IF(P218="-","-",P218*INDEX('3c Mappings'!$C$8:$O$21,MATCH($C336,'3c Mappings'!$B$8:$B$21,0),MATCH($B336,'3c Mappings'!$C$7:$O$7,0)))</f>
        <v>126.19399221625271</v>
      </c>
      <c r="Q336" s="82">
        <f>IF(Q218="-","-",Q218*INDEX('3c Mappings'!$C$8:$O$21,MATCH($C336,'3c Mappings'!$B$8:$B$21,0),MATCH($B336,'3c Mappings'!$C$7:$O$7,0)))</f>
        <v>126.19399221625271</v>
      </c>
      <c r="R336" s="82">
        <f>IF(R218="-","-",R218*INDEX('3c Mappings'!$C$8:$O$21,MATCH($C336,'3c Mappings'!$B$8:$B$21,0),MATCH($B336,'3c Mappings'!$C$7:$O$7,0)))</f>
        <v>128.67467415667082</v>
      </c>
      <c r="S336" s="82">
        <f>IF(S218="-","-",S218*INDEX('3c Mappings'!$C$8:$O$21,MATCH($C336,'3c Mappings'!$B$8:$B$21,0),MATCH($B336,'3c Mappings'!$C$7:$O$7,0)))</f>
        <v>128.67467415667082</v>
      </c>
      <c r="T336" s="82">
        <f>IF(T218="-","-",T218*INDEX('3c Mappings'!$C$8:$O$21,MATCH($C336,'3c Mappings'!$B$8:$B$21,0),MATCH($B336,'3c Mappings'!$C$7:$O$7,0)))</f>
        <v>108.14107378191414</v>
      </c>
      <c r="U336" s="82">
        <f>IF(U218="-","-",U218*INDEX('3c Mappings'!$C$8:$O$21,MATCH($C336,'3c Mappings'!$B$8:$B$21,0),MATCH($B336,'3c Mappings'!$C$7:$O$7,0)))</f>
        <v>108.14107378191414</v>
      </c>
      <c r="V336" s="82">
        <f>IF(V218="-","-",V218*INDEX('3c Mappings'!$C$8:$O$21,MATCH($C336,'3c Mappings'!$B$8:$B$21,0),MATCH($B336,'3c Mappings'!$C$7:$O$7,0)))</f>
        <v>154.20629587532662</v>
      </c>
      <c r="W336" s="82">
        <f>IF(W218="-","-",W218*INDEX('3c Mappings'!$C$8:$O$21,MATCH($C336,'3c Mappings'!$B$8:$B$21,0),MATCH($B336,'3c Mappings'!$C$7:$O$7,0)))</f>
        <v>148.05285619270117</v>
      </c>
      <c r="X336" s="82" t="str">
        <f>IF(X218="-","-",X218*INDEX('3c Mappings'!$C$8:$O$21,MATCH($C336,'3c Mappings'!$B$8:$B$21,0),MATCH($B336,'3c Mappings'!$C$7:$O$7,0)))</f>
        <v>-</v>
      </c>
      <c r="Y336" s="82" t="str">
        <f>IF(Y218="-","-",Y218*INDEX('3c Mappings'!$C$8:$O$21,MATCH($C336,'3c Mappings'!$B$8:$B$21,0),MATCH($B336,'3c Mappings'!$C$7:$O$7,0)))</f>
        <v>-</v>
      </c>
      <c r="Z336" s="10"/>
    </row>
    <row r="337" spans="1:26" s="14" customFormat="1" ht="11.25">
      <c r="A337" s="10"/>
      <c r="B337" s="74" t="s">
        <v>164</v>
      </c>
      <c r="C337" s="75" t="s">
        <v>137</v>
      </c>
      <c r="D337" s="197"/>
      <c r="E337" s="29"/>
      <c r="F337" s="82">
        <f>IF(F219="-","-",F219*INDEX('3c Mappings'!$C$8:$O$21,MATCH($C337,'3c Mappings'!$B$8:$B$21,0),MATCH($B337,'3c Mappings'!$C$7:$O$7,0)))</f>
        <v>9.1095406068466958E-2</v>
      </c>
      <c r="G337" s="82">
        <f>IF(G219="-","-",G219*INDEX('3c Mappings'!$C$8:$O$21,MATCH($C337,'3c Mappings'!$B$8:$B$21,0),MATCH($B337,'3c Mappings'!$C$7:$O$7,0)))</f>
        <v>9.1095406068466958E-2</v>
      </c>
      <c r="H337" s="82">
        <f>IF(H219="-","-",H219*INDEX('3c Mappings'!$C$8:$O$21,MATCH($C337,'3c Mappings'!$B$8:$B$21,0),MATCH($B337,'3c Mappings'!$C$7:$O$7,0)))</f>
        <v>9.0365511340109519E-2</v>
      </c>
      <c r="I337" s="82">
        <f>IF(I219="-","-",I219*INDEX('3c Mappings'!$C$8:$O$21,MATCH($C337,'3c Mappings'!$B$8:$B$21,0),MATCH($B337,'3c Mappings'!$C$7:$O$7,0)))</f>
        <v>9.0365511340109519E-2</v>
      </c>
      <c r="J337" s="82">
        <f>IF(J219="-","-",J219*INDEX('3c Mappings'!$C$8:$O$21,MATCH($C337,'3c Mappings'!$B$8:$B$21,0),MATCH($B337,'3c Mappings'!$C$7:$O$7,0)))</f>
        <v>8.8399912173023218E-2</v>
      </c>
      <c r="K337" s="82">
        <f>IF(K219="-","-",K219*INDEX('3c Mappings'!$C$8:$O$21,MATCH($C337,'3c Mappings'!$B$8:$B$21,0),MATCH($B337,'3c Mappings'!$C$7:$O$7,0)))</f>
        <v>8.8399912173023218E-2</v>
      </c>
      <c r="L337" s="82">
        <f>IF(L219="-","-",L219*INDEX('3c Mappings'!$C$8:$O$21,MATCH($C337,'3c Mappings'!$B$8:$B$21,0),MATCH($B337,'3c Mappings'!$C$7:$O$7,0)))</f>
        <v>9.3158441456904009E-2</v>
      </c>
      <c r="M337" s="82">
        <f>IF(M219="-","-",M219*INDEX('3c Mappings'!$C$8:$O$21,MATCH($C337,'3c Mappings'!$B$8:$B$21,0),MATCH($B337,'3c Mappings'!$C$7:$O$7,0)))</f>
        <v>9.3158441456904009E-2</v>
      </c>
      <c r="N337" s="84"/>
      <c r="O337" s="82">
        <f>IF(O219="-","-",O219*INDEX('3c Mappings'!$C$8:$O$21,MATCH($C337,'3c Mappings'!$B$8:$B$21,0),MATCH($B337,'3c Mappings'!$C$7:$O$7,0)))</f>
        <v>9.3158441456904009E-2</v>
      </c>
      <c r="P337" s="82">
        <f>IF(P219="-","-",P219*INDEX('3c Mappings'!$C$8:$O$21,MATCH($C337,'3c Mappings'!$B$8:$B$21,0),MATCH($B337,'3c Mappings'!$C$7:$O$7,0)))</f>
        <v>9.5865973540579963E-2</v>
      </c>
      <c r="Q337" s="82">
        <f>IF(Q219="-","-",Q219*INDEX('3c Mappings'!$C$8:$O$21,MATCH($C337,'3c Mappings'!$B$8:$B$21,0),MATCH($B337,'3c Mappings'!$C$7:$O$7,0)))</f>
        <v>9.5865973540579963E-2</v>
      </c>
      <c r="R337" s="82">
        <f>IF(R219="-","-",R219*INDEX('3c Mappings'!$C$8:$O$21,MATCH($C337,'3c Mappings'!$B$8:$B$21,0),MATCH($B337,'3c Mappings'!$C$7:$O$7,0)))</f>
        <v>9.8083341735622387E-2</v>
      </c>
      <c r="S337" s="82">
        <f>IF(S219="-","-",S219*INDEX('3c Mappings'!$C$8:$O$21,MATCH($C337,'3c Mappings'!$B$8:$B$21,0),MATCH($B337,'3c Mappings'!$C$7:$O$7,0)))</f>
        <v>9.8083341735622387E-2</v>
      </c>
      <c r="T337" s="82">
        <f>IF(T219="-","-",T219*INDEX('3c Mappings'!$C$8:$O$21,MATCH($C337,'3c Mappings'!$B$8:$B$21,0),MATCH($B337,'3c Mappings'!$C$7:$O$7,0)))</f>
        <v>8.8233185197328132E-2</v>
      </c>
      <c r="U337" s="82">
        <f>IF(U219="-","-",U219*INDEX('3c Mappings'!$C$8:$O$21,MATCH($C337,'3c Mappings'!$B$8:$B$21,0),MATCH($B337,'3c Mappings'!$C$7:$O$7,0)))</f>
        <v>8.8233185197328132E-2</v>
      </c>
      <c r="V337" s="82">
        <f>IF(V219="-","-",V219*INDEX('3c Mappings'!$C$8:$O$21,MATCH($C337,'3c Mappings'!$B$8:$B$21,0),MATCH($B337,'3c Mappings'!$C$7:$O$7,0)))</f>
        <v>0.12540314368915298</v>
      </c>
      <c r="W337" s="82">
        <f>IF(W219="-","-",W219*INDEX('3c Mappings'!$C$8:$O$21,MATCH($C337,'3c Mappings'!$B$8:$B$21,0),MATCH($B337,'3c Mappings'!$C$7:$O$7,0)))</f>
        <v>0.12038981263415967</v>
      </c>
      <c r="X337" s="82" t="str">
        <f>IF(X219="-","-",X219*INDEX('3c Mappings'!$C$8:$O$21,MATCH($C337,'3c Mappings'!$B$8:$B$21,0),MATCH($B337,'3c Mappings'!$C$7:$O$7,0)))</f>
        <v>-</v>
      </c>
      <c r="Y337" s="82" t="str">
        <f>IF(Y219="-","-",Y219*INDEX('3c Mappings'!$C$8:$O$21,MATCH($C337,'3c Mappings'!$B$8:$B$21,0),MATCH($B337,'3c Mappings'!$C$7:$O$7,0)))</f>
        <v>-</v>
      </c>
      <c r="Z337" s="10"/>
    </row>
    <row r="338" spans="1:26" s="14" customFormat="1" ht="11.25">
      <c r="A338" s="10"/>
      <c r="B338" s="74" t="s">
        <v>165</v>
      </c>
      <c r="C338" s="75" t="s">
        <v>137</v>
      </c>
      <c r="D338" s="197"/>
      <c r="E338" s="29"/>
      <c r="F338" s="82">
        <f>IF(F220="-","-",F220*INDEX('3c Mappings'!$C$8:$O$21,MATCH($C338,'3c Mappings'!$B$8:$B$21,0),MATCH($B338,'3c Mappings'!$C$7:$O$7,0)))</f>
        <v>0</v>
      </c>
      <c r="G338" s="82">
        <f>IF(G220="-","-",G220*INDEX('3c Mappings'!$C$8:$O$21,MATCH($C338,'3c Mappings'!$B$8:$B$21,0),MATCH($B338,'3c Mappings'!$C$7:$O$7,0)))</f>
        <v>0</v>
      </c>
      <c r="H338" s="82">
        <f>IF(H220="-","-",H220*INDEX('3c Mappings'!$C$8:$O$21,MATCH($C338,'3c Mappings'!$B$8:$B$21,0),MATCH($B338,'3c Mappings'!$C$7:$O$7,0)))</f>
        <v>0</v>
      </c>
      <c r="I338" s="82">
        <f>IF(I220="-","-",I220*INDEX('3c Mappings'!$C$8:$O$21,MATCH($C338,'3c Mappings'!$B$8:$B$21,0),MATCH($B338,'3c Mappings'!$C$7:$O$7,0)))</f>
        <v>0</v>
      </c>
      <c r="J338" s="82">
        <f>IF(J220="-","-",J220*INDEX('3c Mappings'!$C$8:$O$21,MATCH($C338,'3c Mappings'!$B$8:$B$21,0),MATCH($B338,'3c Mappings'!$C$7:$O$7,0)))</f>
        <v>0</v>
      </c>
      <c r="K338" s="82">
        <f>IF(K220="-","-",K220*INDEX('3c Mappings'!$C$8:$O$21,MATCH($C338,'3c Mappings'!$B$8:$B$21,0),MATCH($B338,'3c Mappings'!$C$7:$O$7,0)))</f>
        <v>0</v>
      </c>
      <c r="L338" s="82">
        <f>IF(L220="-","-",L220*INDEX('3c Mappings'!$C$8:$O$21,MATCH($C338,'3c Mappings'!$B$8:$B$21,0),MATCH($B338,'3c Mappings'!$C$7:$O$7,0)))</f>
        <v>0</v>
      </c>
      <c r="M338" s="82">
        <f>IF(M220="-","-",M220*INDEX('3c Mappings'!$C$8:$O$21,MATCH($C338,'3c Mappings'!$B$8:$B$21,0),MATCH($B338,'3c Mappings'!$C$7:$O$7,0)))</f>
        <v>0</v>
      </c>
      <c r="N338" s="84"/>
      <c r="O338" s="82">
        <f>IF(O220="-","-",O220*INDEX('3c Mappings'!$C$8:$O$21,MATCH($C338,'3c Mappings'!$B$8:$B$21,0),MATCH($B338,'3c Mappings'!$C$7:$O$7,0)))</f>
        <v>0</v>
      </c>
      <c r="P338" s="82">
        <f>IF(P220="-","-",P220*INDEX('3c Mappings'!$C$8:$O$21,MATCH($C338,'3c Mappings'!$B$8:$B$21,0),MATCH($B338,'3c Mappings'!$C$7:$O$7,0)))</f>
        <v>0</v>
      </c>
      <c r="Q338" s="82">
        <f>IF(Q220="-","-",Q220*INDEX('3c Mappings'!$C$8:$O$21,MATCH($C338,'3c Mappings'!$B$8:$B$21,0),MATCH($B338,'3c Mappings'!$C$7:$O$7,0)))</f>
        <v>0</v>
      </c>
      <c r="R338" s="82">
        <f>IF(R220="-","-",R220*INDEX('3c Mappings'!$C$8:$O$21,MATCH($C338,'3c Mappings'!$B$8:$B$21,0),MATCH($B338,'3c Mappings'!$C$7:$O$7,0)))</f>
        <v>0</v>
      </c>
      <c r="S338" s="82">
        <f>IF(S220="-","-",S220*INDEX('3c Mappings'!$C$8:$O$21,MATCH($C338,'3c Mappings'!$B$8:$B$21,0),MATCH($B338,'3c Mappings'!$C$7:$O$7,0)))</f>
        <v>0</v>
      </c>
      <c r="T338" s="82">
        <f>IF(T220="-","-",T220*INDEX('3c Mappings'!$C$8:$O$21,MATCH($C338,'3c Mappings'!$B$8:$B$21,0),MATCH($B338,'3c Mappings'!$C$7:$O$7,0)))</f>
        <v>0</v>
      </c>
      <c r="U338" s="82">
        <f>IF(U220="-","-",U220*INDEX('3c Mappings'!$C$8:$O$21,MATCH($C338,'3c Mappings'!$B$8:$B$21,0),MATCH($B338,'3c Mappings'!$C$7:$O$7,0)))</f>
        <v>0</v>
      </c>
      <c r="V338" s="82">
        <f>IF(V220="-","-",V220*INDEX('3c Mappings'!$C$8:$O$21,MATCH($C338,'3c Mappings'!$B$8:$B$21,0),MATCH($B338,'3c Mappings'!$C$7:$O$7,0)))</f>
        <v>0</v>
      </c>
      <c r="W338" s="82">
        <f>IF(W220="-","-",W220*INDEX('3c Mappings'!$C$8:$O$21,MATCH($C338,'3c Mappings'!$B$8:$B$21,0),MATCH($B338,'3c Mappings'!$C$7:$O$7,0)))</f>
        <v>0</v>
      </c>
      <c r="X338" s="82" t="str">
        <f>IF(X220="-","-",X220*INDEX('3c Mappings'!$C$8:$O$21,MATCH($C338,'3c Mappings'!$B$8:$B$21,0),MATCH($B338,'3c Mappings'!$C$7:$O$7,0)))</f>
        <v>-</v>
      </c>
      <c r="Y338" s="82" t="str">
        <f>IF(Y220="-","-",Y220*INDEX('3c Mappings'!$C$8:$O$21,MATCH($C338,'3c Mappings'!$B$8:$B$21,0),MATCH($B338,'3c Mappings'!$C$7:$O$7,0)))</f>
        <v>-</v>
      </c>
      <c r="Z338" s="10"/>
    </row>
    <row r="339" spans="1:26" s="14" customFormat="1" ht="11.25">
      <c r="A339" s="10"/>
      <c r="B339" s="74" t="s">
        <v>166</v>
      </c>
      <c r="C339" s="75" t="s">
        <v>137</v>
      </c>
      <c r="D339" s="197"/>
      <c r="E339" s="29"/>
      <c r="F339" s="82">
        <f>IF(F221="-","-",F221*INDEX('3c Mappings'!$C$8:$O$21,MATCH($C339,'3c Mappings'!$B$8:$B$21,0),MATCH($B339,'3c Mappings'!$C$7:$O$7,0)))</f>
        <v>0</v>
      </c>
      <c r="G339" s="82">
        <f>IF(G221="-","-",G221*INDEX('3c Mappings'!$C$8:$O$21,MATCH($C339,'3c Mappings'!$B$8:$B$21,0),MATCH($B339,'3c Mappings'!$C$7:$O$7,0)))</f>
        <v>0</v>
      </c>
      <c r="H339" s="82">
        <f>IF(H221="-","-",H221*INDEX('3c Mappings'!$C$8:$O$21,MATCH($C339,'3c Mappings'!$B$8:$B$21,0),MATCH($B339,'3c Mappings'!$C$7:$O$7,0)))</f>
        <v>0</v>
      </c>
      <c r="I339" s="82">
        <f>IF(I221="-","-",I221*INDEX('3c Mappings'!$C$8:$O$21,MATCH($C339,'3c Mappings'!$B$8:$B$21,0),MATCH($B339,'3c Mappings'!$C$7:$O$7,0)))</f>
        <v>0</v>
      </c>
      <c r="J339" s="82">
        <f>IF(J221="-","-",J221*INDEX('3c Mappings'!$C$8:$O$21,MATCH($C339,'3c Mappings'!$B$8:$B$21,0),MATCH($B339,'3c Mappings'!$C$7:$O$7,0)))</f>
        <v>0</v>
      </c>
      <c r="K339" s="82">
        <f>IF(K221="-","-",K221*INDEX('3c Mappings'!$C$8:$O$21,MATCH($C339,'3c Mappings'!$B$8:$B$21,0),MATCH($B339,'3c Mappings'!$C$7:$O$7,0)))</f>
        <v>0</v>
      </c>
      <c r="L339" s="82">
        <f>IF(L221="-","-",L221*INDEX('3c Mappings'!$C$8:$O$21,MATCH($C339,'3c Mappings'!$B$8:$B$21,0),MATCH($B339,'3c Mappings'!$C$7:$O$7,0)))</f>
        <v>0</v>
      </c>
      <c r="M339" s="82">
        <f>IF(M221="-","-",M221*INDEX('3c Mappings'!$C$8:$O$21,MATCH($C339,'3c Mappings'!$B$8:$B$21,0),MATCH($B339,'3c Mappings'!$C$7:$O$7,0)))</f>
        <v>0</v>
      </c>
      <c r="N339" s="84"/>
      <c r="O339" s="82">
        <f>IF(O221="-","-",O221*INDEX('3c Mappings'!$C$8:$O$21,MATCH($C339,'3c Mappings'!$B$8:$B$21,0),MATCH($B339,'3c Mappings'!$C$7:$O$7,0)))</f>
        <v>0</v>
      </c>
      <c r="P339" s="82">
        <f>IF(P221="-","-",P221*INDEX('3c Mappings'!$C$8:$O$21,MATCH($C339,'3c Mappings'!$B$8:$B$21,0),MATCH($B339,'3c Mappings'!$C$7:$O$7,0)))</f>
        <v>0</v>
      </c>
      <c r="Q339" s="82">
        <f>IF(Q221="-","-",Q221*INDEX('3c Mappings'!$C$8:$O$21,MATCH($C339,'3c Mappings'!$B$8:$B$21,0),MATCH($B339,'3c Mappings'!$C$7:$O$7,0)))</f>
        <v>0</v>
      </c>
      <c r="R339" s="82">
        <f>IF(R221="-","-",R221*INDEX('3c Mappings'!$C$8:$O$21,MATCH($C339,'3c Mappings'!$B$8:$B$21,0),MATCH($B339,'3c Mappings'!$C$7:$O$7,0)))</f>
        <v>0</v>
      </c>
      <c r="S339" s="82">
        <f>IF(S221="-","-",S221*INDEX('3c Mappings'!$C$8:$O$21,MATCH($C339,'3c Mappings'!$B$8:$B$21,0),MATCH($B339,'3c Mappings'!$C$7:$O$7,0)))</f>
        <v>0</v>
      </c>
      <c r="T339" s="82">
        <f>IF(T221="-","-",T221*INDEX('3c Mappings'!$C$8:$O$21,MATCH($C339,'3c Mappings'!$B$8:$B$21,0),MATCH($B339,'3c Mappings'!$C$7:$O$7,0)))</f>
        <v>0</v>
      </c>
      <c r="U339" s="82">
        <f>IF(U221="-","-",U221*INDEX('3c Mappings'!$C$8:$O$21,MATCH($C339,'3c Mappings'!$B$8:$B$21,0),MATCH($B339,'3c Mappings'!$C$7:$O$7,0)))</f>
        <v>0</v>
      </c>
      <c r="V339" s="82">
        <f>IF(V221="-","-",V221*INDEX('3c Mappings'!$C$8:$O$21,MATCH($C339,'3c Mappings'!$B$8:$B$21,0),MATCH($B339,'3c Mappings'!$C$7:$O$7,0)))</f>
        <v>0</v>
      </c>
      <c r="W339" s="82">
        <f>IF(W221="-","-",W221*INDEX('3c Mappings'!$C$8:$O$21,MATCH($C339,'3c Mappings'!$B$8:$B$21,0),MATCH($B339,'3c Mappings'!$C$7:$O$7,0)))</f>
        <v>0</v>
      </c>
      <c r="X339" s="82" t="str">
        <f>IF(X221="-","-",X221*INDEX('3c Mappings'!$C$8:$O$21,MATCH($C339,'3c Mappings'!$B$8:$B$21,0),MATCH($B339,'3c Mappings'!$C$7:$O$7,0)))</f>
        <v>-</v>
      </c>
      <c r="Y339" s="82" t="str">
        <f>IF(Y221="-","-",Y221*INDEX('3c Mappings'!$C$8:$O$21,MATCH($C339,'3c Mappings'!$B$8:$B$21,0),MATCH($B339,'3c Mappings'!$C$7:$O$7,0)))</f>
        <v>-</v>
      </c>
      <c r="Z339" s="10"/>
    </row>
    <row r="340" spans="1:26" s="14" customFormat="1" ht="11.25">
      <c r="A340" s="10"/>
      <c r="B340" s="74" t="s">
        <v>167</v>
      </c>
      <c r="C340" s="75" t="s">
        <v>137</v>
      </c>
      <c r="D340" s="197"/>
      <c r="E340" s="29"/>
      <c r="F340" s="82">
        <f>IF(F222="-","-",F222*INDEX('3c Mappings'!$C$8:$O$21,MATCH($C340,'3c Mappings'!$B$8:$B$21,0),MATCH($B340,'3c Mappings'!$C$7:$O$7,0)))</f>
        <v>0</v>
      </c>
      <c r="G340" s="82">
        <f>IF(G222="-","-",G222*INDEX('3c Mappings'!$C$8:$O$21,MATCH($C340,'3c Mappings'!$B$8:$B$21,0),MATCH($B340,'3c Mappings'!$C$7:$O$7,0)))</f>
        <v>0</v>
      </c>
      <c r="H340" s="82">
        <f>IF(H222="-","-",H222*INDEX('3c Mappings'!$C$8:$O$21,MATCH($C340,'3c Mappings'!$B$8:$B$21,0),MATCH($B340,'3c Mappings'!$C$7:$O$7,0)))</f>
        <v>0</v>
      </c>
      <c r="I340" s="82">
        <f>IF(I222="-","-",I222*INDEX('3c Mappings'!$C$8:$O$21,MATCH($C340,'3c Mappings'!$B$8:$B$21,0),MATCH($B340,'3c Mappings'!$C$7:$O$7,0)))</f>
        <v>0</v>
      </c>
      <c r="J340" s="82">
        <f>IF(J222="-","-",J222*INDEX('3c Mappings'!$C$8:$O$21,MATCH($C340,'3c Mappings'!$B$8:$B$21,0),MATCH($B340,'3c Mappings'!$C$7:$O$7,0)))</f>
        <v>0</v>
      </c>
      <c r="K340" s="82">
        <f>IF(K222="-","-",K222*INDEX('3c Mappings'!$C$8:$O$21,MATCH($C340,'3c Mappings'!$B$8:$B$21,0),MATCH($B340,'3c Mappings'!$C$7:$O$7,0)))</f>
        <v>0</v>
      </c>
      <c r="L340" s="82">
        <f>IF(L222="-","-",L222*INDEX('3c Mappings'!$C$8:$O$21,MATCH($C340,'3c Mappings'!$B$8:$B$21,0),MATCH($B340,'3c Mappings'!$C$7:$O$7,0)))</f>
        <v>0</v>
      </c>
      <c r="M340" s="82">
        <f>IF(M222="-","-",M222*INDEX('3c Mappings'!$C$8:$O$21,MATCH($C340,'3c Mappings'!$B$8:$B$21,0),MATCH($B340,'3c Mappings'!$C$7:$O$7,0)))</f>
        <v>0</v>
      </c>
      <c r="N340" s="84"/>
      <c r="O340" s="82">
        <f>IF(O222="-","-",O222*INDEX('3c Mappings'!$C$8:$O$21,MATCH($C340,'3c Mappings'!$B$8:$B$21,0),MATCH($B340,'3c Mappings'!$C$7:$O$7,0)))</f>
        <v>0</v>
      </c>
      <c r="P340" s="82">
        <f>IF(P222="-","-",P222*INDEX('3c Mappings'!$C$8:$O$21,MATCH($C340,'3c Mappings'!$B$8:$B$21,0),MATCH($B340,'3c Mappings'!$C$7:$O$7,0)))</f>
        <v>0</v>
      </c>
      <c r="Q340" s="82">
        <f>IF(Q222="-","-",Q222*INDEX('3c Mappings'!$C$8:$O$21,MATCH($C340,'3c Mappings'!$B$8:$B$21,0),MATCH($B340,'3c Mappings'!$C$7:$O$7,0)))</f>
        <v>0</v>
      </c>
      <c r="R340" s="82">
        <f>IF(R222="-","-",R222*INDEX('3c Mappings'!$C$8:$O$21,MATCH($C340,'3c Mappings'!$B$8:$B$21,0),MATCH($B340,'3c Mappings'!$C$7:$O$7,0)))</f>
        <v>0</v>
      </c>
      <c r="S340" s="82">
        <f>IF(S222="-","-",S222*INDEX('3c Mappings'!$C$8:$O$21,MATCH($C340,'3c Mappings'!$B$8:$B$21,0),MATCH($B340,'3c Mappings'!$C$7:$O$7,0)))</f>
        <v>0</v>
      </c>
      <c r="T340" s="82">
        <f>IF(T222="-","-",T222*INDEX('3c Mappings'!$C$8:$O$21,MATCH($C340,'3c Mappings'!$B$8:$B$21,0),MATCH($B340,'3c Mappings'!$C$7:$O$7,0)))</f>
        <v>0</v>
      </c>
      <c r="U340" s="82">
        <f>IF(U222="-","-",U222*INDEX('3c Mappings'!$C$8:$O$21,MATCH($C340,'3c Mappings'!$B$8:$B$21,0),MATCH($B340,'3c Mappings'!$C$7:$O$7,0)))</f>
        <v>0</v>
      </c>
      <c r="V340" s="82">
        <f>IF(V222="-","-",V222*INDEX('3c Mappings'!$C$8:$O$21,MATCH($C340,'3c Mappings'!$B$8:$B$21,0),MATCH($B340,'3c Mappings'!$C$7:$O$7,0)))</f>
        <v>0</v>
      </c>
      <c r="W340" s="82">
        <f>IF(W222="-","-",W222*INDEX('3c Mappings'!$C$8:$O$21,MATCH($C340,'3c Mappings'!$B$8:$B$21,0),MATCH($B340,'3c Mappings'!$C$7:$O$7,0)))</f>
        <v>0</v>
      </c>
      <c r="X340" s="82" t="str">
        <f>IF(X222="-","-",X222*INDEX('3c Mappings'!$C$8:$O$21,MATCH($C340,'3c Mappings'!$B$8:$B$21,0),MATCH($B340,'3c Mappings'!$C$7:$O$7,0)))</f>
        <v>-</v>
      </c>
      <c r="Y340" s="82" t="str">
        <f>IF(Y222="-","-",Y222*INDEX('3c Mappings'!$C$8:$O$21,MATCH($C340,'3c Mappings'!$B$8:$B$21,0),MATCH($B340,'3c Mappings'!$C$7:$O$7,0)))</f>
        <v>-</v>
      </c>
      <c r="Z340" s="10"/>
    </row>
    <row r="341" spans="1:26" s="14" customFormat="1" ht="11.25">
      <c r="A341" s="10"/>
      <c r="B341" s="74" t="s">
        <v>168</v>
      </c>
      <c r="C341" s="75" t="s">
        <v>137</v>
      </c>
      <c r="D341" s="197"/>
      <c r="E341" s="29"/>
      <c r="F341" s="82">
        <f>IF(F223="-","-",F223*INDEX('3c Mappings'!$C$8:$O$21,MATCH($C341,'3c Mappings'!$B$8:$B$21,0),MATCH($B341,'3c Mappings'!$C$7:$O$7,0)))</f>
        <v>0</v>
      </c>
      <c r="G341" s="82">
        <f>IF(G223="-","-",G223*INDEX('3c Mappings'!$C$8:$O$21,MATCH($C341,'3c Mappings'!$B$8:$B$21,0),MATCH($B341,'3c Mappings'!$C$7:$O$7,0)))</f>
        <v>0</v>
      </c>
      <c r="H341" s="82">
        <f>IF(H223="-","-",H223*INDEX('3c Mappings'!$C$8:$O$21,MATCH($C341,'3c Mappings'!$B$8:$B$21,0),MATCH($B341,'3c Mappings'!$C$7:$O$7,0)))</f>
        <v>0</v>
      </c>
      <c r="I341" s="82">
        <f>IF(I223="-","-",I223*INDEX('3c Mappings'!$C$8:$O$21,MATCH($C341,'3c Mappings'!$B$8:$B$21,0),MATCH($B341,'3c Mappings'!$C$7:$O$7,0)))</f>
        <v>0</v>
      </c>
      <c r="J341" s="82">
        <f>IF(J223="-","-",J223*INDEX('3c Mappings'!$C$8:$O$21,MATCH($C341,'3c Mappings'!$B$8:$B$21,0),MATCH($B341,'3c Mappings'!$C$7:$O$7,0)))</f>
        <v>0</v>
      </c>
      <c r="K341" s="82">
        <f>IF(K223="-","-",K223*INDEX('3c Mappings'!$C$8:$O$21,MATCH($C341,'3c Mappings'!$B$8:$B$21,0),MATCH($B341,'3c Mappings'!$C$7:$O$7,0)))</f>
        <v>0</v>
      </c>
      <c r="L341" s="82">
        <f>IF(L223="-","-",L223*INDEX('3c Mappings'!$C$8:$O$21,MATCH($C341,'3c Mappings'!$B$8:$B$21,0),MATCH($B341,'3c Mappings'!$C$7:$O$7,0)))</f>
        <v>0</v>
      </c>
      <c r="M341" s="82">
        <f>IF(M223="-","-",M223*INDEX('3c Mappings'!$C$8:$O$21,MATCH($C341,'3c Mappings'!$B$8:$B$21,0),MATCH($B341,'3c Mappings'!$C$7:$O$7,0)))</f>
        <v>0</v>
      </c>
      <c r="N341" s="84"/>
      <c r="O341" s="82">
        <f>IF(O223="-","-",O223*INDEX('3c Mappings'!$C$8:$O$21,MATCH($C341,'3c Mappings'!$B$8:$B$21,0),MATCH($B341,'3c Mappings'!$C$7:$O$7,0)))</f>
        <v>0</v>
      </c>
      <c r="P341" s="82">
        <f>IF(P223="-","-",P223*INDEX('3c Mappings'!$C$8:$O$21,MATCH($C341,'3c Mappings'!$B$8:$B$21,0),MATCH($B341,'3c Mappings'!$C$7:$O$7,0)))</f>
        <v>0</v>
      </c>
      <c r="Q341" s="82">
        <f>IF(Q223="-","-",Q223*INDEX('3c Mappings'!$C$8:$O$21,MATCH($C341,'3c Mappings'!$B$8:$B$21,0),MATCH($B341,'3c Mappings'!$C$7:$O$7,0)))</f>
        <v>0</v>
      </c>
      <c r="R341" s="82">
        <f>IF(R223="-","-",R223*INDEX('3c Mappings'!$C$8:$O$21,MATCH($C341,'3c Mappings'!$B$8:$B$21,0),MATCH($B341,'3c Mappings'!$C$7:$O$7,0)))</f>
        <v>0</v>
      </c>
      <c r="S341" s="82">
        <f>IF(S223="-","-",S223*INDEX('3c Mappings'!$C$8:$O$21,MATCH($C341,'3c Mappings'!$B$8:$B$21,0),MATCH($B341,'3c Mappings'!$C$7:$O$7,0)))</f>
        <v>0</v>
      </c>
      <c r="T341" s="82">
        <f>IF(T223="-","-",T223*INDEX('3c Mappings'!$C$8:$O$21,MATCH($C341,'3c Mappings'!$B$8:$B$21,0),MATCH($B341,'3c Mappings'!$C$7:$O$7,0)))</f>
        <v>0</v>
      </c>
      <c r="U341" s="82">
        <f>IF(U223="-","-",U223*INDEX('3c Mappings'!$C$8:$O$21,MATCH($C341,'3c Mappings'!$B$8:$B$21,0),MATCH($B341,'3c Mappings'!$C$7:$O$7,0)))</f>
        <v>0</v>
      </c>
      <c r="V341" s="82">
        <f>IF(V223="-","-",V223*INDEX('3c Mappings'!$C$8:$O$21,MATCH($C341,'3c Mappings'!$B$8:$B$21,0),MATCH($B341,'3c Mappings'!$C$7:$O$7,0)))</f>
        <v>0</v>
      </c>
      <c r="W341" s="82">
        <f>IF(W223="-","-",W223*INDEX('3c Mappings'!$C$8:$O$21,MATCH($C341,'3c Mappings'!$B$8:$B$21,0),MATCH($B341,'3c Mappings'!$C$7:$O$7,0)))</f>
        <v>0</v>
      </c>
      <c r="X341" s="82" t="str">
        <f>IF(X223="-","-",X223*INDEX('3c Mappings'!$C$8:$O$21,MATCH($C341,'3c Mappings'!$B$8:$B$21,0),MATCH($B341,'3c Mappings'!$C$7:$O$7,0)))</f>
        <v>-</v>
      </c>
      <c r="Y341" s="82" t="str">
        <f>IF(Y223="-","-",Y223*INDEX('3c Mappings'!$C$8:$O$21,MATCH($C341,'3c Mappings'!$B$8:$B$21,0),MATCH($B341,'3c Mappings'!$C$7:$O$7,0)))</f>
        <v>-</v>
      </c>
      <c r="Z341" s="10"/>
    </row>
    <row r="342" spans="1:26" s="14" customFormat="1" ht="12.6" customHeight="1">
      <c r="A342" s="10"/>
      <c r="B342" s="74" t="s">
        <v>156</v>
      </c>
      <c r="C342" s="75" t="s">
        <v>138</v>
      </c>
      <c r="D342" s="197"/>
      <c r="E342" s="29"/>
      <c r="F342" s="82">
        <f>IF(F211="-","-",F211*INDEX('3c Mappings'!$C$8:$O$21,MATCH($C342,'3c Mappings'!$B$8:$B$21,0),MATCH($B342,'3c Mappings'!$C$7:$O$7,0)))</f>
        <v>0</v>
      </c>
      <c r="G342" s="82">
        <f>IF(G211="-","-",G211*INDEX('3c Mappings'!$C$8:$O$21,MATCH($C342,'3c Mappings'!$B$8:$B$21,0),MATCH($B342,'3c Mappings'!$C$7:$O$7,0)))</f>
        <v>0</v>
      </c>
      <c r="H342" s="82">
        <f>IF(H211="-","-",H211*INDEX('3c Mappings'!$C$8:$O$21,MATCH($C342,'3c Mappings'!$B$8:$B$21,0),MATCH($B342,'3c Mappings'!$C$7:$O$7,0)))</f>
        <v>0</v>
      </c>
      <c r="I342" s="82">
        <f>IF(I211="-","-",I211*INDEX('3c Mappings'!$C$8:$O$21,MATCH($C342,'3c Mappings'!$B$8:$B$21,0),MATCH($B342,'3c Mappings'!$C$7:$O$7,0)))</f>
        <v>0</v>
      </c>
      <c r="J342" s="82">
        <f>IF(J211="-","-",J211*INDEX('3c Mappings'!$C$8:$O$21,MATCH($C342,'3c Mappings'!$B$8:$B$21,0),MATCH($B342,'3c Mappings'!$C$7:$O$7,0)))</f>
        <v>0</v>
      </c>
      <c r="K342" s="82">
        <f>IF(K211="-","-",K211*INDEX('3c Mappings'!$C$8:$O$21,MATCH($C342,'3c Mappings'!$B$8:$B$21,0),MATCH($B342,'3c Mappings'!$C$7:$O$7,0)))</f>
        <v>0</v>
      </c>
      <c r="L342" s="82">
        <f>IF(L211="-","-",L211*INDEX('3c Mappings'!$C$8:$O$21,MATCH($C342,'3c Mappings'!$B$8:$B$21,0),MATCH($B342,'3c Mappings'!$C$7:$O$7,0)))</f>
        <v>0</v>
      </c>
      <c r="M342" s="82">
        <f>IF(M211="-","-",M211*INDEX('3c Mappings'!$C$8:$O$21,MATCH($C342,'3c Mappings'!$B$8:$B$21,0),MATCH($B342,'3c Mappings'!$C$7:$O$7,0)))</f>
        <v>0</v>
      </c>
      <c r="N342" s="84"/>
      <c r="O342" s="82">
        <f>IF(O211="-","-",O211*INDEX('3c Mappings'!$C$8:$O$21,MATCH($C342,'3c Mappings'!$B$8:$B$21,0),MATCH($B342,'3c Mappings'!$C$7:$O$7,0)))</f>
        <v>0</v>
      </c>
      <c r="P342" s="82">
        <f>IF(P211="-","-",P211*INDEX('3c Mappings'!$C$8:$O$21,MATCH($C342,'3c Mappings'!$B$8:$B$21,0),MATCH($B342,'3c Mappings'!$C$7:$O$7,0)))</f>
        <v>0</v>
      </c>
      <c r="Q342" s="82">
        <f>IF(Q211="-","-",Q211*INDEX('3c Mappings'!$C$8:$O$21,MATCH($C342,'3c Mappings'!$B$8:$B$21,0),MATCH($B342,'3c Mappings'!$C$7:$O$7,0)))</f>
        <v>0</v>
      </c>
      <c r="R342" s="82">
        <f>IF(R211="-","-",R211*INDEX('3c Mappings'!$C$8:$O$21,MATCH($C342,'3c Mappings'!$B$8:$B$21,0),MATCH($B342,'3c Mappings'!$C$7:$O$7,0)))</f>
        <v>0</v>
      </c>
      <c r="S342" s="82">
        <f>IF(S211="-","-",S211*INDEX('3c Mappings'!$C$8:$O$21,MATCH($C342,'3c Mappings'!$B$8:$B$21,0),MATCH($B342,'3c Mappings'!$C$7:$O$7,0)))</f>
        <v>0</v>
      </c>
      <c r="T342" s="82">
        <f>IF(T211="-","-",T211*INDEX('3c Mappings'!$C$8:$O$21,MATCH($C342,'3c Mappings'!$B$8:$B$21,0),MATCH($B342,'3c Mappings'!$C$7:$O$7,0)))</f>
        <v>0</v>
      </c>
      <c r="U342" s="82">
        <f>IF(U211="-","-",U211*INDEX('3c Mappings'!$C$8:$O$21,MATCH($C342,'3c Mappings'!$B$8:$B$21,0),MATCH($B342,'3c Mappings'!$C$7:$O$7,0)))</f>
        <v>0</v>
      </c>
      <c r="V342" s="82">
        <f>IF(V211="-","-",V211*INDEX('3c Mappings'!$C$8:$O$21,MATCH($C342,'3c Mappings'!$B$8:$B$21,0),MATCH($B342,'3c Mappings'!$C$7:$O$7,0)))</f>
        <v>0</v>
      </c>
      <c r="W342" s="82">
        <f>IF(W211="-","-",W211*INDEX('3c Mappings'!$C$8:$O$21,MATCH($C342,'3c Mappings'!$B$8:$B$21,0),MATCH($B342,'3c Mappings'!$C$7:$O$7,0)))</f>
        <v>0</v>
      </c>
      <c r="X342" s="82" t="str">
        <f>IF(X211="-","-",X211*INDEX('3c Mappings'!$C$8:$O$21,MATCH($C342,'3c Mappings'!$B$8:$B$21,0),MATCH($B342,'3c Mappings'!$C$7:$O$7,0)))</f>
        <v>-</v>
      </c>
      <c r="Y342" s="82" t="str">
        <f>IF(Y211="-","-",Y211*INDEX('3c Mappings'!$C$8:$O$21,MATCH($C342,'3c Mappings'!$B$8:$B$21,0),MATCH($B342,'3c Mappings'!$C$7:$O$7,0)))</f>
        <v>-</v>
      </c>
      <c r="Z342" s="10"/>
    </row>
    <row r="343" spans="1:26" s="14" customFormat="1" ht="11.25">
      <c r="A343" s="10"/>
      <c r="B343" s="74" t="s">
        <v>157</v>
      </c>
      <c r="C343" s="75" t="s">
        <v>138</v>
      </c>
      <c r="D343" s="197"/>
      <c r="E343" s="29"/>
      <c r="F343" s="82">
        <f>IF(F212="-","-",F212*INDEX('3c Mappings'!$C$8:$O$21,MATCH($C343,'3c Mappings'!$B$8:$B$21,0),MATCH($B343,'3c Mappings'!$C$7:$O$7,0)))</f>
        <v>0</v>
      </c>
      <c r="G343" s="82">
        <f>IF(G212="-","-",G212*INDEX('3c Mappings'!$C$8:$O$21,MATCH($C343,'3c Mappings'!$B$8:$B$21,0),MATCH($B343,'3c Mappings'!$C$7:$O$7,0)))</f>
        <v>0</v>
      </c>
      <c r="H343" s="82">
        <f>IF(H212="-","-",H212*INDEX('3c Mappings'!$C$8:$O$21,MATCH($C343,'3c Mappings'!$B$8:$B$21,0),MATCH($B343,'3c Mappings'!$C$7:$O$7,0)))</f>
        <v>0</v>
      </c>
      <c r="I343" s="82">
        <f>IF(I212="-","-",I212*INDEX('3c Mappings'!$C$8:$O$21,MATCH($C343,'3c Mappings'!$B$8:$B$21,0),MATCH($B343,'3c Mappings'!$C$7:$O$7,0)))</f>
        <v>0</v>
      </c>
      <c r="J343" s="82">
        <f>IF(J212="-","-",J212*INDEX('3c Mappings'!$C$8:$O$21,MATCH($C343,'3c Mappings'!$B$8:$B$21,0),MATCH($B343,'3c Mappings'!$C$7:$O$7,0)))</f>
        <v>0</v>
      </c>
      <c r="K343" s="82">
        <f>IF(K212="-","-",K212*INDEX('3c Mappings'!$C$8:$O$21,MATCH($C343,'3c Mappings'!$B$8:$B$21,0),MATCH($B343,'3c Mappings'!$C$7:$O$7,0)))</f>
        <v>0</v>
      </c>
      <c r="L343" s="82">
        <f>IF(L212="-","-",L212*INDEX('3c Mappings'!$C$8:$O$21,MATCH($C343,'3c Mappings'!$B$8:$B$21,0),MATCH($B343,'3c Mappings'!$C$7:$O$7,0)))</f>
        <v>0</v>
      </c>
      <c r="M343" s="82">
        <f>IF(M212="-","-",M212*INDEX('3c Mappings'!$C$8:$O$21,MATCH($C343,'3c Mappings'!$B$8:$B$21,0),MATCH($B343,'3c Mappings'!$C$7:$O$7,0)))</f>
        <v>0</v>
      </c>
      <c r="N343" s="84"/>
      <c r="O343" s="82">
        <f>IF(O212="-","-",O212*INDEX('3c Mappings'!$C$8:$O$21,MATCH($C343,'3c Mappings'!$B$8:$B$21,0),MATCH($B343,'3c Mappings'!$C$7:$O$7,0)))</f>
        <v>0</v>
      </c>
      <c r="P343" s="82">
        <f>IF(P212="-","-",P212*INDEX('3c Mappings'!$C$8:$O$21,MATCH($C343,'3c Mappings'!$B$8:$B$21,0),MATCH($B343,'3c Mappings'!$C$7:$O$7,0)))</f>
        <v>0</v>
      </c>
      <c r="Q343" s="82">
        <f>IF(Q212="-","-",Q212*INDEX('3c Mappings'!$C$8:$O$21,MATCH($C343,'3c Mappings'!$B$8:$B$21,0),MATCH($B343,'3c Mappings'!$C$7:$O$7,0)))</f>
        <v>0</v>
      </c>
      <c r="R343" s="82">
        <f>IF(R212="-","-",R212*INDEX('3c Mappings'!$C$8:$O$21,MATCH($C343,'3c Mappings'!$B$8:$B$21,0),MATCH($B343,'3c Mappings'!$C$7:$O$7,0)))</f>
        <v>0</v>
      </c>
      <c r="S343" s="82">
        <f>IF(S212="-","-",S212*INDEX('3c Mappings'!$C$8:$O$21,MATCH($C343,'3c Mappings'!$B$8:$B$21,0),MATCH($B343,'3c Mappings'!$C$7:$O$7,0)))</f>
        <v>0</v>
      </c>
      <c r="T343" s="82">
        <f>IF(T212="-","-",T212*INDEX('3c Mappings'!$C$8:$O$21,MATCH($C343,'3c Mappings'!$B$8:$B$21,0),MATCH($B343,'3c Mappings'!$C$7:$O$7,0)))</f>
        <v>0</v>
      </c>
      <c r="U343" s="82">
        <f>IF(U212="-","-",U212*INDEX('3c Mappings'!$C$8:$O$21,MATCH($C343,'3c Mappings'!$B$8:$B$21,0),MATCH($B343,'3c Mappings'!$C$7:$O$7,0)))</f>
        <v>0</v>
      </c>
      <c r="V343" s="82">
        <f>IF(V212="-","-",V212*INDEX('3c Mappings'!$C$8:$O$21,MATCH($C343,'3c Mappings'!$B$8:$B$21,0),MATCH($B343,'3c Mappings'!$C$7:$O$7,0)))</f>
        <v>0</v>
      </c>
      <c r="W343" s="82">
        <f>IF(W212="-","-",W212*INDEX('3c Mappings'!$C$8:$O$21,MATCH($C343,'3c Mappings'!$B$8:$B$21,0),MATCH($B343,'3c Mappings'!$C$7:$O$7,0)))</f>
        <v>0</v>
      </c>
      <c r="X343" s="82" t="str">
        <f>IF(X212="-","-",X212*INDEX('3c Mappings'!$C$8:$O$21,MATCH($C343,'3c Mappings'!$B$8:$B$21,0),MATCH($B343,'3c Mappings'!$C$7:$O$7,0)))</f>
        <v>-</v>
      </c>
      <c r="Y343" s="82" t="str">
        <f>IF(Y212="-","-",Y212*INDEX('3c Mappings'!$C$8:$O$21,MATCH($C343,'3c Mappings'!$B$8:$B$21,0),MATCH($B343,'3c Mappings'!$C$7:$O$7,0)))</f>
        <v>-</v>
      </c>
      <c r="Z343" s="10"/>
    </row>
    <row r="344" spans="1:26" s="14" customFormat="1" ht="11.25">
      <c r="A344" s="10"/>
      <c r="B344" s="74" t="s">
        <v>158</v>
      </c>
      <c r="C344" s="75" t="s">
        <v>138</v>
      </c>
      <c r="D344" s="197"/>
      <c r="E344" s="29"/>
      <c r="F344" s="82">
        <f>IF(F213="-","-",F213*INDEX('3c Mappings'!$C$8:$O$21,MATCH($C344,'3c Mappings'!$B$8:$B$21,0),MATCH($B344,'3c Mappings'!$C$7:$O$7,0)))</f>
        <v>0</v>
      </c>
      <c r="G344" s="82">
        <f>IF(G213="-","-",G213*INDEX('3c Mappings'!$C$8:$O$21,MATCH($C344,'3c Mappings'!$B$8:$B$21,0),MATCH($B344,'3c Mappings'!$C$7:$O$7,0)))</f>
        <v>0</v>
      </c>
      <c r="H344" s="82">
        <f>IF(H213="-","-",H213*INDEX('3c Mappings'!$C$8:$O$21,MATCH($C344,'3c Mappings'!$B$8:$B$21,0),MATCH($B344,'3c Mappings'!$C$7:$O$7,0)))</f>
        <v>0</v>
      </c>
      <c r="I344" s="82">
        <f>IF(I213="-","-",I213*INDEX('3c Mappings'!$C$8:$O$21,MATCH($C344,'3c Mappings'!$B$8:$B$21,0),MATCH($B344,'3c Mappings'!$C$7:$O$7,0)))</f>
        <v>0</v>
      </c>
      <c r="J344" s="82">
        <f>IF(J213="-","-",J213*INDEX('3c Mappings'!$C$8:$O$21,MATCH($C344,'3c Mappings'!$B$8:$B$21,0),MATCH($B344,'3c Mappings'!$C$7:$O$7,0)))</f>
        <v>0</v>
      </c>
      <c r="K344" s="82">
        <f>IF(K213="-","-",K213*INDEX('3c Mappings'!$C$8:$O$21,MATCH($C344,'3c Mappings'!$B$8:$B$21,0),MATCH($B344,'3c Mappings'!$C$7:$O$7,0)))</f>
        <v>0</v>
      </c>
      <c r="L344" s="82">
        <f>IF(L213="-","-",L213*INDEX('3c Mappings'!$C$8:$O$21,MATCH($C344,'3c Mappings'!$B$8:$B$21,0),MATCH($B344,'3c Mappings'!$C$7:$O$7,0)))</f>
        <v>0</v>
      </c>
      <c r="M344" s="82">
        <f>IF(M213="-","-",M213*INDEX('3c Mappings'!$C$8:$O$21,MATCH($C344,'3c Mappings'!$B$8:$B$21,0),MATCH($B344,'3c Mappings'!$C$7:$O$7,0)))</f>
        <v>0</v>
      </c>
      <c r="N344" s="84"/>
      <c r="O344" s="82">
        <f>IF(O213="-","-",O213*INDEX('3c Mappings'!$C$8:$O$21,MATCH($C344,'3c Mappings'!$B$8:$B$21,0),MATCH($B344,'3c Mappings'!$C$7:$O$7,0)))</f>
        <v>0</v>
      </c>
      <c r="P344" s="82">
        <f>IF(P213="-","-",P213*INDEX('3c Mappings'!$C$8:$O$21,MATCH($C344,'3c Mappings'!$B$8:$B$21,0),MATCH($B344,'3c Mappings'!$C$7:$O$7,0)))</f>
        <v>0</v>
      </c>
      <c r="Q344" s="82">
        <f>IF(Q213="-","-",Q213*INDEX('3c Mappings'!$C$8:$O$21,MATCH($C344,'3c Mappings'!$B$8:$B$21,0),MATCH($B344,'3c Mappings'!$C$7:$O$7,0)))</f>
        <v>0</v>
      </c>
      <c r="R344" s="82">
        <f>IF(R213="-","-",R213*INDEX('3c Mappings'!$C$8:$O$21,MATCH($C344,'3c Mappings'!$B$8:$B$21,0),MATCH($B344,'3c Mappings'!$C$7:$O$7,0)))</f>
        <v>0</v>
      </c>
      <c r="S344" s="82">
        <f>IF(S213="-","-",S213*INDEX('3c Mappings'!$C$8:$O$21,MATCH($C344,'3c Mappings'!$B$8:$B$21,0),MATCH($B344,'3c Mappings'!$C$7:$O$7,0)))</f>
        <v>0</v>
      </c>
      <c r="T344" s="82">
        <f>IF(T213="-","-",T213*INDEX('3c Mappings'!$C$8:$O$21,MATCH($C344,'3c Mappings'!$B$8:$B$21,0),MATCH($B344,'3c Mappings'!$C$7:$O$7,0)))</f>
        <v>0</v>
      </c>
      <c r="U344" s="82">
        <f>IF(U213="-","-",U213*INDEX('3c Mappings'!$C$8:$O$21,MATCH($C344,'3c Mappings'!$B$8:$B$21,0),MATCH($B344,'3c Mappings'!$C$7:$O$7,0)))</f>
        <v>0</v>
      </c>
      <c r="V344" s="82">
        <f>IF(V213="-","-",V213*INDEX('3c Mappings'!$C$8:$O$21,MATCH($C344,'3c Mappings'!$B$8:$B$21,0),MATCH($B344,'3c Mappings'!$C$7:$O$7,0)))</f>
        <v>0</v>
      </c>
      <c r="W344" s="82">
        <f>IF(W213="-","-",W213*INDEX('3c Mappings'!$C$8:$O$21,MATCH($C344,'3c Mappings'!$B$8:$B$21,0),MATCH($B344,'3c Mappings'!$C$7:$O$7,0)))</f>
        <v>0</v>
      </c>
      <c r="X344" s="82" t="str">
        <f>IF(X213="-","-",X213*INDEX('3c Mappings'!$C$8:$O$21,MATCH($C344,'3c Mappings'!$B$8:$B$21,0),MATCH($B344,'3c Mappings'!$C$7:$O$7,0)))</f>
        <v>-</v>
      </c>
      <c r="Y344" s="82" t="str">
        <f>IF(Y213="-","-",Y213*INDEX('3c Mappings'!$C$8:$O$21,MATCH($C344,'3c Mappings'!$B$8:$B$21,0),MATCH($B344,'3c Mappings'!$C$7:$O$7,0)))</f>
        <v>-</v>
      </c>
      <c r="Z344" s="10"/>
    </row>
    <row r="345" spans="1:26" s="14" customFormat="1" ht="11.25">
      <c r="A345" s="10"/>
      <c r="B345" s="74" t="s">
        <v>159</v>
      </c>
      <c r="C345" s="75" t="s">
        <v>138</v>
      </c>
      <c r="D345" s="197"/>
      <c r="E345" s="29"/>
      <c r="F345" s="82">
        <f>IF(F214="-","-",F214*INDEX('3c Mappings'!$C$8:$O$21,MATCH($C345,'3c Mappings'!$B$8:$B$21,0),MATCH($B345,'3c Mappings'!$C$7:$O$7,0)))</f>
        <v>0</v>
      </c>
      <c r="G345" s="82">
        <f>IF(G214="-","-",G214*INDEX('3c Mappings'!$C$8:$O$21,MATCH($C345,'3c Mappings'!$B$8:$B$21,0),MATCH($B345,'3c Mappings'!$C$7:$O$7,0)))</f>
        <v>0</v>
      </c>
      <c r="H345" s="82">
        <f>IF(H214="-","-",H214*INDEX('3c Mappings'!$C$8:$O$21,MATCH($C345,'3c Mappings'!$B$8:$B$21,0),MATCH($B345,'3c Mappings'!$C$7:$O$7,0)))</f>
        <v>0</v>
      </c>
      <c r="I345" s="82">
        <f>IF(I214="-","-",I214*INDEX('3c Mappings'!$C$8:$O$21,MATCH($C345,'3c Mappings'!$B$8:$B$21,0),MATCH($B345,'3c Mappings'!$C$7:$O$7,0)))</f>
        <v>0</v>
      </c>
      <c r="J345" s="82">
        <f>IF(J214="-","-",J214*INDEX('3c Mappings'!$C$8:$O$21,MATCH($C345,'3c Mappings'!$B$8:$B$21,0),MATCH($B345,'3c Mappings'!$C$7:$O$7,0)))</f>
        <v>0</v>
      </c>
      <c r="K345" s="82">
        <f>IF(K214="-","-",K214*INDEX('3c Mappings'!$C$8:$O$21,MATCH($C345,'3c Mappings'!$B$8:$B$21,0),MATCH($B345,'3c Mappings'!$C$7:$O$7,0)))</f>
        <v>0</v>
      </c>
      <c r="L345" s="82">
        <f>IF(L214="-","-",L214*INDEX('3c Mappings'!$C$8:$O$21,MATCH($C345,'3c Mappings'!$B$8:$B$21,0),MATCH($B345,'3c Mappings'!$C$7:$O$7,0)))</f>
        <v>0</v>
      </c>
      <c r="M345" s="82">
        <f>IF(M214="-","-",M214*INDEX('3c Mappings'!$C$8:$O$21,MATCH($C345,'3c Mappings'!$B$8:$B$21,0),MATCH($B345,'3c Mappings'!$C$7:$O$7,0)))</f>
        <v>0</v>
      </c>
      <c r="N345" s="84"/>
      <c r="O345" s="82">
        <f>IF(O214="-","-",O214*INDEX('3c Mappings'!$C$8:$O$21,MATCH($C345,'3c Mappings'!$B$8:$B$21,0),MATCH($B345,'3c Mappings'!$C$7:$O$7,0)))</f>
        <v>0</v>
      </c>
      <c r="P345" s="82">
        <f>IF(P214="-","-",P214*INDEX('3c Mappings'!$C$8:$O$21,MATCH($C345,'3c Mappings'!$B$8:$B$21,0),MATCH($B345,'3c Mappings'!$C$7:$O$7,0)))</f>
        <v>0</v>
      </c>
      <c r="Q345" s="82">
        <f>IF(Q214="-","-",Q214*INDEX('3c Mappings'!$C$8:$O$21,MATCH($C345,'3c Mappings'!$B$8:$B$21,0),MATCH($B345,'3c Mappings'!$C$7:$O$7,0)))</f>
        <v>0</v>
      </c>
      <c r="R345" s="82">
        <f>IF(R214="-","-",R214*INDEX('3c Mappings'!$C$8:$O$21,MATCH($C345,'3c Mappings'!$B$8:$B$21,0),MATCH($B345,'3c Mappings'!$C$7:$O$7,0)))</f>
        <v>0</v>
      </c>
      <c r="S345" s="82">
        <f>IF(S214="-","-",S214*INDEX('3c Mappings'!$C$8:$O$21,MATCH($C345,'3c Mappings'!$B$8:$B$21,0),MATCH($B345,'3c Mappings'!$C$7:$O$7,0)))</f>
        <v>0</v>
      </c>
      <c r="T345" s="82">
        <f>IF(T214="-","-",T214*INDEX('3c Mappings'!$C$8:$O$21,MATCH($C345,'3c Mappings'!$B$8:$B$21,0),MATCH($B345,'3c Mappings'!$C$7:$O$7,0)))</f>
        <v>0</v>
      </c>
      <c r="U345" s="82">
        <f>IF(U214="-","-",U214*INDEX('3c Mappings'!$C$8:$O$21,MATCH($C345,'3c Mappings'!$B$8:$B$21,0),MATCH($B345,'3c Mappings'!$C$7:$O$7,0)))</f>
        <v>0</v>
      </c>
      <c r="V345" s="82">
        <f>IF(V214="-","-",V214*INDEX('3c Mappings'!$C$8:$O$21,MATCH($C345,'3c Mappings'!$B$8:$B$21,0),MATCH($B345,'3c Mappings'!$C$7:$O$7,0)))</f>
        <v>0</v>
      </c>
      <c r="W345" s="82">
        <f>IF(W214="-","-",W214*INDEX('3c Mappings'!$C$8:$O$21,MATCH($C345,'3c Mappings'!$B$8:$B$21,0),MATCH($B345,'3c Mappings'!$C$7:$O$7,0)))</f>
        <v>0</v>
      </c>
      <c r="X345" s="82" t="str">
        <f>IF(X214="-","-",X214*INDEX('3c Mappings'!$C$8:$O$21,MATCH($C345,'3c Mappings'!$B$8:$B$21,0),MATCH($B345,'3c Mappings'!$C$7:$O$7,0)))</f>
        <v>-</v>
      </c>
      <c r="Y345" s="82" t="str">
        <f>IF(Y214="-","-",Y214*INDEX('3c Mappings'!$C$8:$O$21,MATCH($C345,'3c Mappings'!$B$8:$B$21,0),MATCH($B345,'3c Mappings'!$C$7:$O$7,0)))</f>
        <v>-</v>
      </c>
      <c r="Z345" s="10"/>
    </row>
    <row r="346" spans="1:26" s="14" customFormat="1" ht="11.25">
      <c r="A346" s="10"/>
      <c r="B346" s="74" t="s">
        <v>160</v>
      </c>
      <c r="C346" s="75" t="s">
        <v>138</v>
      </c>
      <c r="D346" s="197"/>
      <c r="E346" s="29"/>
      <c r="F346" s="82">
        <f>IF(F215="-","-",F215*INDEX('3c Mappings'!$C$8:$O$21,MATCH($C346,'3c Mappings'!$B$8:$B$21,0),MATCH($B346,'3c Mappings'!$C$7:$O$7,0)))</f>
        <v>0</v>
      </c>
      <c r="G346" s="82">
        <f>IF(G215="-","-",G215*INDEX('3c Mappings'!$C$8:$O$21,MATCH($C346,'3c Mappings'!$B$8:$B$21,0),MATCH($B346,'3c Mappings'!$C$7:$O$7,0)))</f>
        <v>0</v>
      </c>
      <c r="H346" s="82">
        <f>IF(H215="-","-",H215*INDEX('3c Mappings'!$C$8:$O$21,MATCH($C346,'3c Mappings'!$B$8:$B$21,0),MATCH($B346,'3c Mappings'!$C$7:$O$7,0)))</f>
        <v>0</v>
      </c>
      <c r="I346" s="82">
        <f>IF(I215="-","-",I215*INDEX('3c Mappings'!$C$8:$O$21,MATCH($C346,'3c Mappings'!$B$8:$B$21,0),MATCH($B346,'3c Mappings'!$C$7:$O$7,0)))</f>
        <v>0</v>
      </c>
      <c r="J346" s="82">
        <f>IF(J215="-","-",J215*INDEX('3c Mappings'!$C$8:$O$21,MATCH($C346,'3c Mappings'!$B$8:$B$21,0),MATCH($B346,'3c Mappings'!$C$7:$O$7,0)))</f>
        <v>0</v>
      </c>
      <c r="K346" s="82">
        <f>IF(K215="-","-",K215*INDEX('3c Mappings'!$C$8:$O$21,MATCH($C346,'3c Mappings'!$B$8:$B$21,0),MATCH($B346,'3c Mappings'!$C$7:$O$7,0)))</f>
        <v>0</v>
      </c>
      <c r="L346" s="82">
        <f>IF(L215="-","-",L215*INDEX('3c Mappings'!$C$8:$O$21,MATCH($C346,'3c Mappings'!$B$8:$B$21,0),MATCH($B346,'3c Mappings'!$C$7:$O$7,0)))</f>
        <v>0</v>
      </c>
      <c r="M346" s="82">
        <f>IF(M215="-","-",M215*INDEX('3c Mappings'!$C$8:$O$21,MATCH($C346,'3c Mappings'!$B$8:$B$21,0),MATCH($B346,'3c Mappings'!$C$7:$O$7,0)))</f>
        <v>0</v>
      </c>
      <c r="N346" s="84"/>
      <c r="O346" s="82">
        <f>IF(O215="-","-",O215*INDEX('3c Mappings'!$C$8:$O$21,MATCH($C346,'3c Mappings'!$B$8:$B$21,0),MATCH($B346,'3c Mappings'!$C$7:$O$7,0)))</f>
        <v>0</v>
      </c>
      <c r="P346" s="82">
        <f>IF(P215="-","-",P215*INDEX('3c Mappings'!$C$8:$O$21,MATCH($C346,'3c Mappings'!$B$8:$B$21,0),MATCH($B346,'3c Mappings'!$C$7:$O$7,0)))</f>
        <v>0</v>
      </c>
      <c r="Q346" s="82">
        <f>IF(Q215="-","-",Q215*INDEX('3c Mappings'!$C$8:$O$21,MATCH($C346,'3c Mappings'!$B$8:$B$21,0),MATCH($B346,'3c Mappings'!$C$7:$O$7,0)))</f>
        <v>0</v>
      </c>
      <c r="R346" s="82">
        <f>IF(R215="-","-",R215*INDEX('3c Mappings'!$C$8:$O$21,MATCH($C346,'3c Mappings'!$B$8:$B$21,0),MATCH($B346,'3c Mappings'!$C$7:$O$7,0)))</f>
        <v>0</v>
      </c>
      <c r="S346" s="82">
        <f>IF(S215="-","-",S215*INDEX('3c Mappings'!$C$8:$O$21,MATCH($C346,'3c Mappings'!$B$8:$B$21,0),MATCH($B346,'3c Mappings'!$C$7:$O$7,0)))</f>
        <v>0</v>
      </c>
      <c r="T346" s="82">
        <f>IF(T215="-","-",T215*INDEX('3c Mappings'!$C$8:$O$21,MATCH($C346,'3c Mappings'!$B$8:$B$21,0),MATCH($B346,'3c Mappings'!$C$7:$O$7,0)))</f>
        <v>0</v>
      </c>
      <c r="U346" s="82">
        <f>IF(U215="-","-",U215*INDEX('3c Mappings'!$C$8:$O$21,MATCH($C346,'3c Mappings'!$B$8:$B$21,0),MATCH($B346,'3c Mappings'!$C$7:$O$7,0)))</f>
        <v>0</v>
      </c>
      <c r="V346" s="82">
        <f>IF(V215="-","-",V215*INDEX('3c Mappings'!$C$8:$O$21,MATCH($C346,'3c Mappings'!$B$8:$B$21,0),MATCH($B346,'3c Mappings'!$C$7:$O$7,0)))</f>
        <v>0</v>
      </c>
      <c r="W346" s="82">
        <f>IF(W215="-","-",W215*INDEX('3c Mappings'!$C$8:$O$21,MATCH($C346,'3c Mappings'!$B$8:$B$21,0),MATCH($B346,'3c Mappings'!$C$7:$O$7,0)))</f>
        <v>0</v>
      </c>
      <c r="X346" s="82" t="str">
        <f>IF(X215="-","-",X215*INDEX('3c Mappings'!$C$8:$O$21,MATCH($C346,'3c Mappings'!$B$8:$B$21,0),MATCH($B346,'3c Mappings'!$C$7:$O$7,0)))</f>
        <v>-</v>
      </c>
      <c r="Y346" s="82" t="str">
        <f>IF(Y215="-","-",Y215*INDEX('3c Mappings'!$C$8:$O$21,MATCH($C346,'3c Mappings'!$B$8:$B$21,0),MATCH($B346,'3c Mappings'!$C$7:$O$7,0)))</f>
        <v>-</v>
      </c>
      <c r="Z346" s="10"/>
    </row>
    <row r="347" spans="1:26" s="14" customFormat="1" ht="11.25">
      <c r="A347" s="10"/>
      <c r="B347" s="74" t="s">
        <v>161</v>
      </c>
      <c r="C347" s="75" t="s">
        <v>138</v>
      </c>
      <c r="D347" s="197"/>
      <c r="E347" s="29"/>
      <c r="F347" s="82">
        <f>IF(F216="-","-",F216*INDEX('3c Mappings'!$C$8:$O$21,MATCH($C347,'3c Mappings'!$B$8:$B$21,0),MATCH($B347,'3c Mappings'!$C$7:$O$7,0)))</f>
        <v>0</v>
      </c>
      <c r="G347" s="82">
        <f>IF(G216="-","-",G216*INDEX('3c Mappings'!$C$8:$O$21,MATCH($C347,'3c Mappings'!$B$8:$B$21,0),MATCH($B347,'3c Mappings'!$C$7:$O$7,0)))</f>
        <v>0</v>
      </c>
      <c r="H347" s="82">
        <f>IF(H216="-","-",H216*INDEX('3c Mappings'!$C$8:$O$21,MATCH($C347,'3c Mappings'!$B$8:$B$21,0),MATCH($B347,'3c Mappings'!$C$7:$O$7,0)))</f>
        <v>0</v>
      </c>
      <c r="I347" s="82">
        <f>IF(I216="-","-",I216*INDEX('3c Mappings'!$C$8:$O$21,MATCH($C347,'3c Mappings'!$B$8:$B$21,0),MATCH($B347,'3c Mappings'!$C$7:$O$7,0)))</f>
        <v>0</v>
      </c>
      <c r="J347" s="82">
        <f>IF(J216="-","-",J216*INDEX('3c Mappings'!$C$8:$O$21,MATCH($C347,'3c Mappings'!$B$8:$B$21,0),MATCH($B347,'3c Mappings'!$C$7:$O$7,0)))</f>
        <v>0</v>
      </c>
      <c r="K347" s="82">
        <f>IF(K216="-","-",K216*INDEX('3c Mappings'!$C$8:$O$21,MATCH($C347,'3c Mappings'!$B$8:$B$21,0),MATCH($B347,'3c Mappings'!$C$7:$O$7,0)))</f>
        <v>0</v>
      </c>
      <c r="L347" s="82">
        <f>IF(L216="-","-",L216*INDEX('3c Mappings'!$C$8:$O$21,MATCH($C347,'3c Mappings'!$B$8:$B$21,0),MATCH($B347,'3c Mappings'!$C$7:$O$7,0)))</f>
        <v>0</v>
      </c>
      <c r="M347" s="82">
        <f>IF(M216="-","-",M216*INDEX('3c Mappings'!$C$8:$O$21,MATCH($C347,'3c Mappings'!$B$8:$B$21,0),MATCH($B347,'3c Mappings'!$C$7:$O$7,0)))</f>
        <v>0</v>
      </c>
      <c r="N347" s="84"/>
      <c r="O347" s="82">
        <f>IF(O216="-","-",O216*INDEX('3c Mappings'!$C$8:$O$21,MATCH($C347,'3c Mappings'!$B$8:$B$21,0),MATCH($B347,'3c Mappings'!$C$7:$O$7,0)))</f>
        <v>0</v>
      </c>
      <c r="P347" s="82">
        <f>IF(P216="-","-",P216*INDEX('3c Mappings'!$C$8:$O$21,MATCH($C347,'3c Mappings'!$B$8:$B$21,0),MATCH($B347,'3c Mappings'!$C$7:$O$7,0)))</f>
        <v>0</v>
      </c>
      <c r="Q347" s="82">
        <f>IF(Q216="-","-",Q216*INDEX('3c Mappings'!$C$8:$O$21,MATCH($C347,'3c Mappings'!$B$8:$B$21,0),MATCH($B347,'3c Mappings'!$C$7:$O$7,0)))</f>
        <v>0</v>
      </c>
      <c r="R347" s="82">
        <f>IF(R216="-","-",R216*INDEX('3c Mappings'!$C$8:$O$21,MATCH($C347,'3c Mappings'!$B$8:$B$21,0),MATCH($B347,'3c Mappings'!$C$7:$O$7,0)))</f>
        <v>0</v>
      </c>
      <c r="S347" s="82">
        <f>IF(S216="-","-",S216*INDEX('3c Mappings'!$C$8:$O$21,MATCH($C347,'3c Mappings'!$B$8:$B$21,0),MATCH($B347,'3c Mappings'!$C$7:$O$7,0)))</f>
        <v>0</v>
      </c>
      <c r="T347" s="82">
        <f>IF(T216="-","-",T216*INDEX('3c Mappings'!$C$8:$O$21,MATCH($C347,'3c Mappings'!$B$8:$B$21,0),MATCH($B347,'3c Mappings'!$C$7:$O$7,0)))</f>
        <v>0</v>
      </c>
      <c r="U347" s="82">
        <f>IF(U216="-","-",U216*INDEX('3c Mappings'!$C$8:$O$21,MATCH($C347,'3c Mappings'!$B$8:$B$21,0),MATCH($B347,'3c Mappings'!$C$7:$O$7,0)))</f>
        <v>0</v>
      </c>
      <c r="V347" s="82">
        <f>IF(V216="-","-",V216*INDEX('3c Mappings'!$C$8:$O$21,MATCH($C347,'3c Mappings'!$B$8:$B$21,0),MATCH($B347,'3c Mappings'!$C$7:$O$7,0)))</f>
        <v>0</v>
      </c>
      <c r="W347" s="82">
        <f>IF(W216="-","-",W216*INDEX('3c Mappings'!$C$8:$O$21,MATCH($C347,'3c Mappings'!$B$8:$B$21,0),MATCH($B347,'3c Mappings'!$C$7:$O$7,0)))</f>
        <v>0</v>
      </c>
      <c r="X347" s="82" t="str">
        <f>IF(X216="-","-",X216*INDEX('3c Mappings'!$C$8:$O$21,MATCH($C347,'3c Mappings'!$B$8:$B$21,0),MATCH($B347,'3c Mappings'!$C$7:$O$7,0)))</f>
        <v>-</v>
      </c>
      <c r="Y347" s="82" t="str">
        <f>IF(Y216="-","-",Y216*INDEX('3c Mappings'!$C$8:$O$21,MATCH($C347,'3c Mappings'!$B$8:$B$21,0),MATCH($B347,'3c Mappings'!$C$7:$O$7,0)))</f>
        <v>-</v>
      </c>
      <c r="Z347" s="10"/>
    </row>
    <row r="348" spans="1:26" s="14" customFormat="1" ht="11.25">
      <c r="A348" s="10"/>
      <c r="B348" s="74" t="s">
        <v>162</v>
      </c>
      <c r="C348" s="75" t="s">
        <v>138</v>
      </c>
      <c r="D348" s="197"/>
      <c r="E348" s="29"/>
      <c r="F348" s="82">
        <f>IF(F217="-","-",F217*INDEX('3c Mappings'!$C$8:$O$21,MATCH($C348,'3c Mappings'!$B$8:$B$21,0),MATCH($B348,'3c Mappings'!$C$7:$O$7,0)))</f>
        <v>0</v>
      </c>
      <c r="G348" s="82">
        <f>IF(G217="-","-",G217*INDEX('3c Mappings'!$C$8:$O$21,MATCH($C348,'3c Mappings'!$B$8:$B$21,0),MATCH($B348,'3c Mappings'!$C$7:$O$7,0)))</f>
        <v>0</v>
      </c>
      <c r="H348" s="82">
        <f>IF(H217="-","-",H217*INDEX('3c Mappings'!$C$8:$O$21,MATCH($C348,'3c Mappings'!$B$8:$B$21,0),MATCH($B348,'3c Mappings'!$C$7:$O$7,0)))</f>
        <v>0</v>
      </c>
      <c r="I348" s="82">
        <f>IF(I217="-","-",I217*INDEX('3c Mappings'!$C$8:$O$21,MATCH($C348,'3c Mappings'!$B$8:$B$21,0),MATCH($B348,'3c Mappings'!$C$7:$O$7,0)))</f>
        <v>0</v>
      </c>
      <c r="J348" s="82">
        <f>IF(J217="-","-",J217*INDEX('3c Mappings'!$C$8:$O$21,MATCH($C348,'3c Mappings'!$B$8:$B$21,0),MATCH($B348,'3c Mappings'!$C$7:$O$7,0)))</f>
        <v>0</v>
      </c>
      <c r="K348" s="82">
        <f>IF(K217="-","-",K217*INDEX('3c Mappings'!$C$8:$O$21,MATCH($C348,'3c Mappings'!$B$8:$B$21,0),MATCH($B348,'3c Mappings'!$C$7:$O$7,0)))</f>
        <v>0</v>
      </c>
      <c r="L348" s="82">
        <f>IF(L217="-","-",L217*INDEX('3c Mappings'!$C$8:$O$21,MATCH($C348,'3c Mappings'!$B$8:$B$21,0),MATCH($B348,'3c Mappings'!$C$7:$O$7,0)))</f>
        <v>0</v>
      </c>
      <c r="M348" s="82">
        <f>IF(M217="-","-",M217*INDEX('3c Mappings'!$C$8:$O$21,MATCH($C348,'3c Mappings'!$B$8:$B$21,0),MATCH($B348,'3c Mappings'!$C$7:$O$7,0)))</f>
        <v>0</v>
      </c>
      <c r="N348" s="84"/>
      <c r="O348" s="82">
        <f>IF(O217="-","-",O217*INDEX('3c Mappings'!$C$8:$O$21,MATCH($C348,'3c Mappings'!$B$8:$B$21,0),MATCH($B348,'3c Mappings'!$C$7:$O$7,0)))</f>
        <v>0</v>
      </c>
      <c r="P348" s="82">
        <f>IF(P217="-","-",P217*INDEX('3c Mappings'!$C$8:$O$21,MATCH($C348,'3c Mappings'!$B$8:$B$21,0),MATCH($B348,'3c Mappings'!$C$7:$O$7,0)))</f>
        <v>0</v>
      </c>
      <c r="Q348" s="82">
        <f>IF(Q217="-","-",Q217*INDEX('3c Mappings'!$C$8:$O$21,MATCH($C348,'3c Mappings'!$B$8:$B$21,0),MATCH($B348,'3c Mappings'!$C$7:$O$7,0)))</f>
        <v>0</v>
      </c>
      <c r="R348" s="82">
        <f>IF(R217="-","-",R217*INDEX('3c Mappings'!$C$8:$O$21,MATCH($C348,'3c Mappings'!$B$8:$B$21,0),MATCH($B348,'3c Mappings'!$C$7:$O$7,0)))</f>
        <v>0</v>
      </c>
      <c r="S348" s="82">
        <f>IF(S217="-","-",S217*INDEX('3c Mappings'!$C$8:$O$21,MATCH($C348,'3c Mappings'!$B$8:$B$21,0),MATCH($B348,'3c Mappings'!$C$7:$O$7,0)))</f>
        <v>0</v>
      </c>
      <c r="T348" s="82">
        <f>IF(T217="-","-",T217*INDEX('3c Mappings'!$C$8:$O$21,MATCH($C348,'3c Mappings'!$B$8:$B$21,0),MATCH($B348,'3c Mappings'!$C$7:$O$7,0)))</f>
        <v>0</v>
      </c>
      <c r="U348" s="82">
        <f>IF(U217="-","-",U217*INDEX('3c Mappings'!$C$8:$O$21,MATCH($C348,'3c Mappings'!$B$8:$B$21,0),MATCH($B348,'3c Mappings'!$C$7:$O$7,0)))</f>
        <v>0</v>
      </c>
      <c r="V348" s="82">
        <f>IF(V217="-","-",V217*INDEX('3c Mappings'!$C$8:$O$21,MATCH($C348,'3c Mappings'!$B$8:$B$21,0),MATCH($B348,'3c Mappings'!$C$7:$O$7,0)))</f>
        <v>0</v>
      </c>
      <c r="W348" s="82">
        <f>IF(W217="-","-",W217*INDEX('3c Mappings'!$C$8:$O$21,MATCH($C348,'3c Mappings'!$B$8:$B$21,0),MATCH($B348,'3c Mappings'!$C$7:$O$7,0)))</f>
        <v>0</v>
      </c>
      <c r="X348" s="82" t="str">
        <f>IF(X217="-","-",X217*INDEX('3c Mappings'!$C$8:$O$21,MATCH($C348,'3c Mappings'!$B$8:$B$21,0),MATCH($B348,'3c Mappings'!$C$7:$O$7,0)))</f>
        <v>-</v>
      </c>
      <c r="Y348" s="82" t="str">
        <f>IF(Y217="-","-",Y217*INDEX('3c Mappings'!$C$8:$O$21,MATCH($C348,'3c Mappings'!$B$8:$B$21,0),MATCH($B348,'3c Mappings'!$C$7:$O$7,0)))</f>
        <v>-</v>
      </c>
      <c r="Z348" s="10"/>
    </row>
    <row r="349" spans="1:26" s="14" customFormat="1" ht="11.25">
      <c r="A349" s="10"/>
      <c r="B349" s="74" t="s">
        <v>163</v>
      </c>
      <c r="C349" s="75" t="s">
        <v>138</v>
      </c>
      <c r="D349" s="197"/>
      <c r="E349" s="29"/>
      <c r="F349" s="82">
        <f>IF(F218="-","-",F218*INDEX('3c Mappings'!$C$8:$O$21,MATCH($C349,'3c Mappings'!$B$8:$B$21,0),MATCH($B349,'3c Mappings'!$C$7:$O$7,0)))</f>
        <v>0</v>
      </c>
      <c r="G349" s="82">
        <f>IF(G218="-","-",G218*INDEX('3c Mappings'!$C$8:$O$21,MATCH($C349,'3c Mappings'!$B$8:$B$21,0),MATCH($B349,'3c Mappings'!$C$7:$O$7,0)))</f>
        <v>0</v>
      </c>
      <c r="H349" s="82">
        <f>IF(H218="-","-",H218*INDEX('3c Mappings'!$C$8:$O$21,MATCH($C349,'3c Mappings'!$B$8:$B$21,0),MATCH($B349,'3c Mappings'!$C$7:$O$7,0)))</f>
        <v>0</v>
      </c>
      <c r="I349" s="82">
        <f>IF(I218="-","-",I218*INDEX('3c Mappings'!$C$8:$O$21,MATCH($C349,'3c Mappings'!$B$8:$B$21,0),MATCH($B349,'3c Mappings'!$C$7:$O$7,0)))</f>
        <v>0</v>
      </c>
      <c r="J349" s="82">
        <f>IF(J218="-","-",J218*INDEX('3c Mappings'!$C$8:$O$21,MATCH($C349,'3c Mappings'!$B$8:$B$21,0),MATCH($B349,'3c Mappings'!$C$7:$O$7,0)))</f>
        <v>0</v>
      </c>
      <c r="K349" s="82">
        <f>IF(K218="-","-",K218*INDEX('3c Mappings'!$C$8:$O$21,MATCH($C349,'3c Mappings'!$B$8:$B$21,0),MATCH($B349,'3c Mappings'!$C$7:$O$7,0)))</f>
        <v>0</v>
      </c>
      <c r="L349" s="82">
        <f>IF(L218="-","-",L218*INDEX('3c Mappings'!$C$8:$O$21,MATCH($C349,'3c Mappings'!$B$8:$B$21,0),MATCH($B349,'3c Mappings'!$C$7:$O$7,0)))</f>
        <v>0</v>
      </c>
      <c r="M349" s="82">
        <f>IF(M218="-","-",M218*INDEX('3c Mappings'!$C$8:$O$21,MATCH($C349,'3c Mappings'!$B$8:$B$21,0),MATCH($B349,'3c Mappings'!$C$7:$O$7,0)))</f>
        <v>0</v>
      </c>
      <c r="N349" s="84"/>
      <c r="O349" s="82">
        <f>IF(O218="-","-",O218*INDEX('3c Mappings'!$C$8:$O$21,MATCH($C349,'3c Mappings'!$B$8:$B$21,0),MATCH($B349,'3c Mappings'!$C$7:$O$7,0)))</f>
        <v>0</v>
      </c>
      <c r="P349" s="82">
        <f>IF(P218="-","-",P218*INDEX('3c Mappings'!$C$8:$O$21,MATCH($C349,'3c Mappings'!$B$8:$B$21,0),MATCH($B349,'3c Mappings'!$C$7:$O$7,0)))</f>
        <v>0</v>
      </c>
      <c r="Q349" s="82">
        <f>IF(Q218="-","-",Q218*INDEX('3c Mappings'!$C$8:$O$21,MATCH($C349,'3c Mappings'!$B$8:$B$21,0),MATCH($B349,'3c Mappings'!$C$7:$O$7,0)))</f>
        <v>0</v>
      </c>
      <c r="R349" s="82">
        <f>IF(R218="-","-",R218*INDEX('3c Mappings'!$C$8:$O$21,MATCH($C349,'3c Mappings'!$B$8:$B$21,0),MATCH($B349,'3c Mappings'!$C$7:$O$7,0)))</f>
        <v>0</v>
      </c>
      <c r="S349" s="82">
        <f>IF(S218="-","-",S218*INDEX('3c Mappings'!$C$8:$O$21,MATCH($C349,'3c Mappings'!$B$8:$B$21,0),MATCH($B349,'3c Mappings'!$C$7:$O$7,0)))</f>
        <v>0</v>
      </c>
      <c r="T349" s="82">
        <f>IF(T218="-","-",T218*INDEX('3c Mappings'!$C$8:$O$21,MATCH($C349,'3c Mappings'!$B$8:$B$21,0),MATCH($B349,'3c Mappings'!$C$7:$O$7,0)))</f>
        <v>0</v>
      </c>
      <c r="U349" s="82">
        <f>IF(U218="-","-",U218*INDEX('3c Mappings'!$C$8:$O$21,MATCH($C349,'3c Mappings'!$B$8:$B$21,0),MATCH($B349,'3c Mappings'!$C$7:$O$7,0)))</f>
        <v>0</v>
      </c>
      <c r="V349" s="82">
        <f>IF(V218="-","-",V218*INDEX('3c Mappings'!$C$8:$O$21,MATCH($C349,'3c Mappings'!$B$8:$B$21,0),MATCH($B349,'3c Mappings'!$C$7:$O$7,0)))</f>
        <v>0</v>
      </c>
      <c r="W349" s="82">
        <f>IF(W218="-","-",W218*INDEX('3c Mappings'!$C$8:$O$21,MATCH($C349,'3c Mappings'!$B$8:$B$21,0),MATCH($B349,'3c Mappings'!$C$7:$O$7,0)))</f>
        <v>0</v>
      </c>
      <c r="X349" s="82" t="str">
        <f>IF(X218="-","-",X218*INDEX('3c Mappings'!$C$8:$O$21,MATCH($C349,'3c Mappings'!$B$8:$B$21,0),MATCH($B349,'3c Mappings'!$C$7:$O$7,0)))</f>
        <v>-</v>
      </c>
      <c r="Y349" s="82" t="str">
        <f>IF(Y218="-","-",Y218*INDEX('3c Mappings'!$C$8:$O$21,MATCH($C349,'3c Mappings'!$B$8:$B$21,0),MATCH($B349,'3c Mappings'!$C$7:$O$7,0)))</f>
        <v>-</v>
      </c>
      <c r="Z349" s="10"/>
    </row>
    <row r="350" spans="1:26" s="14" customFormat="1" ht="11.25">
      <c r="A350" s="10"/>
      <c r="B350" s="74" t="s">
        <v>164</v>
      </c>
      <c r="C350" s="75" t="s">
        <v>138</v>
      </c>
      <c r="D350" s="197"/>
      <c r="E350" s="29"/>
      <c r="F350" s="82">
        <f>IF(F219="-","-",F219*INDEX('3c Mappings'!$C$8:$O$21,MATCH($C350,'3c Mappings'!$B$8:$B$21,0),MATCH($B350,'3c Mappings'!$C$7:$O$7,0)))</f>
        <v>0</v>
      </c>
      <c r="G350" s="82">
        <f>IF(G219="-","-",G219*INDEX('3c Mappings'!$C$8:$O$21,MATCH($C350,'3c Mappings'!$B$8:$B$21,0),MATCH($B350,'3c Mappings'!$C$7:$O$7,0)))</f>
        <v>0</v>
      </c>
      <c r="H350" s="82">
        <f>IF(H219="-","-",H219*INDEX('3c Mappings'!$C$8:$O$21,MATCH($C350,'3c Mappings'!$B$8:$B$21,0),MATCH($B350,'3c Mappings'!$C$7:$O$7,0)))</f>
        <v>0</v>
      </c>
      <c r="I350" s="82">
        <f>IF(I219="-","-",I219*INDEX('3c Mappings'!$C$8:$O$21,MATCH($C350,'3c Mappings'!$B$8:$B$21,0),MATCH($B350,'3c Mappings'!$C$7:$O$7,0)))</f>
        <v>0</v>
      </c>
      <c r="J350" s="82">
        <f>IF(J219="-","-",J219*INDEX('3c Mappings'!$C$8:$O$21,MATCH($C350,'3c Mappings'!$B$8:$B$21,0),MATCH($B350,'3c Mappings'!$C$7:$O$7,0)))</f>
        <v>0</v>
      </c>
      <c r="K350" s="82">
        <f>IF(K219="-","-",K219*INDEX('3c Mappings'!$C$8:$O$21,MATCH($C350,'3c Mappings'!$B$8:$B$21,0),MATCH($B350,'3c Mappings'!$C$7:$O$7,0)))</f>
        <v>0</v>
      </c>
      <c r="L350" s="82">
        <f>IF(L219="-","-",L219*INDEX('3c Mappings'!$C$8:$O$21,MATCH($C350,'3c Mappings'!$B$8:$B$21,0),MATCH($B350,'3c Mappings'!$C$7:$O$7,0)))</f>
        <v>0</v>
      </c>
      <c r="M350" s="82">
        <f>IF(M219="-","-",M219*INDEX('3c Mappings'!$C$8:$O$21,MATCH($C350,'3c Mappings'!$B$8:$B$21,0),MATCH($B350,'3c Mappings'!$C$7:$O$7,0)))</f>
        <v>0</v>
      </c>
      <c r="N350" s="84"/>
      <c r="O350" s="82">
        <f>IF(O219="-","-",O219*INDEX('3c Mappings'!$C$8:$O$21,MATCH($C350,'3c Mappings'!$B$8:$B$21,0),MATCH($B350,'3c Mappings'!$C$7:$O$7,0)))</f>
        <v>0</v>
      </c>
      <c r="P350" s="82">
        <f>IF(P219="-","-",P219*INDEX('3c Mappings'!$C$8:$O$21,MATCH($C350,'3c Mappings'!$B$8:$B$21,0),MATCH($B350,'3c Mappings'!$C$7:$O$7,0)))</f>
        <v>0</v>
      </c>
      <c r="Q350" s="82">
        <f>IF(Q219="-","-",Q219*INDEX('3c Mappings'!$C$8:$O$21,MATCH($C350,'3c Mappings'!$B$8:$B$21,0),MATCH($B350,'3c Mappings'!$C$7:$O$7,0)))</f>
        <v>0</v>
      </c>
      <c r="R350" s="82">
        <f>IF(R219="-","-",R219*INDEX('3c Mappings'!$C$8:$O$21,MATCH($C350,'3c Mappings'!$B$8:$B$21,0),MATCH($B350,'3c Mappings'!$C$7:$O$7,0)))</f>
        <v>0</v>
      </c>
      <c r="S350" s="82">
        <f>IF(S219="-","-",S219*INDEX('3c Mappings'!$C$8:$O$21,MATCH($C350,'3c Mappings'!$B$8:$B$21,0),MATCH($B350,'3c Mappings'!$C$7:$O$7,0)))</f>
        <v>0</v>
      </c>
      <c r="T350" s="82">
        <f>IF(T219="-","-",T219*INDEX('3c Mappings'!$C$8:$O$21,MATCH($C350,'3c Mappings'!$B$8:$B$21,0),MATCH($B350,'3c Mappings'!$C$7:$O$7,0)))</f>
        <v>0</v>
      </c>
      <c r="U350" s="82">
        <f>IF(U219="-","-",U219*INDEX('3c Mappings'!$C$8:$O$21,MATCH($C350,'3c Mappings'!$B$8:$B$21,0),MATCH($B350,'3c Mappings'!$C$7:$O$7,0)))</f>
        <v>0</v>
      </c>
      <c r="V350" s="82">
        <f>IF(V219="-","-",V219*INDEX('3c Mappings'!$C$8:$O$21,MATCH($C350,'3c Mappings'!$B$8:$B$21,0),MATCH($B350,'3c Mappings'!$C$7:$O$7,0)))</f>
        <v>0</v>
      </c>
      <c r="W350" s="82">
        <f>IF(W219="-","-",W219*INDEX('3c Mappings'!$C$8:$O$21,MATCH($C350,'3c Mappings'!$B$8:$B$21,0),MATCH($B350,'3c Mappings'!$C$7:$O$7,0)))</f>
        <v>0</v>
      </c>
      <c r="X350" s="82" t="str">
        <f>IF(X219="-","-",X219*INDEX('3c Mappings'!$C$8:$O$21,MATCH($C350,'3c Mappings'!$B$8:$B$21,0),MATCH($B350,'3c Mappings'!$C$7:$O$7,0)))</f>
        <v>-</v>
      </c>
      <c r="Y350" s="82" t="str">
        <f>IF(Y219="-","-",Y219*INDEX('3c Mappings'!$C$8:$O$21,MATCH($C350,'3c Mappings'!$B$8:$B$21,0),MATCH($B350,'3c Mappings'!$C$7:$O$7,0)))</f>
        <v>-</v>
      </c>
      <c r="Z350" s="10"/>
    </row>
    <row r="351" spans="1:26" s="14" customFormat="1" ht="11.25">
      <c r="A351" s="10"/>
      <c r="B351" s="74" t="s">
        <v>165</v>
      </c>
      <c r="C351" s="75" t="s">
        <v>138</v>
      </c>
      <c r="D351" s="197"/>
      <c r="E351" s="29"/>
      <c r="F351" s="82">
        <f>IF(F220="-","-",F220*INDEX('3c Mappings'!$C$8:$O$21,MATCH($C351,'3c Mappings'!$B$8:$B$21,0),MATCH($B351,'3c Mappings'!$C$7:$O$7,0)))</f>
        <v>0</v>
      </c>
      <c r="G351" s="82">
        <f>IF(G220="-","-",G220*INDEX('3c Mappings'!$C$8:$O$21,MATCH($C351,'3c Mappings'!$B$8:$B$21,0),MATCH($B351,'3c Mappings'!$C$7:$O$7,0)))</f>
        <v>0</v>
      </c>
      <c r="H351" s="82">
        <f>IF(H220="-","-",H220*INDEX('3c Mappings'!$C$8:$O$21,MATCH($C351,'3c Mappings'!$B$8:$B$21,0),MATCH($B351,'3c Mappings'!$C$7:$O$7,0)))</f>
        <v>0</v>
      </c>
      <c r="I351" s="82">
        <f>IF(I220="-","-",I220*INDEX('3c Mappings'!$C$8:$O$21,MATCH($C351,'3c Mappings'!$B$8:$B$21,0),MATCH($B351,'3c Mappings'!$C$7:$O$7,0)))</f>
        <v>0</v>
      </c>
      <c r="J351" s="82">
        <f>IF(J220="-","-",J220*INDEX('3c Mappings'!$C$8:$O$21,MATCH($C351,'3c Mappings'!$B$8:$B$21,0),MATCH($B351,'3c Mappings'!$C$7:$O$7,0)))</f>
        <v>0</v>
      </c>
      <c r="K351" s="82">
        <f>IF(K220="-","-",K220*INDEX('3c Mappings'!$C$8:$O$21,MATCH($C351,'3c Mappings'!$B$8:$B$21,0),MATCH($B351,'3c Mappings'!$C$7:$O$7,0)))</f>
        <v>0</v>
      </c>
      <c r="L351" s="82">
        <f>IF(L220="-","-",L220*INDEX('3c Mappings'!$C$8:$O$21,MATCH($C351,'3c Mappings'!$B$8:$B$21,0),MATCH($B351,'3c Mappings'!$C$7:$O$7,0)))</f>
        <v>0</v>
      </c>
      <c r="M351" s="82">
        <f>IF(M220="-","-",M220*INDEX('3c Mappings'!$C$8:$O$21,MATCH($C351,'3c Mappings'!$B$8:$B$21,0),MATCH($B351,'3c Mappings'!$C$7:$O$7,0)))</f>
        <v>0</v>
      </c>
      <c r="N351" s="84"/>
      <c r="O351" s="82">
        <f>IF(O220="-","-",O220*INDEX('3c Mappings'!$C$8:$O$21,MATCH($C351,'3c Mappings'!$B$8:$B$21,0),MATCH($B351,'3c Mappings'!$C$7:$O$7,0)))</f>
        <v>0</v>
      </c>
      <c r="P351" s="82">
        <f>IF(P220="-","-",P220*INDEX('3c Mappings'!$C$8:$O$21,MATCH($C351,'3c Mappings'!$B$8:$B$21,0),MATCH($B351,'3c Mappings'!$C$7:$O$7,0)))</f>
        <v>0</v>
      </c>
      <c r="Q351" s="82">
        <f>IF(Q220="-","-",Q220*INDEX('3c Mappings'!$C$8:$O$21,MATCH($C351,'3c Mappings'!$B$8:$B$21,0),MATCH($B351,'3c Mappings'!$C$7:$O$7,0)))</f>
        <v>0</v>
      </c>
      <c r="R351" s="82">
        <f>IF(R220="-","-",R220*INDEX('3c Mappings'!$C$8:$O$21,MATCH($C351,'3c Mappings'!$B$8:$B$21,0),MATCH($B351,'3c Mappings'!$C$7:$O$7,0)))</f>
        <v>0</v>
      </c>
      <c r="S351" s="82">
        <f>IF(S220="-","-",S220*INDEX('3c Mappings'!$C$8:$O$21,MATCH($C351,'3c Mappings'!$B$8:$B$21,0),MATCH($B351,'3c Mappings'!$C$7:$O$7,0)))</f>
        <v>0</v>
      </c>
      <c r="T351" s="82">
        <f>IF(T220="-","-",T220*INDEX('3c Mappings'!$C$8:$O$21,MATCH($C351,'3c Mappings'!$B$8:$B$21,0),MATCH($B351,'3c Mappings'!$C$7:$O$7,0)))</f>
        <v>0</v>
      </c>
      <c r="U351" s="82">
        <f>IF(U220="-","-",U220*INDEX('3c Mappings'!$C$8:$O$21,MATCH($C351,'3c Mappings'!$B$8:$B$21,0),MATCH($B351,'3c Mappings'!$C$7:$O$7,0)))</f>
        <v>0</v>
      </c>
      <c r="V351" s="82">
        <f>IF(V220="-","-",V220*INDEX('3c Mappings'!$C$8:$O$21,MATCH($C351,'3c Mappings'!$B$8:$B$21,0),MATCH($B351,'3c Mappings'!$C$7:$O$7,0)))</f>
        <v>0</v>
      </c>
      <c r="W351" s="82">
        <f>IF(W220="-","-",W220*INDEX('3c Mappings'!$C$8:$O$21,MATCH($C351,'3c Mappings'!$B$8:$B$21,0),MATCH($B351,'3c Mappings'!$C$7:$O$7,0)))</f>
        <v>0</v>
      </c>
      <c r="X351" s="82" t="str">
        <f>IF(X220="-","-",X220*INDEX('3c Mappings'!$C$8:$O$21,MATCH($C351,'3c Mappings'!$B$8:$B$21,0),MATCH($B351,'3c Mappings'!$C$7:$O$7,0)))</f>
        <v>-</v>
      </c>
      <c r="Y351" s="82" t="str">
        <f>IF(Y220="-","-",Y220*INDEX('3c Mappings'!$C$8:$O$21,MATCH($C351,'3c Mappings'!$B$8:$B$21,0),MATCH($B351,'3c Mappings'!$C$7:$O$7,0)))</f>
        <v>-</v>
      </c>
      <c r="Z351" s="10"/>
    </row>
    <row r="352" spans="1:26" s="14" customFormat="1" ht="11.25">
      <c r="A352" s="10"/>
      <c r="B352" s="74" t="s">
        <v>166</v>
      </c>
      <c r="C352" s="75" t="s">
        <v>138</v>
      </c>
      <c r="D352" s="197"/>
      <c r="E352" s="29"/>
      <c r="F352" s="82">
        <f>IF(F221="-","-",F221*INDEX('3c Mappings'!$C$8:$O$21,MATCH($C352,'3c Mappings'!$B$8:$B$21,0),MATCH($B352,'3c Mappings'!$C$7:$O$7,0)))</f>
        <v>0</v>
      </c>
      <c r="G352" s="82">
        <f>IF(G221="-","-",G221*INDEX('3c Mappings'!$C$8:$O$21,MATCH($C352,'3c Mappings'!$B$8:$B$21,0),MATCH($B352,'3c Mappings'!$C$7:$O$7,0)))</f>
        <v>0</v>
      </c>
      <c r="H352" s="82">
        <f>IF(H221="-","-",H221*INDEX('3c Mappings'!$C$8:$O$21,MATCH($C352,'3c Mappings'!$B$8:$B$21,0),MATCH($B352,'3c Mappings'!$C$7:$O$7,0)))</f>
        <v>0</v>
      </c>
      <c r="I352" s="82">
        <f>IF(I221="-","-",I221*INDEX('3c Mappings'!$C$8:$O$21,MATCH($C352,'3c Mappings'!$B$8:$B$21,0),MATCH($B352,'3c Mappings'!$C$7:$O$7,0)))</f>
        <v>0</v>
      </c>
      <c r="J352" s="82">
        <f>IF(J221="-","-",J221*INDEX('3c Mappings'!$C$8:$O$21,MATCH($C352,'3c Mappings'!$B$8:$B$21,0),MATCH($B352,'3c Mappings'!$C$7:$O$7,0)))</f>
        <v>0</v>
      </c>
      <c r="K352" s="82">
        <f>IF(K221="-","-",K221*INDEX('3c Mappings'!$C$8:$O$21,MATCH($C352,'3c Mappings'!$B$8:$B$21,0),MATCH($B352,'3c Mappings'!$C$7:$O$7,0)))</f>
        <v>0</v>
      </c>
      <c r="L352" s="82">
        <f>IF(L221="-","-",L221*INDEX('3c Mappings'!$C$8:$O$21,MATCH($C352,'3c Mappings'!$B$8:$B$21,0),MATCH($B352,'3c Mappings'!$C$7:$O$7,0)))</f>
        <v>0</v>
      </c>
      <c r="M352" s="82">
        <f>IF(M221="-","-",M221*INDEX('3c Mappings'!$C$8:$O$21,MATCH($C352,'3c Mappings'!$B$8:$B$21,0),MATCH($B352,'3c Mappings'!$C$7:$O$7,0)))</f>
        <v>0</v>
      </c>
      <c r="N352" s="84"/>
      <c r="O352" s="82">
        <f>IF(O221="-","-",O221*INDEX('3c Mappings'!$C$8:$O$21,MATCH($C352,'3c Mappings'!$B$8:$B$21,0),MATCH($B352,'3c Mappings'!$C$7:$O$7,0)))</f>
        <v>0</v>
      </c>
      <c r="P352" s="82">
        <f>IF(P221="-","-",P221*INDEX('3c Mappings'!$C$8:$O$21,MATCH($C352,'3c Mappings'!$B$8:$B$21,0),MATCH($B352,'3c Mappings'!$C$7:$O$7,0)))</f>
        <v>0</v>
      </c>
      <c r="Q352" s="82">
        <f>IF(Q221="-","-",Q221*INDEX('3c Mappings'!$C$8:$O$21,MATCH($C352,'3c Mappings'!$B$8:$B$21,0),MATCH($B352,'3c Mappings'!$C$7:$O$7,0)))</f>
        <v>0</v>
      </c>
      <c r="R352" s="82">
        <f>IF(R221="-","-",R221*INDEX('3c Mappings'!$C$8:$O$21,MATCH($C352,'3c Mappings'!$B$8:$B$21,0),MATCH($B352,'3c Mappings'!$C$7:$O$7,0)))</f>
        <v>0</v>
      </c>
      <c r="S352" s="82">
        <f>IF(S221="-","-",S221*INDEX('3c Mappings'!$C$8:$O$21,MATCH($C352,'3c Mappings'!$B$8:$B$21,0),MATCH($B352,'3c Mappings'!$C$7:$O$7,0)))</f>
        <v>0</v>
      </c>
      <c r="T352" s="82">
        <f>IF(T221="-","-",T221*INDEX('3c Mappings'!$C$8:$O$21,MATCH($C352,'3c Mappings'!$B$8:$B$21,0),MATCH($B352,'3c Mappings'!$C$7:$O$7,0)))</f>
        <v>0</v>
      </c>
      <c r="U352" s="82">
        <f>IF(U221="-","-",U221*INDEX('3c Mappings'!$C$8:$O$21,MATCH($C352,'3c Mappings'!$B$8:$B$21,0),MATCH($B352,'3c Mappings'!$C$7:$O$7,0)))</f>
        <v>0</v>
      </c>
      <c r="V352" s="82">
        <f>IF(V221="-","-",V221*INDEX('3c Mappings'!$C$8:$O$21,MATCH($C352,'3c Mappings'!$B$8:$B$21,0),MATCH($B352,'3c Mappings'!$C$7:$O$7,0)))</f>
        <v>0</v>
      </c>
      <c r="W352" s="82">
        <f>IF(W221="-","-",W221*INDEX('3c Mappings'!$C$8:$O$21,MATCH($C352,'3c Mappings'!$B$8:$B$21,0),MATCH($B352,'3c Mappings'!$C$7:$O$7,0)))</f>
        <v>0</v>
      </c>
      <c r="X352" s="82" t="str">
        <f>IF(X221="-","-",X221*INDEX('3c Mappings'!$C$8:$O$21,MATCH($C352,'3c Mappings'!$B$8:$B$21,0),MATCH($B352,'3c Mappings'!$C$7:$O$7,0)))</f>
        <v>-</v>
      </c>
      <c r="Y352" s="82" t="str">
        <f>IF(Y221="-","-",Y221*INDEX('3c Mappings'!$C$8:$O$21,MATCH($C352,'3c Mappings'!$B$8:$B$21,0),MATCH($B352,'3c Mappings'!$C$7:$O$7,0)))</f>
        <v>-</v>
      </c>
      <c r="Z352" s="10"/>
    </row>
    <row r="353" spans="1:26" s="14" customFormat="1" ht="11.25">
      <c r="A353" s="10"/>
      <c r="B353" s="74" t="s">
        <v>167</v>
      </c>
      <c r="C353" s="75" t="s">
        <v>138</v>
      </c>
      <c r="D353" s="197"/>
      <c r="E353" s="29"/>
      <c r="F353" s="82">
        <f>IF(F222="-","-",F222*INDEX('3c Mappings'!$C$8:$O$21,MATCH($C353,'3c Mappings'!$B$8:$B$21,0),MATCH($B353,'3c Mappings'!$C$7:$O$7,0)))</f>
        <v>1.0423378640729173</v>
      </c>
      <c r="G353" s="82">
        <f>IF(G222="-","-",G222*INDEX('3c Mappings'!$C$8:$O$21,MATCH($C353,'3c Mappings'!$B$8:$B$21,0),MATCH($B353,'3c Mappings'!$C$7:$O$7,0)))</f>
        <v>1.0423378640729173</v>
      </c>
      <c r="H353" s="82">
        <f>IF(H222="-","-",H222*INDEX('3c Mappings'!$C$8:$O$21,MATCH($C353,'3c Mappings'!$B$8:$B$21,0),MATCH($B353,'3c Mappings'!$C$7:$O$7,0)))</f>
        <v>1.1181704711417917</v>
      </c>
      <c r="I353" s="82">
        <f>IF(I222="-","-",I222*INDEX('3c Mappings'!$C$8:$O$21,MATCH($C353,'3c Mappings'!$B$8:$B$21,0),MATCH($B353,'3c Mappings'!$C$7:$O$7,0)))</f>
        <v>1.1181704711417917</v>
      </c>
      <c r="J353" s="82">
        <f>IF(J222="-","-",J222*INDEX('3c Mappings'!$C$8:$O$21,MATCH($C353,'3c Mappings'!$B$8:$B$21,0),MATCH($B353,'3c Mappings'!$C$7:$O$7,0)))</f>
        <v>1.1206151204345021</v>
      </c>
      <c r="K353" s="82">
        <f>IF(K222="-","-",K222*INDEX('3c Mappings'!$C$8:$O$21,MATCH($C353,'3c Mappings'!$B$8:$B$21,0),MATCH($B353,'3c Mappings'!$C$7:$O$7,0)))</f>
        <v>1.1206151204345021</v>
      </c>
      <c r="L353" s="82">
        <f>IF(L222="-","-",L222*INDEX('3c Mappings'!$C$8:$O$21,MATCH($C353,'3c Mappings'!$B$8:$B$21,0),MATCH($B353,'3c Mappings'!$C$7:$O$7,0)))</f>
        <v>1.1248131328495012</v>
      </c>
      <c r="M353" s="82">
        <f>IF(M222="-","-",M222*INDEX('3c Mappings'!$C$8:$O$21,MATCH($C353,'3c Mappings'!$B$8:$B$21,0),MATCH($B353,'3c Mappings'!$C$7:$O$7,0)))</f>
        <v>1.1248131328495012</v>
      </c>
      <c r="N353" s="84"/>
      <c r="O353" s="82">
        <f>IF(O222="-","-",O222*INDEX('3c Mappings'!$C$8:$O$21,MATCH($C353,'3c Mappings'!$B$8:$B$21,0),MATCH($B353,'3c Mappings'!$C$7:$O$7,0)))</f>
        <v>1.1248131328495012</v>
      </c>
      <c r="P353" s="82">
        <f>IF(P222="-","-",P222*INDEX('3c Mappings'!$C$8:$O$21,MATCH($C353,'3c Mappings'!$B$8:$B$21,0),MATCH($B353,'3c Mappings'!$C$7:$O$7,0)))</f>
        <v>1.1877000092222105</v>
      </c>
      <c r="Q353" s="82">
        <f>IF(Q222="-","-",Q222*INDEX('3c Mappings'!$C$8:$O$21,MATCH($C353,'3c Mappings'!$B$8:$B$21,0),MATCH($B353,'3c Mappings'!$C$7:$O$7,0)))</f>
        <v>1.1877000092222105</v>
      </c>
      <c r="R353" s="82">
        <f>IF(R222="-","-",R222*INDEX('3c Mappings'!$C$8:$O$21,MATCH($C353,'3c Mappings'!$B$8:$B$21,0),MATCH($B353,'3c Mappings'!$C$7:$O$7,0)))</f>
        <v>1.2047993874036538</v>
      </c>
      <c r="S353" s="82">
        <f>IF(S222="-","-",S222*INDEX('3c Mappings'!$C$8:$O$21,MATCH($C353,'3c Mappings'!$B$8:$B$21,0),MATCH($B353,'3c Mappings'!$C$7:$O$7,0)))</f>
        <v>1.2047993874036538</v>
      </c>
      <c r="T353" s="82">
        <f>IF(T222="-","-",T222*INDEX('3c Mappings'!$C$8:$O$21,MATCH($C353,'3c Mappings'!$B$8:$B$21,0),MATCH($B353,'3c Mappings'!$C$7:$O$7,0)))</f>
        <v>1.2167734318772849</v>
      </c>
      <c r="U353" s="82">
        <f>IF(U222="-","-",U222*INDEX('3c Mappings'!$C$8:$O$21,MATCH($C353,'3c Mappings'!$B$8:$B$21,0),MATCH($B353,'3c Mappings'!$C$7:$O$7,0)))</f>
        <v>1.2167734318772849</v>
      </c>
      <c r="V353" s="82">
        <f>IF(V222="-","-",V222*INDEX('3c Mappings'!$C$8:$O$21,MATCH($C353,'3c Mappings'!$B$8:$B$21,0),MATCH($B353,'3c Mappings'!$C$7:$O$7,0)))</f>
        <v>1.6806839196001895</v>
      </c>
      <c r="W353" s="82">
        <f>IF(W222="-","-",W222*INDEX('3c Mappings'!$C$8:$O$21,MATCH($C353,'3c Mappings'!$B$8:$B$21,0),MATCH($B353,'3c Mappings'!$C$7:$O$7,0)))</f>
        <v>1.5920377813620643</v>
      </c>
      <c r="X353" s="82" t="str">
        <f>IF(X222="-","-",X222*INDEX('3c Mappings'!$C$8:$O$21,MATCH($C353,'3c Mappings'!$B$8:$B$21,0),MATCH($B353,'3c Mappings'!$C$7:$O$7,0)))</f>
        <v>-</v>
      </c>
      <c r="Y353" s="82" t="str">
        <f>IF(Y222="-","-",Y222*INDEX('3c Mappings'!$C$8:$O$21,MATCH($C353,'3c Mappings'!$B$8:$B$21,0),MATCH($B353,'3c Mappings'!$C$7:$O$7,0)))</f>
        <v>-</v>
      </c>
      <c r="Z353" s="10"/>
    </row>
    <row r="354" spans="1:26" s="14" customFormat="1" ht="11.25">
      <c r="A354" s="10"/>
      <c r="B354" s="74" t="s">
        <v>168</v>
      </c>
      <c r="C354" s="75" t="s">
        <v>138</v>
      </c>
      <c r="D354" s="197"/>
      <c r="E354" s="29"/>
      <c r="F354" s="82">
        <f>IF(F223="-","-",F223*INDEX('3c Mappings'!$C$8:$O$21,MATCH($C354,'3c Mappings'!$B$8:$B$21,0),MATCH($B354,'3c Mappings'!$C$7:$O$7,0)))</f>
        <v>111.246410547612</v>
      </c>
      <c r="G354" s="82">
        <f>IF(G223="-","-",G223*INDEX('3c Mappings'!$C$8:$O$21,MATCH($C354,'3c Mappings'!$B$8:$B$21,0),MATCH($B354,'3c Mappings'!$C$7:$O$7,0)))</f>
        <v>111.246410547612</v>
      </c>
      <c r="H354" s="82">
        <f>IF(H223="-","-",H223*INDEX('3c Mappings'!$C$8:$O$21,MATCH($C354,'3c Mappings'!$B$8:$B$21,0),MATCH($B354,'3c Mappings'!$C$7:$O$7,0)))</f>
        <v>112.8800006912364</v>
      </c>
      <c r="I354" s="82">
        <f>IF(I223="-","-",I223*INDEX('3c Mappings'!$C$8:$O$21,MATCH($C354,'3c Mappings'!$B$8:$B$21,0),MATCH($B354,'3c Mappings'!$C$7:$O$7,0)))</f>
        <v>112.8800006912364</v>
      </c>
      <c r="J354" s="82">
        <f>IF(J223="-","-",J223*INDEX('3c Mappings'!$C$8:$O$21,MATCH($C354,'3c Mappings'!$B$8:$B$21,0),MATCH($B354,'3c Mappings'!$C$7:$O$7,0)))</f>
        <v>113.5480141619318</v>
      </c>
      <c r="K354" s="82">
        <f>IF(K223="-","-",K223*INDEX('3c Mappings'!$C$8:$O$21,MATCH($C354,'3c Mappings'!$B$8:$B$21,0),MATCH($B354,'3c Mappings'!$C$7:$O$7,0)))</f>
        <v>113.5480141619318</v>
      </c>
      <c r="L354" s="82">
        <f>IF(L223="-","-",L223*INDEX('3c Mappings'!$C$8:$O$21,MATCH($C354,'3c Mappings'!$B$8:$B$21,0),MATCH($B354,'3c Mappings'!$C$7:$O$7,0)))</f>
        <v>113.9612223819247</v>
      </c>
      <c r="M354" s="82">
        <f>IF(M223="-","-",M223*INDEX('3c Mappings'!$C$8:$O$21,MATCH($C354,'3c Mappings'!$B$8:$B$21,0),MATCH($B354,'3c Mappings'!$C$7:$O$7,0)))</f>
        <v>113.9612223819247</v>
      </c>
      <c r="N354" s="84"/>
      <c r="O354" s="82">
        <f>IF(O223="-","-",O223*INDEX('3c Mappings'!$C$8:$O$21,MATCH($C354,'3c Mappings'!$B$8:$B$21,0),MATCH($B354,'3c Mappings'!$C$7:$O$7,0)))</f>
        <v>113.9612223819247</v>
      </c>
      <c r="P354" s="82">
        <f>IF(P223="-","-",P223*INDEX('3c Mappings'!$C$8:$O$21,MATCH($C354,'3c Mappings'!$B$8:$B$21,0),MATCH($B354,'3c Mappings'!$C$7:$O$7,0)))</f>
        <v>121.80468939936667</v>
      </c>
      <c r="Q354" s="82">
        <f>IF(Q223="-","-",Q223*INDEX('3c Mappings'!$C$8:$O$21,MATCH($C354,'3c Mappings'!$B$8:$B$21,0),MATCH($B354,'3c Mappings'!$C$7:$O$7,0)))</f>
        <v>121.80468939936667</v>
      </c>
      <c r="R354" s="82">
        <f>IF(R223="-","-",R223*INDEX('3c Mappings'!$C$8:$O$21,MATCH($C354,'3c Mappings'!$B$8:$B$21,0),MATCH($B354,'3c Mappings'!$C$7:$O$7,0)))</f>
        <v>121.69355458198672</v>
      </c>
      <c r="S354" s="82">
        <f>IF(S223="-","-",S223*INDEX('3c Mappings'!$C$8:$O$21,MATCH($C354,'3c Mappings'!$B$8:$B$21,0),MATCH($B354,'3c Mappings'!$C$7:$O$7,0)))</f>
        <v>121.69355458198672</v>
      </c>
      <c r="T354" s="82">
        <f>IF(T223="-","-",T223*INDEX('3c Mappings'!$C$8:$O$21,MATCH($C354,'3c Mappings'!$B$8:$B$21,0),MATCH($B354,'3c Mappings'!$C$7:$O$7,0)))</f>
        <v>125.7155749909742</v>
      </c>
      <c r="U354" s="82">
        <f>IF(U223="-","-",U223*INDEX('3c Mappings'!$C$8:$O$21,MATCH($C354,'3c Mappings'!$B$8:$B$21,0),MATCH($B354,'3c Mappings'!$C$7:$O$7,0)))</f>
        <v>125.7155749909742</v>
      </c>
      <c r="V354" s="82">
        <f>IF(V223="-","-",V223*INDEX('3c Mappings'!$C$8:$O$21,MATCH($C354,'3c Mappings'!$B$8:$B$21,0),MATCH($B354,'3c Mappings'!$C$7:$O$7,0)))</f>
        <v>170.92751488490282</v>
      </c>
      <c r="W354" s="82">
        <f>IF(W223="-","-",W223*INDEX('3c Mappings'!$C$8:$O$21,MATCH($C354,'3c Mappings'!$B$8:$B$21,0),MATCH($B354,'3c Mappings'!$C$7:$O$7,0)))</f>
        <v>161.90757228652799</v>
      </c>
      <c r="X354" s="82" t="str">
        <f>IF(X223="-","-",X223*INDEX('3c Mappings'!$C$8:$O$21,MATCH($C354,'3c Mappings'!$B$8:$B$21,0),MATCH($B354,'3c Mappings'!$C$7:$O$7,0)))</f>
        <v>-</v>
      </c>
      <c r="Y354" s="82" t="str">
        <f>IF(Y223="-","-",Y223*INDEX('3c Mappings'!$C$8:$O$21,MATCH($C354,'3c Mappings'!$B$8:$B$21,0),MATCH($B354,'3c Mappings'!$C$7:$O$7,0)))</f>
        <v>-</v>
      </c>
      <c r="Z354" s="10"/>
    </row>
    <row r="355" spans="1:26" s="14" customFormat="1" ht="12.6" customHeight="1">
      <c r="A355" s="10"/>
      <c r="B355" s="74" t="s">
        <v>156</v>
      </c>
      <c r="C355" s="75" t="s">
        <v>139</v>
      </c>
      <c r="D355" s="197"/>
      <c r="E355" s="29"/>
      <c r="F355" s="82">
        <f>IF(F211="-","-",F211*INDEX('3c Mappings'!$C$8:$O$21,MATCH($C355,'3c Mappings'!$B$8:$B$21,0),MATCH($B355,'3c Mappings'!$C$7:$O$7,0)))</f>
        <v>0</v>
      </c>
      <c r="G355" s="82">
        <f>IF(G211="-","-",G211*INDEX('3c Mappings'!$C$8:$O$21,MATCH($C355,'3c Mappings'!$B$8:$B$21,0),MATCH($B355,'3c Mappings'!$C$7:$O$7,0)))</f>
        <v>0</v>
      </c>
      <c r="H355" s="82">
        <f>IF(H211="-","-",H211*INDEX('3c Mappings'!$C$8:$O$21,MATCH($C355,'3c Mappings'!$B$8:$B$21,0),MATCH($B355,'3c Mappings'!$C$7:$O$7,0)))</f>
        <v>0</v>
      </c>
      <c r="I355" s="82">
        <f>IF(I211="-","-",I211*INDEX('3c Mappings'!$C$8:$O$21,MATCH($C355,'3c Mappings'!$B$8:$B$21,0),MATCH($B355,'3c Mappings'!$C$7:$O$7,0)))</f>
        <v>0</v>
      </c>
      <c r="J355" s="82">
        <f>IF(J211="-","-",J211*INDEX('3c Mappings'!$C$8:$O$21,MATCH($C355,'3c Mappings'!$B$8:$B$21,0),MATCH($B355,'3c Mappings'!$C$7:$O$7,0)))</f>
        <v>0</v>
      </c>
      <c r="K355" s="82">
        <f>IF(K211="-","-",K211*INDEX('3c Mappings'!$C$8:$O$21,MATCH($C355,'3c Mappings'!$B$8:$B$21,0),MATCH($B355,'3c Mappings'!$C$7:$O$7,0)))</f>
        <v>0</v>
      </c>
      <c r="L355" s="82">
        <f>IF(L211="-","-",L211*INDEX('3c Mappings'!$C$8:$O$21,MATCH($C355,'3c Mappings'!$B$8:$B$21,0),MATCH($B355,'3c Mappings'!$C$7:$O$7,0)))</f>
        <v>0</v>
      </c>
      <c r="M355" s="82">
        <f>IF(M211="-","-",M211*INDEX('3c Mappings'!$C$8:$O$21,MATCH($C355,'3c Mappings'!$B$8:$B$21,0),MATCH($B355,'3c Mappings'!$C$7:$O$7,0)))</f>
        <v>0</v>
      </c>
      <c r="N355" s="84"/>
      <c r="O355" s="82">
        <f>IF(O211="-","-",O211*INDEX('3c Mappings'!$C$8:$O$21,MATCH($C355,'3c Mappings'!$B$8:$B$21,0),MATCH($B355,'3c Mappings'!$C$7:$O$7,0)))</f>
        <v>0</v>
      </c>
      <c r="P355" s="82">
        <f>IF(P211="-","-",P211*INDEX('3c Mappings'!$C$8:$O$21,MATCH($C355,'3c Mappings'!$B$8:$B$21,0),MATCH($B355,'3c Mappings'!$C$7:$O$7,0)))</f>
        <v>0</v>
      </c>
      <c r="Q355" s="82">
        <f>IF(Q211="-","-",Q211*INDEX('3c Mappings'!$C$8:$O$21,MATCH($C355,'3c Mappings'!$B$8:$B$21,0),MATCH($B355,'3c Mappings'!$C$7:$O$7,0)))</f>
        <v>0</v>
      </c>
      <c r="R355" s="82">
        <f>IF(R211="-","-",R211*INDEX('3c Mappings'!$C$8:$O$21,MATCH($C355,'3c Mappings'!$B$8:$B$21,0),MATCH($B355,'3c Mappings'!$C$7:$O$7,0)))</f>
        <v>0</v>
      </c>
      <c r="S355" s="82">
        <f>IF(S211="-","-",S211*INDEX('3c Mappings'!$C$8:$O$21,MATCH($C355,'3c Mappings'!$B$8:$B$21,0),MATCH($B355,'3c Mappings'!$C$7:$O$7,0)))</f>
        <v>0</v>
      </c>
      <c r="T355" s="82">
        <f>IF(T211="-","-",T211*INDEX('3c Mappings'!$C$8:$O$21,MATCH($C355,'3c Mappings'!$B$8:$B$21,0),MATCH($B355,'3c Mappings'!$C$7:$O$7,0)))</f>
        <v>0</v>
      </c>
      <c r="U355" s="82">
        <f>IF(U211="-","-",U211*INDEX('3c Mappings'!$C$8:$O$21,MATCH($C355,'3c Mappings'!$B$8:$B$21,0),MATCH($B355,'3c Mappings'!$C$7:$O$7,0)))</f>
        <v>0</v>
      </c>
      <c r="V355" s="82">
        <f>IF(V211="-","-",V211*INDEX('3c Mappings'!$C$8:$O$21,MATCH($C355,'3c Mappings'!$B$8:$B$21,0),MATCH($B355,'3c Mappings'!$C$7:$O$7,0)))</f>
        <v>0</v>
      </c>
      <c r="W355" s="82">
        <f>IF(W211="-","-",W211*INDEX('3c Mappings'!$C$8:$O$21,MATCH($C355,'3c Mappings'!$B$8:$B$21,0),MATCH($B355,'3c Mappings'!$C$7:$O$7,0)))</f>
        <v>0</v>
      </c>
      <c r="X355" s="82" t="str">
        <f>IF(X211="-","-",X211*INDEX('3c Mappings'!$C$8:$O$21,MATCH($C355,'3c Mappings'!$B$8:$B$21,0),MATCH($B355,'3c Mappings'!$C$7:$O$7,0)))</f>
        <v>-</v>
      </c>
      <c r="Y355" s="82" t="str">
        <f>IF(Y211="-","-",Y211*INDEX('3c Mappings'!$C$8:$O$21,MATCH($C355,'3c Mappings'!$B$8:$B$21,0),MATCH($B355,'3c Mappings'!$C$7:$O$7,0)))</f>
        <v>-</v>
      </c>
      <c r="Z355" s="10"/>
    </row>
    <row r="356" spans="1:26" s="14" customFormat="1" ht="11.25">
      <c r="A356" s="10"/>
      <c r="B356" s="74" t="s">
        <v>157</v>
      </c>
      <c r="C356" s="75" t="s">
        <v>139</v>
      </c>
      <c r="D356" s="197"/>
      <c r="E356" s="29"/>
      <c r="F356" s="82">
        <f>IF(F212="-","-",F212*INDEX('3c Mappings'!$C$8:$O$21,MATCH($C356,'3c Mappings'!$B$8:$B$21,0),MATCH($B356,'3c Mappings'!$C$7:$O$7,0)))</f>
        <v>0</v>
      </c>
      <c r="G356" s="82">
        <f>IF(G212="-","-",G212*INDEX('3c Mappings'!$C$8:$O$21,MATCH($C356,'3c Mappings'!$B$8:$B$21,0),MATCH($B356,'3c Mappings'!$C$7:$O$7,0)))</f>
        <v>0</v>
      </c>
      <c r="H356" s="82">
        <f>IF(H212="-","-",H212*INDEX('3c Mappings'!$C$8:$O$21,MATCH($C356,'3c Mappings'!$B$8:$B$21,0),MATCH($B356,'3c Mappings'!$C$7:$O$7,0)))</f>
        <v>0</v>
      </c>
      <c r="I356" s="82">
        <f>IF(I212="-","-",I212*INDEX('3c Mappings'!$C$8:$O$21,MATCH($C356,'3c Mappings'!$B$8:$B$21,0),MATCH($B356,'3c Mappings'!$C$7:$O$7,0)))</f>
        <v>0</v>
      </c>
      <c r="J356" s="82">
        <f>IF(J212="-","-",J212*INDEX('3c Mappings'!$C$8:$O$21,MATCH($C356,'3c Mappings'!$B$8:$B$21,0),MATCH($B356,'3c Mappings'!$C$7:$O$7,0)))</f>
        <v>0</v>
      </c>
      <c r="K356" s="82">
        <f>IF(K212="-","-",K212*INDEX('3c Mappings'!$C$8:$O$21,MATCH($C356,'3c Mappings'!$B$8:$B$21,0),MATCH($B356,'3c Mappings'!$C$7:$O$7,0)))</f>
        <v>0</v>
      </c>
      <c r="L356" s="82">
        <f>IF(L212="-","-",L212*INDEX('3c Mappings'!$C$8:$O$21,MATCH($C356,'3c Mappings'!$B$8:$B$21,0),MATCH($B356,'3c Mappings'!$C$7:$O$7,0)))</f>
        <v>0</v>
      </c>
      <c r="M356" s="82">
        <f>IF(M212="-","-",M212*INDEX('3c Mappings'!$C$8:$O$21,MATCH($C356,'3c Mappings'!$B$8:$B$21,0),MATCH($B356,'3c Mappings'!$C$7:$O$7,0)))</f>
        <v>0</v>
      </c>
      <c r="N356" s="84"/>
      <c r="O356" s="82">
        <f>IF(O212="-","-",O212*INDEX('3c Mappings'!$C$8:$O$21,MATCH($C356,'3c Mappings'!$B$8:$B$21,0),MATCH($B356,'3c Mappings'!$C$7:$O$7,0)))</f>
        <v>0</v>
      </c>
      <c r="P356" s="82">
        <f>IF(P212="-","-",P212*INDEX('3c Mappings'!$C$8:$O$21,MATCH($C356,'3c Mappings'!$B$8:$B$21,0),MATCH($B356,'3c Mappings'!$C$7:$O$7,0)))</f>
        <v>0</v>
      </c>
      <c r="Q356" s="82">
        <f>IF(Q212="-","-",Q212*INDEX('3c Mappings'!$C$8:$O$21,MATCH($C356,'3c Mappings'!$B$8:$B$21,0),MATCH($B356,'3c Mappings'!$C$7:$O$7,0)))</f>
        <v>0</v>
      </c>
      <c r="R356" s="82">
        <f>IF(R212="-","-",R212*INDEX('3c Mappings'!$C$8:$O$21,MATCH($C356,'3c Mappings'!$B$8:$B$21,0),MATCH($B356,'3c Mappings'!$C$7:$O$7,0)))</f>
        <v>0</v>
      </c>
      <c r="S356" s="82">
        <f>IF(S212="-","-",S212*INDEX('3c Mappings'!$C$8:$O$21,MATCH($C356,'3c Mappings'!$B$8:$B$21,0),MATCH($B356,'3c Mappings'!$C$7:$O$7,0)))</f>
        <v>0</v>
      </c>
      <c r="T356" s="82">
        <f>IF(T212="-","-",T212*INDEX('3c Mappings'!$C$8:$O$21,MATCH($C356,'3c Mappings'!$B$8:$B$21,0),MATCH($B356,'3c Mappings'!$C$7:$O$7,0)))</f>
        <v>0</v>
      </c>
      <c r="U356" s="82">
        <f>IF(U212="-","-",U212*INDEX('3c Mappings'!$C$8:$O$21,MATCH($C356,'3c Mappings'!$B$8:$B$21,0),MATCH($B356,'3c Mappings'!$C$7:$O$7,0)))</f>
        <v>0</v>
      </c>
      <c r="V356" s="82">
        <f>IF(V212="-","-",V212*INDEX('3c Mappings'!$C$8:$O$21,MATCH($C356,'3c Mappings'!$B$8:$B$21,0),MATCH($B356,'3c Mappings'!$C$7:$O$7,0)))</f>
        <v>0</v>
      </c>
      <c r="W356" s="82">
        <f>IF(W212="-","-",W212*INDEX('3c Mappings'!$C$8:$O$21,MATCH($C356,'3c Mappings'!$B$8:$B$21,0),MATCH($B356,'3c Mappings'!$C$7:$O$7,0)))</f>
        <v>0</v>
      </c>
      <c r="X356" s="82" t="str">
        <f>IF(X212="-","-",X212*INDEX('3c Mappings'!$C$8:$O$21,MATCH($C356,'3c Mappings'!$B$8:$B$21,0),MATCH($B356,'3c Mappings'!$C$7:$O$7,0)))</f>
        <v>-</v>
      </c>
      <c r="Y356" s="82" t="str">
        <f>IF(Y212="-","-",Y212*INDEX('3c Mappings'!$C$8:$O$21,MATCH($C356,'3c Mappings'!$B$8:$B$21,0),MATCH($B356,'3c Mappings'!$C$7:$O$7,0)))</f>
        <v>-</v>
      </c>
      <c r="Z356" s="10"/>
    </row>
    <row r="357" spans="1:26" s="14" customFormat="1" ht="11.25">
      <c r="A357" s="10"/>
      <c r="B357" s="74" t="s">
        <v>158</v>
      </c>
      <c r="C357" s="75" t="s">
        <v>139</v>
      </c>
      <c r="D357" s="197"/>
      <c r="E357" s="29"/>
      <c r="F357" s="82">
        <f>IF(F213="-","-",F213*INDEX('3c Mappings'!$C$8:$O$21,MATCH($C357,'3c Mappings'!$B$8:$B$21,0),MATCH($B357,'3c Mappings'!$C$7:$O$7,0)))</f>
        <v>0</v>
      </c>
      <c r="G357" s="82">
        <f>IF(G213="-","-",G213*INDEX('3c Mappings'!$C$8:$O$21,MATCH($C357,'3c Mappings'!$B$8:$B$21,0),MATCH($B357,'3c Mappings'!$C$7:$O$7,0)))</f>
        <v>0</v>
      </c>
      <c r="H357" s="82">
        <f>IF(H213="-","-",H213*INDEX('3c Mappings'!$C$8:$O$21,MATCH($C357,'3c Mappings'!$B$8:$B$21,0),MATCH($B357,'3c Mappings'!$C$7:$O$7,0)))</f>
        <v>0</v>
      </c>
      <c r="I357" s="82">
        <f>IF(I213="-","-",I213*INDEX('3c Mappings'!$C$8:$O$21,MATCH($C357,'3c Mappings'!$B$8:$B$21,0),MATCH($B357,'3c Mappings'!$C$7:$O$7,0)))</f>
        <v>0</v>
      </c>
      <c r="J357" s="82">
        <f>IF(J213="-","-",J213*INDEX('3c Mappings'!$C$8:$O$21,MATCH($C357,'3c Mappings'!$B$8:$B$21,0),MATCH($B357,'3c Mappings'!$C$7:$O$7,0)))</f>
        <v>0</v>
      </c>
      <c r="K357" s="82">
        <f>IF(K213="-","-",K213*INDEX('3c Mappings'!$C$8:$O$21,MATCH($C357,'3c Mappings'!$B$8:$B$21,0),MATCH($B357,'3c Mappings'!$C$7:$O$7,0)))</f>
        <v>0</v>
      </c>
      <c r="L357" s="82">
        <f>IF(L213="-","-",L213*INDEX('3c Mappings'!$C$8:$O$21,MATCH($C357,'3c Mappings'!$B$8:$B$21,0),MATCH($B357,'3c Mappings'!$C$7:$O$7,0)))</f>
        <v>0</v>
      </c>
      <c r="M357" s="82">
        <f>IF(M213="-","-",M213*INDEX('3c Mappings'!$C$8:$O$21,MATCH($C357,'3c Mappings'!$B$8:$B$21,0),MATCH($B357,'3c Mappings'!$C$7:$O$7,0)))</f>
        <v>0</v>
      </c>
      <c r="N357" s="84"/>
      <c r="O357" s="82">
        <f>IF(O213="-","-",O213*INDEX('3c Mappings'!$C$8:$O$21,MATCH($C357,'3c Mappings'!$B$8:$B$21,0),MATCH($B357,'3c Mappings'!$C$7:$O$7,0)))</f>
        <v>0</v>
      </c>
      <c r="P357" s="82">
        <f>IF(P213="-","-",P213*INDEX('3c Mappings'!$C$8:$O$21,MATCH($C357,'3c Mappings'!$B$8:$B$21,0),MATCH($B357,'3c Mappings'!$C$7:$O$7,0)))</f>
        <v>0</v>
      </c>
      <c r="Q357" s="82">
        <f>IF(Q213="-","-",Q213*INDEX('3c Mappings'!$C$8:$O$21,MATCH($C357,'3c Mappings'!$B$8:$B$21,0),MATCH($B357,'3c Mappings'!$C$7:$O$7,0)))</f>
        <v>0</v>
      </c>
      <c r="R357" s="82">
        <f>IF(R213="-","-",R213*INDEX('3c Mappings'!$C$8:$O$21,MATCH($C357,'3c Mappings'!$B$8:$B$21,0),MATCH($B357,'3c Mappings'!$C$7:$O$7,0)))</f>
        <v>0</v>
      </c>
      <c r="S357" s="82">
        <f>IF(S213="-","-",S213*INDEX('3c Mappings'!$C$8:$O$21,MATCH($C357,'3c Mappings'!$B$8:$B$21,0),MATCH($B357,'3c Mappings'!$C$7:$O$7,0)))</f>
        <v>0</v>
      </c>
      <c r="T357" s="82">
        <f>IF(T213="-","-",T213*INDEX('3c Mappings'!$C$8:$O$21,MATCH($C357,'3c Mappings'!$B$8:$B$21,0),MATCH($B357,'3c Mappings'!$C$7:$O$7,0)))</f>
        <v>0</v>
      </c>
      <c r="U357" s="82">
        <f>IF(U213="-","-",U213*INDEX('3c Mappings'!$C$8:$O$21,MATCH($C357,'3c Mappings'!$B$8:$B$21,0),MATCH($B357,'3c Mappings'!$C$7:$O$7,0)))</f>
        <v>0</v>
      </c>
      <c r="V357" s="82">
        <f>IF(V213="-","-",V213*INDEX('3c Mappings'!$C$8:$O$21,MATCH($C357,'3c Mappings'!$B$8:$B$21,0),MATCH($B357,'3c Mappings'!$C$7:$O$7,0)))</f>
        <v>0</v>
      </c>
      <c r="W357" s="82">
        <f>IF(W213="-","-",W213*INDEX('3c Mappings'!$C$8:$O$21,MATCH($C357,'3c Mappings'!$B$8:$B$21,0),MATCH($B357,'3c Mappings'!$C$7:$O$7,0)))</f>
        <v>0</v>
      </c>
      <c r="X357" s="82" t="str">
        <f>IF(X213="-","-",X213*INDEX('3c Mappings'!$C$8:$O$21,MATCH($C357,'3c Mappings'!$B$8:$B$21,0),MATCH($B357,'3c Mappings'!$C$7:$O$7,0)))</f>
        <v>-</v>
      </c>
      <c r="Y357" s="82" t="str">
        <f>IF(Y213="-","-",Y213*INDEX('3c Mappings'!$C$8:$O$21,MATCH($C357,'3c Mappings'!$B$8:$B$21,0),MATCH($B357,'3c Mappings'!$C$7:$O$7,0)))</f>
        <v>-</v>
      </c>
      <c r="Z357" s="10"/>
    </row>
    <row r="358" spans="1:26" s="14" customFormat="1" ht="11.25">
      <c r="A358" s="10"/>
      <c r="B358" s="74" t="s">
        <v>159</v>
      </c>
      <c r="C358" s="75" t="s">
        <v>139</v>
      </c>
      <c r="D358" s="197"/>
      <c r="E358" s="29"/>
      <c r="F358" s="82">
        <f>IF(F214="-","-",F214*INDEX('3c Mappings'!$C$8:$O$21,MATCH($C358,'3c Mappings'!$B$8:$B$21,0),MATCH($B358,'3c Mappings'!$C$7:$O$7,0)))</f>
        <v>0</v>
      </c>
      <c r="G358" s="82">
        <f>IF(G214="-","-",G214*INDEX('3c Mappings'!$C$8:$O$21,MATCH($C358,'3c Mappings'!$B$8:$B$21,0),MATCH($B358,'3c Mappings'!$C$7:$O$7,0)))</f>
        <v>0</v>
      </c>
      <c r="H358" s="82">
        <f>IF(H214="-","-",H214*INDEX('3c Mappings'!$C$8:$O$21,MATCH($C358,'3c Mappings'!$B$8:$B$21,0),MATCH($B358,'3c Mappings'!$C$7:$O$7,0)))</f>
        <v>0</v>
      </c>
      <c r="I358" s="82">
        <f>IF(I214="-","-",I214*INDEX('3c Mappings'!$C$8:$O$21,MATCH($C358,'3c Mappings'!$B$8:$B$21,0),MATCH($B358,'3c Mappings'!$C$7:$O$7,0)))</f>
        <v>0</v>
      </c>
      <c r="J358" s="82">
        <f>IF(J214="-","-",J214*INDEX('3c Mappings'!$C$8:$O$21,MATCH($C358,'3c Mappings'!$B$8:$B$21,0),MATCH($B358,'3c Mappings'!$C$7:$O$7,0)))</f>
        <v>0</v>
      </c>
      <c r="K358" s="82">
        <f>IF(K214="-","-",K214*INDEX('3c Mappings'!$C$8:$O$21,MATCH($C358,'3c Mappings'!$B$8:$B$21,0),MATCH($B358,'3c Mappings'!$C$7:$O$7,0)))</f>
        <v>0</v>
      </c>
      <c r="L358" s="82">
        <f>IF(L214="-","-",L214*INDEX('3c Mappings'!$C$8:$O$21,MATCH($C358,'3c Mappings'!$B$8:$B$21,0),MATCH($B358,'3c Mappings'!$C$7:$O$7,0)))</f>
        <v>0</v>
      </c>
      <c r="M358" s="82">
        <f>IF(M214="-","-",M214*INDEX('3c Mappings'!$C$8:$O$21,MATCH($C358,'3c Mappings'!$B$8:$B$21,0),MATCH($B358,'3c Mappings'!$C$7:$O$7,0)))</f>
        <v>0</v>
      </c>
      <c r="N358" s="84"/>
      <c r="O358" s="82">
        <f>IF(O214="-","-",O214*INDEX('3c Mappings'!$C$8:$O$21,MATCH($C358,'3c Mappings'!$B$8:$B$21,0),MATCH($B358,'3c Mappings'!$C$7:$O$7,0)))</f>
        <v>0</v>
      </c>
      <c r="P358" s="82">
        <f>IF(P214="-","-",P214*INDEX('3c Mappings'!$C$8:$O$21,MATCH($C358,'3c Mappings'!$B$8:$B$21,0),MATCH($B358,'3c Mappings'!$C$7:$O$7,0)))</f>
        <v>0</v>
      </c>
      <c r="Q358" s="82">
        <f>IF(Q214="-","-",Q214*INDEX('3c Mappings'!$C$8:$O$21,MATCH($C358,'3c Mappings'!$B$8:$B$21,0),MATCH($B358,'3c Mappings'!$C$7:$O$7,0)))</f>
        <v>0</v>
      </c>
      <c r="R358" s="82">
        <f>IF(R214="-","-",R214*INDEX('3c Mappings'!$C$8:$O$21,MATCH($C358,'3c Mappings'!$B$8:$B$21,0),MATCH($B358,'3c Mappings'!$C$7:$O$7,0)))</f>
        <v>0</v>
      </c>
      <c r="S358" s="82">
        <f>IF(S214="-","-",S214*INDEX('3c Mappings'!$C$8:$O$21,MATCH($C358,'3c Mappings'!$B$8:$B$21,0),MATCH($B358,'3c Mappings'!$C$7:$O$7,0)))</f>
        <v>0</v>
      </c>
      <c r="T358" s="82">
        <f>IF(T214="-","-",T214*INDEX('3c Mappings'!$C$8:$O$21,MATCH($C358,'3c Mappings'!$B$8:$B$21,0),MATCH($B358,'3c Mappings'!$C$7:$O$7,0)))</f>
        <v>0</v>
      </c>
      <c r="U358" s="82">
        <f>IF(U214="-","-",U214*INDEX('3c Mappings'!$C$8:$O$21,MATCH($C358,'3c Mappings'!$B$8:$B$21,0),MATCH($B358,'3c Mappings'!$C$7:$O$7,0)))</f>
        <v>0</v>
      </c>
      <c r="V358" s="82">
        <f>IF(V214="-","-",V214*INDEX('3c Mappings'!$C$8:$O$21,MATCH($C358,'3c Mappings'!$B$8:$B$21,0),MATCH($B358,'3c Mappings'!$C$7:$O$7,0)))</f>
        <v>0</v>
      </c>
      <c r="W358" s="82">
        <f>IF(W214="-","-",W214*INDEX('3c Mappings'!$C$8:$O$21,MATCH($C358,'3c Mappings'!$B$8:$B$21,0),MATCH($B358,'3c Mappings'!$C$7:$O$7,0)))</f>
        <v>0</v>
      </c>
      <c r="X358" s="82" t="str">
        <f>IF(X214="-","-",X214*INDEX('3c Mappings'!$C$8:$O$21,MATCH($C358,'3c Mappings'!$B$8:$B$21,0),MATCH($B358,'3c Mappings'!$C$7:$O$7,0)))</f>
        <v>-</v>
      </c>
      <c r="Y358" s="82" t="str">
        <f>IF(Y214="-","-",Y214*INDEX('3c Mappings'!$C$8:$O$21,MATCH($C358,'3c Mappings'!$B$8:$B$21,0),MATCH($B358,'3c Mappings'!$C$7:$O$7,0)))</f>
        <v>-</v>
      </c>
      <c r="Z358" s="10"/>
    </row>
    <row r="359" spans="1:26" s="14" customFormat="1" ht="11.25">
      <c r="A359" s="10"/>
      <c r="B359" s="74" t="s">
        <v>160</v>
      </c>
      <c r="C359" s="75" t="s">
        <v>139</v>
      </c>
      <c r="D359" s="197"/>
      <c r="E359" s="29"/>
      <c r="F359" s="82">
        <f>IF(F215="-","-",F215*INDEX('3c Mappings'!$C$8:$O$21,MATCH($C359,'3c Mappings'!$B$8:$B$21,0),MATCH($B359,'3c Mappings'!$C$7:$O$7,0)))</f>
        <v>0</v>
      </c>
      <c r="G359" s="82">
        <f>IF(G215="-","-",G215*INDEX('3c Mappings'!$C$8:$O$21,MATCH($C359,'3c Mappings'!$B$8:$B$21,0),MATCH($B359,'3c Mappings'!$C$7:$O$7,0)))</f>
        <v>0</v>
      </c>
      <c r="H359" s="82">
        <f>IF(H215="-","-",H215*INDEX('3c Mappings'!$C$8:$O$21,MATCH($C359,'3c Mappings'!$B$8:$B$21,0),MATCH($B359,'3c Mappings'!$C$7:$O$7,0)))</f>
        <v>0</v>
      </c>
      <c r="I359" s="82">
        <f>IF(I215="-","-",I215*INDEX('3c Mappings'!$C$8:$O$21,MATCH($C359,'3c Mappings'!$B$8:$B$21,0),MATCH($B359,'3c Mappings'!$C$7:$O$7,0)))</f>
        <v>0</v>
      </c>
      <c r="J359" s="82">
        <f>IF(J215="-","-",J215*INDEX('3c Mappings'!$C$8:$O$21,MATCH($C359,'3c Mappings'!$B$8:$B$21,0),MATCH($B359,'3c Mappings'!$C$7:$O$7,0)))</f>
        <v>0</v>
      </c>
      <c r="K359" s="82">
        <f>IF(K215="-","-",K215*INDEX('3c Mappings'!$C$8:$O$21,MATCH($C359,'3c Mappings'!$B$8:$B$21,0),MATCH($B359,'3c Mappings'!$C$7:$O$7,0)))</f>
        <v>0</v>
      </c>
      <c r="L359" s="82">
        <f>IF(L215="-","-",L215*INDEX('3c Mappings'!$C$8:$O$21,MATCH($C359,'3c Mappings'!$B$8:$B$21,0),MATCH($B359,'3c Mappings'!$C$7:$O$7,0)))</f>
        <v>0</v>
      </c>
      <c r="M359" s="82">
        <f>IF(M215="-","-",M215*INDEX('3c Mappings'!$C$8:$O$21,MATCH($C359,'3c Mappings'!$B$8:$B$21,0),MATCH($B359,'3c Mappings'!$C$7:$O$7,0)))</f>
        <v>0</v>
      </c>
      <c r="N359" s="84"/>
      <c r="O359" s="82">
        <f>IF(O215="-","-",O215*INDEX('3c Mappings'!$C$8:$O$21,MATCH($C359,'3c Mappings'!$B$8:$B$21,0),MATCH($B359,'3c Mappings'!$C$7:$O$7,0)))</f>
        <v>0</v>
      </c>
      <c r="P359" s="82">
        <f>IF(P215="-","-",P215*INDEX('3c Mappings'!$C$8:$O$21,MATCH($C359,'3c Mappings'!$B$8:$B$21,0),MATCH($B359,'3c Mappings'!$C$7:$O$7,0)))</f>
        <v>0</v>
      </c>
      <c r="Q359" s="82">
        <f>IF(Q215="-","-",Q215*INDEX('3c Mappings'!$C$8:$O$21,MATCH($C359,'3c Mappings'!$B$8:$B$21,0),MATCH($B359,'3c Mappings'!$C$7:$O$7,0)))</f>
        <v>0</v>
      </c>
      <c r="R359" s="82">
        <f>IF(R215="-","-",R215*INDEX('3c Mappings'!$C$8:$O$21,MATCH($C359,'3c Mappings'!$B$8:$B$21,0),MATCH($B359,'3c Mappings'!$C$7:$O$7,0)))</f>
        <v>0</v>
      </c>
      <c r="S359" s="82">
        <f>IF(S215="-","-",S215*INDEX('3c Mappings'!$C$8:$O$21,MATCH($C359,'3c Mappings'!$B$8:$B$21,0),MATCH($B359,'3c Mappings'!$C$7:$O$7,0)))</f>
        <v>0</v>
      </c>
      <c r="T359" s="82">
        <f>IF(T215="-","-",T215*INDEX('3c Mappings'!$C$8:$O$21,MATCH($C359,'3c Mappings'!$B$8:$B$21,0),MATCH($B359,'3c Mappings'!$C$7:$O$7,0)))</f>
        <v>0</v>
      </c>
      <c r="U359" s="82">
        <f>IF(U215="-","-",U215*INDEX('3c Mappings'!$C$8:$O$21,MATCH($C359,'3c Mappings'!$B$8:$B$21,0),MATCH($B359,'3c Mappings'!$C$7:$O$7,0)))</f>
        <v>0</v>
      </c>
      <c r="V359" s="82">
        <f>IF(V215="-","-",V215*INDEX('3c Mappings'!$C$8:$O$21,MATCH($C359,'3c Mappings'!$B$8:$B$21,0),MATCH($B359,'3c Mappings'!$C$7:$O$7,0)))</f>
        <v>0</v>
      </c>
      <c r="W359" s="82">
        <f>IF(W215="-","-",W215*INDEX('3c Mappings'!$C$8:$O$21,MATCH($C359,'3c Mappings'!$B$8:$B$21,0),MATCH($B359,'3c Mappings'!$C$7:$O$7,0)))</f>
        <v>0</v>
      </c>
      <c r="X359" s="82" t="str">
        <f>IF(X215="-","-",X215*INDEX('3c Mappings'!$C$8:$O$21,MATCH($C359,'3c Mappings'!$B$8:$B$21,0),MATCH($B359,'3c Mappings'!$C$7:$O$7,0)))</f>
        <v>-</v>
      </c>
      <c r="Y359" s="82" t="str">
        <f>IF(Y215="-","-",Y215*INDEX('3c Mappings'!$C$8:$O$21,MATCH($C359,'3c Mappings'!$B$8:$B$21,0),MATCH($B359,'3c Mappings'!$C$7:$O$7,0)))</f>
        <v>-</v>
      </c>
      <c r="Z359" s="10"/>
    </row>
    <row r="360" spans="1:26" s="14" customFormat="1" ht="11.25">
      <c r="A360" s="10"/>
      <c r="B360" s="74" t="s">
        <v>161</v>
      </c>
      <c r="C360" s="75" t="s">
        <v>139</v>
      </c>
      <c r="D360" s="197"/>
      <c r="E360" s="29"/>
      <c r="F360" s="82">
        <f>IF(F216="-","-",F216*INDEX('3c Mappings'!$C$8:$O$21,MATCH($C360,'3c Mappings'!$B$8:$B$21,0),MATCH($B360,'3c Mappings'!$C$7:$O$7,0)))</f>
        <v>0</v>
      </c>
      <c r="G360" s="82">
        <f>IF(G216="-","-",G216*INDEX('3c Mappings'!$C$8:$O$21,MATCH($C360,'3c Mappings'!$B$8:$B$21,0),MATCH($B360,'3c Mappings'!$C$7:$O$7,0)))</f>
        <v>0</v>
      </c>
      <c r="H360" s="82">
        <f>IF(H216="-","-",H216*INDEX('3c Mappings'!$C$8:$O$21,MATCH($C360,'3c Mappings'!$B$8:$B$21,0),MATCH($B360,'3c Mappings'!$C$7:$O$7,0)))</f>
        <v>0</v>
      </c>
      <c r="I360" s="82">
        <f>IF(I216="-","-",I216*INDEX('3c Mappings'!$C$8:$O$21,MATCH($C360,'3c Mappings'!$B$8:$B$21,0),MATCH($B360,'3c Mappings'!$C$7:$O$7,0)))</f>
        <v>0</v>
      </c>
      <c r="J360" s="82">
        <f>IF(J216="-","-",J216*INDEX('3c Mappings'!$C$8:$O$21,MATCH($C360,'3c Mappings'!$B$8:$B$21,0),MATCH($B360,'3c Mappings'!$C$7:$O$7,0)))</f>
        <v>0</v>
      </c>
      <c r="K360" s="82">
        <f>IF(K216="-","-",K216*INDEX('3c Mappings'!$C$8:$O$21,MATCH($C360,'3c Mappings'!$B$8:$B$21,0),MATCH($B360,'3c Mappings'!$C$7:$O$7,0)))</f>
        <v>0</v>
      </c>
      <c r="L360" s="82">
        <f>IF(L216="-","-",L216*INDEX('3c Mappings'!$C$8:$O$21,MATCH($C360,'3c Mappings'!$B$8:$B$21,0),MATCH($B360,'3c Mappings'!$C$7:$O$7,0)))</f>
        <v>0</v>
      </c>
      <c r="M360" s="82">
        <f>IF(M216="-","-",M216*INDEX('3c Mappings'!$C$8:$O$21,MATCH($C360,'3c Mappings'!$B$8:$B$21,0),MATCH($B360,'3c Mappings'!$C$7:$O$7,0)))</f>
        <v>0</v>
      </c>
      <c r="N360" s="84"/>
      <c r="O360" s="82">
        <f>IF(O216="-","-",O216*INDEX('3c Mappings'!$C$8:$O$21,MATCH($C360,'3c Mappings'!$B$8:$B$21,0),MATCH($B360,'3c Mappings'!$C$7:$O$7,0)))</f>
        <v>0</v>
      </c>
      <c r="P360" s="82">
        <f>IF(P216="-","-",P216*INDEX('3c Mappings'!$C$8:$O$21,MATCH($C360,'3c Mappings'!$B$8:$B$21,0),MATCH($B360,'3c Mappings'!$C$7:$O$7,0)))</f>
        <v>0</v>
      </c>
      <c r="Q360" s="82">
        <f>IF(Q216="-","-",Q216*INDEX('3c Mappings'!$C$8:$O$21,MATCH($C360,'3c Mappings'!$B$8:$B$21,0),MATCH($B360,'3c Mappings'!$C$7:$O$7,0)))</f>
        <v>0</v>
      </c>
      <c r="R360" s="82">
        <f>IF(R216="-","-",R216*INDEX('3c Mappings'!$C$8:$O$21,MATCH($C360,'3c Mappings'!$B$8:$B$21,0),MATCH($B360,'3c Mappings'!$C$7:$O$7,0)))</f>
        <v>0</v>
      </c>
      <c r="S360" s="82">
        <f>IF(S216="-","-",S216*INDEX('3c Mappings'!$C$8:$O$21,MATCH($C360,'3c Mappings'!$B$8:$B$21,0),MATCH($B360,'3c Mappings'!$C$7:$O$7,0)))</f>
        <v>0</v>
      </c>
      <c r="T360" s="82">
        <f>IF(T216="-","-",T216*INDEX('3c Mappings'!$C$8:$O$21,MATCH($C360,'3c Mappings'!$B$8:$B$21,0),MATCH($B360,'3c Mappings'!$C$7:$O$7,0)))</f>
        <v>0</v>
      </c>
      <c r="U360" s="82">
        <f>IF(U216="-","-",U216*INDEX('3c Mappings'!$C$8:$O$21,MATCH($C360,'3c Mappings'!$B$8:$B$21,0),MATCH($B360,'3c Mappings'!$C$7:$O$7,0)))</f>
        <v>0</v>
      </c>
      <c r="V360" s="82">
        <f>IF(V216="-","-",V216*INDEX('3c Mappings'!$C$8:$O$21,MATCH($C360,'3c Mappings'!$B$8:$B$21,0),MATCH($B360,'3c Mappings'!$C$7:$O$7,0)))</f>
        <v>0</v>
      </c>
      <c r="W360" s="82">
        <f>IF(W216="-","-",W216*INDEX('3c Mappings'!$C$8:$O$21,MATCH($C360,'3c Mappings'!$B$8:$B$21,0),MATCH($B360,'3c Mappings'!$C$7:$O$7,0)))</f>
        <v>0</v>
      </c>
      <c r="X360" s="82" t="str">
        <f>IF(X216="-","-",X216*INDEX('3c Mappings'!$C$8:$O$21,MATCH($C360,'3c Mappings'!$B$8:$B$21,0),MATCH($B360,'3c Mappings'!$C$7:$O$7,0)))</f>
        <v>-</v>
      </c>
      <c r="Y360" s="82" t="str">
        <f>IF(Y216="-","-",Y216*INDEX('3c Mappings'!$C$8:$O$21,MATCH($C360,'3c Mappings'!$B$8:$B$21,0),MATCH($B360,'3c Mappings'!$C$7:$O$7,0)))</f>
        <v>-</v>
      </c>
      <c r="Z360" s="10"/>
    </row>
    <row r="361" spans="1:26" s="14" customFormat="1" ht="11.25">
      <c r="A361" s="10"/>
      <c r="B361" s="74" t="s">
        <v>162</v>
      </c>
      <c r="C361" s="75" t="s">
        <v>139</v>
      </c>
      <c r="D361" s="197"/>
      <c r="E361" s="29"/>
      <c r="F361" s="82">
        <f>IF(F217="-","-",F217*INDEX('3c Mappings'!$C$8:$O$21,MATCH($C361,'3c Mappings'!$B$8:$B$21,0),MATCH($B361,'3c Mappings'!$C$7:$O$7,0)))</f>
        <v>0</v>
      </c>
      <c r="G361" s="82">
        <f>IF(G217="-","-",G217*INDEX('3c Mappings'!$C$8:$O$21,MATCH($C361,'3c Mappings'!$B$8:$B$21,0),MATCH($B361,'3c Mappings'!$C$7:$O$7,0)))</f>
        <v>0</v>
      </c>
      <c r="H361" s="82">
        <f>IF(H217="-","-",H217*INDEX('3c Mappings'!$C$8:$O$21,MATCH($C361,'3c Mappings'!$B$8:$B$21,0),MATCH($B361,'3c Mappings'!$C$7:$O$7,0)))</f>
        <v>0</v>
      </c>
      <c r="I361" s="82">
        <f>IF(I217="-","-",I217*INDEX('3c Mappings'!$C$8:$O$21,MATCH($C361,'3c Mappings'!$B$8:$B$21,0),MATCH($B361,'3c Mappings'!$C$7:$O$7,0)))</f>
        <v>0</v>
      </c>
      <c r="J361" s="82">
        <f>IF(J217="-","-",J217*INDEX('3c Mappings'!$C$8:$O$21,MATCH($C361,'3c Mappings'!$B$8:$B$21,0),MATCH($B361,'3c Mappings'!$C$7:$O$7,0)))</f>
        <v>0</v>
      </c>
      <c r="K361" s="82">
        <f>IF(K217="-","-",K217*INDEX('3c Mappings'!$C$8:$O$21,MATCH($C361,'3c Mappings'!$B$8:$B$21,0),MATCH($B361,'3c Mappings'!$C$7:$O$7,0)))</f>
        <v>0</v>
      </c>
      <c r="L361" s="82">
        <f>IF(L217="-","-",L217*INDEX('3c Mappings'!$C$8:$O$21,MATCH($C361,'3c Mappings'!$B$8:$B$21,0),MATCH($B361,'3c Mappings'!$C$7:$O$7,0)))</f>
        <v>0</v>
      </c>
      <c r="M361" s="82">
        <f>IF(M217="-","-",M217*INDEX('3c Mappings'!$C$8:$O$21,MATCH($C361,'3c Mappings'!$B$8:$B$21,0),MATCH($B361,'3c Mappings'!$C$7:$O$7,0)))</f>
        <v>0</v>
      </c>
      <c r="N361" s="84"/>
      <c r="O361" s="82">
        <f>IF(O217="-","-",O217*INDEX('3c Mappings'!$C$8:$O$21,MATCH($C361,'3c Mappings'!$B$8:$B$21,0),MATCH($B361,'3c Mappings'!$C$7:$O$7,0)))</f>
        <v>0</v>
      </c>
      <c r="P361" s="82">
        <f>IF(P217="-","-",P217*INDEX('3c Mappings'!$C$8:$O$21,MATCH($C361,'3c Mappings'!$B$8:$B$21,0),MATCH($B361,'3c Mappings'!$C$7:$O$7,0)))</f>
        <v>0</v>
      </c>
      <c r="Q361" s="82">
        <f>IF(Q217="-","-",Q217*INDEX('3c Mappings'!$C$8:$O$21,MATCH($C361,'3c Mappings'!$B$8:$B$21,0),MATCH($B361,'3c Mappings'!$C$7:$O$7,0)))</f>
        <v>0</v>
      </c>
      <c r="R361" s="82">
        <f>IF(R217="-","-",R217*INDEX('3c Mappings'!$C$8:$O$21,MATCH($C361,'3c Mappings'!$B$8:$B$21,0),MATCH($B361,'3c Mappings'!$C$7:$O$7,0)))</f>
        <v>0</v>
      </c>
      <c r="S361" s="82">
        <f>IF(S217="-","-",S217*INDEX('3c Mappings'!$C$8:$O$21,MATCH($C361,'3c Mappings'!$B$8:$B$21,0),MATCH($B361,'3c Mappings'!$C$7:$O$7,0)))</f>
        <v>0</v>
      </c>
      <c r="T361" s="82">
        <f>IF(T217="-","-",T217*INDEX('3c Mappings'!$C$8:$O$21,MATCH($C361,'3c Mappings'!$B$8:$B$21,0),MATCH($B361,'3c Mappings'!$C$7:$O$7,0)))</f>
        <v>0</v>
      </c>
      <c r="U361" s="82">
        <f>IF(U217="-","-",U217*INDEX('3c Mappings'!$C$8:$O$21,MATCH($C361,'3c Mappings'!$B$8:$B$21,0),MATCH($B361,'3c Mappings'!$C$7:$O$7,0)))</f>
        <v>0</v>
      </c>
      <c r="V361" s="82">
        <f>IF(V217="-","-",V217*INDEX('3c Mappings'!$C$8:$O$21,MATCH($C361,'3c Mappings'!$B$8:$B$21,0),MATCH($B361,'3c Mappings'!$C$7:$O$7,0)))</f>
        <v>0</v>
      </c>
      <c r="W361" s="82">
        <f>IF(W217="-","-",W217*INDEX('3c Mappings'!$C$8:$O$21,MATCH($C361,'3c Mappings'!$B$8:$B$21,0),MATCH($B361,'3c Mappings'!$C$7:$O$7,0)))</f>
        <v>0</v>
      </c>
      <c r="X361" s="82" t="str">
        <f>IF(X217="-","-",X217*INDEX('3c Mappings'!$C$8:$O$21,MATCH($C361,'3c Mappings'!$B$8:$B$21,0),MATCH($B361,'3c Mappings'!$C$7:$O$7,0)))</f>
        <v>-</v>
      </c>
      <c r="Y361" s="82" t="str">
        <f>IF(Y217="-","-",Y217*INDEX('3c Mappings'!$C$8:$O$21,MATCH($C361,'3c Mappings'!$B$8:$B$21,0),MATCH($B361,'3c Mappings'!$C$7:$O$7,0)))</f>
        <v>-</v>
      </c>
      <c r="Z361" s="10"/>
    </row>
    <row r="362" spans="1:26" s="14" customFormat="1" ht="11.25">
      <c r="A362" s="10"/>
      <c r="B362" s="74" t="s">
        <v>163</v>
      </c>
      <c r="C362" s="75" t="s">
        <v>139</v>
      </c>
      <c r="D362" s="197"/>
      <c r="E362" s="29"/>
      <c r="F362" s="82">
        <f>IF(F218="-","-",F218*INDEX('3c Mappings'!$C$8:$O$21,MATCH($C362,'3c Mappings'!$B$8:$B$21,0),MATCH($B362,'3c Mappings'!$C$7:$O$7,0)))</f>
        <v>0</v>
      </c>
      <c r="G362" s="82">
        <f>IF(G218="-","-",G218*INDEX('3c Mappings'!$C$8:$O$21,MATCH($C362,'3c Mappings'!$B$8:$B$21,0),MATCH($B362,'3c Mappings'!$C$7:$O$7,0)))</f>
        <v>0</v>
      </c>
      <c r="H362" s="82">
        <f>IF(H218="-","-",H218*INDEX('3c Mappings'!$C$8:$O$21,MATCH($C362,'3c Mappings'!$B$8:$B$21,0),MATCH($B362,'3c Mappings'!$C$7:$O$7,0)))</f>
        <v>0</v>
      </c>
      <c r="I362" s="82">
        <f>IF(I218="-","-",I218*INDEX('3c Mappings'!$C$8:$O$21,MATCH($C362,'3c Mappings'!$B$8:$B$21,0),MATCH($B362,'3c Mappings'!$C$7:$O$7,0)))</f>
        <v>0</v>
      </c>
      <c r="J362" s="82">
        <f>IF(J218="-","-",J218*INDEX('3c Mappings'!$C$8:$O$21,MATCH($C362,'3c Mappings'!$B$8:$B$21,0),MATCH($B362,'3c Mappings'!$C$7:$O$7,0)))</f>
        <v>0</v>
      </c>
      <c r="K362" s="82">
        <f>IF(K218="-","-",K218*INDEX('3c Mappings'!$C$8:$O$21,MATCH($C362,'3c Mappings'!$B$8:$B$21,0),MATCH($B362,'3c Mappings'!$C$7:$O$7,0)))</f>
        <v>0</v>
      </c>
      <c r="L362" s="82">
        <f>IF(L218="-","-",L218*INDEX('3c Mappings'!$C$8:$O$21,MATCH($C362,'3c Mappings'!$B$8:$B$21,0),MATCH($B362,'3c Mappings'!$C$7:$O$7,0)))</f>
        <v>0</v>
      </c>
      <c r="M362" s="82">
        <f>IF(M218="-","-",M218*INDEX('3c Mappings'!$C$8:$O$21,MATCH($C362,'3c Mappings'!$B$8:$B$21,0),MATCH($B362,'3c Mappings'!$C$7:$O$7,0)))</f>
        <v>0</v>
      </c>
      <c r="N362" s="84"/>
      <c r="O362" s="82">
        <f>IF(O218="-","-",O218*INDEX('3c Mappings'!$C$8:$O$21,MATCH($C362,'3c Mappings'!$B$8:$B$21,0),MATCH($B362,'3c Mappings'!$C$7:$O$7,0)))</f>
        <v>0</v>
      </c>
      <c r="P362" s="82">
        <f>IF(P218="-","-",P218*INDEX('3c Mappings'!$C$8:$O$21,MATCH($C362,'3c Mappings'!$B$8:$B$21,0),MATCH($B362,'3c Mappings'!$C$7:$O$7,0)))</f>
        <v>0</v>
      </c>
      <c r="Q362" s="82">
        <f>IF(Q218="-","-",Q218*INDEX('3c Mappings'!$C$8:$O$21,MATCH($C362,'3c Mappings'!$B$8:$B$21,0),MATCH($B362,'3c Mappings'!$C$7:$O$7,0)))</f>
        <v>0</v>
      </c>
      <c r="R362" s="82">
        <f>IF(R218="-","-",R218*INDEX('3c Mappings'!$C$8:$O$21,MATCH($C362,'3c Mappings'!$B$8:$B$21,0),MATCH($B362,'3c Mappings'!$C$7:$O$7,0)))</f>
        <v>0</v>
      </c>
      <c r="S362" s="82">
        <f>IF(S218="-","-",S218*INDEX('3c Mappings'!$C$8:$O$21,MATCH($C362,'3c Mappings'!$B$8:$B$21,0),MATCH($B362,'3c Mappings'!$C$7:$O$7,0)))</f>
        <v>0</v>
      </c>
      <c r="T362" s="82">
        <f>IF(T218="-","-",T218*INDEX('3c Mappings'!$C$8:$O$21,MATCH($C362,'3c Mappings'!$B$8:$B$21,0),MATCH($B362,'3c Mappings'!$C$7:$O$7,0)))</f>
        <v>0</v>
      </c>
      <c r="U362" s="82">
        <f>IF(U218="-","-",U218*INDEX('3c Mappings'!$C$8:$O$21,MATCH($C362,'3c Mappings'!$B$8:$B$21,0),MATCH($B362,'3c Mappings'!$C$7:$O$7,0)))</f>
        <v>0</v>
      </c>
      <c r="V362" s="82">
        <f>IF(V218="-","-",V218*INDEX('3c Mappings'!$C$8:$O$21,MATCH($C362,'3c Mappings'!$B$8:$B$21,0),MATCH($B362,'3c Mappings'!$C$7:$O$7,0)))</f>
        <v>0</v>
      </c>
      <c r="W362" s="82">
        <f>IF(W218="-","-",W218*INDEX('3c Mappings'!$C$8:$O$21,MATCH($C362,'3c Mappings'!$B$8:$B$21,0),MATCH($B362,'3c Mappings'!$C$7:$O$7,0)))</f>
        <v>0</v>
      </c>
      <c r="X362" s="82" t="str">
        <f>IF(X218="-","-",X218*INDEX('3c Mappings'!$C$8:$O$21,MATCH($C362,'3c Mappings'!$B$8:$B$21,0),MATCH($B362,'3c Mappings'!$C$7:$O$7,0)))</f>
        <v>-</v>
      </c>
      <c r="Y362" s="82" t="str">
        <f>IF(Y218="-","-",Y218*INDEX('3c Mappings'!$C$8:$O$21,MATCH($C362,'3c Mappings'!$B$8:$B$21,0),MATCH($B362,'3c Mappings'!$C$7:$O$7,0)))</f>
        <v>-</v>
      </c>
      <c r="Z362" s="10"/>
    </row>
    <row r="363" spans="1:26" s="14" customFormat="1" ht="11.25">
      <c r="A363" s="10"/>
      <c r="B363" s="74" t="s">
        <v>164</v>
      </c>
      <c r="C363" s="75" t="s">
        <v>139</v>
      </c>
      <c r="D363" s="197"/>
      <c r="E363" s="29"/>
      <c r="F363" s="82">
        <f>IF(F219="-","-",F219*INDEX('3c Mappings'!$C$8:$O$21,MATCH($C363,'3c Mappings'!$B$8:$B$21,0),MATCH($B363,'3c Mappings'!$C$7:$O$7,0)))</f>
        <v>1.8425571651586694</v>
      </c>
      <c r="G363" s="82">
        <f>IF(G219="-","-",G219*INDEX('3c Mappings'!$C$8:$O$21,MATCH($C363,'3c Mappings'!$B$8:$B$21,0),MATCH($B363,'3c Mappings'!$C$7:$O$7,0)))</f>
        <v>1.8425571651586694</v>
      </c>
      <c r="H363" s="82">
        <f>IF(H219="-","-",H219*INDEX('3c Mappings'!$C$8:$O$21,MATCH($C363,'3c Mappings'!$B$8:$B$21,0),MATCH($B363,'3c Mappings'!$C$7:$O$7,0)))</f>
        <v>1.8277938217631118</v>
      </c>
      <c r="I363" s="82">
        <f>IF(I219="-","-",I219*INDEX('3c Mappings'!$C$8:$O$21,MATCH($C363,'3c Mappings'!$B$8:$B$21,0),MATCH($B363,'3c Mappings'!$C$7:$O$7,0)))</f>
        <v>1.8277938217631118</v>
      </c>
      <c r="J363" s="82">
        <f>IF(J219="-","-",J219*INDEX('3c Mappings'!$C$8:$O$21,MATCH($C363,'3c Mappings'!$B$8:$B$21,0),MATCH($B363,'3c Mappings'!$C$7:$O$7,0)))</f>
        <v>1.7880362863894539</v>
      </c>
      <c r="K363" s="82">
        <f>IF(K219="-","-",K219*INDEX('3c Mappings'!$C$8:$O$21,MATCH($C363,'3c Mappings'!$B$8:$B$21,0),MATCH($B363,'3c Mappings'!$C$7:$O$7,0)))</f>
        <v>1.7880362863894539</v>
      </c>
      <c r="L363" s="82">
        <f>IF(L219="-","-",L219*INDEX('3c Mappings'!$C$8:$O$21,MATCH($C363,'3c Mappings'!$B$8:$B$21,0),MATCH($B363,'3c Mappings'!$C$7:$O$7,0)))</f>
        <v>1.8842855113069217</v>
      </c>
      <c r="M363" s="82">
        <f>IF(M219="-","-",M219*INDEX('3c Mappings'!$C$8:$O$21,MATCH($C363,'3c Mappings'!$B$8:$B$21,0),MATCH($B363,'3c Mappings'!$C$7:$O$7,0)))</f>
        <v>1.8842855113069217</v>
      </c>
      <c r="N363" s="84"/>
      <c r="O363" s="82">
        <f>IF(O219="-","-",O219*INDEX('3c Mappings'!$C$8:$O$21,MATCH($C363,'3c Mappings'!$B$8:$B$21,0),MATCH($B363,'3c Mappings'!$C$7:$O$7,0)))</f>
        <v>1.8842855113069217</v>
      </c>
      <c r="P363" s="82">
        <f>IF(P219="-","-",P219*INDEX('3c Mappings'!$C$8:$O$21,MATCH($C363,'3c Mappings'!$B$8:$B$21,0),MATCH($B363,'3c Mappings'!$C$7:$O$7,0)))</f>
        <v>1.9390498825961231</v>
      </c>
      <c r="Q363" s="82">
        <f>IF(Q219="-","-",Q219*INDEX('3c Mappings'!$C$8:$O$21,MATCH($C363,'3c Mappings'!$B$8:$B$21,0),MATCH($B363,'3c Mappings'!$C$7:$O$7,0)))</f>
        <v>1.9390498825961231</v>
      </c>
      <c r="R363" s="82">
        <f>IF(R219="-","-",R219*INDEX('3c Mappings'!$C$8:$O$21,MATCH($C363,'3c Mappings'!$B$8:$B$21,0),MATCH($B363,'3c Mappings'!$C$7:$O$7,0)))</f>
        <v>1.983899868252915</v>
      </c>
      <c r="S363" s="82">
        <f>IF(S219="-","-",S219*INDEX('3c Mappings'!$C$8:$O$21,MATCH($C363,'3c Mappings'!$B$8:$B$21,0),MATCH($B363,'3c Mappings'!$C$7:$O$7,0)))</f>
        <v>1.983899868252915</v>
      </c>
      <c r="T363" s="82">
        <f>IF(T219="-","-",T219*INDEX('3c Mappings'!$C$8:$O$21,MATCH($C363,'3c Mappings'!$B$8:$B$21,0),MATCH($B363,'3c Mappings'!$C$7:$O$7,0)))</f>
        <v>1.7846639540518461</v>
      </c>
      <c r="U363" s="82">
        <f>IF(U219="-","-",U219*INDEX('3c Mappings'!$C$8:$O$21,MATCH($C363,'3c Mappings'!$B$8:$B$21,0),MATCH($B363,'3c Mappings'!$C$7:$O$7,0)))</f>
        <v>1.7846639540518461</v>
      </c>
      <c r="V363" s="82">
        <f>IF(V219="-","-",V219*INDEX('3c Mappings'!$C$8:$O$21,MATCH($C363,'3c Mappings'!$B$8:$B$21,0),MATCH($B363,'3c Mappings'!$C$7:$O$7,0)))</f>
        <v>2.5364886212176856</v>
      </c>
      <c r="W363" s="82">
        <f>IF(W219="-","-",W219*INDEX('3c Mappings'!$C$8:$O$21,MATCH($C363,'3c Mappings'!$B$8:$B$21,0),MATCH($B363,'3c Mappings'!$C$7:$O$7,0)))</f>
        <v>2.4350856037071473</v>
      </c>
      <c r="X363" s="82" t="str">
        <f>IF(X219="-","-",X219*INDEX('3c Mappings'!$C$8:$O$21,MATCH($C363,'3c Mappings'!$B$8:$B$21,0),MATCH($B363,'3c Mappings'!$C$7:$O$7,0)))</f>
        <v>-</v>
      </c>
      <c r="Y363" s="82" t="str">
        <f>IF(Y219="-","-",Y219*INDEX('3c Mappings'!$C$8:$O$21,MATCH($C363,'3c Mappings'!$B$8:$B$21,0),MATCH($B363,'3c Mappings'!$C$7:$O$7,0)))</f>
        <v>-</v>
      </c>
      <c r="Z363" s="10"/>
    </row>
    <row r="364" spans="1:26" s="14" customFormat="1" ht="11.25">
      <c r="A364" s="10"/>
      <c r="B364" s="74" t="s">
        <v>165</v>
      </c>
      <c r="C364" s="75" t="s">
        <v>139</v>
      </c>
      <c r="D364" s="197"/>
      <c r="E364" s="29"/>
      <c r="F364" s="82">
        <f>IF(F220="-","-",F220*INDEX('3c Mappings'!$C$8:$O$21,MATCH($C364,'3c Mappings'!$B$8:$B$21,0),MATCH($B364,'3c Mappings'!$C$7:$O$7,0)))</f>
        <v>117.51011930260701</v>
      </c>
      <c r="G364" s="82">
        <f>IF(G220="-","-",G220*INDEX('3c Mappings'!$C$8:$O$21,MATCH($C364,'3c Mappings'!$B$8:$B$21,0),MATCH($B364,'3c Mappings'!$C$7:$O$7,0)))</f>
        <v>117.51011930260701</v>
      </c>
      <c r="H364" s="82">
        <f>IF(H220="-","-",H220*INDEX('3c Mappings'!$C$8:$O$21,MATCH($C364,'3c Mappings'!$B$8:$B$21,0),MATCH($B364,'3c Mappings'!$C$7:$O$7,0)))</f>
        <v>121.08187751220704</v>
      </c>
      <c r="I364" s="82">
        <f>IF(I220="-","-",I220*INDEX('3c Mappings'!$C$8:$O$21,MATCH($C364,'3c Mappings'!$B$8:$B$21,0),MATCH($B364,'3c Mappings'!$C$7:$O$7,0)))</f>
        <v>121.08187751220704</v>
      </c>
      <c r="J364" s="82">
        <f>IF(J220="-","-",J220*INDEX('3c Mappings'!$C$8:$O$21,MATCH($C364,'3c Mappings'!$B$8:$B$21,0),MATCH($B364,'3c Mappings'!$C$7:$O$7,0)))</f>
        <v>119.40896611903243</v>
      </c>
      <c r="K364" s="82">
        <f>IF(K220="-","-",K220*INDEX('3c Mappings'!$C$8:$O$21,MATCH($C364,'3c Mappings'!$B$8:$B$21,0),MATCH($B364,'3c Mappings'!$C$7:$O$7,0)))</f>
        <v>119.40896611903243</v>
      </c>
      <c r="L364" s="82">
        <f>IF(L220="-","-",L220*INDEX('3c Mappings'!$C$8:$O$21,MATCH($C364,'3c Mappings'!$B$8:$B$21,0),MATCH($B364,'3c Mappings'!$C$7:$O$7,0)))</f>
        <v>119.79993654698325</v>
      </c>
      <c r="M364" s="82">
        <f>IF(M220="-","-",M220*INDEX('3c Mappings'!$C$8:$O$21,MATCH($C364,'3c Mappings'!$B$8:$B$21,0),MATCH($B364,'3c Mappings'!$C$7:$O$7,0)))</f>
        <v>119.79993654698325</v>
      </c>
      <c r="N364" s="84"/>
      <c r="O364" s="82">
        <f>IF(O220="-","-",O220*INDEX('3c Mappings'!$C$8:$O$21,MATCH($C364,'3c Mappings'!$B$8:$B$21,0),MATCH($B364,'3c Mappings'!$C$7:$O$7,0)))</f>
        <v>119.79993654698325</v>
      </c>
      <c r="P364" s="82">
        <f>IF(P220="-","-",P220*INDEX('3c Mappings'!$C$8:$O$21,MATCH($C364,'3c Mappings'!$B$8:$B$21,0),MATCH($B364,'3c Mappings'!$C$7:$O$7,0)))</f>
        <v>128.0161298495191</v>
      </c>
      <c r="Q364" s="82">
        <f>IF(Q220="-","-",Q220*INDEX('3c Mappings'!$C$8:$O$21,MATCH($C364,'3c Mappings'!$B$8:$B$21,0),MATCH($B364,'3c Mappings'!$C$7:$O$7,0)))</f>
        <v>128.0161298495191</v>
      </c>
      <c r="R364" s="82">
        <f>IF(R220="-","-",R220*INDEX('3c Mappings'!$C$8:$O$21,MATCH($C364,'3c Mappings'!$B$8:$B$21,0),MATCH($B364,'3c Mappings'!$C$7:$O$7,0)))</f>
        <v>126.68471676516377</v>
      </c>
      <c r="S364" s="82">
        <f>IF(S220="-","-",S220*INDEX('3c Mappings'!$C$8:$O$21,MATCH($C364,'3c Mappings'!$B$8:$B$21,0),MATCH($B364,'3c Mappings'!$C$7:$O$7,0)))</f>
        <v>126.68471676516377</v>
      </c>
      <c r="T364" s="82">
        <f>IF(T220="-","-",T220*INDEX('3c Mappings'!$C$8:$O$21,MATCH($C364,'3c Mappings'!$B$8:$B$21,0),MATCH($B364,'3c Mappings'!$C$7:$O$7,0)))</f>
        <v>128.43809754483129</v>
      </c>
      <c r="U364" s="82">
        <f>IF(U220="-","-",U220*INDEX('3c Mappings'!$C$8:$O$21,MATCH($C364,'3c Mappings'!$B$8:$B$21,0),MATCH($B364,'3c Mappings'!$C$7:$O$7,0)))</f>
        <v>128.43809754483129</v>
      </c>
      <c r="V364" s="82">
        <f>IF(V220="-","-",V220*INDEX('3c Mappings'!$C$8:$O$21,MATCH($C364,'3c Mappings'!$B$8:$B$21,0),MATCH($B364,'3c Mappings'!$C$7:$O$7,0)))</f>
        <v>172.32485557778566</v>
      </c>
      <c r="W364" s="82">
        <f>IF(W220="-","-",W220*INDEX('3c Mappings'!$C$8:$O$21,MATCH($C364,'3c Mappings'!$B$8:$B$21,0),MATCH($B364,'3c Mappings'!$C$7:$O$7,0)))</f>
        <v>163.2281293287374</v>
      </c>
      <c r="X364" s="82" t="str">
        <f>IF(X220="-","-",X220*INDEX('3c Mappings'!$C$8:$O$21,MATCH($C364,'3c Mappings'!$B$8:$B$21,0),MATCH($B364,'3c Mappings'!$C$7:$O$7,0)))</f>
        <v>-</v>
      </c>
      <c r="Y364" s="82" t="str">
        <f>IF(Y220="-","-",Y220*INDEX('3c Mappings'!$C$8:$O$21,MATCH($C364,'3c Mappings'!$B$8:$B$21,0),MATCH($B364,'3c Mappings'!$C$7:$O$7,0)))</f>
        <v>-</v>
      </c>
      <c r="Z364" s="10"/>
    </row>
    <row r="365" spans="1:26" s="14" customFormat="1" ht="11.25">
      <c r="A365" s="10"/>
      <c r="B365" s="74" t="s">
        <v>166</v>
      </c>
      <c r="C365" s="75" t="s">
        <v>139</v>
      </c>
      <c r="D365" s="197"/>
      <c r="E365" s="29"/>
      <c r="F365" s="82">
        <f>IF(F221="-","-",F221*INDEX('3c Mappings'!$C$8:$O$21,MATCH($C365,'3c Mappings'!$B$8:$B$21,0),MATCH($B365,'3c Mappings'!$C$7:$O$7,0)))</f>
        <v>0</v>
      </c>
      <c r="G365" s="82">
        <f>IF(G221="-","-",G221*INDEX('3c Mappings'!$C$8:$O$21,MATCH($C365,'3c Mappings'!$B$8:$B$21,0),MATCH($B365,'3c Mappings'!$C$7:$O$7,0)))</f>
        <v>0</v>
      </c>
      <c r="H365" s="82">
        <f>IF(H221="-","-",H221*INDEX('3c Mappings'!$C$8:$O$21,MATCH($C365,'3c Mappings'!$B$8:$B$21,0),MATCH($B365,'3c Mappings'!$C$7:$O$7,0)))</f>
        <v>0</v>
      </c>
      <c r="I365" s="82">
        <f>IF(I221="-","-",I221*INDEX('3c Mappings'!$C$8:$O$21,MATCH($C365,'3c Mappings'!$B$8:$B$21,0),MATCH($B365,'3c Mappings'!$C$7:$O$7,0)))</f>
        <v>0</v>
      </c>
      <c r="J365" s="82">
        <f>IF(J221="-","-",J221*INDEX('3c Mappings'!$C$8:$O$21,MATCH($C365,'3c Mappings'!$B$8:$B$21,0),MATCH($B365,'3c Mappings'!$C$7:$O$7,0)))</f>
        <v>0</v>
      </c>
      <c r="K365" s="82">
        <f>IF(K221="-","-",K221*INDEX('3c Mappings'!$C$8:$O$21,MATCH($C365,'3c Mappings'!$B$8:$B$21,0),MATCH($B365,'3c Mappings'!$C$7:$O$7,0)))</f>
        <v>0</v>
      </c>
      <c r="L365" s="82">
        <f>IF(L221="-","-",L221*INDEX('3c Mappings'!$C$8:$O$21,MATCH($C365,'3c Mappings'!$B$8:$B$21,0),MATCH($B365,'3c Mappings'!$C$7:$O$7,0)))</f>
        <v>0</v>
      </c>
      <c r="M365" s="82">
        <f>IF(M221="-","-",M221*INDEX('3c Mappings'!$C$8:$O$21,MATCH($C365,'3c Mappings'!$B$8:$B$21,0),MATCH($B365,'3c Mappings'!$C$7:$O$7,0)))</f>
        <v>0</v>
      </c>
      <c r="N365" s="84"/>
      <c r="O365" s="82">
        <f>IF(O221="-","-",O221*INDEX('3c Mappings'!$C$8:$O$21,MATCH($C365,'3c Mappings'!$B$8:$B$21,0),MATCH($B365,'3c Mappings'!$C$7:$O$7,0)))</f>
        <v>0</v>
      </c>
      <c r="P365" s="82">
        <f>IF(P221="-","-",P221*INDEX('3c Mappings'!$C$8:$O$21,MATCH($C365,'3c Mappings'!$B$8:$B$21,0),MATCH($B365,'3c Mappings'!$C$7:$O$7,0)))</f>
        <v>0</v>
      </c>
      <c r="Q365" s="82">
        <f>IF(Q221="-","-",Q221*INDEX('3c Mappings'!$C$8:$O$21,MATCH($C365,'3c Mappings'!$B$8:$B$21,0),MATCH($B365,'3c Mappings'!$C$7:$O$7,0)))</f>
        <v>0</v>
      </c>
      <c r="R365" s="82">
        <f>IF(R221="-","-",R221*INDEX('3c Mappings'!$C$8:$O$21,MATCH($C365,'3c Mappings'!$B$8:$B$21,0),MATCH($B365,'3c Mappings'!$C$7:$O$7,0)))</f>
        <v>0</v>
      </c>
      <c r="S365" s="82">
        <f>IF(S221="-","-",S221*INDEX('3c Mappings'!$C$8:$O$21,MATCH($C365,'3c Mappings'!$B$8:$B$21,0),MATCH($B365,'3c Mappings'!$C$7:$O$7,0)))</f>
        <v>0</v>
      </c>
      <c r="T365" s="82">
        <f>IF(T221="-","-",T221*INDEX('3c Mappings'!$C$8:$O$21,MATCH($C365,'3c Mappings'!$B$8:$B$21,0),MATCH($B365,'3c Mappings'!$C$7:$O$7,0)))</f>
        <v>0</v>
      </c>
      <c r="U365" s="82">
        <f>IF(U221="-","-",U221*INDEX('3c Mappings'!$C$8:$O$21,MATCH($C365,'3c Mappings'!$B$8:$B$21,0),MATCH($B365,'3c Mappings'!$C$7:$O$7,0)))</f>
        <v>0</v>
      </c>
      <c r="V365" s="82">
        <f>IF(V221="-","-",V221*INDEX('3c Mappings'!$C$8:$O$21,MATCH($C365,'3c Mappings'!$B$8:$B$21,0),MATCH($B365,'3c Mappings'!$C$7:$O$7,0)))</f>
        <v>0</v>
      </c>
      <c r="W365" s="82">
        <f>IF(W221="-","-",W221*INDEX('3c Mappings'!$C$8:$O$21,MATCH($C365,'3c Mappings'!$B$8:$B$21,0),MATCH($B365,'3c Mappings'!$C$7:$O$7,0)))</f>
        <v>0</v>
      </c>
      <c r="X365" s="82" t="str">
        <f>IF(X221="-","-",X221*INDEX('3c Mappings'!$C$8:$O$21,MATCH($C365,'3c Mappings'!$B$8:$B$21,0),MATCH($B365,'3c Mappings'!$C$7:$O$7,0)))</f>
        <v>-</v>
      </c>
      <c r="Y365" s="82" t="str">
        <f>IF(Y221="-","-",Y221*INDEX('3c Mappings'!$C$8:$O$21,MATCH($C365,'3c Mappings'!$B$8:$B$21,0),MATCH($B365,'3c Mappings'!$C$7:$O$7,0)))</f>
        <v>-</v>
      </c>
      <c r="Z365" s="10"/>
    </row>
    <row r="366" spans="1:26" s="14" customFormat="1" ht="11.25">
      <c r="A366" s="10"/>
      <c r="B366" s="74" t="s">
        <v>167</v>
      </c>
      <c r="C366" s="75" t="s">
        <v>139</v>
      </c>
      <c r="D366" s="197"/>
      <c r="E366" s="29"/>
      <c r="F366" s="82">
        <f>IF(F222="-","-",F222*INDEX('3c Mappings'!$C$8:$O$21,MATCH($C366,'3c Mappings'!$B$8:$B$21,0),MATCH($B366,'3c Mappings'!$C$7:$O$7,0)))</f>
        <v>0</v>
      </c>
      <c r="G366" s="82">
        <f>IF(G222="-","-",G222*INDEX('3c Mappings'!$C$8:$O$21,MATCH($C366,'3c Mappings'!$B$8:$B$21,0),MATCH($B366,'3c Mappings'!$C$7:$O$7,0)))</f>
        <v>0</v>
      </c>
      <c r="H366" s="82">
        <f>IF(H222="-","-",H222*INDEX('3c Mappings'!$C$8:$O$21,MATCH($C366,'3c Mappings'!$B$8:$B$21,0),MATCH($B366,'3c Mappings'!$C$7:$O$7,0)))</f>
        <v>0</v>
      </c>
      <c r="I366" s="82">
        <f>IF(I222="-","-",I222*INDEX('3c Mappings'!$C$8:$O$21,MATCH($C366,'3c Mappings'!$B$8:$B$21,0),MATCH($B366,'3c Mappings'!$C$7:$O$7,0)))</f>
        <v>0</v>
      </c>
      <c r="J366" s="82">
        <f>IF(J222="-","-",J222*INDEX('3c Mappings'!$C$8:$O$21,MATCH($C366,'3c Mappings'!$B$8:$B$21,0),MATCH($B366,'3c Mappings'!$C$7:$O$7,0)))</f>
        <v>0</v>
      </c>
      <c r="K366" s="82">
        <f>IF(K222="-","-",K222*INDEX('3c Mappings'!$C$8:$O$21,MATCH($C366,'3c Mappings'!$B$8:$B$21,0),MATCH($B366,'3c Mappings'!$C$7:$O$7,0)))</f>
        <v>0</v>
      </c>
      <c r="L366" s="82">
        <f>IF(L222="-","-",L222*INDEX('3c Mappings'!$C$8:$O$21,MATCH($C366,'3c Mappings'!$B$8:$B$21,0),MATCH($B366,'3c Mappings'!$C$7:$O$7,0)))</f>
        <v>0</v>
      </c>
      <c r="M366" s="82">
        <f>IF(M222="-","-",M222*INDEX('3c Mappings'!$C$8:$O$21,MATCH($C366,'3c Mappings'!$B$8:$B$21,0),MATCH($B366,'3c Mappings'!$C$7:$O$7,0)))</f>
        <v>0</v>
      </c>
      <c r="N366" s="84"/>
      <c r="O366" s="82">
        <f>IF(O222="-","-",O222*INDEX('3c Mappings'!$C$8:$O$21,MATCH($C366,'3c Mappings'!$B$8:$B$21,0),MATCH($B366,'3c Mappings'!$C$7:$O$7,0)))</f>
        <v>0</v>
      </c>
      <c r="P366" s="82">
        <f>IF(P222="-","-",P222*INDEX('3c Mappings'!$C$8:$O$21,MATCH($C366,'3c Mappings'!$B$8:$B$21,0),MATCH($B366,'3c Mappings'!$C$7:$O$7,0)))</f>
        <v>0</v>
      </c>
      <c r="Q366" s="82">
        <f>IF(Q222="-","-",Q222*INDEX('3c Mappings'!$C$8:$O$21,MATCH($C366,'3c Mappings'!$B$8:$B$21,0),MATCH($B366,'3c Mappings'!$C$7:$O$7,0)))</f>
        <v>0</v>
      </c>
      <c r="R366" s="82">
        <f>IF(R222="-","-",R222*INDEX('3c Mappings'!$C$8:$O$21,MATCH($C366,'3c Mappings'!$B$8:$B$21,0),MATCH($B366,'3c Mappings'!$C$7:$O$7,0)))</f>
        <v>0</v>
      </c>
      <c r="S366" s="82">
        <f>IF(S222="-","-",S222*INDEX('3c Mappings'!$C$8:$O$21,MATCH($C366,'3c Mappings'!$B$8:$B$21,0),MATCH($B366,'3c Mappings'!$C$7:$O$7,0)))</f>
        <v>0</v>
      </c>
      <c r="T366" s="82">
        <f>IF(T222="-","-",T222*INDEX('3c Mappings'!$C$8:$O$21,MATCH($C366,'3c Mappings'!$B$8:$B$21,0),MATCH($B366,'3c Mappings'!$C$7:$O$7,0)))</f>
        <v>0</v>
      </c>
      <c r="U366" s="82">
        <f>IF(U222="-","-",U222*INDEX('3c Mappings'!$C$8:$O$21,MATCH($C366,'3c Mappings'!$B$8:$B$21,0),MATCH($B366,'3c Mappings'!$C$7:$O$7,0)))</f>
        <v>0</v>
      </c>
      <c r="V366" s="82">
        <f>IF(V222="-","-",V222*INDEX('3c Mappings'!$C$8:$O$21,MATCH($C366,'3c Mappings'!$B$8:$B$21,0),MATCH($B366,'3c Mappings'!$C$7:$O$7,0)))</f>
        <v>0</v>
      </c>
      <c r="W366" s="82">
        <f>IF(W222="-","-",W222*INDEX('3c Mappings'!$C$8:$O$21,MATCH($C366,'3c Mappings'!$B$8:$B$21,0),MATCH($B366,'3c Mappings'!$C$7:$O$7,0)))</f>
        <v>0</v>
      </c>
      <c r="X366" s="82" t="str">
        <f>IF(X222="-","-",X222*INDEX('3c Mappings'!$C$8:$O$21,MATCH($C366,'3c Mappings'!$B$8:$B$21,0),MATCH($B366,'3c Mappings'!$C$7:$O$7,0)))</f>
        <v>-</v>
      </c>
      <c r="Y366" s="82" t="str">
        <f>IF(Y222="-","-",Y222*INDEX('3c Mappings'!$C$8:$O$21,MATCH($C366,'3c Mappings'!$B$8:$B$21,0),MATCH($B366,'3c Mappings'!$C$7:$O$7,0)))</f>
        <v>-</v>
      </c>
      <c r="Z366" s="10"/>
    </row>
    <row r="367" spans="1:26" s="14" customFormat="1" ht="11.25">
      <c r="A367" s="10"/>
      <c r="B367" s="74" t="s">
        <v>168</v>
      </c>
      <c r="C367" s="75" t="s">
        <v>139</v>
      </c>
      <c r="D367" s="197"/>
      <c r="E367" s="29"/>
      <c r="F367" s="82">
        <f>IF(F223="-","-",F223*INDEX('3c Mappings'!$C$8:$O$21,MATCH($C367,'3c Mappings'!$B$8:$B$21,0),MATCH($B367,'3c Mappings'!$C$7:$O$7,0)))</f>
        <v>0</v>
      </c>
      <c r="G367" s="82">
        <f>IF(G223="-","-",G223*INDEX('3c Mappings'!$C$8:$O$21,MATCH($C367,'3c Mappings'!$B$8:$B$21,0),MATCH($B367,'3c Mappings'!$C$7:$O$7,0)))</f>
        <v>0</v>
      </c>
      <c r="H367" s="82">
        <f>IF(H223="-","-",H223*INDEX('3c Mappings'!$C$8:$O$21,MATCH($C367,'3c Mappings'!$B$8:$B$21,0),MATCH($B367,'3c Mappings'!$C$7:$O$7,0)))</f>
        <v>0</v>
      </c>
      <c r="I367" s="82">
        <f>IF(I223="-","-",I223*INDEX('3c Mappings'!$C$8:$O$21,MATCH($C367,'3c Mappings'!$B$8:$B$21,0),MATCH($B367,'3c Mappings'!$C$7:$O$7,0)))</f>
        <v>0</v>
      </c>
      <c r="J367" s="82">
        <f>IF(J223="-","-",J223*INDEX('3c Mappings'!$C$8:$O$21,MATCH($C367,'3c Mappings'!$B$8:$B$21,0),MATCH($B367,'3c Mappings'!$C$7:$O$7,0)))</f>
        <v>0</v>
      </c>
      <c r="K367" s="82">
        <f>IF(K223="-","-",K223*INDEX('3c Mappings'!$C$8:$O$21,MATCH($C367,'3c Mappings'!$B$8:$B$21,0),MATCH($B367,'3c Mappings'!$C$7:$O$7,0)))</f>
        <v>0</v>
      </c>
      <c r="L367" s="82">
        <f>IF(L223="-","-",L223*INDEX('3c Mappings'!$C$8:$O$21,MATCH($C367,'3c Mappings'!$B$8:$B$21,0),MATCH($B367,'3c Mappings'!$C$7:$O$7,0)))</f>
        <v>0</v>
      </c>
      <c r="M367" s="82">
        <f>IF(M223="-","-",M223*INDEX('3c Mappings'!$C$8:$O$21,MATCH($C367,'3c Mappings'!$B$8:$B$21,0),MATCH($B367,'3c Mappings'!$C$7:$O$7,0)))</f>
        <v>0</v>
      </c>
      <c r="N367" s="84"/>
      <c r="O367" s="82">
        <f>IF(O223="-","-",O223*INDEX('3c Mappings'!$C$8:$O$21,MATCH($C367,'3c Mappings'!$B$8:$B$21,0),MATCH($B367,'3c Mappings'!$C$7:$O$7,0)))</f>
        <v>0</v>
      </c>
      <c r="P367" s="82">
        <f>IF(P223="-","-",P223*INDEX('3c Mappings'!$C$8:$O$21,MATCH($C367,'3c Mappings'!$B$8:$B$21,0),MATCH($B367,'3c Mappings'!$C$7:$O$7,0)))</f>
        <v>0</v>
      </c>
      <c r="Q367" s="82">
        <f>IF(Q223="-","-",Q223*INDEX('3c Mappings'!$C$8:$O$21,MATCH($C367,'3c Mappings'!$B$8:$B$21,0),MATCH($B367,'3c Mappings'!$C$7:$O$7,0)))</f>
        <v>0</v>
      </c>
      <c r="R367" s="82">
        <f>IF(R223="-","-",R223*INDEX('3c Mappings'!$C$8:$O$21,MATCH($C367,'3c Mappings'!$B$8:$B$21,0),MATCH($B367,'3c Mappings'!$C$7:$O$7,0)))</f>
        <v>0</v>
      </c>
      <c r="S367" s="82">
        <f>IF(S223="-","-",S223*INDEX('3c Mappings'!$C$8:$O$21,MATCH($C367,'3c Mappings'!$B$8:$B$21,0),MATCH($B367,'3c Mappings'!$C$7:$O$7,0)))</f>
        <v>0</v>
      </c>
      <c r="T367" s="82">
        <f>IF(T223="-","-",T223*INDEX('3c Mappings'!$C$8:$O$21,MATCH($C367,'3c Mappings'!$B$8:$B$21,0),MATCH($B367,'3c Mappings'!$C$7:$O$7,0)))</f>
        <v>0</v>
      </c>
      <c r="U367" s="82">
        <f>IF(U223="-","-",U223*INDEX('3c Mappings'!$C$8:$O$21,MATCH($C367,'3c Mappings'!$B$8:$B$21,0),MATCH($B367,'3c Mappings'!$C$7:$O$7,0)))</f>
        <v>0</v>
      </c>
      <c r="V367" s="82">
        <f>IF(V223="-","-",V223*INDEX('3c Mappings'!$C$8:$O$21,MATCH($C367,'3c Mappings'!$B$8:$B$21,0),MATCH($B367,'3c Mappings'!$C$7:$O$7,0)))</f>
        <v>0</v>
      </c>
      <c r="W367" s="82">
        <f>IF(W223="-","-",W223*INDEX('3c Mappings'!$C$8:$O$21,MATCH($C367,'3c Mappings'!$B$8:$B$21,0),MATCH($B367,'3c Mappings'!$C$7:$O$7,0)))</f>
        <v>0</v>
      </c>
      <c r="X367" s="82" t="str">
        <f>IF(X223="-","-",X223*INDEX('3c Mappings'!$C$8:$O$21,MATCH($C367,'3c Mappings'!$B$8:$B$21,0),MATCH($B367,'3c Mappings'!$C$7:$O$7,0)))</f>
        <v>-</v>
      </c>
      <c r="Y367" s="82" t="str">
        <f>IF(Y223="-","-",Y223*INDEX('3c Mappings'!$C$8:$O$21,MATCH($C367,'3c Mappings'!$B$8:$B$21,0),MATCH($B367,'3c Mappings'!$C$7:$O$7,0)))</f>
        <v>-</v>
      </c>
      <c r="Z367" s="10"/>
    </row>
    <row r="368" spans="1:26" s="14" customFormat="1" ht="12.6" customHeight="1">
      <c r="A368" s="10"/>
      <c r="B368" s="74" t="s">
        <v>156</v>
      </c>
      <c r="C368" s="75" t="s">
        <v>140</v>
      </c>
      <c r="D368" s="197"/>
      <c r="E368" s="29"/>
      <c r="F368" s="82">
        <f>IF(F211="-","-",F211*INDEX('3c Mappings'!$C$8:$O$21,MATCH($C368,'3c Mappings'!$B$8:$B$21,0),MATCH($B368,'3c Mappings'!$C$7:$O$7,0)))</f>
        <v>0</v>
      </c>
      <c r="G368" s="82">
        <f>IF(G211="-","-",G211*INDEX('3c Mappings'!$C$8:$O$21,MATCH($C368,'3c Mappings'!$B$8:$B$21,0),MATCH($B368,'3c Mappings'!$C$7:$O$7,0)))</f>
        <v>0</v>
      </c>
      <c r="H368" s="82">
        <f>IF(H211="-","-",H211*INDEX('3c Mappings'!$C$8:$O$21,MATCH($C368,'3c Mappings'!$B$8:$B$21,0),MATCH($B368,'3c Mappings'!$C$7:$O$7,0)))</f>
        <v>0</v>
      </c>
      <c r="I368" s="82">
        <f>IF(I211="-","-",I211*INDEX('3c Mappings'!$C$8:$O$21,MATCH($C368,'3c Mappings'!$B$8:$B$21,0),MATCH($B368,'3c Mappings'!$C$7:$O$7,0)))</f>
        <v>0</v>
      </c>
      <c r="J368" s="82">
        <f>IF(J211="-","-",J211*INDEX('3c Mappings'!$C$8:$O$21,MATCH($C368,'3c Mappings'!$B$8:$B$21,0),MATCH($B368,'3c Mappings'!$C$7:$O$7,0)))</f>
        <v>0</v>
      </c>
      <c r="K368" s="82">
        <f>IF(K211="-","-",K211*INDEX('3c Mappings'!$C$8:$O$21,MATCH($C368,'3c Mappings'!$B$8:$B$21,0),MATCH($B368,'3c Mappings'!$C$7:$O$7,0)))</f>
        <v>0</v>
      </c>
      <c r="L368" s="82">
        <f>IF(L211="-","-",L211*INDEX('3c Mappings'!$C$8:$O$21,MATCH($C368,'3c Mappings'!$B$8:$B$21,0),MATCH($B368,'3c Mappings'!$C$7:$O$7,0)))</f>
        <v>0</v>
      </c>
      <c r="M368" s="82">
        <f>IF(M211="-","-",M211*INDEX('3c Mappings'!$C$8:$O$21,MATCH($C368,'3c Mappings'!$B$8:$B$21,0),MATCH($B368,'3c Mappings'!$C$7:$O$7,0)))</f>
        <v>0</v>
      </c>
      <c r="N368" s="84"/>
      <c r="O368" s="82">
        <f>IF(O211="-","-",O211*INDEX('3c Mappings'!$C$8:$O$21,MATCH($C368,'3c Mappings'!$B$8:$B$21,0),MATCH($B368,'3c Mappings'!$C$7:$O$7,0)))</f>
        <v>0</v>
      </c>
      <c r="P368" s="82">
        <f>IF(P211="-","-",P211*INDEX('3c Mappings'!$C$8:$O$21,MATCH($C368,'3c Mappings'!$B$8:$B$21,0),MATCH($B368,'3c Mappings'!$C$7:$O$7,0)))</f>
        <v>0</v>
      </c>
      <c r="Q368" s="82">
        <f>IF(Q211="-","-",Q211*INDEX('3c Mappings'!$C$8:$O$21,MATCH($C368,'3c Mappings'!$B$8:$B$21,0),MATCH($B368,'3c Mappings'!$C$7:$O$7,0)))</f>
        <v>0</v>
      </c>
      <c r="R368" s="82">
        <f>IF(R211="-","-",R211*INDEX('3c Mappings'!$C$8:$O$21,MATCH($C368,'3c Mappings'!$B$8:$B$21,0),MATCH($B368,'3c Mappings'!$C$7:$O$7,0)))</f>
        <v>0</v>
      </c>
      <c r="S368" s="82">
        <f>IF(S211="-","-",S211*INDEX('3c Mappings'!$C$8:$O$21,MATCH($C368,'3c Mappings'!$B$8:$B$21,0),MATCH($B368,'3c Mappings'!$C$7:$O$7,0)))</f>
        <v>0</v>
      </c>
      <c r="T368" s="82">
        <f>IF(T211="-","-",T211*INDEX('3c Mappings'!$C$8:$O$21,MATCH($C368,'3c Mappings'!$B$8:$B$21,0),MATCH($B368,'3c Mappings'!$C$7:$O$7,0)))</f>
        <v>0</v>
      </c>
      <c r="U368" s="82">
        <f>IF(U211="-","-",U211*INDEX('3c Mappings'!$C$8:$O$21,MATCH($C368,'3c Mappings'!$B$8:$B$21,0),MATCH($B368,'3c Mappings'!$C$7:$O$7,0)))</f>
        <v>0</v>
      </c>
      <c r="V368" s="82">
        <f>IF(V211="-","-",V211*INDEX('3c Mappings'!$C$8:$O$21,MATCH($C368,'3c Mappings'!$B$8:$B$21,0),MATCH($B368,'3c Mappings'!$C$7:$O$7,0)))</f>
        <v>0</v>
      </c>
      <c r="W368" s="82">
        <f>IF(W211="-","-",W211*INDEX('3c Mappings'!$C$8:$O$21,MATCH($C368,'3c Mappings'!$B$8:$B$21,0),MATCH($B368,'3c Mappings'!$C$7:$O$7,0)))</f>
        <v>0</v>
      </c>
      <c r="X368" s="82" t="str">
        <f>IF(X211="-","-",X211*INDEX('3c Mappings'!$C$8:$O$21,MATCH($C368,'3c Mappings'!$B$8:$B$21,0),MATCH($B368,'3c Mappings'!$C$7:$O$7,0)))</f>
        <v>-</v>
      </c>
      <c r="Y368" s="82" t="str">
        <f>IF(Y211="-","-",Y211*INDEX('3c Mappings'!$C$8:$O$21,MATCH($C368,'3c Mappings'!$B$8:$B$21,0),MATCH($B368,'3c Mappings'!$C$7:$O$7,0)))</f>
        <v>-</v>
      </c>
      <c r="Z368" s="10"/>
    </row>
    <row r="369" spans="1:26" s="14" customFormat="1" ht="11.25">
      <c r="A369" s="10"/>
      <c r="B369" s="74" t="s">
        <v>157</v>
      </c>
      <c r="C369" s="75" t="s">
        <v>140</v>
      </c>
      <c r="D369" s="197"/>
      <c r="E369" s="29"/>
      <c r="F369" s="82">
        <f>IF(F212="-","-",F212*INDEX('3c Mappings'!$C$8:$O$21,MATCH($C369,'3c Mappings'!$B$8:$B$21,0),MATCH($B369,'3c Mappings'!$C$7:$O$7,0)))</f>
        <v>39.879236769776035</v>
      </c>
      <c r="G369" s="82">
        <f>IF(G212="-","-",G212*INDEX('3c Mappings'!$C$8:$O$21,MATCH($C369,'3c Mappings'!$B$8:$B$21,0),MATCH($B369,'3c Mappings'!$C$7:$O$7,0)))</f>
        <v>39.879236769776035</v>
      </c>
      <c r="H369" s="82">
        <f>IF(H212="-","-",H212*INDEX('3c Mappings'!$C$8:$O$21,MATCH($C369,'3c Mappings'!$B$8:$B$21,0),MATCH($B369,'3c Mappings'!$C$7:$O$7,0)))</f>
        <v>38.715834117390699</v>
      </c>
      <c r="I369" s="82">
        <f>IF(I212="-","-",I212*INDEX('3c Mappings'!$C$8:$O$21,MATCH($C369,'3c Mappings'!$B$8:$B$21,0),MATCH($B369,'3c Mappings'!$C$7:$O$7,0)))</f>
        <v>38.715834117390699</v>
      </c>
      <c r="J369" s="82">
        <f>IF(J212="-","-",J212*INDEX('3c Mappings'!$C$8:$O$21,MATCH($C369,'3c Mappings'!$B$8:$B$21,0),MATCH($B369,'3c Mappings'!$C$7:$O$7,0)))</f>
        <v>40.381689614739201</v>
      </c>
      <c r="K369" s="82">
        <f>IF(K212="-","-",K212*INDEX('3c Mappings'!$C$8:$O$21,MATCH($C369,'3c Mappings'!$B$8:$B$21,0),MATCH($B369,'3c Mappings'!$C$7:$O$7,0)))</f>
        <v>40.381689614739201</v>
      </c>
      <c r="L369" s="82">
        <f>IF(L212="-","-",L212*INDEX('3c Mappings'!$C$8:$O$21,MATCH($C369,'3c Mappings'!$B$8:$B$21,0),MATCH($B369,'3c Mappings'!$C$7:$O$7,0)))</f>
        <v>41.759249912515799</v>
      </c>
      <c r="M369" s="82">
        <f>IF(M212="-","-",M212*INDEX('3c Mappings'!$C$8:$O$21,MATCH($C369,'3c Mappings'!$B$8:$B$21,0),MATCH($B369,'3c Mappings'!$C$7:$O$7,0)))</f>
        <v>41.759249912515799</v>
      </c>
      <c r="N369" s="84"/>
      <c r="O369" s="82">
        <f>IF(O212="-","-",O212*INDEX('3c Mappings'!$C$8:$O$21,MATCH($C369,'3c Mappings'!$B$8:$B$21,0),MATCH($B369,'3c Mappings'!$C$7:$O$7,0)))</f>
        <v>41.759249912515799</v>
      </c>
      <c r="P369" s="82">
        <f>IF(P212="-","-",P212*INDEX('3c Mappings'!$C$8:$O$21,MATCH($C369,'3c Mappings'!$B$8:$B$21,0),MATCH($B369,'3c Mappings'!$C$7:$O$7,0)))</f>
        <v>41.465606086531302</v>
      </c>
      <c r="Q369" s="82">
        <f>IF(Q212="-","-",Q212*INDEX('3c Mappings'!$C$8:$O$21,MATCH($C369,'3c Mappings'!$B$8:$B$21,0),MATCH($B369,'3c Mappings'!$C$7:$O$7,0)))</f>
        <v>41.465606086531302</v>
      </c>
      <c r="R369" s="82">
        <f>IF(R212="-","-",R212*INDEX('3c Mappings'!$C$8:$O$21,MATCH($C369,'3c Mappings'!$B$8:$B$21,0),MATCH($B369,'3c Mappings'!$C$7:$O$7,0)))</f>
        <v>41.620645806255339</v>
      </c>
      <c r="S369" s="82">
        <f>IF(S212="-","-",S212*INDEX('3c Mappings'!$C$8:$O$21,MATCH($C369,'3c Mappings'!$B$8:$B$21,0),MATCH($B369,'3c Mappings'!$C$7:$O$7,0)))</f>
        <v>41.620645806255339</v>
      </c>
      <c r="T369" s="82">
        <f>IF(T212="-","-",T212*INDEX('3c Mappings'!$C$8:$O$21,MATCH($C369,'3c Mappings'!$B$8:$B$21,0),MATCH($B369,'3c Mappings'!$C$7:$O$7,0)))</f>
        <v>40.548145141812462</v>
      </c>
      <c r="U369" s="82">
        <f>IF(U212="-","-",U212*INDEX('3c Mappings'!$C$8:$O$21,MATCH($C369,'3c Mappings'!$B$8:$B$21,0),MATCH($B369,'3c Mappings'!$C$7:$O$7,0)))</f>
        <v>40.548145141812462</v>
      </c>
      <c r="V369" s="82">
        <f>IF(V212="-","-",V212*INDEX('3c Mappings'!$C$8:$O$21,MATCH($C369,'3c Mappings'!$B$8:$B$21,0),MATCH($B369,'3c Mappings'!$C$7:$O$7,0)))</f>
        <v>58.625292325661405</v>
      </c>
      <c r="W369" s="82">
        <f>IF(W212="-","-",W212*INDEX('3c Mappings'!$C$8:$O$21,MATCH($C369,'3c Mappings'!$B$8:$B$21,0),MATCH($B369,'3c Mappings'!$C$7:$O$7,0)))</f>
        <v>55.088330565573955</v>
      </c>
      <c r="X369" s="82" t="str">
        <f>IF(X212="-","-",X212*INDEX('3c Mappings'!$C$8:$O$21,MATCH($C369,'3c Mappings'!$B$8:$B$21,0),MATCH($B369,'3c Mappings'!$C$7:$O$7,0)))</f>
        <v>-</v>
      </c>
      <c r="Y369" s="82" t="str">
        <f>IF(Y212="-","-",Y212*INDEX('3c Mappings'!$C$8:$O$21,MATCH($C369,'3c Mappings'!$B$8:$B$21,0),MATCH($B369,'3c Mappings'!$C$7:$O$7,0)))</f>
        <v>-</v>
      </c>
      <c r="Z369" s="10"/>
    </row>
    <row r="370" spans="1:26" s="14" customFormat="1" ht="11.25">
      <c r="A370" s="10"/>
      <c r="B370" s="74" t="s">
        <v>158</v>
      </c>
      <c r="C370" s="75" t="s">
        <v>140</v>
      </c>
      <c r="D370" s="197"/>
      <c r="E370" s="29"/>
      <c r="F370" s="82">
        <f>IF(F213="-","-",F213*INDEX('3c Mappings'!$C$8:$O$21,MATCH($C370,'3c Mappings'!$B$8:$B$21,0),MATCH($B370,'3c Mappings'!$C$7:$O$7,0)))</f>
        <v>65.328537619524582</v>
      </c>
      <c r="G370" s="82">
        <f>IF(G213="-","-",G213*INDEX('3c Mappings'!$C$8:$O$21,MATCH($C370,'3c Mappings'!$B$8:$B$21,0),MATCH($B370,'3c Mappings'!$C$7:$O$7,0)))</f>
        <v>65.328537619524582</v>
      </c>
      <c r="H370" s="82">
        <f>IF(H213="-","-",H213*INDEX('3c Mappings'!$C$8:$O$21,MATCH($C370,'3c Mappings'!$B$8:$B$21,0),MATCH($B370,'3c Mappings'!$C$7:$O$7,0)))</f>
        <v>66.688639893133612</v>
      </c>
      <c r="I370" s="82">
        <f>IF(I213="-","-",I213*INDEX('3c Mappings'!$C$8:$O$21,MATCH($C370,'3c Mappings'!$B$8:$B$21,0),MATCH($B370,'3c Mappings'!$C$7:$O$7,0)))</f>
        <v>66.688639893133612</v>
      </c>
      <c r="J370" s="82">
        <f>IF(J213="-","-",J213*INDEX('3c Mappings'!$C$8:$O$21,MATCH($C370,'3c Mappings'!$B$8:$B$21,0),MATCH($B370,'3c Mappings'!$C$7:$O$7,0)))</f>
        <v>66.35218150506698</v>
      </c>
      <c r="K370" s="82">
        <f>IF(K213="-","-",K213*INDEX('3c Mappings'!$C$8:$O$21,MATCH($C370,'3c Mappings'!$B$8:$B$21,0),MATCH($B370,'3c Mappings'!$C$7:$O$7,0)))</f>
        <v>66.35218150506698</v>
      </c>
      <c r="L370" s="82">
        <f>IF(L213="-","-",L213*INDEX('3c Mappings'!$C$8:$O$21,MATCH($C370,'3c Mappings'!$B$8:$B$21,0),MATCH($B370,'3c Mappings'!$C$7:$O$7,0)))</f>
        <v>66.809386929623756</v>
      </c>
      <c r="M370" s="82">
        <f>IF(M213="-","-",M213*INDEX('3c Mappings'!$C$8:$O$21,MATCH($C370,'3c Mappings'!$B$8:$B$21,0),MATCH($B370,'3c Mappings'!$C$7:$O$7,0)))</f>
        <v>66.809386929623756</v>
      </c>
      <c r="N370" s="84"/>
      <c r="O370" s="82">
        <f>IF(O213="-","-",O213*INDEX('3c Mappings'!$C$8:$O$21,MATCH($C370,'3c Mappings'!$B$8:$B$21,0),MATCH($B370,'3c Mappings'!$C$7:$O$7,0)))</f>
        <v>66.809386929623756</v>
      </c>
      <c r="P370" s="82">
        <f>IF(P213="-","-",P213*INDEX('3c Mappings'!$C$8:$O$21,MATCH($C370,'3c Mappings'!$B$8:$B$21,0),MATCH($B370,'3c Mappings'!$C$7:$O$7,0)))</f>
        <v>71.757273990514406</v>
      </c>
      <c r="Q370" s="82">
        <f>IF(Q213="-","-",Q213*INDEX('3c Mappings'!$C$8:$O$21,MATCH($C370,'3c Mappings'!$B$8:$B$21,0),MATCH($B370,'3c Mappings'!$C$7:$O$7,0)))</f>
        <v>71.757273990514406</v>
      </c>
      <c r="R370" s="82">
        <f>IF(R213="-","-",R213*INDEX('3c Mappings'!$C$8:$O$21,MATCH($C370,'3c Mappings'!$B$8:$B$21,0),MATCH($B370,'3c Mappings'!$C$7:$O$7,0)))</f>
        <v>73.19749800847751</v>
      </c>
      <c r="S370" s="82">
        <f>IF(S213="-","-",S213*INDEX('3c Mappings'!$C$8:$O$21,MATCH($C370,'3c Mappings'!$B$8:$B$21,0),MATCH($B370,'3c Mappings'!$C$7:$O$7,0)))</f>
        <v>73.19749800847751</v>
      </c>
      <c r="T370" s="82">
        <f>IF(T213="-","-",T213*INDEX('3c Mappings'!$C$8:$O$21,MATCH($C370,'3c Mappings'!$B$8:$B$21,0),MATCH($B370,'3c Mappings'!$C$7:$O$7,0)))</f>
        <v>64.482638311648486</v>
      </c>
      <c r="U370" s="82">
        <f>IF(U213="-","-",U213*INDEX('3c Mappings'!$C$8:$O$21,MATCH($C370,'3c Mappings'!$B$8:$B$21,0),MATCH($B370,'3c Mappings'!$C$7:$O$7,0)))</f>
        <v>64.482638311648486</v>
      </c>
      <c r="V370" s="82">
        <f>IF(V213="-","-",V213*INDEX('3c Mappings'!$C$8:$O$21,MATCH($C370,'3c Mappings'!$B$8:$B$21,0),MATCH($B370,'3c Mappings'!$C$7:$O$7,0)))</f>
        <v>94.956672333198043</v>
      </c>
      <c r="W370" s="82">
        <f>IF(W213="-","-",W213*INDEX('3c Mappings'!$C$8:$O$21,MATCH($C370,'3c Mappings'!$B$8:$B$21,0),MATCH($B370,'3c Mappings'!$C$7:$O$7,0)))</f>
        <v>90.851290769859276</v>
      </c>
      <c r="X370" s="82" t="str">
        <f>IF(X213="-","-",X213*INDEX('3c Mappings'!$C$8:$O$21,MATCH($C370,'3c Mappings'!$B$8:$B$21,0),MATCH($B370,'3c Mappings'!$C$7:$O$7,0)))</f>
        <v>-</v>
      </c>
      <c r="Y370" s="82" t="str">
        <f>IF(Y213="-","-",Y213*INDEX('3c Mappings'!$C$8:$O$21,MATCH($C370,'3c Mappings'!$B$8:$B$21,0),MATCH($B370,'3c Mappings'!$C$7:$O$7,0)))</f>
        <v>-</v>
      </c>
      <c r="Z370" s="10"/>
    </row>
    <row r="371" spans="1:26" s="14" customFormat="1" ht="11.25">
      <c r="A371" s="10"/>
      <c r="B371" s="74" t="s">
        <v>159</v>
      </c>
      <c r="C371" s="75" t="s">
        <v>140</v>
      </c>
      <c r="D371" s="197"/>
      <c r="E371" s="29"/>
      <c r="F371" s="82">
        <f>IF(F214="-","-",F214*INDEX('3c Mappings'!$C$8:$O$21,MATCH($C371,'3c Mappings'!$B$8:$B$21,0),MATCH($B371,'3c Mappings'!$C$7:$O$7,0)))</f>
        <v>0</v>
      </c>
      <c r="G371" s="82">
        <f>IF(G214="-","-",G214*INDEX('3c Mappings'!$C$8:$O$21,MATCH($C371,'3c Mappings'!$B$8:$B$21,0),MATCH($B371,'3c Mappings'!$C$7:$O$7,0)))</f>
        <v>0</v>
      </c>
      <c r="H371" s="82">
        <f>IF(H214="-","-",H214*INDEX('3c Mappings'!$C$8:$O$21,MATCH($C371,'3c Mappings'!$B$8:$B$21,0),MATCH($B371,'3c Mappings'!$C$7:$O$7,0)))</f>
        <v>0</v>
      </c>
      <c r="I371" s="82">
        <f>IF(I214="-","-",I214*INDEX('3c Mappings'!$C$8:$O$21,MATCH($C371,'3c Mappings'!$B$8:$B$21,0),MATCH($B371,'3c Mappings'!$C$7:$O$7,0)))</f>
        <v>0</v>
      </c>
      <c r="J371" s="82">
        <f>IF(J214="-","-",J214*INDEX('3c Mappings'!$C$8:$O$21,MATCH($C371,'3c Mappings'!$B$8:$B$21,0),MATCH($B371,'3c Mappings'!$C$7:$O$7,0)))</f>
        <v>0</v>
      </c>
      <c r="K371" s="82">
        <f>IF(K214="-","-",K214*INDEX('3c Mappings'!$C$8:$O$21,MATCH($C371,'3c Mappings'!$B$8:$B$21,0),MATCH($B371,'3c Mappings'!$C$7:$O$7,0)))</f>
        <v>0</v>
      </c>
      <c r="L371" s="82">
        <f>IF(L214="-","-",L214*INDEX('3c Mappings'!$C$8:$O$21,MATCH($C371,'3c Mappings'!$B$8:$B$21,0),MATCH($B371,'3c Mappings'!$C$7:$O$7,0)))</f>
        <v>0</v>
      </c>
      <c r="M371" s="82">
        <f>IF(M214="-","-",M214*INDEX('3c Mappings'!$C$8:$O$21,MATCH($C371,'3c Mappings'!$B$8:$B$21,0),MATCH($B371,'3c Mappings'!$C$7:$O$7,0)))</f>
        <v>0</v>
      </c>
      <c r="N371" s="84"/>
      <c r="O371" s="82">
        <f>IF(O214="-","-",O214*INDEX('3c Mappings'!$C$8:$O$21,MATCH($C371,'3c Mappings'!$B$8:$B$21,0),MATCH($B371,'3c Mappings'!$C$7:$O$7,0)))</f>
        <v>0</v>
      </c>
      <c r="P371" s="82">
        <f>IF(P214="-","-",P214*INDEX('3c Mappings'!$C$8:$O$21,MATCH($C371,'3c Mappings'!$B$8:$B$21,0),MATCH($B371,'3c Mappings'!$C$7:$O$7,0)))</f>
        <v>0</v>
      </c>
      <c r="Q371" s="82">
        <f>IF(Q214="-","-",Q214*INDEX('3c Mappings'!$C$8:$O$21,MATCH($C371,'3c Mappings'!$B$8:$B$21,0),MATCH($B371,'3c Mappings'!$C$7:$O$7,0)))</f>
        <v>0</v>
      </c>
      <c r="R371" s="82">
        <f>IF(R214="-","-",R214*INDEX('3c Mappings'!$C$8:$O$21,MATCH($C371,'3c Mappings'!$B$8:$B$21,0),MATCH($B371,'3c Mappings'!$C$7:$O$7,0)))</f>
        <v>0</v>
      </c>
      <c r="S371" s="82">
        <f>IF(S214="-","-",S214*INDEX('3c Mappings'!$C$8:$O$21,MATCH($C371,'3c Mappings'!$B$8:$B$21,0),MATCH($B371,'3c Mappings'!$C$7:$O$7,0)))</f>
        <v>0</v>
      </c>
      <c r="T371" s="82">
        <f>IF(T214="-","-",T214*INDEX('3c Mappings'!$C$8:$O$21,MATCH($C371,'3c Mappings'!$B$8:$B$21,0),MATCH($B371,'3c Mappings'!$C$7:$O$7,0)))</f>
        <v>0</v>
      </c>
      <c r="U371" s="82">
        <f>IF(U214="-","-",U214*INDEX('3c Mappings'!$C$8:$O$21,MATCH($C371,'3c Mappings'!$B$8:$B$21,0),MATCH($B371,'3c Mappings'!$C$7:$O$7,0)))</f>
        <v>0</v>
      </c>
      <c r="V371" s="82">
        <f>IF(V214="-","-",V214*INDEX('3c Mappings'!$C$8:$O$21,MATCH($C371,'3c Mappings'!$B$8:$B$21,0),MATCH($B371,'3c Mappings'!$C$7:$O$7,0)))</f>
        <v>0</v>
      </c>
      <c r="W371" s="82">
        <f>IF(W214="-","-",W214*INDEX('3c Mappings'!$C$8:$O$21,MATCH($C371,'3c Mappings'!$B$8:$B$21,0),MATCH($B371,'3c Mappings'!$C$7:$O$7,0)))</f>
        <v>0</v>
      </c>
      <c r="X371" s="82" t="str">
        <f>IF(X214="-","-",X214*INDEX('3c Mappings'!$C$8:$O$21,MATCH($C371,'3c Mappings'!$B$8:$B$21,0),MATCH($B371,'3c Mappings'!$C$7:$O$7,0)))</f>
        <v>-</v>
      </c>
      <c r="Y371" s="82" t="str">
        <f>IF(Y214="-","-",Y214*INDEX('3c Mappings'!$C$8:$O$21,MATCH($C371,'3c Mappings'!$B$8:$B$21,0),MATCH($B371,'3c Mappings'!$C$7:$O$7,0)))</f>
        <v>-</v>
      </c>
      <c r="Z371" s="10"/>
    </row>
    <row r="372" spans="1:26" s="14" customFormat="1" ht="11.25">
      <c r="A372" s="10"/>
      <c r="B372" s="74" t="s">
        <v>160</v>
      </c>
      <c r="C372" s="75" t="s">
        <v>140</v>
      </c>
      <c r="D372" s="197"/>
      <c r="E372" s="29"/>
      <c r="F372" s="82">
        <f>IF(F215="-","-",F215*INDEX('3c Mappings'!$C$8:$O$21,MATCH($C372,'3c Mappings'!$B$8:$B$21,0),MATCH($B372,'3c Mappings'!$C$7:$O$7,0)))</f>
        <v>0</v>
      </c>
      <c r="G372" s="82">
        <f>IF(G215="-","-",G215*INDEX('3c Mappings'!$C$8:$O$21,MATCH($C372,'3c Mappings'!$B$8:$B$21,0),MATCH($B372,'3c Mappings'!$C$7:$O$7,0)))</f>
        <v>0</v>
      </c>
      <c r="H372" s="82">
        <f>IF(H215="-","-",H215*INDEX('3c Mappings'!$C$8:$O$21,MATCH($C372,'3c Mappings'!$B$8:$B$21,0),MATCH($B372,'3c Mappings'!$C$7:$O$7,0)))</f>
        <v>0</v>
      </c>
      <c r="I372" s="82">
        <f>IF(I215="-","-",I215*INDEX('3c Mappings'!$C$8:$O$21,MATCH($C372,'3c Mappings'!$B$8:$B$21,0),MATCH($B372,'3c Mappings'!$C$7:$O$7,0)))</f>
        <v>0</v>
      </c>
      <c r="J372" s="82">
        <f>IF(J215="-","-",J215*INDEX('3c Mappings'!$C$8:$O$21,MATCH($C372,'3c Mappings'!$B$8:$B$21,0),MATCH($B372,'3c Mappings'!$C$7:$O$7,0)))</f>
        <v>0</v>
      </c>
      <c r="K372" s="82">
        <f>IF(K215="-","-",K215*INDEX('3c Mappings'!$C$8:$O$21,MATCH($C372,'3c Mappings'!$B$8:$B$21,0),MATCH($B372,'3c Mappings'!$C$7:$O$7,0)))</f>
        <v>0</v>
      </c>
      <c r="L372" s="82">
        <f>IF(L215="-","-",L215*INDEX('3c Mappings'!$C$8:$O$21,MATCH($C372,'3c Mappings'!$B$8:$B$21,0),MATCH($B372,'3c Mappings'!$C$7:$O$7,0)))</f>
        <v>0</v>
      </c>
      <c r="M372" s="82">
        <f>IF(M215="-","-",M215*INDEX('3c Mappings'!$C$8:$O$21,MATCH($C372,'3c Mappings'!$B$8:$B$21,0),MATCH($B372,'3c Mappings'!$C$7:$O$7,0)))</f>
        <v>0</v>
      </c>
      <c r="N372" s="84"/>
      <c r="O372" s="82">
        <f>IF(O215="-","-",O215*INDEX('3c Mappings'!$C$8:$O$21,MATCH($C372,'3c Mappings'!$B$8:$B$21,0),MATCH($B372,'3c Mappings'!$C$7:$O$7,0)))</f>
        <v>0</v>
      </c>
      <c r="P372" s="82">
        <f>IF(P215="-","-",P215*INDEX('3c Mappings'!$C$8:$O$21,MATCH($C372,'3c Mappings'!$B$8:$B$21,0),MATCH($B372,'3c Mappings'!$C$7:$O$7,0)))</f>
        <v>0</v>
      </c>
      <c r="Q372" s="82">
        <f>IF(Q215="-","-",Q215*INDEX('3c Mappings'!$C$8:$O$21,MATCH($C372,'3c Mappings'!$B$8:$B$21,0),MATCH($B372,'3c Mappings'!$C$7:$O$7,0)))</f>
        <v>0</v>
      </c>
      <c r="R372" s="82">
        <f>IF(R215="-","-",R215*INDEX('3c Mappings'!$C$8:$O$21,MATCH($C372,'3c Mappings'!$B$8:$B$21,0),MATCH($B372,'3c Mappings'!$C$7:$O$7,0)))</f>
        <v>0</v>
      </c>
      <c r="S372" s="82">
        <f>IF(S215="-","-",S215*INDEX('3c Mappings'!$C$8:$O$21,MATCH($C372,'3c Mappings'!$B$8:$B$21,0),MATCH($B372,'3c Mappings'!$C$7:$O$7,0)))</f>
        <v>0</v>
      </c>
      <c r="T372" s="82">
        <f>IF(T215="-","-",T215*INDEX('3c Mappings'!$C$8:$O$21,MATCH($C372,'3c Mappings'!$B$8:$B$21,0),MATCH($B372,'3c Mappings'!$C$7:$O$7,0)))</f>
        <v>0</v>
      </c>
      <c r="U372" s="82">
        <f>IF(U215="-","-",U215*INDEX('3c Mappings'!$C$8:$O$21,MATCH($C372,'3c Mappings'!$B$8:$B$21,0),MATCH($B372,'3c Mappings'!$C$7:$O$7,0)))</f>
        <v>0</v>
      </c>
      <c r="V372" s="82">
        <f>IF(V215="-","-",V215*INDEX('3c Mappings'!$C$8:$O$21,MATCH($C372,'3c Mappings'!$B$8:$B$21,0),MATCH($B372,'3c Mappings'!$C$7:$O$7,0)))</f>
        <v>0</v>
      </c>
      <c r="W372" s="82">
        <f>IF(W215="-","-",W215*INDEX('3c Mappings'!$C$8:$O$21,MATCH($C372,'3c Mappings'!$B$8:$B$21,0),MATCH($B372,'3c Mappings'!$C$7:$O$7,0)))</f>
        <v>0</v>
      </c>
      <c r="X372" s="82" t="str">
        <f>IF(X215="-","-",X215*INDEX('3c Mappings'!$C$8:$O$21,MATCH($C372,'3c Mappings'!$B$8:$B$21,0),MATCH($B372,'3c Mappings'!$C$7:$O$7,0)))</f>
        <v>-</v>
      </c>
      <c r="Y372" s="82" t="str">
        <f>IF(Y215="-","-",Y215*INDEX('3c Mappings'!$C$8:$O$21,MATCH($C372,'3c Mappings'!$B$8:$B$21,0),MATCH($B372,'3c Mappings'!$C$7:$O$7,0)))</f>
        <v>-</v>
      </c>
      <c r="Z372" s="10"/>
    </row>
    <row r="373" spans="1:26" s="14" customFormat="1" ht="11.25">
      <c r="A373" s="10"/>
      <c r="B373" s="74" t="s">
        <v>161</v>
      </c>
      <c r="C373" s="75" t="s">
        <v>140</v>
      </c>
      <c r="D373" s="197"/>
      <c r="E373" s="29"/>
      <c r="F373" s="82">
        <f>IF(F216="-","-",F216*INDEX('3c Mappings'!$C$8:$O$21,MATCH($C373,'3c Mappings'!$B$8:$B$21,0),MATCH($B373,'3c Mappings'!$C$7:$O$7,0)))</f>
        <v>0.66299176985339336</v>
      </c>
      <c r="G373" s="82">
        <f>IF(G216="-","-",G216*INDEX('3c Mappings'!$C$8:$O$21,MATCH($C373,'3c Mappings'!$B$8:$B$21,0),MATCH($B373,'3c Mappings'!$C$7:$O$7,0)))</f>
        <v>0.66299176985339336</v>
      </c>
      <c r="H373" s="82">
        <f>IF(H216="-","-",H216*INDEX('3c Mappings'!$C$8:$O$21,MATCH($C373,'3c Mappings'!$B$8:$B$21,0),MATCH($B373,'3c Mappings'!$C$7:$O$7,0)))</f>
        <v>0.67353953235670094</v>
      </c>
      <c r="I373" s="82">
        <f>IF(I216="-","-",I216*INDEX('3c Mappings'!$C$8:$O$21,MATCH($C373,'3c Mappings'!$B$8:$B$21,0),MATCH($B373,'3c Mappings'!$C$7:$O$7,0)))</f>
        <v>0.67353953235670094</v>
      </c>
      <c r="J373" s="82">
        <f>IF(J216="-","-",J216*INDEX('3c Mappings'!$C$8:$O$21,MATCH($C373,'3c Mappings'!$B$8:$B$21,0),MATCH($B373,'3c Mappings'!$C$7:$O$7,0)))</f>
        <v>0.64841668618237247</v>
      </c>
      <c r="K373" s="82">
        <f>IF(K216="-","-",K216*INDEX('3c Mappings'!$C$8:$O$21,MATCH($C373,'3c Mappings'!$B$8:$B$21,0),MATCH($B373,'3c Mappings'!$C$7:$O$7,0)))</f>
        <v>0.64841668618237247</v>
      </c>
      <c r="L373" s="82">
        <f>IF(L216="-","-",L216*INDEX('3c Mappings'!$C$8:$O$21,MATCH($C373,'3c Mappings'!$B$8:$B$21,0),MATCH($B373,'3c Mappings'!$C$7:$O$7,0)))</f>
        <v>0.66958092468299801</v>
      </c>
      <c r="M373" s="82">
        <f>IF(M216="-","-",M216*INDEX('3c Mappings'!$C$8:$O$21,MATCH($C373,'3c Mappings'!$B$8:$B$21,0),MATCH($B373,'3c Mappings'!$C$7:$O$7,0)))</f>
        <v>0.66958092468299801</v>
      </c>
      <c r="N373" s="84"/>
      <c r="O373" s="82">
        <f>IF(O216="-","-",O216*INDEX('3c Mappings'!$C$8:$O$21,MATCH($C373,'3c Mappings'!$B$8:$B$21,0),MATCH($B373,'3c Mappings'!$C$7:$O$7,0)))</f>
        <v>0.66958092468299801</v>
      </c>
      <c r="P373" s="82">
        <f>IF(P216="-","-",P216*INDEX('3c Mappings'!$C$8:$O$21,MATCH($C373,'3c Mappings'!$B$8:$B$21,0),MATCH($B373,'3c Mappings'!$C$7:$O$7,0)))</f>
        <v>0.69520299548580955</v>
      </c>
      <c r="Q373" s="82">
        <f>IF(Q216="-","-",Q216*INDEX('3c Mappings'!$C$8:$O$21,MATCH($C373,'3c Mappings'!$B$8:$B$21,0),MATCH($B373,'3c Mappings'!$C$7:$O$7,0)))</f>
        <v>0.69520299548580955</v>
      </c>
      <c r="R373" s="82">
        <f>IF(R216="-","-",R216*INDEX('3c Mappings'!$C$8:$O$21,MATCH($C373,'3c Mappings'!$B$8:$B$21,0),MATCH($B373,'3c Mappings'!$C$7:$O$7,0)))</f>
        <v>0.71223747376646318</v>
      </c>
      <c r="S373" s="82">
        <f>IF(S216="-","-",S216*INDEX('3c Mappings'!$C$8:$O$21,MATCH($C373,'3c Mappings'!$B$8:$B$21,0),MATCH($B373,'3c Mappings'!$C$7:$O$7,0)))</f>
        <v>0.71223747376646318</v>
      </c>
      <c r="T373" s="82">
        <f>IF(T216="-","-",T216*INDEX('3c Mappings'!$C$8:$O$21,MATCH($C373,'3c Mappings'!$B$8:$B$21,0),MATCH($B373,'3c Mappings'!$C$7:$O$7,0)))</f>
        <v>0.66846273199201012</v>
      </c>
      <c r="U373" s="82">
        <f>IF(U216="-","-",U216*INDEX('3c Mappings'!$C$8:$O$21,MATCH($C373,'3c Mappings'!$B$8:$B$21,0),MATCH($B373,'3c Mappings'!$C$7:$O$7,0)))</f>
        <v>0.66846273199201012</v>
      </c>
      <c r="V373" s="82">
        <f>IF(V216="-","-",V216*INDEX('3c Mappings'!$C$8:$O$21,MATCH($C373,'3c Mappings'!$B$8:$B$21,0),MATCH($B373,'3c Mappings'!$C$7:$O$7,0)))</f>
        <v>0.96816289152805612</v>
      </c>
      <c r="W373" s="82">
        <f>IF(W216="-","-",W216*INDEX('3c Mappings'!$C$8:$O$21,MATCH($C373,'3c Mappings'!$B$8:$B$21,0),MATCH($B373,'3c Mappings'!$C$7:$O$7,0)))</f>
        <v>0.93728119798146747</v>
      </c>
      <c r="X373" s="82" t="str">
        <f>IF(X216="-","-",X216*INDEX('3c Mappings'!$C$8:$O$21,MATCH($C373,'3c Mappings'!$B$8:$B$21,0),MATCH($B373,'3c Mappings'!$C$7:$O$7,0)))</f>
        <v>-</v>
      </c>
      <c r="Y373" s="82" t="str">
        <f>IF(Y216="-","-",Y216*INDEX('3c Mappings'!$C$8:$O$21,MATCH($C373,'3c Mappings'!$B$8:$B$21,0),MATCH($B373,'3c Mappings'!$C$7:$O$7,0)))</f>
        <v>-</v>
      </c>
      <c r="Z373" s="10"/>
    </row>
    <row r="374" spans="1:26" s="14" customFormat="1" ht="11.25">
      <c r="A374" s="10"/>
      <c r="B374" s="74" t="s">
        <v>162</v>
      </c>
      <c r="C374" s="75" t="s">
        <v>140</v>
      </c>
      <c r="D374" s="197"/>
      <c r="E374" s="29"/>
      <c r="F374" s="82">
        <f>IF(F217="-","-",F217*INDEX('3c Mappings'!$C$8:$O$21,MATCH($C374,'3c Mappings'!$B$8:$B$21,0),MATCH($B374,'3c Mappings'!$C$7:$O$7,0)))</f>
        <v>0</v>
      </c>
      <c r="G374" s="82">
        <f>IF(G217="-","-",G217*INDEX('3c Mappings'!$C$8:$O$21,MATCH($C374,'3c Mappings'!$B$8:$B$21,0),MATCH($B374,'3c Mappings'!$C$7:$O$7,0)))</f>
        <v>0</v>
      </c>
      <c r="H374" s="82">
        <f>IF(H217="-","-",H217*INDEX('3c Mappings'!$C$8:$O$21,MATCH($C374,'3c Mappings'!$B$8:$B$21,0),MATCH($B374,'3c Mappings'!$C$7:$O$7,0)))</f>
        <v>0</v>
      </c>
      <c r="I374" s="82">
        <f>IF(I217="-","-",I217*INDEX('3c Mappings'!$C$8:$O$21,MATCH($C374,'3c Mappings'!$B$8:$B$21,0),MATCH($B374,'3c Mappings'!$C$7:$O$7,0)))</f>
        <v>0</v>
      </c>
      <c r="J374" s="82">
        <f>IF(J217="-","-",J217*INDEX('3c Mappings'!$C$8:$O$21,MATCH($C374,'3c Mappings'!$B$8:$B$21,0),MATCH($B374,'3c Mappings'!$C$7:$O$7,0)))</f>
        <v>0</v>
      </c>
      <c r="K374" s="82">
        <f>IF(K217="-","-",K217*INDEX('3c Mappings'!$C$8:$O$21,MATCH($C374,'3c Mappings'!$B$8:$B$21,0),MATCH($B374,'3c Mappings'!$C$7:$O$7,0)))</f>
        <v>0</v>
      </c>
      <c r="L374" s="82">
        <f>IF(L217="-","-",L217*INDEX('3c Mappings'!$C$8:$O$21,MATCH($C374,'3c Mappings'!$B$8:$B$21,0),MATCH($B374,'3c Mappings'!$C$7:$O$7,0)))</f>
        <v>0</v>
      </c>
      <c r="M374" s="82">
        <f>IF(M217="-","-",M217*INDEX('3c Mappings'!$C$8:$O$21,MATCH($C374,'3c Mappings'!$B$8:$B$21,0),MATCH($B374,'3c Mappings'!$C$7:$O$7,0)))</f>
        <v>0</v>
      </c>
      <c r="N374" s="84"/>
      <c r="O374" s="82">
        <f>IF(O217="-","-",O217*INDEX('3c Mappings'!$C$8:$O$21,MATCH($C374,'3c Mappings'!$B$8:$B$21,0),MATCH($B374,'3c Mappings'!$C$7:$O$7,0)))</f>
        <v>0</v>
      </c>
      <c r="P374" s="82">
        <f>IF(P217="-","-",P217*INDEX('3c Mappings'!$C$8:$O$21,MATCH($C374,'3c Mappings'!$B$8:$B$21,0),MATCH($B374,'3c Mappings'!$C$7:$O$7,0)))</f>
        <v>0</v>
      </c>
      <c r="Q374" s="82">
        <f>IF(Q217="-","-",Q217*INDEX('3c Mappings'!$C$8:$O$21,MATCH($C374,'3c Mappings'!$B$8:$B$21,0),MATCH($B374,'3c Mappings'!$C$7:$O$7,0)))</f>
        <v>0</v>
      </c>
      <c r="R374" s="82">
        <f>IF(R217="-","-",R217*INDEX('3c Mappings'!$C$8:$O$21,MATCH($C374,'3c Mappings'!$B$8:$B$21,0),MATCH($B374,'3c Mappings'!$C$7:$O$7,0)))</f>
        <v>0</v>
      </c>
      <c r="S374" s="82">
        <f>IF(S217="-","-",S217*INDEX('3c Mappings'!$C$8:$O$21,MATCH($C374,'3c Mappings'!$B$8:$B$21,0),MATCH($B374,'3c Mappings'!$C$7:$O$7,0)))</f>
        <v>0</v>
      </c>
      <c r="T374" s="82">
        <f>IF(T217="-","-",T217*INDEX('3c Mappings'!$C$8:$O$21,MATCH($C374,'3c Mappings'!$B$8:$B$21,0),MATCH($B374,'3c Mappings'!$C$7:$O$7,0)))</f>
        <v>0</v>
      </c>
      <c r="U374" s="82">
        <f>IF(U217="-","-",U217*INDEX('3c Mappings'!$C$8:$O$21,MATCH($C374,'3c Mappings'!$B$8:$B$21,0),MATCH($B374,'3c Mappings'!$C$7:$O$7,0)))</f>
        <v>0</v>
      </c>
      <c r="V374" s="82">
        <f>IF(V217="-","-",V217*INDEX('3c Mappings'!$C$8:$O$21,MATCH($C374,'3c Mappings'!$B$8:$B$21,0),MATCH($B374,'3c Mappings'!$C$7:$O$7,0)))</f>
        <v>0</v>
      </c>
      <c r="W374" s="82">
        <f>IF(W217="-","-",W217*INDEX('3c Mappings'!$C$8:$O$21,MATCH($C374,'3c Mappings'!$B$8:$B$21,0),MATCH($B374,'3c Mappings'!$C$7:$O$7,0)))</f>
        <v>0</v>
      </c>
      <c r="X374" s="82" t="str">
        <f>IF(X217="-","-",X217*INDEX('3c Mappings'!$C$8:$O$21,MATCH($C374,'3c Mappings'!$B$8:$B$21,0),MATCH($B374,'3c Mappings'!$C$7:$O$7,0)))</f>
        <v>-</v>
      </c>
      <c r="Y374" s="82" t="str">
        <f>IF(Y217="-","-",Y217*INDEX('3c Mappings'!$C$8:$O$21,MATCH($C374,'3c Mappings'!$B$8:$B$21,0),MATCH($B374,'3c Mappings'!$C$7:$O$7,0)))</f>
        <v>-</v>
      </c>
      <c r="Z374" s="10"/>
    </row>
    <row r="375" spans="1:26" s="14" customFormat="1" ht="11.25">
      <c r="A375" s="10"/>
      <c r="B375" s="74" t="s">
        <v>163</v>
      </c>
      <c r="C375" s="75" t="s">
        <v>140</v>
      </c>
      <c r="D375" s="197"/>
      <c r="E375" s="29"/>
      <c r="F375" s="82">
        <f>IF(F218="-","-",F218*INDEX('3c Mappings'!$C$8:$O$21,MATCH($C375,'3c Mappings'!$B$8:$B$21,0),MATCH($B375,'3c Mappings'!$C$7:$O$7,0)))</f>
        <v>0</v>
      </c>
      <c r="G375" s="82">
        <f>IF(G218="-","-",G218*INDEX('3c Mappings'!$C$8:$O$21,MATCH($C375,'3c Mappings'!$B$8:$B$21,0),MATCH($B375,'3c Mappings'!$C$7:$O$7,0)))</f>
        <v>0</v>
      </c>
      <c r="H375" s="82">
        <f>IF(H218="-","-",H218*INDEX('3c Mappings'!$C$8:$O$21,MATCH($C375,'3c Mappings'!$B$8:$B$21,0),MATCH($B375,'3c Mappings'!$C$7:$O$7,0)))</f>
        <v>0</v>
      </c>
      <c r="I375" s="82">
        <f>IF(I218="-","-",I218*INDEX('3c Mappings'!$C$8:$O$21,MATCH($C375,'3c Mappings'!$B$8:$B$21,0),MATCH($B375,'3c Mappings'!$C$7:$O$7,0)))</f>
        <v>0</v>
      </c>
      <c r="J375" s="82">
        <f>IF(J218="-","-",J218*INDEX('3c Mappings'!$C$8:$O$21,MATCH($C375,'3c Mappings'!$B$8:$B$21,0),MATCH($B375,'3c Mappings'!$C$7:$O$7,0)))</f>
        <v>0</v>
      </c>
      <c r="K375" s="82">
        <f>IF(K218="-","-",K218*INDEX('3c Mappings'!$C$8:$O$21,MATCH($C375,'3c Mappings'!$B$8:$B$21,0),MATCH($B375,'3c Mappings'!$C$7:$O$7,0)))</f>
        <v>0</v>
      </c>
      <c r="L375" s="82">
        <f>IF(L218="-","-",L218*INDEX('3c Mappings'!$C$8:$O$21,MATCH($C375,'3c Mappings'!$B$8:$B$21,0),MATCH($B375,'3c Mappings'!$C$7:$O$7,0)))</f>
        <v>0</v>
      </c>
      <c r="M375" s="82">
        <f>IF(M218="-","-",M218*INDEX('3c Mappings'!$C$8:$O$21,MATCH($C375,'3c Mappings'!$B$8:$B$21,0),MATCH($B375,'3c Mappings'!$C$7:$O$7,0)))</f>
        <v>0</v>
      </c>
      <c r="N375" s="84"/>
      <c r="O375" s="82">
        <f>IF(O218="-","-",O218*INDEX('3c Mappings'!$C$8:$O$21,MATCH($C375,'3c Mappings'!$B$8:$B$21,0),MATCH($B375,'3c Mappings'!$C$7:$O$7,0)))</f>
        <v>0</v>
      </c>
      <c r="P375" s="82">
        <f>IF(P218="-","-",P218*INDEX('3c Mappings'!$C$8:$O$21,MATCH($C375,'3c Mappings'!$B$8:$B$21,0),MATCH($B375,'3c Mappings'!$C$7:$O$7,0)))</f>
        <v>0</v>
      </c>
      <c r="Q375" s="82">
        <f>IF(Q218="-","-",Q218*INDEX('3c Mappings'!$C$8:$O$21,MATCH($C375,'3c Mappings'!$B$8:$B$21,0),MATCH($B375,'3c Mappings'!$C$7:$O$7,0)))</f>
        <v>0</v>
      </c>
      <c r="R375" s="82">
        <f>IF(R218="-","-",R218*INDEX('3c Mappings'!$C$8:$O$21,MATCH($C375,'3c Mappings'!$B$8:$B$21,0),MATCH($B375,'3c Mappings'!$C$7:$O$7,0)))</f>
        <v>0</v>
      </c>
      <c r="S375" s="82">
        <f>IF(S218="-","-",S218*INDEX('3c Mappings'!$C$8:$O$21,MATCH($C375,'3c Mappings'!$B$8:$B$21,0),MATCH($B375,'3c Mappings'!$C$7:$O$7,0)))</f>
        <v>0</v>
      </c>
      <c r="T375" s="82">
        <f>IF(T218="-","-",T218*INDEX('3c Mappings'!$C$8:$O$21,MATCH($C375,'3c Mappings'!$B$8:$B$21,0),MATCH($B375,'3c Mappings'!$C$7:$O$7,0)))</f>
        <v>0</v>
      </c>
      <c r="U375" s="82">
        <f>IF(U218="-","-",U218*INDEX('3c Mappings'!$C$8:$O$21,MATCH($C375,'3c Mappings'!$B$8:$B$21,0),MATCH($B375,'3c Mappings'!$C$7:$O$7,0)))</f>
        <v>0</v>
      </c>
      <c r="V375" s="82">
        <f>IF(V218="-","-",V218*INDEX('3c Mappings'!$C$8:$O$21,MATCH($C375,'3c Mappings'!$B$8:$B$21,0),MATCH($B375,'3c Mappings'!$C$7:$O$7,0)))</f>
        <v>0</v>
      </c>
      <c r="W375" s="82">
        <f>IF(W218="-","-",W218*INDEX('3c Mappings'!$C$8:$O$21,MATCH($C375,'3c Mappings'!$B$8:$B$21,0),MATCH($B375,'3c Mappings'!$C$7:$O$7,0)))</f>
        <v>0</v>
      </c>
      <c r="X375" s="82" t="str">
        <f>IF(X218="-","-",X218*INDEX('3c Mappings'!$C$8:$O$21,MATCH($C375,'3c Mappings'!$B$8:$B$21,0),MATCH($B375,'3c Mappings'!$C$7:$O$7,0)))</f>
        <v>-</v>
      </c>
      <c r="Y375" s="82" t="str">
        <f>IF(Y218="-","-",Y218*INDEX('3c Mappings'!$C$8:$O$21,MATCH($C375,'3c Mappings'!$B$8:$B$21,0),MATCH($B375,'3c Mappings'!$C$7:$O$7,0)))</f>
        <v>-</v>
      </c>
      <c r="Z375" s="10"/>
    </row>
    <row r="376" spans="1:26" s="14" customFormat="1" ht="11.25">
      <c r="A376" s="10"/>
      <c r="B376" s="74" t="s">
        <v>164</v>
      </c>
      <c r="C376" s="75" t="s">
        <v>140</v>
      </c>
      <c r="D376" s="197"/>
      <c r="E376" s="29"/>
      <c r="F376" s="82">
        <f>IF(F219="-","-",F219*INDEX('3c Mappings'!$C$8:$O$21,MATCH($C376,'3c Mappings'!$B$8:$B$21,0),MATCH($B376,'3c Mappings'!$C$7:$O$7,0)))</f>
        <v>0</v>
      </c>
      <c r="G376" s="82">
        <f>IF(G219="-","-",G219*INDEX('3c Mappings'!$C$8:$O$21,MATCH($C376,'3c Mappings'!$B$8:$B$21,0),MATCH($B376,'3c Mappings'!$C$7:$O$7,0)))</f>
        <v>0</v>
      </c>
      <c r="H376" s="82">
        <f>IF(H219="-","-",H219*INDEX('3c Mappings'!$C$8:$O$21,MATCH($C376,'3c Mappings'!$B$8:$B$21,0),MATCH($B376,'3c Mappings'!$C$7:$O$7,0)))</f>
        <v>0</v>
      </c>
      <c r="I376" s="82">
        <f>IF(I219="-","-",I219*INDEX('3c Mappings'!$C$8:$O$21,MATCH($C376,'3c Mappings'!$B$8:$B$21,0),MATCH($B376,'3c Mappings'!$C$7:$O$7,0)))</f>
        <v>0</v>
      </c>
      <c r="J376" s="82">
        <f>IF(J219="-","-",J219*INDEX('3c Mappings'!$C$8:$O$21,MATCH($C376,'3c Mappings'!$B$8:$B$21,0),MATCH($B376,'3c Mappings'!$C$7:$O$7,0)))</f>
        <v>0</v>
      </c>
      <c r="K376" s="82">
        <f>IF(K219="-","-",K219*INDEX('3c Mappings'!$C$8:$O$21,MATCH($C376,'3c Mappings'!$B$8:$B$21,0),MATCH($B376,'3c Mappings'!$C$7:$O$7,0)))</f>
        <v>0</v>
      </c>
      <c r="L376" s="82">
        <f>IF(L219="-","-",L219*INDEX('3c Mappings'!$C$8:$O$21,MATCH($C376,'3c Mappings'!$B$8:$B$21,0),MATCH($B376,'3c Mappings'!$C$7:$O$7,0)))</f>
        <v>0</v>
      </c>
      <c r="M376" s="82">
        <f>IF(M219="-","-",M219*INDEX('3c Mappings'!$C$8:$O$21,MATCH($C376,'3c Mappings'!$B$8:$B$21,0),MATCH($B376,'3c Mappings'!$C$7:$O$7,0)))</f>
        <v>0</v>
      </c>
      <c r="N376" s="84"/>
      <c r="O376" s="82">
        <f>IF(O219="-","-",O219*INDEX('3c Mappings'!$C$8:$O$21,MATCH($C376,'3c Mappings'!$B$8:$B$21,0),MATCH($B376,'3c Mappings'!$C$7:$O$7,0)))</f>
        <v>0</v>
      </c>
      <c r="P376" s="82">
        <f>IF(P219="-","-",P219*INDEX('3c Mappings'!$C$8:$O$21,MATCH($C376,'3c Mappings'!$B$8:$B$21,0),MATCH($B376,'3c Mappings'!$C$7:$O$7,0)))</f>
        <v>0</v>
      </c>
      <c r="Q376" s="82">
        <f>IF(Q219="-","-",Q219*INDEX('3c Mappings'!$C$8:$O$21,MATCH($C376,'3c Mappings'!$B$8:$B$21,0),MATCH($B376,'3c Mappings'!$C$7:$O$7,0)))</f>
        <v>0</v>
      </c>
      <c r="R376" s="82">
        <f>IF(R219="-","-",R219*INDEX('3c Mappings'!$C$8:$O$21,MATCH($C376,'3c Mappings'!$B$8:$B$21,0),MATCH($B376,'3c Mappings'!$C$7:$O$7,0)))</f>
        <v>0</v>
      </c>
      <c r="S376" s="82">
        <f>IF(S219="-","-",S219*INDEX('3c Mappings'!$C$8:$O$21,MATCH($C376,'3c Mappings'!$B$8:$B$21,0),MATCH($B376,'3c Mappings'!$C$7:$O$7,0)))</f>
        <v>0</v>
      </c>
      <c r="T376" s="82">
        <f>IF(T219="-","-",T219*INDEX('3c Mappings'!$C$8:$O$21,MATCH($C376,'3c Mappings'!$B$8:$B$21,0),MATCH($B376,'3c Mappings'!$C$7:$O$7,0)))</f>
        <v>0</v>
      </c>
      <c r="U376" s="82">
        <f>IF(U219="-","-",U219*INDEX('3c Mappings'!$C$8:$O$21,MATCH($C376,'3c Mappings'!$B$8:$B$21,0),MATCH($B376,'3c Mappings'!$C$7:$O$7,0)))</f>
        <v>0</v>
      </c>
      <c r="V376" s="82">
        <f>IF(V219="-","-",V219*INDEX('3c Mappings'!$C$8:$O$21,MATCH($C376,'3c Mappings'!$B$8:$B$21,0),MATCH($B376,'3c Mappings'!$C$7:$O$7,0)))</f>
        <v>0</v>
      </c>
      <c r="W376" s="82">
        <f>IF(W219="-","-",W219*INDEX('3c Mappings'!$C$8:$O$21,MATCH($C376,'3c Mappings'!$B$8:$B$21,0),MATCH($B376,'3c Mappings'!$C$7:$O$7,0)))</f>
        <v>0</v>
      </c>
      <c r="X376" s="82" t="str">
        <f>IF(X219="-","-",X219*INDEX('3c Mappings'!$C$8:$O$21,MATCH($C376,'3c Mappings'!$B$8:$B$21,0),MATCH($B376,'3c Mappings'!$C$7:$O$7,0)))</f>
        <v>-</v>
      </c>
      <c r="Y376" s="82" t="str">
        <f>IF(Y219="-","-",Y219*INDEX('3c Mappings'!$C$8:$O$21,MATCH($C376,'3c Mappings'!$B$8:$B$21,0),MATCH($B376,'3c Mappings'!$C$7:$O$7,0)))</f>
        <v>-</v>
      </c>
      <c r="Z376" s="10"/>
    </row>
    <row r="377" spans="1:26" s="14" customFormat="1" ht="11.25">
      <c r="A377" s="10"/>
      <c r="B377" s="74" t="s">
        <v>165</v>
      </c>
      <c r="C377" s="75" t="s">
        <v>140</v>
      </c>
      <c r="D377" s="197"/>
      <c r="E377" s="29"/>
      <c r="F377" s="82">
        <f>IF(F220="-","-",F220*INDEX('3c Mappings'!$C$8:$O$21,MATCH($C377,'3c Mappings'!$B$8:$B$21,0),MATCH($B377,'3c Mappings'!$C$7:$O$7,0)))</f>
        <v>0</v>
      </c>
      <c r="G377" s="82">
        <f>IF(G220="-","-",G220*INDEX('3c Mappings'!$C$8:$O$21,MATCH($C377,'3c Mappings'!$B$8:$B$21,0),MATCH($B377,'3c Mappings'!$C$7:$O$7,0)))</f>
        <v>0</v>
      </c>
      <c r="H377" s="82">
        <f>IF(H220="-","-",H220*INDEX('3c Mappings'!$C$8:$O$21,MATCH($C377,'3c Mappings'!$B$8:$B$21,0),MATCH($B377,'3c Mappings'!$C$7:$O$7,0)))</f>
        <v>0</v>
      </c>
      <c r="I377" s="82">
        <f>IF(I220="-","-",I220*INDEX('3c Mappings'!$C$8:$O$21,MATCH($C377,'3c Mappings'!$B$8:$B$21,0),MATCH($B377,'3c Mappings'!$C$7:$O$7,0)))</f>
        <v>0</v>
      </c>
      <c r="J377" s="82">
        <f>IF(J220="-","-",J220*INDEX('3c Mappings'!$C$8:$O$21,MATCH($C377,'3c Mappings'!$B$8:$B$21,0),MATCH($B377,'3c Mappings'!$C$7:$O$7,0)))</f>
        <v>0</v>
      </c>
      <c r="K377" s="82">
        <f>IF(K220="-","-",K220*INDEX('3c Mappings'!$C$8:$O$21,MATCH($C377,'3c Mappings'!$B$8:$B$21,0),MATCH($B377,'3c Mappings'!$C$7:$O$7,0)))</f>
        <v>0</v>
      </c>
      <c r="L377" s="82">
        <f>IF(L220="-","-",L220*INDEX('3c Mappings'!$C$8:$O$21,MATCH($C377,'3c Mappings'!$B$8:$B$21,0),MATCH($B377,'3c Mappings'!$C$7:$O$7,0)))</f>
        <v>0</v>
      </c>
      <c r="M377" s="82">
        <f>IF(M220="-","-",M220*INDEX('3c Mappings'!$C$8:$O$21,MATCH($C377,'3c Mappings'!$B$8:$B$21,0),MATCH($B377,'3c Mappings'!$C$7:$O$7,0)))</f>
        <v>0</v>
      </c>
      <c r="N377" s="84"/>
      <c r="O377" s="82">
        <f>IF(O220="-","-",O220*INDEX('3c Mappings'!$C$8:$O$21,MATCH($C377,'3c Mappings'!$B$8:$B$21,0),MATCH($B377,'3c Mappings'!$C$7:$O$7,0)))</f>
        <v>0</v>
      </c>
      <c r="P377" s="82">
        <f>IF(P220="-","-",P220*INDEX('3c Mappings'!$C$8:$O$21,MATCH($C377,'3c Mappings'!$B$8:$B$21,0),MATCH($B377,'3c Mappings'!$C$7:$O$7,0)))</f>
        <v>0</v>
      </c>
      <c r="Q377" s="82">
        <f>IF(Q220="-","-",Q220*INDEX('3c Mappings'!$C$8:$O$21,MATCH($C377,'3c Mappings'!$B$8:$B$21,0),MATCH($B377,'3c Mappings'!$C$7:$O$7,0)))</f>
        <v>0</v>
      </c>
      <c r="R377" s="82">
        <f>IF(R220="-","-",R220*INDEX('3c Mappings'!$C$8:$O$21,MATCH($C377,'3c Mappings'!$B$8:$B$21,0),MATCH($B377,'3c Mappings'!$C$7:$O$7,0)))</f>
        <v>0</v>
      </c>
      <c r="S377" s="82">
        <f>IF(S220="-","-",S220*INDEX('3c Mappings'!$C$8:$O$21,MATCH($C377,'3c Mappings'!$B$8:$B$21,0),MATCH($B377,'3c Mappings'!$C$7:$O$7,0)))</f>
        <v>0</v>
      </c>
      <c r="T377" s="82">
        <f>IF(T220="-","-",T220*INDEX('3c Mappings'!$C$8:$O$21,MATCH($C377,'3c Mappings'!$B$8:$B$21,0),MATCH($B377,'3c Mappings'!$C$7:$O$7,0)))</f>
        <v>0</v>
      </c>
      <c r="U377" s="82">
        <f>IF(U220="-","-",U220*INDEX('3c Mappings'!$C$8:$O$21,MATCH($C377,'3c Mappings'!$B$8:$B$21,0),MATCH($B377,'3c Mappings'!$C$7:$O$7,0)))</f>
        <v>0</v>
      </c>
      <c r="V377" s="82">
        <f>IF(V220="-","-",V220*INDEX('3c Mappings'!$C$8:$O$21,MATCH($C377,'3c Mappings'!$B$8:$B$21,0),MATCH($B377,'3c Mappings'!$C$7:$O$7,0)))</f>
        <v>0</v>
      </c>
      <c r="W377" s="82">
        <f>IF(W220="-","-",W220*INDEX('3c Mappings'!$C$8:$O$21,MATCH($C377,'3c Mappings'!$B$8:$B$21,0),MATCH($B377,'3c Mappings'!$C$7:$O$7,0)))</f>
        <v>0</v>
      </c>
      <c r="X377" s="82" t="str">
        <f>IF(X220="-","-",X220*INDEX('3c Mappings'!$C$8:$O$21,MATCH($C377,'3c Mappings'!$B$8:$B$21,0),MATCH($B377,'3c Mappings'!$C$7:$O$7,0)))</f>
        <v>-</v>
      </c>
      <c r="Y377" s="82" t="str">
        <f>IF(Y220="-","-",Y220*INDEX('3c Mappings'!$C$8:$O$21,MATCH($C377,'3c Mappings'!$B$8:$B$21,0),MATCH($B377,'3c Mappings'!$C$7:$O$7,0)))</f>
        <v>-</v>
      </c>
      <c r="Z377" s="10"/>
    </row>
    <row r="378" spans="1:26" s="14" customFormat="1" ht="11.25">
      <c r="A378" s="10"/>
      <c r="B378" s="74" t="s">
        <v>166</v>
      </c>
      <c r="C378" s="75" t="s">
        <v>140</v>
      </c>
      <c r="D378" s="197"/>
      <c r="E378" s="29"/>
      <c r="F378" s="82">
        <f>IF(F221="-","-",F221*INDEX('3c Mappings'!$C$8:$O$21,MATCH($C378,'3c Mappings'!$B$8:$B$21,0),MATCH($B378,'3c Mappings'!$C$7:$O$7,0)))</f>
        <v>0</v>
      </c>
      <c r="G378" s="82">
        <f>IF(G221="-","-",G221*INDEX('3c Mappings'!$C$8:$O$21,MATCH($C378,'3c Mappings'!$B$8:$B$21,0),MATCH($B378,'3c Mappings'!$C$7:$O$7,0)))</f>
        <v>0</v>
      </c>
      <c r="H378" s="82">
        <f>IF(H221="-","-",H221*INDEX('3c Mappings'!$C$8:$O$21,MATCH($C378,'3c Mappings'!$B$8:$B$21,0),MATCH($B378,'3c Mappings'!$C$7:$O$7,0)))</f>
        <v>0</v>
      </c>
      <c r="I378" s="82">
        <f>IF(I221="-","-",I221*INDEX('3c Mappings'!$C$8:$O$21,MATCH($C378,'3c Mappings'!$B$8:$B$21,0),MATCH($B378,'3c Mappings'!$C$7:$O$7,0)))</f>
        <v>0</v>
      </c>
      <c r="J378" s="82">
        <f>IF(J221="-","-",J221*INDEX('3c Mappings'!$C$8:$O$21,MATCH($C378,'3c Mappings'!$B$8:$B$21,0),MATCH($B378,'3c Mappings'!$C$7:$O$7,0)))</f>
        <v>0</v>
      </c>
      <c r="K378" s="82">
        <f>IF(K221="-","-",K221*INDEX('3c Mappings'!$C$8:$O$21,MATCH($C378,'3c Mappings'!$B$8:$B$21,0),MATCH($B378,'3c Mappings'!$C$7:$O$7,0)))</f>
        <v>0</v>
      </c>
      <c r="L378" s="82">
        <f>IF(L221="-","-",L221*INDEX('3c Mappings'!$C$8:$O$21,MATCH($C378,'3c Mappings'!$B$8:$B$21,0),MATCH($B378,'3c Mappings'!$C$7:$O$7,0)))</f>
        <v>0</v>
      </c>
      <c r="M378" s="82">
        <f>IF(M221="-","-",M221*INDEX('3c Mappings'!$C$8:$O$21,MATCH($C378,'3c Mappings'!$B$8:$B$21,0),MATCH($B378,'3c Mappings'!$C$7:$O$7,0)))</f>
        <v>0</v>
      </c>
      <c r="N378" s="84"/>
      <c r="O378" s="82">
        <f>IF(O221="-","-",O221*INDEX('3c Mappings'!$C$8:$O$21,MATCH($C378,'3c Mappings'!$B$8:$B$21,0),MATCH($B378,'3c Mappings'!$C$7:$O$7,0)))</f>
        <v>0</v>
      </c>
      <c r="P378" s="82">
        <f>IF(P221="-","-",P221*INDEX('3c Mappings'!$C$8:$O$21,MATCH($C378,'3c Mappings'!$B$8:$B$21,0),MATCH($B378,'3c Mappings'!$C$7:$O$7,0)))</f>
        <v>0</v>
      </c>
      <c r="Q378" s="82">
        <f>IF(Q221="-","-",Q221*INDEX('3c Mappings'!$C$8:$O$21,MATCH($C378,'3c Mappings'!$B$8:$B$21,0),MATCH($B378,'3c Mappings'!$C$7:$O$7,0)))</f>
        <v>0</v>
      </c>
      <c r="R378" s="82">
        <f>IF(R221="-","-",R221*INDEX('3c Mappings'!$C$8:$O$21,MATCH($C378,'3c Mappings'!$B$8:$B$21,0),MATCH($B378,'3c Mappings'!$C$7:$O$7,0)))</f>
        <v>0</v>
      </c>
      <c r="S378" s="82">
        <f>IF(S221="-","-",S221*INDEX('3c Mappings'!$C$8:$O$21,MATCH($C378,'3c Mappings'!$B$8:$B$21,0),MATCH($B378,'3c Mappings'!$C$7:$O$7,0)))</f>
        <v>0</v>
      </c>
      <c r="T378" s="82">
        <f>IF(T221="-","-",T221*INDEX('3c Mappings'!$C$8:$O$21,MATCH($C378,'3c Mappings'!$B$8:$B$21,0),MATCH($B378,'3c Mappings'!$C$7:$O$7,0)))</f>
        <v>0</v>
      </c>
      <c r="U378" s="82">
        <f>IF(U221="-","-",U221*INDEX('3c Mappings'!$C$8:$O$21,MATCH($C378,'3c Mappings'!$B$8:$B$21,0),MATCH($B378,'3c Mappings'!$C$7:$O$7,0)))</f>
        <v>0</v>
      </c>
      <c r="V378" s="82">
        <f>IF(V221="-","-",V221*INDEX('3c Mappings'!$C$8:$O$21,MATCH($C378,'3c Mappings'!$B$8:$B$21,0),MATCH($B378,'3c Mappings'!$C$7:$O$7,0)))</f>
        <v>0</v>
      </c>
      <c r="W378" s="82">
        <f>IF(W221="-","-",W221*INDEX('3c Mappings'!$C$8:$O$21,MATCH($C378,'3c Mappings'!$B$8:$B$21,0),MATCH($B378,'3c Mappings'!$C$7:$O$7,0)))</f>
        <v>0</v>
      </c>
      <c r="X378" s="82" t="str">
        <f>IF(X221="-","-",X221*INDEX('3c Mappings'!$C$8:$O$21,MATCH($C378,'3c Mappings'!$B$8:$B$21,0),MATCH($B378,'3c Mappings'!$C$7:$O$7,0)))</f>
        <v>-</v>
      </c>
      <c r="Y378" s="82" t="str">
        <f>IF(Y221="-","-",Y221*INDEX('3c Mappings'!$C$8:$O$21,MATCH($C378,'3c Mappings'!$B$8:$B$21,0),MATCH($B378,'3c Mappings'!$C$7:$O$7,0)))</f>
        <v>-</v>
      </c>
      <c r="Z378" s="10"/>
    </row>
    <row r="379" spans="1:26" s="14" customFormat="1" ht="11.25">
      <c r="A379" s="10"/>
      <c r="B379" s="74" t="s">
        <v>167</v>
      </c>
      <c r="C379" s="75" t="s">
        <v>140</v>
      </c>
      <c r="D379" s="197"/>
      <c r="E379" s="29"/>
      <c r="F379" s="82">
        <f>IF(F222="-","-",F222*INDEX('3c Mappings'!$C$8:$O$21,MATCH($C379,'3c Mappings'!$B$8:$B$21,0),MATCH($B379,'3c Mappings'!$C$7:$O$7,0)))</f>
        <v>0</v>
      </c>
      <c r="G379" s="82">
        <f>IF(G222="-","-",G222*INDEX('3c Mappings'!$C$8:$O$21,MATCH($C379,'3c Mappings'!$B$8:$B$21,0),MATCH($B379,'3c Mappings'!$C$7:$O$7,0)))</f>
        <v>0</v>
      </c>
      <c r="H379" s="82">
        <f>IF(H222="-","-",H222*INDEX('3c Mappings'!$C$8:$O$21,MATCH($C379,'3c Mappings'!$B$8:$B$21,0),MATCH($B379,'3c Mappings'!$C$7:$O$7,0)))</f>
        <v>0</v>
      </c>
      <c r="I379" s="82">
        <f>IF(I222="-","-",I222*INDEX('3c Mappings'!$C$8:$O$21,MATCH($C379,'3c Mappings'!$B$8:$B$21,0),MATCH($B379,'3c Mappings'!$C$7:$O$7,0)))</f>
        <v>0</v>
      </c>
      <c r="J379" s="82">
        <f>IF(J222="-","-",J222*INDEX('3c Mappings'!$C$8:$O$21,MATCH($C379,'3c Mappings'!$B$8:$B$21,0),MATCH($B379,'3c Mappings'!$C$7:$O$7,0)))</f>
        <v>0</v>
      </c>
      <c r="K379" s="82">
        <f>IF(K222="-","-",K222*INDEX('3c Mappings'!$C$8:$O$21,MATCH($C379,'3c Mappings'!$B$8:$B$21,0),MATCH($B379,'3c Mappings'!$C$7:$O$7,0)))</f>
        <v>0</v>
      </c>
      <c r="L379" s="82">
        <f>IF(L222="-","-",L222*INDEX('3c Mappings'!$C$8:$O$21,MATCH($C379,'3c Mappings'!$B$8:$B$21,0),MATCH($B379,'3c Mappings'!$C$7:$O$7,0)))</f>
        <v>0</v>
      </c>
      <c r="M379" s="82">
        <f>IF(M222="-","-",M222*INDEX('3c Mappings'!$C$8:$O$21,MATCH($C379,'3c Mappings'!$B$8:$B$21,0),MATCH($B379,'3c Mappings'!$C$7:$O$7,0)))</f>
        <v>0</v>
      </c>
      <c r="N379" s="84"/>
      <c r="O379" s="82">
        <f>IF(O222="-","-",O222*INDEX('3c Mappings'!$C$8:$O$21,MATCH($C379,'3c Mappings'!$B$8:$B$21,0),MATCH($B379,'3c Mappings'!$C$7:$O$7,0)))</f>
        <v>0</v>
      </c>
      <c r="P379" s="82">
        <f>IF(P222="-","-",P222*INDEX('3c Mappings'!$C$8:$O$21,MATCH($C379,'3c Mappings'!$B$8:$B$21,0),MATCH($B379,'3c Mappings'!$C$7:$O$7,0)))</f>
        <v>0</v>
      </c>
      <c r="Q379" s="82">
        <f>IF(Q222="-","-",Q222*INDEX('3c Mappings'!$C$8:$O$21,MATCH($C379,'3c Mappings'!$B$8:$B$21,0),MATCH($B379,'3c Mappings'!$C$7:$O$7,0)))</f>
        <v>0</v>
      </c>
      <c r="R379" s="82">
        <f>IF(R222="-","-",R222*INDEX('3c Mappings'!$C$8:$O$21,MATCH($C379,'3c Mappings'!$B$8:$B$21,0),MATCH($B379,'3c Mappings'!$C$7:$O$7,0)))</f>
        <v>0</v>
      </c>
      <c r="S379" s="82">
        <f>IF(S222="-","-",S222*INDEX('3c Mappings'!$C$8:$O$21,MATCH($C379,'3c Mappings'!$B$8:$B$21,0),MATCH($B379,'3c Mappings'!$C$7:$O$7,0)))</f>
        <v>0</v>
      </c>
      <c r="T379" s="82">
        <f>IF(T222="-","-",T222*INDEX('3c Mappings'!$C$8:$O$21,MATCH($C379,'3c Mappings'!$B$8:$B$21,0),MATCH($B379,'3c Mappings'!$C$7:$O$7,0)))</f>
        <v>0</v>
      </c>
      <c r="U379" s="82">
        <f>IF(U222="-","-",U222*INDEX('3c Mappings'!$C$8:$O$21,MATCH($C379,'3c Mappings'!$B$8:$B$21,0),MATCH($B379,'3c Mappings'!$C$7:$O$7,0)))</f>
        <v>0</v>
      </c>
      <c r="V379" s="82">
        <f>IF(V222="-","-",V222*INDEX('3c Mappings'!$C$8:$O$21,MATCH($C379,'3c Mappings'!$B$8:$B$21,0),MATCH($B379,'3c Mappings'!$C$7:$O$7,0)))</f>
        <v>0</v>
      </c>
      <c r="W379" s="82">
        <f>IF(W222="-","-",W222*INDEX('3c Mappings'!$C$8:$O$21,MATCH($C379,'3c Mappings'!$B$8:$B$21,0),MATCH($B379,'3c Mappings'!$C$7:$O$7,0)))</f>
        <v>0</v>
      </c>
      <c r="X379" s="82" t="str">
        <f>IF(X222="-","-",X222*INDEX('3c Mappings'!$C$8:$O$21,MATCH($C379,'3c Mappings'!$B$8:$B$21,0),MATCH($B379,'3c Mappings'!$C$7:$O$7,0)))</f>
        <v>-</v>
      </c>
      <c r="Y379" s="82" t="str">
        <f>IF(Y222="-","-",Y222*INDEX('3c Mappings'!$C$8:$O$21,MATCH($C379,'3c Mappings'!$B$8:$B$21,0),MATCH($B379,'3c Mappings'!$C$7:$O$7,0)))</f>
        <v>-</v>
      </c>
      <c r="Z379" s="10"/>
    </row>
    <row r="380" spans="1:26" s="14" customFormat="1" ht="11.25">
      <c r="A380" s="10"/>
      <c r="B380" s="74" t="s">
        <v>168</v>
      </c>
      <c r="C380" s="75" t="s">
        <v>140</v>
      </c>
      <c r="D380" s="197"/>
      <c r="E380" s="29"/>
      <c r="F380" s="82">
        <f>IF(F223="-","-",F223*INDEX('3c Mappings'!$C$8:$O$21,MATCH($C380,'3c Mappings'!$B$8:$B$21,0),MATCH($B380,'3c Mappings'!$C$7:$O$7,0)))</f>
        <v>0</v>
      </c>
      <c r="G380" s="82">
        <f>IF(G223="-","-",G223*INDEX('3c Mappings'!$C$8:$O$21,MATCH($C380,'3c Mappings'!$B$8:$B$21,0),MATCH($B380,'3c Mappings'!$C$7:$O$7,0)))</f>
        <v>0</v>
      </c>
      <c r="H380" s="82">
        <f>IF(H223="-","-",H223*INDEX('3c Mappings'!$C$8:$O$21,MATCH($C380,'3c Mappings'!$B$8:$B$21,0),MATCH($B380,'3c Mappings'!$C$7:$O$7,0)))</f>
        <v>0</v>
      </c>
      <c r="I380" s="82">
        <f>IF(I223="-","-",I223*INDEX('3c Mappings'!$C$8:$O$21,MATCH($C380,'3c Mappings'!$B$8:$B$21,0),MATCH($B380,'3c Mappings'!$C$7:$O$7,0)))</f>
        <v>0</v>
      </c>
      <c r="J380" s="82">
        <f>IF(J223="-","-",J223*INDEX('3c Mappings'!$C$8:$O$21,MATCH($C380,'3c Mappings'!$B$8:$B$21,0),MATCH($B380,'3c Mappings'!$C$7:$O$7,0)))</f>
        <v>0</v>
      </c>
      <c r="K380" s="82">
        <f>IF(K223="-","-",K223*INDEX('3c Mappings'!$C$8:$O$21,MATCH($C380,'3c Mappings'!$B$8:$B$21,0),MATCH($B380,'3c Mappings'!$C$7:$O$7,0)))</f>
        <v>0</v>
      </c>
      <c r="L380" s="82">
        <f>IF(L223="-","-",L223*INDEX('3c Mappings'!$C$8:$O$21,MATCH($C380,'3c Mappings'!$B$8:$B$21,0),MATCH($B380,'3c Mappings'!$C$7:$O$7,0)))</f>
        <v>0</v>
      </c>
      <c r="M380" s="82">
        <f>IF(M223="-","-",M223*INDEX('3c Mappings'!$C$8:$O$21,MATCH($C380,'3c Mappings'!$B$8:$B$21,0),MATCH($B380,'3c Mappings'!$C$7:$O$7,0)))</f>
        <v>0</v>
      </c>
      <c r="N380" s="84"/>
      <c r="O380" s="82">
        <f>IF(O223="-","-",O223*INDEX('3c Mappings'!$C$8:$O$21,MATCH($C380,'3c Mappings'!$B$8:$B$21,0),MATCH($B380,'3c Mappings'!$C$7:$O$7,0)))</f>
        <v>0</v>
      </c>
      <c r="P380" s="82">
        <f>IF(P223="-","-",P223*INDEX('3c Mappings'!$C$8:$O$21,MATCH($C380,'3c Mappings'!$B$8:$B$21,0),MATCH($B380,'3c Mappings'!$C$7:$O$7,0)))</f>
        <v>0</v>
      </c>
      <c r="Q380" s="82">
        <f>IF(Q223="-","-",Q223*INDEX('3c Mappings'!$C$8:$O$21,MATCH($C380,'3c Mappings'!$B$8:$B$21,0),MATCH($B380,'3c Mappings'!$C$7:$O$7,0)))</f>
        <v>0</v>
      </c>
      <c r="R380" s="82">
        <f>IF(R223="-","-",R223*INDEX('3c Mappings'!$C$8:$O$21,MATCH($C380,'3c Mappings'!$B$8:$B$21,0),MATCH($B380,'3c Mappings'!$C$7:$O$7,0)))</f>
        <v>0</v>
      </c>
      <c r="S380" s="82">
        <f>IF(S223="-","-",S223*INDEX('3c Mappings'!$C$8:$O$21,MATCH($C380,'3c Mappings'!$B$8:$B$21,0),MATCH($B380,'3c Mappings'!$C$7:$O$7,0)))</f>
        <v>0</v>
      </c>
      <c r="T380" s="82">
        <f>IF(T223="-","-",T223*INDEX('3c Mappings'!$C$8:$O$21,MATCH($C380,'3c Mappings'!$B$8:$B$21,0),MATCH($B380,'3c Mappings'!$C$7:$O$7,0)))</f>
        <v>0</v>
      </c>
      <c r="U380" s="82">
        <f>IF(U223="-","-",U223*INDEX('3c Mappings'!$C$8:$O$21,MATCH($C380,'3c Mappings'!$B$8:$B$21,0),MATCH($B380,'3c Mappings'!$C$7:$O$7,0)))</f>
        <v>0</v>
      </c>
      <c r="V380" s="82">
        <f>IF(V223="-","-",V223*INDEX('3c Mappings'!$C$8:$O$21,MATCH($C380,'3c Mappings'!$B$8:$B$21,0),MATCH($B380,'3c Mappings'!$C$7:$O$7,0)))</f>
        <v>0</v>
      </c>
      <c r="W380" s="82">
        <f>IF(W223="-","-",W223*INDEX('3c Mappings'!$C$8:$O$21,MATCH($C380,'3c Mappings'!$B$8:$B$21,0),MATCH($B380,'3c Mappings'!$C$7:$O$7,0)))</f>
        <v>0</v>
      </c>
      <c r="X380" s="82" t="str">
        <f>IF(X223="-","-",X223*INDEX('3c Mappings'!$C$8:$O$21,MATCH($C380,'3c Mappings'!$B$8:$B$21,0),MATCH($B380,'3c Mappings'!$C$7:$O$7,0)))</f>
        <v>-</v>
      </c>
      <c r="Y380" s="82" t="str">
        <f>IF(Y223="-","-",Y223*INDEX('3c Mappings'!$C$8:$O$21,MATCH($C380,'3c Mappings'!$B$8:$B$21,0),MATCH($B380,'3c Mappings'!$C$7:$O$7,0)))</f>
        <v>-</v>
      </c>
      <c r="Z380" s="10"/>
    </row>
    <row r="381" spans="1:26" s="14" customFormat="1" ht="12.6" customHeight="1">
      <c r="A381" s="10"/>
      <c r="B381" s="74" t="s">
        <v>156</v>
      </c>
      <c r="C381" s="75" t="s">
        <v>141</v>
      </c>
      <c r="D381" s="197"/>
      <c r="E381" s="29"/>
      <c r="F381" s="82">
        <f>IF(F211="-","-",F211*INDEX('3c Mappings'!$C$8:$O$21,MATCH($C381,'3c Mappings'!$B$8:$B$21,0),MATCH($B381,'3c Mappings'!$C$7:$O$7,0)))</f>
        <v>0</v>
      </c>
      <c r="G381" s="82">
        <f>IF(G211="-","-",G211*INDEX('3c Mappings'!$C$8:$O$21,MATCH($C381,'3c Mappings'!$B$8:$B$21,0),MATCH($B381,'3c Mappings'!$C$7:$O$7,0)))</f>
        <v>0</v>
      </c>
      <c r="H381" s="82">
        <f>IF(H211="-","-",H211*INDEX('3c Mappings'!$C$8:$O$21,MATCH($C381,'3c Mappings'!$B$8:$B$21,0),MATCH($B381,'3c Mappings'!$C$7:$O$7,0)))</f>
        <v>0</v>
      </c>
      <c r="I381" s="82">
        <f>IF(I211="-","-",I211*INDEX('3c Mappings'!$C$8:$O$21,MATCH($C381,'3c Mappings'!$B$8:$B$21,0),MATCH($B381,'3c Mappings'!$C$7:$O$7,0)))</f>
        <v>0</v>
      </c>
      <c r="J381" s="82">
        <f>IF(J211="-","-",J211*INDEX('3c Mappings'!$C$8:$O$21,MATCH($C381,'3c Mappings'!$B$8:$B$21,0),MATCH($B381,'3c Mappings'!$C$7:$O$7,0)))</f>
        <v>0</v>
      </c>
      <c r="K381" s="82">
        <f>IF(K211="-","-",K211*INDEX('3c Mappings'!$C$8:$O$21,MATCH($C381,'3c Mappings'!$B$8:$B$21,0),MATCH($B381,'3c Mappings'!$C$7:$O$7,0)))</f>
        <v>0</v>
      </c>
      <c r="L381" s="82">
        <f>IF(L211="-","-",L211*INDEX('3c Mappings'!$C$8:$O$21,MATCH($C381,'3c Mappings'!$B$8:$B$21,0),MATCH($B381,'3c Mappings'!$C$7:$O$7,0)))</f>
        <v>0</v>
      </c>
      <c r="M381" s="82">
        <f>IF(M211="-","-",M211*INDEX('3c Mappings'!$C$8:$O$21,MATCH($C381,'3c Mappings'!$B$8:$B$21,0),MATCH($B381,'3c Mappings'!$C$7:$O$7,0)))</f>
        <v>0</v>
      </c>
      <c r="N381" s="84"/>
      <c r="O381" s="82">
        <f>IF(O211="-","-",O211*INDEX('3c Mappings'!$C$8:$O$21,MATCH($C381,'3c Mappings'!$B$8:$B$21,0),MATCH($B381,'3c Mappings'!$C$7:$O$7,0)))</f>
        <v>0</v>
      </c>
      <c r="P381" s="82">
        <f>IF(P211="-","-",P211*INDEX('3c Mappings'!$C$8:$O$21,MATCH($C381,'3c Mappings'!$B$8:$B$21,0),MATCH($B381,'3c Mappings'!$C$7:$O$7,0)))</f>
        <v>0</v>
      </c>
      <c r="Q381" s="82">
        <f>IF(Q211="-","-",Q211*INDEX('3c Mappings'!$C$8:$O$21,MATCH($C381,'3c Mappings'!$B$8:$B$21,0),MATCH($B381,'3c Mappings'!$C$7:$O$7,0)))</f>
        <v>0</v>
      </c>
      <c r="R381" s="82">
        <f>IF(R211="-","-",R211*INDEX('3c Mappings'!$C$8:$O$21,MATCH($C381,'3c Mappings'!$B$8:$B$21,0),MATCH($B381,'3c Mappings'!$C$7:$O$7,0)))</f>
        <v>0</v>
      </c>
      <c r="S381" s="82">
        <f>IF(S211="-","-",S211*INDEX('3c Mappings'!$C$8:$O$21,MATCH($C381,'3c Mappings'!$B$8:$B$21,0),MATCH($B381,'3c Mappings'!$C$7:$O$7,0)))</f>
        <v>0</v>
      </c>
      <c r="T381" s="82">
        <f>IF(T211="-","-",T211*INDEX('3c Mappings'!$C$8:$O$21,MATCH($C381,'3c Mappings'!$B$8:$B$21,0),MATCH($B381,'3c Mappings'!$C$7:$O$7,0)))</f>
        <v>0</v>
      </c>
      <c r="U381" s="82">
        <f>IF(U211="-","-",U211*INDEX('3c Mappings'!$C$8:$O$21,MATCH($C381,'3c Mappings'!$B$8:$B$21,0),MATCH($B381,'3c Mappings'!$C$7:$O$7,0)))</f>
        <v>0</v>
      </c>
      <c r="V381" s="82">
        <f>IF(V211="-","-",V211*INDEX('3c Mappings'!$C$8:$O$21,MATCH($C381,'3c Mappings'!$B$8:$B$21,0),MATCH($B381,'3c Mappings'!$C$7:$O$7,0)))</f>
        <v>0</v>
      </c>
      <c r="W381" s="82">
        <f>IF(W211="-","-",W211*INDEX('3c Mappings'!$C$8:$O$21,MATCH($C381,'3c Mappings'!$B$8:$B$21,0),MATCH($B381,'3c Mappings'!$C$7:$O$7,0)))</f>
        <v>0</v>
      </c>
      <c r="X381" s="82" t="str">
        <f>IF(X211="-","-",X211*INDEX('3c Mappings'!$C$8:$O$21,MATCH($C381,'3c Mappings'!$B$8:$B$21,0),MATCH($B381,'3c Mappings'!$C$7:$O$7,0)))</f>
        <v>-</v>
      </c>
      <c r="Y381" s="82" t="str">
        <f>IF(Y211="-","-",Y211*INDEX('3c Mappings'!$C$8:$O$21,MATCH($C381,'3c Mappings'!$B$8:$B$21,0),MATCH($B381,'3c Mappings'!$C$7:$O$7,0)))</f>
        <v>-</v>
      </c>
      <c r="Z381" s="10"/>
    </row>
    <row r="382" spans="1:26" s="14" customFormat="1" ht="11.25">
      <c r="A382" s="10"/>
      <c r="B382" s="74" t="s">
        <v>157</v>
      </c>
      <c r="C382" s="75" t="s">
        <v>141</v>
      </c>
      <c r="D382" s="197"/>
      <c r="E382" s="29"/>
      <c r="F382" s="82">
        <f>IF(F212="-","-",F212*INDEX('3c Mappings'!$C$8:$O$21,MATCH($C382,'3c Mappings'!$B$8:$B$21,0),MATCH($B382,'3c Mappings'!$C$7:$O$7,0)))</f>
        <v>0</v>
      </c>
      <c r="G382" s="82">
        <f>IF(G212="-","-",G212*INDEX('3c Mappings'!$C$8:$O$21,MATCH($C382,'3c Mappings'!$B$8:$B$21,0),MATCH($B382,'3c Mappings'!$C$7:$O$7,0)))</f>
        <v>0</v>
      </c>
      <c r="H382" s="82">
        <f>IF(H212="-","-",H212*INDEX('3c Mappings'!$C$8:$O$21,MATCH($C382,'3c Mappings'!$B$8:$B$21,0),MATCH($B382,'3c Mappings'!$C$7:$O$7,0)))</f>
        <v>0</v>
      </c>
      <c r="I382" s="82">
        <f>IF(I212="-","-",I212*INDEX('3c Mappings'!$C$8:$O$21,MATCH($C382,'3c Mappings'!$B$8:$B$21,0),MATCH($B382,'3c Mappings'!$C$7:$O$7,0)))</f>
        <v>0</v>
      </c>
      <c r="J382" s="82">
        <f>IF(J212="-","-",J212*INDEX('3c Mappings'!$C$8:$O$21,MATCH($C382,'3c Mappings'!$B$8:$B$21,0),MATCH($B382,'3c Mappings'!$C$7:$O$7,0)))</f>
        <v>0</v>
      </c>
      <c r="K382" s="82">
        <f>IF(K212="-","-",K212*INDEX('3c Mappings'!$C$8:$O$21,MATCH($C382,'3c Mappings'!$B$8:$B$21,0),MATCH($B382,'3c Mappings'!$C$7:$O$7,0)))</f>
        <v>0</v>
      </c>
      <c r="L382" s="82">
        <f>IF(L212="-","-",L212*INDEX('3c Mappings'!$C$8:$O$21,MATCH($C382,'3c Mappings'!$B$8:$B$21,0),MATCH($B382,'3c Mappings'!$C$7:$O$7,0)))</f>
        <v>0</v>
      </c>
      <c r="M382" s="82">
        <f>IF(M212="-","-",M212*INDEX('3c Mappings'!$C$8:$O$21,MATCH($C382,'3c Mappings'!$B$8:$B$21,0),MATCH($B382,'3c Mappings'!$C$7:$O$7,0)))</f>
        <v>0</v>
      </c>
      <c r="N382" s="84"/>
      <c r="O382" s="82">
        <f>IF(O212="-","-",O212*INDEX('3c Mappings'!$C$8:$O$21,MATCH($C382,'3c Mappings'!$B$8:$B$21,0),MATCH($B382,'3c Mappings'!$C$7:$O$7,0)))</f>
        <v>0</v>
      </c>
      <c r="P382" s="82">
        <f>IF(P212="-","-",P212*INDEX('3c Mappings'!$C$8:$O$21,MATCH($C382,'3c Mappings'!$B$8:$B$21,0),MATCH($B382,'3c Mappings'!$C$7:$O$7,0)))</f>
        <v>0</v>
      </c>
      <c r="Q382" s="82">
        <f>IF(Q212="-","-",Q212*INDEX('3c Mappings'!$C$8:$O$21,MATCH($C382,'3c Mappings'!$B$8:$B$21,0),MATCH($B382,'3c Mappings'!$C$7:$O$7,0)))</f>
        <v>0</v>
      </c>
      <c r="R382" s="82">
        <f>IF(R212="-","-",R212*INDEX('3c Mappings'!$C$8:$O$21,MATCH($C382,'3c Mappings'!$B$8:$B$21,0),MATCH($B382,'3c Mappings'!$C$7:$O$7,0)))</f>
        <v>0</v>
      </c>
      <c r="S382" s="82">
        <f>IF(S212="-","-",S212*INDEX('3c Mappings'!$C$8:$O$21,MATCH($C382,'3c Mappings'!$B$8:$B$21,0),MATCH($B382,'3c Mappings'!$C$7:$O$7,0)))</f>
        <v>0</v>
      </c>
      <c r="T382" s="82">
        <f>IF(T212="-","-",T212*INDEX('3c Mappings'!$C$8:$O$21,MATCH($C382,'3c Mappings'!$B$8:$B$21,0),MATCH($B382,'3c Mappings'!$C$7:$O$7,0)))</f>
        <v>0</v>
      </c>
      <c r="U382" s="82">
        <f>IF(U212="-","-",U212*INDEX('3c Mappings'!$C$8:$O$21,MATCH($C382,'3c Mappings'!$B$8:$B$21,0),MATCH($B382,'3c Mappings'!$C$7:$O$7,0)))</f>
        <v>0</v>
      </c>
      <c r="V382" s="82">
        <f>IF(V212="-","-",V212*INDEX('3c Mappings'!$C$8:$O$21,MATCH($C382,'3c Mappings'!$B$8:$B$21,0),MATCH($B382,'3c Mappings'!$C$7:$O$7,0)))</f>
        <v>0</v>
      </c>
      <c r="W382" s="82">
        <f>IF(W212="-","-",W212*INDEX('3c Mappings'!$C$8:$O$21,MATCH($C382,'3c Mappings'!$B$8:$B$21,0),MATCH($B382,'3c Mappings'!$C$7:$O$7,0)))</f>
        <v>0</v>
      </c>
      <c r="X382" s="82" t="str">
        <f>IF(X212="-","-",X212*INDEX('3c Mappings'!$C$8:$O$21,MATCH($C382,'3c Mappings'!$B$8:$B$21,0),MATCH($B382,'3c Mappings'!$C$7:$O$7,0)))</f>
        <v>-</v>
      </c>
      <c r="Y382" s="82" t="str">
        <f>IF(Y212="-","-",Y212*INDEX('3c Mappings'!$C$8:$O$21,MATCH($C382,'3c Mappings'!$B$8:$B$21,0),MATCH($B382,'3c Mappings'!$C$7:$O$7,0)))</f>
        <v>-</v>
      </c>
      <c r="Z382" s="10"/>
    </row>
    <row r="383" spans="1:26" s="14" customFormat="1" ht="11.25">
      <c r="A383" s="10"/>
      <c r="B383" s="74" t="s">
        <v>158</v>
      </c>
      <c r="C383" s="75" t="s">
        <v>141</v>
      </c>
      <c r="D383" s="197"/>
      <c r="E383" s="29"/>
      <c r="F383" s="82">
        <f>IF(F213="-","-",F213*INDEX('3c Mappings'!$C$8:$O$21,MATCH($C383,'3c Mappings'!$B$8:$B$21,0),MATCH($B383,'3c Mappings'!$C$7:$O$7,0)))</f>
        <v>0</v>
      </c>
      <c r="G383" s="82">
        <f>IF(G213="-","-",G213*INDEX('3c Mappings'!$C$8:$O$21,MATCH($C383,'3c Mappings'!$B$8:$B$21,0),MATCH($B383,'3c Mappings'!$C$7:$O$7,0)))</f>
        <v>0</v>
      </c>
      <c r="H383" s="82">
        <f>IF(H213="-","-",H213*INDEX('3c Mappings'!$C$8:$O$21,MATCH($C383,'3c Mappings'!$B$8:$B$21,0),MATCH($B383,'3c Mappings'!$C$7:$O$7,0)))</f>
        <v>0</v>
      </c>
      <c r="I383" s="82">
        <f>IF(I213="-","-",I213*INDEX('3c Mappings'!$C$8:$O$21,MATCH($C383,'3c Mappings'!$B$8:$B$21,0),MATCH($B383,'3c Mappings'!$C$7:$O$7,0)))</f>
        <v>0</v>
      </c>
      <c r="J383" s="82">
        <f>IF(J213="-","-",J213*INDEX('3c Mappings'!$C$8:$O$21,MATCH($C383,'3c Mappings'!$B$8:$B$21,0),MATCH($B383,'3c Mappings'!$C$7:$O$7,0)))</f>
        <v>0</v>
      </c>
      <c r="K383" s="82">
        <f>IF(K213="-","-",K213*INDEX('3c Mappings'!$C$8:$O$21,MATCH($C383,'3c Mappings'!$B$8:$B$21,0),MATCH($B383,'3c Mappings'!$C$7:$O$7,0)))</f>
        <v>0</v>
      </c>
      <c r="L383" s="82">
        <f>IF(L213="-","-",L213*INDEX('3c Mappings'!$C$8:$O$21,MATCH($C383,'3c Mappings'!$B$8:$B$21,0),MATCH($B383,'3c Mappings'!$C$7:$O$7,0)))</f>
        <v>0</v>
      </c>
      <c r="M383" s="82">
        <f>IF(M213="-","-",M213*INDEX('3c Mappings'!$C$8:$O$21,MATCH($C383,'3c Mappings'!$B$8:$B$21,0),MATCH($B383,'3c Mappings'!$C$7:$O$7,0)))</f>
        <v>0</v>
      </c>
      <c r="N383" s="84"/>
      <c r="O383" s="82">
        <f>IF(O213="-","-",O213*INDEX('3c Mappings'!$C$8:$O$21,MATCH($C383,'3c Mappings'!$B$8:$B$21,0),MATCH($B383,'3c Mappings'!$C$7:$O$7,0)))</f>
        <v>0</v>
      </c>
      <c r="P383" s="82">
        <f>IF(P213="-","-",P213*INDEX('3c Mappings'!$C$8:$O$21,MATCH($C383,'3c Mappings'!$B$8:$B$21,0),MATCH($B383,'3c Mappings'!$C$7:$O$7,0)))</f>
        <v>0</v>
      </c>
      <c r="Q383" s="82">
        <f>IF(Q213="-","-",Q213*INDEX('3c Mappings'!$C$8:$O$21,MATCH($C383,'3c Mappings'!$B$8:$B$21,0),MATCH($B383,'3c Mappings'!$C$7:$O$7,0)))</f>
        <v>0</v>
      </c>
      <c r="R383" s="82">
        <f>IF(R213="-","-",R213*INDEX('3c Mappings'!$C$8:$O$21,MATCH($C383,'3c Mappings'!$B$8:$B$21,0),MATCH($B383,'3c Mappings'!$C$7:$O$7,0)))</f>
        <v>0</v>
      </c>
      <c r="S383" s="82">
        <f>IF(S213="-","-",S213*INDEX('3c Mappings'!$C$8:$O$21,MATCH($C383,'3c Mappings'!$B$8:$B$21,0),MATCH($B383,'3c Mappings'!$C$7:$O$7,0)))</f>
        <v>0</v>
      </c>
      <c r="T383" s="82">
        <f>IF(T213="-","-",T213*INDEX('3c Mappings'!$C$8:$O$21,MATCH($C383,'3c Mappings'!$B$8:$B$21,0),MATCH($B383,'3c Mappings'!$C$7:$O$7,0)))</f>
        <v>0</v>
      </c>
      <c r="U383" s="82">
        <f>IF(U213="-","-",U213*INDEX('3c Mappings'!$C$8:$O$21,MATCH($C383,'3c Mappings'!$B$8:$B$21,0),MATCH($B383,'3c Mappings'!$C$7:$O$7,0)))</f>
        <v>0</v>
      </c>
      <c r="V383" s="82">
        <f>IF(V213="-","-",V213*INDEX('3c Mappings'!$C$8:$O$21,MATCH($C383,'3c Mappings'!$B$8:$B$21,0),MATCH($B383,'3c Mappings'!$C$7:$O$7,0)))</f>
        <v>0</v>
      </c>
      <c r="W383" s="82">
        <f>IF(W213="-","-",W213*INDEX('3c Mappings'!$C$8:$O$21,MATCH($C383,'3c Mappings'!$B$8:$B$21,0),MATCH($B383,'3c Mappings'!$C$7:$O$7,0)))</f>
        <v>0</v>
      </c>
      <c r="X383" s="82" t="str">
        <f>IF(X213="-","-",X213*INDEX('3c Mappings'!$C$8:$O$21,MATCH($C383,'3c Mappings'!$B$8:$B$21,0),MATCH($B383,'3c Mappings'!$C$7:$O$7,0)))</f>
        <v>-</v>
      </c>
      <c r="Y383" s="82" t="str">
        <f>IF(Y213="-","-",Y213*INDEX('3c Mappings'!$C$8:$O$21,MATCH($C383,'3c Mappings'!$B$8:$B$21,0),MATCH($B383,'3c Mappings'!$C$7:$O$7,0)))</f>
        <v>-</v>
      </c>
      <c r="Z383" s="10"/>
    </row>
    <row r="384" spans="1:26" s="14" customFormat="1" ht="11.25">
      <c r="A384" s="10"/>
      <c r="B384" s="74" t="s">
        <v>159</v>
      </c>
      <c r="C384" s="75" t="s">
        <v>141</v>
      </c>
      <c r="D384" s="197"/>
      <c r="E384" s="29"/>
      <c r="F384" s="82">
        <f>IF(F214="-","-",F214*INDEX('3c Mappings'!$C$8:$O$21,MATCH($C384,'3c Mappings'!$B$8:$B$21,0),MATCH($B384,'3c Mappings'!$C$7:$O$7,0)))</f>
        <v>0.25539564614013499</v>
      </c>
      <c r="G384" s="82">
        <f>IF(G214="-","-",G214*INDEX('3c Mappings'!$C$8:$O$21,MATCH($C384,'3c Mappings'!$B$8:$B$21,0),MATCH($B384,'3c Mappings'!$C$7:$O$7,0)))</f>
        <v>0.25539564614013499</v>
      </c>
      <c r="H384" s="82">
        <f>IF(H214="-","-",H214*INDEX('3c Mappings'!$C$8:$O$21,MATCH($C384,'3c Mappings'!$B$8:$B$21,0),MATCH($B384,'3c Mappings'!$C$7:$O$7,0)))</f>
        <v>0.24128819634463475</v>
      </c>
      <c r="I384" s="82">
        <f>IF(I214="-","-",I214*INDEX('3c Mappings'!$C$8:$O$21,MATCH($C384,'3c Mappings'!$B$8:$B$21,0),MATCH($B384,'3c Mappings'!$C$7:$O$7,0)))</f>
        <v>0.24128819634463475</v>
      </c>
      <c r="J384" s="82">
        <f>IF(J214="-","-",J214*INDEX('3c Mappings'!$C$8:$O$21,MATCH($C384,'3c Mappings'!$B$8:$B$21,0),MATCH($B384,'3c Mappings'!$C$7:$O$7,0)))</f>
        <v>0.235537041145814</v>
      </c>
      <c r="K384" s="82">
        <f>IF(K214="-","-",K214*INDEX('3c Mappings'!$C$8:$O$21,MATCH($C384,'3c Mappings'!$B$8:$B$21,0),MATCH($B384,'3c Mappings'!$C$7:$O$7,0)))</f>
        <v>0.235537041145814</v>
      </c>
      <c r="L384" s="82">
        <f>IF(L214="-","-",L214*INDEX('3c Mappings'!$C$8:$O$21,MATCH($C384,'3c Mappings'!$B$8:$B$21,0),MATCH($B384,'3c Mappings'!$C$7:$O$7,0)))</f>
        <v>0.23186849549288999</v>
      </c>
      <c r="M384" s="82">
        <f>IF(M214="-","-",M214*INDEX('3c Mappings'!$C$8:$O$21,MATCH($C384,'3c Mappings'!$B$8:$B$21,0),MATCH($B384,'3c Mappings'!$C$7:$O$7,0)))</f>
        <v>0.23186849549288999</v>
      </c>
      <c r="N384" s="84"/>
      <c r="O384" s="82">
        <f>IF(O214="-","-",O214*INDEX('3c Mappings'!$C$8:$O$21,MATCH($C384,'3c Mappings'!$B$8:$B$21,0),MATCH($B384,'3c Mappings'!$C$7:$O$7,0)))</f>
        <v>0.23186849549288999</v>
      </c>
      <c r="P384" s="82">
        <f>IF(P214="-","-",P214*INDEX('3c Mappings'!$C$8:$O$21,MATCH($C384,'3c Mappings'!$B$8:$B$21,0),MATCH($B384,'3c Mappings'!$C$7:$O$7,0)))</f>
        <v>0.24835196493413134</v>
      </c>
      <c r="Q384" s="82">
        <f>IF(Q214="-","-",Q214*INDEX('3c Mappings'!$C$8:$O$21,MATCH($C384,'3c Mappings'!$B$8:$B$21,0),MATCH($B384,'3c Mappings'!$C$7:$O$7,0)))</f>
        <v>0.24835196493413134</v>
      </c>
      <c r="R384" s="82">
        <f>IF(R214="-","-",R214*INDEX('3c Mappings'!$C$8:$O$21,MATCH($C384,'3c Mappings'!$B$8:$B$21,0),MATCH($B384,'3c Mappings'!$C$7:$O$7,0)))</f>
        <v>0.24973511668832404</v>
      </c>
      <c r="S384" s="82">
        <f>IF(S214="-","-",S214*INDEX('3c Mappings'!$C$8:$O$21,MATCH($C384,'3c Mappings'!$B$8:$B$21,0),MATCH($B384,'3c Mappings'!$C$7:$O$7,0)))</f>
        <v>0.24973511668832404</v>
      </c>
      <c r="T384" s="82">
        <f>IF(T214="-","-",T214*INDEX('3c Mappings'!$C$8:$O$21,MATCH($C384,'3c Mappings'!$B$8:$B$21,0),MATCH($B384,'3c Mappings'!$C$7:$O$7,0)))</f>
        <v>0.2167683223635358</v>
      </c>
      <c r="U384" s="82">
        <f>IF(U214="-","-",U214*INDEX('3c Mappings'!$C$8:$O$21,MATCH($C384,'3c Mappings'!$B$8:$B$21,0),MATCH($B384,'3c Mappings'!$C$7:$O$7,0)))</f>
        <v>0.2167683223635358</v>
      </c>
      <c r="V384" s="82">
        <f>IF(V214="-","-",V214*INDEX('3c Mappings'!$C$8:$O$21,MATCH($C384,'3c Mappings'!$B$8:$B$21,0),MATCH($B384,'3c Mappings'!$C$7:$O$7,0)))</f>
        <v>0.31542594442336458</v>
      </c>
      <c r="W384" s="82">
        <f>IF(W214="-","-",W214*INDEX('3c Mappings'!$C$8:$O$21,MATCH($C384,'3c Mappings'!$B$8:$B$21,0),MATCH($B384,'3c Mappings'!$C$7:$O$7,0)))</f>
        <v>0.30180904111831086</v>
      </c>
      <c r="X384" s="82" t="str">
        <f>IF(X214="-","-",X214*INDEX('3c Mappings'!$C$8:$O$21,MATCH($C384,'3c Mappings'!$B$8:$B$21,0),MATCH($B384,'3c Mappings'!$C$7:$O$7,0)))</f>
        <v>-</v>
      </c>
      <c r="Y384" s="82" t="str">
        <f>IF(Y214="-","-",Y214*INDEX('3c Mappings'!$C$8:$O$21,MATCH($C384,'3c Mappings'!$B$8:$B$21,0),MATCH($B384,'3c Mappings'!$C$7:$O$7,0)))</f>
        <v>-</v>
      </c>
      <c r="Z384" s="10"/>
    </row>
    <row r="385" spans="1:26" s="14" customFormat="1" ht="11.25">
      <c r="A385" s="10"/>
      <c r="B385" s="74" t="s">
        <v>160</v>
      </c>
      <c r="C385" s="75" t="s">
        <v>141</v>
      </c>
      <c r="D385" s="197"/>
      <c r="E385" s="29"/>
      <c r="F385" s="82">
        <f>IF(F215="-","-",F215*INDEX('3c Mappings'!$C$8:$O$21,MATCH($C385,'3c Mappings'!$B$8:$B$21,0),MATCH($B385,'3c Mappings'!$C$7:$O$7,0)))</f>
        <v>0</v>
      </c>
      <c r="G385" s="82">
        <f>IF(G215="-","-",G215*INDEX('3c Mappings'!$C$8:$O$21,MATCH($C385,'3c Mappings'!$B$8:$B$21,0),MATCH($B385,'3c Mappings'!$C$7:$O$7,0)))</f>
        <v>0</v>
      </c>
      <c r="H385" s="82">
        <f>IF(H215="-","-",H215*INDEX('3c Mappings'!$C$8:$O$21,MATCH($C385,'3c Mappings'!$B$8:$B$21,0),MATCH($B385,'3c Mappings'!$C$7:$O$7,0)))</f>
        <v>0</v>
      </c>
      <c r="I385" s="82">
        <f>IF(I215="-","-",I215*INDEX('3c Mappings'!$C$8:$O$21,MATCH($C385,'3c Mappings'!$B$8:$B$21,0),MATCH($B385,'3c Mappings'!$C$7:$O$7,0)))</f>
        <v>0</v>
      </c>
      <c r="J385" s="82">
        <f>IF(J215="-","-",J215*INDEX('3c Mappings'!$C$8:$O$21,MATCH($C385,'3c Mappings'!$B$8:$B$21,0),MATCH($B385,'3c Mappings'!$C$7:$O$7,0)))</f>
        <v>0</v>
      </c>
      <c r="K385" s="82">
        <f>IF(K215="-","-",K215*INDEX('3c Mappings'!$C$8:$O$21,MATCH($C385,'3c Mappings'!$B$8:$B$21,0),MATCH($B385,'3c Mappings'!$C$7:$O$7,0)))</f>
        <v>0</v>
      </c>
      <c r="L385" s="82">
        <f>IF(L215="-","-",L215*INDEX('3c Mappings'!$C$8:$O$21,MATCH($C385,'3c Mappings'!$B$8:$B$21,0),MATCH($B385,'3c Mappings'!$C$7:$O$7,0)))</f>
        <v>0</v>
      </c>
      <c r="M385" s="82">
        <f>IF(M215="-","-",M215*INDEX('3c Mappings'!$C$8:$O$21,MATCH($C385,'3c Mappings'!$B$8:$B$21,0),MATCH($B385,'3c Mappings'!$C$7:$O$7,0)))</f>
        <v>0</v>
      </c>
      <c r="N385" s="84"/>
      <c r="O385" s="82">
        <f>IF(O215="-","-",O215*INDEX('3c Mappings'!$C$8:$O$21,MATCH($C385,'3c Mappings'!$B$8:$B$21,0),MATCH($B385,'3c Mappings'!$C$7:$O$7,0)))</f>
        <v>0</v>
      </c>
      <c r="P385" s="82">
        <f>IF(P215="-","-",P215*INDEX('3c Mappings'!$C$8:$O$21,MATCH($C385,'3c Mappings'!$B$8:$B$21,0),MATCH($B385,'3c Mappings'!$C$7:$O$7,0)))</f>
        <v>0</v>
      </c>
      <c r="Q385" s="82">
        <f>IF(Q215="-","-",Q215*INDEX('3c Mappings'!$C$8:$O$21,MATCH($C385,'3c Mappings'!$B$8:$B$21,0),MATCH($B385,'3c Mappings'!$C$7:$O$7,0)))</f>
        <v>0</v>
      </c>
      <c r="R385" s="82">
        <f>IF(R215="-","-",R215*INDEX('3c Mappings'!$C$8:$O$21,MATCH($C385,'3c Mappings'!$B$8:$B$21,0),MATCH($B385,'3c Mappings'!$C$7:$O$7,0)))</f>
        <v>0</v>
      </c>
      <c r="S385" s="82">
        <f>IF(S215="-","-",S215*INDEX('3c Mappings'!$C$8:$O$21,MATCH($C385,'3c Mappings'!$B$8:$B$21,0),MATCH($B385,'3c Mappings'!$C$7:$O$7,0)))</f>
        <v>0</v>
      </c>
      <c r="T385" s="82">
        <f>IF(T215="-","-",T215*INDEX('3c Mappings'!$C$8:$O$21,MATCH($C385,'3c Mappings'!$B$8:$B$21,0),MATCH($B385,'3c Mappings'!$C$7:$O$7,0)))</f>
        <v>0</v>
      </c>
      <c r="U385" s="82">
        <f>IF(U215="-","-",U215*INDEX('3c Mappings'!$C$8:$O$21,MATCH($C385,'3c Mappings'!$B$8:$B$21,0),MATCH($B385,'3c Mappings'!$C$7:$O$7,0)))</f>
        <v>0</v>
      </c>
      <c r="V385" s="82">
        <f>IF(V215="-","-",V215*INDEX('3c Mappings'!$C$8:$O$21,MATCH($C385,'3c Mappings'!$B$8:$B$21,0),MATCH($B385,'3c Mappings'!$C$7:$O$7,0)))</f>
        <v>0</v>
      </c>
      <c r="W385" s="82">
        <f>IF(W215="-","-",W215*INDEX('3c Mappings'!$C$8:$O$21,MATCH($C385,'3c Mappings'!$B$8:$B$21,0),MATCH($B385,'3c Mappings'!$C$7:$O$7,0)))</f>
        <v>0</v>
      </c>
      <c r="X385" s="82" t="str">
        <f>IF(X215="-","-",X215*INDEX('3c Mappings'!$C$8:$O$21,MATCH($C385,'3c Mappings'!$B$8:$B$21,0),MATCH($B385,'3c Mappings'!$C$7:$O$7,0)))</f>
        <v>-</v>
      </c>
      <c r="Y385" s="82" t="str">
        <f>IF(Y215="-","-",Y215*INDEX('3c Mappings'!$C$8:$O$21,MATCH($C385,'3c Mappings'!$B$8:$B$21,0),MATCH($B385,'3c Mappings'!$C$7:$O$7,0)))</f>
        <v>-</v>
      </c>
      <c r="Z385" s="10"/>
    </row>
    <row r="386" spans="1:26" s="14" customFormat="1" ht="11.25">
      <c r="A386" s="10"/>
      <c r="B386" s="74" t="s">
        <v>161</v>
      </c>
      <c r="C386" s="75" t="s">
        <v>141</v>
      </c>
      <c r="D386" s="197"/>
      <c r="E386" s="29"/>
      <c r="F386" s="82">
        <f>IF(F216="-","-",F216*INDEX('3c Mappings'!$C$8:$O$21,MATCH($C386,'3c Mappings'!$B$8:$B$21,0),MATCH($B386,'3c Mappings'!$C$7:$O$7,0)))</f>
        <v>0</v>
      </c>
      <c r="G386" s="82">
        <f>IF(G216="-","-",G216*INDEX('3c Mappings'!$C$8:$O$21,MATCH($C386,'3c Mappings'!$B$8:$B$21,0),MATCH($B386,'3c Mappings'!$C$7:$O$7,0)))</f>
        <v>0</v>
      </c>
      <c r="H386" s="82">
        <f>IF(H216="-","-",H216*INDEX('3c Mappings'!$C$8:$O$21,MATCH($C386,'3c Mappings'!$B$8:$B$21,0),MATCH($B386,'3c Mappings'!$C$7:$O$7,0)))</f>
        <v>0</v>
      </c>
      <c r="I386" s="82">
        <f>IF(I216="-","-",I216*INDEX('3c Mappings'!$C$8:$O$21,MATCH($C386,'3c Mappings'!$B$8:$B$21,0),MATCH($B386,'3c Mappings'!$C$7:$O$7,0)))</f>
        <v>0</v>
      </c>
      <c r="J386" s="82">
        <f>IF(J216="-","-",J216*INDEX('3c Mappings'!$C$8:$O$21,MATCH($C386,'3c Mappings'!$B$8:$B$21,0),MATCH($B386,'3c Mappings'!$C$7:$O$7,0)))</f>
        <v>0</v>
      </c>
      <c r="K386" s="82">
        <f>IF(K216="-","-",K216*INDEX('3c Mappings'!$C$8:$O$21,MATCH($C386,'3c Mappings'!$B$8:$B$21,0),MATCH($B386,'3c Mappings'!$C$7:$O$7,0)))</f>
        <v>0</v>
      </c>
      <c r="L386" s="82">
        <f>IF(L216="-","-",L216*INDEX('3c Mappings'!$C$8:$O$21,MATCH($C386,'3c Mappings'!$B$8:$B$21,0),MATCH($B386,'3c Mappings'!$C$7:$O$7,0)))</f>
        <v>0</v>
      </c>
      <c r="M386" s="82">
        <f>IF(M216="-","-",M216*INDEX('3c Mappings'!$C$8:$O$21,MATCH($C386,'3c Mappings'!$B$8:$B$21,0),MATCH($B386,'3c Mappings'!$C$7:$O$7,0)))</f>
        <v>0</v>
      </c>
      <c r="N386" s="84"/>
      <c r="O386" s="82">
        <f>IF(O216="-","-",O216*INDEX('3c Mappings'!$C$8:$O$21,MATCH($C386,'3c Mappings'!$B$8:$B$21,0),MATCH($B386,'3c Mappings'!$C$7:$O$7,0)))</f>
        <v>0</v>
      </c>
      <c r="P386" s="82">
        <f>IF(P216="-","-",P216*INDEX('3c Mappings'!$C$8:$O$21,MATCH($C386,'3c Mappings'!$B$8:$B$21,0),MATCH($B386,'3c Mappings'!$C$7:$O$7,0)))</f>
        <v>0</v>
      </c>
      <c r="Q386" s="82">
        <f>IF(Q216="-","-",Q216*INDEX('3c Mappings'!$C$8:$O$21,MATCH($C386,'3c Mappings'!$B$8:$B$21,0),MATCH($B386,'3c Mappings'!$C$7:$O$7,0)))</f>
        <v>0</v>
      </c>
      <c r="R386" s="82">
        <f>IF(R216="-","-",R216*INDEX('3c Mappings'!$C$8:$O$21,MATCH($C386,'3c Mappings'!$B$8:$B$21,0),MATCH($B386,'3c Mappings'!$C$7:$O$7,0)))</f>
        <v>0</v>
      </c>
      <c r="S386" s="82">
        <f>IF(S216="-","-",S216*INDEX('3c Mappings'!$C$8:$O$21,MATCH($C386,'3c Mappings'!$B$8:$B$21,0),MATCH($B386,'3c Mappings'!$C$7:$O$7,0)))</f>
        <v>0</v>
      </c>
      <c r="T386" s="82">
        <f>IF(T216="-","-",T216*INDEX('3c Mappings'!$C$8:$O$21,MATCH($C386,'3c Mappings'!$B$8:$B$21,0),MATCH($B386,'3c Mappings'!$C$7:$O$7,0)))</f>
        <v>0</v>
      </c>
      <c r="U386" s="82">
        <f>IF(U216="-","-",U216*INDEX('3c Mappings'!$C$8:$O$21,MATCH($C386,'3c Mappings'!$B$8:$B$21,0),MATCH($B386,'3c Mappings'!$C$7:$O$7,0)))</f>
        <v>0</v>
      </c>
      <c r="V386" s="82">
        <f>IF(V216="-","-",V216*INDEX('3c Mappings'!$C$8:$O$21,MATCH($C386,'3c Mappings'!$B$8:$B$21,0),MATCH($B386,'3c Mappings'!$C$7:$O$7,0)))</f>
        <v>0</v>
      </c>
      <c r="W386" s="82">
        <f>IF(W216="-","-",W216*INDEX('3c Mappings'!$C$8:$O$21,MATCH($C386,'3c Mappings'!$B$8:$B$21,0),MATCH($B386,'3c Mappings'!$C$7:$O$7,0)))</f>
        <v>0</v>
      </c>
      <c r="X386" s="82" t="str">
        <f>IF(X216="-","-",X216*INDEX('3c Mappings'!$C$8:$O$21,MATCH($C386,'3c Mappings'!$B$8:$B$21,0),MATCH($B386,'3c Mappings'!$C$7:$O$7,0)))</f>
        <v>-</v>
      </c>
      <c r="Y386" s="82" t="str">
        <f>IF(Y216="-","-",Y216*INDEX('3c Mappings'!$C$8:$O$21,MATCH($C386,'3c Mappings'!$B$8:$B$21,0),MATCH($B386,'3c Mappings'!$C$7:$O$7,0)))</f>
        <v>-</v>
      </c>
      <c r="Z386" s="10"/>
    </row>
    <row r="387" spans="1:26" s="14" customFormat="1" ht="11.25">
      <c r="A387" s="10"/>
      <c r="B387" s="74" t="s">
        <v>162</v>
      </c>
      <c r="C387" s="75" t="s">
        <v>141</v>
      </c>
      <c r="D387" s="197"/>
      <c r="E387" s="29"/>
      <c r="F387" s="82">
        <f>IF(F217="-","-",F217*INDEX('3c Mappings'!$C$8:$O$21,MATCH($C387,'3c Mappings'!$B$8:$B$21,0),MATCH($B387,'3c Mappings'!$C$7:$O$7,0)))</f>
        <v>103.72104517562376</v>
      </c>
      <c r="G387" s="82">
        <f>IF(G217="-","-",G217*INDEX('3c Mappings'!$C$8:$O$21,MATCH($C387,'3c Mappings'!$B$8:$B$21,0),MATCH($B387,'3c Mappings'!$C$7:$O$7,0)))</f>
        <v>103.72104517562376</v>
      </c>
      <c r="H387" s="82">
        <f>IF(H217="-","-",H217*INDEX('3c Mappings'!$C$8:$O$21,MATCH($C387,'3c Mappings'!$B$8:$B$21,0),MATCH($B387,'3c Mappings'!$C$7:$O$7,0)))</f>
        <v>116.15962017224857</v>
      </c>
      <c r="I387" s="82">
        <f>IF(I217="-","-",I217*INDEX('3c Mappings'!$C$8:$O$21,MATCH($C387,'3c Mappings'!$B$8:$B$21,0),MATCH($B387,'3c Mappings'!$C$7:$O$7,0)))</f>
        <v>116.15962017224857</v>
      </c>
      <c r="J387" s="82">
        <f>IF(J217="-","-",J217*INDEX('3c Mappings'!$C$8:$O$21,MATCH($C387,'3c Mappings'!$B$8:$B$21,0),MATCH($B387,'3c Mappings'!$C$7:$O$7,0)))</f>
        <v>111.93163117649624</v>
      </c>
      <c r="K387" s="82">
        <f>IF(K217="-","-",K217*INDEX('3c Mappings'!$C$8:$O$21,MATCH($C387,'3c Mappings'!$B$8:$B$21,0),MATCH($B387,'3c Mappings'!$C$7:$O$7,0)))</f>
        <v>111.93163117649624</v>
      </c>
      <c r="L387" s="82">
        <f>IF(L217="-","-",L217*INDEX('3c Mappings'!$C$8:$O$21,MATCH($C387,'3c Mappings'!$B$8:$B$21,0),MATCH($B387,'3c Mappings'!$C$7:$O$7,0)))</f>
        <v>116.73224260291985</v>
      </c>
      <c r="M387" s="82">
        <f>IF(M217="-","-",M217*INDEX('3c Mappings'!$C$8:$O$21,MATCH($C387,'3c Mappings'!$B$8:$B$21,0),MATCH($B387,'3c Mappings'!$C$7:$O$7,0)))</f>
        <v>116.73224260291985</v>
      </c>
      <c r="N387" s="84"/>
      <c r="O387" s="82">
        <f>IF(O217="-","-",O217*INDEX('3c Mappings'!$C$8:$O$21,MATCH($C387,'3c Mappings'!$B$8:$B$21,0),MATCH($B387,'3c Mappings'!$C$7:$O$7,0)))</f>
        <v>116.73224260291985</v>
      </c>
      <c r="P387" s="82">
        <f>IF(P217="-","-",P217*INDEX('3c Mappings'!$C$8:$O$21,MATCH($C387,'3c Mappings'!$B$8:$B$21,0),MATCH($B387,'3c Mappings'!$C$7:$O$7,0)))</f>
        <v>119.44079524145401</v>
      </c>
      <c r="Q387" s="82">
        <f>IF(Q217="-","-",Q217*INDEX('3c Mappings'!$C$8:$O$21,MATCH($C387,'3c Mappings'!$B$8:$B$21,0),MATCH($B387,'3c Mappings'!$C$7:$O$7,0)))</f>
        <v>119.44079524145401</v>
      </c>
      <c r="R387" s="82">
        <f>IF(R217="-","-",R217*INDEX('3c Mappings'!$C$8:$O$21,MATCH($C387,'3c Mappings'!$B$8:$B$21,0),MATCH($B387,'3c Mappings'!$C$7:$O$7,0)))</f>
        <v>129.71941930755614</v>
      </c>
      <c r="S387" s="82">
        <f>IF(S217="-","-",S217*INDEX('3c Mappings'!$C$8:$O$21,MATCH($C387,'3c Mappings'!$B$8:$B$21,0),MATCH($B387,'3c Mappings'!$C$7:$O$7,0)))</f>
        <v>129.71941930755614</v>
      </c>
      <c r="T387" s="82">
        <f>IF(T217="-","-",T217*INDEX('3c Mappings'!$C$8:$O$21,MATCH($C387,'3c Mappings'!$B$8:$B$21,0),MATCH($B387,'3c Mappings'!$C$7:$O$7,0)))</f>
        <v>107.00256049805489</v>
      </c>
      <c r="U387" s="82">
        <f>IF(U217="-","-",U217*INDEX('3c Mappings'!$C$8:$O$21,MATCH($C387,'3c Mappings'!$B$8:$B$21,0),MATCH($B387,'3c Mappings'!$C$7:$O$7,0)))</f>
        <v>107.00256049805489</v>
      </c>
      <c r="V387" s="82">
        <f>IF(V217="-","-",V217*INDEX('3c Mappings'!$C$8:$O$21,MATCH($C387,'3c Mappings'!$B$8:$B$21,0),MATCH($B387,'3c Mappings'!$C$7:$O$7,0)))</f>
        <v>159.57733926946599</v>
      </c>
      <c r="W387" s="82">
        <f>IF(W217="-","-",W217*INDEX('3c Mappings'!$C$8:$O$21,MATCH($C387,'3c Mappings'!$B$8:$B$21,0),MATCH($B387,'3c Mappings'!$C$7:$O$7,0)))</f>
        <v>149.37815518264418</v>
      </c>
      <c r="X387" s="82" t="str">
        <f>IF(X217="-","-",X217*INDEX('3c Mappings'!$C$8:$O$21,MATCH($C387,'3c Mappings'!$B$8:$B$21,0),MATCH($B387,'3c Mappings'!$C$7:$O$7,0)))</f>
        <v>-</v>
      </c>
      <c r="Y387" s="82" t="str">
        <f>IF(Y217="-","-",Y217*INDEX('3c Mappings'!$C$8:$O$21,MATCH($C387,'3c Mappings'!$B$8:$B$21,0),MATCH($B387,'3c Mappings'!$C$7:$O$7,0)))</f>
        <v>-</v>
      </c>
      <c r="Z387" s="10"/>
    </row>
    <row r="388" spans="1:26" s="14" customFormat="1" ht="11.25">
      <c r="A388" s="10"/>
      <c r="B388" s="74" t="s">
        <v>163</v>
      </c>
      <c r="C388" s="75" t="s">
        <v>141</v>
      </c>
      <c r="D388" s="197"/>
      <c r="E388" s="29"/>
      <c r="F388" s="82">
        <f>IF(F218="-","-",F218*INDEX('3c Mappings'!$C$8:$O$21,MATCH($C388,'3c Mappings'!$B$8:$B$21,0),MATCH($B388,'3c Mappings'!$C$7:$O$7,0)))</f>
        <v>0</v>
      </c>
      <c r="G388" s="82">
        <f>IF(G218="-","-",G218*INDEX('3c Mappings'!$C$8:$O$21,MATCH($C388,'3c Mappings'!$B$8:$B$21,0),MATCH($B388,'3c Mappings'!$C$7:$O$7,0)))</f>
        <v>0</v>
      </c>
      <c r="H388" s="82">
        <f>IF(H218="-","-",H218*INDEX('3c Mappings'!$C$8:$O$21,MATCH($C388,'3c Mappings'!$B$8:$B$21,0),MATCH($B388,'3c Mappings'!$C$7:$O$7,0)))</f>
        <v>0</v>
      </c>
      <c r="I388" s="82">
        <f>IF(I218="-","-",I218*INDEX('3c Mappings'!$C$8:$O$21,MATCH($C388,'3c Mappings'!$B$8:$B$21,0),MATCH($B388,'3c Mappings'!$C$7:$O$7,0)))</f>
        <v>0</v>
      </c>
      <c r="J388" s="82">
        <f>IF(J218="-","-",J218*INDEX('3c Mappings'!$C$8:$O$21,MATCH($C388,'3c Mappings'!$B$8:$B$21,0),MATCH($B388,'3c Mappings'!$C$7:$O$7,0)))</f>
        <v>0</v>
      </c>
      <c r="K388" s="82">
        <f>IF(K218="-","-",K218*INDEX('3c Mappings'!$C$8:$O$21,MATCH($C388,'3c Mappings'!$B$8:$B$21,0),MATCH($B388,'3c Mappings'!$C$7:$O$7,0)))</f>
        <v>0</v>
      </c>
      <c r="L388" s="82">
        <f>IF(L218="-","-",L218*INDEX('3c Mappings'!$C$8:$O$21,MATCH($C388,'3c Mappings'!$B$8:$B$21,0),MATCH($B388,'3c Mappings'!$C$7:$O$7,0)))</f>
        <v>0</v>
      </c>
      <c r="M388" s="82">
        <f>IF(M218="-","-",M218*INDEX('3c Mappings'!$C$8:$O$21,MATCH($C388,'3c Mappings'!$B$8:$B$21,0),MATCH($B388,'3c Mappings'!$C$7:$O$7,0)))</f>
        <v>0</v>
      </c>
      <c r="N388" s="84"/>
      <c r="O388" s="82">
        <f>IF(O218="-","-",O218*INDEX('3c Mappings'!$C$8:$O$21,MATCH($C388,'3c Mappings'!$B$8:$B$21,0),MATCH($B388,'3c Mappings'!$C$7:$O$7,0)))</f>
        <v>0</v>
      </c>
      <c r="P388" s="82">
        <f>IF(P218="-","-",P218*INDEX('3c Mappings'!$C$8:$O$21,MATCH($C388,'3c Mappings'!$B$8:$B$21,0),MATCH($B388,'3c Mappings'!$C$7:$O$7,0)))</f>
        <v>0</v>
      </c>
      <c r="Q388" s="82">
        <f>IF(Q218="-","-",Q218*INDEX('3c Mappings'!$C$8:$O$21,MATCH($C388,'3c Mappings'!$B$8:$B$21,0),MATCH($B388,'3c Mappings'!$C$7:$O$7,0)))</f>
        <v>0</v>
      </c>
      <c r="R388" s="82">
        <f>IF(R218="-","-",R218*INDEX('3c Mappings'!$C$8:$O$21,MATCH($C388,'3c Mappings'!$B$8:$B$21,0),MATCH($B388,'3c Mappings'!$C$7:$O$7,0)))</f>
        <v>0</v>
      </c>
      <c r="S388" s="82">
        <f>IF(S218="-","-",S218*INDEX('3c Mappings'!$C$8:$O$21,MATCH($C388,'3c Mappings'!$B$8:$B$21,0),MATCH($B388,'3c Mappings'!$C$7:$O$7,0)))</f>
        <v>0</v>
      </c>
      <c r="T388" s="82">
        <f>IF(T218="-","-",T218*INDEX('3c Mappings'!$C$8:$O$21,MATCH($C388,'3c Mappings'!$B$8:$B$21,0),MATCH($B388,'3c Mappings'!$C$7:$O$7,0)))</f>
        <v>0</v>
      </c>
      <c r="U388" s="82">
        <f>IF(U218="-","-",U218*INDEX('3c Mappings'!$C$8:$O$21,MATCH($C388,'3c Mappings'!$B$8:$B$21,0),MATCH($B388,'3c Mappings'!$C$7:$O$7,0)))</f>
        <v>0</v>
      </c>
      <c r="V388" s="82">
        <f>IF(V218="-","-",V218*INDEX('3c Mappings'!$C$8:$O$21,MATCH($C388,'3c Mappings'!$B$8:$B$21,0),MATCH($B388,'3c Mappings'!$C$7:$O$7,0)))</f>
        <v>0</v>
      </c>
      <c r="W388" s="82">
        <f>IF(W218="-","-",W218*INDEX('3c Mappings'!$C$8:$O$21,MATCH($C388,'3c Mappings'!$B$8:$B$21,0),MATCH($B388,'3c Mappings'!$C$7:$O$7,0)))</f>
        <v>0</v>
      </c>
      <c r="X388" s="82" t="str">
        <f>IF(X218="-","-",X218*INDEX('3c Mappings'!$C$8:$O$21,MATCH($C388,'3c Mappings'!$B$8:$B$21,0),MATCH($B388,'3c Mappings'!$C$7:$O$7,0)))</f>
        <v>-</v>
      </c>
      <c r="Y388" s="82" t="str">
        <f>IF(Y218="-","-",Y218*INDEX('3c Mappings'!$C$8:$O$21,MATCH($C388,'3c Mappings'!$B$8:$B$21,0),MATCH($B388,'3c Mappings'!$C$7:$O$7,0)))</f>
        <v>-</v>
      </c>
      <c r="Z388" s="10"/>
    </row>
    <row r="389" spans="1:26" s="14" customFormat="1" ht="11.25">
      <c r="A389" s="10"/>
      <c r="B389" s="74" t="s">
        <v>164</v>
      </c>
      <c r="C389" s="75" t="s">
        <v>141</v>
      </c>
      <c r="D389" s="197"/>
      <c r="E389" s="29"/>
      <c r="F389" s="82">
        <f>IF(F219="-","-",F219*INDEX('3c Mappings'!$C$8:$O$21,MATCH($C389,'3c Mappings'!$B$8:$B$21,0),MATCH($B389,'3c Mappings'!$C$7:$O$7,0)))</f>
        <v>0</v>
      </c>
      <c r="G389" s="82">
        <f>IF(G219="-","-",G219*INDEX('3c Mappings'!$C$8:$O$21,MATCH($C389,'3c Mappings'!$B$8:$B$21,0),MATCH($B389,'3c Mappings'!$C$7:$O$7,0)))</f>
        <v>0</v>
      </c>
      <c r="H389" s="82">
        <f>IF(H219="-","-",H219*INDEX('3c Mappings'!$C$8:$O$21,MATCH($C389,'3c Mappings'!$B$8:$B$21,0),MATCH($B389,'3c Mappings'!$C$7:$O$7,0)))</f>
        <v>0</v>
      </c>
      <c r="I389" s="82">
        <f>IF(I219="-","-",I219*INDEX('3c Mappings'!$C$8:$O$21,MATCH($C389,'3c Mappings'!$B$8:$B$21,0),MATCH($B389,'3c Mappings'!$C$7:$O$7,0)))</f>
        <v>0</v>
      </c>
      <c r="J389" s="82">
        <f>IF(J219="-","-",J219*INDEX('3c Mappings'!$C$8:$O$21,MATCH($C389,'3c Mappings'!$B$8:$B$21,0),MATCH($B389,'3c Mappings'!$C$7:$O$7,0)))</f>
        <v>0</v>
      </c>
      <c r="K389" s="82">
        <f>IF(K219="-","-",K219*INDEX('3c Mappings'!$C$8:$O$21,MATCH($C389,'3c Mappings'!$B$8:$B$21,0),MATCH($B389,'3c Mappings'!$C$7:$O$7,0)))</f>
        <v>0</v>
      </c>
      <c r="L389" s="82">
        <f>IF(L219="-","-",L219*INDEX('3c Mappings'!$C$8:$O$21,MATCH($C389,'3c Mappings'!$B$8:$B$21,0),MATCH($B389,'3c Mappings'!$C$7:$O$7,0)))</f>
        <v>0</v>
      </c>
      <c r="M389" s="82">
        <f>IF(M219="-","-",M219*INDEX('3c Mappings'!$C$8:$O$21,MATCH($C389,'3c Mappings'!$B$8:$B$21,0),MATCH($B389,'3c Mappings'!$C$7:$O$7,0)))</f>
        <v>0</v>
      </c>
      <c r="N389" s="84"/>
      <c r="O389" s="82">
        <f>IF(O219="-","-",O219*INDEX('3c Mappings'!$C$8:$O$21,MATCH($C389,'3c Mappings'!$B$8:$B$21,0),MATCH($B389,'3c Mappings'!$C$7:$O$7,0)))</f>
        <v>0</v>
      </c>
      <c r="P389" s="82">
        <f>IF(P219="-","-",P219*INDEX('3c Mappings'!$C$8:$O$21,MATCH($C389,'3c Mappings'!$B$8:$B$21,0),MATCH($B389,'3c Mappings'!$C$7:$O$7,0)))</f>
        <v>0</v>
      </c>
      <c r="Q389" s="82">
        <f>IF(Q219="-","-",Q219*INDEX('3c Mappings'!$C$8:$O$21,MATCH($C389,'3c Mappings'!$B$8:$B$21,0),MATCH($B389,'3c Mappings'!$C$7:$O$7,0)))</f>
        <v>0</v>
      </c>
      <c r="R389" s="82">
        <f>IF(R219="-","-",R219*INDEX('3c Mappings'!$C$8:$O$21,MATCH($C389,'3c Mappings'!$B$8:$B$21,0),MATCH($B389,'3c Mappings'!$C$7:$O$7,0)))</f>
        <v>0</v>
      </c>
      <c r="S389" s="82">
        <f>IF(S219="-","-",S219*INDEX('3c Mappings'!$C$8:$O$21,MATCH($C389,'3c Mappings'!$B$8:$B$21,0),MATCH($B389,'3c Mappings'!$C$7:$O$7,0)))</f>
        <v>0</v>
      </c>
      <c r="T389" s="82">
        <f>IF(T219="-","-",T219*INDEX('3c Mappings'!$C$8:$O$21,MATCH($C389,'3c Mappings'!$B$8:$B$21,0),MATCH($B389,'3c Mappings'!$C$7:$O$7,0)))</f>
        <v>0</v>
      </c>
      <c r="U389" s="82">
        <f>IF(U219="-","-",U219*INDEX('3c Mappings'!$C$8:$O$21,MATCH($C389,'3c Mappings'!$B$8:$B$21,0),MATCH($B389,'3c Mappings'!$C$7:$O$7,0)))</f>
        <v>0</v>
      </c>
      <c r="V389" s="82">
        <f>IF(V219="-","-",V219*INDEX('3c Mappings'!$C$8:$O$21,MATCH($C389,'3c Mappings'!$B$8:$B$21,0),MATCH($B389,'3c Mappings'!$C$7:$O$7,0)))</f>
        <v>0</v>
      </c>
      <c r="W389" s="82">
        <f>IF(W219="-","-",W219*INDEX('3c Mappings'!$C$8:$O$21,MATCH($C389,'3c Mappings'!$B$8:$B$21,0),MATCH($B389,'3c Mappings'!$C$7:$O$7,0)))</f>
        <v>0</v>
      </c>
      <c r="X389" s="82" t="str">
        <f>IF(X219="-","-",X219*INDEX('3c Mappings'!$C$8:$O$21,MATCH($C389,'3c Mappings'!$B$8:$B$21,0),MATCH($B389,'3c Mappings'!$C$7:$O$7,0)))</f>
        <v>-</v>
      </c>
      <c r="Y389" s="82" t="str">
        <f>IF(Y219="-","-",Y219*INDEX('3c Mappings'!$C$8:$O$21,MATCH($C389,'3c Mappings'!$B$8:$B$21,0),MATCH($B389,'3c Mappings'!$C$7:$O$7,0)))</f>
        <v>-</v>
      </c>
      <c r="Z389" s="10"/>
    </row>
    <row r="390" spans="1:26" s="14" customFormat="1" ht="11.25">
      <c r="A390" s="10"/>
      <c r="B390" s="74" t="s">
        <v>165</v>
      </c>
      <c r="C390" s="75" t="s">
        <v>141</v>
      </c>
      <c r="D390" s="197"/>
      <c r="E390" s="29"/>
      <c r="F390" s="82">
        <f>IF(F220="-","-",F220*INDEX('3c Mappings'!$C$8:$O$21,MATCH($C390,'3c Mappings'!$B$8:$B$21,0),MATCH($B390,'3c Mappings'!$C$7:$O$7,0)))</f>
        <v>0</v>
      </c>
      <c r="G390" s="82">
        <f>IF(G220="-","-",G220*INDEX('3c Mappings'!$C$8:$O$21,MATCH($C390,'3c Mappings'!$B$8:$B$21,0),MATCH($B390,'3c Mappings'!$C$7:$O$7,0)))</f>
        <v>0</v>
      </c>
      <c r="H390" s="82">
        <f>IF(H220="-","-",H220*INDEX('3c Mappings'!$C$8:$O$21,MATCH($C390,'3c Mappings'!$B$8:$B$21,0),MATCH($B390,'3c Mappings'!$C$7:$O$7,0)))</f>
        <v>0</v>
      </c>
      <c r="I390" s="82">
        <f>IF(I220="-","-",I220*INDEX('3c Mappings'!$C$8:$O$21,MATCH($C390,'3c Mappings'!$B$8:$B$21,0),MATCH($B390,'3c Mappings'!$C$7:$O$7,0)))</f>
        <v>0</v>
      </c>
      <c r="J390" s="82">
        <f>IF(J220="-","-",J220*INDEX('3c Mappings'!$C$8:$O$21,MATCH($C390,'3c Mappings'!$B$8:$B$21,0),MATCH($B390,'3c Mappings'!$C$7:$O$7,0)))</f>
        <v>0</v>
      </c>
      <c r="K390" s="82">
        <f>IF(K220="-","-",K220*INDEX('3c Mappings'!$C$8:$O$21,MATCH($C390,'3c Mappings'!$B$8:$B$21,0),MATCH($B390,'3c Mappings'!$C$7:$O$7,0)))</f>
        <v>0</v>
      </c>
      <c r="L390" s="82">
        <f>IF(L220="-","-",L220*INDEX('3c Mappings'!$C$8:$O$21,MATCH($C390,'3c Mappings'!$B$8:$B$21,0),MATCH($B390,'3c Mappings'!$C$7:$O$7,0)))</f>
        <v>0</v>
      </c>
      <c r="M390" s="82">
        <f>IF(M220="-","-",M220*INDEX('3c Mappings'!$C$8:$O$21,MATCH($C390,'3c Mappings'!$B$8:$B$21,0),MATCH($B390,'3c Mappings'!$C$7:$O$7,0)))</f>
        <v>0</v>
      </c>
      <c r="N390" s="84"/>
      <c r="O390" s="82">
        <f>IF(O220="-","-",O220*INDEX('3c Mappings'!$C$8:$O$21,MATCH($C390,'3c Mappings'!$B$8:$B$21,0),MATCH($B390,'3c Mappings'!$C$7:$O$7,0)))</f>
        <v>0</v>
      </c>
      <c r="P390" s="82">
        <f>IF(P220="-","-",P220*INDEX('3c Mappings'!$C$8:$O$21,MATCH($C390,'3c Mappings'!$B$8:$B$21,0),MATCH($B390,'3c Mappings'!$C$7:$O$7,0)))</f>
        <v>0</v>
      </c>
      <c r="Q390" s="82">
        <f>IF(Q220="-","-",Q220*INDEX('3c Mappings'!$C$8:$O$21,MATCH($C390,'3c Mappings'!$B$8:$B$21,0),MATCH($B390,'3c Mappings'!$C$7:$O$7,0)))</f>
        <v>0</v>
      </c>
      <c r="R390" s="82">
        <f>IF(R220="-","-",R220*INDEX('3c Mappings'!$C$8:$O$21,MATCH($C390,'3c Mappings'!$B$8:$B$21,0),MATCH($B390,'3c Mappings'!$C$7:$O$7,0)))</f>
        <v>0</v>
      </c>
      <c r="S390" s="82">
        <f>IF(S220="-","-",S220*INDEX('3c Mappings'!$C$8:$O$21,MATCH($C390,'3c Mappings'!$B$8:$B$21,0),MATCH($B390,'3c Mappings'!$C$7:$O$7,0)))</f>
        <v>0</v>
      </c>
      <c r="T390" s="82">
        <f>IF(T220="-","-",T220*INDEX('3c Mappings'!$C$8:$O$21,MATCH($C390,'3c Mappings'!$B$8:$B$21,0),MATCH($B390,'3c Mappings'!$C$7:$O$7,0)))</f>
        <v>0</v>
      </c>
      <c r="U390" s="82">
        <f>IF(U220="-","-",U220*INDEX('3c Mappings'!$C$8:$O$21,MATCH($C390,'3c Mappings'!$B$8:$B$21,0),MATCH($B390,'3c Mappings'!$C$7:$O$7,0)))</f>
        <v>0</v>
      </c>
      <c r="V390" s="82">
        <f>IF(V220="-","-",V220*INDEX('3c Mappings'!$C$8:$O$21,MATCH($C390,'3c Mappings'!$B$8:$B$21,0),MATCH($B390,'3c Mappings'!$C$7:$O$7,0)))</f>
        <v>0</v>
      </c>
      <c r="W390" s="82">
        <f>IF(W220="-","-",W220*INDEX('3c Mappings'!$C$8:$O$21,MATCH($C390,'3c Mappings'!$B$8:$B$21,0),MATCH($B390,'3c Mappings'!$C$7:$O$7,0)))</f>
        <v>0</v>
      </c>
      <c r="X390" s="82" t="str">
        <f>IF(X220="-","-",X220*INDEX('3c Mappings'!$C$8:$O$21,MATCH($C390,'3c Mappings'!$B$8:$B$21,0),MATCH($B390,'3c Mappings'!$C$7:$O$7,0)))</f>
        <v>-</v>
      </c>
      <c r="Y390" s="82" t="str">
        <f>IF(Y220="-","-",Y220*INDEX('3c Mappings'!$C$8:$O$21,MATCH($C390,'3c Mappings'!$B$8:$B$21,0),MATCH($B390,'3c Mappings'!$C$7:$O$7,0)))</f>
        <v>-</v>
      </c>
      <c r="Z390" s="10"/>
    </row>
    <row r="391" spans="1:26" s="14" customFormat="1" ht="11.25">
      <c r="A391" s="10"/>
      <c r="B391" s="74" t="s">
        <v>166</v>
      </c>
      <c r="C391" s="75" t="s">
        <v>141</v>
      </c>
      <c r="D391" s="197"/>
      <c r="E391" s="29"/>
      <c r="F391" s="82">
        <f>IF(F221="-","-",F221*INDEX('3c Mappings'!$C$8:$O$21,MATCH($C391,'3c Mappings'!$B$8:$B$21,0),MATCH($B391,'3c Mappings'!$C$7:$O$7,0)))</f>
        <v>0</v>
      </c>
      <c r="G391" s="82">
        <f>IF(G221="-","-",G221*INDEX('3c Mappings'!$C$8:$O$21,MATCH($C391,'3c Mappings'!$B$8:$B$21,0),MATCH($B391,'3c Mappings'!$C$7:$O$7,0)))</f>
        <v>0</v>
      </c>
      <c r="H391" s="82">
        <f>IF(H221="-","-",H221*INDEX('3c Mappings'!$C$8:$O$21,MATCH($C391,'3c Mappings'!$B$8:$B$21,0),MATCH($B391,'3c Mappings'!$C$7:$O$7,0)))</f>
        <v>0</v>
      </c>
      <c r="I391" s="82">
        <f>IF(I221="-","-",I221*INDEX('3c Mappings'!$C$8:$O$21,MATCH($C391,'3c Mappings'!$B$8:$B$21,0),MATCH($B391,'3c Mappings'!$C$7:$O$7,0)))</f>
        <v>0</v>
      </c>
      <c r="J391" s="82">
        <f>IF(J221="-","-",J221*INDEX('3c Mappings'!$C$8:$O$21,MATCH($C391,'3c Mappings'!$B$8:$B$21,0),MATCH($B391,'3c Mappings'!$C$7:$O$7,0)))</f>
        <v>0</v>
      </c>
      <c r="K391" s="82">
        <f>IF(K221="-","-",K221*INDEX('3c Mappings'!$C$8:$O$21,MATCH($C391,'3c Mappings'!$B$8:$B$21,0),MATCH($B391,'3c Mappings'!$C$7:$O$7,0)))</f>
        <v>0</v>
      </c>
      <c r="L391" s="82">
        <f>IF(L221="-","-",L221*INDEX('3c Mappings'!$C$8:$O$21,MATCH($C391,'3c Mappings'!$B$8:$B$21,0),MATCH($B391,'3c Mappings'!$C$7:$O$7,0)))</f>
        <v>0</v>
      </c>
      <c r="M391" s="82">
        <f>IF(M221="-","-",M221*INDEX('3c Mappings'!$C$8:$O$21,MATCH($C391,'3c Mappings'!$B$8:$B$21,0),MATCH($B391,'3c Mappings'!$C$7:$O$7,0)))</f>
        <v>0</v>
      </c>
      <c r="N391" s="84"/>
      <c r="O391" s="82">
        <f>IF(O221="-","-",O221*INDEX('3c Mappings'!$C$8:$O$21,MATCH($C391,'3c Mappings'!$B$8:$B$21,0),MATCH($B391,'3c Mappings'!$C$7:$O$7,0)))</f>
        <v>0</v>
      </c>
      <c r="P391" s="82">
        <f>IF(P221="-","-",P221*INDEX('3c Mappings'!$C$8:$O$21,MATCH($C391,'3c Mappings'!$B$8:$B$21,0),MATCH($B391,'3c Mappings'!$C$7:$O$7,0)))</f>
        <v>0</v>
      </c>
      <c r="Q391" s="82">
        <f>IF(Q221="-","-",Q221*INDEX('3c Mappings'!$C$8:$O$21,MATCH($C391,'3c Mappings'!$B$8:$B$21,0),MATCH($B391,'3c Mappings'!$C$7:$O$7,0)))</f>
        <v>0</v>
      </c>
      <c r="R391" s="82">
        <f>IF(R221="-","-",R221*INDEX('3c Mappings'!$C$8:$O$21,MATCH($C391,'3c Mappings'!$B$8:$B$21,0),MATCH($B391,'3c Mappings'!$C$7:$O$7,0)))</f>
        <v>0</v>
      </c>
      <c r="S391" s="82">
        <f>IF(S221="-","-",S221*INDEX('3c Mappings'!$C$8:$O$21,MATCH($C391,'3c Mappings'!$B$8:$B$21,0),MATCH($B391,'3c Mappings'!$C$7:$O$7,0)))</f>
        <v>0</v>
      </c>
      <c r="T391" s="82">
        <f>IF(T221="-","-",T221*INDEX('3c Mappings'!$C$8:$O$21,MATCH($C391,'3c Mappings'!$B$8:$B$21,0),MATCH($B391,'3c Mappings'!$C$7:$O$7,0)))</f>
        <v>0</v>
      </c>
      <c r="U391" s="82">
        <f>IF(U221="-","-",U221*INDEX('3c Mappings'!$C$8:$O$21,MATCH($C391,'3c Mappings'!$B$8:$B$21,0),MATCH($B391,'3c Mappings'!$C$7:$O$7,0)))</f>
        <v>0</v>
      </c>
      <c r="V391" s="82">
        <f>IF(V221="-","-",V221*INDEX('3c Mappings'!$C$8:$O$21,MATCH($C391,'3c Mappings'!$B$8:$B$21,0),MATCH($B391,'3c Mappings'!$C$7:$O$7,0)))</f>
        <v>0</v>
      </c>
      <c r="W391" s="82">
        <f>IF(W221="-","-",W221*INDEX('3c Mappings'!$C$8:$O$21,MATCH($C391,'3c Mappings'!$B$8:$B$21,0),MATCH($B391,'3c Mappings'!$C$7:$O$7,0)))</f>
        <v>0</v>
      </c>
      <c r="X391" s="82" t="str">
        <f>IF(X221="-","-",X221*INDEX('3c Mappings'!$C$8:$O$21,MATCH($C391,'3c Mappings'!$B$8:$B$21,0),MATCH($B391,'3c Mappings'!$C$7:$O$7,0)))</f>
        <v>-</v>
      </c>
      <c r="Y391" s="82" t="str">
        <f>IF(Y221="-","-",Y221*INDEX('3c Mappings'!$C$8:$O$21,MATCH($C391,'3c Mappings'!$B$8:$B$21,0),MATCH($B391,'3c Mappings'!$C$7:$O$7,0)))</f>
        <v>-</v>
      </c>
      <c r="Z391" s="10"/>
    </row>
    <row r="392" spans="1:26" s="14" customFormat="1" ht="11.25">
      <c r="A392" s="10"/>
      <c r="B392" s="74" t="s">
        <v>167</v>
      </c>
      <c r="C392" s="75" t="s">
        <v>141</v>
      </c>
      <c r="D392" s="197"/>
      <c r="E392" s="29"/>
      <c r="F392" s="82">
        <f>IF(F222="-","-",F222*INDEX('3c Mappings'!$C$8:$O$21,MATCH($C392,'3c Mappings'!$B$8:$B$21,0),MATCH($B392,'3c Mappings'!$C$7:$O$7,0)))</f>
        <v>0</v>
      </c>
      <c r="G392" s="82">
        <f>IF(G222="-","-",G222*INDEX('3c Mappings'!$C$8:$O$21,MATCH($C392,'3c Mappings'!$B$8:$B$21,0),MATCH($B392,'3c Mappings'!$C$7:$O$7,0)))</f>
        <v>0</v>
      </c>
      <c r="H392" s="82">
        <f>IF(H222="-","-",H222*INDEX('3c Mappings'!$C$8:$O$21,MATCH($C392,'3c Mappings'!$B$8:$B$21,0),MATCH($B392,'3c Mappings'!$C$7:$O$7,0)))</f>
        <v>0</v>
      </c>
      <c r="I392" s="82">
        <f>IF(I222="-","-",I222*INDEX('3c Mappings'!$C$8:$O$21,MATCH($C392,'3c Mappings'!$B$8:$B$21,0),MATCH($B392,'3c Mappings'!$C$7:$O$7,0)))</f>
        <v>0</v>
      </c>
      <c r="J392" s="82">
        <f>IF(J222="-","-",J222*INDEX('3c Mappings'!$C$8:$O$21,MATCH($C392,'3c Mappings'!$B$8:$B$21,0),MATCH($B392,'3c Mappings'!$C$7:$O$7,0)))</f>
        <v>0</v>
      </c>
      <c r="K392" s="82">
        <f>IF(K222="-","-",K222*INDEX('3c Mappings'!$C$8:$O$21,MATCH($C392,'3c Mappings'!$B$8:$B$21,0),MATCH($B392,'3c Mappings'!$C$7:$O$7,0)))</f>
        <v>0</v>
      </c>
      <c r="L392" s="82">
        <f>IF(L222="-","-",L222*INDEX('3c Mappings'!$C$8:$O$21,MATCH($C392,'3c Mappings'!$B$8:$B$21,0),MATCH($B392,'3c Mappings'!$C$7:$O$7,0)))</f>
        <v>0</v>
      </c>
      <c r="M392" s="82">
        <f>IF(M222="-","-",M222*INDEX('3c Mappings'!$C$8:$O$21,MATCH($C392,'3c Mappings'!$B$8:$B$21,0),MATCH($B392,'3c Mappings'!$C$7:$O$7,0)))</f>
        <v>0</v>
      </c>
      <c r="N392" s="84"/>
      <c r="O392" s="82">
        <f>IF(O222="-","-",O222*INDEX('3c Mappings'!$C$8:$O$21,MATCH($C392,'3c Mappings'!$B$8:$B$21,0),MATCH($B392,'3c Mappings'!$C$7:$O$7,0)))</f>
        <v>0</v>
      </c>
      <c r="P392" s="82">
        <f>IF(P222="-","-",P222*INDEX('3c Mappings'!$C$8:$O$21,MATCH($C392,'3c Mappings'!$B$8:$B$21,0),MATCH($B392,'3c Mappings'!$C$7:$O$7,0)))</f>
        <v>0</v>
      </c>
      <c r="Q392" s="82">
        <f>IF(Q222="-","-",Q222*INDEX('3c Mappings'!$C$8:$O$21,MATCH($C392,'3c Mappings'!$B$8:$B$21,0),MATCH($B392,'3c Mappings'!$C$7:$O$7,0)))</f>
        <v>0</v>
      </c>
      <c r="R392" s="82">
        <f>IF(R222="-","-",R222*INDEX('3c Mappings'!$C$8:$O$21,MATCH($C392,'3c Mappings'!$B$8:$B$21,0),MATCH($B392,'3c Mappings'!$C$7:$O$7,0)))</f>
        <v>0</v>
      </c>
      <c r="S392" s="82">
        <f>IF(S222="-","-",S222*INDEX('3c Mappings'!$C$8:$O$21,MATCH($C392,'3c Mappings'!$B$8:$B$21,0),MATCH($B392,'3c Mappings'!$C$7:$O$7,0)))</f>
        <v>0</v>
      </c>
      <c r="T392" s="82">
        <f>IF(T222="-","-",T222*INDEX('3c Mappings'!$C$8:$O$21,MATCH($C392,'3c Mappings'!$B$8:$B$21,0),MATCH($B392,'3c Mappings'!$C$7:$O$7,0)))</f>
        <v>0</v>
      </c>
      <c r="U392" s="82">
        <f>IF(U222="-","-",U222*INDEX('3c Mappings'!$C$8:$O$21,MATCH($C392,'3c Mappings'!$B$8:$B$21,0),MATCH($B392,'3c Mappings'!$C$7:$O$7,0)))</f>
        <v>0</v>
      </c>
      <c r="V392" s="82">
        <f>IF(V222="-","-",V222*INDEX('3c Mappings'!$C$8:$O$21,MATCH($C392,'3c Mappings'!$B$8:$B$21,0),MATCH($B392,'3c Mappings'!$C$7:$O$7,0)))</f>
        <v>0</v>
      </c>
      <c r="W392" s="82">
        <f>IF(W222="-","-",W222*INDEX('3c Mappings'!$C$8:$O$21,MATCH($C392,'3c Mappings'!$B$8:$B$21,0),MATCH($B392,'3c Mappings'!$C$7:$O$7,0)))</f>
        <v>0</v>
      </c>
      <c r="X392" s="82" t="str">
        <f>IF(X222="-","-",X222*INDEX('3c Mappings'!$C$8:$O$21,MATCH($C392,'3c Mappings'!$B$8:$B$21,0),MATCH($B392,'3c Mappings'!$C$7:$O$7,0)))</f>
        <v>-</v>
      </c>
      <c r="Y392" s="82" t="str">
        <f>IF(Y222="-","-",Y222*INDEX('3c Mappings'!$C$8:$O$21,MATCH($C392,'3c Mappings'!$B$8:$B$21,0),MATCH($B392,'3c Mappings'!$C$7:$O$7,0)))</f>
        <v>-</v>
      </c>
      <c r="Z392" s="10"/>
    </row>
    <row r="393" spans="1:26" s="14" customFormat="1" ht="11.25">
      <c r="A393" s="10"/>
      <c r="B393" s="74" t="s">
        <v>168</v>
      </c>
      <c r="C393" s="75" t="s">
        <v>141</v>
      </c>
      <c r="D393" s="197"/>
      <c r="E393" s="29"/>
      <c r="F393" s="82">
        <f>IF(F223="-","-",F223*INDEX('3c Mappings'!$C$8:$O$21,MATCH($C393,'3c Mappings'!$B$8:$B$21,0),MATCH($B393,'3c Mappings'!$C$7:$O$7,0)))</f>
        <v>0</v>
      </c>
      <c r="G393" s="82">
        <f>IF(G223="-","-",G223*INDEX('3c Mappings'!$C$8:$O$21,MATCH($C393,'3c Mappings'!$B$8:$B$21,0),MATCH($B393,'3c Mappings'!$C$7:$O$7,0)))</f>
        <v>0</v>
      </c>
      <c r="H393" s="82">
        <f>IF(H223="-","-",H223*INDEX('3c Mappings'!$C$8:$O$21,MATCH($C393,'3c Mappings'!$B$8:$B$21,0),MATCH($B393,'3c Mappings'!$C$7:$O$7,0)))</f>
        <v>0</v>
      </c>
      <c r="I393" s="82">
        <f>IF(I223="-","-",I223*INDEX('3c Mappings'!$C$8:$O$21,MATCH($C393,'3c Mappings'!$B$8:$B$21,0),MATCH($B393,'3c Mappings'!$C$7:$O$7,0)))</f>
        <v>0</v>
      </c>
      <c r="J393" s="82">
        <f>IF(J223="-","-",J223*INDEX('3c Mappings'!$C$8:$O$21,MATCH($C393,'3c Mappings'!$B$8:$B$21,0),MATCH($B393,'3c Mappings'!$C$7:$O$7,0)))</f>
        <v>0</v>
      </c>
      <c r="K393" s="82">
        <f>IF(K223="-","-",K223*INDEX('3c Mappings'!$C$8:$O$21,MATCH($C393,'3c Mappings'!$B$8:$B$21,0),MATCH($B393,'3c Mappings'!$C$7:$O$7,0)))</f>
        <v>0</v>
      </c>
      <c r="L393" s="82">
        <f>IF(L223="-","-",L223*INDEX('3c Mappings'!$C$8:$O$21,MATCH($C393,'3c Mappings'!$B$8:$B$21,0),MATCH($B393,'3c Mappings'!$C$7:$O$7,0)))</f>
        <v>0</v>
      </c>
      <c r="M393" s="82">
        <f>IF(M223="-","-",M223*INDEX('3c Mappings'!$C$8:$O$21,MATCH($C393,'3c Mappings'!$B$8:$B$21,0),MATCH($B393,'3c Mappings'!$C$7:$O$7,0)))</f>
        <v>0</v>
      </c>
      <c r="N393" s="84"/>
      <c r="O393" s="82">
        <f>IF(O223="-","-",O223*INDEX('3c Mappings'!$C$8:$O$21,MATCH($C393,'3c Mappings'!$B$8:$B$21,0),MATCH($B393,'3c Mappings'!$C$7:$O$7,0)))</f>
        <v>0</v>
      </c>
      <c r="P393" s="82">
        <f>IF(P223="-","-",P223*INDEX('3c Mappings'!$C$8:$O$21,MATCH($C393,'3c Mappings'!$B$8:$B$21,0),MATCH($B393,'3c Mappings'!$C$7:$O$7,0)))</f>
        <v>0</v>
      </c>
      <c r="Q393" s="82">
        <f>IF(Q223="-","-",Q223*INDEX('3c Mappings'!$C$8:$O$21,MATCH($C393,'3c Mappings'!$B$8:$B$21,0),MATCH($B393,'3c Mappings'!$C$7:$O$7,0)))</f>
        <v>0</v>
      </c>
      <c r="R393" s="82">
        <f>IF(R223="-","-",R223*INDEX('3c Mappings'!$C$8:$O$21,MATCH($C393,'3c Mappings'!$B$8:$B$21,0),MATCH($B393,'3c Mappings'!$C$7:$O$7,0)))</f>
        <v>0</v>
      </c>
      <c r="S393" s="82">
        <f>IF(S223="-","-",S223*INDEX('3c Mappings'!$C$8:$O$21,MATCH($C393,'3c Mappings'!$B$8:$B$21,0),MATCH($B393,'3c Mappings'!$C$7:$O$7,0)))</f>
        <v>0</v>
      </c>
      <c r="T393" s="82">
        <f>IF(T223="-","-",T223*INDEX('3c Mappings'!$C$8:$O$21,MATCH($C393,'3c Mappings'!$B$8:$B$21,0),MATCH($B393,'3c Mappings'!$C$7:$O$7,0)))</f>
        <v>0</v>
      </c>
      <c r="U393" s="82">
        <f>IF(U223="-","-",U223*INDEX('3c Mappings'!$C$8:$O$21,MATCH($C393,'3c Mappings'!$B$8:$B$21,0),MATCH($B393,'3c Mappings'!$C$7:$O$7,0)))</f>
        <v>0</v>
      </c>
      <c r="V393" s="82">
        <f>IF(V223="-","-",V223*INDEX('3c Mappings'!$C$8:$O$21,MATCH($C393,'3c Mappings'!$B$8:$B$21,0),MATCH($B393,'3c Mappings'!$C$7:$O$7,0)))</f>
        <v>0</v>
      </c>
      <c r="W393" s="82">
        <f>IF(W223="-","-",W223*INDEX('3c Mappings'!$C$8:$O$21,MATCH($C393,'3c Mappings'!$B$8:$B$21,0),MATCH($B393,'3c Mappings'!$C$7:$O$7,0)))</f>
        <v>0</v>
      </c>
      <c r="X393" s="82" t="str">
        <f>IF(X223="-","-",X223*INDEX('3c Mappings'!$C$8:$O$21,MATCH($C393,'3c Mappings'!$B$8:$B$21,0),MATCH($B393,'3c Mappings'!$C$7:$O$7,0)))</f>
        <v>-</v>
      </c>
      <c r="Y393" s="82" t="str">
        <f>IF(Y223="-","-",Y223*INDEX('3c Mappings'!$C$8:$O$21,MATCH($C393,'3c Mappings'!$B$8:$B$21,0),MATCH($B393,'3c Mappings'!$C$7:$O$7,0)))</f>
        <v>-</v>
      </c>
      <c r="Z393" s="10"/>
    </row>
    <row r="394" spans="1:26" s="14" customFormat="1" ht="12.6" customHeight="1">
      <c r="A394" s="10"/>
      <c r="B394" s="74" t="s">
        <v>156</v>
      </c>
      <c r="C394" s="75" t="s">
        <v>142</v>
      </c>
      <c r="D394" s="197"/>
      <c r="E394" s="29"/>
      <c r="F394" s="82">
        <f>IF(F211="-","-",F211*INDEX('3c Mappings'!$C$8:$O$21,MATCH($C394,'3c Mappings'!$B$8:$B$21,0),MATCH($B394,'3c Mappings'!$C$7:$O$7,0)))</f>
        <v>0</v>
      </c>
      <c r="G394" s="82">
        <f>IF(G211="-","-",G211*INDEX('3c Mappings'!$C$8:$O$21,MATCH($C394,'3c Mappings'!$B$8:$B$21,0),MATCH($B394,'3c Mappings'!$C$7:$O$7,0)))</f>
        <v>0</v>
      </c>
      <c r="H394" s="82">
        <f>IF(H211="-","-",H211*INDEX('3c Mappings'!$C$8:$O$21,MATCH($C394,'3c Mappings'!$B$8:$B$21,0),MATCH($B394,'3c Mappings'!$C$7:$O$7,0)))</f>
        <v>0</v>
      </c>
      <c r="I394" s="82">
        <f>IF(I211="-","-",I211*INDEX('3c Mappings'!$C$8:$O$21,MATCH($C394,'3c Mappings'!$B$8:$B$21,0),MATCH($B394,'3c Mappings'!$C$7:$O$7,0)))</f>
        <v>0</v>
      </c>
      <c r="J394" s="82">
        <f>IF(J211="-","-",J211*INDEX('3c Mappings'!$C$8:$O$21,MATCH($C394,'3c Mappings'!$B$8:$B$21,0),MATCH($B394,'3c Mappings'!$C$7:$O$7,0)))</f>
        <v>0</v>
      </c>
      <c r="K394" s="82">
        <f>IF(K211="-","-",K211*INDEX('3c Mappings'!$C$8:$O$21,MATCH($C394,'3c Mappings'!$B$8:$B$21,0),MATCH($B394,'3c Mappings'!$C$7:$O$7,0)))</f>
        <v>0</v>
      </c>
      <c r="L394" s="82">
        <f>IF(L211="-","-",L211*INDEX('3c Mappings'!$C$8:$O$21,MATCH($C394,'3c Mappings'!$B$8:$B$21,0),MATCH($B394,'3c Mappings'!$C$7:$O$7,0)))</f>
        <v>0</v>
      </c>
      <c r="M394" s="82">
        <f>IF(M211="-","-",M211*INDEX('3c Mappings'!$C$8:$O$21,MATCH($C394,'3c Mappings'!$B$8:$B$21,0),MATCH($B394,'3c Mappings'!$C$7:$O$7,0)))</f>
        <v>0</v>
      </c>
      <c r="N394" s="84"/>
      <c r="O394" s="82">
        <f>IF(O211="-","-",O211*INDEX('3c Mappings'!$C$8:$O$21,MATCH($C394,'3c Mappings'!$B$8:$B$21,0),MATCH($B394,'3c Mappings'!$C$7:$O$7,0)))</f>
        <v>0</v>
      </c>
      <c r="P394" s="82">
        <f>IF(P211="-","-",P211*INDEX('3c Mappings'!$C$8:$O$21,MATCH($C394,'3c Mappings'!$B$8:$B$21,0),MATCH($B394,'3c Mappings'!$C$7:$O$7,0)))</f>
        <v>0</v>
      </c>
      <c r="Q394" s="82">
        <f>IF(Q211="-","-",Q211*INDEX('3c Mappings'!$C$8:$O$21,MATCH($C394,'3c Mappings'!$B$8:$B$21,0),MATCH($B394,'3c Mappings'!$C$7:$O$7,0)))</f>
        <v>0</v>
      </c>
      <c r="R394" s="82">
        <f>IF(R211="-","-",R211*INDEX('3c Mappings'!$C$8:$O$21,MATCH($C394,'3c Mappings'!$B$8:$B$21,0),MATCH($B394,'3c Mappings'!$C$7:$O$7,0)))</f>
        <v>0</v>
      </c>
      <c r="S394" s="82">
        <f>IF(S211="-","-",S211*INDEX('3c Mappings'!$C$8:$O$21,MATCH($C394,'3c Mappings'!$B$8:$B$21,0),MATCH($B394,'3c Mappings'!$C$7:$O$7,0)))</f>
        <v>0</v>
      </c>
      <c r="T394" s="82">
        <f>IF(T211="-","-",T211*INDEX('3c Mappings'!$C$8:$O$21,MATCH($C394,'3c Mappings'!$B$8:$B$21,0),MATCH($B394,'3c Mappings'!$C$7:$O$7,0)))</f>
        <v>0</v>
      </c>
      <c r="U394" s="82">
        <f>IF(U211="-","-",U211*INDEX('3c Mappings'!$C$8:$O$21,MATCH($C394,'3c Mappings'!$B$8:$B$21,0),MATCH($B394,'3c Mappings'!$C$7:$O$7,0)))</f>
        <v>0</v>
      </c>
      <c r="V394" s="82">
        <f>IF(V211="-","-",V211*INDEX('3c Mappings'!$C$8:$O$21,MATCH($C394,'3c Mappings'!$B$8:$B$21,0),MATCH($B394,'3c Mappings'!$C$7:$O$7,0)))</f>
        <v>0</v>
      </c>
      <c r="W394" s="82">
        <f>IF(W211="-","-",W211*INDEX('3c Mappings'!$C$8:$O$21,MATCH($C394,'3c Mappings'!$B$8:$B$21,0),MATCH($B394,'3c Mappings'!$C$7:$O$7,0)))</f>
        <v>0</v>
      </c>
      <c r="X394" s="82" t="str">
        <f>IF(X211="-","-",X211*INDEX('3c Mappings'!$C$8:$O$21,MATCH($C394,'3c Mappings'!$B$8:$B$21,0),MATCH($B394,'3c Mappings'!$C$7:$O$7,0)))</f>
        <v>-</v>
      </c>
      <c r="Y394" s="82" t="str">
        <f>IF(Y211="-","-",Y211*INDEX('3c Mappings'!$C$8:$O$21,MATCH($C394,'3c Mappings'!$B$8:$B$21,0),MATCH($B394,'3c Mappings'!$C$7:$O$7,0)))</f>
        <v>-</v>
      </c>
      <c r="Z394" s="10"/>
    </row>
    <row r="395" spans="1:26" s="14" customFormat="1" ht="11.25">
      <c r="A395" s="10"/>
      <c r="B395" s="74" t="s">
        <v>157</v>
      </c>
      <c r="C395" s="75" t="s">
        <v>142</v>
      </c>
      <c r="D395" s="197"/>
      <c r="E395" s="29"/>
      <c r="F395" s="82">
        <f>IF(F212="-","-",F212*INDEX('3c Mappings'!$C$8:$O$21,MATCH($C395,'3c Mappings'!$B$8:$B$21,0),MATCH($B395,'3c Mappings'!$C$7:$O$7,0)))</f>
        <v>0</v>
      </c>
      <c r="G395" s="82">
        <f>IF(G212="-","-",G212*INDEX('3c Mappings'!$C$8:$O$21,MATCH($C395,'3c Mappings'!$B$8:$B$21,0),MATCH($B395,'3c Mappings'!$C$7:$O$7,0)))</f>
        <v>0</v>
      </c>
      <c r="H395" s="82">
        <f>IF(H212="-","-",H212*INDEX('3c Mappings'!$C$8:$O$21,MATCH($C395,'3c Mappings'!$B$8:$B$21,0),MATCH($B395,'3c Mappings'!$C$7:$O$7,0)))</f>
        <v>0</v>
      </c>
      <c r="I395" s="82">
        <f>IF(I212="-","-",I212*INDEX('3c Mappings'!$C$8:$O$21,MATCH($C395,'3c Mappings'!$B$8:$B$21,0),MATCH($B395,'3c Mappings'!$C$7:$O$7,0)))</f>
        <v>0</v>
      </c>
      <c r="J395" s="82">
        <f>IF(J212="-","-",J212*INDEX('3c Mappings'!$C$8:$O$21,MATCH($C395,'3c Mappings'!$B$8:$B$21,0),MATCH($B395,'3c Mappings'!$C$7:$O$7,0)))</f>
        <v>0</v>
      </c>
      <c r="K395" s="82">
        <f>IF(K212="-","-",K212*INDEX('3c Mappings'!$C$8:$O$21,MATCH($C395,'3c Mappings'!$B$8:$B$21,0),MATCH($B395,'3c Mappings'!$C$7:$O$7,0)))</f>
        <v>0</v>
      </c>
      <c r="L395" s="82">
        <f>IF(L212="-","-",L212*INDEX('3c Mappings'!$C$8:$O$21,MATCH($C395,'3c Mappings'!$B$8:$B$21,0),MATCH($B395,'3c Mappings'!$C$7:$O$7,0)))</f>
        <v>0</v>
      </c>
      <c r="M395" s="82">
        <f>IF(M212="-","-",M212*INDEX('3c Mappings'!$C$8:$O$21,MATCH($C395,'3c Mappings'!$B$8:$B$21,0),MATCH($B395,'3c Mappings'!$C$7:$O$7,0)))</f>
        <v>0</v>
      </c>
      <c r="N395" s="84"/>
      <c r="O395" s="82">
        <f>IF(O212="-","-",O212*INDEX('3c Mappings'!$C$8:$O$21,MATCH($C395,'3c Mappings'!$B$8:$B$21,0),MATCH($B395,'3c Mappings'!$C$7:$O$7,0)))</f>
        <v>0</v>
      </c>
      <c r="P395" s="82">
        <f>IF(P212="-","-",P212*INDEX('3c Mappings'!$C$8:$O$21,MATCH($C395,'3c Mappings'!$B$8:$B$21,0),MATCH($B395,'3c Mappings'!$C$7:$O$7,0)))</f>
        <v>0</v>
      </c>
      <c r="Q395" s="82">
        <f>IF(Q212="-","-",Q212*INDEX('3c Mappings'!$C$8:$O$21,MATCH($C395,'3c Mappings'!$B$8:$B$21,0),MATCH($B395,'3c Mappings'!$C$7:$O$7,0)))</f>
        <v>0</v>
      </c>
      <c r="R395" s="82">
        <f>IF(R212="-","-",R212*INDEX('3c Mappings'!$C$8:$O$21,MATCH($C395,'3c Mappings'!$B$8:$B$21,0),MATCH($B395,'3c Mappings'!$C$7:$O$7,0)))</f>
        <v>0</v>
      </c>
      <c r="S395" s="82">
        <f>IF(S212="-","-",S212*INDEX('3c Mappings'!$C$8:$O$21,MATCH($C395,'3c Mappings'!$B$8:$B$21,0),MATCH($B395,'3c Mappings'!$C$7:$O$7,0)))</f>
        <v>0</v>
      </c>
      <c r="T395" s="82">
        <f>IF(T212="-","-",T212*INDEX('3c Mappings'!$C$8:$O$21,MATCH($C395,'3c Mappings'!$B$8:$B$21,0),MATCH($B395,'3c Mappings'!$C$7:$O$7,0)))</f>
        <v>0</v>
      </c>
      <c r="U395" s="82">
        <f>IF(U212="-","-",U212*INDEX('3c Mappings'!$C$8:$O$21,MATCH($C395,'3c Mappings'!$B$8:$B$21,0),MATCH($B395,'3c Mappings'!$C$7:$O$7,0)))</f>
        <v>0</v>
      </c>
      <c r="V395" s="82">
        <f>IF(V212="-","-",V212*INDEX('3c Mappings'!$C$8:$O$21,MATCH($C395,'3c Mappings'!$B$8:$B$21,0),MATCH($B395,'3c Mappings'!$C$7:$O$7,0)))</f>
        <v>0</v>
      </c>
      <c r="W395" s="82">
        <f>IF(W212="-","-",W212*INDEX('3c Mappings'!$C$8:$O$21,MATCH($C395,'3c Mappings'!$B$8:$B$21,0),MATCH($B395,'3c Mappings'!$C$7:$O$7,0)))</f>
        <v>0</v>
      </c>
      <c r="X395" s="82" t="str">
        <f>IF(X212="-","-",X212*INDEX('3c Mappings'!$C$8:$O$21,MATCH($C395,'3c Mappings'!$B$8:$B$21,0),MATCH($B395,'3c Mappings'!$C$7:$O$7,0)))</f>
        <v>-</v>
      </c>
      <c r="Y395" s="82" t="str">
        <f>IF(Y212="-","-",Y212*INDEX('3c Mappings'!$C$8:$O$21,MATCH($C395,'3c Mappings'!$B$8:$B$21,0),MATCH($B395,'3c Mappings'!$C$7:$O$7,0)))</f>
        <v>-</v>
      </c>
      <c r="Z395" s="10"/>
    </row>
    <row r="396" spans="1:26" s="14" customFormat="1" ht="11.25">
      <c r="A396" s="10"/>
      <c r="B396" s="74" t="s">
        <v>158</v>
      </c>
      <c r="C396" s="75" t="s">
        <v>142</v>
      </c>
      <c r="D396" s="197"/>
      <c r="E396" s="29"/>
      <c r="F396" s="82">
        <f>IF(F213="-","-",F213*INDEX('3c Mappings'!$C$8:$O$21,MATCH($C396,'3c Mappings'!$B$8:$B$21,0),MATCH($B396,'3c Mappings'!$C$7:$O$7,0)))</f>
        <v>0</v>
      </c>
      <c r="G396" s="82">
        <f>IF(G213="-","-",G213*INDEX('3c Mappings'!$C$8:$O$21,MATCH($C396,'3c Mappings'!$B$8:$B$21,0),MATCH($B396,'3c Mappings'!$C$7:$O$7,0)))</f>
        <v>0</v>
      </c>
      <c r="H396" s="82">
        <f>IF(H213="-","-",H213*INDEX('3c Mappings'!$C$8:$O$21,MATCH($C396,'3c Mappings'!$B$8:$B$21,0),MATCH($B396,'3c Mappings'!$C$7:$O$7,0)))</f>
        <v>0</v>
      </c>
      <c r="I396" s="82">
        <f>IF(I213="-","-",I213*INDEX('3c Mappings'!$C$8:$O$21,MATCH($C396,'3c Mappings'!$B$8:$B$21,0),MATCH($B396,'3c Mappings'!$C$7:$O$7,0)))</f>
        <v>0</v>
      </c>
      <c r="J396" s="82">
        <f>IF(J213="-","-",J213*INDEX('3c Mappings'!$C$8:$O$21,MATCH($C396,'3c Mappings'!$B$8:$B$21,0),MATCH($B396,'3c Mappings'!$C$7:$O$7,0)))</f>
        <v>0</v>
      </c>
      <c r="K396" s="82">
        <f>IF(K213="-","-",K213*INDEX('3c Mappings'!$C$8:$O$21,MATCH($C396,'3c Mappings'!$B$8:$B$21,0),MATCH($B396,'3c Mappings'!$C$7:$O$7,0)))</f>
        <v>0</v>
      </c>
      <c r="L396" s="82">
        <f>IF(L213="-","-",L213*INDEX('3c Mappings'!$C$8:$O$21,MATCH($C396,'3c Mappings'!$B$8:$B$21,0),MATCH($B396,'3c Mappings'!$C$7:$O$7,0)))</f>
        <v>0</v>
      </c>
      <c r="M396" s="82">
        <f>IF(M213="-","-",M213*INDEX('3c Mappings'!$C$8:$O$21,MATCH($C396,'3c Mappings'!$B$8:$B$21,0),MATCH($B396,'3c Mappings'!$C$7:$O$7,0)))</f>
        <v>0</v>
      </c>
      <c r="N396" s="84"/>
      <c r="O396" s="82">
        <f>IF(O213="-","-",O213*INDEX('3c Mappings'!$C$8:$O$21,MATCH($C396,'3c Mappings'!$B$8:$B$21,0),MATCH($B396,'3c Mappings'!$C$7:$O$7,0)))</f>
        <v>0</v>
      </c>
      <c r="P396" s="82">
        <f>IF(P213="-","-",P213*INDEX('3c Mappings'!$C$8:$O$21,MATCH($C396,'3c Mappings'!$B$8:$B$21,0),MATCH($B396,'3c Mappings'!$C$7:$O$7,0)))</f>
        <v>0</v>
      </c>
      <c r="Q396" s="82">
        <f>IF(Q213="-","-",Q213*INDEX('3c Mappings'!$C$8:$O$21,MATCH($C396,'3c Mappings'!$B$8:$B$21,0),MATCH($B396,'3c Mappings'!$C$7:$O$7,0)))</f>
        <v>0</v>
      </c>
      <c r="R396" s="82">
        <f>IF(R213="-","-",R213*INDEX('3c Mappings'!$C$8:$O$21,MATCH($C396,'3c Mappings'!$B$8:$B$21,0),MATCH($B396,'3c Mappings'!$C$7:$O$7,0)))</f>
        <v>0</v>
      </c>
      <c r="S396" s="82">
        <f>IF(S213="-","-",S213*INDEX('3c Mappings'!$C$8:$O$21,MATCH($C396,'3c Mappings'!$B$8:$B$21,0),MATCH($B396,'3c Mappings'!$C$7:$O$7,0)))</f>
        <v>0</v>
      </c>
      <c r="T396" s="82">
        <f>IF(T213="-","-",T213*INDEX('3c Mappings'!$C$8:$O$21,MATCH($C396,'3c Mappings'!$B$8:$B$21,0),MATCH($B396,'3c Mappings'!$C$7:$O$7,0)))</f>
        <v>0</v>
      </c>
      <c r="U396" s="82">
        <f>IF(U213="-","-",U213*INDEX('3c Mappings'!$C$8:$O$21,MATCH($C396,'3c Mappings'!$B$8:$B$21,0),MATCH($B396,'3c Mappings'!$C$7:$O$7,0)))</f>
        <v>0</v>
      </c>
      <c r="V396" s="82">
        <f>IF(V213="-","-",V213*INDEX('3c Mappings'!$C$8:$O$21,MATCH($C396,'3c Mappings'!$B$8:$B$21,0),MATCH($B396,'3c Mappings'!$C$7:$O$7,0)))</f>
        <v>0</v>
      </c>
      <c r="W396" s="82">
        <f>IF(W213="-","-",W213*INDEX('3c Mappings'!$C$8:$O$21,MATCH($C396,'3c Mappings'!$B$8:$B$21,0),MATCH($B396,'3c Mappings'!$C$7:$O$7,0)))</f>
        <v>0</v>
      </c>
      <c r="X396" s="82" t="str">
        <f>IF(X213="-","-",X213*INDEX('3c Mappings'!$C$8:$O$21,MATCH($C396,'3c Mappings'!$B$8:$B$21,0),MATCH($B396,'3c Mappings'!$C$7:$O$7,0)))</f>
        <v>-</v>
      </c>
      <c r="Y396" s="82" t="str">
        <f>IF(Y213="-","-",Y213*INDEX('3c Mappings'!$C$8:$O$21,MATCH($C396,'3c Mappings'!$B$8:$B$21,0),MATCH($B396,'3c Mappings'!$C$7:$O$7,0)))</f>
        <v>-</v>
      </c>
      <c r="Z396" s="10"/>
    </row>
    <row r="397" spans="1:26" s="14" customFormat="1" ht="11.25">
      <c r="A397" s="10"/>
      <c r="B397" s="74" t="s">
        <v>159</v>
      </c>
      <c r="C397" s="75" t="s">
        <v>142</v>
      </c>
      <c r="D397" s="197"/>
      <c r="E397" s="29"/>
      <c r="F397" s="82">
        <f>IF(F214="-","-",F214*INDEX('3c Mappings'!$C$8:$O$21,MATCH($C397,'3c Mappings'!$B$8:$B$21,0),MATCH($B397,'3c Mappings'!$C$7:$O$7,0)))</f>
        <v>0</v>
      </c>
      <c r="G397" s="82">
        <f>IF(G214="-","-",G214*INDEX('3c Mappings'!$C$8:$O$21,MATCH($C397,'3c Mappings'!$B$8:$B$21,0),MATCH($B397,'3c Mappings'!$C$7:$O$7,0)))</f>
        <v>0</v>
      </c>
      <c r="H397" s="82">
        <f>IF(H214="-","-",H214*INDEX('3c Mappings'!$C$8:$O$21,MATCH($C397,'3c Mappings'!$B$8:$B$21,0),MATCH($B397,'3c Mappings'!$C$7:$O$7,0)))</f>
        <v>0</v>
      </c>
      <c r="I397" s="82">
        <f>IF(I214="-","-",I214*INDEX('3c Mappings'!$C$8:$O$21,MATCH($C397,'3c Mappings'!$B$8:$B$21,0),MATCH($B397,'3c Mappings'!$C$7:$O$7,0)))</f>
        <v>0</v>
      </c>
      <c r="J397" s="82">
        <f>IF(J214="-","-",J214*INDEX('3c Mappings'!$C$8:$O$21,MATCH($C397,'3c Mappings'!$B$8:$B$21,0),MATCH($B397,'3c Mappings'!$C$7:$O$7,0)))</f>
        <v>0</v>
      </c>
      <c r="K397" s="82">
        <f>IF(K214="-","-",K214*INDEX('3c Mappings'!$C$8:$O$21,MATCH($C397,'3c Mappings'!$B$8:$B$21,0),MATCH($B397,'3c Mappings'!$C$7:$O$7,0)))</f>
        <v>0</v>
      </c>
      <c r="L397" s="82">
        <f>IF(L214="-","-",L214*INDEX('3c Mappings'!$C$8:$O$21,MATCH($C397,'3c Mappings'!$B$8:$B$21,0),MATCH($B397,'3c Mappings'!$C$7:$O$7,0)))</f>
        <v>0</v>
      </c>
      <c r="M397" s="82">
        <f>IF(M214="-","-",M214*INDEX('3c Mappings'!$C$8:$O$21,MATCH($C397,'3c Mappings'!$B$8:$B$21,0),MATCH($B397,'3c Mappings'!$C$7:$O$7,0)))</f>
        <v>0</v>
      </c>
      <c r="N397" s="84"/>
      <c r="O397" s="82">
        <f>IF(O214="-","-",O214*INDEX('3c Mappings'!$C$8:$O$21,MATCH($C397,'3c Mappings'!$B$8:$B$21,0),MATCH($B397,'3c Mappings'!$C$7:$O$7,0)))</f>
        <v>0</v>
      </c>
      <c r="P397" s="82">
        <f>IF(P214="-","-",P214*INDEX('3c Mappings'!$C$8:$O$21,MATCH($C397,'3c Mappings'!$B$8:$B$21,0),MATCH($B397,'3c Mappings'!$C$7:$O$7,0)))</f>
        <v>0</v>
      </c>
      <c r="Q397" s="82">
        <f>IF(Q214="-","-",Q214*INDEX('3c Mappings'!$C$8:$O$21,MATCH($C397,'3c Mappings'!$B$8:$B$21,0),MATCH($B397,'3c Mappings'!$C$7:$O$7,0)))</f>
        <v>0</v>
      </c>
      <c r="R397" s="82">
        <f>IF(R214="-","-",R214*INDEX('3c Mappings'!$C$8:$O$21,MATCH($C397,'3c Mappings'!$B$8:$B$21,0),MATCH($B397,'3c Mappings'!$C$7:$O$7,0)))</f>
        <v>0</v>
      </c>
      <c r="S397" s="82">
        <f>IF(S214="-","-",S214*INDEX('3c Mappings'!$C$8:$O$21,MATCH($C397,'3c Mappings'!$B$8:$B$21,0),MATCH($B397,'3c Mappings'!$C$7:$O$7,0)))</f>
        <v>0</v>
      </c>
      <c r="T397" s="82">
        <f>IF(T214="-","-",T214*INDEX('3c Mappings'!$C$8:$O$21,MATCH($C397,'3c Mappings'!$B$8:$B$21,0),MATCH($B397,'3c Mappings'!$C$7:$O$7,0)))</f>
        <v>0</v>
      </c>
      <c r="U397" s="82">
        <f>IF(U214="-","-",U214*INDEX('3c Mappings'!$C$8:$O$21,MATCH($C397,'3c Mappings'!$B$8:$B$21,0),MATCH($B397,'3c Mappings'!$C$7:$O$7,0)))</f>
        <v>0</v>
      </c>
      <c r="V397" s="82">
        <f>IF(V214="-","-",V214*INDEX('3c Mappings'!$C$8:$O$21,MATCH($C397,'3c Mappings'!$B$8:$B$21,0),MATCH($B397,'3c Mappings'!$C$7:$O$7,0)))</f>
        <v>0</v>
      </c>
      <c r="W397" s="82">
        <f>IF(W214="-","-",W214*INDEX('3c Mappings'!$C$8:$O$21,MATCH($C397,'3c Mappings'!$B$8:$B$21,0),MATCH($B397,'3c Mappings'!$C$7:$O$7,0)))</f>
        <v>0</v>
      </c>
      <c r="X397" s="82" t="str">
        <f>IF(X214="-","-",X214*INDEX('3c Mappings'!$C$8:$O$21,MATCH($C397,'3c Mappings'!$B$8:$B$21,0),MATCH($B397,'3c Mappings'!$C$7:$O$7,0)))</f>
        <v>-</v>
      </c>
      <c r="Y397" s="82" t="str">
        <f>IF(Y214="-","-",Y214*INDEX('3c Mappings'!$C$8:$O$21,MATCH($C397,'3c Mappings'!$B$8:$B$21,0),MATCH($B397,'3c Mappings'!$C$7:$O$7,0)))</f>
        <v>-</v>
      </c>
      <c r="Z397" s="10"/>
    </row>
    <row r="398" spans="1:26" s="14" customFormat="1" ht="11.25">
      <c r="A398" s="10"/>
      <c r="B398" s="74" t="s">
        <v>160</v>
      </c>
      <c r="C398" s="75" t="s">
        <v>142</v>
      </c>
      <c r="D398" s="197"/>
      <c r="E398" s="29"/>
      <c r="F398" s="82">
        <f>IF(F215="-","-",F215*INDEX('3c Mappings'!$C$8:$O$21,MATCH($C398,'3c Mappings'!$B$8:$B$21,0),MATCH($B398,'3c Mappings'!$C$7:$O$7,0)))</f>
        <v>0</v>
      </c>
      <c r="G398" s="82">
        <f>IF(G215="-","-",G215*INDEX('3c Mappings'!$C$8:$O$21,MATCH($C398,'3c Mappings'!$B$8:$B$21,0),MATCH($B398,'3c Mappings'!$C$7:$O$7,0)))</f>
        <v>0</v>
      </c>
      <c r="H398" s="82">
        <f>IF(H215="-","-",H215*INDEX('3c Mappings'!$C$8:$O$21,MATCH($C398,'3c Mappings'!$B$8:$B$21,0),MATCH($B398,'3c Mappings'!$C$7:$O$7,0)))</f>
        <v>0</v>
      </c>
      <c r="I398" s="82">
        <f>IF(I215="-","-",I215*INDEX('3c Mappings'!$C$8:$O$21,MATCH($C398,'3c Mappings'!$B$8:$B$21,0),MATCH($B398,'3c Mappings'!$C$7:$O$7,0)))</f>
        <v>0</v>
      </c>
      <c r="J398" s="82">
        <f>IF(J215="-","-",J215*INDEX('3c Mappings'!$C$8:$O$21,MATCH($C398,'3c Mappings'!$B$8:$B$21,0),MATCH($B398,'3c Mappings'!$C$7:$O$7,0)))</f>
        <v>0</v>
      </c>
      <c r="K398" s="82">
        <f>IF(K215="-","-",K215*INDEX('3c Mappings'!$C$8:$O$21,MATCH($C398,'3c Mappings'!$B$8:$B$21,0),MATCH($B398,'3c Mappings'!$C$7:$O$7,0)))</f>
        <v>0</v>
      </c>
      <c r="L398" s="82">
        <f>IF(L215="-","-",L215*INDEX('3c Mappings'!$C$8:$O$21,MATCH($C398,'3c Mappings'!$B$8:$B$21,0),MATCH($B398,'3c Mappings'!$C$7:$O$7,0)))</f>
        <v>0</v>
      </c>
      <c r="M398" s="82">
        <f>IF(M215="-","-",M215*INDEX('3c Mappings'!$C$8:$O$21,MATCH($C398,'3c Mappings'!$B$8:$B$21,0),MATCH($B398,'3c Mappings'!$C$7:$O$7,0)))</f>
        <v>0</v>
      </c>
      <c r="N398" s="84"/>
      <c r="O398" s="82">
        <f>IF(O215="-","-",O215*INDEX('3c Mappings'!$C$8:$O$21,MATCH($C398,'3c Mappings'!$B$8:$B$21,0),MATCH($B398,'3c Mappings'!$C$7:$O$7,0)))</f>
        <v>0</v>
      </c>
      <c r="P398" s="82">
        <f>IF(P215="-","-",P215*INDEX('3c Mappings'!$C$8:$O$21,MATCH($C398,'3c Mappings'!$B$8:$B$21,0),MATCH($B398,'3c Mappings'!$C$7:$O$7,0)))</f>
        <v>0</v>
      </c>
      <c r="Q398" s="82">
        <f>IF(Q215="-","-",Q215*INDEX('3c Mappings'!$C$8:$O$21,MATCH($C398,'3c Mappings'!$B$8:$B$21,0),MATCH($B398,'3c Mappings'!$C$7:$O$7,0)))</f>
        <v>0</v>
      </c>
      <c r="R398" s="82">
        <f>IF(R215="-","-",R215*INDEX('3c Mappings'!$C$8:$O$21,MATCH($C398,'3c Mappings'!$B$8:$B$21,0),MATCH($B398,'3c Mappings'!$C$7:$O$7,0)))</f>
        <v>0</v>
      </c>
      <c r="S398" s="82">
        <f>IF(S215="-","-",S215*INDEX('3c Mappings'!$C$8:$O$21,MATCH($C398,'3c Mappings'!$B$8:$B$21,0),MATCH($B398,'3c Mappings'!$C$7:$O$7,0)))</f>
        <v>0</v>
      </c>
      <c r="T398" s="82">
        <f>IF(T215="-","-",T215*INDEX('3c Mappings'!$C$8:$O$21,MATCH($C398,'3c Mappings'!$B$8:$B$21,0),MATCH($B398,'3c Mappings'!$C$7:$O$7,0)))</f>
        <v>0</v>
      </c>
      <c r="U398" s="82">
        <f>IF(U215="-","-",U215*INDEX('3c Mappings'!$C$8:$O$21,MATCH($C398,'3c Mappings'!$B$8:$B$21,0),MATCH($B398,'3c Mappings'!$C$7:$O$7,0)))</f>
        <v>0</v>
      </c>
      <c r="V398" s="82">
        <f>IF(V215="-","-",V215*INDEX('3c Mappings'!$C$8:$O$21,MATCH($C398,'3c Mappings'!$B$8:$B$21,0),MATCH($B398,'3c Mappings'!$C$7:$O$7,0)))</f>
        <v>0</v>
      </c>
      <c r="W398" s="82">
        <f>IF(W215="-","-",W215*INDEX('3c Mappings'!$C$8:$O$21,MATCH($C398,'3c Mappings'!$B$8:$B$21,0),MATCH($B398,'3c Mappings'!$C$7:$O$7,0)))</f>
        <v>0</v>
      </c>
      <c r="X398" s="82" t="str">
        <f>IF(X215="-","-",X215*INDEX('3c Mappings'!$C$8:$O$21,MATCH($C398,'3c Mappings'!$B$8:$B$21,0),MATCH($B398,'3c Mappings'!$C$7:$O$7,0)))</f>
        <v>-</v>
      </c>
      <c r="Y398" s="82" t="str">
        <f>IF(Y215="-","-",Y215*INDEX('3c Mappings'!$C$8:$O$21,MATCH($C398,'3c Mappings'!$B$8:$B$21,0),MATCH($B398,'3c Mappings'!$C$7:$O$7,0)))</f>
        <v>-</v>
      </c>
      <c r="Z398" s="10"/>
    </row>
    <row r="399" spans="1:26" s="14" customFormat="1" ht="11.25">
      <c r="A399" s="10"/>
      <c r="B399" s="74" t="s">
        <v>161</v>
      </c>
      <c r="C399" s="75" t="s">
        <v>142</v>
      </c>
      <c r="D399" s="197"/>
      <c r="E399" s="29"/>
      <c r="F399" s="82">
        <f>IF(F216="-","-",F216*INDEX('3c Mappings'!$C$8:$O$21,MATCH($C399,'3c Mappings'!$B$8:$B$21,0),MATCH($B399,'3c Mappings'!$C$7:$O$7,0)))</f>
        <v>0</v>
      </c>
      <c r="G399" s="82">
        <f>IF(G216="-","-",G216*INDEX('3c Mappings'!$C$8:$O$21,MATCH($C399,'3c Mappings'!$B$8:$B$21,0),MATCH($B399,'3c Mappings'!$C$7:$O$7,0)))</f>
        <v>0</v>
      </c>
      <c r="H399" s="82">
        <f>IF(H216="-","-",H216*INDEX('3c Mappings'!$C$8:$O$21,MATCH($C399,'3c Mappings'!$B$8:$B$21,0),MATCH($B399,'3c Mappings'!$C$7:$O$7,0)))</f>
        <v>0</v>
      </c>
      <c r="I399" s="82">
        <f>IF(I216="-","-",I216*INDEX('3c Mappings'!$C$8:$O$21,MATCH($C399,'3c Mappings'!$B$8:$B$21,0),MATCH($B399,'3c Mappings'!$C$7:$O$7,0)))</f>
        <v>0</v>
      </c>
      <c r="J399" s="82">
        <f>IF(J216="-","-",J216*INDEX('3c Mappings'!$C$8:$O$21,MATCH($C399,'3c Mappings'!$B$8:$B$21,0),MATCH($B399,'3c Mappings'!$C$7:$O$7,0)))</f>
        <v>0</v>
      </c>
      <c r="K399" s="82">
        <f>IF(K216="-","-",K216*INDEX('3c Mappings'!$C$8:$O$21,MATCH($C399,'3c Mappings'!$B$8:$B$21,0),MATCH($B399,'3c Mappings'!$C$7:$O$7,0)))</f>
        <v>0</v>
      </c>
      <c r="L399" s="82">
        <f>IF(L216="-","-",L216*INDEX('3c Mappings'!$C$8:$O$21,MATCH($C399,'3c Mappings'!$B$8:$B$21,0),MATCH($B399,'3c Mappings'!$C$7:$O$7,0)))</f>
        <v>0</v>
      </c>
      <c r="M399" s="82">
        <f>IF(M216="-","-",M216*INDEX('3c Mappings'!$C$8:$O$21,MATCH($C399,'3c Mappings'!$B$8:$B$21,0),MATCH($B399,'3c Mappings'!$C$7:$O$7,0)))</f>
        <v>0</v>
      </c>
      <c r="N399" s="84"/>
      <c r="O399" s="82">
        <f>IF(O216="-","-",O216*INDEX('3c Mappings'!$C$8:$O$21,MATCH($C399,'3c Mappings'!$B$8:$B$21,0),MATCH($B399,'3c Mappings'!$C$7:$O$7,0)))</f>
        <v>0</v>
      </c>
      <c r="P399" s="82">
        <f>IF(P216="-","-",P216*INDEX('3c Mappings'!$C$8:$O$21,MATCH($C399,'3c Mappings'!$B$8:$B$21,0),MATCH($B399,'3c Mappings'!$C$7:$O$7,0)))</f>
        <v>0</v>
      </c>
      <c r="Q399" s="82">
        <f>IF(Q216="-","-",Q216*INDEX('3c Mappings'!$C$8:$O$21,MATCH($C399,'3c Mappings'!$B$8:$B$21,0),MATCH($B399,'3c Mappings'!$C$7:$O$7,0)))</f>
        <v>0</v>
      </c>
      <c r="R399" s="82">
        <f>IF(R216="-","-",R216*INDEX('3c Mappings'!$C$8:$O$21,MATCH($C399,'3c Mappings'!$B$8:$B$21,0),MATCH($B399,'3c Mappings'!$C$7:$O$7,0)))</f>
        <v>0</v>
      </c>
      <c r="S399" s="82">
        <f>IF(S216="-","-",S216*INDEX('3c Mappings'!$C$8:$O$21,MATCH($C399,'3c Mappings'!$B$8:$B$21,0),MATCH($B399,'3c Mappings'!$C$7:$O$7,0)))</f>
        <v>0</v>
      </c>
      <c r="T399" s="82">
        <f>IF(T216="-","-",T216*INDEX('3c Mappings'!$C$8:$O$21,MATCH($C399,'3c Mappings'!$B$8:$B$21,0),MATCH($B399,'3c Mappings'!$C$7:$O$7,0)))</f>
        <v>0</v>
      </c>
      <c r="U399" s="82">
        <f>IF(U216="-","-",U216*INDEX('3c Mappings'!$C$8:$O$21,MATCH($C399,'3c Mappings'!$B$8:$B$21,0),MATCH($B399,'3c Mappings'!$C$7:$O$7,0)))</f>
        <v>0</v>
      </c>
      <c r="V399" s="82">
        <f>IF(V216="-","-",V216*INDEX('3c Mappings'!$C$8:$O$21,MATCH($C399,'3c Mappings'!$B$8:$B$21,0),MATCH($B399,'3c Mappings'!$C$7:$O$7,0)))</f>
        <v>0</v>
      </c>
      <c r="W399" s="82">
        <f>IF(W216="-","-",W216*INDEX('3c Mappings'!$C$8:$O$21,MATCH($C399,'3c Mappings'!$B$8:$B$21,0),MATCH($B399,'3c Mappings'!$C$7:$O$7,0)))</f>
        <v>0</v>
      </c>
      <c r="X399" s="82" t="str">
        <f>IF(X216="-","-",X216*INDEX('3c Mappings'!$C$8:$O$21,MATCH($C399,'3c Mappings'!$B$8:$B$21,0),MATCH($B399,'3c Mappings'!$C$7:$O$7,0)))</f>
        <v>-</v>
      </c>
      <c r="Y399" s="82" t="str">
        <f>IF(Y216="-","-",Y216*INDEX('3c Mappings'!$C$8:$O$21,MATCH($C399,'3c Mappings'!$B$8:$B$21,0),MATCH($B399,'3c Mappings'!$C$7:$O$7,0)))</f>
        <v>-</v>
      </c>
      <c r="Z399" s="10"/>
    </row>
    <row r="400" spans="1:26" s="14" customFormat="1" ht="11.25">
      <c r="A400" s="10"/>
      <c r="B400" s="74" t="s">
        <v>162</v>
      </c>
      <c r="C400" s="75" t="s">
        <v>142</v>
      </c>
      <c r="D400" s="197"/>
      <c r="E400" s="29"/>
      <c r="F400" s="82">
        <f>IF(F217="-","-",F217*INDEX('3c Mappings'!$C$8:$O$21,MATCH($C400,'3c Mappings'!$B$8:$B$21,0),MATCH($B400,'3c Mappings'!$C$7:$O$7,0)))</f>
        <v>103.94219354838711</v>
      </c>
      <c r="G400" s="82">
        <f>IF(G217="-","-",G217*INDEX('3c Mappings'!$C$8:$O$21,MATCH($C400,'3c Mappings'!$B$8:$B$21,0),MATCH($B400,'3c Mappings'!$C$7:$O$7,0)))</f>
        <v>103.94219354838711</v>
      </c>
      <c r="H400" s="82">
        <f>IF(H217="-","-",H217*INDEX('3c Mappings'!$C$8:$O$21,MATCH($C400,'3c Mappings'!$B$8:$B$21,0),MATCH($B400,'3c Mappings'!$C$7:$O$7,0)))</f>
        <v>116.40728939828081</v>
      </c>
      <c r="I400" s="82">
        <f>IF(I217="-","-",I217*INDEX('3c Mappings'!$C$8:$O$21,MATCH($C400,'3c Mappings'!$B$8:$B$21,0),MATCH($B400,'3c Mappings'!$C$7:$O$7,0)))</f>
        <v>116.40728939828081</v>
      </c>
      <c r="J400" s="82">
        <f>IF(J217="-","-",J217*INDEX('3c Mappings'!$C$8:$O$21,MATCH($C400,'3c Mappings'!$B$8:$B$21,0),MATCH($B400,'3c Mappings'!$C$7:$O$7,0)))</f>
        <v>112.17028571428571</v>
      </c>
      <c r="K400" s="82">
        <f>IF(K217="-","-",K217*INDEX('3c Mappings'!$C$8:$O$21,MATCH($C400,'3c Mappings'!$B$8:$B$21,0),MATCH($B400,'3c Mappings'!$C$7:$O$7,0)))</f>
        <v>112.17028571428571</v>
      </c>
      <c r="L400" s="82">
        <f>IF(L217="-","-",L217*INDEX('3c Mappings'!$C$8:$O$21,MATCH($C400,'3c Mappings'!$B$8:$B$21,0),MATCH($B400,'3c Mappings'!$C$7:$O$7,0)))</f>
        <v>116.98113274336282</v>
      </c>
      <c r="M400" s="82">
        <f>IF(M217="-","-",M217*INDEX('3c Mappings'!$C$8:$O$21,MATCH($C400,'3c Mappings'!$B$8:$B$21,0),MATCH($B400,'3c Mappings'!$C$7:$O$7,0)))</f>
        <v>116.98113274336282</v>
      </c>
      <c r="N400" s="84"/>
      <c r="O400" s="82">
        <f>IF(O217="-","-",O217*INDEX('3c Mappings'!$C$8:$O$21,MATCH($C400,'3c Mappings'!$B$8:$B$21,0),MATCH($B400,'3c Mappings'!$C$7:$O$7,0)))</f>
        <v>116.98113274336282</v>
      </c>
      <c r="P400" s="82">
        <f>IF(P217="-","-",P217*INDEX('3c Mappings'!$C$8:$O$21,MATCH($C400,'3c Mappings'!$B$8:$B$21,0),MATCH($B400,'3c Mappings'!$C$7:$O$7,0)))</f>
        <v>119.69546041055719</v>
      </c>
      <c r="Q400" s="82">
        <f>IF(Q217="-","-",Q217*INDEX('3c Mappings'!$C$8:$O$21,MATCH($C400,'3c Mappings'!$B$8:$B$21,0),MATCH($B400,'3c Mappings'!$C$7:$O$7,0)))</f>
        <v>119.69546041055719</v>
      </c>
      <c r="R400" s="82">
        <f>IF(R217="-","-",R217*INDEX('3c Mappings'!$C$8:$O$21,MATCH($C400,'3c Mappings'!$B$8:$B$21,0),MATCH($B400,'3c Mappings'!$C$7:$O$7,0)))</f>
        <v>129.99599999999998</v>
      </c>
      <c r="S400" s="82">
        <f>IF(S217="-","-",S217*INDEX('3c Mappings'!$C$8:$O$21,MATCH($C400,'3c Mappings'!$B$8:$B$21,0),MATCH($B400,'3c Mappings'!$C$7:$O$7,0)))</f>
        <v>129.99599999999998</v>
      </c>
      <c r="T400" s="82">
        <f>IF(T217="-","-",T217*INDEX('3c Mappings'!$C$8:$O$21,MATCH($C400,'3c Mappings'!$B$8:$B$21,0),MATCH($B400,'3c Mappings'!$C$7:$O$7,0)))</f>
        <v>107.23070553935861</v>
      </c>
      <c r="U400" s="82">
        <f>IF(U217="-","-",U217*INDEX('3c Mappings'!$C$8:$O$21,MATCH($C400,'3c Mappings'!$B$8:$B$21,0),MATCH($B400,'3c Mappings'!$C$7:$O$7,0)))</f>
        <v>107.23070553935861</v>
      </c>
      <c r="V400" s="82">
        <f>IF(V217="-","-",V217*INDEX('3c Mappings'!$C$8:$O$21,MATCH($C400,'3c Mappings'!$B$8:$B$21,0),MATCH($B400,'3c Mappings'!$C$7:$O$7,0)))</f>
        <v>159.91758139534886</v>
      </c>
      <c r="W400" s="82">
        <f>IF(W217="-","-",W217*INDEX('3c Mappings'!$C$8:$O$21,MATCH($C400,'3c Mappings'!$B$8:$B$21,0),MATCH($B400,'3c Mappings'!$C$7:$O$7,0)))</f>
        <v>149.69665116279072</v>
      </c>
      <c r="X400" s="82" t="str">
        <f>IF(X217="-","-",X217*INDEX('3c Mappings'!$C$8:$O$21,MATCH($C400,'3c Mappings'!$B$8:$B$21,0),MATCH($B400,'3c Mappings'!$C$7:$O$7,0)))</f>
        <v>-</v>
      </c>
      <c r="Y400" s="82" t="str">
        <f>IF(Y217="-","-",Y217*INDEX('3c Mappings'!$C$8:$O$21,MATCH($C400,'3c Mappings'!$B$8:$B$21,0),MATCH($B400,'3c Mappings'!$C$7:$O$7,0)))</f>
        <v>-</v>
      </c>
      <c r="Z400" s="10"/>
    </row>
    <row r="401" spans="1:26" s="14" customFormat="1" ht="11.25">
      <c r="A401" s="10"/>
      <c r="B401" s="74" t="s">
        <v>163</v>
      </c>
      <c r="C401" s="75" t="s">
        <v>142</v>
      </c>
      <c r="D401" s="197"/>
      <c r="E401" s="29"/>
      <c r="F401" s="82">
        <f>IF(F218="-","-",F218*INDEX('3c Mappings'!$C$8:$O$21,MATCH($C401,'3c Mappings'!$B$8:$B$21,0),MATCH($B401,'3c Mappings'!$C$7:$O$7,0)))</f>
        <v>0</v>
      </c>
      <c r="G401" s="82">
        <f>IF(G218="-","-",G218*INDEX('3c Mappings'!$C$8:$O$21,MATCH($C401,'3c Mappings'!$B$8:$B$21,0),MATCH($B401,'3c Mappings'!$C$7:$O$7,0)))</f>
        <v>0</v>
      </c>
      <c r="H401" s="82">
        <f>IF(H218="-","-",H218*INDEX('3c Mappings'!$C$8:$O$21,MATCH($C401,'3c Mappings'!$B$8:$B$21,0),MATCH($B401,'3c Mappings'!$C$7:$O$7,0)))</f>
        <v>0</v>
      </c>
      <c r="I401" s="82">
        <f>IF(I218="-","-",I218*INDEX('3c Mappings'!$C$8:$O$21,MATCH($C401,'3c Mappings'!$B$8:$B$21,0),MATCH($B401,'3c Mappings'!$C$7:$O$7,0)))</f>
        <v>0</v>
      </c>
      <c r="J401" s="82">
        <f>IF(J218="-","-",J218*INDEX('3c Mappings'!$C$8:$O$21,MATCH($C401,'3c Mappings'!$B$8:$B$21,0),MATCH($B401,'3c Mappings'!$C$7:$O$7,0)))</f>
        <v>0</v>
      </c>
      <c r="K401" s="82">
        <f>IF(K218="-","-",K218*INDEX('3c Mappings'!$C$8:$O$21,MATCH($C401,'3c Mappings'!$B$8:$B$21,0),MATCH($B401,'3c Mappings'!$C$7:$O$7,0)))</f>
        <v>0</v>
      </c>
      <c r="L401" s="82">
        <f>IF(L218="-","-",L218*INDEX('3c Mappings'!$C$8:$O$21,MATCH($C401,'3c Mappings'!$B$8:$B$21,0),MATCH($B401,'3c Mappings'!$C$7:$O$7,0)))</f>
        <v>0</v>
      </c>
      <c r="M401" s="82">
        <f>IF(M218="-","-",M218*INDEX('3c Mappings'!$C$8:$O$21,MATCH($C401,'3c Mappings'!$B$8:$B$21,0),MATCH($B401,'3c Mappings'!$C$7:$O$7,0)))</f>
        <v>0</v>
      </c>
      <c r="N401" s="84"/>
      <c r="O401" s="82">
        <f>IF(O218="-","-",O218*INDEX('3c Mappings'!$C$8:$O$21,MATCH($C401,'3c Mappings'!$B$8:$B$21,0),MATCH($B401,'3c Mappings'!$C$7:$O$7,0)))</f>
        <v>0</v>
      </c>
      <c r="P401" s="82">
        <f>IF(P218="-","-",P218*INDEX('3c Mappings'!$C$8:$O$21,MATCH($C401,'3c Mappings'!$B$8:$B$21,0),MATCH($B401,'3c Mappings'!$C$7:$O$7,0)))</f>
        <v>0</v>
      </c>
      <c r="Q401" s="82">
        <f>IF(Q218="-","-",Q218*INDEX('3c Mappings'!$C$8:$O$21,MATCH($C401,'3c Mappings'!$B$8:$B$21,0),MATCH($B401,'3c Mappings'!$C$7:$O$7,0)))</f>
        <v>0</v>
      </c>
      <c r="R401" s="82">
        <f>IF(R218="-","-",R218*INDEX('3c Mappings'!$C$8:$O$21,MATCH($C401,'3c Mappings'!$B$8:$B$21,0),MATCH($B401,'3c Mappings'!$C$7:$O$7,0)))</f>
        <v>0</v>
      </c>
      <c r="S401" s="82">
        <f>IF(S218="-","-",S218*INDEX('3c Mappings'!$C$8:$O$21,MATCH($C401,'3c Mappings'!$B$8:$B$21,0),MATCH($B401,'3c Mappings'!$C$7:$O$7,0)))</f>
        <v>0</v>
      </c>
      <c r="T401" s="82">
        <f>IF(T218="-","-",T218*INDEX('3c Mappings'!$C$8:$O$21,MATCH($C401,'3c Mappings'!$B$8:$B$21,0),MATCH($B401,'3c Mappings'!$C$7:$O$7,0)))</f>
        <v>0</v>
      </c>
      <c r="U401" s="82">
        <f>IF(U218="-","-",U218*INDEX('3c Mappings'!$C$8:$O$21,MATCH($C401,'3c Mappings'!$B$8:$B$21,0),MATCH($B401,'3c Mappings'!$C$7:$O$7,0)))</f>
        <v>0</v>
      </c>
      <c r="V401" s="82">
        <f>IF(V218="-","-",V218*INDEX('3c Mappings'!$C$8:$O$21,MATCH($C401,'3c Mappings'!$B$8:$B$21,0),MATCH($B401,'3c Mappings'!$C$7:$O$7,0)))</f>
        <v>0</v>
      </c>
      <c r="W401" s="82">
        <f>IF(W218="-","-",W218*INDEX('3c Mappings'!$C$8:$O$21,MATCH($C401,'3c Mappings'!$B$8:$B$21,0),MATCH($B401,'3c Mappings'!$C$7:$O$7,0)))</f>
        <v>0</v>
      </c>
      <c r="X401" s="82" t="str">
        <f>IF(X218="-","-",X218*INDEX('3c Mappings'!$C$8:$O$21,MATCH($C401,'3c Mappings'!$B$8:$B$21,0),MATCH($B401,'3c Mappings'!$C$7:$O$7,0)))</f>
        <v>-</v>
      </c>
      <c r="Y401" s="82" t="str">
        <f>IF(Y218="-","-",Y218*INDEX('3c Mappings'!$C$8:$O$21,MATCH($C401,'3c Mappings'!$B$8:$B$21,0),MATCH($B401,'3c Mappings'!$C$7:$O$7,0)))</f>
        <v>-</v>
      </c>
      <c r="Z401" s="10"/>
    </row>
    <row r="402" spans="1:26" s="14" customFormat="1" ht="11.25">
      <c r="A402" s="10"/>
      <c r="B402" s="74" t="s">
        <v>164</v>
      </c>
      <c r="C402" s="75" t="s">
        <v>142</v>
      </c>
      <c r="D402" s="197"/>
      <c r="E402" s="29"/>
      <c r="F402" s="82">
        <f>IF(F219="-","-",F219*INDEX('3c Mappings'!$C$8:$O$21,MATCH($C402,'3c Mappings'!$B$8:$B$21,0),MATCH($B402,'3c Mappings'!$C$7:$O$7,0)))</f>
        <v>0</v>
      </c>
      <c r="G402" s="82">
        <f>IF(G219="-","-",G219*INDEX('3c Mappings'!$C$8:$O$21,MATCH($C402,'3c Mappings'!$B$8:$B$21,0),MATCH($B402,'3c Mappings'!$C$7:$O$7,0)))</f>
        <v>0</v>
      </c>
      <c r="H402" s="82">
        <f>IF(H219="-","-",H219*INDEX('3c Mappings'!$C$8:$O$21,MATCH($C402,'3c Mappings'!$B$8:$B$21,0),MATCH($B402,'3c Mappings'!$C$7:$O$7,0)))</f>
        <v>0</v>
      </c>
      <c r="I402" s="82">
        <f>IF(I219="-","-",I219*INDEX('3c Mappings'!$C$8:$O$21,MATCH($C402,'3c Mappings'!$B$8:$B$21,0),MATCH($B402,'3c Mappings'!$C$7:$O$7,0)))</f>
        <v>0</v>
      </c>
      <c r="J402" s="82">
        <f>IF(J219="-","-",J219*INDEX('3c Mappings'!$C$8:$O$21,MATCH($C402,'3c Mappings'!$B$8:$B$21,0),MATCH($B402,'3c Mappings'!$C$7:$O$7,0)))</f>
        <v>0</v>
      </c>
      <c r="K402" s="82">
        <f>IF(K219="-","-",K219*INDEX('3c Mappings'!$C$8:$O$21,MATCH($C402,'3c Mappings'!$B$8:$B$21,0),MATCH($B402,'3c Mappings'!$C$7:$O$7,0)))</f>
        <v>0</v>
      </c>
      <c r="L402" s="82">
        <f>IF(L219="-","-",L219*INDEX('3c Mappings'!$C$8:$O$21,MATCH($C402,'3c Mappings'!$B$8:$B$21,0),MATCH($B402,'3c Mappings'!$C$7:$O$7,0)))</f>
        <v>0</v>
      </c>
      <c r="M402" s="82">
        <f>IF(M219="-","-",M219*INDEX('3c Mappings'!$C$8:$O$21,MATCH($C402,'3c Mappings'!$B$8:$B$21,0),MATCH($B402,'3c Mappings'!$C$7:$O$7,0)))</f>
        <v>0</v>
      </c>
      <c r="N402" s="84"/>
      <c r="O402" s="82">
        <f>IF(O219="-","-",O219*INDEX('3c Mappings'!$C$8:$O$21,MATCH($C402,'3c Mappings'!$B$8:$B$21,0),MATCH($B402,'3c Mappings'!$C$7:$O$7,0)))</f>
        <v>0</v>
      </c>
      <c r="P402" s="82">
        <f>IF(P219="-","-",P219*INDEX('3c Mappings'!$C$8:$O$21,MATCH($C402,'3c Mappings'!$B$8:$B$21,0),MATCH($B402,'3c Mappings'!$C$7:$O$7,0)))</f>
        <v>0</v>
      </c>
      <c r="Q402" s="82">
        <f>IF(Q219="-","-",Q219*INDEX('3c Mappings'!$C$8:$O$21,MATCH($C402,'3c Mappings'!$B$8:$B$21,0),MATCH($B402,'3c Mappings'!$C$7:$O$7,0)))</f>
        <v>0</v>
      </c>
      <c r="R402" s="82">
        <f>IF(R219="-","-",R219*INDEX('3c Mappings'!$C$8:$O$21,MATCH($C402,'3c Mappings'!$B$8:$B$21,0),MATCH($B402,'3c Mappings'!$C$7:$O$7,0)))</f>
        <v>0</v>
      </c>
      <c r="S402" s="82">
        <f>IF(S219="-","-",S219*INDEX('3c Mappings'!$C$8:$O$21,MATCH($C402,'3c Mappings'!$B$8:$B$21,0),MATCH($B402,'3c Mappings'!$C$7:$O$7,0)))</f>
        <v>0</v>
      </c>
      <c r="T402" s="82">
        <f>IF(T219="-","-",T219*INDEX('3c Mappings'!$C$8:$O$21,MATCH($C402,'3c Mappings'!$B$8:$B$21,0),MATCH($B402,'3c Mappings'!$C$7:$O$7,0)))</f>
        <v>0</v>
      </c>
      <c r="U402" s="82">
        <f>IF(U219="-","-",U219*INDEX('3c Mappings'!$C$8:$O$21,MATCH($C402,'3c Mappings'!$B$8:$B$21,0),MATCH($B402,'3c Mappings'!$C$7:$O$7,0)))</f>
        <v>0</v>
      </c>
      <c r="V402" s="82">
        <f>IF(V219="-","-",V219*INDEX('3c Mappings'!$C$8:$O$21,MATCH($C402,'3c Mappings'!$B$8:$B$21,0),MATCH($B402,'3c Mappings'!$C$7:$O$7,0)))</f>
        <v>0</v>
      </c>
      <c r="W402" s="82">
        <f>IF(W219="-","-",W219*INDEX('3c Mappings'!$C$8:$O$21,MATCH($C402,'3c Mappings'!$B$8:$B$21,0),MATCH($B402,'3c Mappings'!$C$7:$O$7,0)))</f>
        <v>0</v>
      </c>
      <c r="X402" s="82" t="str">
        <f>IF(X219="-","-",X219*INDEX('3c Mappings'!$C$8:$O$21,MATCH($C402,'3c Mappings'!$B$8:$B$21,0),MATCH($B402,'3c Mappings'!$C$7:$O$7,0)))</f>
        <v>-</v>
      </c>
      <c r="Y402" s="82" t="str">
        <f>IF(Y219="-","-",Y219*INDEX('3c Mappings'!$C$8:$O$21,MATCH($C402,'3c Mappings'!$B$8:$B$21,0),MATCH($B402,'3c Mappings'!$C$7:$O$7,0)))</f>
        <v>-</v>
      </c>
      <c r="Z402" s="10"/>
    </row>
    <row r="403" spans="1:26" s="14" customFormat="1" ht="11.25">
      <c r="A403" s="10"/>
      <c r="B403" s="74" t="s">
        <v>165</v>
      </c>
      <c r="C403" s="75" t="s">
        <v>142</v>
      </c>
      <c r="D403" s="197"/>
      <c r="E403" s="29"/>
      <c r="F403" s="82">
        <f>IF(F220="-","-",F220*INDEX('3c Mappings'!$C$8:$O$21,MATCH($C403,'3c Mappings'!$B$8:$B$21,0),MATCH($B403,'3c Mappings'!$C$7:$O$7,0)))</f>
        <v>0</v>
      </c>
      <c r="G403" s="82">
        <f>IF(G220="-","-",G220*INDEX('3c Mappings'!$C$8:$O$21,MATCH($C403,'3c Mappings'!$B$8:$B$21,0),MATCH($B403,'3c Mappings'!$C$7:$O$7,0)))</f>
        <v>0</v>
      </c>
      <c r="H403" s="82">
        <f>IF(H220="-","-",H220*INDEX('3c Mappings'!$C$8:$O$21,MATCH($C403,'3c Mappings'!$B$8:$B$21,0),MATCH($B403,'3c Mappings'!$C$7:$O$7,0)))</f>
        <v>0</v>
      </c>
      <c r="I403" s="82">
        <f>IF(I220="-","-",I220*INDEX('3c Mappings'!$C$8:$O$21,MATCH($C403,'3c Mappings'!$B$8:$B$21,0),MATCH($B403,'3c Mappings'!$C$7:$O$7,0)))</f>
        <v>0</v>
      </c>
      <c r="J403" s="82">
        <f>IF(J220="-","-",J220*INDEX('3c Mappings'!$C$8:$O$21,MATCH($C403,'3c Mappings'!$B$8:$B$21,0),MATCH($B403,'3c Mappings'!$C$7:$O$7,0)))</f>
        <v>0</v>
      </c>
      <c r="K403" s="82">
        <f>IF(K220="-","-",K220*INDEX('3c Mappings'!$C$8:$O$21,MATCH($C403,'3c Mappings'!$B$8:$B$21,0),MATCH($B403,'3c Mappings'!$C$7:$O$7,0)))</f>
        <v>0</v>
      </c>
      <c r="L403" s="82">
        <f>IF(L220="-","-",L220*INDEX('3c Mappings'!$C$8:$O$21,MATCH($C403,'3c Mappings'!$B$8:$B$21,0),MATCH($B403,'3c Mappings'!$C$7:$O$7,0)))</f>
        <v>0</v>
      </c>
      <c r="M403" s="82">
        <f>IF(M220="-","-",M220*INDEX('3c Mappings'!$C$8:$O$21,MATCH($C403,'3c Mappings'!$B$8:$B$21,0),MATCH($B403,'3c Mappings'!$C$7:$O$7,0)))</f>
        <v>0</v>
      </c>
      <c r="N403" s="84"/>
      <c r="O403" s="82">
        <f>IF(O220="-","-",O220*INDEX('3c Mappings'!$C$8:$O$21,MATCH($C403,'3c Mappings'!$B$8:$B$21,0),MATCH($B403,'3c Mappings'!$C$7:$O$7,0)))</f>
        <v>0</v>
      </c>
      <c r="P403" s="82">
        <f>IF(P220="-","-",P220*INDEX('3c Mappings'!$C$8:$O$21,MATCH($C403,'3c Mappings'!$B$8:$B$21,0),MATCH($B403,'3c Mappings'!$C$7:$O$7,0)))</f>
        <v>0</v>
      </c>
      <c r="Q403" s="82">
        <f>IF(Q220="-","-",Q220*INDEX('3c Mappings'!$C$8:$O$21,MATCH($C403,'3c Mappings'!$B$8:$B$21,0),MATCH($B403,'3c Mappings'!$C$7:$O$7,0)))</f>
        <v>0</v>
      </c>
      <c r="R403" s="82">
        <f>IF(R220="-","-",R220*INDEX('3c Mappings'!$C$8:$O$21,MATCH($C403,'3c Mappings'!$B$8:$B$21,0),MATCH($B403,'3c Mappings'!$C$7:$O$7,0)))</f>
        <v>0</v>
      </c>
      <c r="S403" s="82">
        <f>IF(S220="-","-",S220*INDEX('3c Mappings'!$C$8:$O$21,MATCH($C403,'3c Mappings'!$B$8:$B$21,0),MATCH($B403,'3c Mappings'!$C$7:$O$7,0)))</f>
        <v>0</v>
      </c>
      <c r="T403" s="82">
        <f>IF(T220="-","-",T220*INDEX('3c Mappings'!$C$8:$O$21,MATCH($C403,'3c Mappings'!$B$8:$B$21,0),MATCH($B403,'3c Mappings'!$C$7:$O$7,0)))</f>
        <v>0</v>
      </c>
      <c r="U403" s="82">
        <f>IF(U220="-","-",U220*INDEX('3c Mappings'!$C$8:$O$21,MATCH($C403,'3c Mappings'!$B$8:$B$21,0),MATCH($B403,'3c Mappings'!$C$7:$O$7,0)))</f>
        <v>0</v>
      </c>
      <c r="V403" s="82">
        <f>IF(V220="-","-",V220*INDEX('3c Mappings'!$C$8:$O$21,MATCH($C403,'3c Mappings'!$B$8:$B$21,0),MATCH($B403,'3c Mappings'!$C$7:$O$7,0)))</f>
        <v>0</v>
      </c>
      <c r="W403" s="82">
        <f>IF(W220="-","-",W220*INDEX('3c Mappings'!$C$8:$O$21,MATCH($C403,'3c Mappings'!$B$8:$B$21,0),MATCH($B403,'3c Mappings'!$C$7:$O$7,0)))</f>
        <v>0</v>
      </c>
      <c r="X403" s="82" t="str">
        <f>IF(X220="-","-",X220*INDEX('3c Mappings'!$C$8:$O$21,MATCH($C403,'3c Mappings'!$B$8:$B$21,0),MATCH($B403,'3c Mappings'!$C$7:$O$7,0)))</f>
        <v>-</v>
      </c>
      <c r="Y403" s="82" t="str">
        <f>IF(Y220="-","-",Y220*INDEX('3c Mappings'!$C$8:$O$21,MATCH($C403,'3c Mappings'!$B$8:$B$21,0),MATCH($B403,'3c Mappings'!$C$7:$O$7,0)))</f>
        <v>-</v>
      </c>
      <c r="Z403" s="10"/>
    </row>
    <row r="404" spans="1:26" s="14" customFormat="1" ht="11.25">
      <c r="A404" s="10"/>
      <c r="B404" s="74" t="s">
        <v>166</v>
      </c>
      <c r="C404" s="75" t="s">
        <v>142</v>
      </c>
      <c r="D404" s="197"/>
      <c r="E404" s="29"/>
      <c r="F404" s="82">
        <f>IF(F221="-","-",F221*INDEX('3c Mappings'!$C$8:$O$21,MATCH($C404,'3c Mappings'!$B$8:$B$21,0),MATCH($B404,'3c Mappings'!$C$7:$O$7,0)))</f>
        <v>0</v>
      </c>
      <c r="G404" s="82">
        <f>IF(G221="-","-",G221*INDEX('3c Mappings'!$C$8:$O$21,MATCH($C404,'3c Mappings'!$B$8:$B$21,0),MATCH($B404,'3c Mappings'!$C$7:$O$7,0)))</f>
        <v>0</v>
      </c>
      <c r="H404" s="82">
        <f>IF(H221="-","-",H221*INDEX('3c Mappings'!$C$8:$O$21,MATCH($C404,'3c Mappings'!$B$8:$B$21,0),MATCH($B404,'3c Mappings'!$C$7:$O$7,0)))</f>
        <v>0</v>
      </c>
      <c r="I404" s="82">
        <f>IF(I221="-","-",I221*INDEX('3c Mappings'!$C$8:$O$21,MATCH($C404,'3c Mappings'!$B$8:$B$21,0),MATCH($B404,'3c Mappings'!$C$7:$O$7,0)))</f>
        <v>0</v>
      </c>
      <c r="J404" s="82">
        <f>IF(J221="-","-",J221*INDEX('3c Mappings'!$C$8:$O$21,MATCH($C404,'3c Mappings'!$B$8:$B$21,0),MATCH($B404,'3c Mappings'!$C$7:$O$7,0)))</f>
        <v>0</v>
      </c>
      <c r="K404" s="82">
        <f>IF(K221="-","-",K221*INDEX('3c Mappings'!$C$8:$O$21,MATCH($C404,'3c Mappings'!$B$8:$B$21,0),MATCH($B404,'3c Mappings'!$C$7:$O$7,0)))</f>
        <v>0</v>
      </c>
      <c r="L404" s="82">
        <f>IF(L221="-","-",L221*INDEX('3c Mappings'!$C$8:$O$21,MATCH($C404,'3c Mappings'!$B$8:$B$21,0),MATCH($B404,'3c Mappings'!$C$7:$O$7,0)))</f>
        <v>0</v>
      </c>
      <c r="M404" s="82">
        <f>IF(M221="-","-",M221*INDEX('3c Mappings'!$C$8:$O$21,MATCH($C404,'3c Mappings'!$B$8:$B$21,0),MATCH($B404,'3c Mappings'!$C$7:$O$7,0)))</f>
        <v>0</v>
      </c>
      <c r="N404" s="84"/>
      <c r="O404" s="82">
        <f>IF(O221="-","-",O221*INDEX('3c Mappings'!$C$8:$O$21,MATCH($C404,'3c Mappings'!$B$8:$B$21,0),MATCH($B404,'3c Mappings'!$C$7:$O$7,0)))</f>
        <v>0</v>
      </c>
      <c r="P404" s="82">
        <f>IF(P221="-","-",P221*INDEX('3c Mappings'!$C$8:$O$21,MATCH($C404,'3c Mappings'!$B$8:$B$21,0),MATCH($B404,'3c Mappings'!$C$7:$O$7,0)))</f>
        <v>0</v>
      </c>
      <c r="Q404" s="82">
        <f>IF(Q221="-","-",Q221*INDEX('3c Mappings'!$C$8:$O$21,MATCH($C404,'3c Mappings'!$B$8:$B$21,0),MATCH($B404,'3c Mappings'!$C$7:$O$7,0)))</f>
        <v>0</v>
      </c>
      <c r="R404" s="82">
        <f>IF(R221="-","-",R221*INDEX('3c Mappings'!$C$8:$O$21,MATCH($C404,'3c Mappings'!$B$8:$B$21,0),MATCH($B404,'3c Mappings'!$C$7:$O$7,0)))</f>
        <v>0</v>
      </c>
      <c r="S404" s="82">
        <f>IF(S221="-","-",S221*INDEX('3c Mappings'!$C$8:$O$21,MATCH($C404,'3c Mappings'!$B$8:$B$21,0),MATCH($B404,'3c Mappings'!$C$7:$O$7,0)))</f>
        <v>0</v>
      </c>
      <c r="T404" s="82">
        <f>IF(T221="-","-",T221*INDEX('3c Mappings'!$C$8:$O$21,MATCH($C404,'3c Mappings'!$B$8:$B$21,0),MATCH($B404,'3c Mappings'!$C$7:$O$7,0)))</f>
        <v>0</v>
      </c>
      <c r="U404" s="82">
        <f>IF(U221="-","-",U221*INDEX('3c Mappings'!$C$8:$O$21,MATCH($C404,'3c Mappings'!$B$8:$B$21,0),MATCH($B404,'3c Mappings'!$C$7:$O$7,0)))</f>
        <v>0</v>
      </c>
      <c r="V404" s="82">
        <f>IF(V221="-","-",V221*INDEX('3c Mappings'!$C$8:$O$21,MATCH($C404,'3c Mappings'!$B$8:$B$21,0),MATCH($B404,'3c Mappings'!$C$7:$O$7,0)))</f>
        <v>0</v>
      </c>
      <c r="W404" s="82">
        <f>IF(W221="-","-",W221*INDEX('3c Mappings'!$C$8:$O$21,MATCH($C404,'3c Mappings'!$B$8:$B$21,0),MATCH($B404,'3c Mappings'!$C$7:$O$7,0)))</f>
        <v>0</v>
      </c>
      <c r="X404" s="82" t="str">
        <f>IF(X221="-","-",X221*INDEX('3c Mappings'!$C$8:$O$21,MATCH($C404,'3c Mappings'!$B$8:$B$21,0),MATCH($B404,'3c Mappings'!$C$7:$O$7,0)))</f>
        <v>-</v>
      </c>
      <c r="Y404" s="82" t="str">
        <f>IF(Y221="-","-",Y221*INDEX('3c Mappings'!$C$8:$O$21,MATCH($C404,'3c Mappings'!$B$8:$B$21,0),MATCH($B404,'3c Mappings'!$C$7:$O$7,0)))</f>
        <v>-</v>
      </c>
      <c r="Z404" s="10"/>
    </row>
    <row r="405" spans="1:26" s="14" customFormat="1" ht="11.25">
      <c r="A405" s="10"/>
      <c r="B405" s="74" t="s">
        <v>167</v>
      </c>
      <c r="C405" s="75" t="s">
        <v>142</v>
      </c>
      <c r="D405" s="197"/>
      <c r="E405" s="29"/>
      <c r="F405" s="82">
        <f>IF(F222="-","-",F222*INDEX('3c Mappings'!$C$8:$O$21,MATCH($C405,'3c Mappings'!$B$8:$B$21,0),MATCH($B405,'3c Mappings'!$C$7:$O$7,0)))</f>
        <v>0</v>
      </c>
      <c r="G405" s="82">
        <f>IF(G222="-","-",G222*INDEX('3c Mappings'!$C$8:$O$21,MATCH($C405,'3c Mappings'!$B$8:$B$21,0),MATCH($B405,'3c Mappings'!$C$7:$O$7,0)))</f>
        <v>0</v>
      </c>
      <c r="H405" s="82">
        <f>IF(H222="-","-",H222*INDEX('3c Mappings'!$C$8:$O$21,MATCH($C405,'3c Mappings'!$B$8:$B$21,0),MATCH($B405,'3c Mappings'!$C$7:$O$7,0)))</f>
        <v>0</v>
      </c>
      <c r="I405" s="82">
        <f>IF(I222="-","-",I222*INDEX('3c Mappings'!$C$8:$O$21,MATCH($C405,'3c Mappings'!$B$8:$B$21,0),MATCH($B405,'3c Mappings'!$C$7:$O$7,0)))</f>
        <v>0</v>
      </c>
      <c r="J405" s="82">
        <f>IF(J222="-","-",J222*INDEX('3c Mappings'!$C$8:$O$21,MATCH($C405,'3c Mappings'!$B$8:$B$21,0),MATCH($B405,'3c Mappings'!$C$7:$O$7,0)))</f>
        <v>0</v>
      </c>
      <c r="K405" s="82">
        <f>IF(K222="-","-",K222*INDEX('3c Mappings'!$C$8:$O$21,MATCH($C405,'3c Mappings'!$B$8:$B$21,0),MATCH($B405,'3c Mappings'!$C$7:$O$7,0)))</f>
        <v>0</v>
      </c>
      <c r="L405" s="82">
        <f>IF(L222="-","-",L222*INDEX('3c Mappings'!$C$8:$O$21,MATCH($C405,'3c Mappings'!$B$8:$B$21,0),MATCH($B405,'3c Mappings'!$C$7:$O$7,0)))</f>
        <v>0</v>
      </c>
      <c r="M405" s="82">
        <f>IF(M222="-","-",M222*INDEX('3c Mappings'!$C$8:$O$21,MATCH($C405,'3c Mappings'!$B$8:$B$21,0),MATCH($B405,'3c Mappings'!$C$7:$O$7,0)))</f>
        <v>0</v>
      </c>
      <c r="N405" s="84"/>
      <c r="O405" s="82">
        <f>IF(O222="-","-",O222*INDEX('3c Mappings'!$C$8:$O$21,MATCH($C405,'3c Mappings'!$B$8:$B$21,0),MATCH($B405,'3c Mappings'!$C$7:$O$7,0)))</f>
        <v>0</v>
      </c>
      <c r="P405" s="82">
        <f>IF(P222="-","-",P222*INDEX('3c Mappings'!$C$8:$O$21,MATCH($C405,'3c Mappings'!$B$8:$B$21,0),MATCH($B405,'3c Mappings'!$C$7:$O$7,0)))</f>
        <v>0</v>
      </c>
      <c r="Q405" s="82">
        <f>IF(Q222="-","-",Q222*INDEX('3c Mappings'!$C$8:$O$21,MATCH($C405,'3c Mappings'!$B$8:$B$21,0),MATCH($B405,'3c Mappings'!$C$7:$O$7,0)))</f>
        <v>0</v>
      </c>
      <c r="R405" s="82">
        <f>IF(R222="-","-",R222*INDEX('3c Mappings'!$C$8:$O$21,MATCH($C405,'3c Mappings'!$B$8:$B$21,0),MATCH($B405,'3c Mappings'!$C$7:$O$7,0)))</f>
        <v>0</v>
      </c>
      <c r="S405" s="82">
        <f>IF(S222="-","-",S222*INDEX('3c Mappings'!$C$8:$O$21,MATCH($C405,'3c Mappings'!$B$8:$B$21,0),MATCH($B405,'3c Mappings'!$C$7:$O$7,0)))</f>
        <v>0</v>
      </c>
      <c r="T405" s="82">
        <f>IF(T222="-","-",T222*INDEX('3c Mappings'!$C$8:$O$21,MATCH($C405,'3c Mappings'!$B$8:$B$21,0),MATCH($B405,'3c Mappings'!$C$7:$O$7,0)))</f>
        <v>0</v>
      </c>
      <c r="U405" s="82">
        <f>IF(U222="-","-",U222*INDEX('3c Mappings'!$C$8:$O$21,MATCH($C405,'3c Mappings'!$B$8:$B$21,0),MATCH($B405,'3c Mappings'!$C$7:$O$7,0)))</f>
        <v>0</v>
      </c>
      <c r="V405" s="82">
        <f>IF(V222="-","-",V222*INDEX('3c Mappings'!$C$8:$O$21,MATCH($C405,'3c Mappings'!$B$8:$B$21,0),MATCH($B405,'3c Mappings'!$C$7:$O$7,0)))</f>
        <v>0</v>
      </c>
      <c r="W405" s="82">
        <f>IF(W222="-","-",W222*INDEX('3c Mappings'!$C$8:$O$21,MATCH($C405,'3c Mappings'!$B$8:$B$21,0),MATCH($B405,'3c Mappings'!$C$7:$O$7,0)))</f>
        <v>0</v>
      </c>
      <c r="X405" s="82" t="str">
        <f>IF(X222="-","-",X222*INDEX('3c Mappings'!$C$8:$O$21,MATCH($C405,'3c Mappings'!$B$8:$B$21,0),MATCH($B405,'3c Mappings'!$C$7:$O$7,0)))</f>
        <v>-</v>
      </c>
      <c r="Y405" s="82" t="str">
        <f>IF(Y222="-","-",Y222*INDEX('3c Mappings'!$C$8:$O$21,MATCH($C405,'3c Mappings'!$B$8:$B$21,0),MATCH($B405,'3c Mappings'!$C$7:$O$7,0)))</f>
        <v>-</v>
      </c>
      <c r="Z405" s="10"/>
    </row>
    <row r="406" spans="1:26" s="14" customFormat="1" ht="11.25">
      <c r="A406" s="10"/>
      <c r="B406" s="74" t="s">
        <v>168</v>
      </c>
      <c r="C406" s="75" t="s">
        <v>142</v>
      </c>
      <c r="D406" s="197"/>
      <c r="E406" s="29"/>
      <c r="F406" s="82">
        <f>IF(F223="-","-",F223*INDEX('3c Mappings'!$C$8:$O$21,MATCH($C406,'3c Mappings'!$B$8:$B$21,0),MATCH($B406,'3c Mappings'!$C$7:$O$7,0)))</f>
        <v>0</v>
      </c>
      <c r="G406" s="82">
        <f>IF(G223="-","-",G223*INDEX('3c Mappings'!$C$8:$O$21,MATCH($C406,'3c Mappings'!$B$8:$B$21,0),MATCH($B406,'3c Mappings'!$C$7:$O$7,0)))</f>
        <v>0</v>
      </c>
      <c r="H406" s="82">
        <f>IF(H223="-","-",H223*INDEX('3c Mappings'!$C$8:$O$21,MATCH($C406,'3c Mappings'!$B$8:$B$21,0),MATCH($B406,'3c Mappings'!$C$7:$O$7,0)))</f>
        <v>0</v>
      </c>
      <c r="I406" s="82">
        <f>IF(I223="-","-",I223*INDEX('3c Mappings'!$C$8:$O$21,MATCH($C406,'3c Mappings'!$B$8:$B$21,0),MATCH($B406,'3c Mappings'!$C$7:$O$7,0)))</f>
        <v>0</v>
      </c>
      <c r="J406" s="82">
        <f>IF(J223="-","-",J223*INDEX('3c Mappings'!$C$8:$O$21,MATCH($C406,'3c Mappings'!$B$8:$B$21,0),MATCH($B406,'3c Mappings'!$C$7:$O$7,0)))</f>
        <v>0</v>
      </c>
      <c r="K406" s="82">
        <f>IF(K223="-","-",K223*INDEX('3c Mappings'!$C$8:$O$21,MATCH($C406,'3c Mappings'!$B$8:$B$21,0),MATCH($B406,'3c Mappings'!$C$7:$O$7,0)))</f>
        <v>0</v>
      </c>
      <c r="L406" s="82">
        <f>IF(L223="-","-",L223*INDEX('3c Mappings'!$C$8:$O$21,MATCH($C406,'3c Mappings'!$B$8:$B$21,0),MATCH($B406,'3c Mappings'!$C$7:$O$7,0)))</f>
        <v>0</v>
      </c>
      <c r="M406" s="82">
        <f>IF(M223="-","-",M223*INDEX('3c Mappings'!$C$8:$O$21,MATCH($C406,'3c Mappings'!$B$8:$B$21,0),MATCH($B406,'3c Mappings'!$C$7:$O$7,0)))</f>
        <v>0</v>
      </c>
      <c r="N406" s="84"/>
      <c r="O406" s="82">
        <f>IF(O223="-","-",O223*INDEX('3c Mappings'!$C$8:$O$21,MATCH($C406,'3c Mappings'!$B$8:$B$21,0),MATCH($B406,'3c Mappings'!$C$7:$O$7,0)))</f>
        <v>0</v>
      </c>
      <c r="P406" s="82">
        <f>IF(P223="-","-",P223*INDEX('3c Mappings'!$C$8:$O$21,MATCH($C406,'3c Mappings'!$B$8:$B$21,0),MATCH($B406,'3c Mappings'!$C$7:$O$7,0)))</f>
        <v>0</v>
      </c>
      <c r="Q406" s="82">
        <f>IF(Q223="-","-",Q223*INDEX('3c Mappings'!$C$8:$O$21,MATCH($C406,'3c Mappings'!$B$8:$B$21,0),MATCH($B406,'3c Mappings'!$C$7:$O$7,0)))</f>
        <v>0</v>
      </c>
      <c r="R406" s="82">
        <f>IF(R223="-","-",R223*INDEX('3c Mappings'!$C$8:$O$21,MATCH($C406,'3c Mappings'!$B$8:$B$21,0),MATCH($B406,'3c Mappings'!$C$7:$O$7,0)))</f>
        <v>0</v>
      </c>
      <c r="S406" s="82">
        <f>IF(S223="-","-",S223*INDEX('3c Mappings'!$C$8:$O$21,MATCH($C406,'3c Mappings'!$B$8:$B$21,0),MATCH($B406,'3c Mappings'!$C$7:$O$7,0)))</f>
        <v>0</v>
      </c>
      <c r="T406" s="82">
        <f>IF(T223="-","-",T223*INDEX('3c Mappings'!$C$8:$O$21,MATCH($C406,'3c Mappings'!$B$8:$B$21,0),MATCH($B406,'3c Mappings'!$C$7:$O$7,0)))</f>
        <v>0</v>
      </c>
      <c r="U406" s="82">
        <f>IF(U223="-","-",U223*INDEX('3c Mappings'!$C$8:$O$21,MATCH($C406,'3c Mappings'!$B$8:$B$21,0),MATCH($B406,'3c Mappings'!$C$7:$O$7,0)))</f>
        <v>0</v>
      </c>
      <c r="V406" s="82">
        <f>IF(V223="-","-",V223*INDEX('3c Mappings'!$C$8:$O$21,MATCH($C406,'3c Mappings'!$B$8:$B$21,0),MATCH($B406,'3c Mappings'!$C$7:$O$7,0)))</f>
        <v>0</v>
      </c>
      <c r="W406" s="82">
        <f>IF(W223="-","-",W223*INDEX('3c Mappings'!$C$8:$O$21,MATCH($C406,'3c Mappings'!$B$8:$B$21,0),MATCH($B406,'3c Mappings'!$C$7:$O$7,0)))</f>
        <v>0</v>
      </c>
      <c r="X406" s="82" t="str">
        <f>IF(X223="-","-",X223*INDEX('3c Mappings'!$C$8:$O$21,MATCH($C406,'3c Mappings'!$B$8:$B$21,0),MATCH($B406,'3c Mappings'!$C$7:$O$7,0)))</f>
        <v>-</v>
      </c>
      <c r="Y406" s="82" t="str">
        <f>IF(Y223="-","-",Y223*INDEX('3c Mappings'!$C$8:$O$21,MATCH($C406,'3c Mappings'!$B$8:$B$21,0),MATCH($B406,'3c Mappings'!$C$7:$O$7,0)))</f>
        <v>-</v>
      </c>
      <c r="Z406" s="10"/>
    </row>
    <row r="407" spans="1:26" s="10" customFormat="1" ht="11.25"/>
    <row r="408" spans="1:26" s="10" customFormat="1" ht="11.25">
      <c r="A408" s="112"/>
      <c r="B408" s="112" t="s">
        <v>172</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s="10" customFormat="1" ht="11.25"/>
    <row r="410" spans="1:26" s="14" customFormat="1" ht="11.25">
      <c r="A410" s="10"/>
      <c r="B410" s="193" t="s">
        <v>149</v>
      </c>
      <c r="C410" s="194" t="s">
        <v>150</v>
      </c>
      <c r="D410" s="195"/>
      <c r="E410" s="29"/>
      <c r="F410" s="172" t="s">
        <v>72</v>
      </c>
      <c r="G410" s="173"/>
      <c r="H410" s="173"/>
      <c r="I410" s="173"/>
      <c r="J410" s="173"/>
      <c r="K410" s="173"/>
      <c r="L410" s="173"/>
      <c r="M410" s="174"/>
      <c r="N410" s="29"/>
      <c r="O410" s="172" t="s">
        <v>73</v>
      </c>
      <c r="P410" s="175"/>
      <c r="Q410" s="175"/>
      <c r="R410" s="175"/>
      <c r="S410" s="175"/>
      <c r="T410" s="175"/>
      <c r="U410" s="175"/>
      <c r="V410" s="175"/>
      <c r="W410" s="175"/>
      <c r="X410" s="175"/>
      <c r="Y410" s="176"/>
      <c r="Z410" s="10"/>
    </row>
    <row r="411" spans="1:26" s="14" customFormat="1" ht="11.25" customHeight="1">
      <c r="A411" s="10"/>
      <c r="B411" s="193"/>
      <c r="C411" s="194"/>
      <c r="D411" s="196"/>
      <c r="E411" s="29"/>
      <c r="F411" s="182" t="s">
        <v>151</v>
      </c>
      <c r="G411" s="183"/>
      <c r="H411" s="183"/>
      <c r="I411" s="183"/>
      <c r="J411" s="183"/>
      <c r="K411" s="183"/>
      <c r="L411" s="183"/>
      <c r="M411" s="184"/>
      <c r="N411" s="29"/>
      <c r="O411" s="182" t="s">
        <v>75</v>
      </c>
      <c r="P411" s="183"/>
      <c r="Q411" s="183"/>
      <c r="R411" s="183"/>
      <c r="S411" s="183"/>
      <c r="T411" s="183"/>
      <c r="U411" s="183"/>
      <c r="V411" s="183"/>
      <c r="W411" s="183"/>
      <c r="X411" s="183"/>
      <c r="Y411" s="184"/>
      <c r="Z411" s="10"/>
    </row>
    <row r="412" spans="1:26" s="14" customFormat="1" ht="25.5" customHeight="1">
      <c r="A412" s="10"/>
      <c r="B412" s="193"/>
      <c r="C412" s="194"/>
      <c r="D412" s="50" t="s">
        <v>76</v>
      </c>
      <c r="E412" s="29"/>
      <c r="F412" s="51" t="s">
        <v>152</v>
      </c>
      <c r="G412" s="51" t="s">
        <v>78</v>
      </c>
      <c r="H412" s="51" t="s">
        <v>153</v>
      </c>
      <c r="I412" s="51" t="s">
        <v>154</v>
      </c>
      <c r="J412" s="51" t="s">
        <v>81</v>
      </c>
      <c r="K412" s="52" t="s">
        <v>82</v>
      </c>
      <c r="L412" s="51" t="s">
        <v>83</v>
      </c>
      <c r="M412" s="51" t="s">
        <v>84</v>
      </c>
      <c r="N412" s="29"/>
      <c r="O412" s="42" t="s">
        <v>85</v>
      </c>
      <c r="P412" s="42" t="s">
        <v>86</v>
      </c>
      <c r="Q412" s="42" t="s">
        <v>87</v>
      </c>
      <c r="R412" s="53" t="s">
        <v>88</v>
      </c>
      <c r="S412" s="42" t="s">
        <v>89</v>
      </c>
      <c r="T412" s="42" t="s">
        <v>90</v>
      </c>
      <c r="U412" s="42" t="s">
        <v>91</v>
      </c>
      <c r="V412" s="42" t="s">
        <v>92</v>
      </c>
      <c r="W412" s="42" t="s">
        <v>93</v>
      </c>
      <c r="X412" s="42" t="s">
        <v>94</v>
      </c>
      <c r="Y412" s="42" t="s">
        <v>95</v>
      </c>
      <c r="Z412" s="10"/>
    </row>
    <row r="413" spans="1:26" s="14" customFormat="1" ht="15" customHeight="1">
      <c r="A413" s="10"/>
      <c r="B413" s="193"/>
      <c r="C413" s="194"/>
      <c r="D413" s="50" t="s">
        <v>96</v>
      </c>
      <c r="E413" s="29"/>
      <c r="F413" s="54" t="s">
        <v>97</v>
      </c>
      <c r="G413" s="54" t="s">
        <v>98</v>
      </c>
      <c r="H413" s="54" t="s">
        <v>99</v>
      </c>
      <c r="I413" s="54" t="s">
        <v>100</v>
      </c>
      <c r="J413" s="54" t="s">
        <v>101</v>
      </c>
      <c r="K413" s="55" t="s">
        <v>102</v>
      </c>
      <c r="L413" s="54" t="s">
        <v>103</v>
      </c>
      <c r="M413" s="54" t="s">
        <v>104</v>
      </c>
      <c r="N413" s="29"/>
      <c r="O413" s="54" t="s">
        <v>105</v>
      </c>
      <c r="P413" s="54" t="s">
        <v>106</v>
      </c>
      <c r="Q413" s="54" t="s">
        <v>107</v>
      </c>
      <c r="R413" s="56" t="s">
        <v>108</v>
      </c>
      <c r="S413" s="54" t="s">
        <v>109</v>
      </c>
      <c r="T413" s="54" t="s">
        <v>110</v>
      </c>
      <c r="U413" s="54" t="s">
        <v>111</v>
      </c>
      <c r="V413" s="54" t="s">
        <v>112</v>
      </c>
      <c r="W413" s="54" t="s">
        <v>113</v>
      </c>
      <c r="X413" s="54" t="s">
        <v>114</v>
      </c>
      <c r="Y413" s="54" t="s">
        <v>115</v>
      </c>
      <c r="Z413" s="10"/>
    </row>
    <row r="414" spans="1:26" s="14" customFormat="1" ht="15" customHeight="1">
      <c r="A414" s="10"/>
      <c r="B414" s="193"/>
      <c r="C414" s="194"/>
      <c r="D414" s="16" t="s">
        <v>116</v>
      </c>
      <c r="E414" s="29"/>
      <c r="F414" s="42" t="s">
        <v>117</v>
      </c>
      <c r="G414" s="42" t="s">
        <v>117</v>
      </c>
      <c r="H414" s="42" t="s">
        <v>118</v>
      </c>
      <c r="I414" s="42" t="s">
        <v>118</v>
      </c>
      <c r="J414" s="42" t="s">
        <v>119</v>
      </c>
      <c r="K414" s="57" t="s">
        <v>119</v>
      </c>
      <c r="L414" s="42" t="s">
        <v>120</v>
      </c>
      <c r="M414" s="42" t="s">
        <v>120</v>
      </c>
      <c r="N414" s="29"/>
      <c r="O414" s="42" t="s">
        <v>121</v>
      </c>
      <c r="P414" s="42" t="s">
        <v>122</v>
      </c>
      <c r="Q414" s="42" t="s">
        <v>122</v>
      </c>
      <c r="R414" s="53" t="s">
        <v>123</v>
      </c>
      <c r="S414" s="42" t="s">
        <v>123</v>
      </c>
      <c r="T414" s="42" t="s">
        <v>124</v>
      </c>
      <c r="U414" s="42" t="s">
        <v>124</v>
      </c>
      <c r="V414" s="42" t="s">
        <v>125</v>
      </c>
      <c r="W414" s="42" t="s">
        <v>125</v>
      </c>
      <c r="X414" s="42" t="s">
        <v>126</v>
      </c>
      <c r="Y414" s="42" t="s">
        <v>126</v>
      </c>
      <c r="Z414" s="10"/>
    </row>
    <row r="415" spans="1:26" s="14" customFormat="1" ht="11.25">
      <c r="A415" s="10"/>
      <c r="B415" s="71" t="s">
        <v>155</v>
      </c>
      <c r="C415" s="72"/>
      <c r="D415" s="72"/>
      <c r="E415" s="72"/>
      <c r="F415" s="72"/>
      <c r="G415" s="72"/>
      <c r="H415" s="72"/>
      <c r="I415" s="72"/>
      <c r="J415" s="72"/>
      <c r="K415" s="72"/>
      <c r="L415" s="72"/>
      <c r="M415" s="72"/>
      <c r="N415" s="72"/>
      <c r="O415" s="72"/>
      <c r="P415" s="72"/>
      <c r="Q415" s="72"/>
      <c r="R415" s="72"/>
      <c r="S415" s="72"/>
      <c r="T415" s="72"/>
      <c r="U415" s="72"/>
      <c r="V415" s="72"/>
      <c r="W415" s="72"/>
      <c r="X415" s="72"/>
      <c r="Y415" s="73"/>
      <c r="Z415" s="10"/>
    </row>
    <row r="416" spans="1:26" s="14" customFormat="1" ht="12.6" customHeight="1">
      <c r="A416" s="10"/>
      <c r="B416" s="74" t="s">
        <v>156</v>
      </c>
      <c r="C416" s="190" t="s">
        <v>32</v>
      </c>
      <c r="D416" s="189"/>
      <c r="E416" s="29"/>
      <c r="F416" s="82"/>
      <c r="G416" s="82"/>
      <c r="H416" s="82"/>
      <c r="I416" s="82"/>
      <c r="J416" s="82"/>
      <c r="K416" s="82"/>
      <c r="L416" s="82"/>
      <c r="M416" s="82"/>
      <c r="N416" s="84"/>
      <c r="O416" s="82"/>
      <c r="P416" s="82"/>
      <c r="Q416" s="82"/>
      <c r="R416" s="82"/>
      <c r="S416" s="82"/>
      <c r="T416" s="82"/>
      <c r="U416" s="82"/>
      <c r="V416" s="82">
        <f>IF('2b Gas transmission'!W103="-","-",'2b Gas transmission'!W103)</f>
        <v>12.8165748502994</v>
      </c>
      <c r="W416" s="82">
        <f>IF('2b Gas transmission'!X103="-","-",'2b Gas transmission'!X103)</f>
        <v>15.828574850299399</v>
      </c>
      <c r="X416" s="82" t="str">
        <f>IF('2b Gas transmission'!Y103="-","-",'2b Gas transmission'!Y103)</f>
        <v>-</v>
      </c>
      <c r="Y416" s="82" t="str">
        <f>IF('2b Gas transmission'!Z103="-","-",'2b Gas transmission'!Z103)</f>
        <v>-</v>
      </c>
      <c r="Z416" s="10"/>
    </row>
    <row r="417" spans="1:26" s="14" customFormat="1" ht="11.25">
      <c r="A417" s="10"/>
      <c r="B417" s="74" t="s">
        <v>157</v>
      </c>
      <c r="C417" s="191"/>
      <c r="D417" s="189"/>
      <c r="E417" s="29"/>
      <c r="F417" s="82"/>
      <c r="G417" s="82"/>
      <c r="H417" s="82"/>
      <c r="I417" s="82"/>
      <c r="J417" s="82"/>
      <c r="K417" s="82"/>
      <c r="L417" s="82"/>
      <c r="M417" s="82"/>
      <c r="N417" s="84"/>
      <c r="O417" s="82"/>
      <c r="P417" s="82"/>
      <c r="Q417" s="82"/>
      <c r="R417" s="82"/>
      <c r="S417" s="82"/>
      <c r="T417" s="82"/>
      <c r="U417" s="82"/>
      <c r="V417" s="82">
        <f>IF('2b Gas transmission'!W104="-","-",'2b Gas transmission'!W104)</f>
        <v>12.542596491228071</v>
      </c>
      <c r="W417" s="82">
        <f>IF('2b Gas transmission'!X104="-","-",'2b Gas transmission'!X104)</f>
        <v>15.55459649122807</v>
      </c>
      <c r="X417" s="82" t="str">
        <f>IF('2b Gas transmission'!Y104="-","-",'2b Gas transmission'!Y104)</f>
        <v>-</v>
      </c>
      <c r="Y417" s="82" t="str">
        <f>IF('2b Gas transmission'!Z104="-","-",'2b Gas transmission'!Z104)</f>
        <v>-</v>
      </c>
      <c r="Z417" s="10"/>
    </row>
    <row r="418" spans="1:26" s="14" customFormat="1" ht="11.25">
      <c r="A418" s="10"/>
      <c r="B418" s="74" t="s">
        <v>158</v>
      </c>
      <c r="C418" s="191"/>
      <c r="D418" s="189"/>
      <c r="E418" s="29"/>
      <c r="F418" s="82"/>
      <c r="G418" s="82"/>
      <c r="H418" s="82"/>
      <c r="I418" s="82"/>
      <c r="J418" s="82"/>
      <c r="K418" s="82"/>
      <c r="L418" s="82"/>
      <c r="M418" s="82"/>
      <c r="N418" s="84"/>
      <c r="O418" s="82"/>
      <c r="P418" s="82"/>
      <c r="Q418" s="82"/>
      <c r="R418" s="82"/>
      <c r="S418" s="82"/>
      <c r="T418" s="82"/>
      <c r="U418" s="82"/>
      <c r="V418" s="82">
        <f>IF('2b Gas transmission'!W105="-","-",'2b Gas transmission'!W105)</f>
        <v>11.271780128983799</v>
      </c>
      <c r="W418" s="82">
        <f>IF('2b Gas transmission'!X105="-","-",'2b Gas transmission'!X105)</f>
        <v>14.2837801289838</v>
      </c>
      <c r="X418" s="82" t="str">
        <f>IF('2b Gas transmission'!Y105="-","-",'2b Gas transmission'!Y105)</f>
        <v>-</v>
      </c>
      <c r="Y418" s="82" t="str">
        <f>IF('2b Gas transmission'!Z105="-","-",'2b Gas transmission'!Z105)</f>
        <v>-</v>
      </c>
      <c r="Z418" s="10"/>
    </row>
    <row r="419" spans="1:26" s="14" customFormat="1" ht="11.25">
      <c r="A419" s="10"/>
      <c r="B419" s="74" t="s">
        <v>159</v>
      </c>
      <c r="C419" s="191"/>
      <c r="D419" s="189"/>
      <c r="E419" s="29"/>
      <c r="F419" s="82"/>
      <c r="G419" s="82"/>
      <c r="H419" s="82"/>
      <c r="I419" s="82"/>
      <c r="J419" s="82"/>
      <c r="K419" s="82"/>
      <c r="L419" s="82"/>
      <c r="M419" s="82"/>
      <c r="N419" s="84"/>
      <c r="O419" s="82"/>
      <c r="P419" s="82"/>
      <c r="Q419" s="82"/>
      <c r="R419" s="82"/>
      <c r="S419" s="82"/>
      <c r="T419" s="82"/>
      <c r="U419" s="82"/>
      <c r="V419" s="82">
        <f>IF('2b Gas transmission'!W106="-","-",'2b Gas transmission'!W106)</f>
        <v>10.619175520463969</v>
      </c>
      <c r="W419" s="82">
        <f>IF('2b Gas transmission'!X106="-","-",'2b Gas transmission'!X106)</f>
        <v>13.63117552046397</v>
      </c>
      <c r="X419" s="82" t="str">
        <f>IF('2b Gas transmission'!Y106="-","-",'2b Gas transmission'!Y106)</f>
        <v>-</v>
      </c>
      <c r="Y419" s="82" t="str">
        <f>IF('2b Gas transmission'!Z106="-","-",'2b Gas transmission'!Z106)</f>
        <v>-</v>
      </c>
      <c r="Z419" s="10"/>
    </row>
    <row r="420" spans="1:26" s="14" customFormat="1" ht="11.25">
      <c r="A420" s="10"/>
      <c r="B420" s="74" t="s">
        <v>160</v>
      </c>
      <c r="C420" s="191"/>
      <c r="D420" s="189"/>
      <c r="E420" s="29"/>
      <c r="F420" s="82"/>
      <c r="G420" s="82"/>
      <c r="H420" s="82"/>
      <c r="I420" s="82"/>
      <c r="J420" s="82"/>
      <c r="K420" s="82"/>
      <c r="L420" s="82"/>
      <c r="M420" s="82"/>
      <c r="N420" s="84"/>
      <c r="O420" s="82"/>
      <c r="P420" s="82"/>
      <c r="Q420" s="82"/>
      <c r="R420" s="82"/>
      <c r="S420" s="82"/>
      <c r="T420" s="82"/>
      <c r="U420" s="82"/>
      <c r="V420" s="82">
        <f>IF('2b Gas transmission'!W107="-","-",'2b Gas transmission'!W107)</f>
        <v>12.027898609898354</v>
      </c>
      <c r="W420" s="82">
        <f>IF('2b Gas transmission'!X107="-","-",'2b Gas transmission'!X107)</f>
        <v>15.039898609898353</v>
      </c>
      <c r="X420" s="82" t="str">
        <f>IF('2b Gas transmission'!Y107="-","-",'2b Gas transmission'!Y107)</f>
        <v>-</v>
      </c>
      <c r="Y420" s="82" t="str">
        <f>IF('2b Gas transmission'!Z107="-","-",'2b Gas transmission'!Z107)</f>
        <v>-</v>
      </c>
      <c r="Z420" s="10"/>
    </row>
    <row r="421" spans="1:26" s="14" customFormat="1" ht="11.25">
      <c r="A421" s="10"/>
      <c r="B421" s="74" t="s">
        <v>161</v>
      </c>
      <c r="C421" s="191"/>
      <c r="D421" s="189"/>
      <c r="E421" s="29"/>
      <c r="F421" s="82"/>
      <c r="G421" s="82"/>
      <c r="H421" s="82"/>
      <c r="I421" s="82"/>
      <c r="J421" s="82"/>
      <c r="K421" s="82"/>
      <c r="L421" s="82"/>
      <c r="M421" s="82"/>
      <c r="N421" s="84"/>
      <c r="O421" s="82"/>
      <c r="P421" s="82"/>
      <c r="Q421" s="82"/>
      <c r="R421" s="82"/>
      <c r="S421" s="82"/>
      <c r="T421" s="82"/>
      <c r="U421" s="82"/>
      <c r="V421" s="82">
        <f>IF('2b Gas transmission'!W108="-","-",'2b Gas transmission'!W108)</f>
        <v>10.189714285714288</v>
      </c>
      <c r="W421" s="82">
        <f>IF('2b Gas transmission'!X108="-","-",'2b Gas transmission'!X108)</f>
        <v>13.201714285714287</v>
      </c>
      <c r="X421" s="82" t="str">
        <f>IF('2b Gas transmission'!Y108="-","-",'2b Gas transmission'!Y108)</f>
        <v>-</v>
      </c>
      <c r="Y421" s="82" t="str">
        <f>IF('2b Gas transmission'!Z108="-","-",'2b Gas transmission'!Z108)</f>
        <v>-</v>
      </c>
      <c r="Z421" s="10"/>
    </row>
    <row r="422" spans="1:26" s="14" customFormat="1" ht="11.25">
      <c r="A422" s="10"/>
      <c r="B422" s="74" t="s">
        <v>162</v>
      </c>
      <c r="C422" s="191"/>
      <c r="D422" s="189"/>
      <c r="E422" s="29"/>
      <c r="F422" s="82"/>
      <c r="G422" s="82"/>
      <c r="H422" s="82"/>
      <c r="I422" s="82"/>
      <c r="J422" s="82"/>
      <c r="K422" s="82"/>
      <c r="L422" s="82"/>
      <c r="M422" s="82"/>
      <c r="N422" s="84"/>
      <c r="O422" s="82"/>
      <c r="P422" s="82"/>
      <c r="Q422" s="82"/>
      <c r="R422" s="82"/>
      <c r="S422" s="82"/>
      <c r="T422" s="82"/>
      <c r="U422" s="82"/>
      <c r="V422" s="82">
        <f>IF('2b Gas transmission'!W109="-","-",'2b Gas transmission'!W109)</f>
        <v>12.524867549767045</v>
      </c>
      <c r="W422" s="82">
        <f>IF('2b Gas transmission'!X109="-","-",'2b Gas transmission'!X109)</f>
        <v>15.536867549767043</v>
      </c>
      <c r="X422" s="82" t="str">
        <f>IF('2b Gas transmission'!Y109="-","-",'2b Gas transmission'!Y109)</f>
        <v>-</v>
      </c>
      <c r="Y422" s="82" t="str">
        <f>IF('2b Gas transmission'!Z109="-","-",'2b Gas transmission'!Z109)</f>
        <v>-</v>
      </c>
      <c r="Z422" s="10"/>
    </row>
    <row r="423" spans="1:26" s="14" customFormat="1" ht="11.25">
      <c r="A423" s="10"/>
      <c r="B423" s="74" t="s">
        <v>163</v>
      </c>
      <c r="C423" s="191"/>
      <c r="D423" s="189"/>
      <c r="E423" s="29"/>
      <c r="F423" s="82"/>
      <c r="G423" s="82"/>
      <c r="H423" s="82"/>
      <c r="I423" s="82"/>
      <c r="J423" s="82"/>
      <c r="K423" s="82"/>
      <c r="L423" s="82"/>
      <c r="M423" s="82"/>
      <c r="N423" s="84"/>
      <c r="O423" s="82"/>
      <c r="P423" s="82"/>
      <c r="Q423" s="82"/>
      <c r="R423" s="82"/>
      <c r="S423" s="82"/>
      <c r="T423" s="82"/>
      <c r="U423" s="82"/>
      <c r="V423" s="82">
        <f>IF('2b Gas transmission'!W110="-","-",'2b Gas transmission'!W110)</f>
        <v>10.08581818181818</v>
      </c>
      <c r="W423" s="82">
        <f>IF('2b Gas transmission'!X110="-","-",'2b Gas transmission'!X110)</f>
        <v>13.09781818181818</v>
      </c>
      <c r="X423" s="82" t="str">
        <f>IF('2b Gas transmission'!Y110="-","-",'2b Gas transmission'!Y110)</f>
        <v>-</v>
      </c>
      <c r="Y423" s="82" t="str">
        <f>IF('2b Gas transmission'!Z110="-","-",'2b Gas transmission'!Z110)</f>
        <v>-</v>
      </c>
      <c r="Z423" s="10"/>
    </row>
    <row r="424" spans="1:26" s="14" customFormat="1" ht="11.25">
      <c r="A424" s="10"/>
      <c r="B424" s="74" t="s">
        <v>164</v>
      </c>
      <c r="C424" s="191"/>
      <c r="D424" s="189"/>
      <c r="E424" s="29"/>
      <c r="F424" s="82"/>
      <c r="G424" s="82"/>
      <c r="H424" s="82"/>
      <c r="I424" s="82"/>
      <c r="J424" s="82"/>
      <c r="K424" s="82"/>
      <c r="L424" s="82"/>
      <c r="M424" s="82"/>
      <c r="N424" s="84"/>
      <c r="O424" s="82"/>
      <c r="P424" s="82"/>
      <c r="Q424" s="82"/>
      <c r="R424" s="82"/>
      <c r="S424" s="82"/>
      <c r="T424" s="82"/>
      <c r="U424" s="82"/>
      <c r="V424" s="82">
        <f>IF('2b Gas transmission'!W111="-","-",'2b Gas transmission'!W111)</f>
        <v>10.894441013237426</v>
      </c>
      <c r="W424" s="82">
        <f>IF('2b Gas transmission'!X111="-","-",'2b Gas transmission'!X111)</f>
        <v>13.906441013237425</v>
      </c>
      <c r="X424" s="82" t="str">
        <f>IF('2b Gas transmission'!Y111="-","-",'2b Gas transmission'!Y111)</f>
        <v>-</v>
      </c>
      <c r="Y424" s="82" t="str">
        <f>IF('2b Gas transmission'!Z111="-","-",'2b Gas transmission'!Z111)</f>
        <v>-</v>
      </c>
      <c r="Z424" s="10"/>
    </row>
    <row r="425" spans="1:26" s="14" customFormat="1" ht="11.25">
      <c r="A425" s="10"/>
      <c r="B425" s="74" t="s">
        <v>165</v>
      </c>
      <c r="C425" s="191"/>
      <c r="D425" s="189"/>
      <c r="E425" s="29"/>
      <c r="F425" s="82"/>
      <c r="G425" s="82"/>
      <c r="H425" s="82"/>
      <c r="I425" s="82"/>
      <c r="J425" s="82"/>
      <c r="K425" s="82"/>
      <c r="L425" s="82"/>
      <c r="M425" s="82"/>
      <c r="N425" s="84"/>
      <c r="O425" s="82"/>
      <c r="P425" s="82"/>
      <c r="Q425" s="82"/>
      <c r="R425" s="82"/>
      <c r="S425" s="82"/>
      <c r="T425" s="82"/>
      <c r="U425" s="82"/>
      <c r="V425" s="82">
        <f>IF('2b Gas transmission'!W112="-","-",'2b Gas transmission'!W112)</f>
        <v>13.394083620892946</v>
      </c>
      <c r="W425" s="82">
        <f>IF('2b Gas transmission'!X112="-","-",'2b Gas transmission'!X112)</f>
        <v>16.406083620892943</v>
      </c>
      <c r="X425" s="82" t="str">
        <f>IF('2b Gas transmission'!Y112="-","-",'2b Gas transmission'!Y112)</f>
        <v>-</v>
      </c>
      <c r="Y425" s="82" t="str">
        <f>IF('2b Gas transmission'!Z112="-","-",'2b Gas transmission'!Z112)</f>
        <v>-</v>
      </c>
      <c r="Z425" s="10"/>
    </row>
    <row r="426" spans="1:26" s="14" customFormat="1" ht="11.25">
      <c r="A426" s="10"/>
      <c r="B426" s="74" t="s">
        <v>166</v>
      </c>
      <c r="C426" s="191"/>
      <c r="D426" s="189"/>
      <c r="E426" s="29"/>
      <c r="F426" s="82"/>
      <c r="G426" s="82"/>
      <c r="H426" s="82"/>
      <c r="I426" s="82"/>
      <c r="J426" s="82"/>
      <c r="K426" s="82"/>
      <c r="L426" s="82"/>
      <c r="M426" s="82"/>
      <c r="N426" s="84"/>
      <c r="O426" s="82"/>
      <c r="P426" s="82"/>
      <c r="Q426" s="82"/>
      <c r="R426" s="82"/>
      <c r="S426" s="82"/>
      <c r="T426" s="82"/>
      <c r="U426" s="82"/>
      <c r="V426" s="82">
        <f>IF('2b Gas transmission'!W113="-","-",'2b Gas transmission'!W113)</f>
        <v>11.24131343283582</v>
      </c>
      <c r="W426" s="82">
        <f>IF('2b Gas transmission'!X113="-","-",'2b Gas transmission'!X113)</f>
        <v>14.253313432835819</v>
      </c>
      <c r="X426" s="82" t="str">
        <f>IF('2b Gas transmission'!Y113="-","-",'2b Gas transmission'!Y113)</f>
        <v>-</v>
      </c>
      <c r="Y426" s="82" t="str">
        <f>IF('2b Gas transmission'!Z113="-","-",'2b Gas transmission'!Z113)</f>
        <v>-</v>
      </c>
      <c r="Z426" s="10"/>
    </row>
    <row r="427" spans="1:26" s="14" customFormat="1" ht="11.25">
      <c r="A427" s="10"/>
      <c r="B427" s="74" t="s">
        <v>167</v>
      </c>
      <c r="C427" s="191"/>
      <c r="D427" s="189"/>
      <c r="E427" s="29"/>
      <c r="F427" s="82"/>
      <c r="G427" s="82"/>
      <c r="H427" s="82"/>
      <c r="I427" s="82"/>
      <c r="J427" s="82"/>
      <c r="K427" s="82"/>
      <c r="L427" s="82"/>
      <c r="M427" s="82"/>
      <c r="N427" s="84"/>
      <c r="O427" s="82"/>
      <c r="P427" s="82"/>
      <c r="Q427" s="82"/>
      <c r="R427" s="82"/>
      <c r="S427" s="82"/>
      <c r="T427" s="82"/>
      <c r="U427" s="82"/>
      <c r="V427" s="82">
        <f>IF('2b Gas transmission'!W114="-","-",'2b Gas transmission'!W114)</f>
        <v>11.519730337078652</v>
      </c>
      <c r="W427" s="82">
        <f>IF('2b Gas transmission'!X114="-","-",'2b Gas transmission'!X114)</f>
        <v>14.531730337078651</v>
      </c>
      <c r="X427" s="82" t="str">
        <f>IF('2b Gas transmission'!Y114="-","-",'2b Gas transmission'!Y114)</f>
        <v>-</v>
      </c>
      <c r="Y427" s="82" t="str">
        <f>IF('2b Gas transmission'!Z114="-","-",'2b Gas transmission'!Z114)</f>
        <v>-</v>
      </c>
      <c r="Z427" s="10"/>
    </row>
    <row r="428" spans="1:26" s="14" customFormat="1" ht="11.25">
      <c r="A428" s="10"/>
      <c r="B428" s="74" t="s">
        <v>168</v>
      </c>
      <c r="C428" s="192"/>
      <c r="D428" s="189"/>
      <c r="E428" s="29"/>
      <c r="F428" s="82"/>
      <c r="G428" s="82"/>
      <c r="H428" s="82"/>
      <c r="I428" s="82"/>
      <c r="J428" s="82"/>
      <c r="K428" s="82"/>
      <c r="L428" s="82"/>
      <c r="M428" s="82"/>
      <c r="N428" s="84"/>
      <c r="O428" s="82"/>
      <c r="P428" s="82"/>
      <c r="Q428" s="82"/>
      <c r="R428" s="82"/>
      <c r="S428" s="82"/>
      <c r="T428" s="82"/>
      <c r="U428" s="82"/>
      <c r="V428" s="82">
        <f>IF('2b Gas transmission'!W115="-","-",'2b Gas transmission'!W115)</f>
        <v>11.525052631578948</v>
      </c>
      <c r="W428" s="82">
        <f>IF('2b Gas transmission'!X115="-","-",'2b Gas transmission'!X115)</f>
        <v>14.537052631578947</v>
      </c>
      <c r="X428" s="82" t="str">
        <f>IF('2b Gas transmission'!Y115="-","-",'2b Gas transmission'!Y115)</f>
        <v>-</v>
      </c>
      <c r="Y428" s="82" t="str">
        <f>IF('2b Gas transmission'!Z115="-","-",'2b Gas transmission'!Z115)</f>
        <v>-</v>
      </c>
      <c r="Z428" s="10"/>
    </row>
    <row r="429" spans="1:26" s="14" customFormat="1" ht="11.25">
      <c r="A429" s="10"/>
      <c r="B429" s="71" t="s">
        <v>169</v>
      </c>
      <c r="C429" s="72"/>
      <c r="D429" s="72"/>
      <c r="E429" s="72"/>
      <c r="F429" s="85"/>
      <c r="G429" s="85"/>
      <c r="H429" s="85"/>
      <c r="I429" s="85"/>
      <c r="J429" s="85"/>
      <c r="K429" s="85"/>
      <c r="L429" s="85"/>
      <c r="M429" s="85"/>
      <c r="N429" s="85"/>
      <c r="O429" s="85"/>
      <c r="P429" s="85"/>
      <c r="Q429" s="85"/>
      <c r="R429" s="85"/>
      <c r="S429" s="85"/>
      <c r="T429" s="85"/>
      <c r="U429" s="85"/>
      <c r="V429" s="85"/>
      <c r="W429" s="85"/>
      <c r="X429" s="85"/>
      <c r="Y429" s="85"/>
      <c r="Z429" s="10"/>
    </row>
    <row r="430" spans="1:26" s="14" customFormat="1" ht="12.6" customHeight="1">
      <c r="A430" s="10"/>
      <c r="B430" s="74" t="s">
        <v>156</v>
      </c>
      <c r="C430" s="155" t="s">
        <v>128</v>
      </c>
      <c r="D430" s="189"/>
      <c r="E430" s="29"/>
      <c r="F430" s="82"/>
      <c r="G430" s="82"/>
      <c r="H430" s="82"/>
      <c r="I430" s="82"/>
      <c r="J430" s="82"/>
      <c r="K430" s="82"/>
      <c r="L430" s="82"/>
      <c r="M430" s="82"/>
      <c r="N430" s="84"/>
      <c r="O430" s="82"/>
      <c r="P430" s="82"/>
      <c r="Q430" s="82"/>
      <c r="R430" s="82"/>
      <c r="S430" s="82"/>
      <c r="T430" s="82"/>
      <c r="U430" s="82"/>
      <c r="V430" s="82">
        <f>IF(V416="-","-",V416*INDEX('3c Mappings'!$C$8:$O$21,MATCH($C430,'3c Mappings'!$B$8:$B$21,0),MATCH($B430,'3c Mappings'!$C$7:$O$7,0)))</f>
        <v>8.995241364402542</v>
      </c>
      <c r="W430" s="82">
        <f>IF(W416="-","-",W416*INDEX('3c Mappings'!$C$8:$O$21,MATCH($C430,'3c Mappings'!$B$8:$B$21,0),MATCH($B430,'3c Mappings'!$C$7:$O$7,0)))</f>
        <v>11.109196715659865</v>
      </c>
      <c r="X430" s="82" t="str">
        <f>IF(X416="-","-",X416*INDEX('3c Mappings'!$C$8:$O$21,MATCH($C430,'3c Mappings'!$B$8:$B$21,0),MATCH($B430,'3c Mappings'!$C$7:$O$7,0)))</f>
        <v>-</v>
      </c>
      <c r="Y430" s="82" t="str">
        <f>IF(Y416="-","-",Y416*INDEX('3c Mappings'!$C$8:$O$21,MATCH($C430,'3c Mappings'!$B$8:$B$21,0),MATCH($B430,'3c Mappings'!$C$7:$O$7,0)))</f>
        <v>-</v>
      </c>
      <c r="Z430" s="10"/>
    </row>
    <row r="431" spans="1:26" s="14" customFormat="1" ht="11.25">
      <c r="A431" s="10"/>
      <c r="B431" s="74" t="s">
        <v>157</v>
      </c>
      <c r="C431" s="155" t="s">
        <v>128</v>
      </c>
      <c r="D431" s="189"/>
      <c r="E431" s="29"/>
      <c r="F431" s="82"/>
      <c r="G431" s="82"/>
      <c r="H431" s="82"/>
      <c r="I431" s="82"/>
      <c r="J431" s="82"/>
      <c r="K431" s="82"/>
      <c r="L431" s="82"/>
      <c r="M431" s="82"/>
      <c r="N431" s="84"/>
      <c r="O431" s="82"/>
      <c r="P431" s="82"/>
      <c r="Q431" s="82"/>
      <c r="R431" s="82"/>
      <c r="S431" s="82"/>
      <c r="T431" s="82"/>
      <c r="U431" s="82"/>
      <c r="V431" s="82">
        <f>IF(V417="-","-",V417*INDEX('3c Mappings'!$C$8:$O$21,MATCH($C431,'3c Mappings'!$B$8:$B$21,0),MATCH($B431,'3c Mappings'!$C$7:$O$7,0)))</f>
        <v>0</v>
      </c>
      <c r="W431" s="82">
        <f>IF(W417="-","-",W417*INDEX('3c Mappings'!$C$8:$O$21,MATCH($C431,'3c Mappings'!$B$8:$B$21,0),MATCH($B431,'3c Mappings'!$C$7:$O$7,0)))</f>
        <v>0</v>
      </c>
      <c r="X431" s="82" t="str">
        <f>IF(X417="-","-",X417*INDEX('3c Mappings'!$C$8:$O$21,MATCH($C431,'3c Mappings'!$B$8:$B$21,0),MATCH($B431,'3c Mappings'!$C$7:$O$7,0)))</f>
        <v>-</v>
      </c>
      <c r="Y431" s="82" t="str">
        <f>IF(Y417="-","-",Y417*INDEX('3c Mappings'!$C$8:$O$21,MATCH($C431,'3c Mappings'!$B$8:$B$21,0),MATCH($B431,'3c Mappings'!$C$7:$O$7,0)))</f>
        <v>-</v>
      </c>
      <c r="Z431" s="10"/>
    </row>
    <row r="432" spans="1:26" s="14" customFormat="1" ht="11.25">
      <c r="A432" s="10"/>
      <c r="B432" s="74" t="s">
        <v>158</v>
      </c>
      <c r="C432" s="155" t="s">
        <v>128</v>
      </c>
      <c r="D432" s="189"/>
      <c r="E432" s="29"/>
      <c r="F432" s="82"/>
      <c r="G432" s="82"/>
      <c r="H432" s="82"/>
      <c r="I432" s="82"/>
      <c r="J432" s="82"/>
      <c r="K432" s="82"/>
      <c r="L432" s="82"/>
      <c r="M432" s="82"/>
      <c r="N432" s="84"/>
      <c r="O432" s="82"/>
      <c r="P432" s="82"/>
      <c r="Q432" s="82"/>
      <c r="R432" s="82"/>
      <c r="S432" s="82"/>
      <c r="T432" s="82"/>
      <c r="U432" s="82"/>
      <c r="V432" s="82">
        <f>IF(V418="-","-",V418*INDEX('3c Mappings'!$C$8:$O$21,MATCH($C432,'3c Mappings'!$B$8:$B$21,0),MATCH($B432,'3c Mappings'!$C$7:$O$7,0)))</f>
        <v>0</v>
      </c>
      <c r="W432" s="82">
        <f>IF(W418="-","-",W418*INDEX('3c Mappings'!$C$8:$O$21,MATCH($C432,'3c Mappings'!$B$8:$B$21,0),MATCH($B432,'3c Mappings'!$C$7:$O$7,0)))</f>
        <v>0</v>
      </c>
      <c r="X432" s="82" t="str">
        <f>IF(X418="-","-",X418*INDEX('3c Mappings'!$C$8:$O$21,MATCH($C432,'3c Mappings'!$B$8:$B$21,0),MATCH($B432,'3c Mappings'!$C$7:$O$7,0)))</f>
        <v>-</v>
      </c>
      <c r="Y432" s="82" t="str">
        <f>IF(Y418="-","-",Y418*INDEX('3c Mappings'!$C$8:$O$21,MATCH($C432,'3c Mappings'!$B$8:$B$21,0),MATCH($B432,'3c Mappings'!$C$7:$O$7,0)))</f>
        <v>-</v>
      </c>
      <c r="Z432" s="10"/>
    </row>
    <row r="433" spans="1:26" s="14" customFormat="1" ht="11.25">
      <c r="A433" s="10"/>
      <c r="B433" s="74" t="s">
        <v>159</v>
      </c>
      <c r="C433" s="155" t="s">
        <v>128</v>
      </c>
      <c r="D433" s="189"/>
      <c r="E433" s="29"/>
      <c r="F433" s="82"/>
      <c r="G433" s="82"/>
      <c r="H433" s="82"/>
      <c r="I433" s="82"/>
      <c r="J433" s="82"/>
      <c r="K433" s="82"/>
      <c r="L433" s="82"/>
      <c r="M433" s="82"/>
      <c r="N433" s="84"/>
      <c r="O433" s="82"/>
      <c r="P433" s="82"/>
      <c r="Q433" s="82"/>
      <c r="R433" s="82"/>
      <c r="S433" s="82"/>
      <c r="T433" s="82"/>
      <c r="U433" s="82"/>
      <c r="V433" s="82">
        <f>IF(V419="-","-",V419*INDEX('3c Mappings'!$C$8:$O$21,MATCH($C433,'3c Mappings'!$B$8:$B$21,0),MATCH($B433,'3c Mappings'!$C$7:$O$7,0)))</f>
        <v>0</v>
      </c>
      <c r="W433" s="82">
        <f>IF(W419="-","-",W419*INDEX('3c Mappings'!$C$8:$O$21,MATCH($C433,'3c Mappings'!$B$8:$B$21,0),MATCH($B433,'3c Mappings'!$C$7:$O$7,0)))</f>
        <v>0</v>
      </c>
      <c r="X433" s="82" t="str">
        <f>IF(X419="-","-",X419*INDEX('3c Mappings'!$C$8:$O$21,MATCH($C433,'3c Mappings'!$B$8:$B$21,0),MATCH($B433,'3c Mappings'!$C$7:$O$7,0)))</f>
        <v>-</v>
      </c>
      <c r="Y433" s="82" t="str">
        <f>IF(Y419="-","-",Y419*INDEX('3c Mappings'!$C$8:$O$21,MATCH($C433,'3c Mappings'!$B$8:$B$21,0),MATCH($B433,'3c Mappings'!$C$7:$O$7,0)))</f>
        <v>-</v>
      </c>
      <c r="Z433" s="10"/>
    </row>
    <row r="434" spans="1:26" s="14" customFormat="1" ht="11.25">
      <c r="A434" s="10"/>
      <c r="B434" s="74" t="s">
        <v>160</v>
      </c>
      <c r="C434" s="155" t="s">
        <v>128</v>
      </c>
      <c r="D434" s="189"/>
      <c r="E434" s="29"/>
      <c r="F434" s="82"/>
      <c r="G434" s="82"/>
      <c r="H434" s="82"/>
      <c r="I434" s="82"/>
      <c r="J434" s="82"/>
      <c r="K434" s="82"/>
      <c r="L434" s="82"/>
      <c r="M434" s="82"/>
      <c r="N434" s="84"/>
      <c r="O434" s="82"/>
      <c r="P434" s="82"/>
      <c r="Q434" s="82"/>
      <c r="R434" s="82"/>
      <c r="S434" s="82"/>
      <c r="T434" s="82"/>
      <c r="U434" s="82"/>
      <c r="V434" s="82">
        <f>IF(V420="-","-",V420*INDEX('3c Mappings'!$C$8:$O$21,MATCH($C434,'3c Mappings'!$B$8:$B$21,0),MATCH($B434,'3c Mappings'!$C$7:$O$7,0)))</f>
        <v>3.291327290749833</v>
      </c>
      <c r="W434" s="82">
        <f>IF(W420="-","-",W420*INDEX('3c Mappings'!$C$8:$O$21,MATCH($C434,'3c Mappings'!$B$8:$B$21,0),MATCH($B434,'3c Mappings'!$C$7:$O$7,0)))</f>
        <v>4.115534255013749</v>
      </c>
      <c r="X434" s="82" t="str">
        <f>IF(X420="-","-",X420*INDEX('3c Mappings'!$C$8:$O$21,MATCH($C434,'3c Mappings'!$B$8:$B$21,0),MATCH($B434,'3c Mappings'!$C$7:$O$7,0)))</f>
        <v>-</v>
      </c>
      <c r="Y434" s="82" t="str">
        <f>IF(Y420="-","-",Y420*INDEX('3c Mappings'!$C$8:$O$21,MATCH($C434,'3c Mappings'!$B$8:$B$21,0),MATCH($B434,'3c Mappings'!$C$7:$O$7,0)))</f>
        <v>-</v>
      </c>
      <c r="Z434" s="10"/>
    </row>
    <row r="435" spans="1:26" s="14" customFormat="1" ht="11.25">
      <c r="A435" s="10"/>
      <c r="B435" s="74" t="s">
        <v>161</v>
      </c>
      <c r="C435" s="155" t="s">
        <v>128</v>
      </c>
      <c r="D435" s="189"/>
      <c r="E435" s="29"/>
      <c r="F435" s="82"/>
      <c r="G435" s="82"/>
      <c r="H435" s="82"/>
      <c r="I435" s="82"/>
      <c r="J435" s="82"/>
      <c r="K435" s="82"/>
      <c r="L435" s="82"/>
      <c r="M435" s="82"/>
      <c r="N435" s="84"/>
      <c r="O435" s="82"/>
      <c r="P435" s="82"/>
      <c r="Q435" s="82"/>
      <c r="R435" s="82"/>
      <c r="S435" s="82"/>
      <c r="T435" s="82"/>
      <c r="U435" s="82"/>
      <c r="V435" s="82">
        <f>IF(V421="-","-",V421*INDEX('3c Mappings'!$C$8:$O$21,MATCH($C435,'3c Mappings'!$B$8:$B$21,0),MATCH($B435,'3c Mappings'!$C$7:$O$7,0)))</f>
        <v>0</v>
      </c>
      <c r="W435" s="82">
        <f>IF(W421="-","-",W421*INDEX('3c Mappings'!$C$8:$O$21,MATCH($C435,'3c Mappings'!$B$8:$B$21,0),MATCH($B435,'3c Mappings'!$C$7:$O$7,0)))</f>
        <v>0</v>
      </c>
      <c r="X435" s="82" t="str">
        <f>IF(X421="-","-",X421*INDEX('3c Mappings'!$C$8:$O$21,MATCH($C435,'3c Mappings'!$B$8:$B$21,0),MATCH($B435,'3c Mappings'!$C$7:$O$7,0)))</f>
        <v>-</v>
      </c>
      <c r="Y435" s="82" t="str">
        <f>IF(Y421="-","-",Y421*INDEX('3c Mappings'!$C$8:$O$21,MATCH($C435,'3c Mappings'!$B$8:$B$21,0),MATCH($B435,'3c Mappings'!$C$7:$O$7,0)))</f>
        <v>-</v>
      </c>
      <c r="Z435" s="10"/>
    </row>
    <row r="436" spans="1:26" s="14" customFormat="1" ht="11.25">
      <c r="A436" s="10"/>
      <c r="B436" s="74" t="s">
        <v>162</v>
      </c>
      <c r="C436" s="155" t="s">
        <v>128</v>
      </c>
      <c r="D436" s="189"/>
      <c r="E436" s="29"/>
      <c r="F436" s="82"/>
      <c r="G436" s="82"/>
      <c r="H436" s="82"/>
      <c r="I436" s="82"/>
      <c r="J436" s="82"/>
      <c r="K436" s="82"/>
      <c r="L436" s="82"/>
      <c r="M436" s="82"/>
      <c r="N436" s="84"/>
      <c r="O436" s="82"/>
      <c r="P436" s="82"/>
      <c r="Q436" s="82"/>
      <c r="R436" s="82"/>
      <c r="S436" s="82"/>
      <c r="T436" s="82"/>
      <c r="U436" s="82"/>
      <c r="V436" s="82">
        <f>IF(V422="-","-",V422*INDEX('3c Mappings'!$C$8:$O$21,MATCH($C436,'3c Mappings'!$B$8:$B$21,0),MATCH($B436,'3c Mappings'!$C$7:$O$7,0)))</f>
        <v>0</v>
      </c>
      <c r="W436" s="82">
        <f>IF(W422="-","-",W422*INDEX('3c Mappings'!$C$8:$O$21,MATCH($C436,'3c Mappings'!$B$8:$B$21,0),MATCH($B436,'3c Mappings'!$C$7:$O$7,0)))</f>
        <v>0</v>
      </c>
      <c r="X436" s="82" t="str">
        <f>IF(X422="-","-",X422*INDEX('3c Mappings'!$C$8:$O$21,MATCH($C436,'3c Mappings'!$B$8:$B$21,0),MATCH($B436,'3c Mappings'!$C$7:$O$7,0)))</f>
        <v>-</v>
      </c>
      <c r="Y436" s="82" t="str">
        <f>IF(Y422="-","-",Y422*INDEX('3c Mappings'!$C$8:$O$21,MATCH($C436,'3c Mappings'!$B$8:$B$21,0),MATCH($B436,'3c Mappings'!$C$7:$O$7,0)))</f>
        <v>-</v>
      </c>
      <c r="Z436" s="10"/>
    </row>
    <row r="437" spans="1:26" s="14" customFormat="1" ht="11.25">
      <c r="A437" s="10"/>
      <c r="B437" s="74" t="s">
        <v>163</v>
      </c>
      <c r="C437" s="155" t="s">
        <v>128</v>
      </c>
      <c r="D437" s="189"/>
      <c r="E437" s="29"/>
      <c r="F437" s="82"/>
      <c r="G437" s="82"/>
      <c r="H437" s="82"/>
      <c r="I437" s="82"/>
      <c r="J437" s="82"/>
      <c r="K437" s="82"/>
      <c r="L437" s="82"/>
      <c r="M437" s="82"/>
      <c r="N437" s="84"/>
      <c r="O437" s="82"/>
      <c r="P437" s="82"/>
      <c r="Q437" s="82"/>
      <c r="R437" s="82"/>
      <c r="S437" s="82"/>
      <c r="T437" s="82"/>
      <c r="U437" s="82"/>
      <c r="V437" s="82">
        <f>IF(V423="-","-",V423*INDEX('3c Mappings'!$C$8:$O$21,MATCH($C437,'3c Mappings'!$B$8:$B$21,0),MATCH($B437,'3c Mappings'!$C$7:$O$7,0)))</f>
        <v>0</v>
      </c>
      <c r="W437" s="82">
        <f>IF(W423="-","-",W423*INDEX('3c Mappings'!$C$8:$O$21,MATCH($C437,'3c Mappings'!$B$8:$B$21,0),MATCH($B437,'3c Mappings'!$C$7:$O$7,0)))</f>
        <v>0</v>
      </c>
      <c r="X437" s="82" t="str">
        <f>IF(X423="-","-",X423*INDEX('3c Mappings'!$C$8:$O$21,MATCH($C437,'3c Mappings'!$B$8:$B$21,0),MATCH($B437,'3c Mappings'!$C$7:$O$7,0)))</f>
        <v>-</v>
      </c>
      <c r="Y437" s="82" t="str">
        <f>IF(Y423="-","-",Y423*INDEX('3c Mappings'!$C$8:$O$21,MATCH($C437,'3c Mappings'!$B$8:$B$21,0),MATCH($B437,'3c Mappings'!$C$7:$O$7,0)))</f>
        <v>-</v>
      </c>
      <c r="Z437" s="10"/>
    </row>
    <row r="438" spans="1:26" s="14" customFormat="1" ht="11.25">
      <c r="A438" s="10"/>
      <c r="B438" s="74" t="s">
        <v>164</v>
      </c>
      <c r="C438" s="155" t="s">
        <v>128</v>
      </c>
      <c r="D438" s="189"/>
      <c r="E438" s="29"/>
      <c r="F438" s="82"/>
      <c r="G438" s="82"/>
      <c r="H438" s="82"/>
      <c r="I438" s="82"/>
      <c r="J438" s="82"/>
      <c r="K438" s="82"/>
      <c r="L438" s="82"/>
      <c r="M438" s="82"/>
      <c r="N438" s="84"/>
      <c r="O438" s="82"/>
      <c r="P438" s="82"/>
      <c r="Q438" s="82"/>
      <c r="R438" s="82"/>
      <c r="S438" s="82"/>
      <c r="T438" s="82"/>
      <c r="U438" s="82"/>
      <c r="V438" s="82">
        <f>IF(V424="-","-",V424*INDEX('3c Mappings'!$C$8:$O$21,MATCH($C438,'3c Mappings'!$B$8:$B$21,0),MATCH($B438,'3c Mappings'!$C$7:$O$7,0)))</f>
        <v>0.26707201991578344</v>
      </c>
      <c r="W438" s="82">
        <f>IF(W424="-","-",W424*INDEX('3c Mappings'!$C$8:$O$21,MATCH($C438,'3c Mappings'!$B$8:$B$21,0),MATCH($B438,'3c Mappings'!$C$7:$O$7,0)))</f>
        <v>0.340909761843884</v>
      </c>
      <c r="X438" s="82" t="str">
        <f>IF(X424="-","-",X424*INDEX('3c Mappings'!$C$8:$O$21,MATCH($C438,'3c Mappings'!$B$8:$B$21,0),MATCH($B438,'3c Mappings'!$C$7:$O$7,0)))</f>
        <v>-</v>
      </c>
      <c r="Y438" s="82" t="str">
        <f>IF(Y424="-","-",Y424*INDEX('3c Mappings'!$C$8:$O$21,MATCH($C438,'3c Mappings'!$B$8:$B$21,0),MATCH($B438,'3c Mappings'!$C$7:$O$7,0)))</f>
        <v>-</v>
      </c>
      <c r="Z438" s="10"/>
    </row>
    <row r="439" spans="1:26" s="14" customFormat="1" ht="11.25">
      <c r="A439" s="10"/>
      <c r="B439" s="74" t="s">
        <v>165</v>
      </c>
      <c r="C439" s="155" t="s">
        <v>128</v>
      </c>
      <c r="D439" s="189"/>
      <c r="E439" s="29"/>
      <c r="F439" s="82"/>
      <c r="G439" s="82"/>
      <c r="H439" s="82"/>
      <c r="I439" s="82"/>
      <c r="J439" s="82"/>
      <c r="K439" s="82"/>
      <c r="L439" s="82"/>
      <c r="M439" s="82"/>
      <c r="N439" s="84"/>
      <c r="O439" s="82"/>
      <c r="P439" s="82"/>
      <c r="Q439" s="82"/>
      <c r="R439" s="82"/>
      <c r="S439" s="82"/>
      <c r="T439" s="82"/>
      <c r="U439" s="82"/>
      <c r="V439" s="82">
        <f>IF(V425="-","-",V425*INDEX('3c Mappings'!$C$8:$O$21,MATCH($C439,'3c Mappings'!$B$8:$B$21,0),MATCH($B439,'3c Mappings'!$C$7:$O$7,0)))</f>
        <v>0</v>
      </c>
      <c r="W439" s="82">
        <f>IF(W425="-","-",W425*INDEX('3c Mappings'!$C$8:$O$21,MATCH($C439,'3c Mappings'!$B$8:$B$21,0),MATCH($B439,'3c Mappings'!$C$7:$O$7,0)))</f>
        <v>0</v>
      </c>
      <c r="X439" s="82" t="str">
        <f>IF(X425="-","-",X425*INDEX('3c Mappings'!$C$8:$O$21,MATCH($C439,'3c Mappings'!$B$8:$B$21,0),MATCH($B439,'3c Mappings'!$C$7:$O$7,0)))</f>
        <v>-</v>
      </c>
      <c r="Y439" s="82" t="str">
        <f>IF(Y425="-","-",Y425*INDEX('3c Mappings'!$C$8:$O$21,MATCH($C439,'3c Mappings'!$B$8:$B$21,0),MATCH($B439,'3c Mappings'!$C$7:$O$7,0)))</f>
        <v>-</v>
      </c>
      <c r="Z439" s="10"/>
    </row>
    <row r="440" spans="1:26" s="14" customFormat="1" ht="11.25">
      <c r="A440" s="10"/>
      <c r="B440" s="74" t="s">
        <v>166</v>
      </c>
      <c r="C440" s="155" t="s">
        <v>128</v>
      </c>
      <c r="D440" s="189"/>
      <c r="E440" s="29"/>
      <c r="F440" s="82"/>
      <c r="G440" s="82"/>
      <c r="H440" s="82"/>
      <c r="I440" s="82"/>
      <c r="J440" s="82"/>
      <c r="K440" s="82"/>
      <c r="L440" s="82"/>
      <c r="M440" s="82"/>
      <c r="N440" s="84"/>
      <c r="O440" s="82"/>
      <c r="P440" s="82"/>
      <c r="Q440" s="82"/>
      <c r="R440" s="82"/>
      <c r="S440" s="82"/>
      <c r="T440" s="82"/>
      <c r="U440" s="82"/>
      <c r="V440" s="82">
        <f>IF(V426="-","-",V426*INDEX('3c Mappings'!$C$8:$O$21,MATCH($C440,'3c Mappings'!$B$8:$B$21,0),MATCH($B440,'3c Mappings'!$C$7:$O$7,0)))</f>
        <v>0</v>
      </c>
      <c r="W440" s="82">
        <f>IF(W426="-","-",W426*INDEX('3c Mappings'!$C$8:$O$21,MATCH($C440,'3c Mappings'!$B$8:$B$21,0),MATCH($B440,'3c Mappings'!$C$7:$O$7,0)))</f>
        <v>0</v>
      </c>
      <c r="X440" s="82" t="str">
        <f>IF(X426="-","-",X426*INDEX('3c Mappings'!$C$8:$O$21,MATCH($C440,'3c Mappings'!$B$8:$B$21,0),MATCH($B440,'3c Mappings'!$C$7:$O$7,0)))</f>
        <v>-</v>
      </c>
      <c r="Y440" s="82" t="str">
        <f>IF(Y426="-","-",Y426*INDEX('3c Mappings'!$C$8:$O$21,MATCH($C440,'3c Mappings'!$B$8:$B$21,0),MATCH($B440,'3c Mappings'!$C$7:$O$7,0)))</f>
        <v>-</v>
      </c>
      <c r="Z440" s="10"/>
    </row>
    <row r="441" spans="1:26" s="14" customFormat="1" ht="11.25">
      <c r="A441" s="10"/>
      <c r="B441" s="74" t="s">
        <v>167</v>
      </c>
      <c r="C441" s="155" t="s">
        <v>128</v>
      </c>
      <c r="D441" s="189"/>
      <c r="E441" s="29"/>
      <c r="F441" s="82"/>
      <c r="G441" s="82"/>
      <c r="H441" s="82"/>
      <c r="I441" s="82"/>
      <c r="J441" s="82"/>
      <c r="K441" s="82"/>
      <c r="L441" s="82"/>
      <c r="M441" s="82"/>
      <c r="N441" s="84"/>
      <c r="O441" s="82"/>
      <c r="P441" s="82"/>
      <c r="Q441" s="82"/>
      <c r="R441" s="82"/>
      <c r="S441" s="82"/>
      <c r="T441" s="82"/>
      <c r="U441" s="82"/>
      <c r="V441" s="82">
        <f>IF(V427="-","-",V427*INDEX('3c Mappings'!$C$8:$O$21,MATCH($C441,'3c Mappings'!$B$8:$B$21,0),MATCH($B441,'3c Mappings'!$C$7:$O$7,0)))</f>
        <v>0</v>
      </c>
      <c r="W441" s="82">
        <f>IF(W427="-","-",W427*INDEX('3c Mappings'!$C$8:$O$21,MATCH($C441,'3c Mappings'!$B$8:$B$21,0),MATCH($B441,'3c Mappings'!$C$7:$O$7,0)))</f>
        <v>0</v>
      </c>
      <c r="X441" s="82" t="str">
        <f>IF(X427="-","-",X427*INDEX('3c Mappings'!$C$8:$O$21,MATCH($C441,'3c Mappings'!$B$8:$B$21,0),MATCH($B441,'3c Mappings'!$C$7:$O$7,0)))</f>
        <v>-</v>
      </c>
      <c r="Y441" s="82" t="str">
        <f>IF(Y427="-","-",Y427*INDEX('3c Mappings'!$C$8:$O$21,MATCH($C441,'3c Mappings'!$B$8:$B$21,0),MATCH($B441,'3c Mappings'!$C$7:$O$7,0)))</f>
        <v>-</v>
      </c>
      <c r="Z441" s="10"/>
    </row>
    <row r="442" spans="1:26" s="14" customFormat="1" ht="11.25">
      <c r="A442" s="10"/>
      <c r="B442" s="74" t="s">
        <v>168</v>
      </c>
      <c r="C442" s="155" t="s">
        <v>128</v>
      </c>
      <c r="D442" s="189"/>
      <c r="E442" s="29"/>
      <c r="F442" s="82"/>
      <c r="G442" s="82"/>
      <c r="H442" s="82"/>
      <c r="I442" s="82"/>
      <c r="J442" s="82"/>
      <c r="K442" s="82"/>
      <c r="L442" s="82"/>
      <c r="M442" s="82"/>
      <c r="N442" s="84"/>
      <c r="O442" s="82"/>
      <c r="P442" s="82"/>
      <c r="Q442" s="82"/>
      <c r="R442" s="82"/>
      <c r="S442" s="82"/>
      <c r="T442" s="82"/>
      <c r="U442" s="82"/>
      <c r="V442" s="82">
        <f>IF(V428="-","-",V428*INDEX('3c Mappings'!$C$8:$O$21,MATCH($C442,'3c Mappings'!$B$8:$B$21,0),MATCH($B442,'3c Mappings'!$C$7:$O$7,0)))</f>
        <v>0</v>
      </c>
      <c r="W442" s="82">
        <f>IF(W428="-","-",W428*INDEX('3c Mappings'!$C$8:$O$21,MATCH($C442,'3c Mappings'!$B$8:$B$21,0),MATCH($B442,'3c Mappings'!$C$7:$O$7,0)))</f>
        <v>0</v>
      </c>
      <c r="X442" s="82" t="str">
        <f>IF(X428="-","-",X428*INDEX('3c Mappings'!$C$8:$O$21,MATCH($C442,'3c Mappings'!$B$8:$B$21,0),MATCH($B442,'3c Mappings'!$C$7:$O$7,0)))</f>
        <v>-</v>
      </c>
      <c r="Y442" s="82" t="str">
        <f>IF(Y428="-","-",Y428*INDEX('3c Mappings'!$C$8:$O$21,MATCH($C442,'3c Mappings'!$B$8:$B$21,0),MATCH($B442,'3c Mappings'!$C$7:$O$7,0)))</f>
        <v>-</v>
      </c>
      <c r="Z442" s="10"/>
    </row>
    <row r="443" spans="1:26" s="14" customFormat="1" ht="12.6" customHeight="1">
      <c r="A443" s="10"/>
      <c r="B443" s="74" t="s">
        <v>156</v>
      </c>
      <c r="C443" s="155" t="s">
        <v>130</v>
      </c>
      <c r="D443" s="189"/>
      <c r="E443" s="29"/>
      <c r="F443" s="82"/>
      <c r="G443" s="82"/>
      <c r="H443" s="82"/>
      <c r="I443" s="82"/>
      <c r="J443" s="82"/>
      <c r="K443" s="82"/>
      <c r="L443" s="82"/>
      <c r="M443" s="82"/>
      <c r="N443" s="84"/>
      <c r="O443" s="82"/>
      <c r="P443" s="82"/>
      <c r="Q443" s="82"/>
      <c r="R443" s="82"/>
      <c r="S443" s="82"/>
      <c r="T443" s="82"/>
      <c r="U443" s="82"/>
      <c r="V443" s="82">
        <f>IF(V416="-","-",V416*INDEX('3c Mappings'!$C$8:$O$21,MATCH($C443,'3c Mappings'!$B$8:$B$21,0),MATCH($B443,'3c Mappings'!$C$7:$O$7,0)))</f>
        <v>9.5623862543277385E-2</v>
      </c>
      <c r="W443" s="82">
        <f>IF(W416="-","-",W416*INDEX('3c Mappings'!$C$8:$O$21,MATCH($C443,'3c Mappings'!$B$8:$B$21,0),MATCH($B443,'3c Mappings'!$C$7:$O$7,0)))</f>
        <v>0.1180962529708668</v>
      </c>
      <c r="X443" s="82" t="str">
        <f>IF(X416="-","-",X416*INDEX('3c Mappings'!$C$8:$O$21,MATCH($C443,'3c Mappings'!$B$8:$B$21,0),MATCH($B443,'3c Mappings'!$C$7:$O$7,0)))</f>
        <v>-</v>
      </c>
      <c r="Y443" s="82" t="str">
        <f>IF(Y416="-","-",Y416*INDEX('3c Mappings'!$C$8:$O$21,MATCH($C443,'3c Mappings'!$B$8:$B$21,0),MATCH($B443,'3c Mappings'!$C$7:$O$7,0)))</f>
        <v>-</v>
      </c>
      <c r="Z443" s="10"/>
    </row>
    <row r="444" spans="1:26" s="14" customFormat="1" ht="11.25">
      <c r="A444" s="10"/>
      <c r="B444" s="74" t="s">
        <v>157</v>
      </c>
      <c r="C444" s="155" t="s">
        <v>130</v>
      </c>
      <c r="D444" s="189"/>
      <c r="E444" s="29"/>
      <c r="F444" s="82"/>
      <c r="G444" s="82"/>
      <c r="H444" s="82"/>
      <c r="I444" s="82"/>
      <c r="J444" s="82"/>
      <c r="K444" s="82"/>
      <c r="L444" s="82"/>
      <c r="M444" s="82"/>
      <c r="N444" s="84"/>
      <c r="O444" s="82"/>
      <c r="P444" s="82"/>
      <c r="Q444" s="82"/>
      <c r="R444" s="82"/>
      <c r="S444" s="82"/>
      <c r="T444" s="82"/>
      <c r="U444" s="82"/>
      <c r="V444" s="82">
        <f>IF(V417="-","-",V417*INDEX('3c Mappings'!$C$8:$O$21,MATCH($C444,'3c Mappings'!$B$8:$B$21,0),MATCH($B444,'3c Mappings'!$C$7:$O$7,0)))</f>
        <v>9.6136066261907214</v>
      </c>
      <c r="W444" s="82">
        <f>IF(W417="-","-",W417*INDEX('3c Mappings'!$C$8:$O$21,MATCH($C444,'3c Mappings'!$B$8:$B$21,0),MATCH($B444,'3c Mappings'!$C$7:$O$7,0)))</f>
        <v>11.922234124359665</v>
      </c>
      <c r="X444" s="82" t="str">
        <f>IF(X417="-","-",X417*INDEX('3c Mappings'!$C$8:$O$21,MATCH($C444,'3c Mappings'!$B$8:$B$21,0),MATCH($B444,'3c Mappings'!$C$7:$O$7,0)))</f>
        <v>-</v>
      </c>
      <c r="Y444" s="82" t="str">
        <f>IF(Y417="-","-",Y417*INDEX('3c Mappings'!$C$8:$O$21,MATCH($C444,'3c Mappings'!$B$8:$B$21,0),MATCH($B444,'3c Mappings'!$C$7:$O$7,0)))</f>
        <v>-</v>
      </c>
      <c r="Z444" s="10"/>
    </row>
    <row r="445" spans="1:26" s="14" customFormat="1" ht="11.25">
      <c r="A445" s="10"/>
      <c r="B445" s="74" t="s">
        <v>158</v>
      </c>
      <c r="C445" s="155" t="s">
        <v>130</v>
      </c>
      <c r="D445" s="189"/>
      <c r="E445" s="29"/>
      <c r="F445" s="82"/>
      <c r="G445" s="82"/>
      <c r="H445" s="82"/>
      <c r="I445" s="82"/>
      <c r="J445" s="82"/>
      <c r="K445" s="82"/>
      <c r="L445" s="82"/>
      <c r="M445" s="82"/>
      <c r="N445" s="84"/>
      <c r="O445" s="82"/>
      <c r="P445" s="82"/>
      <c r="Q445" s="82"/>
      <c r="R445" s="82"/>
      <c r="S445" s="82"/>
      <c r="T445" s="82"/>
      <c r="U445" s="82"/>
      <c r="V445" s="82">
        <f>IF(V418="-","-",V418*INDEX('3c Mappings'!$C$8:$O$21,MATCH($C445,'3c Mappings'!$B$8:$B$21,0),MATCH($B445,'3c Mappings'!$C$7:$O$7,0)))</f>
        <v>0</v>
      </c>
      <c r="W445" s="82">
        <f>IF(W418="-","-",W418*INDEX('3c Mappings'!$C$8:$O$21,MATCH($C445,'3c Mappings'!$B$8:$B$21,0),MATCH($B445,'3c Mappings'!$C$7:$O$7,0)))</f>
        <v>0</v>
      </c>
      <c r="X445" s="82" t="str">
        <f>IF(X418="-","-",X418*INDEX('3c Mappings'!$C$8:$O$21,MATCH($C445,'3c Mappings'!$B$8:$B$21,0),MATCH($B445,'3c Mappings'!$C$7:$O$7,0)))</f>
        <v>-</v>
      </c>
      <c r="Y445" s="82" t="str">
        <f>IF(Y418="-","-",Y418*INDEX('3c Mappings'!$C$8:$O$21,MATCH($C445,'3c Mappings'!$B$8:$B$21,0),MATCH($B445,'3c Mappings'!$C$7:$O$7,0)))</f>
        <v>-</v>
      </c>
      <c r="Z445" s="10"/>
    </row>
    <row r="446" spans="1:26" s="14" customFormat="1" ht="11.25">
      <c r="A446" s="10"/>
      <c r="B446" s="74" t="s">
        <v>159</v>
      </c>
      <c r="C446" s="155" t="s">
        <v>130</v>
      </c>
      <c r="D446" s="189"/>
      <c r="E446" s="29"/>
      <c r="F446" s="82"/>
      <c r="G446" s="82"/>
      <c r="H446" s="82"/>
      <c r="I446" s="82"/>
      <c r="J446" s="82"/>
      <c r="K446" s="82"/>
      <c r="L446" s="82"/>
      <c r="M446" s="82"/>
      <c r="N446" s="84"/>
      <c r="O446" s="82"/>
      <c r="P446" s="82"/>
      <c r="Q446" s="82"/>
      <c r="R446" s="82"/>
      <c r="S446" s="82"/>
      <c r="T446" s="82"/>
      <c r="U446" s="82"/>
      <c r="V446" s="82">
        <f>IF(V419="-","-",V419*INDEX('3c Mappings'!$C$8:$O$21,MATCH($C446,'3c Mappings'!$B$8:$B$21,0),MATCH($B446,'3c Mappings'!$C$7:$O$7,0)))</f>
        <v>0</v>
      </c>
      <c r="W446" s="82">
        <f>IF(W419="-","-",W419*INDEX('3c Mappings'!$C$8:$O$21,MATCH($C446,'3c Mappings'!$B$8:$B$21,0),MATCH($B446,'3c Mappings'!$C$7:$O$7,0)))</f>
        <v>0</v>
      </c>
      <c r="X446" s="82" t="str">
        <f>IF(X419="-","-",X419*INDEX('3c Mappings'!$C$8:$O$21,MATCH($C446,'3c Mappings'!$B$8:$B$21,0),MATCH($B446,'3c Mappings'!$C$7:$O$7,0)))</f>
        <v>-</v>
      </c>
      <c r="Y446" s="82" t="str">
        <f>IF(Y419="-","-",Y419*INDEX('3c Mappings'!$C$8:$O$21,MATCH($C446,'3c Mappings'!$B$8:$B$21,0),MATCH($B446,'3c Mappings'!$C$7:$O$7,0)))</f>
        <v>-</v>
      </c>
      <c r="Z446" s="10"/>
    </row>
    <row r="447" spans="1:26" s="14" customFormat="1" ht="11.25">
      <c r="A447" s="10"/>
      <c r="B447" s="74" t="s">
        <v>160</v>
      </c>
      <c r="C447" s="155" t="s">
        <v>130</v>
      </c>
      <c r="D447" s="189"/>
      <c r="E447" s="29"/>
      <c r="F447" s="82"/>
      <c r="G447" s="82"/>
      <c r="H447" s="82"/>
      <c r="I447" s="82"/>
      <c r="J447" s="82"/>
      <c r="K447" s="82"/>
      <c r="L447" s="82"/>
      <c r="M447" s="82"/>
      <c r="N447" s="84"/>
      <c r="O447" s="82"/>
      <c r="P447" s="82"/>
      <c r="Q447" s="82"/>
      <c r="R447" s="82"/>
      <c r="S447" s="82"/>
      <c r="T447" s="82"/>
      <c r="U447" s="82"/>
      <c r="V447" s="82">
        <f>IF(V420="-","-",V420*INDEX('3c Mappings'!$C$8:$O$21,MATCH($C447,'3c Mappings'!$B$8:$B$21,0),MATCH($B447,'3c Mappings'!$C$7:$O$7,0)))</f>
        <v>0</v>
      </c>
      <c r="W447" s="82">
        <f>IF(W420="-","-",W420*INDEX('3c Mappings'!$C$8:$O$21,MATCH($C447,'3c Mappings'!$B$8:$B$21,0),MATCH($B447,'3c Mappings'!$C$7:$O$7,0)))</f>
        <v>0</v>
      </c>
      <c r="X447" s="82" t="str">
        <f>IF(X420="-","-",X420*INDEX('3c Mappings'!$C$8:$O$21,MATCH($C447,'3c Mappings'!$B$8:$B$21,0),MATCH($B447,'3c Mappings'!$C$7:$O$7,0)))</f>
        <v>-</v>
      </c>
      <c r="Y447" s="82" t="str">
        <f>IF(Y420="-","-",Y420*INDEX('3c Mappings'!$C$8:$O$21,MATCH($C447,'3c Mappings'!$B$8:$B$21,0),MATCH($B447,'3c Mappings'!$C$7:$O$7,0)))</f>
        <v>-</v>
      </c>
      <c r="Z447" s="10"/>
    </row>
    <row r="448" spans="1:26" s="14" customFormat="1" ht="11.25">
      <c r="A448" s="10"/>
      <c r="B448" s="74" t="s">
        <v>161</v>
      </c>
      <c r="C448" s="155" t="s">
        <v>130</v>
      </c>
      <c r="D448" s="189"/>
      <c r="E448" s="29"/>
      <c r="F448" s="82"/>
      <c r="G448" s="82"/>
      <c r="H448" s="82"/>
      <c r="I448" s="82"/>
      <c r="J448" s="82"/>
      <c r="K448" s="82"/>
      <c r="L448" s="82"/>
      <c r="M448" s="82"/>
      <c r="N448" s="84"/>
      <c r="O448" s="82"/>
      <c r="P448" s="82"/>
      <c r="Q448" s="82"/>
      <c r="R448" s="82"/>
      <c r="S448" s="82"/>
      <c r="T448" s="82"/>
      <c r="U448" s="82"/>
      <c r="V448" s="82">
        <f>IF(V421="-","-",V421*INDEX('3c Mappings'!$C$8:$O$21,MATCH($C448,'3c Mappings'!$B$8:$B$21,0),MATCH($B448,'3c Mappings'!$C$7:$O$7,0)))</f>
        <v>0</v>
      </c>
      <c r="W448" s="82">
        <f>IF(W421="-","-",W421*INDEX('3c Mappings'!$C$8:$O$21,MATCH($C448,'3c Mappings'!$B$8:$B$21,0),MATCH($B448,'3c Mappings'!$C$7:$O$7,0)))</f>
        <v>0</v>
      </c>
      <c r="X448" s="82" t="str">
        <f>IF(X421="-","-",X421*INDEX('3c Mappings'!$C$8:$O$21,MATCH($C448,'3c Mappings'!$B$8:$B$21,0),MATCH($B448,'3c Mappings'!$C$7:$O$7,0)))</f>
        <v>-</v>
      </c>
      <c r="Y448" s="82" t="str">
        <f>IF(Y421="-","-",Y421*INDEX('3c Mappings'!$C$8:$O$21,MATCH($C448,'3c Mappings'!$B$8:$B$21,0),MATCH($B448,'3c Mappings'!$C$7:$O$7,0)))</f>
        <v>-</v>
      </c>
      <c r="Z448" s="10"/>
    </row>
    <row r="449" spans="1:26" s="14" customFormat="1" ht="11.25">
      <c r="A449" s="10"/>
      <c r="B449" s="74" t="s">
        <v>162</v>
      </c>
      <c r="C449" s="155" t="s">
        <v>130</v>
      </c>
      <c r="D449" s="189"/>
      <c r="E449" s="29"/>
      <c r="F449" s="82"/>
      <c r="G449" s="82"/>
      <c r="H449" s="82"/>
      <c r="I449" s="82"/>
      <c r="J449" s="82"/>
      <c r="K449" s="82"/>
      <c r="L449" s="82"/>
      <c r="M449" s="82"/>
      <c r="N449" s="84"/>
      <c r="O449" s="82"/>
      <c r="P449" s="82"/>
      <c r="Q449" s="82"/>
      <c r="R449" s="82"/>
      <c r="S449" s="82"/>
      <c r="T449" s="82"/>
      <c r="U449" s="82"/>
      <c r="V449" s="82">
        <f>IF(V422="-","-",V422*INDEX('3c Mappings'!$C$8:$O$21,MATCH($C449,'3c Mappings'!$B$8:$B$21,0),MATCH($B449,'3c Mappings'!$C$7:$O$7,0)))</f>
        <v>0</v>
      </c>
      <c r="W449" s="82">
        <f>IF(W422="-","-",W422*INDEX('3c Mappings'!$C$8:$O$21,MATCH($C449,'3c Mappings'!$B$8:$B$21,0),MATCH($B449,'3c Mappings'!$C$7:$O$7,0)))</f>
        <v>0</v>
      </c>
      <c r="X449" s="82" t="str">
        <f>IF(X422="-","-",X422*INDEX('3c Mappings'!$C$8:$O$21,MATCH($C449,'3c Mappings'!$B$8:$B$21,0),MATCH($B449,'3c Mappings'!$C$7:$O$7,0)))</f>
        <v>-</v>
      </c>
      <c r="Y449" s="82" t="str">
        <f>IF(Y422="-","-",Y422*INDEX('3c Mappings'!$C$8:$O$21,MATCH($C449,'3c Mappings'!$B$8:$B$21,0),MATCH($B449,'3c Mappings'!$C$7:$O$7,0)))</f>
        <v>-</v>
      </c>
      <c r="Z449" s="10"/>
    </row>
    <row r="450" spans="1:26" s="14" customFormat="1" ht="11.25">
      <c r="A450" s="10"/>
      <c r="B450" s="74" t="s">
        <v>163</v>
      </c>
      <c r="C450" s="155" t="s">
        <v>130</v>
      </c>
      <c r="D450" s="189"/>
      <c r="E450" s="29"/>
      <c r="F450" s="82"/>
      <c r="G450" s="82"/>
      <c r="H450" s="82"/>
      <c r="I450" s="82"/>
      <c r="J450" s="82"/>
      <c r="K450" s="82"/>
      <c r="L450" s="82"/>
      <c r="M450" s="82"/>
      <c r="N450" s="84"/>
      <c r="O450" s="82"/>
      <c r="P450" s="82"/>
      <c r="Q450" s="82"/>
      <c r="R450" s="82"/>
      <c r="S450" s="82"/>
      <c r="T450" s="82"/>
      <c r="U450" s="82"/>
      <c r="V450" s="82">
        <f>IF(V423="-","-",V423*INDEX('3c Mappings'!$C$8:$O$21,MATCH($C450,'3c Mappings'!$B$8:$B$21,0),MATCH($B450,'3c Mappings'!$C$7:$O$7,0)))</f>
        <v>0</v>
      </c>
      <c r="W450" s="82">
        <f>IF(W423="-","-",W423*INDEX('3c Mappings'!$C$8:$O$21,MATCH($C450,'3c Mappings'!$B$8:$B$21,0),MATCH($B450,'3c Mappings'!$C$7:$O$7,0)))</f>
        <v>0</v>
      </c>
      <c r="X450" s="82" t="str">
        <f>IF(X423="-","-",X423*INDEX('3c Mappings'!$C$8:$O$21,MATCH($C450,'3c Mappings'!$B$8:$B$21,0),MATCH($B450,'3c Mappings'!$C$7:$O$7,0)))</f>
        <v>-</v>
      </c>
      <c r="Y450" s="82" t="str">
        <f>IF(Y423="-","-",Y423*INDEX('3c Mappings'!$C$8:$O$21,MATCH($C450,'3c Mappings'!$B$8:$B$21,0),MATCH($B450,'3c Mappings'!$C$7:$O$7,0)))</f>
        <v>-</v>
      </c>
      <c r="Z450" s="10"/>
    </row>
    <row r="451" spans="1:26" s="14" customFormat="1" ht="11.25">
      <c r="A451" s="10"/>
      <c r="B451" s="74" t="s">
        <v>164</v>
      </c>
      <c r="C451" s="155" t="s">
        <v>130</v>
      </c>
      <c r="D451" s="189"/>
      <c r="E451" s="29"/>
      <c r="F451" s="82"/>
      <c r="G451" s="82"/>
      <c r="H451" s="82"/>
      <c r="I451" s="82"/>
      <c r="J451" s="82"/>
      <c r="K451" s="82"/>
      <c r="L451" s="82"/>
      <c r="M451" s="82"/>
      <c r="N451" s="84"/>
      <c r="O451" s="82"/>
      <c r="P451" s="82"/>
      <c r="Q451" s="82"/>
      <c r="R451" s="82"/>
      <c r="S451" s="82"/>
      <c r="T451" s="82"/>
      <c r="U451" s="82"/>
      <c r="V451" s="82">
        <f>IF(V424="-","-",V424*INDEX('3c Mappings'!$C$8:$O$21,MATCH($C451,'3c Mappings'!$B$8:$B$21,0),MATCH($B451,'3c Mappings'!$C$7:$O$7,0)))</f>
        <v>0.51520316451822068</v>
      </c>
      <c r="W451" s="82">
        <f>IF(W424="-","-",W424*INDEX('3c Mappings'!$C$8:$O$21,MATCH($C451,'3c Mappings'!$B$8:$B$21,0),MATCH($B451,'3c Mappings'!$C$7:$O$7,0)))</f>
        <v>0.65764204042230379</v>
      </c>
      <c r="X451" s="82" t="str">
        <f>IF(X424="-","-",X424*INDEX('3c Mappings'!$C$8:$O$21,MATCH($C451,'3c Mappings'!$B$8:$B$21,0),MATCH($B451,'3c Mappings'!$C$7:$O$7,0)))</f>
        <v>-</v>
      </c>
      <c r="Y451" s="82" t="str">
        <f>IF(Y424="-","-",Y424*INDEX('3c Mappings'!$C$8:$O$21,MATCH($C451,'3c Mappings'!$B$8:$B$21,0),MATCH($B451,'3c Mappings'!$C$7:$O$7,0)))</f>
        <v>-</v>
      </c>
      <c r="Z451" s="10"/>
    </row>
    <row r="452" spans="1:26" s="14" customFormat="1" ht="11.25">
      <c r="A452" s="10"/>
      <c r="B452" s="74" t="s">
        <v>165</v>
      </c>
      <c r="C452" s="155" t="s">
        <v>130</v>
      </c>
      <c r="D452" s="189"/>
      <c r="E452" s="29"/>
      <c r="F452" s="82"/>
      <c r="G452" s="82"/>
      <c r="H452" s="82"/>
      <c r="I452" s="82"/>
      <c r="J452" s="82"/>
      <c r="K452" s="82"/>
      <c r="L452" s="82"/>
      <c r="M452" s="82"/>
      <c r="N452" s="84"/>
      <c r="O452" s="82"/>
      <c r="P452" s="82"/>
      <c r="Q452" s="82"/>
      <c r="R452" s="82"/>
      <c r="S452" s="82"/>
      <c r="T452" s="82"/>
      <c r="U452" s="82"/>
      <c r="V452" s="82">
        <f>IF(V425="-","-",V425*INDEX('3c Mappings'!$C$8:$O$21,MATCH($C452,'3c Mappings'!$B$8:$B$21,0),MATCH($B452,'3c Mappings'!$C$7:$O$7,0)))</f>
        <v>0</v>
      </c>
      <c r="W452" s="82">
        <f>IF(W425="-","-",W425*INDEX('3c Mappings'!$C$8:$O$21,MATCH($C452,'3c Mappings'!$B$8:$B$21,0),MATCH($B452,'3c Mappings'!$C$7:$O$7,0)))</f>
        <v>0</v>
      </c>
      <c r="X452" s="82" t="str">
        <f>IF(X425="-","-",X425*INDEX('3c Mappings'!$C$8:$O$21,MATCH($C452,'3c Mappings'!$B$8:$B$21,0),MATCH($B452,'3c Mappings'!$C$7:$O$7,0)))</f>
        <v>-</v>
      </c>
      <c r="Y452" s="82" t="str">
        <f>IF(Y425="-","-",Y425*INDEX('3c Mappings'!$C$8:$O$21,MATCH($C452,'3c Mappings'!$B$8:$B$21,0),MATCH($B452,'3c Mappings'!$C$7:$O$7,0)))</f>
        <v>-</v>
      </c>
      <c r="Z452" s="10"/>
    </row>
    <row r="453" spans="1:26" s="14" customFormat="1" ht="11.25">
      <c r="A453" s="10"/>
      <c r="B453" s="74" t="s">
        <v>166</v>
      </c>
      <c r="C453" s="155" t="s">
        <v>130</v>
      </c>
      <c r="D453" s="189"/>
      <c r="E453" s="29"/>
      <c r="F453" s="82"/>
      <c r="G453" s="82"/>
      <c r="H453" s="82"/>
      <c r="I453" s="82"/>
      <c r="J453" s="82"/>
      <c r="K453" s="82"/>
      <c r="L453" s="82"/>
      <c r="M453" s="82"/>
      <c r="N453" s="84"/>
      <c r="O453" s="82"/>
      <c r="P453" s="82"/>
      <c r="Q453" s="82"/>
      <c r="R453" s="82"/>
      <c r="S453" s="82"/>
      <c r="T453" s="82"/>
      <c r="U453" s="82"/>
      <c r="V453" s="82">
        <f>IF(V426="-","-",V426*INDEX('3c Mappings'!$C$8:$O$21,MATCH($C453,'3c Mappings'!$B$8:$B$21,0),MATCH($B453,'3c Mappings'!$C$7:$O$7,0)))</f>
        <v>2.0096319920462991</v>
      </c>
      <c r="W453" s="82">
        <f>IF(W426="-","-",W426*INDEX('3c Mappings'!$C$8:$O$21,MATCH($C453,'3c Mappings'!$B$8:$B$21,0),MATCH($B453,'3c Mappings'!$C$7:$O$7,0)))</f>
        <v>2.5480932311362645</v>
      </c>
      <c r="X453" s="82" t="str">
        <f>IF(X426="-","-",X426*INDEX('3c Mappings'!$C$8:$O$21,MATCH($C453,'3c Mappings'!$B$8:$B$21,0),MATCH($B453,'3c Mappings'!$C$7:$O$7,0)))</f>
        <v>-</v>
      </c>
      <c r="Y453" s="82" t="str">
        <f>IF(Y426="-","-",Y426*INDEX('3c Mappings'!$C$8:$O$21,MATCH($C453,'3c Mappings'!$B$8:$B$21,0),MATCH($B453,'3c Mappings'!$C$7:$O$7,0)))</f>
        <v>-</v>
      </c>
      <c r="Z453" s="10"/>
    </row>
    <row r="454" spans="1:26" s="14" customFormat="1" ht="11.25">
      <c r="A454" s="10"/>
      <c r="B454" s="74" t="s">
        <v>167</v>
      </c>
      <c r="C454" s="155" t="s">
        <v>130</v>
      </c>
      <c r="D454" s="189"/>
      <c r="E454" s="29"/>
      <c r="F454" s="82"/>
      <c r="G454" s="82"/>
      <c r="H454" s="82"/>
      <c r="I454" s="82"/>
      <c r="J454" s="82"/>
      <c r="K454" s="82"/>
      <c r="L454" s="82"/>
      <c r="M454" s="82"/>
      <c r="N454" s="84"/>
      <c r="O454" s="82"/>
      <c r="P454" s="82"/>
      <c r="Q454" s="82"/>
      <c r="R454" s="82"/>
      <c r="S454" s="82"/>
      <c r="T454" s="82"/>
      <c r="U454" s="82"/>
      <c r="V454" s="82">
        <f>IF(V427="-","-",V427*INDEX('3c Mappings'!$C$8:$O$21,MATCH($C454,'3c Mappings'!$B$8:$B$21,0),MATCH($B454,'3c Mappings'!$C$7:$O$7,0)))</f>
        <v>0</v>
      </c>
      <c r="W454" s="82">
        <f>IF(W427="-","-",W427*INDEX('3c Mappings'!$C$8:$O$21,MATCH($C454,'3c Mappings'!$B$8:$B$21,0),MATCH($B454,'3c Mappings'!$C$7:$O$7,0)))</f>
        <v>0</v>
      </c>
      <c r="X454" s="82" t="str">
        <f>IF(X427="-","-",X427*INDEX('3c Mappings'!$C$8:$O$21,MATCH($C454,'3c Mappings'!$B$8:$B$21,0),MATCH($B454,'3c Mappings'!$C$7:$O$7,0)))</f>
        <v>-</v>
      </c>
      <c r="Y454" s="82" t="str">
        <f>IF(Y427="-","-",Y427*INDEX('3c Mappings'!$C$8:$O$21,MATCH($C454,'3c Mappings'!$B$8:$B$21,0),MATCH($B454,'3c Mappings'!$C$7:$O$7,0)))</f>
        <v>-</v>
      </c>
      <c r="Z454" s="10"/>
    </row>
    <row r="455" spans="1:26" s="14" customFormat="1" ht="11.25">
      <c r="A455" s="10"/>
      <c r="B455" s="74" t="s">
        <v>168</v>
      </c>
      <c r="C455" s="155" t="s">
        <v>130</v>
      </c>
      <c r="D455" s="189"/>
      <c r="E455" s="29"/>
      <c r="F455" s="82"/>
      <c r="G455" s="82"/>
      <c r="H455" s="82"/>
      <c r="I455" s="82"/>
      <c r="J455" s="82"/>
      <c r="K455" s="82"/>
      <c r="L455" s="82"/>
      <c r="M455" s="82"/>
      <c r="N455" s="84"/>
      <c r="O455" s="82"/>
      <c r="P455" s="82"/>
      <c r="Q455" s="82"/>
      <c r="R455" s="82"/>
      <c r="S455" s="82"/>
      <c r="T455" s="82"/>
      <c r="U455" s="82"/>
      <c r="V455" s="82">
        <f>IF(V428="-","-",V428*INDEX('3c Mappings'!$C$8:$O$21,MATCH($C455,'3c Mappings'!$B$8:$B$21,0),MATCH($B455,'3c Mappings'!$C$7:$O$7,0)))</f>
        <v>0</v>
      </c>
      <c r="W455" s="82">
        <f>IF(W428="-","-",W428*INDEX('3c Mappings'!$C$8:$O$21,MATCH($C455,'3c Mappings'!$B$8:$B$21,0),MATCH($B455,'3c Mappings'!$C$7:$O$7,0)))</f>
        <v>0</v>
      </c>
      <c r="X455" s="82" t="str">
        <f>IF(X428="-","-",X428*INDEX('3c Mappings'!$C$8:$O$21,MATCH($C455,'3c Mappings'!$B$8:$B$21,0),MATCH($B455,'3c Mappings'!$C$7:$O$7,0)))</f>
        <v>-</v>
      </c>
      <c r="Y455" s="82" t="str">
        <f>IF(Y428="-","-",Y428*INDEX('3c Mappings'!$C$8:$O$21,MATCH($C455,'3c Mappings'!$B$8:$B$21,0),MATCH($B455,'3c Mappings'!$C$7:$O$7,0)))</f>
        <v>-</v>
      </c>
      <c r="Z455" s="10"/>
    </row>
    <row r="456" spans="1:26" s="14" customFormat="1" ht="12.6" customHeight="1">
      <c r="A456" s="10"/>
      <c r="B456" s="74" t="s">
        <v>156</v>
      </c>
      <c r="C456" s="155" t="s">
        <v>131</v>
      </c>
      <c r="D456" s="189"/>
      <c r="E456" s="29"/>
      <c r="F456" s="82"/>
      <c r="G456" s="82"/>
      <c r="H456" s="82"/>
      <c r="I456" s="82"/>
      <c r="J456" s="82"/>
      <c r="K456" s="82"/>
      <c r="L456" s="82"/>
      <c r="M456" s="82"/>
      <c r="N456" s="84"/>
      <c r="O456" s="82"/>
      <c r="P456" s="82"/>
      <c r="Q456" s="82"/>
      <c r="R456" s="82"/>
      <c r="S456" s="82"/>
      <c r="T456" s="82"/>
      <c r="U456" s="82"/>
      <c r="V456" s="82">
        <f>IF(V416="-","-",V416*INDEX('3c Mappings'!$C$8:$O$21,MATCH($C456,'3c Mappings'!$B$8:$B$21,0),MATCH($B456,'3c Mappings'!$C$7:$O$7,0)))</f>
        <v>3.440772131814214E-2</v>
      </c>
      <c r="W456" s="82">
        <f>IF(W416="-","-",W416*INDEX('3c Mappings'!$C$8:$O$21,MATCH($C456,'3c Mappings'!$B$8:$B$21,0),MATCH($B456,'3c Mappings'!$C$7:$O$7,0)))</f>
        <v>4.2493817472593509E-2</v>
      </c>
      <c r="X456" s="82" t="str">
        <f>IF(X416="-","-",X416*INDEX('3c Mappings'!$C$8:$O$21,MATCH($C456,'3c Mappings'!$B$8:$B$21,0),MATCH($B456,'3c Mappings'!$C$7:$O$7,0)))</f>
        <v>-</v>
      </c>
      <c r="Y456" s="82" t="str">
        <f>IF(Y416="-","-",Y416*INDEX('3c Mappings'!$C$8:$O$21,MATCH($C456,'3c Mappings'!$B$8:$B$21,0),MATCH($B456,'3c Mappings'!$C$7:$O$7,0)))</f>
        <v>-</v>
      </c>
      <c r="Z456" s="10"/>
    </row>
    <row r="457" spans="1:26" s="14" customFormat="1" ht="11.25">
      <c r="A457" s="10"/>
      <c r="B457" s="74" t="s">
        <v>157</v>
      </c>
      <c r="C457" s="155" t="s">
        <v>131</v>
      </c>
      <c r="D457" s="189"/>
      <c r="E457" s="29"/>
      <c r="F457" s="82"/>
      <c r="G457" s="82"/>
      <c r="H457" s="82"/>
      <c r="I457" s="82"/>
      <c r="J457" s="82"/>
      <c r="K457" s="82"/>
      <c r="L457" s="82"/>
      <c r="M457" s="82"/>
      <c r="N457" s="84"/>
      <c r="O457" s="82"/>
      <c r="P457" s="82"/>
      <c r="Q457" s="82"/>
      <c r="R457" s="82"/>
      <c r="S457" s="82"/>
      <c r="T457" s="82"/>
      <c r="U457" s="82"/>
      <c r="V457" s="82">
        <f>IF(V417="-","-",V417*INDEX('3c Mappings'!$C$8:$O$21,MATCH($C457,'3c Mappings'!$B$8:$B$21,0),MATCH($B457,'3c Mappings'!$C$7:$O$7,0)))</f>
        <v>0</v>
      </c>
      <c r="W457" s="82">
        <f>IF(W417="-","-",W417*INDEX('3c Mappings'!$C$8:$O$21,MATCH($C457,'3c Mappings'!$B$8:$B$21,0),MATCH($B457,'3c Mappings'!$C$7:$O$7,0)))</f>
        <v>0</v>
      </c>
      <c r="X457" s="82" t="str">
        <f>IF(X417="-","-",X417*INDEX('3c Mappings'!$C$8:$O$21,MATCH($C457,'3c Mappings'!$B$8:$B$21,0),MATCH($B457,'3c Mappings'!$C$7:$O$7,0)))</f>
        <v>-</v>
      </c>
      <c r="Y457" s="82" t="str">
        <f>IF(Y417="-","-",Y417*INDEX('3c Mappings'!$C$8:$O$21,MATCH($C457,'3c Mappings'!$B$8:$B$21,0),MATCH($B457,'3c Mappings'!$C$7:$O$7,0)))</f>
        <v>-</v>
      </c>
      <c r="Z457" s="10"/>
    </row>
    <row r="458" spans="1:26" s="14" customFormat="1" ht="11.25">
      <c r="A458" s="10"/>
      <c r="B458" s="74" t="s">
        <v>158</v>
      </c>
      <c r="C458" s="155" t="s">
        <v>131</v>
      </c>
      <c r="D458" s="189"/>
      <c r="E458" s="29"/>
      <c r="F458" s="82"/>
      <c r="G458" s="82"/>
      <c r="H458" s="82"/>
      <c r="I458" s="82"/>
      <c r="J458" s="82"/>
      <c r="K458" s="82"/>
      <c r="L458" s="82"/>
      <c r="M458" s="82"/>
      <c r="N458" s="84"/>
      <c r="O458" s="82"/>
      <c r="P458" s="82"/>
      <c r="Q458" s="82"/>
      <c r="R458" s="82"/>
      <c r="S458" s="82"/>
      <c r="T458" s="82"/>
      <c r="U458" s="82"/>
      <c r="V458" s="82">
        <f>IF(V418="-","-",V418*INDEX('3c Mappings'!$C$8:$O$21,MATCH($C458,'3c Mappings'!$B$8:$B$21,0),MATCH($B458,'3c Mappings'!$C$7:$O$7,0)))</f>
        <v>0</v>
      </c>
      <c r="W458" s="82">
        <f>IF(W418="-","-",W418*INDEX('3c Mappings'!$C$8:$O$21,MATCH($C458,'3c Mappings'!$B$8:$B$21,0),MATCH($B458,'3c Mappings'!$C$7:$O$7,0)))</f>
        <v>0</v>
      </c>
      <c r="X458" s="82" t="str">
        <f>IF(X418="-","-",X418*INDEX('3c Mappings'!$C$8:$O$21,MATCH($C458,'3c Mappings'!$B$8:$B$21,0),MATCH($B458,'3c Mappings'!$C$7:$O$7,0)))</f>
        <v>-</v>
      </c>
      <c r="Y458" s="82" t="str">
        <f>IF(Y418="-","-",Y418*INDEX('3c Mappings'!$C$8:$O$21,MATCH($C458,'3c Mappings'!$B$8:$B$21,0),MATCH($B458,'3c Mappings'!$C$7:$O$7,0)))</f>
        <v>-</v>
      </c>
      <c r="Z458" s="10"/>
    </row>
    <row r="459" spans="1:26" s="14" customFormat="1" ht="11.25">
      <c r="A459" s="10"/>
      <c r="B459" s="74" t="s">
        <v>159</v>
      </c>
      <c r="C459" s="155" t="s">
        <v>131</v>
      </c>
      <c r="D459" s="189"/>
      <c r="E459" s="29"/>
      <c r="F459" s="82"/>
      <c r="G459" s="82"/>
      <c r="H459" s="82"/>
      <c r="I459" s="82"/>
      <c r="J459" s="82"/>
      <c r="K459" s="82"/>
      <c r="L459" s="82"/>
      <c r="M459" s="82"/>
      <c r="N459" s="84"/>
      <c r="O459" s="82"/>
      <c r="P459" s="82"/>
      <c r="Q459" s="82"/>
      <c r="R459" s="82"/>
      <c r="S459" s="82"/>
      <c r="T459" s="82"/>
      <c r="U459" s="82"/>
      <c r="V459" s="82">
        <f>IF(V419="-","-",V419*INDEX('3c Mappings'!$C$8:$O$21,MATCH($C459,'3c Mappings'!$B$8:$B$21,0),MATCH($B459,'3c Mappings'!$C$7:$O$7,0)))</f>
        <v>0</v>
      </c>
      <c r="W459" s="82">
        <f>IF(W419="-","-",W419*INDEX('3c Mappings'!$C$8:$O$21,MATCH($C459,'3c Mappings'!$B$8:$B$21,0),MATCH($B459,'3c Mappings'!$C$7:$O$7,0)))</f>
        <v>0</v>
      </c>
      <c r="X459" s="82" t="str">
        <f>IF(X419="-","-",X419*INDEX('3c Mappings'!$C$8:$O$21,MATCH($C459,'3c Mappings'!$B$8:$B$21,0),MATCH($B459,'3c Mappings'!$C$7:$O$7,0)))</f>
        <v>-</v>
      </c>
      <c r="Y459" s="82" t="str">
        <f>IF(Y419="-","-",Y419*INDEX('3c Mappings'!$C$8:$O$21,MATCH($C459,'3c Mappings'!$B$8:$B$21,0),MATCH($B459,'3c Mappings'!$C$7:$O$7,0)))</f>
        <v>-</v>
      </c>
      <c r="Z459" s="10"/>
    </row>
    <row r="460" spans="1:26" s="14" customFormat="1" ht="11.25">
      <c r="A460" s="10"/>
      <c r="B460" s="74" t="s">
        <v>160</v>
      </c>
      <c r="C460" s="155" t="s">
        <v>131</v>
      </c>
      <c r="D460" s="189"/>
      <c r="E460" s="29"/>
      <c r="F460" s="82"/>
      <c r="G460" s="82"/>
      <c r="H460" s="82"/>
      <c r="I460" s="82"/>
      <c r="J460" s="82"/>
      <c r="K460" s="82"/>
      <c r="L460" s="82"/>
      <c r="M460" s="82"/>
      <c r="N460" s="84"/>
      <c r="O460" s="82"/>
      <c r="P460" s="82"/>
      <c r="Q460" s="82"/>
      <c r="R460" s="82"/>
      <c r="S460" s="82"/>
      <c r="T460" s="82"/>
      <c r="U460" s="82"/>
      <c r="V460" s="82">
        <f>IF(V420="-","-",V420*INDEX('3c Mappings'!$C$8:$O$21,MATCH($C460,'3c Mappings'!$B$8:$B$21,0),MATCH($B460,'3c Mappings'!$C$7:$O$7,0)))</f>
        <v>8.1706616811108379</v>
      </c>
      <c r="W460" s="82">
        <f>IF(W420="-","-",W420*INDEX('3c Mappings'!$C$8:$O$21,MATCH($C460,'3c Mappings'!$B$8:$B$21,0),MATCH($B460,'3c Mappings'!$C$7:$O$7,0)))</f>
        <v>10.216740865986326</v>
      </c>
      <c r="X460" s="82" t="str">
        <f>IF(X420="-","-",X420*INDEX('3c Mappings'!$C$8:$O$21,MATCH($C460,'3c Mappings'!$B$8:$B$21,0),MATCH($B460,'3c Mappings'!$C$7:$O$7,0)))</f>
        <v>-</v>
      </c>
      <c r="Y460" s="82" t="str">
        <f>IF(Y420="-","-",Y420*INDEX('3c Mappings'!$C$8:$O$21,MATCH($C460,'3c Mappings'!$B$8:$B$21,0),MATCH($B460,'3c Mappings'!$C$7:$O$7,0)))</f>
        <v>-</v>
      </c>
      <c r="Z460" s="10"/>
    </row>
    <row r="461" spans="1:26" s="14" customFormat="1" ht="11.25">
      <c r="A461" s="10"/>
      <c r="B461" s="74" t="s">
        <v>161</v>
      </c>
      <c r="C461" s="155" t="s">
        <v>131</v>
      </c>
      <c r="D461" s="189"/>
      <c r="E461" s="29"/>
      <c r="F461" s="82"/>
      <c r="G461" s="82"/>
      <c r="H461" s="82"/>
      <c r="I461" s="82"/>
      <c r="J461" s="82"/>
      <c r="K461" s="82"/>
      <c r="L461" s="82"/>
      <c r="M461" s="82"/>
      <c r="N461" s="84"/>
      <c r="O461" s="82"/>
      <c r="P461" s="82"/>
      <c r="Q461" s="82"/>
      <c r="R461" s="82"/>
      <c r="S461" s="82"/>
      <c r="T461" s="82"/>
      <c r="U461" s="82"/>
      <c r="V461" s="82">
        <f>IF(V421="-","-",V421*INDEX('3c Mappings'!$C$8:$O$21,MATCH($C461,'3c Mappings'!$B$8:$B$21,0),MATCH($B461,'3c Mappings'!$C$7:$O$7,0)))</f>
        <v>3.3242922684124545E-3</v>
      </c>
      <c r="W461" s="82">
        <f>IF(W421="-","-",W421*INDEX('3c Mappings'!$C$8:$O$21,MATCH($C461,'3c Mappings'!$B$8:$B$21,0),MATCH($B461,'3c Mappings'!$C$7:$O$7,0)))</f>
        <v>4.306927112894399E-3</v>
      </c>
      <c r="X461" s="82" t="str">
        <f>IF(X421="-","-",X421*INDEX('3c Mappings'!$C$8:$O$21,MATCH($C461,'3c Mappings'!$B$8:$B$21,0),MATCH($B461,'3c Mappings'!$C$7:$O$7,0)))</f>
        <v>-</v>
      </c>
      <c r="Y461" s="82" t="str">
        <f>IF(Y421="-","-",Y421*INDEX('3c Mappings'!$C$8:$O$21,MATCH($C461,'3c Mappings'!$B$8:$B$21,0),MATCH($B461,'3c Mappings'!$C$7:$O$7,0)))</f>
        <v>-</v>
      </c>
      <c r="Z461" s="10"/>
    </row>
    <row r="462" spans="1:26" s="14" customFormat="1" ht="11.25">
      <c r="A462" s="10"/>
      <c r="B462" s="74" t="s">
        <v>162</v>
      </c>
      <c r="C462" s="155" t="s">
        <v>131</v>
      </c>
      <c r="D462" s="189"/>
      <c r="E462" s="29"/>
      <c r="F462" s="82"/>
      <c r="G462" s="82"/>
      <c r="H462" s="82"/>
      <c r="I462" s="82"/>
      <c r="J462" s="82"/>
      <c r="K462" s="82"/>
      <c r="L462" s="82"/>
      <c r="M462" s="82"/>
      <c r="N462" s="84"/>
      <c r="O462" s="82"/>
      <c r="P462" s="82"/>
      <c r="Q462" s="82"/>
      <c r="R462" s="82"/>
      <c r="S462" s="82"/>
      <c r="T462" s="82"/>
      <c r="U462" s="82"/>
      <c r="V462" s="82">
        <f>IF(V422="-","-",V422*INDEX('3c Mappings'!$C$8:$O$21,MATCH($C462,'3c Mappings'!$B$8:$B$21,0),MATCH($B462,'3c Mappings'!$C$7:$O$7,0)))</f>
        <v>0</v>
      </c>
      <c r="W462" s="82">
        <f>IF(W422="-","-",W422*INDEX('3c Mappings'!$C$8:$O$21,MATCH($C462,'3c Mappings'!$B$8:$B$21,0),MATCH($B462,'3c Mappings'!$C$7:$O$7,0)))</f>
        <v>0</v>
      </c>
      <c r="X462" s="82" t="str">
        <f>IF(X422="-","-",X422*INDEX('3c Mappings'!$C$8:$O$21,MATCH($C462,'3c Mappings'!$B$8:$B$21,0),MATCH($B462,'3c Mappings'!$C$7:$O$7,0)))</f>
        <v>-</v>
      </c>
      <c r="Y462" s="82" t="str">
        <f>IF(Y422="-","-",Y422*INDEX('3c Mappings'!$C$8:$O$21,MATCH($C462,'3c Mappings'!$B$8:$B$21,0),MATCH($B462,'3c Mappings'!$C$7:$O$7,0)))</f>
        <v>-</v>
      </c>
      <c r="Z462" s="10"/>
    </row>
    <row r="463" spans="1:26" s="14" customFormat="1" ht="11.25">
      <c r="A463" s="10"/>
      <c r="B463" s="74" t="s">
        <v>163</v>
      </c>
      <c r="C463" s="155" t="s">
        <v>131</v>
      </c>
      <c r="D463" s="189"/>
      <c r="E463" s="29"/>
      <c r="F463" s="82"/>
      <c r="G463" s="82"/>
      <c r="H463" s="82"/>
      <c r="I463" s="82"/>
      <c r="J463" s="82"/>
      <c r="K463" s="82"/>
      <c r="L463" s="82"/>
      <c r="M463" s="82"/>
      <c r="N463" s="84"/>
      <c r="O463" s="82"/>
      <c r="P463" s="82"/>
      <c r="Q463" s="82"/>
      <c r="R463" s="82"/>
      <c r="S463" s="82"/>
      <c r="T463" s="82"/>
      <c r="U463" s="82"/>
      <c r="V463" s="82">
        <f>IF(V423="-","-",V423*INDEX('3c Mappings'!$C$8:$O$21,MATCH($C463,'3c Mappings'!$B$8:$B$21,0),MATCH($B463,'3c Mappings'!$C$7:$O$7,0)))</f>
        <v>3.2040619151167427</v>
      </c>
      <c r="W463" s="82">
        <f>IF(W423="-","-",W423*INDEX('3c Mappings'!$C$8:$O$21,MATCH($C463,'3c Mappings'!$B$8:$B$21,0),MATCH($B463,'3c Mappings'!$C$7:$O$7,0)))</f>
        <v>4.1609138347487011</v>
      </c>
      <c r="X463" s="82" t="str">
        <f>IF(X423="-","-",X423*INDEX('3c Mappings'!$C$8:$O$21,MATCH($C463,'3c Mappings'!$B$8:$B$21,0),MATCH($B463,'3c Mappings'!$C$7:$O$7,0)))</f>
        <v>-</v>
      </c>
      <c r="Y463" s="82" t="str">
        <f>IF(Y423="-","-",Y423*INDEX('3c Mappings'!$C$8:$O$21,MATCH($C463,'3c Mappings'!$B$8:$B$21,0),MATCH($B463,'3c Mappings'!$C$7:$O$7,0)))</f>
        <v>-</v>
      </c>
      <c r="Z463" s="10"/>
    </row>
    <row r="464" spans="1:26" s="14" customFormat="1" ht="11.25">
      <c r="A464" s="10"/>
      <c r="B464" s="74" t="s">
        <v>164</v>
      </c>
      <c r="C464" s="155" t="s">
        <v>131</v>
      </c>
      <c r="D464" s="189"/>
      <c r="E464" s="29"/>
      <c r="F464" s="82"/>
      <c r="G464" s="82"/>
      <c r="H464" s="82"/>
      <c r="I464" s="82"/>
      <c r="J464" s="82"/>
      <c r="K464" s="82"/>
      <c r="L464" s="82"/>
      <c r="M464" s="82"/>
      <c r="N464" s="84"/>
      <c r="O464" s="82"/>
      <c r="P464" s="82"/>
      <c r="Q464" s="82"/>
      <c r="R464" s="82"/>
      <c r="S464" s="82"/>
      <c r="T464" s="82"/>
      <c r="U464" s="82"/>
      <c r="V464" s="82">
        <f>IF(V424="-","-",V424*INDEX('3c Mappings'!$C$8:$O$21,MATCH($C464,'3c Mappings'!$B$8:$B$21,0),MATCH($B464,'3c Mappings'!$C$7:$O$7,0)))</f>
        <v>0</v>
      </c>
      <c r="W464" s="82">
        <f>IF(W424="-","-",W424*INDEX('3c Mappings'!$C$8:$O$21,MATCH($C464,'3c Mappings'!$B$8:$B$21,0),MATCH($B464,'3c Mappings'!$C$7:$O$7,0)))</f>
        <v>0</v>
      </c>
      <c r="X464" s="82" t="str">
        <f>IF(X424="-","-",X424*INDEX('3c Mappings'!$C$8:$O$21,MATCH($C464,'3c Mappings'!$B$8:$B$21,0),MATCH($B464,'3c Mappings'!$C$7:$O$7,0)))</f>
        <v>-</v>
      </c>
      <c r="Y464" s="82" t="str">
        <f>IF(Y424="-","-",Y424*INDEX('3c Mappings'!$C$8:$O$21,MATCH($C464,'3c Mappings'!$B$8:$B$21,0),MATCH($B464,'3c Mappings'!$C$7:$O$7,0)))</f>
        <v>-</v>
      </c>
      <c r="Z464" s="10"/>
    </row>
    <row r="465" spans="1:26" s="14" customFormat="1" ht="11.25">
      <c r="A465" s="10"/>
      <c r="B465" s="74" t="s">
        <v>165</v>
      </c>
      <c r="C465" s="155" t="s">
        <v>131</v>
      </c>
      <c r="D465" s="189"/>
      <c r="E465" s="29"/>
      <c r="F465" s="82"/>
      <c r="G465" s="82"/>
      <c r="H465" s="82"/>
      <c r="I465" s="82"/>
      <c r="J465" s="82"/>
      <c r="K465" s="82"/>
      <c r="L465" s="82"/>
      <c r="M465" s="82"/>
      <c r="N465" s="84"/>
      <c r="O465" s="82"/>
      <c r="P465" s="82"/>
      <c r="Q465" s="82"/>
      <c r="R465" s="82"/>
      <c r="S465" s="82"/>
      <c r="T465" s="82"/>
      <c r="U465" s="82"/>
      <c r="V465" s="82">
        <f>IF(V425="-","-",V425*INDEX('3c Mappings'!$C$8:$O$21,MATCH($C465,'3c Mappings'!$B$8:$B$21,0),MATCH($B465,'3c Mappings'!$C$7:$O$7,0)))</f>
        <v>0</v>
      </c>
      <c r="W465" s="82">
        <f>IF(W425="-","-",W425*INDEX('3c Mappings'!$C$8:$O$21,MATCH($C465,'3c Mappings'!$B$8:$B$21,0),MATCH($B465,'3c Mappings'!$C$7:$O$7,0)))</f>
        <v>0</v>
      </c>
      <c r="X465" s="82" t="str">
        <f>IF(X425="-","-",X425*INDEX('3c Mappings'!$C$8:$O$21,MATCH($C465,'3c Mappings'!$B$8:$B$21,0),MATCH($B465,'3c Mappings'!$C$7:$O$7,0)))</f>
        <v>-</v>
      </c>
      <c r="Y465" s="82" t="str">
        <f>IF(Y425="-","-",Y425*INDEX('3c Mappings'!$C$8:$O$21,MATCH($C465,'3c Mappings'!$B$8:$B$21,0),MATCH($B465,'3c Mappings'!$C$7:$O$7,0)))</f>
        <v>-</v>
      </c>
      <c r="Z465" s="10"/>
    </row>
    <row r="466" spans="1:26" s="14" customFormat="1" ht="11.25">
      <c r="A466" s="10"/>
      <c r="B466" s="74" t="s">
        <v>166</v>
      </c>
      <c r="C466" s="155" t="s">
        <v>131</v>
      </c>
      <c r="D466" s="189"/>
      <c r="E466" s="29"/>
      <c r="F466" s="82"/>
      <c r="G466" s="82"/>
      <c r="H466" s="82"/>
      <c r="I466" s="82"/>
      <c r="J466" s="82"/>
      <c r="K466" s="82"/>
      <c r="L466" s="82"/>
      <c r="M466" s="82"/>
      <c r="N466" s="84"/>
      <c r="O466" s="82"/>
      <c r="P466" s="82"/>
      <c r="Q466" s="82"/>
      <c r="R466" s="82"/>
      <c r="S466" s="82"/>
      <c r="T466" s="82"/>
      <c r="U466" s="82"/>
      <c r="V466" s="82">
        <f>IF(V426="-","-",V426*INDEX('3c Mappings'!$C$8:$O$21,MATCH($C466,'3c Mappings'!$B$8:$B$21,0),MATCH($B466,'3c Mappings'!$C$7:$O$7,0)))</f>
        <v>0</v>
      </c>
      <c r="W466" s="82">
        <f>IF(W426="-","-",W426*INDEX('3c Mappings'!$C$8:$O$21,MATCH($C466,'3c Mappings'!$B$8:$B$21,0),MATCH($B466,'3c Mappings'!$C$7:$O$7,0)))</f>
        <v>0</v>
      </c>
      <c r="X466" s="82" t="str">
        <f>IF(X426="-","-",X426*INDEX('3c Mappings'!$C$8:$O$21,MATCH($C466,'3c Mappings'!$B$8:$B$21,0),MATCH($B466,'3c Mappings'!$C$7:$O$7,0)))</f>
        <v>-</v>
      </c>
      <c r="Y466" s="82" t="str">
        <f>IF(Y426="-","-",Y426*INDEX('3c Mappings'!$C$8:$O$21,MATCH($C466,'3c Mappings'!$B$8:$B$21,0),MATCH($B466,'3c Mappings'!$C$7:$O$7,0)))</f>
        <v>-</v>
      </c>
      <c r="Z466" s="10"/>
    </row>
    <row r="467" spans="1:26" s="14" customFormat="1" ht="11.25">
      <c r="A467" s="10"/>
      <c r="B467" s="74" t="s">
        <v>167</v>
      </c>
      <c r="C467" s="155" t="s">
        <v>131</v>
      </c>
      <c r="D467" s="189"/>
      <c r="E467" s="29"/>
      <c r="F467" s="82"/>
      <c r="G467" s="82"/>
      <c r="H467" s="82"/>
      <c r="I467" s="82"/>
      <c r="J467" s="82"/>
      <c r="K467" s="82"/>
      <c r="L467" s="82"/>
      <c r="M467" s="82"/>
      <c r="N467" s="84"/>
      <c r="O467" s="82"/>
      <c r="P467" s="82"/>
      <c r="Q467" s="82"/>
      <c r="R467" s="82"/>
      <c r="S467" s="82"/>
      <c r="T467" s="82"/>
      <c r="U467" s="82"/>
      <c r="V467" s="82">
        <f>IF(V427="-","-",V427*INDEX('3c Mappings'!$C$8:$O$21,MATCH($C467,'3c Mappings'!$B$8:$B$21,0),MATCH($B467,'3c Mappings'!$C$7:$O$7,0)))</f>
        <v>0</v>
      </c>
      <c r="W467" s="82">
        <f>IF(W427="-","-",W427*INDEX('3c Mappings'!$C$8:$O$21,MATCH($C467,'3c Mappings'!$B$8:$B$21,0),MATCH($B467,'3c Mappings'!$C$7:$O$7,0)))</f>
        <v>0</v>
      </c>
      <c r="X467" s="82" t="str">
        <f>IF(X427="-","-",X427*INDEX('3c Mappings'!$C$8:$O$21,MATCH($C467,'3c Mappings'!$B$8:$B$21,0),MATCH($B467,'3c Mappings'!$C$7:$O$7,0)))</f>
        <v>-</v>
      </c>
      <c r="Y467" s="82" t="str">
        <f>IF(Y427="-","-",Y427*INDEX('3c Mappings'!$C$8:$O$21,MATCH($C467,'3c Mappings'!$B$8:$B$21,0),MATCH($B467,'3c Mappings'!$C$7:$O$7,0)))</f>
        <v>-</v>
      </c>
      <c r="Z467" s="10"/>
    </row>
    <row r="468" spans="1:26" s="14" customFormat="1" ht="11.25">
      <c r="A468" s="10"/>
      <c r="B468" s="74" t="s">
        <v>168</v>
      </c>
      <c r="C468" s="155" t="s">
        <v>131</v>
      </c>
      <c r="D468" s="189"/>
      <c r="E468" s="29"/>
      <c r="F468" s="82"/>
      <c r="G468" s="82"/>
      <c r="H468" s="82"/>
      <c r="I468" s="82"/>
      <c r="J468" s="82"/>
      <c r="K468" s="82"/>
      <c r="L468" s="82"/>
      <c r="M468" s="82"/>
      <c r="N468" s="84"/>
      <c r="O468" s="82"/>
      <c r="P468" s="82"/>
      <c r="Q468" s="82"/>
      <c r="R468" s="82"/>
      <c r="S468" s="82"/>
      <c r="T468" s="82"/>
      <c r="U468" s="82"/>
      <c r="V468" s="82">
        <f>IF(V428="-","-",V428*INDEX('3c Mappings'!$C$8:$O$21,MATCH($C468,'3c Mappings'!$B$8:$B$21,0),MATCH($B468,'3c Mappings'!$C$7:$O$7,0)))</f>
        <v>0</v>
      </c>
      <c r="W468" s="82">
        <f>IF(W428="-","-",W428*INDEX('3c Mappings'!$C$8:$O$21,MATCH($C468,'3c Mappings'!$B$8:$B$21,0),MATCH($B468,'3c Mappings'!$C$7:$O$7,0)))</f>
        <v>0</v>
      </c>
      <c r="X468" s="82" t="str">
        <f>IF(X428="-","-",X428*INDEX('3c Mappings'!$C$8:$O$21,MATCH($C468,'3c Mappings'!$B$8:$B$21,0),MATCH($B468,'3c Mappings'!$C$7:$O$7,0)))</f>
        <v>-</v>
      </c>
      <c r="Y468" s="82" t="str">
        <f>IF(Y428="-","-",Y428*INDEX('3c Mappings'!$C$8:$O$21,MATCH($C468,'3c Mappings'!$B$8:$B$21,0),MATCH($B468,'3c Mappings'!$C$7:$O$7,0)))</f>
        <v>-</v>
      </c>
      <c r="Z468" s="10"/>
    </row>
    <row r="469" spans="1:26" s="14" customFormat="1" ht="12.6" customHeight="1">
      <c r="A469" s="10"/>
      <c r="B469" s="74" t="s">
        <v>156</v>
      </c>
      <c r="C469" s="155" t="s">
        <v>132</v>
      </c>
      <c r="D469" s="189"/>
      <c r="E469" s="29"/>
      <c r="F469" s="82"/>
      <c r="G469" s="82"/>
      <c r="H469" s="82"/>
      <c r="I469" s="82"/>
      <c r="J469" s="82"/>
      <c r="K469" s="82"/>
      <c r="L469" s="82"/>
      <c r="M469" s="82"/>
      <c r="N469" s="84"/>
      <c r="O469" s="82"/>
      <c r="P469" s="82"/>
      <c r="Q469" s="82"/>
      <c r="R469" s="82"/>
      <c r="S469" s="82"/>
      <c r="T469" s="82"/>
      <c r="U469" s="82"/>
      <c r="V469" s="82">
        <f>IF(V416="-","-",V416*INDEX('3c Mappings'!$C$8:$O$21,MATCH($C469,'3c Mappings'!$B$8:$B$21,0),MATCH($B469,'3c Mappings'!$C$7:$O$7,0)))</f>
        <v>0</v>
      </c>
      <c r="W469" s="82">
        <f>IF(W416="-","-",W416*INDEX('3c Mappings'!$C$8:$O$21,MATCH($C469,'3c Mappings'!$B$8:$B$21,0),MATCH($B469,'3c Mappings'!$C$7:$O$7,0)))</f>
        <v>0</v>
      </c>
      <c r="X469" s="82" t="str">
        <f>IF(X416="-","-",X416*INDEX('3c Mappings'!$C$8:$O$21,MATCH($C469,'3c Mappings'!$B$8:$B$21,0),MATCH($B469,'3c Mappings'!$C$7:$O$7,0)))</f>
        <v>-</v>
      </c>
      <c r="Y469" s="82" t="str">
        <f>IF(Y416="-","-",Y416*INDEX('3c Mappings'!$C$8:$O$21,MATCH($C469,'3c Mappings'!$B$8:$B$21,0),MATCH($B469,'3c Mappings'!$C$7:$O$7,0)))</f>
        <v>-</v>
      </c>
      <c r="Z469" s="10"/>
    </row>
    <row r="470" spans="1:26" s="14" customFormat="1" ht="11.25">
      <c r="A470" s="10"/>
      <c r="B470" s="74" t="s">
        <v>157</v>
      </c>
      <c r="C470" s="155" t="s">
        <v>132</v>
      </c>
      <c r="D470" s="189"/>
      <c r="E470" s="29"/>
      <c r="F470" s="82"/>
      <c r="G470" s="82"/>
      <c r="H470" s="82"/>
      <c r="I470" s="82"/>
      <c r="J470" s="82"/>
      <c r="K470" s="82"/>
      <c r="L470" s="82"/>
      <c r="M470" s="82"/>
      <c r="N470" s="84"/>
      <c r="O470" s="82"/>
      <c r="P470" s="82"/>
      <c r="Q470" s="82"/>
      <c r="R470" s="82"/>
      <c r="S470" s="82"/>
      <c r="T470" s="82"/>
      <c r="U470" s="82"/>
      <c r="V470" s="82">
        <f>IF(V417="-","-",V417*INDEX('3c Mappings'!$C$8:$O$21,MATCH($C470,'3c Mappings'!$B$8:$B$21,0),MATCH($B470,'3c Mappings'!$C$7:$O$7,0)))</f>
        <v>0</v>
      </c>
      <c r="W470" s="82">
        <f>IF(W417="-","-",W417*INDEX('3c Mappings'!$C$8:$O$21,MATCH($C470,'3c Mappings'!$B$8:$B$21,0),MATCH($B470,'3c Mappings'!$C$7:$O$7,0)))</f>
        <v>0</v>
      </c>
      <c r="X470" s="82" t="str">
        <f>IF(X417="-","-",X417*INDEX('3c Mappings'!$C$8:$O$21,MATCH($C470,'3c Mappings'!$B$8:$B$21,0),MATCH($B470,'3c Mappings'!$C$7:$O$7,0)))</f>
        <v>-</v>
      </c>
      <c r="Y470" s="82" t="str">
        <f>IF(Y417="-","-",Y417*INDEX('3c Mappings'!$C$8:$O$21,MATCH($C470,'3c Mappings'!$B$8:$B$21,0),MATCH($B470,'3c Mappings'!$C$7:$O$7,0)))</f>
        <v>-</v>
      </c>
      <c r="Z470" s="10"/>
    </row>
    <row r="471" spans="1:26" s="14" customFormat="1" ht="11.25">
      <c r="A471" s="10"/>
      <c r="B471" s="74" t="s">
        <v>158</v>
      </c>
      <c r="C471" s="155" t="s">
        <v>132</v>
      </c>
      <c r="D471" s="189"/>
      <c r="E471" s="29"/>
      <c r="F471" s="82"/>
      <c r="G471" s="82"/>
      <c r="H471" s="82"/>
      <c r="I471" s="82"/>
      <c r="J471" s="82"/>
      <c r="K471" s="82"/>
      <c r="L471" s="82"/>
      <c r="M471" s="82"/>
      <c r="N471" s="84"/>
      <c r="O471" s="82"/>
      <c r="P471" s="82"/>
      <c r="Q471" s="82"/>
      <c r="R471" s="82"/>
      <c r="S471" s="82"/>
      <c r="T471" s="82"/>
      <c r="U471" s="82"/>
      <c r="V471" s="82">
        <f>IF(V418="-","-",V418*INDEX('3c Mappings'!$C$8:$O$21,MATCH($C471,'3c Mappings'!$B$8:$B$21,0),MATCH($B471,'3c Mappings'!$C$7:$O$7,0)))</f>
        <v>0</v>
      </c>
      <c r="W471" s="82">
        <f>IF(W418="-","-",W418*INDEX('3c Mappings'!$C$8:$O$21,MATCH($C471,'3c Mappings'!$B$8:$B$21,0),MATCH($B471,'3c Mappings'!$C$7:$O$7,0)))</f>
        <v>0</v>
      </c>
      <c r="X471" s="82" t="str">
        <f>IF(X418="-","-",X418*INDEX('3c Mappings'!$C$8:$O$21,MATCH($C471,'3c Mappings'!$B$8:$B$21,0),MATCH($B471,'3c Mappings'!$C$7:$O$7,0)))</f>
        <v>-</v>
      </c>
      <c r="Y471" s="82" t="str">
        <f>IF(Y418="-","-",Y418*INDEX('3c Mappings'!$C$8:$O$21,MATCH($C471,'3c Mappings'!$B$8:$B$21,0),MATCH($B471,'3c Mappings'!$C$7:$O$7,0)))</f>
        <v>-</v>
      </c>
      <c r="Z471" s="10"/>
    </row>
    <row r="472" spans="1:26" s="14" customFormat="1" ht="11.25">
      <c r="A472" s="10"/>
      <c r="B472" s="74" t="s">
        <v>159</v>
      </c>
      <c r="C472" s="155" t="s">
        <v>132</v>
      </c>
      <c r="D472" s="189"/>
      <c r="E472" s="29"/>
      <c r="F472" s="82"/>
      <c r="G472" s="82"/>
      <c r="H472" s="82"/>
      <c r="I472" s="82"/>
      <c r="J472" s="82"/>
      <c r="K472" s="82"/>
      <c r="L472" s="82"/>
      <c r="M472" s="82"/>
      <c r="N472" s="84"/>
      <c r="O472" s="82"/>
      <c r="P472" s="82"/>
      <c r="Q472" s="82"/>
      <c r="R472" s="82"/>
      <c r="S472" s="82"/>
      <c r="T472" s="82"/>
      <c r="U472" s="82"/>
      <c r="V472" s="82">
        <f>IF(V419="-","-",V419*INDEX('3c Mappings'!$C$8:$O$21,MATCH($C472,'3c Mappings'!$B$8:$B$21,0),MATCH($B472,'3c Mappings'!$C$7:$O$7,0)))</f>
        <v>0</v>
      </c>
      <c r="W472" s="82">
        <f>IF(W419="-","-",W419*INDEX('3c Mappings'!$C$8:$O$21,MATCH($C472,'3c Mappings'!$B$8:$B$21,0),MATCH($B472,'3c Mappings'!$C$7:$O$7,0)))</f>
        <v>0</v>
      </c>
      <c r="X472" s="82" t="str">
        <f>IF(X419="-","-",X419*INDEX('3c Mappings'!$C$8:$O$21,MATCH($C472,'3c Mappings'!$B$8:$B$21,0),MATCH($B472,'3c Mappings'!$C$7:$O$7,0)))</f>
        <v>-</v>
      </c>
      <c r="Y472" s="82" t="str">
        <f>IF(Y419="-","-",Y419*INDEX('3c Mappings'!$C$8:$O$21,MATCH($C472,'3c Mappings'!$B$8:$B$21,0),MATCH($B472,'3c Mappings'!$C$7:$O$7,0)))</f>
        <v>-</v>
      </c>
      <c r="Z472" s="10"/>
    </row>
    <row r="473" spans="1:26" s="14" customFormat="1" ht="11.25">
      <c r="A473" s="10"/>
      <c r="B473" s="74" t="s">
        <v>160</v>
      </c>
      <c r="C473" s="155" t="s">
        <v>132</v>
      </c>
      <c r="D473" s="189"/>
      <c r="E473" s="29"/>
      <c r="F473" s="82"/>
      <c r="G473" s="82"/>
      <c r="H473" s="82"/>
      <c r="I473" s="82"/>
      <c r="J473" s="82"/>
      <c r="K473" s="82"/>
      <c r="L473" s="82"/>
      <c r="M473" s="82"/>
      <c r="N473" s="84"/>
      <c r="O473" s="82"/>
      <c r="P473" s="82"/>
      <c r="Q473" s="82"/>
      <c r="R473" s="82"/>
      <c r="S473" s="82"/>
      <c r="T473" s="82"/>
      <c r="U473" s="82"/>
      <c r="V473" s="82">
        <f>IF(V420="-","-",V420*INDEX('3c Mappings'!$C$8:$O$21,MATCH($C473,'3c Mappings'!$B$8:$B$21,0),MATCH($B473,'3c Mappings'!$C$7:$O$7,0)))</f>
        <v>0</v>
      </c>
      <c r="W473" s="82">
        <f>IF(W420="-","-",W420*INDEX('3c Mappings'!$C$8:$O$21,MATCH($C473,'3c Mappings'!$B$8:$B$21,0),MATCH($B473,'3c Mappings'!$C$7:$O$7,0)))</f>
        <v>0</v>
      </c>
      <c r="X473" s="82" t="str">
        <f>IF(X420="-","-",X420*INDEX('3c Mappings'!$C$8:$O$21,MATCH($C473,'3c Mappings'!$B$8:$B$21,0),MATCH($B473,'3c Mappings'!$C$7:$O$7,0)))</f>
        <v>-</v>
      </c>
      <c r="Y473" s="82" t="str">
        <f>IF(Y420="-","-",Y420*INDEX('3c Mappings'!$C$8:$O$21,MATCH($C473,'3c Mappings'!$B$8:$B$21,0),MATCH($B473,'3c Mappings'!$C$7:$O$7,0)))</f>
        <v>-</v>
      </c>
      <c r="Z473" s="10"/>
    </row>
    <row r="474" spans="1:26" s="14" customFormat="1" ht="11.25">
      <c r="A474" s="10"/>
      <c r="B474" s="74" t="s">
        <v>161</v>
      </c>
      <c r="C474" s="155" t="s">
        <v>132</v>
      </c>
      <c r="D474" s="189"/>
      <c r="E474" s="29"/>
      <c r="F474" s="82"/>
      <c r="G474" s="82"/>
      <c r="H474" s="82"/>
      <c r="I474" s="82"/>
      <c r="J474" s="82"/>
      <c r="K474" s="82"/>
      <c r="L474" s="82"/>
      <c r="M474" s="82"/>
      <c r="N474" s="84"/>
      <c r="O474" s="82"/>
      <c r="P474" s="82"/>
      <c r="Q474" s="82"/>
      <c r="R474" s="82"/>
      <c r="S474" s="82"/>
      <c r="T474" s="82"/>
      <c r="U474" s="82"/>
      <c r="V474" s="82">
        <f>IF(V421="-","-",V421*INDEX('3c Mappings'!$C$8:$O$21,MATCH($C474,'3c Mappings'!$B$8:$B$21,0),MATCH($B474,'3c Mappings'!$C$7:$O$7,0)))</f>
        <v>7.9166357174246667</v>
      </c>
      <c r="W474" s="82">
        <f>IF(W421="-","-",W421*INDEX('3c Mappings'!$C$8:$O$21,MATCH($C474,'3c Mappings'!$B$8:$B$21,0),MATCH($B474,'3c Mappings'!$C$7:$O$7,0)))</f>
        <v>10.256731436723982</v>
      </c>
      <c r="X474" s="82" t="str">
        <f>IF(X421="-","-",X421*INDEX('3c Mappings'!$C$8:$O$21,MATCH($C474,'3c Mappings'!$B$8:$B$21,0),MATCH($B474,'3c Mappings'!$C$7:$O$7,0)))</f>
        <v>-</v>
      </c>
      <c r="Y474" s="82" t="str">
        <f>IF(Y421="-","-",Y421*INDEX('3c Mappings'!$C$8:$O$21,MATCH($C474,'3c Mappings'!$B$8:$B$21,0),MATCH($B474,'3c Mappings'!$C$7:$O$7,0)))</f>
        <v>-</v>
      </c>
      <c r="Z474" s="10"/>
    </row>
    <row r="475" spans="1:26" s="14" customFormat="1" ht="11.25">
      <c r="A475" s="10"/>
      <c r="B475" s="74" t="s">
        <v>162</v>
      </c>
      <c r="C475" s="155" t="s">
        <v>132</v>
      </c>
      <c r="D475" s="189"/>
      <c r="E475" s="29"/>
      <c r="F475" s="82"/>
      <c r="G475" s="82"/>
      <c r="H475" s="82"/>
      <c r="I475" s="82"/>
      <c r="J475" s="82"/>
      <c r="K475" s="82"/>
      <c r="L475" s="82"/>
      <c r="M475" s="82"/>
      <c r="N475" s="84"/>
      <c r="O475" s="82"/>
      <c r="P475" s="82"/>
      <c r="Q475" s="82"/>
      <c r="R475" s="82"/>
      <c r="S475" s="82"/>
      <c r="T475" s="82"/>
      <c r="U475" s="82"/>
      <c r="V475" s="82">
        <f>IF(V422="-","-",V422*INDEX('3c Mappings'!$C$8:$O$21,MATCH($C475,'3c Mappings'!$B$8:$B$21,0),MATCH($B475,'3c Mappings'!$C$7:$O$7,0)))</f>
        <v>0</v>
      </c>
      <c r="W475" s="82">
        <f>IF(W422="-","-",W422*INDEX('3c Mappings'!$C$8:$O$21,MATCH($C475,'3c Mappings'!$B$8:$B$21,0),MATCH($B475,'3c Mappings'!$C$7:$O$7,0)))</f>
        <v>0</v>
      </c>
      <c r="X475" s="82" t="str">
        <f>IF(X422="-","-",X422*INDEX('3c Mappings'!$C$8:$O$21,MATCH($C475,'3c Mappings'!$B$8:$B$21,0),MATCH($B475,'3c Mappings'!$C$7:$O$7,0)))</f>
        <v>-</v>
      </c>
      <c r="Y475" s="82" t="str">
        <f>IF(Y422="-","-",Y422*INDEX('3c Mappings'!$C$8:$O$21,MATCH($C475,'3c Mappings'!$B$8:$B$21,0),MATCH($B475,'3c Mappings'!$C$7:$O$7,0)))</f>
        <v>-</v>
      </c>
      <c r="Z475" s="10"/>
    </row>
    <row r="476" spans="1:26" s="14" customFormat="1" ht="11.25">
      <c r="A476" s="10"/>
      <c r="B476" s="74" t="s">
        <v>163</v>
      </c>
      <c r="C476" s="155" t="s">
        <v>132</v>
      </c>
      <c r="D476" s="189"/>
      <c r="E476" s="29"/>
      <c r="F476" s="82"/>
      <c r="G476" s="82"/>
      <c r="H476" s="82"/>
      <c r="I476" s="82"/>
      <c r="J476" s="82"/>
      <c r="K476" s="82"/>
      <c r="L476" s="82"/>
      <c r="M476" s="82"/>
      <c r="N476" s="84"/>
      <c r="O476" s="82"/>
      <c r="P476" s="82"/>
      <c r="Q476" s="82"/>
      <c r="R476" s="82"/>
      <c r="S476" s="82"/>
      <c r="T476" s="82"/>
      <c r="U476" s="82"/>
      <c r="V476" s="82">
        <f>IF(V423="-","-",V423*INDEX('3c Mappings'!$C$8:$O$21,MATCH($C476,'3c Mappings'!$B$8:$B$21,0),MATCH($B476,'3c Mappings'!$C$7:$O$7,0)))</f>
        <v>0</v>
      </c>
      <c r="W476" s="82">
        <f>IF(W423="-","-",W423*INDEX('3c Mappings'!$C$8:$O$21,MATCH($C476,'3c Mappings'!$B$8:$B$21,0),MATCH($B476,'3c Mappings'!$C$7:$O$7,0)))</f>
        <v>0</v>
      </c>
      <c r="X476" s="82" t="str">
        <f>IF(X423="-","-",X423*INDEX('3c Mappings'!$C$8:$O$21,MATCH($C476,'3c Mappings'!$B$8:$B$21,0),MATCH($B476,'3c Mappings'!$C$7:$O$7,0)))</f>
        <v>-</v>
      </c>
      <c r="Y476" s="82" t="str">
        <f>IF(Y423="-","-",Y423*INDEX('3c Mappings'!$C$8:$O$21,MATCH($C476,'3c Mappings'!$B$8:$B$21,0),MATCH($B476,'3c Mappings'!$C$7:$O$7,0)))</f>
        <v>-</v>
      </c>
      <c r="Z476" s="10"/>
    </row>
    <row r="477" spans="1:26" s="14" customFormat="1" ht="11.25">
      <c r="A477" s="10"/>
      <c r="B477" s="74" t="s">
        <v>164</v>
      </c>
      <c r="C477" s="155" t="s">
        <v>132</v>
      </c>
      <c r="D477" s="189"/>
      <c r="E477" s="29"/>
      <c r="F477" s="82"/>
      <c r="G477" s="82"/>
      <c r="H477" s="82"/>
      <c r="I477" s="82"/>
      <c r="J477" s="82"/>
      <c r="K477" s="82"/>
      <c r="L477" s="82"/>
      <c r="M477" s="82"/>
      <c r="N477" s="84"/>
      <c r="O477" s="82"/>
      <c r="P477" s="82"/>
      <c r="Q477" s="82"/>
      <c r="R477" s="82"/>
      <c r="S477" s="82"/>
      <c r="T477" s="82"/>
      <c r="U477" s="82"/>
      <c r="V477" s="82">
        <f>IF(V424="-","-",V424*INDEX('3c Mappings'!$C$8:$O$21,MATCH($C477,'3c Mappings'!$B$8:$B$21,0),MATCH($B477,'3c Mappings'!$C$7:$O$7,0)))</f>
        <v>0</v>
      </c>
      <c r="W477" s="82">
        <f>IF(W424="-","-",W424*INDEX('3c Mappings'!$C$8:$O$21,MATCH($C477,'3c Mappings'!$B$8:$B$21,0),MATCH($B477,'3c Mappings'!$C$7:$O$7,0)))</f>
        <v>0</v>
      </c>
      <c r="X477" s="82" t="str">
        <f>IF(X424="-","-",X424*INDEX('3c Mappings'!$C$8:$O$21,MATCH($C477,'3c Mappings'!$B$8:$B$21,0),MATCH($B477,'3c Mappings'!$C$7:$O$7,0)))</f>
        <v>-</v>
      </c>
      <c r="Y477" s="82" t="str">
        <f>IF(Y424="-","-",Y424*INDEX('3c Mappings'!$C$8:$O$21,MATCH($C477,'3c Mappings'!$B$8:$B$21,0),MATCH($B477,'3c Mappings'!$C$7:$O$7,0)))</f>
        <v>-</v>
      </c>
      <c r="Z477" s="10"/>
    </row>
    <row r="478" spans="1:26" s="14" customFormat="1" ht="11.25">
      <c r="A478" s="10"/>
      <c r="B478" s="74" t="s">
        <v>165</v>
      </c>
      <c r="C478" s="155" t="s">
        <v>132</v>
      </c>
      <c r="D478" s="189"/>
      <c r="E478" s="29"/>
      <c r="F478" s="82"/>
      <c r="G478" s="82"/>
      <c r="H478" s="82"/>
      <c r="I478" s="82"/>
      <c r="J478" s="82"/>
      <c r="K478" s="82"/>
      <c r="L478" s="82"/>
      <c r="M478" s="82"/>
      <c r="N478" s="84"/>
      <c r="O478" s="82"/>
      <c r="P478" s="82"/>
      <c r="Q478" s="82"/>
      <c r="R478" s="82"/>
      <c r="S478" s="82"/>
      <c r="T478" s="82"/>
      <c r="U478" s="82"/>
      <c r="V478" s="82">
        <f>IF(V425="-","-",V425*INDEX('3c Mappings'!$C$8:$O$21,MATCH($C478,'3c Mappings'!$B$8:$B$21,0),MATCH($B478,'3c Mappings'!$C$7:$O$7,0)))</f>
        <v>0</v>
      </c>
      <c r="W478" s="82">
        <f>IF(W425="-","-",W425*INDEX('3c Mappings'!$C$8:$O$21,MATCH($C478,'3c Mappings'!$B$8:$B$21,0),MATCH($B478,'3c Mappings'!$C$7:$O$7,0)))</f>
        <v>0</v>
      </c>
      <c r="X478" s="82" t="str">
        <f>IF(X425="-","-",X425*INDEX('3c Mappings'!$C$8:$O$21,MATCH($C478,'3c Mappings'!$B$8:$B$21,0),MATCH($B478,'3c Mappings'!$C$7:$O$7,0)))</f>
        <v>-</v>
      </c>
      <c r="Y478" s="82" t="str">
        <f>IF(Y425="-","-",Y425*INDEX('3c Mappings'!$C$8:$O$21,MATCH($C478,'3c Mappings'!$B$8:$B$21,0),MATCH($B478,'3c Mappings'!$C$7:$O$7,0)))</f>
        <v>-</v>
      </c>
      <c r="Z478" s="10"/>
    </row>
    <row r="479" spans="1:26" s="14" customFormat="1" ht="11.25">
      <c r="A479" s="10"/>
      <c r="B479" s="74" t="s">
        <v>166</v>
      </c>
      <c r="C479" s="155" t="s">
        <v>132</v>
      </c>
      <c r="D479" s="189"/>
      <c r="E479" s="29"/>
      <c r="F479" s="82"/>
      <c r="G479" s="82"/>
      <c r="H479" s="82"/>
      <c r="I479" s="82"/>
      <c r="J479" s="82"/>
      <c r="K479" s="82"/>
      <c r="L479" s="82"/>
      <c r="M479" s="82"/>
      <c r="N479" s="84"/>
      <c r="O479" s="82"/>
      <c r="P479" s="82"/>
      <c r="Q479" s="82"/>
      <c r="R479" s="82"/>
      <c r="S479" s="82"/>
      <c r="T479" s="82"/>
      <c r="U479" s="82"/>
      <c r="V479" s="82">
        <f>IF(V426="-","-",V426*INDEX('3c Mappings'!$C$8:$O$21,MATCH($C479,'3c Mappings'!$B$8:$B$21,0),MATCH($B479,'3c Mappings'!$C$7:$O$7,0)))</f>
        <v>6.1329014372327434E-2</v>
      </c>
      <c r="W479" s="82">
        <f>IF(W426="-","-",W426*INDEX('3c Mappings'!$C$8:$O$21,MATCH($C479,'3c Mappings'!$B$8:$B$21,0),MATCH($B479,'3c Mappings'!$C$7:$O$7,0)))</f>
        <v>7.7761524006822208E-2</v>
      </c>
      <c r="X479" s="82" t="str">
        <f>IF(X426="-","-",X426*INDEX('3c Mappings'!$C$8:$O$21,MATCH($C479,'3c Mappings'!$B$8:$B$21,0),MATCH($B479,'3c Mappings'!$C$7:$O$7,0)))</f>
        <v>-</v>
      </c>
      <c r="Y479" s="82" t="str">
        <f>IF(Y426="-","-",Y426*INDEX('3c Mappings'!$C$8:$O$21,MATCH($C479,'3c Mappings'!$B$8:$B$21,0),MATCH($B479,'3c Mappings'!$C$7:$O$7,0)))</f>
        <v>-</v>
      </c>
      <c r="Z479" s="10"/>
    </row>
    <row r="480" spans="1:26" s="14" customFormat="1" ht="11.25">
      <c r="A480" s="10"/>
      <c r="B480" s="74" t="s">
        <v>167</v>
      </c>
      <c r="C480" s="155" t="s">
        <v>132</v>
      </c>
      <c r="D480" s="189"/>
      <c r="E480" s="29"/>
      <c r="F480" s="82"/>
      <c r="G480" s="82"/>
      <c r="H480" s="82"/>
      <c r="I480" s="82"/>
      <c r="J480" s="82"/>
      <c r="K480" s="82"/>
      <c r="L480" s="82"/>
      <c r="M480" s="82"/>
      <c r="N480" s="84"/>
      <c r="O480" s="82"/>
      <c r="P480" s="82"/>
      <c r="Q480" s="82"/>
      <c r="R480" s="82"/>
      <c r="S480" s="82"/>
      <c r="T480" s="82"/>
      <c r="U480" s="82"/>
      <c r="V480" s="82">
        <f>IF(V427="-","-",V427*INDEX('3c Mappings'!$C$8:$O$21,MATCH($C480,'3c Mappings'!$B$8:$B$21,0),MATCH($B480,'3c Mappings'!$C$7:$O$7,0)))</f>
        <v>2.5069251538120225</v>
      </c>
      <c r="W480" s="82">
        <f>IF(W427="-","-",W427*INDEX('3c Mappings'!$C$8:$O$21,MATCH($C480,'3c Mappings'!$B$8:$B$21,0),MATCH($B480,'3c Mappings'!$C$7:$O$7,0)))</f>
        <v>3.1623969697605085</v>
      </c>
      <c r="X480" s="82" t="str">
        <f>IF(X427="-","-",X427*INDEX('3c Mappings'!$C$8:$O$21,MATCH($C480,'3c Mappings'!$B$8:$B$21,0),MATCH($B480,'3c Mappings'!$C$7:$O$7,0)))</f>
        <v>-</v>
      </c>
      <c r="Y480" s="82" t="str">
        <f>IF(Y427="-","-",Y427*INDEX('3c Mappings'!$C$8:$O$21,MATCH($C480,'3c Mappings'!$B$8:$B$21,0),MATCH($B480,'3c Mappings'!$C$7:$O$7,0)))</f>
        <v>-</v>
      </c>
      <c r="Z480" s="10"/>
    </row>
    <row r="481" spans="1:26" s="14" customFormat="1" ht="11.25">
      <c r="A481" s="10"/>
      <c r="B481" s="74" t="s">
        <v>168</v>
      </c>
      <c r="C481" s="155" t="s">
        <v>132</v>
      </c>
      <c r="D481" s="189"/>
      <c r="E481" s="29"/>
      <c r="F481" s="82"/>
      <c r="G481" s="82"/>
      <c r="H481" s="82"/>
      <c r="I481" s="82"/>
      <c r="J481" s="82"/>
      <c r="K481" s="82"/>
      <c r="L481" s="82"/>
      <c r="M481" s="82"/>
      <c r="N481" s="84"/>
      <c r="O481" s="82"/>
      <c r="P481" s="82"/>
      <c r="Q481" s="82"/>
      <c r="R481" s="82"/>
      <c r="S481" s="82"/>
      <c r="T481" s="82"/>
      <c r="U481" s="82"/>
      <c r="V481" s="82">
        <f>IF(V428="-","-",V428*INDEX('3c Mappings'!$C$8:$O$21,MATCH($C481,'3c Mappings'!$B$8:$B$21,0),MATCH($B481,'3c Mappings'!$C$7:$O$7,0)))</f>
        <v>0</v>
      </c>
      <c r="W481" s="82">
        <f>IF(W428="-","-",W428*INDEX('3c Mappings'!$C$8:$O$21,MATCH($C481,'3c Mappings'!$B$8:$B$21,0),MATCH($B481,'3c Mappings'!$C$7:$O$7,0)))</f>
        <v>0</v>
      </c>
      <c r="X481" s="82" t="str">
        <f>IF(X428="-","-",X428*INDEX('3c Mappings'!$C$8:$O$21,MATCH($C481,'3c Mappings'!$B$8:$B$21,0),MATCH($B481,'3c Mappings'!$C$7:$O$7,0)))</f>
        <v>-</v>
      </c>
      <c r="Y481" s="82" t="str">
        <f>IF(Y428="-","-",Y428*INDEX('3c Mappings'!$C$8:$O$21,MATCH($C481,'3c Mappings'!$B$8:$B$21,0),MATCH($B481,'3c Mappings'!$C$7:$O$7,0)))</f>
        <v>-</v>
      </c>
      <c r="Z481" s="10"/>
    </row>
    <row r="482" spans="1:26" s="14" customFormat="1" ht="12.6" customHeight="1">
      <c r="A482" s="10"/>
      <c r="B482" s="74" t="s">
        <v>156</v>
      </c>
      <c r="C482" s="155" t="s">
        <v>133</v>
      </c>
      <c r="D482" s="189"/>
      <c r="E482" s="29"/>
      <c r="F482" s="82"/>
      <c r="G482" s="82"/>
      <c r="H482" s="82"/>
      <c r="I482" s="82"/>
      <c r="J482" s="82"/>
      <c r="K482" s="82"/>
      <c r="L482" s="82"/>
      <c r="M482" s="82"/>
      <c r="N482" s="84"/>
      <c r="O482" s="82"/>
      <c r="P482" s="82"/>
      <c r="Q482" s="82"/>
      <c r="R482" s="82"/>
      <c r="S482" s="82"/>
      <c r="T482" s="82"/>
      <c r="U482" s="82"/>
      <c r="V482" s="82">
        <f>IF(V416="-","-",V416*INDEX('3c Mappings'!$C$8:$O$21,MATCH($C482,'3c Mappings'!$B$8:$B$21,0),MATCH($B482,'3c Mappings'!$C$7:$O$7,0)))</f>
        <v>0</v>
      </c>
      <c r="W482" s="82">
        <f>IF(W416="-","-",W416*INDEX('3c Mappings'!$C$8:$O$21,MATCH($C482,'3c Mappings'!$B$8:$B$21,0),MATCH($B482,'3c Mappings'!$C$7:$O$7,0)))</f>
        <v>0</v>
      </c>
      <c r="X482" s="82" t="str">
        <f>IF(X416="-","-",X416*INDEX('3c Mappings'!$C$8:$O$21,MATCH($C482,'3c Mappings'!$B$8:$B$21,0),MATCH($B482,'3c Mappings'!$C$7:$O$7,0)))</f>
        <v>-</v>
      </c>
      <c r="Y482" s="82" t="str">
        <f>IF(Y416="-","-",Y416*INDEX('3c Mappings'!$C$8:$O$21,MATCH($C482,'3c Mappings'!$B$8:$B$21,0),MATCH($B482,'3c Mappings'!$C$7:$O$7,0)))</f>
        <v>-</v>
      </c>
      <c r="Z482" s="10"/>
    </row>
    <row r="483" spans="1:26" s="14" customFormat="1" ht="11.25">
      <c r="A483" s="10"/>
      <c r="B483" s="74" t="s">
        <v>157</v>
      </c>
      <c r="C483" s="155" t="s">
        <v>133</v>
      </c>
      <c r="D483" s="189"/>
      <c r="E483" s="29"/>
      <c r="F483" s="82"/>
      <c r="G483" s="82"/>
      <c r="H483" s="82"/>
      <c r="I483" s="82"/>
      <c r="J483" s="82"/>
      <c r="K483" s="82"/>
      <c r="L483" s="82"/>
      <c r="M483" s="82"/>
      <c r="N483" s="84"/>
      <c r="O483" s="82"/>
      <c r="P483" s="82"/>
      <c r="Q483" s="82"/>
      <c r="R483" s="82"/>
      <c r="S483" s="82"/>
      <c r="T483" s="82"/>
      <c r="U483" s="82"/>
      <c r="V483" s="82">
        <f>IF(V417="-","-",V417*INDEX('3c Mappings'!$C$8:$O$21,MATCH($C483,'3c Mappings'!$B$8:$B$21,0),MATCH($B483,'3c Mappings'!$C$7:$O$7,0)))</f>
        <v>1.3700291763502258E-2</v>
      </c>
      <c r="W483" s="82">
        <f>IF(W417="-","-",W417*INDEX('3c Mappings'!$C$8:$O$21,MATCH($C483,'3c Mappings'!$B$8:$B$21,0),MATCH($B483,'3c Mappings'!$C$7:$O$7,0)))</f>
        <v>1.6990302633303301E-2</v>
      </c>
      <c r="X483" s="82" t="str">
        <f>IF(X417="-","-",X417*INDEX('3c Mappings'!$C$8:$O$21,MATCH($C483,'3c Mappings'!$B$8:$B$21,0),MATCH($B483,'3c Mappings'!$C$7:$O$7,0)))</f>
        <v>-</v>
      </c>
      <c r="Y483" s="82" t="str">
        <f>IF(Y417="-","-",Y417*INDEX('3c Mappings'!$C$8:$O$21,MATCH($C483,'3c Mappings'!$B$8:$B$21,0),MATCH($B483,'3c Mappings'!$C$7:$O$7,0)))</f>
        <v>-</v>
      </c>
      <c r="Z483" s="10"/>
    </row>
    <row r="484" spans="1:26" s="14" customFormat="1" ht="11.25">
      <c r="A484" s="10"/>
      <c r="B484" s="74" t="s">
        <v>158</v>
      </c>
      <c r="C484" s="155" t="s">
        <v>133</v>
      </c>
      <c r="D484" s="189"/>
      <c r="E484" s="29"/>
      <c r="F484" s="82"/>
      <c r="G484" s="82"/>
      <c r="H484" s="82"/>
      <c r="I484" s="82"/>
      <c r="J484" s="82"/>
      <c r="K484" s="82"/>
      <c r="L484" s="82"/>
      <c r="M484" s="82"/>
      <c r="N484" s="84"/>
      <c r="O484" s="82"/>
      <c r="P484" s="82"/>
      <c r="Q484" s="82"/>
      <c r="R484" s="82"/>
      <c r="S484" s="82"/>
      <c r="T484" s="82"/>
      <c r="U484" s="82"/>
      <c r="V484" s="82">
        <f>IF(V418="-","-",V418*INDEX('3c Mappings'!$C$8:$O$21,MATCH($C484,'3c Mappings'!$B$8:$B$21,0),MATCH($B484,'3c Mappings'!$C$7:$O$7,0)))</f>
        <v>0</v>
      </c>
      <c r="W484" s="82">
        <f>IF(W418="-","-",W418*INDEX('3c Mappings'!$C$8:$O$21,MATCH($C484,'3c Mappings'!$B$8:$B$21,0),MATCH($B484,'3c Mappings'!$C$7:$O$7,0)))</f>
        <v>0</v>
      </c>
      <c r="X484" s="82" t="str">
        <f>IF(X418="-","-",X418*INDEX('3c Mappings'!$C$8:$O$21,MATCH($C484,'3c Mappings'!$B$8:$B$21,0),MATCH($B484,'3c Mappings'!$C$7:$O$7,0)))</f>
        <v>-</v>
      </c>
      <c r="Y484" s="82" t="str">
        <f>IF(Y418="-","-",Y418*INDEX('3c Mappings'!$C$8:$O$21,MATCH($C484,'3c Mappings'!$B$8:$B$21,0),MATCH($B484,'3c Mappings'!$C$7:$O$7,0)))</f>
        <v>-</v>
      </c>
      <c r="Z484" s="10"/>
    </row>
    <row r="485" spans="1:26" s="14" customFormat="1" ht="11.25">
      <c r="A485" s="10"/>
      <c r="B485" s="74" t="s">
        <v>159</v>
      </c>
      <c r="C485" s="155" t="s">
        <v>133</v>
      </c>
      <c r="D485" s="189"/>
      <c r="E485" s="29"/>
      <c r="F485" s="82"/>
      <c r="G485" s="82"/>
      <c r="H485" s="82"/>
      <c r="I485" s="82"/>
      <c r="J485" s="82"/>
      <c r="K485" s="82"/>
      <c r="L485" s="82"/>
      <c r="M485" s="82"/>
      <c r="N485" s="84"/>
      <c r="O485" s="82"/>
      <c r="P485" s="82"/>
      <c r="Q485" s="82"/>
      <c r="R485" s="82"/>
      <c r="S485" s="82"/>
      <c r="T485" s="82"/>
      <c r="U485" s="82"/>
      <c r="V485" s="82">
        <f>IF(V419="-","-",V419*INDEX('3c Mappings'!$C$8:$O$21,MATCH($C485,'3c Mappings'!$B$8:$B$21,0),MATCH($B485,'3c Mappings'!$C$7:$O$7,0)))</f>
        <v>0</v>
      </c>
      <c r="W485" s="82">
        <f>IF(W419="-","-",W419*INDEX('3c Mappings'!$C$8:$O$21,MATCH($C485,'3c Mappings'!$B$8:$B$21,0),MATCH($B485,'3c Mappings'!$C$7:$O$7,0)))</f>
        <v>0</v>
      </c>
      <c r="X485" s="82" t="str">
        <f>IF(X419="-","-",X419*INDEX('3c Mappings'!$C$8:$O$21,MATCH($C485,'3c Mappings'!$B$8:$B$21,0),MATCH($B485,'3c Mappings'!$C$7:$O$7,0)))</f>
        <v>-</v>
      </c>
      <c r="Y485" s="82" t="str">
        <f>IF(Y419="-","-",Y419*INDEX('3c Mappings'!$C$8:$O$21,MATCH($C485,'3c Mappings'!$B$8:$B$21,0),MATCH($B485,'3c Mappings'!$C$7:$O$7,0)))</f>
        <v>-</v>
      </c>
      <c r="Z485" s="10"/>
    </row>
    <row r="486" spans="1:26" s="14" customFormat="1" ht="11.25">
      <c r="A486" s="10"/>
      <c r="B486" s="74" t="s">
        <v>160</v>
      </c>
      <c r="C486" s="155" t="s">
        <v>133</v>
      </c>
      <c r="D486" s="189"/>
      <c r="E486" s="29"/>
      <c r="F486" s="82"/>
      <c r="G486" s="82"/>
      <c r="H486" s="82"/>
      <c r="I486" s="82"/>
      <c r="J486" s="82"/>
      <c r="K486" s="82"/>
      <c r="L486" s="82"/>
      <c r="M486" s="82"/>
      <c r="N486" s="84"/>
      <c r="O486" s="82"/>
      <c r="P486" s="82"/>
      <c r="Q486" s="82"/>
      <c r="R486" s="82"/>
      <c r="S486" s="82"/>
      <c r="T486" s="82"/>
      <c r="U486" s="82"/>
      <c r="V486" s="82">
        <f>IF(V420="-","-",V420*INDEX('3c Mappings'!$C$8:$O$21,MATCH($C486,'3c Mappings'!$B$8:$B$21,0),MATCH($B486,'3c Mappings'!$C$7:$O$7,0)))</f>
        <v>0</v>
      </c>
      <c r="W486" s="82">
        <f>IF(W420="-","-",W420*INDEX('3c Mappings'!$C$8:$O$21,MATCH($C486,'3c Mappings'!$B$8:$B$21,0),MATCH($B486,'3c Mappings'!$C$7:$O$7,0)))</f>
        <v>0</v>
      </c>
      <c r="X486" s="82" t="str">
        <f>IF(X420="-","-",X420*INDEX('3c Mappings'!$C$8:$O$21,MATCH($C486,'3c Mappings'!$B$8:$B$21,0),MATCH($B486,'3c Mappings'!$C$7:$O$7,0)))</f>
        <v>-</v>
      </c>
      <c r="Y486" s="82" t="str">
        <f>IF(Y420="-","-",Y420*INDEX('3c Mappings'!$C$8:$O$21,MATCH($C486,'3c Mappings'!$B$8:$B$21,0),MATCH($B486,'3c Mappings'!$C$7:$O$7,0)))</f>
        <v>-</v>
      </c>
      <c r="Z486" s="10"/>
    </row>
    <row r="487" spans="1:26" s="14" customFormat="1" ht="11.25">
      <c r="A487" s="10"/>
      <c r="B487" s="74" t="s">
        <v>161</v>
      </c>
      <c r="C487" s="155" t="s">
        <v>133</v>
      </c>
      <c r="D487" s="189"/>
      <c r="E487" s="29"/>
      <c r="F487" s="82"/>
      <c r="G487" s="82"/>
      <c r="H487" s="82"/>
      <c r="I487" s="82"/>
      <c r="J487" s="82"/>
      <c r="K487" s="82"/>
      <c r="L487" s="82"/>
      <c r="M487" s="82"/>
      <c r="N487" s="84"/>
      <c r="O487" s="82"/>
      <c r="P487" s="82"/>
      <c r="Q487" s="82"/>
      <c r="R487" s="82"/>
      <c r="S487" s="82"/>
      <c r="T487" s="82"/>
      <c r="U487" s="82"/>
      <c r="V487" s="82">
        <f>IF(V421="-","-",V421*INDEX('3c Mappings'!$C$8:$O$21,MATCH($C487,'3c Mappings'!$B$8:$B$21,0),MATCH($B487,'3c Mappings'!$C$7:$O$7,0)))</f>
        <v>1.9942290552173348E-3</v>
      </c>
      <c r="W487" s="82">
        <f>IF(W421="-","-",W421*INDEX('3c Mappings'!$C$8:$O$21,MATCH($C487,'3c Mappings'!$B$8:$B$21,0),MATCH($B487,'3c Mappings'!$C$7:$O$7,0)))</f>
        <v>2.583707596606442E-3</v>
      </c>
      <c r="X487" s="82" t="str">
        <f>IF(X421="-","-",X421*INDEX('3c Mappings'!$C$8:$O$21,MATCH($C487,'3c Mappings'!$B$8:$B$21,0),MATCH($B487,'3c Mappings'!$C$7:$O$7,0)))</f>
        <v>-</v>
      </c>
      <c r="Y487" s="82" t="str">
        <f>IF(Y421="-","-",Y421*INDEX('3c Mappings'!$C$8:$O$21,MATCH($C487,'3c Mappings'!$B$8:$B$21,0),MATCH($B487,'3c Mappings'!$C$7:$O$7,0)))</f>
        <v>-</v>
      </c>
      <c r="Z487" s="10"/>
    </row>
    <row r="488" spans="1:26" s="14" customFormat="1" ht="11.25">
      <c r="A488" s="10"/>
      <c r="B488" s="74" t="s">
        <v>162</v>
      </c>
      <c r="C488" s="155" t="s">
        <v>133</v>
      </c>
      <c r="D488" s="189"/>
      <c r="E488" s="29"/>
      <c r="F488" s="82"/>
      <c r="G488" s="82"/>
      <c r="H488" s="82"/>
      <c r="I488" s="82"/>
      <c r="J488" s="82"/>
      <c r="K488" s="82"/>
      <c r="L488" s="82"/>
      <c r="M488" s="82"/>
      <c r="N488" s="84"/>
      <c r="O488" s="82"/>
      <c r="P488" s="82"/>
      <c r="Q488" s="82"/>
      <c r="R488" s="82"/>
      <c r="S488" s="82"/>
      <c r="T488" s="82"/>
      <c r="U488" s="82"/>
      <c r="V488" s="82">
        <f>IF(V422="-","-",V422*INDEX('3c Mappings'!$C$8:$O$21,MATCH($C488,'3c Mappings'!$B$8:$B$21,0),MATCH($B488,'3c Mappings'!$C$7:$O$7,0)))</f>
        <v>0</v>
      </c>
      <c r="W488" s="82">
        <f>IF(W422="-","-",W422*INDEX('3c Mappings'!$C$8:$O$21,MATCH($C488,'3c Mappings'!$B$8:$B$21,0),MATCH($B488,'3c Mappings'!$C$7:$O$7,0)))</f>
        <v>0</v>
      </c>
      <c r="X488" s="82" t="str">
        <f>IF(X422="-","-",X422*INDEX('3c Mappings'!$C$8:$O$21,MATCH($C488,'3c Mappings'!$B$8:$B$21,0),MATCH($B488,'3c Mappings'!$C$7:$O$7,0)))</f>
        <v>-</v>
      </c>
      <c r="Y488" s="82" t="str">
        <f>IF(Y422="-","-",Y422*INDEX('3c Mappings'!$C$8:$O$21,MATCH($C488,'3c Mappings'!$B$8:$B$21,0),MATCH($B488,'3c Mappings'!$C$7:$O$7,0)))</f>
        <v>-</v>
      </c>
      <c r="Z488" s="10"/>
    </row>
    <row r="489" spans="1:26" s="14" customFormat="1" ht="11.25">
      <c r="A489" s="10"/>
      <c r="B489" s="74" t="s">
        <v>163</v>
      </c>
      <c r="C489" s="155" t="s">
        <v>133</v>
      </c>
      <c r="D489" s="189"/>
      <c r="E489" s="29"/>
      <c r="F489" s="82"/>
      <c r="G489" s="82"/>
      <c r="H489" s="82"/>
      <c r="I489" s="82"/>
      <c r="J489" s="82"/>
      <c r="K489" s="82"/>
      <c r="L489" s="82"/>
      <c r="M489" s="82"/>
      <c r="N489" s="84"/>
      <c r="O489" s="82"/>
      <c r="P489" s="82"/>
      <c r="Q489" s="82"/>
      <c r="R489" s="82"/>
      <c r="S489" s="82"/>
      <c r="T489" s="82"/>
      <c r="U489" s="82"/>
      <c r="V489" s="82">
        <f>IF(V423="-","-",V423*INDEX('3c Mappings'!$C$8:$O$21,MATCH($C489,'3c Mappings'!$B$8:$B$21,0),MATCH($B489,'3c Mappings'!$C$7:$O$7,0)))</f>
        <v>0</v>
      </c>
      <c r="W489" s="82">
        <f>IF(W423="-","-",W423*INDEX('3c Mappings'!$C$8:$O$21,MATCH($C489,'3c Mappings'!$B$8:$B$21,0),MATCH($B489,'3c Mappings'!$C$7:$O$7,0)))</f>
        <v>0</v>
      </c>
      <c r="X489" s="82" t="str">
        <f>IF(X423="-","-",X423*INDEX('3c Mappings'!$C$8:$O$21,MATCH($C489,'3c Mappings'!$B$8:$B$21,0),MATCH($B489,'3c Mappings'!$C$7:$O$7,0)))</f>
        <v>-</v>
      </c>
      <c r="Y489" s="82" t="str">
        <f>IF(Y423="-","-",Y423*INDEX('3c Mappings'!$C$8:$O$21,MATCH($C489,'3c Mappings'!$B$8:$B$21,0),MATCH($B489,'3c Mappings'!$C$7:$O$7,0)))</f>
        <v>-</v>
      </c>
      <c r="Z489" s="10"/>
    </row>
    <row r="490" spans="1:26" s="14" customFormat="1" ht="11.25">
      <c r="A490" s="10"/>
      <c r="B490" s="74" t="s">
        <v>164</v>
      </c>
      <c r="C490" s="155" t="s">
        <v>133</v>
      </c>
      <c r="D490" s="189"/>
      <c r="E490" s="29"/>
      <c r="F490" s="82"/>
      <c r="G490" s="82"/>
      <c r="H490" s="82"/>
      <c r="I490" s="82"/>
      <c r="J490" s="82"/>
      <c r="K490" s="82"/>
      <c r="L490" s="82"/>
      <c r="M490" s="82"/>
      <c r="N490" s="84"/>
      <c r="O490" s="82"/>
      <c r="P490" s="82"/>
      <c r="Q490" s="82"/>
      <c r="R490" s="82"/>
      <c r="S490" s="82"/>
      <c r="T490" s="82"/>
      <c r="U490" s="82"/>
      <c r="V490" s="82">
        <f>IF(V424="-","-",V424*INDEX('3c Mappings'!$C$8:$O$21,MATCH($C490,'3c Mappings'!$B$8:$B$21,0),MATCH($B490,'3c Mappings'!$C$7:$O$7,0)))</f>
        <v>4.1273710516619589E-3</v>
      </c>
      <c r="W490" s="82">
        <f>IF(W424="-","-",W424*INDEX('3c Mappings'!$C$8:$O$21,MATCH($C490,'3c Mappings'!$B$8:$B$21,0),MATCH($B490,'3c Mappings'!$C$7:$O$7,0)))</f>
        <v>5.2684705897200011E-3</v>
      </c>
      <c r="X490" s="82" t="str">
        <f>IF(X424="-","-",X424*INDEX('3c Mappings'!$C$8:$O$21,MATCH($C490,'3c Mappings'!$B$8:$B$21,0),MATCH($B490,'3c Mappings'!$C$7:$O$7,0)))</f>
        <v>-</v>
      </c>
      <c r="Y490" s="82" t="str">
        <f>IF(Y424="-","-",Y424*INDEX('3c Mappings'!$C$8:$O$21,MATCH($C490,'3c Mappings'!$B$8:$B$21,0),MATCH($B490,'3c Mappings'!$C$7:$O$7,0)))</f>
        <v>-</v>
      </c>
      <c r="Z490" s="10"/>
    </row>
    <row r="491" spans="1:26" s="14" customFormat="1" ht="11.25">
      <c r="A491" s="10"/>
      <c r="B491" s="74" t="s">
        <v>165</v>
      </c>
      <c r="C491" s="155" t="s">
        <v>133</v>
      </c>
      <c r="D491" s="189"/>
      <c r="E491" s="29"/>
      <c r="F491" s="82"/>
      <c r="G491" s="82"/>
      <c r="H491" s="82"/>
      <c r="I491" s="82"/>
      <c r="J491" s="82"/>
      <c r="K491" s="82"/>
      <c r="L491" s="82"/>
      <c r="M491" s="82"/>
      <c r="N491" s="84"/>
      <c r="O491" s="82"/>
      <c r="P491" s="82"/>
      <c r="Q491" s="82"/>
      <c r="R491" s="82"/>
      <c r="S491" s="82"/>
      <c r="T491" s="82"/>
      <c r="U491" s="82"/>
      <c r="V491" s="82">
        <f>IF(V425="-","-",V425*INDEX('3c Mappings'!$C$8:$O$21,MATCH($C491,'3c Mappings'!$B$8:$B$21,0),MATCH($B491,'3c Mappings'!$C$7:$O$7,0)))</f>
        <v>1.6220257797520363</v>
      </c>
      <c r="W491" s="82">
        <f>IF(W425="-","-",W425*INDEX('3c Mappings'!$C$8:$O$21,MATCH($C491,'3c Mappings'!$B$8:$B$21,0),MATCH($B491,'3c Mappings'!$C$7:$O$7,0)))</f>
        <v>1.986779486455222</v>
      </c>
      <c r="X491" s="82" t="str">
        <f>IF(X425="-","-",X425*INDEX('3c Mappings'!$C$8:$O$21,MATCH($C491,'3c Mappings'!$B$8:$B$21,0),MATCH($B491,'3c Mappings'!$C$7:$O$7,0)))</f>
        <v>-</v>
      </c>
      <c r="Y491" s="82" t="str">
        <f>IF(Y425="-","-",Y425*INDEX('3c Mappings'!$C$8:$O$21,MATCH($C491,'3c Mappings'!$B$8:$B$21,0),MATCH($B491,'3c Mappings'!$C$7:$O$7,0)))</f>
        <v>-</v>
      </c>
      <c r="Z491" s="10"/>
    </row>
    <row r="492" spans="1:26" s="14" customFormat="1" ht="11.25">
      <c r="A492" s="10"/>
      <c r="B492" s="74" t="s">
        <v>166</v>
      </c>
      <c r="C492" s="155" t="s">
        <v>133</v>
      </c>
      <c r="D492" s="189"/>
      <c r="E492" s="29"/>
      <c r="F492" s="82"/>
      <c r="G492" s="82"/>
      <c r="H492" s="82"/>
      <c r="I492" s="82"/>
      <c r="J492" s="82"/>
      <c r="K492" s="82"/>
      <c r="L492" s="82"/>
      <c r="M492" s="82"/>
      <c r="N492" s="84"/>
      <c r="O492" s="82"/>
      <c r="P492" s="82"/>
      <c r="Q492" s="82"/>
      <c r="R492" s="82"/>
      <c r="S492" s="82"/>
      <c r="T492" s="82"/>
      <c r="U492" s="82"/>
      <c r="V492" s="82">
        <f>IF(V426="-","-",V426*INDEX('3c Mappings'!$C$8:$O$21,MATCH($C492,'3c Mappings'!$B$8:$B$21,0),MATCH($B492,'3c Mappings'!$C$7:$O$7,0)))</f>
        <v>9.8612507827804325</v>
      </c>
      <c r="W492" s="82">
        <f>IF(W426="-","-",W426*INDEX('3c Mappings'!$C$8:$O$21,MATCH($C492,'3c Mappings'!$B$8:$B$21,0),MATCH($B492,'3c Mappings'!$C$7:$O$7,0)))</f>
        <v>12.503476492008947</v>
      </c>
      <c r="X492" s="82" t="str">
        <f>IF(X426="-","-",X426*INDEX('3c Mappings'!$C$8:$O$21,MATCH($C492,'3c Mappings'!$B$8:$B$21,0),MATCH($B492,'3c Mappings'!$C$7:$O$7,0)))</f>
        <v>-</v>
      </c>
      <c r="Y492" s="82" t="str">
        <f>IF(Y426="-","-",Y426*INDEX('3c Mappings'!$C$8:$O$21,MATCH($C492,'3c Mappings'!$B$8:$B$21,0),MATCH($B492,'3c Mappings'!$C$7:$O$7,0)))</f>
        <v>-</v>
      </c>
      <c r="Z492" s="10"/>
    </row>
    <row r="493" spans="1:26" s="14" customFormat="1" ht="11.25">
      <c r="A493" s="10"/>
      <c r="B493" s="74" t="s">
        <v>167</v>
      </c>
      <c r="C493" s="155" t="s">
        <v>133</v>
      </c>
      <c r="D493" s="189"/>
      <c r="E493" s="29"/>
      <c r="F493" s="82"/>
      <c r="G493" s="82"/>
      <c r="H493" s="82"/>
      <c r="I493" s="82"/>
      <c r="J493" s="82"/>
      <c r="K493" s="82"/>
      <c r="L493" s="82"/>
      <c r="M493" s="82"/>
      <c r="N493" s="84"/>
      <c r="O493" s="82"/>
      <c r="P493" s="82"/>
      <c r="Q493" s="82"/>
      <c r="R493" s="82"/>
      <c r="S493" s="82"/>
      <c r="T493" s="82"/>
      <c r="U493" s="82"/>
      <c r="V493" s="82">
        <f>IF(V427="-","-",V427*INDEX('3c Mappings'!$C$8:$O$21,MATCH($C493,'3c Mappings'!$B$8:$B$21,0),MATCH($B493,'3c Mappings'!$C$7:$O$7,0)))</f>
        <v>0</v>
      </c>
      <c r="W493" s="82">
        <f>IF(W427="-","-",W427*INDEX('3c Mappings'!$C$8:$O$21,MATCH($C493,'3c Mappings'!$B$8:$B$21,0),MATCH($B493,'3c Mappings'!$C$7:$O$7,0)))</f>
        <v>0</v>
      </c>
      <c r="X493" s="82" t="str">
        <f>IF(X427="-","-",X427*INDEX('3c Mappings'!$C$8:$O$21,MATCH($C493,'3c Mappings'!$B$8:$B$21,0),MATCH($B493,'3c Mappings'!$C$7:$O$7,0)))</f>
        <v>-</v>
      </c>
      <c r="Y493" s="82" t="str">
        <f>IF(Y427="-","-",Y427*INDEX('3c Mappings'!$C$8:$O$21,MATCH($C493,'3c Mappings'!$B$8:$B$21,0),MATCH($B493,'3c Mappings'!$C$7:$O$7,0)))</f>
        <v>-</v>
      </c>
      <c r="Z493" s="10"/>
    </row>
    <row r="494" spans="1:26" s="14" customFormat="1" ht="11.25">
      <c r="A494" s="10"/>
      <c r="B494" s="74" t="s">
        <v>168</v>
      </c>
      <c r="C494" s="155" t="s">
        <v>133</v>
      </c>
      <c r="D494" s="189"/>
      <c r="E494" s="29"/>
      <c r="F494" s="82"/>
      <c r="G494" s="82"/>
      <c r="H494" s="82"/>
      <c r="I494" s="82"/>
      <c r="J494" s="82"/>
      <c r="K494" s="82"/>
      <c r="L494" s="82"/>
      <c r="M494" s="82"/>
      <c r="N494" s="84"/>
      <c r="O494" s="82"/>
      <c r="P494" s="82"/>
      <c r="Q494" s="82"/>
      <c r="R494" s="82"/>
      <c r="S494" s="82"/>
      <c r="T494" s="82"/>
      <c r="U494" s="82"/>
      <c r="V494" s="82">
        <f>IF(V428="-","-",V428*INDEX('3c Mappings'!$C$8:$O$21,MATCH($C494,'3c Mappings'!$B$8:$B$21,0),MATCH($B494,'3c Mappings'!$C$7:$O$7,0)))</f>
        <v>0</v>
      </c>
      <c r="W494" s="82">
        <f>IF(W428="-","-",W428*INDEX('3c Mappings'!$C$8:$O$21,MATCH($C494,'3c Mappings'!$B$8:$B$21,0),MATCH($B494,'3c Mappings'!$C$7:$O$7,0)))</f>
        <v>0</v>
      </c>
      <c r="X494" s="82" t="str">
        <f>IF(X428="-","-",X428*INDEX('3c Mappings'!$C$8:$O$21,MATCH($C494,'3c Mappings'!$B$8:$B$21,0),MATCH($B494,'3c Mappings'!$C$7:$O$7,0)))</f>
        <v>-</v>
      </c>
      <c r="Y494" s="82" t="str">
        <f>IF(Y428="-","-",Y428*INDEX('3c Mappings'!$C$8:$O$21,MATCH($C494,'3c Mappings'!$B$8:$B$21,0),MATCH($B494,'3c Mappings'!$C$7:$O$7,0)))</f>
        <v>-</v>
      </c>
      <c r="Z494" s="10"/>
    </row>
    <row r="495" spans="1:26" s="14" customFormat="1" ht="12.6" customHeight="1">
      <c r="A495" s="10"/>
      <c r="B495" s="74" t="s">
        <v>156</v>
      </c>
      <c r="C495" s="155" t="s">
        <v>134</v>
      </c>
      <c r="D495" s="189"/>
      <c r="E495" s="29"/>
      <c r="F495" s="82"/>
      <c r="G495" s="82"/>
      <c r="H495" s="82"/>
      <c r="I495" s="82"/>
      <c r="J495" s="82"/>
      <c r="K495" s="82"/>
      <c r="L495" s="82"/>
      <c r="M495" s="82"/>
      <c r="N495" s="84"/>
      <c r="O495" s="82"/>
      <c r="P495" s="82"/>
      <c r="Q495" s="82"/>
      <c r="R495" s="82"/>
      <c r="S495" s="82"/>
      <c r="T495" s="82"/>
      <c r="U495" s="82"/>
      <c r="V495" s="82">
        <f>IF(V416="-","-",V416*INDEX('3c Mappings'!$C$8:$O$21,MATCH($C495,'3c Mappings'!$B$8:$B$21,0),MATCH($B495,'3c Mappings'!$C$7:$O$7,0)))</f>
        <v>0</v>
      </c>
      <c r="W495" s="82">
        <f>IF(W416="-","-",W416*INDEX('3c Mappings'!$C$8:$O$21,MATCH($C495,'3c Mappings'!$B$8:$B$21,0),MATCH($B495,'3c Mappings'!$C$7:$O$7,0)))</f>
        <v>0</v>
      </c>
      <c r="X495" s="82" t="str">
        <f>IF(X416="-","-",X416*INDEX('3c Mappings'!$C$8:$O$21,MATCH($C495,'3c Mappings'!$B$8:$B$21,0),MATCH($B495,'3c Mappings'!$C$7:$O$7,0)))</f>
        <v>-</v>
      </c>
      <c r="Y495" s="82" t="str">
        <f>IF(Y416="-","-",Y416*INDEX('3c Mappings'!$C$8:$O$21,MATCH($C495,'3c Mappings'!$B$8:$B$21,0),MATCH($B495,'3c Mappings'!$C$7:$O$7,0)))</f>
        <v>-</v>
      </c>
      <c r="Z495" s="10"/>
    </row>
    <row r="496" spans="1:26" s="14" customFormat="1" ht="11.25">
      <c r="A496" s="10"/>
      <c r="B496" s="74" t="s">
        <v>157</v>
      </c>
      <c r="C496" s="155" t="s">
        <v>134</v>
      </c>
      <c r="D496" s="189"/>
      <c r="E496" s="29"/>
      <c r="F496" s="82"/>
      <c r="G496" s="82"/>
      <c r="H496" s="82"/>
      <c r="I496" s="82"/>
      <c r="J496" s="82"/>
      <c r="K496" s="82"/>
      <c r="L496" s="82"/>
      <c r="M496" s="82"/>
      <c r="N496" s="84"/>
      <c r="O496" s="82"/>
      <c r="P496" s="82"/>
      <c r="Q496" s="82"/>
      <c r="R496" s="82"/>
      <c r="S496" s="82"/>
      <c r="T496" s="82"/>
      <c r="U496" s="82"/>
      <c r="V496" s="82">
        <f>IF(V417="-","-",V417*INDEX('3c Mappings'!$C$8:$O$21,MATCH($C496,'3c Mappings'!$B$8:$B$21,0),MATCH($B496,'3c Mappings'!$C$7:$O$7,0)))</f>
        <v>0</v>
      </c>
      <c r="W496" s="82">
        <f>IF(W417="-","-",W417*INDEX('3c Mappings'!$C$8:$O$21,MATCH($C496,'3c Mappings'!$B$8:$B$21,0),MATCH($B496,'3c Mappings'!$C$7:$O$7,0)))</f>
        <v>0</v>
      </c>
      <c r="X496" s="82" t="str">
        <f>IF(X417="-","-",X417*INDEX('3c Mappings'!$C$8:$O$21,MATCH($C496,'3c Mappings'!$B$8:$B$21,0),MATCH($B496,'3c Mappings'!$C$7:$O$7,0)))</f>
        <v>-</v>
      </c>
      <c r="Y496" s="82" t="str">
        <f>IF(Y417="-","-",Y417*INDEX('3c Mappings'!$C$8:$O$21,MATCH($C496,'3c Mappings'!$B$8:$B$21,0),MATCH($B496,'3c Mappings'!$C$7:$O$7,0)))</f>
        <v>-</v>
      </c>
      <c r="Z496" s="10"/>
    </row>
    <row r="497" spans="1:26" s="14" customFormat="1" ht="11.25">
      <c r="A497" s="10"/>
      <c r="B497" s="74" t="s">
        <v>158</v>
      </c>
      <c r="C497" s="155" t="s">
        <v>134</v>
      </c>
      <c r="D497" s="189"/>
      <c r="E497" s="29"/>
      <c r="F497" s="82"/>
      <c r="G497" s="82"/>
      <c r="H497" s="82"/>
      <c r="I497" s="82"/>
      <c r="J497" s="82"/>
      <c r="K497" s="82"/>
      <c r="L497" s="82"/>
      <c r="M497" s="82"/>
      <c r="N497" s="84"/>
      <c r="O497" s="82"/>
      <c r="P497" s="82"/>
      <c r="Q497" s="82"/>
      <c r="R497" s="82"/>
      <c r="S497" s="82"/>
      <c r="T497" s="82"/>
      <c r="U497" s="82"/>
      <c r="V497" s="82">
        <f>IF(V418="-","-",V418*INDEX('3c Mappings'!$C$8:$O$21,MATCH($C497,'3c Mappings'!$B$8:$B$21,0),MATCH($B497,'3c Mappings'!$C$7:$O$7,0)))</f>
        <v>2.0065320012903594</v>
      </c>
      <c r="W497" s="82">
        <f>IF(W418="-","-",W418*INDEX('3c Mappings'!$C$8:$O$21,MATCH($C497,'3c Mappings'!$B$8:$B$21,0),MATCH($B497,'3c Mappings'!$C$7:$O$7,0)))</f>
        <v>2.5427094567346953</v>
      </c>
      <c r="X497" s="82" t="str">
        <f>IF(X418="-","-",X418*INDEX('3c Mappings'!$C$8:$O$21,MATCH($C497,'3c Mappings'!$B$8:$B$21,0),MATCH($B497,'3c Mappings'!$C$7:$O$7,0)))</f>
        <v>-</v>
      </c>
      <c r="Y497" s="82" t="str">
        <f>IF(Y418="-","-",Y418*INDEX('3c Mappings'!$C$8:$O$21,MATCH($C497,'3c Mappings'!$B$8:$B$21,0),MATCH($B497,'3c Mappings'!$C$7:$O$7,0)))</f>
        <v>-</v>
      </c>
      <c r="Z497" s="10"/>
    </row>
    <row r="498" spans="1:26" s="14" customFormat="1" ht="11.25">
      <c r="A498" s="10"/>
      <c r="B498" s="74" t="s">
        <v>159</v>
      </c>
      <c r="C498" s="155" t="s">
        <v>134</v>
      </c>
      <c r="D498" s="189"/>
      <c r="E498" s="29"/>
      <c r="F498" s="82"/>
      <c r="G498" s="82"/>
      <c r="H498" s="82"/>
      <c r="I498" s="82"/>
      <c r="J498" s="82"/>
      <c r="K498" s="82"/>
      <c r="L498" s="82"/>
      <c r="M498" s="82"/>
      <c r="N498" s="84"/>
      <c r="O498" s="82"/>
      <c r="P498" s="82"/>
      <c r="Q498" s="82"/>
      <c r="R498" s="82"/>
      <c r="S498" s="82"/>
      <c r="T498" s="82"/>
      <c r="U498" s="82"/>
      <c r="V498" s="82">
        <f>IF(V419="-","-",V419*INDEX('3c Mappings'!$C$8:$O$21,MATCH($C498,'3c Mappings'!$B$8:$B$21,0),MATCH($B498,'3c Mappings'!$C$7:$O$7,0)))</f>
        <v>8.7288161215665081</v>
      </c>
      <c r="W498" s="82">
        <f>IF(W419="-","-",W419*INDEX('3c Mappings'!$C$8:$O$21,MATCH($C498,'3c Mappings'!$B$8:$B$21,0),MATCH($B498,'3c Mappings'!$C$7:$O$7,0)))</f>
        <v>11.204638666122174</v>
      </c>
      <c r="X498" s="82" t="str">
        <f>IF(X419="-","-",X419*INDEX('3c Mappings'!$C$8:$O$21,MATCH($C498,'3c Mappings'!$B$8:$B$21,0),MATCH($B498,'3c Mappings'!$C$7:$O$7,0)))</f>
        <v>-</v>
      </c>
      <c r="Y498" s="82" t="str">
        <f>IF(Y419="-","-",Y419*INDEX('3c Mappings'!$C$8:$O$21,MATCH($C498,'3c Mappings'!$B$8:$B$21,0),MATCH($B498,'3c Mappings'!$C$7:$O$7,0)))</f>
        <v>-</v>
      </c>
      <c r="Z498" s="10"/>
    </row>
    <row r="499" spans="1:26" s="14" customFormat="1" ht="11.25">
      <c r="A499" s="10"/>
      <c r="B499" s="74" t="s">
        <v>160</v>
      </c>
      <c r="C499" s="155" t="s">
        <v>134</v>
      </c>
      <c r="D499" s="189"/>
      <c r="E499" s="29"/>
      <c r="F499" s="82"/>
      <c r="G499" s="82"/>
      <c r="H499" s="82"/>
      <c r="I499" s="82"/>
      <c r="J499" s="82"/>
      <c r="K499" s="82"/>
      <c r="L499" s="82"/>
      <c r="M499" s="82"/>
      <c r="N499" s="84"/>
      <c r="O499" s="82"/>
      <c r="P499" s="82"/>
      <c r="Q499" s="82"/>
      <c r="R499" s="82"/>
      <c r="S499" s="82"/>
      <c r="T499" s="82"/>
      <c r="U499" s="82"/>
      <c r="V499" s="82">
        <f>IF(V420="-","-",V420*INDEX('3c Mappings'!$C$8:$O$21,MATCH($C499,'3c Mappings'!$B$8:$B$21,0),MATCH($B499,'3c Mappings'!$C$7:$O$7,0)))</f>
        <v>0</v>
      </c>
      <c r="W499" s="82">
        <f>IF(W420="-","-",W420*INDEX('3c Mappings'!$C$8:$O$21,MATCH($C499,'3c Mappings'!$B$8:$B$21,0),MATCH($B499,'3c Mappings'!$C$7:$O$7,0)))</f>
        <v>0</v>
      </c>
      <c r="X499" s="82" t="str">
        <f>IF(X420="-","-",X420*INDEX('3c Mappings'!$C$8:$O$21,MATCH($C499,'3c Mappings'!$B$8:$B$21,0),MATCH($B499,'3c Mappings'!$C$7:$O$7,0)))</f>
        <v>-</v>
      </c>
      <c r="Y499" s="82" t="str">
        <f>IF(Y420="-","-",Y420*INDEX('3c Mappings'!$C$8:$O$21,MATCH($C499,'3c Mappings'!$B$8:$B$21,0),MATCH($B499,'3c Mappings'!$C$7:$O$7,0)))</f>
        <v>-</v>
      </c>
      <c r="Z499" s="10"/>
    </row>
    <row r="500" spans="1:26" s="14" customFormat="1" ht="11.25">
      <c r="A500" s="10"/>
      <c r="B500" s="74" t="s">
        <v>161</v>
      </c>
      <c r="C500" s="155" t="s">
        <v>134</v>
      </c>
      <c r="D500" s="189"/>
      <c r="E500" s="29"/>
      <c r="F500" s="82"/>
      <c r="G500" s="82"/>
      <c r="H500" s="82"/>
      <c r="I500" s="82"/>
      <c r="J500" s="82"/>
      <c r="K500" s="82"/>
      <c r="L500" s="82"/>
      <c r="M500" s="82"/>
      <c r="N500" s="84"/>
      <c r="O500" s="82"/>
      <c r="P500" s="82"/>
      <c r="Q500" s="82"/>
      <c r="R500" s="82"/>
      <c r="S500" s="82"/>
      <c r="T500" s="82"/>
      <c r="U500" s="82"/>
      <c r="V500" s="82">
        <f>IF(V421="-","-",V421*INDEX('3c Mappings'!$C$8:$O$21,MATCH($C500,'3c Mappings'!$B$8:$B$21,0),MATCH($B500,'3c Mappings'!$C$7:$O$7,0)))</f>
        <v>0</v>
      </c>
      <c r="W500" s="82">
        <f>IF(W421="-","-",W421*INDEX('3c Mappings'!$C$8:$O$21,MATCH($C500,'3c Mappings'!$B$8:$B$21,0),MATCH($B500,'3c Mappings'!$C$7:$O$7,0)))</f>
        <v>0</v>
      </c>
      <c r="X500" s="82" t="str">
        <f>IF(X421="-","-",X421*INDEX('3c Mappings'!$C$8:$O$21,MATCH($C500,'3c Mappings'!$B$8:$B$21,0),MATCH($B500,'3c Mappings'!$C$7:$O$7,0)))</f>
        <v>-</v>
      </c>
      <c r="Y500" s="82" t="str">
        <f>IF(Y421="-","-",Y421*INDEX('3c Mappings'!$C$8:$O$21,MATCH($C500,'3c Mappings'!$B$8:$B$21,0),MATCH($B500,'3c Mappings'!$C$7:$O$7,0)))</f>
        <v>-</v>
      </c>
      <c r="Z500" s="10"/>
    </row>
    <row r="501" spans="1:26" s="14" customFormat="1" ht="11.25">
      <c r="A501" s="10"/>
      <c r="B501" s="74" t="s">
        <v>162</v>
      </c>
      <c r="C501" s="155" t="s">
        <v>134</v>
      </c>
      <c r="D501" s="189"/>
      <c r="E501" s="29"/>
      <c r="F501" s="82"/>
      <c r="G501" s="82"/>
      <c r="H501" s="82"/>
      <c r="I501" s="82"/>
      <c r="J501" s="82"/>
      <c r="K501" s="82"/>
      <c r="L501" s="82"/>
      <c r="M501" s="82"/>
      <c r="N501" s="84"/>
      <c r="O501" s="82"/>
      <c r="P501" s="82"/>
      <c r="Q501" s="82"/>
      <c r="R501" s="82"/>
      <c r="S501" s="82"/>
      <c r="T501" s="82"/>
      <c r="U501" s="82"/>
      <c r="V501" s="82">
        <f>IF(V422="-","-",V422*INDEX('3c Mappings'!$C$8:$O$21,MATCH($C501,'3c Mappings'!$B$8:$B$21,0),MATCH($B501,'3c Mappings'!$C$7:$O$7,0)))</f>
        <v>0</v>
      </c>
      <c r="W501" s="82">
        <f>IF(W422="-","-",W422*INDEX('3c Mappings'!$C$8:$O$21,MATCH($C501,'3c Mappings'!$B$8:$B$21,0),MATCH($B501,'3c Mappings'!$C$7:$O$7,0)))</f>
        <v>0</v>
      </c>
      <c r="X501" s="82" t="str">
        <f>IF(X422="-","-",X422*INDEX('3c Mappings'!$C$8:$O$21,MATCH($C501,'3c Mappings'!$B$8:$B$21,0),MATCH($B501,'3c Mappings'!$C$7:$O$7,0)))</f>
        <v>-</v>
      </c>
      <c r="Y501" s="82" t="str">
        <f>IF(Y422="-","-",Y422*INDEX('3c Mappings'!$C$8:$O$21,MATCH($C501,'3c Mappings'!$B$8:$B$21,0),MATCH($B501,'3c Mappings'!$C$7:$O$7,0)))</f>
        <v>-</v>
      </c>
      <c r="Z501" s="10"/>
    </row>
    <row r="502" spans="1:26" s="14" customFormat="1" ht="11.25">
      <c r="A502" s="10"/>
      <c r="B502" s="74" t="s">
        <v>163</v>
      </c>
      <c r="C502" s="155" t="s">
        <v>134</v>
      </c>
      <c r="D502" s="189"/>
      <c r="E502" s="29"/>
      <c r="F502" s="82"/>
      <c r="G502" s="82"/>
      <c r="H502" s="82"/>
      <c r="I502" s="82"/>
      <c r="J502" s="82"/>
      <c r="K502" s="82"/>
      <c r="L502" s="82"/>
      <c r="M502" s="82"/>
      <c r="N502" s="84"/>
      <c r="O502" s="82"/>
      <c r="P502" s="82"/>
      <c r="Q502" s="82"/>
      <c r="R502" s="82"/>
      <c r="S502" s="82"/>
      <c r="T502" s="82"/>
      <c r="U502" s="82"/>
      <c r="V502" s="82">
        <f>IF(V423="-","-",V423*INDEX('3c Mappings'!$C$8:$O$21,MATCH($C502,'3c Mappings'!$B$8:$B$21,0),MATCH($B502,'3c Mappings'!$C$7:$O$7,0)))</f>
        <v>0</v>
      </c>
      <c r="W502" s="82">
        <f>IF(W423="-","-",W423*INDEX('3c Mappings'!$C$8:$O$21,MATCH($C502,'3c Mappings'!$B$8:$B$21,0),MATCH($B502,'3c Mappings'!$C$7:$O$7,0)))</f>
        <v>0</v>
      </c>
      <c r="X502" s="82" t="str">
        <f>IF(X423="-","-",X423*INDEX('3c Mappings'!$C$8:$O$21,MATCH($C502,'3c Mappings'!$B$8:$B$21,0),MATCH($B502,'3c Mappings'!$C$7:$O$7,0)))</f>
        <v>-</v>
      </c>
      <c r="Y502" s="82" t="str">
        <f>IF(Y423="-","-",Y423*INDEX('3c Mappings'!$C$8:$O$21,MATCH($C502,'3c Mappings'!$B$8:$B$21,0),MATCH($B502,'3c Mappings'!$C$7:$O$7,0)))</f>
        <v>-</v>
      </c>
      <c r="Z502" s="10"/>
    </row>
    <row r="503" spans="1:26" s="14" customFormat="1" ht="11.25">
      <c r="A503" s="10"/>
      <c r="B503" s="74" t="s">
        <v>164</v>
      </c>
      <c r="C503" s="155" t="s">
        <v>134</v>
      </c>
      <c r="D503" s="189"/>
      <c r="E503" s="29"/>
      <c r="F503" s="82"/>
      <c r="G503" s="82"/>
      <c r="H503" s="82"/>
      <c r="I503" s="82"/>
      <c r="J503" s="82"/>
      <c r="K503" s="82"/>
      <c r="L503" s="82"/>
      <c r="M503" s="82"/>
      <c r="N503" s="84"/>
      <c r="O503" s="82"/>
      <c r="P503" s="82"/>
      <c r="Q503" s="82"/>
      <c r="R503" s="82"/>
      <c r="S503" s="82"/>
      <c r="T503" s="82"/>
      <c r="U503" s="82"/>
      <c r="V503" s="82">
        <f>IF(V424="-","-",V424*INDEX('3c Mappings'!$C$8:$O$21,MATCH($C503,'3c Mappings'!$B$8:$B$21,0),MATCH($B503,'3c Mappings'!$C$7:$O$7,0)))</f>
        <v>0</v>
      </c>
      <c r="W503" s="82">
        <f>IF(W424="-","-",W424*INDEX('3c Mappings'!$C$8:$O$21,MATCH($C503,'3c Mappings'!$B$8:$B$21,0),MATCH($B503,'3c Mappings'!$C$7:$O$7,0)))</f>
        <v>0</v>
      </c>
      <c r="X503" s="82" t="str">
        <f>IF(X424="-","-",X424*INDEX('3c Mappings'!$C$8:$O$21,MATCH($C503,'3c Mappings'!$B$8:$B$21,0),MATCH($B503,'3c Mappings'!$C$7:$O$7,0)))</f>
        <v>-</v>
      </c>
      <c r="Y503" s="82" t="str">
        <f>IF(Y424="-","-",Y424*INDEX('3c Mappings'!$C$8:$O$21,MATCH($C503,'3c Mappings'!$B$8:$B$21,0),MATCH($B503,'3c Mappings'!$C$7:$O$7,0)))</f>
        <v>-</v>
      </c>
      <c r="Z503" s="10"/>
    </row>
    <row r="504" spans="1:26" s="14" customFormat="1" ht="11.25">
      <c r="A504" s="10"/>
      <c r="B504" s="74" t="s">
        <v>165</v>
      </c>
      <c r="C504" s="155" t="s">
        <v>134</v>
      </c>
      <c r="D504" s="189"/>
      <c r="E504" s="29"/>
      <c r="F504" s="82"/>
      <c r="G504" s="82"/>
      <c r="H504" s="82"/>
      <c r="I504" s="82"/>
      <c r="J504" s="82"/>
      <c r="K504" s="82"/>
      <c r="L504" s="82"/>
      <c r="M504" s="82"/>
      <c r="N504" s="84"/>
      <c r="O504" s="82"/>
      <c r="P504" s="82"/>
      <c r="Q504" s="82"/>
      <c r="R504" s="82"/>
      <c r="S504" s="82"/>
      <c r="T504" s="82"/>
      <c r="U504" s="82"/>
      <c r="V504" s="82">
        <f>IF(V425="-","-",V425*INDEX('3c Mappings'!$C$8:$O$21,MATCH($C504,'3c Mappings'!$B$8:$B$21,0),MATCH($B504,'3c Mappings'!$C$7:$O$7,0)))</f>
        <v>0</v>
      </c>
      <c r="W504" s="82">
        <f>IF(W425="-","-",W425*INDEX('3c Mappings'!$C$8:$O$21,MATCH($C504,'3c Mappings'!$B$8:$B$21,0),MATCH($B504,'3c Mappings'!$C$7:$O$7,0)))</f>
        <v>0</v>
      </c>
      <c r="X504" s="82" t="str">
        <f>IF(X425="-","-",X425*INDEX('3c Mappings'!$C$8:$O$21,MATCH($C504,'3c Mappings'!$B$8:$B$21,0),MATCH($B504,'3c Mappings'!$C$7:$O$7,0)))</f>
        <v>-</v>
      </c>
      <c r="Y504" s="82" t="str">
        <f>IF(Y425="-","-",Y425*INDEX('3c Mappings'!$C$8:$O$21,MATCH($C504,'3c Mappings'!$B$8:$B$21,0),MATCH($B504,'3c Mappings'!$C$7:$O$7,0)))</f>
        <v>-</v>
      </c>
      <c r="Z504" s="10"/>
    </row>
    <row r="505" spans="1:26" s="14" customFormat="1" ht="11.25">
      <c r="A505" s="10"/>
      <c r="B505" s="74" t="s">
        <v>166</v>
      </c>
      <c r="C505" s="155" t="s">
        <v>134</v>
      </c>
      <c r="D505" s="189"/>
      <c r="E505" s="29"/>
      <c r="F505" s="82"/>
      <c r="G505" s="82"/>
      <c r="H505" s="82"/>
      <c r="I505" s="82"/>
      <c r="J505" s="82"/>
      <c r="K505" s="82"/>
      <c r="L505" s="82"/>
      <c r="M505" s="82"/>
      <c r="N505" s="84"/>
      <c r="O505" s="82"/>
      <c r="P505" s="82"/>
      <c r="Q505" s="82"/>
      <c r="R505" s="82"/>
      <c r="S505" s="82"/>
      <c r="T505" s="82"/>
      <c r="U505" s="82"/>
      <c r="V505" s="82">
        <f>IF(V426="-","-",V426*INDEX('3c Mappings'!$C$8:$O$21,MATCH($C505,'3c Mappings'!$B$8:$B$21,0),MATCH($B505,'3c Mappings'!$C$7:$O$7,0)))</f>
        <v>0</v>
      </c>
      <c r="W505" s="82">
        <f>IF(W426="-","-",W426*INDEX('3c Mappings'!$C$8:$O$21,MATCH($C505,'3c Mappings'!$B$8:$B$21,0),MATCH($B505,'3c Mappings'!$C$7:$O$7,0)))</f>
        <v>0</v>
      </c>
      <c r="X505" s="82" t="str">
        <f>IF(X426="-","-",X426*INDEX('3c Mappings'!$C$8:$O$21,MATCH($C505,'3c Mappings'!$B$8:$B$21,0),MATCH($B505,'3c Mappings'!$C$7:$O$7,0)))</f>
        <v>-</v>
      </c>
      <c r="Y505" s="82" t="str">
        <f>IF(Y426="-","-",Y426*INDEX('3c Mappings'!$C$8:$O$21,MATCH($C505,'3c Mappings'!$B$8:$B$21,0),MATCH($B505,'3c Mappings'!$C$7:$O$7,0)))</f>
        <v>-</v>
      </c>
      <c r="Z505" s="10"/>
    </row>
    <row r="506" spans="1:26" s="14" customFormat="1" ht="11.25">
      <c r="A506" s="10"/>
      <c r="B506" s="74" t="s">
        <v>167</v>
      </c>
      <c r="C506" s="155" t="s">
        <v>134</v>
      </c>
      <c r="D506" s="189"/>
      <c r="E506" s="29"/>
      <c r="F506" s="82"/>
      <c r="G506" s="82"/>
      <c r="H506" s="82"/>
      <c r="I506" s="82"/>
      <c r="J506" s="82"/>
      <c r="K506" s="82"/>
      <c r="L506" s="82"/>
      <c r="M506" s="82"/>
      <c r="N506" s="84"/>
      <c r="O506" s="82"/>
      <c r="P506" s="82"/>
      <c r="Q506" s="82"/>
      <c r="R506" s="82"/>
      <c r="S506" s="82"/>
      <c r="T506" s="82"/>
      <c r="U506" s="82"/>
      <c r="V506" s="82">
        <f>IF(V427="-","-",V427*INDEX('3c Mappings'!$C$8:$O$21,MATCH($C506,'3c Mappings'!$B$8:$B$21,0),MATCH($B506,'3c Mappings'!$C$7:$O$7,0)))</f>
        <v>0</v>
      </c>
      <c r="W506" s="82">
        <f>IF(W427="-","-",W427*INDEX('3c Mappings'!$C$8:$O$21,MATCH($C506,'3c Mappings'!$B$8:$B$21,0),MATCH($B506,'3c Mappings'!$C$7:$O$7,0)))</f>
        <v>0</v>
      </c>
      <c r="X506" s="82" t="str">
        <f>IF(X427="-","-",X427*INDEX('3c Mappings'!$C$8:$O$21,MATCH($C506,'3c Mappings'!$B$8:$B$21,0),MATCH($B506,'3c Mappings'!$C$7:$O$7,0)))</f>
        <v>-</v>
      </c>
      <c r="Y506" s="82" t="str">
        <f>IF(Y427="-","-",Y427*INDEX('3c Mappings'!$C$8:$O$21,MATCH($C506,'3c Mappings'!$B$8:$B$21,0),MATCH($B506,'3c Mappings'!$C$7:$O$7,0)))</f>
        <v>-</v>
      </c>
      <c r="Z506" s="10"/>
    </row>
    <row r="507" spans="1:26" s="14" customFormat="1" ht="11.25">
      <c r="A507" s="10"/>
      <c r="B507" s="74" t="s">
        <v>168</v>
      </c>
      <c r="C507" s="155" t="s">
        <v>134</v>
      </c>
      <c r="D507" s="189"/>
      <c r="E507" s="29"/>
      <c r="F507" s="82"/>
      <c r="G507" s="82"/>
      <c r="H507" s="82"/>
      <c r="I507" s="82"/>
      <c r="J507" s="82"/>
      <c r="K507" s="82"/>
      <c r="L507" s="82"/>
      <c r="M507" s="82"/>
      <c r="N507" s="84"/>
      <c r="O507" s="82"/>
      <c r="P507" s="82"/>
      <c r="Q507" s="82"/>
      <c r="R507" s="82"/>
      <c r="S507" s="82"/>
      <c r="T507" s="82"/>
      <c r="U507" s="82"/>
      <c r="V507" s="82">
        <f>IF(V428="-","-",V428*INDEX('3c Mappings'!$C$8:$O$21,MATCH($C507,'3c Mappings'!$B$8:$B$21,0),MATCH($B507,'3c Mappings'!$C$7:$O$7,0)))</f>
        <v>0</v>
      </c>
      <c r="W507" s="82">
        <f>IF(W428="-","-",W428*INDEX('3c Mappings'!$C$8:$O$21,MATCH($C507,'3c Mappings'!$B$8:$B$21,0),MATCH($B507,'3c Mappings'!$C$7:$O$7,0)))</f>
        <v>0</v>
      </c>
      <c r="X507" s="82" t="str">
        <f>IF(X428="-","-",X428*INDEX('3c Mappings'!$C$8:$O$21,MATCH($C507,'3c Mappings'!$B$8:$B$21,0),MATCH($B507,'3c Mappings'!$C$7:$O$7,0)))</f>
        <v>-</v>
      </c>
      <c r="Y507" s="82" t="str">
        <f>IF(Y428="-","-",Y428*INDEX('3c Mappings'!$C$8:$O$21,MATCH($C507,'3c Mappings'!$B$8:$B$21,0),MATCH($B507,'3c Mappings'!$C$7:$O$7,0)))</f>
        <v>-</v>
      </c>
      <c r="Z507" s="10"/>
    </row>
    <row r="508" spans="1:26" s="14" customFormat="1" ht="12.6" customHeight="1">
      <c r="A508" s="10"/>
      <c r="B508" s="74" t="s">
        <v>156</v>
      </c>
      <c r="C508" s="155" t="s">
        <v>135</v>
      </c>
      <c r="D508" s="189"/>
      <c r="E508" s="29"/>
      <c r="F508" s="82"/>
      <c r="G508" s="82"/>
      <c r="H508" s="82"/>
      <c r="I508" s="82"/>
      <c r="J508" s="82"/>
      <c r="K508" s="82"/>
      <c r="L508" s="82"/>
      <c r="M508" s="82"/>
      <c r="N508" s="84"/>
      <c r="O508" s="82"/>
      <c r="P508" s="82"/>
      <c r="Q508" s="82"/>
      <c r="R508" s="82"/>
      <c r="S508" s="82"/>
      <c r="T508" s="82"/>
      <c r="U508" s="82"/>
      <c r="V508" s="82">
        <f>IF(V416="-","-",V416*INDEX('3c Mappings'!$C$8:$O$21,MATCH($C508,'3c Mappings'!$B$8:$B$21,0),MATCH($B508,'3c Mappings'!$C$7:$O$7,0)))</f>
        <v>0</v>
      </c>
      <c r="W508" s="82">
        <f>IF(W416="-","-",W416*INDEX('3c Mappings'!$C$8:$O$21,MATCH($C508,'3c Mappings'!$B$8:$B$21,0),MATCH($B508,'3c Mappings'!$C$7:$O$7,0)))</f>
        <v>0</v>
      </c>
      <c r="X508" s="82" t="str">
        <f>IF(X416="-","-",X416*INDEX('3c Mappings'!$C$8:$O$21,MATCH($C508,'3c Mappings'!$B$8:$B$21,0),MATCH($B508,'3c Mappings'!$C$7:$O$7,0)))</f>
        <v>-</v>
      </c>
      <c r="Y508" s="82" t="str">
        <f>IF(Y416="-","-",Y416*INDEX('3c Mappings'!$C$8:$O$21,MATCH($C508,'3c Mappings'!$B$8:$B$21,0),MATCH($B508,'3c Mappings'!$C$7:$O$7,0)))</f>
        <v>-</v>
      </c>
      <c r="Z508" s="10"/>
    </row>
    <row r="509" spans="1:26" s="14" customFormat="1" ht="11.25">
      <c r="A509" s="10"/>
      <c r="B509" s="74" t="s">
        <v>157</v>
      </c>
      <c r="C509" s="155" t="s">
        <v>135</v>
      </c>
      <c r="D509" s="189"/>
      <c r="E509" s="29"/>
      <c r="F509" s="82"/>
      <c r="G509" s="82"/>
      <c r="H509" s="82"/>
      <c r="I509" s="82"/>
      <c r="J509" s="82"/>
      <c r="K509" s="82"/>
      <c r="L509" s="82"/>
      <c r="M509" s="82"/>
      <c r="N509" s="84"/>
      <c r="O509" s="82"/>
      <c r="P509" s="82"/>
      <c r="Q509" s="82"/>
      <c r="R509" s="82"/>
      <c r="S509" s="82"/>
      <c r="T509" s="82"/>
      <c r="U509" s="82"/>
      <c r="V509" s="82">
        <f>IF(V417="-","-",V417*INDEX('3c Mappings'!$C$8:$O$21,MATCH($C509,'3c Mappings'!$B$8:$B$21,0),MATCH($B509,'3c Mappings'!$C$7:$O$7,0)))</f>
        <v>3.5018670400768E-3</v>
      </c>
      <c r="W509" s="82">
        <f>IF(W417="-","-",W417*INDEX('3c Mappings'!$C$8:$O$21,MATCH($C509,'3c Mappings'!$B$8:$B$21,0),MATCH($B509,'3c Mappings'!$C$7:$O$7,0)))</f>
        <v>4.3428112203418683E-3</v>
      </c>
      <c r="X509" s="82" t="str">
        <f>IF(X417="-","-",X417*INDEX('3c Mappings'!$C$8:$O$21,MATCH($C509,'3c Mappings'!$B$8:$B$21,0),MATCH($B509,'3c Mappings'!$C$7:$O$7,0)))</f>
        <v>-</v>
      </c>
      <c r="Y509" s="82" t="str">
        <f>IF(Y417="-","-",Y417*INDEX('3c Mappings'!$C$8:$O$21,MATCH($C509,'3c Mappings'!$B$8:$B$21,0),MATCH($B509,'3c Mappings'!$C$7:$O$7,0)))</f>
        <v>-</v>
      </c>
      <c r="Z509" s="10"/>
    </row>
    <row r="510" spans="1:26" s="14" customFormat="1" ht="11.25">
      <c r="A510" s="10"/>
      <c r="B510" s="74" t="s">
        <v>158</v>
      </c>
      <c r="C510" s="155" t="s">
        <v>135</v>
      </c>
      <c r="D510" s="189"/>
      <c r="E510" s="29"/>
      <c r="F510" s="82"/>
      <c r="G510" s="82"/>
      <c r="H510" s="82"/>
      <c r="I510" s="82"/>
      <c r="J510" s="82"/>
      <c r="K510" s="82"/>
      <c r="L510" s="82"/>
      <c r="M510" s="82"/>
      <c r="N510" s="84"/>
      <c r="O510" s="82"/>
      <c r="P510" s="82"/>
      <c r="Q510" s="82"/>
      <c r="R510" s="82"/>
      <c r="S510" s="82"/>
      <c r="T510" s="82"/>
      <c r="U510" s="82"/>
      <c r="V510" s="82">
        <f>IF(V418="-","-",V418*INDEX('3c Mappings'!$C$8:$O$21,MATCH($C510,'3c Mappings'!$B$8:$B$21,0),MATCH($B510,'3c Mappings'!$C$7:$O$7,0)))</f>
        <v>2.0903400642549724E-2</v>
      </c>
      <c r="W510" s="82">
        <f>IF(W418="-","-",W418*INDEX('3c Mappings'!$C$8:$O$21,MATCH($C510,'3c Mappings'!$B$8:$B$21,0),MATCH($B510,'3c Mappings'!$C$7:$O$7,0)))</f>
        <v>2.6489123750602934E-2</v>
      </c>
      <c r="X510" s="82" t="str">
        <f>IF(X418="-","-",X418*INDEX('3c Mappings'!$C$8:$O$21,MATCH($C510,'3c Mappings'!$B$8:$B$21,0),MATCH($B510,'3c Mappings'!$C$7:$O$7,0)))</f>
        <v>-</v>
      </c>
      <c r="Y510" s="82" t="str">
        <f>IF(Y418="-","-",Y418*INDEX('3c Mappings'!$C$8:$O$21,MATCH($C510,'3c Mappings'!$B$8:$B$21,0),MATCH($B510,'3c Mappings'!$C$7:$O$7,0)))</f>
        <v>-</v>
      </c>
      <c r="Z510" s="10"/>
    </row>
    <row r="511" spans="1:26" s="14" customFormat="1" ht="11.25">
      <c r="A511" s="10"/>
      <c r="B511" s="74" t="s">
        <v>159</v>
      </c>
      <c r="C511" s="155" t="s">
        <v>135</v>
      </c>
      <c r="D511" s="189"/>
      <c r="E511" s="29"/>
      <c r="F511" s="82"/>
      <c r="G511" s="82"/>
      <c r="H511" s="82"/>
      <c r="I511" s="82"/>
      <c r="J511" s="82"/>
      <c r="K511" s="82"/>
      <c r="L511" s="82"/>
      <c r="M511" s="82"/>
      <c r="N511" s="84"/>
      <c r="O511" s="82"/>
      <c r="P511" s="82"/>
      <c r="Q511" s="82"/>
      <c r="R511" s="82"/>
      <c r="S511" s="82"/>
      <c r="T511" s="82"/>
      <c r="U511" s="82"/>
      <c r="V511" s="82">
        <f>IF(V419="-","-",V419*INDEX('3c Mappings'!$C$8:$O$21,MATCH($C511,'3c Mappings'!$B$8:$B$21,0),MATCH($B511,'3c Mappings'!$C$7:$O$7,0)))</f>
        <v>0.63213532193328614</v>
      </c>
      <c r="W511" s="82">
        <f>IF(W419="-","-",W419*INDEX('3c Mappings'!$C$8:$O$21,MATCH($C511,'3c Mappings'!$B$8:$B$21,0),MATCH($B511,'3c Mappings'!$C$7:$O$7,0)))</f>
        <v>0.81143281880523432</v>
      </c>
      <c r="X511" s="82" t="str">
        <f>IF(X419="-","-",X419*INDEX('3c Mappings'!$C$8:$O$21,MATCH($C511,'3c Mappings'!$B$8:$B$21,0),MATCH($B511,'3c Mappings'!$C$7:$O$7,0)))</f>
        <v>-</v>
      </c>
      <c r="Y511" s="82" t="str">
        <f>IF(Y419="-","-",Y419*INDEX('3c Mappings'!$C$8:$O$21,MATCH($C511,'3c Mappings'!$B$8:$B$21,0),MATCH($B511,'3c Mappings'!$C$7:$O$7,0)))</f>
        <v>-</v>
      </c>
      <c r="Z511" s="10"/>
    </row>
    <row r="512" spans="1:26" s="14" customFormat="1" ht="11.25">
      <c r="A512" s="10"/>
      <c r="B512" s="74" t="s">
        <v>160</v>
      </c>
      <c r="C512" s="155" t="s">
        <v>135</v>
      </c>
      <c r="D512" s="189"/>
      <c r="E512" s="29"/>
      <c r="F512" s="82"/>
      <c r="G512" s="82"/>
      <c r="H512" s="82"/>
      <c r="I512" s="82"/>
      <c r="J512" s="82"/>
      <c r="K512" s="82"/>
      <c r="L512" s="82"/>
      <c r="M512" s="82"/>
      <c r="N512" s="84"/>
      <c r="O512" s="82"/>
      <c r="P512" s="82"/>
      <c r="Q512" s="82"/>
      <c r="R512" s="82"/>
      <c r="S512" s="82"/>
      <c r="T512" s="82"/>
      <c r="U512" s="82"/>
      <c r="V512" s="82">
        <f>IF(V420="-","-",V420*INDEX('3c Mappings'!$C$8:$O$21,MATCH($C512,'3c Mappings'!$B$8:$B$21,0),MATCH($B512,'3c Mappings'!$C$7:$O$7,0)))</f>
        <v>0</v>
      </c>
      <c r="W512" s="82">
        <f>IF(W420="-","-",W420*INDEX('3c Mappings'!$C$8:$O$21,MATCH($C512,'3c Mappings'!$B$8:$B$21,0),MATCH($B512,'3c Mappings'!$C$7:$O$7,0)))</f>
        <v>0</v>
      </c>
      <c r="X512" s="82" t="str">
        <f>IF(X420="-","-",X420*INDEX('3c Mappings'!$C$8:$O$21,MATCH($C512,'3c Mappings'!$B$8:$B$21,0),MATCH($B512,'3c Mappings'!$C$7:$O$7,0)))</f>
        <v>-</v>
      </c>
      <c r="Y512" s="82" t="str">
        <f>IF(Y420="-","-",Y420*INDEX('3c Mappings'!$C$8:$O$21,MATCH($C512,'3c Mappings'!$B$8:$B$21,0),MATCH($B512,'3c Mappings'!$C$7:$O$7,0)))</f>
        <v>-</v>
      </c>
      <c r="Z512" s="10"/>
    </row>
    <row r="513" spans="1:26" s="14" customFormat="1" ht="11.25">
      <c r="A513" s="10"/>
      <c r="B513" s="74" t="s">
        <v>161</v>
      </c>
      <c r="C513" s="155" t="s">
        <v>135</v>
      </c>
      <c r="D513" s="189"/>
      <c r="E513" s="29"/>
      <c r="F513" s="82"/>
      <c r="G513" s="82"/>
      <c r="H513" s="82"/>
      <c r="I513" s="82"/>
      <c r="J513" s="82"/>
      <c r="K513" s="82"/>
      <c r="L513" s="82"/>
      <c r="M513" s="82"/>
      <c r="N513" s="84"/>
      <c r="O513" s="82"/>
      <c r="P513" s="82"/>
      <c r="Q513" s="82"/>
      <c r="R513" s="82"/>
      <c r="S513" s="82"/>
      <c r="T513" s="82"/>
      <c r="U513" s="82"/>
      <c r="V513" s="82">
        <f>IF(V421="-","-",V421*INDEX('3c Mappings'!$C$8:$O$21,MATCH($C513,'3c Mappings'!$B$8:$B$21,0),MATCH($B513,'3c Mappings'!$C$7:$O$7,0)))</f>
        <v>9.5614016946847116</v>
      </c>
      <c r="W513" s="82">
        <f>IF(W421="-","-",W421*INDEX('3c Mappings'!$C$8:$O$21,MATCH($C513,'3c Mappings'!$B$8:$B$21,0),MATCH($B513,'3c Mappings'!$C$7:$O$7,0)))</f>
        <v>12.387677397504536</v>
      </c>
      <c r="X513" s="82" t="str">
        <f>IF(X421="-","-",X421*INDEX('3c Mappings'!$C$8:$O$21,MATCH($C513,'3c Mappings'!$B$8:$B$21,0),MATCH($B513,'3c Mappings'!$C$7:$O$7,0)))</f>
        <v>-</v>
      </c>
      <c r="Y513" s="82" t="str">
        <f>IF(Y421="-","-",Y421*INDEX('3c Mappings'!$C$8:$O$21,MATCH($C513,'3c Mappings'!$B$8:$B$21,0),MATCH($B513,'3c Mappings'!$C$7:$O$7,0)))</f>
        <v>-</v>
      </c>
      <c r="Z513" s="10"/>
    </row>
    <row r="514" spans="1:26" s="14" customFormat="1" ht="11.25">
      <c r="A514" s="10"/>
      <c r="B514" s="74" t="s">
        <v>162</v>
      </c>
      <c r="C514" s="155" t="s">
        <v>135</v>
      </c>
      <c r="D514" s="189"/>
      <c r="E514" s="29"/>
      <c r="F514" s="82"/>
      <c r="G514" s="82"/>
      <c r="H514" s="82"/>
      <c r="I514" s="82"/>
      <c r="J514" s="82"/>
      <c r="K514" s="82"/>
      <c r="L514" s="82"/>
      <c r="M514" s="82"/>
      <c r="N514" s="84"/>
      <c r="O514" s="82"/>
      <c r="P514" s="82"/>
      <c r="Q514" s="82"/>
      <c r="R514" s="82"/>
      <c r="S514" s="82"/>
      <c r="T514" s="82"/>
      <c r="U514" s="82"/>
      <c r="V514" s="82">
        <f>IF(V422="-","-",V422*INDEX('3c Mappings'!$C$8:$O$21,MATCH($C514,'3c Mappings'!$B$8:$B$21,0),MATCH($B514,'3c Mappings'!$C$7:$O$7,0)))</f>
        <v>0</v>
      </c>
      <c r="W514" s="82">
        <f>IF(W422="-","-",W422*INDEX('3c Mappings'!$C$8:$O$21,MATCH($C514,'3c Mappings'!$B$8:$B$21,0),MATCH($B514,'3c Mappings'!$C$7:$O$7,0)))</f>
        <v>0</v>
      </c>
      <c r="X514" s="82" t="str">
        <f>IF(X422="-","-",X422*INDEX('3c Mappings'!$C$8:$O$21,MATCH($C514,'3c Mappings'!$B$8:$B$21,0),MATCH($B514,'3c Mappings'!$C$7:$O$7,0)))</f>
        <v>-</v>
      </c>
      <c r="Y514" s="82" t="str">
        <f>IF(Y422="-","-",Y422*INDEX('3c Mappings'!$C$8:$O$21,MATCH($C514,'3c Mappings'!$B$8:$B$21,0),MATCH($B514,'3c Mappings'!$C$7:$O$7,0)))</f>
        <v>-</v>
      </c>
      <c r="Z514" s="10"/>
    </row>
    <row r="515" spans="1:26" s="14" customFormat="1" ht="11.25">
      <c r="A515" s="10"/>
      <c r="B515" s="74" t="s">
        <v>163</v>
      </c>
      <c r="C515" s="155" t="s">
        <v>135</v>
      </c>
      <c r="D515" s="189"/>
      <c r="E515" s="29"/>
      <c r="F515" s="82"/>
      <c r="G515" s="82"/>
      <c r="H515" s="82"/>
      <c r="I515" s="82"/>
      <c r="J515" s="82"/>
      <c r="K515" s="82"/>
      <c r="L515" s="82"/>
      <c r="M515" s="82"/>
      <c r="N515" s="84"/>
      <c r="O515" s="82"/>
      <c r="P515" s="82"/>
      <c r="Q515" s="82"/>
      <c r="R515" s="82"/>
      <c r="S515" s="82"/>
      <c r="T515" s="82"/>
      <c r="U515" s="82"/>
      <c r="V515" s="82">
        <f>IF(V423="-","-",V423*INDEX('3c Mappings'!$C$8:$O$21,MATCH($C515,'3c Mappings'!$B$8:$B$21,0),MATCH($B515,'3c Mappings'!$C$7:$O$7,0)))</f>
        <v>0</v>
      </c>
      <c r="W515" s="82">
        <f>IF(W423="-","-",W423*INDEX('3c Mappings'!$C$8:$O$21,MATCH($C515,'3c Mappings'!$B$8:$B$21,0),MATCH($B515,'3c Mappings'!$C$7:$O$7,0)))</f>
        <v>0</v>
      </c>
      <c r="X515" s="82" t="str">
        <f>IF(X423="-","-",X423*INDEX('3c Mappings'!$C$8:$O$21,MATCH($C515,'3c Mappings'!$B$8:$B$21,0),MATCH($B515,'3c Mappings'!$C$7:$O$7,0)))</f>
        <v>-</v>
      </c>
      <c r="Y515" s="82" t="str">
        <f>IF(Y423="-","-",Y423*INDEX('3c Mappings'!$C$8:$O$21,MATCH($C515,'3c Mappings'!$B$8:$B$21,0),MATCH($B515,'3c Mappings'!$C$7:$O$7,0)))</f>
        <v>-</v>
      </c>
      <c r="Z515" s="10"/>
    </row>
    <row r="516" spans="1:26" s="14" customFormat="1" ht="11.25">
      <c r="A516" s="10"/>
      <c r="B516" s="74" t="s">
        <v>164</v>
      </c>
      <c r="C516" s="155" t="s">
        <v>135</v>
      </c>
      <c r="D516" s="189"/>
      <c r="E516" s="29"/>
      <c r="F516" s="82"/>
      <c r="G516" s="82"/>
      <c r="H516" s="82"/>
      <c r="I516" s="82"/>
      <c r="J516" s="82"/>
      <c r="K516" s="82"/>
      <c r="L516" s="82"/>
      <c r="M516" s="82"/>
      <c r="N516" s="84"/>
      <c r="O516" s="82"/>
      <c r="P516" s="82"/>
      <c r="Q516" s="82"/>
      <c r="R516" s="82"/>
      <c r="S516" s="82"/>
      <c r="T516" s="82"/>
      <c r="U516" s="82"/>
      <c r="V516" s="82">
        <f>IF(V424="-","-",V424*INDEX('3c Mappings'!$C$8:$O$21,MATCH($C516,'3c Mappings'!$B$8:$B$21,0),MATCH($B516,'3c Mappings'!$C$7:$O$7,0)))</f>
        <v>0</v>
      </c>
      <c r="W516" s="82">
        <f>IF(W424="-","-",W424*INDEX('3c Mappings'!$C$8:$O$21,MATCH($C516,'3c Mappings'!$B$8:$B$21,0),MATCH($B516,'3c Mappings'!$C$7:$O$7,0)))</f>
        <v>0</v>
      </c>
      <c r="X516" s="82" t="str">
        <f>IF(X424="-","-",X424*INDEX('3c Mappings'!$C$8:$O$21,MATCH($C516,'3c Mappings'!$B$8:$B$21,0),MATCH($B516,'3c Mappings'!$C$7:$O$7,0)))</f>
        <v>-</v>
      </c>
      <c r="Y516" s="82" t="str">
        <f>IF(Y424="-","-",Y424*INDEX('3c Mappings'!$C$8:$O$21,MATCH($C516,'3c Mappings'!$B$8:$B$21,0),MATCH($B516,'3c Mappings'!$C$7:$O$7,0)))</f>
        <v>-</v>
      </c>
      <c r="Z516" s="10"/>
    </row>
    <row r="517" spans="1:26" s="14" customFormat="1" ht="11.25">
      <c r="A517" s="10"/>
      <c r="B517" s="74" t="s">
        <v>165</v>
      </c>
      <c r="C517" s="155" t="s">
        <v>135</v>
      </c>
      <c r="D517" s="189"/>
      <c r="E517" s="29"/>
      <c r="F517" s="82"/>
      <c r="G517" s="82"/>
      <c r="H517" s="82"/>
      <c r="I517" s="82"/>
      <c r="J517" s="82"/>
      <c r="K517" s="82"/>
      <c r="L517" s="82"/>
      <c r="M517" s="82"/>
      <c r="N517" s="84"/>
      <c r="O517" s="82"/>
      <c r="P517" s="82"/>
      <c r="Q517" s="82"/>
      <c r="R517" s="82"/>
      <c r="S517" s="82"/>
      <c r="T517" s="82"/>
      <c r="U517" s="82"/>
      <c r="V517" s="82">
        <f>IF(V425="-","-",V425*INDEX('3c Mappings'!$C$8:$O$21,MATCH($C517,'3c Mappings'!$B$8:$B$21,0),MATCH($B517,'3c Mappings'!$C$7:$O$7,0)))</f>
        <v>0</v>
      </c>
      <c r="W517" s="82">
        <f>IF(W425="-","-",W425*INDEX('3c Mappings'!$C$8:$O$21,MATCH($C517,'3c Mappings'!$B$8:$B$21,0),MATCH($B517,'3c Mappings'!$C$7:$O$7,0)))</f>
        <v>0</v>
      </c>
      <c r="X517" s="82" t="str">
        <f>IF(X425="-","-",X425*INDEX('3c Mappings'!$C$8:$O$21,MATCH($C517,'3c Mappings'!$B$8:$B$21,0),MATCH($B517,'3c Mappings'!$C$7:$O$7,0)))</f>
        <v>-</v>
      </c>
      <c r="Y517" s="82" t="str">
        <f>IF(Y425="-","-",Y425*INDEX('3c Mappings'!$C$8:$O$21,MATCH($C517,'3c Mappings'!$B$8:$B$21,0),MATCH($B517,'3c Mappings'!$C$7:$O$7,0)))</f>
        <v>-</v>
      </c>
      <c r="Z517" s="10"/>
    </row>
    <row r="518" spans="1:26" s="14" customFormat="1" ht="11.25">
      <c r="A518" s="10"/>
      <c r="B518" s="74" t="s">
        <v>166</v>
      </c>
      <c r="C518" s="155" t="s">
        <v>135</v>
      </c>
      <c r="D518" s="189"/>
      <c r="E518" s="29"/>
      <c r="F518" s="82"/>
      <c r="G518" s="82"/>
      <c r="H518" s="82"/>
      <c r="I518" s="82"/>
      <c r="J518" s="82"/>
      <c r="K518" s="82"/>
      <c r="L518" s="82"/>
      <c r="M518" s="82"/>
      <c r="N518" s="84"/>
      <c r="O518" s="82"/>
      <c r="P518" s="82"/>
      <c r="Q518" s="82"/>
      <c r="R518" s="82"/>
      <c r="S518" s="82"/>
      <c r="T518" s="82"/>
      <c r="U518" s="82"/>
      <c r="V518" s="82">
        <f>IF(V426="-","-",V426*INDEX('3c Mappings'!$C$8:$O$21,MATCH($C518,'3c Mappings'!$B$8:$B$21,0),MATCH($B518,'3c Mappings'!$C$7:$O$7,0)))</f>
        <v>0</v>
      </c>
      <c r="W518" s="82">
        <f>IF(W426="-","-",W426*INDEX('3c Mappings'!$C$8:$O$21,MATCH($C518,'3c Mappings'!$B$8:$B$21,0),MATCH($B518,'3c Mappings'!$C$7:$O$7,0)))</f>
        <v>0</v>
      </c>
      <c r="X518" s="82" t="str">
        <f>IF(X426="-","-",X426*INDEX('3c Mappings'!$C$8:$O$21,MATCH($C518,'3c Mappings'!$B$8:$B$21,0),MATCH($B518,'3c Mappings'!$C$7:$O$7,0)))</f>
        <v>-</v>
      </c>
      <c r="Y518" s="82" t="str">
        <f>IF(Y426="-","-",Y426*INDEX('3c Mappings'!$C$8:$O$21,MATCH($C518,'3c Mappings'!$B$8:$B$21,0),MATCH($B518,'3c Mappings'!$C$7:$O$7,0)))</f>
        <v>-</v>
      </c>
      <c r="Z518" s="10"/>
    </row>
    <row r="519" spans="1:26" s="14" customFormat="1" ht="11.25">
      <c r="A519" s="10"/>
      <c r="B519" s="74" t="s">
        <v>167</v>
      </c>
      <c r="C519" s="155" t="s">
        <v>135</v>
      </c>
      <c r="D519" s="189"/>
      <c r="E519" s="29"/>
      <c r="F519" s="82"/>
      <c r="G519" s="82"/>
      <c r="H519" s="82"/>
      <c r="I519" s="82"/>
      <c r="J519" s="82"/>
      <c r="K519" s="82"/>
      <c r="L519" s="82"/>
      <c r="M519" s="82"/>
      <c r="N519" s="84"/>
      <c r="O519" s="82"/>
      <c r="P519" s="82"/>
      <c r="Q519" s="82"/>
      <c r="R519" s="82"/>
      <c r="S519" s="82"/>
      <c r="T519" s="82"/>
      <c r="U519" s="82"/>
      <c r="V519" s="82">
        <f>IF(V427="-","-",V427*INDEX('3c Mappings'!$C$8:$O$21,MATCH($C519,'3c Mappings'!$B$8:$B$21,0),MATCH($B519,'3c Mappings'!$C$7:$O$7,0)))</f>
        <v>0</v>
      </c>
      <c r="W519" s="82">
        <f>IF(W427="-","-",W427*INDEX('3c Mappings'!$C$8:$O$21,MATCH($C519,'3c Mappings'!$B$8:$B$21,0),MATCH($B519,'3c Mappings'!$C$7:$O$7,0)))</f>
        <v>0</v>
      </c>
      <c r="X519" s="82" t="str">
        <f>IF(X427="-","-",X427*INDEX('3c Mappings'!$C$8:$O$21,MATCH($C519,'3c Mappings'!$B$8:$B$21,0),MATCH($B519,'3c Mappings'!$C$7:$O$7,0)))</f>
        <v>-</v>
      </c>
      <c r="Y519" s="82" t="str">
        <f>IF(Y427="-","-",Y427*INDEX('3c Mappings'!$C$8:$O$21,MATCH($C519,'3c Mappings'!$B$8:$B$21,0),MATCH($B519,'3c Mappings'!$C$7:$O$7,0)))</f>
        <v>-</v>
      </c>
      <c r="Z519" s="10"/>
    </row>
    <row r="520" spans="1:26" s="14" customFormat="1" ht="11.25">
      <c r="A520" s="10"/>
      <c r="B520" s="74" t="s">
        <v>168</v>
      </c>
      <c r="C520" s="155" t="s">
        <v>135</v>
      </c>
      <c r="D520" s="189"/>
      <c r="E520" s="29"/>
      <c r="F520" s="82"/>
      <c r="G520" s="82"/>
      <c r="H520" s="82"/>
      <c r="I520" s="82"/>
      <c r="J520" s="82"/>
      <c r="K520" s="82"/>
      <c r="L520" s="82"/>
      <c r="M520" s="82"/>
      <c r="N520" s="84"/>
      <c r="O520" s="82"/>
      <c r="P520" s="82"/>
      <c r="Q520" s="82"/>
      <c r="R520" s="82"/>
      <c r="S520" s="82"/>
      <c r="T520" s="82"/>
      <c r="U520" s="82"/>
      <c r="V520" s="82">
        <f>IF(V428="-","-",V428*INDEX('3c Mappings'!$C$8:$O$21,MATCH($C520,'3c Mappings'!$B$8:$B$21,0),MATCH($B520,'3c Mappings'!$C$7:$O$7,0)))</f>
        <v>0</v>
      </c>
      <c r="W520" s="82">
        <f>IF(W428="-","-",W428*INDEX('3c Mappings'!$C$8:$O$21,MATCH($C520,'3c Mappings'!$B$8:$B$21,0),MATCH($B520,'3c Mappings'!$C$7:$O$7,0)))</f>
        <v>0</v>
      </c>
      <c r="X520" s="82" t="str">
        <f>IF(X428="-","-",X428*INDEX('3c Mappings'!$C$8:$O$21,MATCH($C520,'3c Mappings'!$B$8:$B$21,0),MATCH($B520,'3c Mappings'!$C$7:$O$7,0)))</f>
        <v>-</v>
      </c>
      <c r="Y520" s="82" t="str">
        <f>IF(Y428="-","-",Y428*INDEX('3c Mappings'!$C$8:$O$21,MATCH($C520,'3c Mappings'!$B$8:$B$21,0),MATCH($B520,'3c Mappings'!$C$7:$O$7,0)))</f>
        <v>-</v>
      </c>
      <c r="Z520" s="10"/>
    </row>
    <row r="521" spans="1:26" s="14" customFormat="1" ht="12.6" customHeight="1">
      <c r="A521" s="10"/>
      <c r="B521" s="74" t="s">
        <v>156</v>
      </c>
      <c r="C521" s="155" t="s">
        <v>136</v>
      </c>
      <c r="D521" s="189"/>
      <c r="E521" s="29"/>
      <c r="F521" s="82"/>
      <c r="G521" s="82"/>
      <c r="H521" s="82"/>
      <c r="I521" s="82"/>
      <c r="J521" s="82"/>
      <c r="K521" s="82"/>
      <c r="L521" s="82"/>
      <c r="M521" s="82"/>
      <c r="N521" s="84"/>
      <c r="O521" s="82"/>
      <c r="P521" s="82"/>
      <c r="Q521" s="82"/>
      <c r="R521" s="82"/>
      <c r="S521" s="82"/>
      <c r="T521" s="82"/>
      <c r="U521" s="82"/>
      <c r="V521" s="82">
        <f>IF(V416="-","-",V416*INDEX('3c Mappings'!$C$8:$O$21,MATCH($C521,'3c Mappings'!$B$8:$B$21,0),MATCH($B521,'3c Mappings'!$C$7:$O$7,0)))</f>
        <v>0</v>
      </c>
      <c r="W521" s="82">
        <f>IF(W416="-","-",W416*INDEX('3c Mappings'!$C$8:$O$21,MATCH($C521,'3c Mappings'!$B$8:$B$21,0),MATCH($B521,'3c Mappings'!$C$7:$O$7,0)))</f>
        <v>0</v>
      </c>
      <c r="X521" s="82" t="str">
        <f>IF(X416="-","-",X416*INDEX('3c Mappings'!$C$8:$O$21,MATCH($C521,'3c Mappings'!$B$8:$B$21,0),MATCH($B521,'3c Mappings'!$C$7:$O$7,0)))</f>
        <v>-</v>
      </c>
      <c r="Y521" s="82" t="str">
        <f>IF(Y416="-","-",Y416*INDEX('3c Mappings'!$C$8:$O$21,MATCH($C521,'3c Mappings'!$B$8:$B$21,0),MATCH($B521,'3c Mappings'!$C$7:$O$7,0)))</f>
        <v>-</v>
      </c>
      <c r="Z521" s="10"/>
    </row>
    <row r="522" spans="1:26" s="14" customFormat="1" ht="11.25">
      <c r="A522" s="10"/>
      <c r="B522" s="74" t="s">
        <v>157</v>
      </c>
      <c r="C522" s="155" t="s">
        <v>136</v>
      </c>
      <c r="D522" s="189"/>
      <c r="E522" s="29"/>
      <c r="F522" s="82"/>
      <c r="G522" s="82"/>
      <c r="H522" s="82"/>
      <c r="I522" s="82"/>
      <c r="J522" s="82"/>
      <c r="K522" s="82"/>
      <c r="L522" s="82"/>
      <c r="M522" s="82"/>
      <c r="N522" s="84"/>
      <c r="O522" s="82"/>
      <c r="P522" s="82"/>
      <c r="Q522" s="82"/>
      <c r="R522" s="82"/>
      <c r="S522" s="82"/>
      <c r="T522" s="82"/>
      <c r="U522" s="82"/>
      <c r="V522" s="82">
        <f>IF(V417="-","-",V417*INDEX('3c Mappings'!$C$8:$O$21,MATCH($C522,'3c Mappings'!$B$8:$B$21,0),MATCH($B522,'3c Mappings'!$C$7:$O$7,0)))</f>
        <v>0</v>
      </c>
      <c r="W522" s="82">
        <f>IF(W417="-","-",W417*INDEX('3c Mappings'!$C$8:$O$21,MATCH($C522,'3c Mappings'!$B$8:$B$21,0),MATCH($B522,'3c Mappings'!$C$7:$O$7,0)))</f>
        <v>0</v>
      </c>
      <c r="X522" s="82" t="str">
        <f>IF(X417="-","-",X417*INDEX('3c Mappings'!$C$8:$O$21,MATCH($C522,'3c Mappings'!$B$8:$B$21,0),MATCH($B522,'3c Mappings'!$C$7:$O$7,0)))</f>
        <v>-</v>
      </c>
      <c r="Y522" s="82" t="str">
        <f>IF(Y417="-","-",Y417*INDEX('3c Mappings'!$C$8:$O$21,MATCH($C522,'3c Mappings'!$B$8:$B$21,0),MATCH($B522,'3c Mappings'!$C$7:$O$7,0)))</f>
        <v>-</v>
      </c>
      <c r="Z522" s="10"/>
    </row>
    <row r="523" spans="1:26" s="14" customFormat="1" ht="11.25">
      <c r="A523" s="10"/>
      <c r="B523" s="74" t="s">
        <v>158</v>
      </c>
      <c r="C523" s="155" t="s">
        <v>136</v>
      </c>
      <c r="D523" s="189"/>
      <c r="E523" s="29"/>
      <c r="F523" s="82"/>
      <c r="G523" s="82"/>
      <c r="H523" s="82"/>
      <c r="I523" s="82"/>
      <c r="J523" s="82"/>
      <c r="K523" s="82"/>
      <c r="L523" s="82"/>
      <c r="M523" s="82"/>
      <c r="N523" s="84"/>
      <c r="O523" s="82"/>
      <c r="P523" s="82"/>
      <c r="Q523" s="82"/>
      <c r="R523" s="82"/>
      <c r="S523" s="82"/>
      <c r="T523" s="82"/>
      <c r="U523" s="82"/>
      <c r="V523" s="82">
        <f>IF(V418="-","-",V418*INDEX('3c Mappings'!$C$8:$O$21,MATCH($C523,'3c Mappings'!$B$8:$B$21,0),MATCH($B523,'3c Mappings'!$C$7:$O$7,0)))</f>
        <v>0</v>
      </c>
      <c r="W523" s="82">
        <f>IF(W418="-","-",W418*INDEX('3c Mappings'!$C$8:$O$21,MATCH($C523,'3c Mappings'!$B$8:$B$21,0),MATCH($B523,'3c Mappings'!$C$7:$O$7,0)))</f>
        <v>0</v>
      </c>
      <c r="X523" s="82" t="str">
        <f>IF(X418="-","-",X418*INDEX('3c Mappings'!$C$8:$O$21,MATCH($C523,'3c Mappings'!$B$8:$B$21,0),MATCH($B523,'3c Mappings'!$C$7:$O$7,0)))</f>
        <v>-</v>
      </c>
      <c r="Y523" s="82" t="str">
        <f>IF(Y418="-","-",Y418*INDEX('3c Mappings'!$C$8:$O$21,MATCH($C523,'3c Mappings'!$B$8:$B$21,0),MATCH($B523,'3c Mappings'!$C$7:$O$7,0)))</f>
        <v>-</v>
      </c>
      <c r="Z523" s="10"/>
    </row>
    <row r="524" spans="1:26" s="14" customFormat="1" ht="11.25">
      <c r="A524" s="10"/>
      <c r="B524" s="74" t="s">
        <v>159</v>
      </c>
      <c r="C524" s="155" t="s">
        <v>136</v>
      </c>
      <c r="D524" s="189"/>
      <c r="E524" s="29"/>
      <c r="F524" s="82"/>
      <c r="G524" s="82"/>
      <c r="H524" s="82"/>
      <c r="I524" s="82"/>
      <c r="J524" s="82"/>
      <c r="K524" s="82"/>
      <c r="L524" s="82"/>
      <c r="M524" s="82"/>
      <c r="N524" s="84"/>
      <c r="O524" s="82"/>
      <c r="P524" s="82"/>
      <c r="Q524" s="82"/>
      <c r="R524" s="82"/>
      <c r="S524" s="82"/>
      <c r="T524" s="82"/>
      <c r="U524" s="82"/>
      <c r="V524" s="82">
        <f>IF(V419="-","-",V419*INDEX('3c Mappings'!$C$8:$O$21,MATCH($C524,'3c Mappings'!$B$8:$B$21,0),MATCH($B524,'3c Mappings'!$C$7:$O$7,0)))</f>
        <v>0</v>
      </c>
      <c r="W524" s="82">
        <f>IF(W419="-","-",W419*INDEX('3c Mappings'!$C$8:$O$21,MATCH($C524,'3c Mappings'!$B$8:$B$21,0),MATCH($B524,'3c Mappings'!$C$7:$O$7,0)))</f>
        <v>0</v>
      </c>
      <c r="X524" s="82" t="str">
        <f>IF(X419="-","-",X419*INDEX('3c Mappings'!$C$8:$O$21,MATCH($C524,'3c Mappings'!$B$8:$B$21,0),MATCH($B524,'3c Mappings'!$C$7:$O$7,0)))</f>
        <v>-</v>
      </c>
      <c r="Y524" s="82" t="str">
        <f>IF(Y419="-","-",Y419*INDEX('3c Mappings'!$C$8:$O$21,MATCH($C524,'3c Mappings'!$B$8:$B$21,0),MATCH($B524,'3c Mappings'!$C$7:$O$7,0)))</f>
        <v>-</v>
      </c>
      <c r="Z524" s="10"/>
    </row>
    <row r="525" spans="1:26" s="14" customFormat="1" ht="11.25">
      <c r="A525" s="10"/>
      <c r="B525" s="74" t="s">
        <v>160</v>
      </c>
      <c r="C525" s="155" t="s">
        <v>136</v>
      </c>
      <c r="D525" s="189"/>
      <c r="E525" s="29"/>
      <c r="F525" s="82"/>
      <c r="G525" s="82"/>
      <c r="H525" s="82"/>
      <c r="I525" s="82"/>
      <c r="J525" s="82"/>
      <c r="K525" s="82"/>
      <c r="L525" s="82"/>
      <c r="M525" s="82"/>
      <c r="N525" s="84"/>
      <c r="O525" s="82"/>
      <c r="P525" s="82"/>
      <c r="Q525" s="82"/>
      <c r="R525" s="82"/>
      <c r="S525" s="82"/>
      <c r="T525" s="82"/>
      <c r="U525" s="82"/>
      <c r="V525" s="82">
        <f>IF(V420="-","-",V420*INDEX('3c Mappings'!$C$8:$O$21,MATCH($C525,'3c Mappings'!$B$8:$B$21,0),MATCH($B525,'3c Mappings'!$C$7:$O$7,0)))</f>
        <v>3.4841079705302707</v>
      </c>
      <c r="W525" s="82">
        <f>IF(W420="-","-",W420*INDEX('3c Mappings'!$C$8:$O$21,MATCH($C525,'3c Mappings'!$B$8:$B$21,0),MATCH($B525,'3c Mappings'!$C$7:$O$7,0)))</f>
        <v>4.3565906499736293</v>
      </c>
      <c r="X525" s="82" t="str">
        <f>IF(X420="-","-",X420*INDEX('3c Mappings'!$C$8:$O$21,MATCH($C525,'3c Mappings'!$B$8:$B$21,0),MATCH($B525,'3c Mappings'!$C$7:$O$7,0)))</f>
        <v>-</v>
      </c>
      <c r="Y525" s="82" t="str">
        <f>IF(Y420="-","-",Y420*INDEX('3c Mappings'!$C$8:$O$21,MATCH($C525,'3c Mappings'!$B$8:$B$21,0),MATCH($B525,'3c Mappings'!$C$7:$O$7,0)))</f>
        <v>-</v>
      </c>
      <c r="Z525" s="10"/>
    </row>
    <row r="526" spans="1:26" s="14" customFormat="1" ht="11.25">
      <c r="A526" s="10"/>
      <c r="B526" s="74" t="s">
        <v>161</v>
      </c>
      <c r="C526" s="155" t="s">
        <v>136</v>
      </c>
      <c r="D526" s="189"/>
      <c r="E526" s="29"/>
      <c r="F526" s="82"/>
      <c r="G526" s="82"/>
      <c r="H526" s="82"/>
      <c r="I526" s="82"/>
      <c r="J526" s="82"/>
      <c r="K526" s="82"/>
      <c r="L526" s="82"/>
      <c r="M526" s="82"/>
      <c r="N526" s="84"/>
      <c r="O526" s="82"/>
      <c r="P526" s="82"/>
      <c r="Q526" s="82"/>
      <c r="R526" s="82"/>
      <c r="S526" s="82"/>
      <c r="T526" s="82"/>
      <c r="U526" s="82"/>
      <c r="V526" s="82">
        <f>IF(V421="-","-",V421*INDEX('3c Mappings'!$C$8:$O$21,MATCH($C526,'3c Mappings'!$B$8:$B$21,0),MATCH($B526,'3c Mappings'!$C$7:$O$7,0)))</f>
        <v>0</v>
      </c>
      <c r="W526" s="82">
        <f>IF(W421="-","-",W421*INDEX('3c Mappings'!$C$8:$O$21,MATCH($C526,'3c Mappings'!$B$8:$B$21,0),MATCH($B526,'3c Mappings'!$C$7:$O$7,0)))</f>
        <v>0</v>
      </c>
      <c r="X526" s="82" t="str">
        <f>IF(X421="-","-",X421*INDEX('3c Mappings'!$C$8:$O$21,MATCH($C526,'3c Mappings'!$B$8:$B$21,0),MATCH($B526,'3c Mappings'!$C$7:$O$7,0)))</f>
        <v>-</v>
      </c>
      <c r="Y526" s="82" t="str">
        <f>IF(Y421="-","-",Y421*INDEX('3c Mappings'!$C$8:$O$21,MATCH($C526,'3c Mappings'!$B$8:$B$21,0),MATCH($B526,'3c Mappings'!$C$7:$O$7,0)))</f>
        <v>-</v>
      </c>
      <c r="Z526" s="10"/>
    </row>
    <row r="527" spans="1:26" s="14" customFormat="1" ht="11.25">
      <c r="A527" s="10"/>
      <c r="B527" s="74" t="s">
        <v>162</v>
      </c>
      <c r="C527" s="155" t="s">
        <v>136</v>
      </c>
      <c r="D527" s="189"/>
      <c r="E527" s="29"/>
      <c r="F527" s="82"/>
      <c r="G527" s="82"/>
      <c r="H527" s="82"/>
      <c r="I527" s="82"/>
      <c r="J527" s="82"/>
      <c r="K527" s="82"/>
      <c r="L527" s="82"/>
      <c r="M527" s="82"/>
      <c r="N527" s="84"/>
      <c r="O527" s="82"/>
      <c r="P527" s="82"/>
      <c r="Q527" s="82"/>
      <c r="R527" s="82"/>
      <c r="S527" s="82"/>
      <c r="T527" s="82"/>
      <c r="U527" s="82"/>
      <c r="V527" s="82">
        <f>IF(V422="-","-",V422*INDEX('3c Mappings'!$C$8:$O$21,MATCH($C527,'3c Mappings'!$B$8:$B$21,0),MATCH($B527,'3c Mappings'!$C$7:$O$7,0)))</f>
        <v>0</v>
      </c>
      <c r="W527" s="82">
        <f>IF(W422="-","-",W422*INDEX('3c Mappings'!$C$8:$O$21,MATCH($C527,'3c Mappings'!$B$8:$B$21,0),MATCH($B527,'3c Mappings'!$C$7:$O$7,0)))</f>
        <v>0</v>
      </c>
      <c r="X527" s="82" t="str">
        <f>IF(X422="-","-",X422*INDEX('3c Mappings'!$C$8:$O$21,MATCH($C527,'3c Mappings'!$B$8:$B$21,0),MATCH($B527,'3c Mappings'!$C$7:$O$7,0)))</f>
        <v>-</v>
      </c>
      <c r="Y527" s="82" t="str">
        <f>IF(Y422="-","-",Y422*INDEX('3c Mappings'!$C$8:$O$21,MATCH($C527,'3c Mappings'!$B$8:$B$21,0),MATCH($B527,'3c Mappings'!$C$7:$O$7,0)))</f>
        <v>-</v>
      </c>
      <c r="Z527" s="10"/>
    </row>
    <row r="528" spans="1:26" s="14" customFormat="1" ht="11.25">
      <c r="A528" s="10"/>
      <c r="B528" s="74" t="s">
        <v>163</v>
      </c>
      <c r="C528" s="155" t="s">
        <v>136</v>
      </c>
      <c r="D528" s="189"/>
      <c r="E528" s="29"/>
      <c r="F528" s="82"/>
      <c r="G528" s="82"/>
      <c r="H528" s="82"/>
      <c r="I528" s="82"/>
      <c r="J528" s="82"/>
      <c r="K528" s="82"/>
      <c r="L528" s="82"/>
      <c r="M528" s="82"/>
      <c r="N528" s="84"/>
      <c r="O528" s="82"/>
      <c r="P528" s="82"/>
      <c r="Q528" s="82"/>
      <c r="R528" s="82"/>
      <c r="S528" s="82"/>
      <c r="T528" s="82"/>
      <c r="U528" s="82"/>
      <c r="V528" s="82">
        <f>IF(V423="-","-",V423*INDEX('3c Mappings'!$C$8:$O$21,MATCH($C528,'3c Mappings'!$B$8:$B$21,0),MATCH($B528,'3c Mappings'!$C$7:$O$7,0)))</f>
        <v>0.10862473293651231</v>
      </c>
      <c r="W528" s="82">
        <f>IF(W423="-","-",W423*INDEX('3c Mappings'!$C$8:$O$21,MATCH($C528,'3c Mappings'!$B$8:$B$21,0),MATCH($B528,'3c Mappings'!$C$7:$O$7,0)))</f>
        <v>0.141064113629948</v>
      </c>
      <c r="X528" s="82" t="str">
        <f>IF(X423="-","-",X423*INDEX('3c Mappings'!$C$8:$O$21,MATCH($C528,'3c Mappings'!$B$8:$B$21,0),MATCH($B528,'3c Mappings'!$C$7:$O$7,0)))</f>
        <v>-</v>
      </c>
      <c r="Y528" s="82" t="str">
        <f>IF(Y423="-","-",Y423*INDEX('3c Mappings'!$C$8:$O$21,MATCH($C528,'3c Mappings'!$B$8:$B$21,0),MATCH($B528,'3c Mappings'!$C$7:$O$7,0)))</f>
        <v>-</v>
      </c>
      <c r="Z528" s="10"/>
    </row>
    <row r="529" spans="1:26" s="14" customFormat="1" ht="11.25">
      <c r="A529" s="10"/>
      <c r="B529" s="74" t="s">
        <v>164</v>
      </c>
      <c r="C529" s="155" t="s">
        <v>136</v>
      </c>
      <c r="D529" s="189"/>
      <c r="E529" s="29"/>
      <c r="F529" s="82"/>
      <c r="G529" s="82"/>
      <c r="H529" s="82"/>
      <c r="I529" s="82"/>
      <c r="J529" s="82"/>
      <c r="K529" s="82"/>
      <c r="L529" s="82"/>
      <c r="M529" s="82"/>
      <c r="N529" s="84"/>
      <c r="O529" s="82"/>
      <c r="P529" s="82"/>
      <c r="Q529" s="82"/>
      <c r="R529" s="82"/>
      <c r="S529" s="82"/>
      <c r="T529" s="82"/>
      <c r="U529" s="82"/>
      <c r="V529" s="82">
        <f>IF(V424="-","-",V424*INDEX('3c Mappings'!$C$8:$O$21,MATCH($C529,'3c Mappings'!$B$8:$B$21,0),MATCH($B529,'3c Mappings'!$C$7:$O$7,0)))</f>
        <v>6.5611046213361046</v>
      </c>
      <c r="W529" s="82">
        <f>IF(W424="-","-",W424*INDEX('3c Mappings'!$C$8:$O$21,MATCH($C529,'3c Mappings'!$B$8:$B$21,0),MATCH($B529,'3c Mappings'!$C$7:$O$7,0)))</f>
        <v>8.3750615830060262</v>
      </c>
      <c r="X529" s="82" t="str">
        <f>IF(X424="-","-",X424*INDEX('3c Mappings'!$C$8:$O$21,MATCH($C529,'3c Mappings'!$B$8:$B$21,0),MATCH($B529,'3c Mappings'!$C$7:$O$7,0)))</f>
        <v>-</v>
      </c>
      <c r="Y529" s="82" t="str">
        <f>IF(Y424="-","-",Y424*INDEX('3c Mappings'!$C$8:$O$21,MATCH($C529,'3c Mappings'!$B$8:$B$21,0),MATCH($B529,'3c Mappings'!$C$7:$O$7,0)))</f>
        <v>-</v>
      </c>
      <c r="Z529" s="10"/>
    </row>
    <row r="530" spans="1:26" s="14" customFormat="1" ht="11.25">
      <c r="A530" s="10"/>
      <c r="B530" s="74" t="s">
        <v>165</v>
      </c>
      <c r="C530" s="155" t="s">
        <v>136</v>
      </c>
      <c r="D530" s="189"/>
      <c r="E530" s="29"/>
      <c r="F530" s="82"/>
      <c r="G530" s="82"/>
      <c r="H530" s="82"/>
      <c r="I530" s="82"/>
      <c r="J530" s="82"/>
      <c r="K530" s="82"/>
      <c r="L530" s="82"/>
      <c r="M530" s="82"/>
      <c r="N530" s="84"/>
      <c r="O530" s="82"/>
      <c r="P530" s="82"/>
      <c r="Q530" s="82"/>
      <c r="R530" s="82"/>
      <c r="S530" s="82"/>
      <c r="T530" s="82"/>
      <c r="U530" s="82"/>
      <c r="V530" s="82">
        <f>IF(V425="-","-",V425*INDEX('3c Mappings'!$C$8:$O$21,MATCH($C530,'3c Mappings'!$B$8:$B$21,0),MATCH($B530,'3c Mappings'!$C$7:$O$7,0)))</f>
        <v>1.3034817361035627</v>
      </c>
      <c r="W530" s="82">
        <f>IF(W425="-","-",W425*INDEX('3c Mappings'!$C$8:$O$21,MATCH($C530,'3c Mappings'!$B$8:$B$21,0),MATCH($B530,'3c Mappings'!$C$7:$O$7,0)))</f>
        <v>1.596602721478013</v>
      </c>
      <c r="X530" s="82" t="str">
        <f>IF(X425="-","-",X425*INDEX('3c Mappings'!$C$8:$O$21,MATCH($C530,'3c Mappings'!$B$8:$B$21,0),MATCH($B530,'3c Mappings'!$C$7:$O$7,0)))</f>
        <v>-</v>
      </c>
      <c r="Y530" s="82" t="str">
        <f>IF(Y425="-","-",Y425*INDEX('3c Mappings'!$C$8:$O$21,MATCH($C530,'3c Mappings'!$B$8:$B$21,0),MATCH($B530,'3c Mappings'!$C$7:$O$7,0)))</f>
        <v>-</v>
      </c>
      <c r="Z530" s="10"/>
    </row>
    <row r="531" spans="1:26" s="14" customFormat="1" ht="11.25">
      <c r="A531" s="10"/>
      <c r="B531" s="74" t="s">
        <v>166</v>
      </c>
      <c r="C531" s="155" t="s">
        <v>136</v>
      </c>
      <c r="D531" s="189"/>
      <c r="E531" s="29"/>
      <c r="F531" s="82"/>
      <c r="G531" s="82"/>
      <c r="H531" s="82"/>
      <c r="I531" s="82"/>
      <c r="J531" s="82"/>
      <c r="K531" s="82"/>
      <c r="L531" s="82"/>
      <c r="M531" s="82"/>
      <c r="N531" s="84"/>
      <c r="O531" s="82"/>
      <c r="P531" s="82"/>
      <c r="Q531" s="82"/>
      <c r="R531" s="82"/>
      <c r="S531" s="82"/>
      <c r="T531" s="82"/>
      <c r="U531" s="82"/>
      <c r="V531" s="82">
        <f>IF(V426="-","-",V426*INDEX('3c Mappings'!$C$8:$O$21,MATCH($C531,'3c Mappings'!$B$8:$B$21,0),MATCH($B531,'3c Mappings'!$C$7:$O$7,0)))</f>
        <v>0</v>
      </c>
      <c r="W531" s="82">
        <f>IF(W426="-","-",W426*INDEX('3c Mappings'!$C$8:$O$21,MATCH($C531,'3c Mappings'!$B$8:$B$21,0),MATCH($B531,'3c Mappings'!$C$7:$O$7,0)))</f>
        <v>0</v>
      </c>
      <c r="X531" s="82" t="str">
        <f>IF(X426="-","-",X426*INDEX('3c Mappings'!$C$8:$O$21,MATCH($C531,'3c Mappings'!$B$8:$B$21,0),MATCH($B531,'3c Mappings'!$C$7:$O$7,0)))</f>
        <v>-</v>
      </c>
      <c r="Y531" s="82" t="str">
        <f>IF(Y426="-","-",Y426*INDEX('3c Mappings'!$C$8:$O$21,MATCH($C531,'3c Mappings'!$B$8:$B$21,0),MATCH($B531,'3c Mappings'!$C$7:$O$7,0)))</f>
        <v>-</v>
      </c>
      <c r="Z531" s="10"/>
    </row>
    <row r="532" spans="1:26" s="14" customFormat="1" ht="11.25">
      <c r="A532" s="10"/>
      <c r="B532" s="74" t="s">
        <v>167</v>
      </c>
      <c r="C532" s="155" t="s">
        <v>136</v>
      </c>
      <c r="D532" s="189"/>
      <c r="E532" s="29"/>
      <c r="F532" s="82"/>
      <c r="G532" s="82"/>
      <c r="H532" s="82"/>
      <c r="I532" s="82"/>
      <c r="J532" s="82"/>
      <c r="K532" s="82"/>
      <c r="L532" s="82"/>
      <c r="M532" s="82"/>
      <c r="N532" s="84"/>
      <c r="O532" s="82"/>
      <c r="P532" s="82"/>
      <c r="Q532" s="82"/>
      <c r="R532" s="82"/>
      <c r="S532" s="82"/>
      <c r="T532" s="82"/>
      <c r="U532" s="82"/>
      <c r="V532" s="82">
        <f>IF(V427="-","-",V427*INDEX('3c Mappings'!$C$8:$O$21,MATCH($C532,'3c Mappings'!$B$8:$B$21,0),MATCH($B532,'3c Mappings'!$C$7:$O$7,0)))</f>
        <v>0</v>
      </c>
      <c r="W532" s="82">
        <f>IF(W427="-","-",W427*INDEX('3c Mappings'!$C$8:$O$21,MATCH($C532,'3c Mappings'!$B$8:$B$21,0),MATCH($B532,'3c Mappings'!$C$7:$O$7,0)))</f>
        <v>0</v>
      </c>
      <c r="X532" s="82" t="str">
        <f>IF(X427="-","-",X427*INDEX('3c Mappings'!$C$8:$O$21,MATCH($C532,'3c Mappings'!$B$8:$B$21,0),MATCH($B532,'3c Mappings'!$C$7:$O$7,0)))</f>
        <v>-</v>
      </c>
      <c r="Y532" s="82" t="str">
        <f>IF(Y427="-","-",Y427*INDEX('3c Mappings'!$C$8:$O$21,MATCH($C532,'3c Mappings'!$B$8:$B$21,0),MATCH($B532,'3c Mappings'!$C$7:$O$7,0)))</f>
        <v>-</v>
      </c>
      <c r="Z532" s="10"/>
    </row>
    <row r="533" spans="1:26" s="14" customFormat="1" ht="11.25">
      <c r="A533" s="10"/>
      <c r="B533" s="74" t="s">
        <v>168</v>
      </c>
      <c r="C533" s="155" t="s">
        <v>136</v>
      </c>
      <c r="D533" s="189"/>
      <c r="E533" s="29"/>
      <c r="F533" s="82"/>
      <c r="G533" s="82"/>
      <c r="H533" s="82"/>
      <c r="I533" s="82"/>
      <c r="J533" s="82"/>
      <c r="K533" s="82"/>
      <c r="L533" s="82"/>
      <c r="M533" s="82"/>
      <c r="N533" s="84"/>
      <c r="O533" s="82"/>
      <c r="P533" s="82"/>
      <c r="Q533" s="82"/>
      <c r="R533" s="82"/>
      <c r="S533" s="82"/>
      <c r="T533" s="82"/>
      <c r="U533" s="82"/>
      <c r="V533" s="82">
        <f>IF(V428="-","-",V428*INDEX('3c Mappings'!$C$8:$O$21,MATCH($C533,'3c Mappings'!$B$8:$B$21,0),MATCH($B533,'3c Mappings'!$C$7:$O$7,0)))</f>
        <v>0</v>
      </c>
      <c r="W533" s="82">
        <f>IF(W428="-","-",W428*INDEX('3c Mappings'!$C$8:$O$21,MATCH($C533,'3c Mappings'!$B$8:$B$21,0),MATCH($B533,'3c Mappings'!$C$7:$O$7,0)))</f>
        <v>0</v>
      </c>
      <c r="X533" s="82" t="str">
        <f>IF(X428="-","-",X428*INDEX('3c Mappings'!$C$8:$O$21,MATCH($C533,'3c Mappings'!$B$8:$B$21,0),MATCH($B533,'3c Mappings'!$C$7:$O$7,0)))</f>
        <v>-</v>
      </c>
      <c r="Y533" s="82" t="str">
        <f>IF(Y428="-","-",Y428*INDEX('3c Mappings'!$C$8:$O$21,MATCH($C533,'3c Mappings'!$B$8:$B$21,0),MATCH($B533,'3c Mappings'!$C$7:$O$7,0)))</f>
        <v>-</v>
      </c>
      <c r="Z533" s="10"/>
    </row>
    <row r="534" spans="1:26" s="14" customFormat="1" ht="12.6" customHeight="1">
      <c r="A534" s="10"/>
      <c r="B534" s="74" t="s">
        <v>156</v>
      </c>
      <c r="C534" s="155" t="s">
        <v>137</v>
      </c>
      <c r="D534" s="189"/>
      <c r="E534" s="29"/>
      <c r="F534" s="82"/>
      <c r="G534" s="82"/>
      <c r="H534" s="82"/>
      <c r="I534" s="82"/>
      <c r="J534" s="82"/>
      <c r="K534" s="82"/>
      <c r="L534" s="82"/>
      <c r="M534" s="82"/>
      <c r="N534" s="84"/>
      <c r="O534" s="82"/>
      <c r="P534" s="82"/>
      <c r="Q534" s="82"/>
      <c r="R534" s="82"/>
      <c r="S534" s="82"/>
      <c r="T534" s="82"/>
      <c r="U534" s="82"/>
      <c r="V534" s="82">
        <f>IF(V416="-","-",V416*INDEX('3c Mappings'!$C$8:$O$21,MATCH($C534,'3c Mappings'!$B$8:$B$21,0),MATCH($B534,'3c Mappings'!$C$7:$O$7,0)))</f>
        <v>0</v>
      </c>
      <c r="W534" s="82">
        <f>IF(W416="-","-",W416*INDEX('3c Mappings'!$C$8:$O$21,MATCH($C534,'3c Mappings'!$B$8:$B$21,0),MATCH($B534,'3c Mappings'!$C$7:$O$7,0)))</f>
        <v>0</v>
      </c>
      <c r="X534" s="82" t="str">
        <f>IF(X416="-","-",X416*INDEX('3c Mappings'!$C$8:$O$21,MATCH($C534,'3c Mappings'!$B$8:$B$21,0),MATCH($B534,'3c Mappings'!$C$7:$O$7,0)))</f>
        <v>-</v>
      </c>
      <c r="Y534" s="82" t="str">
        <f>IF(Y416="-","-",Y416*INDEX('3c Mappings'!$C$8:$O$21,MATCH($C534,'3c Mappings'!$B$8:$B$21,0),MATCH($B534,'3c Mappings'!$C$7:$O$7,0)))</f>
        <v>-</v>
      </c>
      <c r="Z534" s="10"/>
    </row>
    <row r="535" spans="1:26" s="14" customFormat="1" ht="11.25">
      <c r="A535" s="10"/>
      <c r="B535" s="74" t="s">
        <v>157</v>
      </c>
      <c r="C535" s="155" t="s">
        <v>137</v>
      </c>
      <c r="D535" s="189"/>
      <c r="E535" s="29"/>
      <c r="F535" s="82"/>
      <c r="G535" s="82"/>
      <c r="H535" s="82"/>
      <c r="I535" s="82"/>
      <c r="J535" s="82"/>
      <c r="K535" s="82"/>
      <c r="L535" s="82"/>
      <c r="M535" s="82"/>
      <c r="N535" s="84"/>
      <c r="O535" s="82"/>
      <c r="P535" s="82"/>
      <c r="Q535" s="82"/>
      <c r="R535" s="82"/>
      <c r="S535" s="82"/>
      <c r="T535" s="82"/>
      <c r="U535" s="82"/>
      <c r="V535" s="82">
        <f>IF(V417="-","-",V417*INDEX('3c Mappings'!$C$8:$O$21,MATCH($C535,'3c Mappings'!$B$8:$B$21,0),MATCH($B535,'3c Mappings'!$C$7:$O$7,0)))</f>
        <v>0</v>
      </c>
      <c r="W535" s="82">
        <f>IF(W417="-","-",W417*INDEX('3c Mappings'!$C$8:$O$21,MATCH($C535,'3c Mappings'!$B$8:$B$21,0),MATCH($B535,'3c Mappings'!$C$7:$O$7,0)))</f>
        <v>0</v>
      </c>
      <c r="X535" s="82" t="str">
        <f>IF(X417="-","-",X417*INDEX('3c Mappings'!$C$8:$O$21,MATCH($C535,'3c Mappings'!$B$8:$B$21,0),MATCH($B535,'3c Mappings'!$C$7:$O$7,0)))</f>
        <v>-</v>
      </c>
      <c r="Y535" s="82" t="str">
        <f>IF(Y417="-","-",Y417*INDEX('3c Mappings'!$C$8:$O$21,MATCH($C535,'3c Mappings'!$B$8:$B$21,0),MATCH($B535,'3c Mappings'!$C$7:$O$7,0)))</f>
        <v>-</v>
      </c>
      <c r="Z535" s="10"/>
    </row>
    <row r="536" spans="1:26" s="14" customFormat="1" ht="11.25">
      <c r="A536" s="10"/>
      <c r="B536" s="74" t="s">
        <v>158</v>
      </c>
      <c r="C536" s="155" t="s">
        <v>137</v>
      </c>
      <c r="D536" s="189"/>
      <c r="E536" s="29"/>
      <c r="F536" s="82"/>
      <c r="G536" s="82"/>
      <c r="H536" s="82"/>
      <c r="I536" s="82"/>
      <c r="J536" s="82"/>
      <c r="K536" s="82"/>
      <c r="L536" s="82"/>
      <c r="M536" s="82"/>
      <c r="N536" s="84"/>
      <c r="O536" s="82"/>
      <c r="P536" s="82"/>
      <c r="Q536" s="82"/>
      <c r="R536" s="82"/>
      <c r="S536" s="82"/>
      <c r="T536" s="82"/>
      <c r="U536" s="82"/>
      <c r="V536" s="82">
        <f>IF(V418="-","-",V418*INDEX('3c Mappings'!$C$8:$O$21,MATCH($C536,'3c Mappings'!$B$8:$B$21,0),MATCH($B536,'3c Mappings'!$C$7:$O$7,0)))</f>
        <v>0</v>
      </c>
      <c r="W536" s="82">
        <f>IF(W418="-","-",W418*INDEX('3c Mappings'!$C$8:$O$21,MATCH($C536,'3c Mappings'!$B$8:$B$21,0),MATCH($B536,'3c Mappings'!$C$7:$O$7,0)))</f>
        <v>0</v>
      </c>
      <c r="X536" s="82" t="str">
        <f>IF(X418="-","-",X418*INDEX('3c Mappings'!$C$8:$O$21,MATCH($C536,'3c Mappings'!$B$8:$B$21,0),MATCH($B536,'3c Mappings'!$C$7:$O$7,0)))</f>
        <v>-</v>
      </c>
      <c r="Y536" s="82" t="str">
        <f>IF(Y418="-","-",Y418*INDEX('3c Mappings'!$C$8:$O$21,MATCH($C536,'3c Mappings'!$B$8:$B$21,0),MATCH($B536,'3c Mappings'!$C$7:$O$7,0)))</f>
        <v>-</v>
      </c>
      <c r="Z536" s="10"/>
    </row>
    <row r="537" spans="1:26" s="14" customFormat="1" ht="11.25">
      <c r="A537" s="10"/>
      <c r="B537" s="74" t="s">
        <v>159</v>
      </c>
      <c r="C537" s="155" t="s">
        <v>137</v>
      </c>
      <c r="D537" s="189"/>
      <c r="E537" s="29"/>
      <c r="F537" s="82"/>
      <c r="G537" s="82"/>
      <c r="H537" s="82"/>
      <c r="I537" s="82"/>
      <c r="J537" s="82"/>
      <c r="K537" s="82"/>
      <c r="L537" s="82"/>
      <c r="M537" s="82"/>
      <c r="N537" s="84"/>
      <c r="O537" s="82"/>
      <c r="P537" s="82"/>
      <c r="Q537" s="82"/>
      <c r="R537" s="82"/>
      <c r="S537" s="82"/>
      <c r="T537" s="82"/>
      <c r="U537" s="82"/>
      <c r="V537" s="82">
        <f>IF(V419="-","-",V419*INDEX('3c Mappings'!$C$8:$O$21,MATCH($C537,'3c Mappings'!$B$8:$B$21,0),MATCH($B537,'3c Mappings'!$C$7:$O$7,0)))</f>
        <v>0</v>
      </c>
      <c r="W537" s="82">
        <f>IF(W419="-","-",W419*INDEX('3c Mappings'!$C$8:$O$21,MATCH($C537,'3c Mappings'!$B$8:$B$21,0),MATCH($B537,'3c Mappings'!$C$7:$O$7,0)))</f>
        <v>0</v>
      </c>
      <c r="X537" s="82" t="str">
        <f>IF(X419="-","-",X419*INDEX('3c Mappings'!$C$8:$O$21,MATCH($C537,'3c Mappings'!$B$8:$B$21,0),MATCH($B537,'3c Mappings'!$C$7:$O$7,0)))</f>
        <v>-</v>
      </c>
      <c r="Y537" s="82" t="str">
        <f>IF(Y419="-","-",Y419*INDEX('3c Mappings'!$C$8:$O$21,MATCH($C537,'3c Mappings'!$B$8:$B$21,0),MATCH($B537,'3c Mappings'!$C$7:$O$7,0)))</f>
        <v>-</v>
      </c>
      <c r="Z537" s="10"/>
    </row>
    <row r="538" spans="1:26" s="14" customFormat="1" ht="11.25">
      <c r="A538" s="10"/>
      <c r="B538" s="74" t="s">
        <v>160</v>
      </c>
      <c r="C538" s="155" t="s">
        <v>137</v>
      </c>
      <c r="D538" s="189"/>
      <c r="E538" s="29"/>
      <c r="F538" s="82"/>
      <c r="G538" s="82"/>
      <c r="H538" s="82"/>
      <c r="I538" s="82"/>
      <c r="J538" s="82"/>
      <c r="K538" s="82"/>
      <c r="L538" s="82"/>
      <c r="M538" s="82"/>
      <c r="N538" s="84"/>
      <c r="O538" s="82"/>
      <c r="P538" s="82"/>
      <c r="Q538" s="82"/>
      <c r="R538" s="82"/>
      <c r="S538" s="82"/>
      <c r="T538" s="82"/>
      <c r="U538" s="82"/>
      <c r="V538" s="82">
        <f>IF(V420="-","-",V420*INDEX('3c Mappings'!$C$8:$O$21,MATCH($C538,'3c Mappings'!$B$8:$B$21,0),MATCH($B538,'3c Mappings'!$C$7:$O$7,0)))</f>
        <v>0.39070361611387922</v>
      </c>
      <c r="W538" s="82">
        <f>IF(W420="-","-",W420*INDEX('3c Mappings'!$C$8:$O$21,MATCH($C538,'3c Mappings'!$B$8:$B$21,0),MATCH($B538,'3c Mappings'!$C$7:$O$7,0)))</f>
        <v>0.48854275908491795</v>
      </c>
      <c r="X538" s="82" t="str">
        <f>IF(X420="-","-",X420*INDEX('3c Mappings'!$C$8:$O$21,MATCH($C538,'3c Mappings'!$B$8:$B$21,0),MATCH($B538,'3c Mappings'!$C$7:$O$7,0)))</f>
        <v>-</v>
      </c>
      <c r="Y538" s="82" t="str">
        <f>IF(Y420="-","-",Y420*INDEX('3c Mappings'!$C$8:$O$21,MATCH($C538,'3c Mappings'!$B$8:$B$21,0),MATCH($B538,'3c Mappings'!$C$7:$O$7,0)))</f>
        <v>-</v>
      </c>
      <c r="Z538" s="10"/>
    </row>
    <row r="539" spans="1:26" s="14" customFormat="1" ht="11.25">
      <c r="A539" s="10"/>
      <c r="B539" s="74" t="s">
        <v>161</v>
      </c>
      <c r="C539" s="155" t="s">
        <v>137</v>
      </c>
      <c r="D539" s="189"/>
      <c r="E539" s="29"/>
      <c r="F539" s="82"/>
      <c r="G539" s="82"/>
      <c r="H539" s="82"/>
      <c r="I539" s="82"/>
      <c r="J539" s="82"/>
      <c r="K539" s="82"/>
      <c r="L539" s="82"/>
      <c r="M539" s="82"/>
      <c r="N539" s="84"/>
      <c r="O539" s="82"/>
      <c r="P539" s="82"/>
      <c r="Q539" s="82"/>
      <c r="R539" s="82"/>
      <c r="S539" s="82"/>
      <c r="T539" s="82"/>
      <c r="U539" s="82"/>
      <c r="V539" s="82">
        <f>IF(V421="-","-",V421*INDEX('3c Mappings'!$C$8:$O$21,MATCH($C539,'3c Mappings'!$B$8:$B$21,0),MATCH($B539,'3c Mappings'!$C$7:$O$7,0)))</f>
        <v>0</v>
      </c>
      <c r="W539" s="82">
        <f>IF(W421="-","-",W421*INDEX('3c Mappings'!$C$8:$O$21,MATCH($C539,'3c Mappings'!$B$8:$B$21,0),MATCH($B539,'3c Mappings'!$C$7:$O$7,0)))</f>
        <v>0</v>
      </c>
      <c r="X539" s="82" t="str">
        <f>IF(X421="-","-",X421*INDEX('3c Mappings'!$C$8:$O$21,MATCH($C539,'3c Mappings'!$B$8:$B$21,0),MATCH($B539,'3c Mappings'!$C$7:$O$7,0)))</f>
        <v>-</v>
      </c>
      <c r="Y539" s="82" t="str">
        <f>IF(Y421="-","-",Y421*INDEX('3c Mappings'!$C$8:$O$21,MATCH($C539,'3c Mappings'!$B$8:$B$21,0),MATCH($B539,'3c Mappings'!$C$7:$O$7,0)))</f>
        <v>-</v>
      </c>
      <c r="Z539" s="10"/>
    </row>
    <row r="540" spans="1:26" s="14" customFormat="1" ht="11.25">
      <c r="A540" s="10"/>
      <c r="B540" s="74" t="s">
        <v>162</v>
      </c>
      <c r="C540" s="155" t="s">
        <v>137</v>
      </c>
      <c r="D540" s="189"/>
      <c r="E540" s="29"/>
      <c r="F540" s="82"/>
      <c r="G540" s="82"/>
      <c r="H540" s="82"/>
      <c r="I540" s="82"/>
      <c r="J540" s="82"/>
      <c r="K540" s="82"/>
      <c r="L540" s="82"/>
      <c r="M540" s="82"/>
      <c r="N540" s="84"/>
      <c r="O540" s="82"/>
      <c r="P540" s="82"/>
      <c r="Q540" s="82"/>
      <c r="R540" s="82"/>
      <c r="S540" s="82"/>
      <c r="T540" s="82"/>
      <c r="U540" s="82"/>
      <c r="V540" s="82">
        <f>IF(V422="-","-",V422*INDEX('3c Mappings'!$C$8:$O$21,MATCH($C540,'3c Mappings'!$B$8:$B$21,0),MATCH($B540,'3c Mappings'!$C$7:$O$7,0)))</f>
        <v>0</v>
      </c>
      <c r="W540" s="82">
        <f>IF(W422="-","-",W422*INDEX('3c Mappings'!$C$8:$O$21,MATCH($C540,'3c Mappings'!$B$8:$B$21,0),MATCH($B540,'3c Mappings'!$C$7:$O$7,0)))</f>
        <v>0</v>
      </c>
      <c r="X540" s="82" t="str">
        <f>IF(X422="-","-",X422*INDEX('3c Mappings'!$C$8:$O$21,MATCH($C540,'3c Mappings'!$B$8:$B$21,0),MATCH($B540,'3c Mappings'!$C$7:$O$7,0)))</f>
        <v>-</v>
      </c>
      <c r="Y540" s="82" t="str">
        <f>IF(Y422="-","-",Y422*INDEX('3c Mappings'!$C$8:$O$21,MATCH($C540,'3c Mappings'!$B$8:$B$21,0),MATCH($B540,'3c Mappings'!$C$7:$O$7,0)))</f>
        <v>-</v>
      </c>
      <c r="Z540" s="10"/>
    </row>
    <row r="541" spans="1:26" s="14" customFormat="1" ht="11.25">
      <c r="A541" s="10"/>
      <c r="B541" s="74" t="s">
        <v>163</v>
      </c>
      <c r="C541" s="155" t="s">
        <v>137</v>
      </c>
      <c r="D541" s="189"/>
      <c r="E541" s="29"/>
      <c r="F541" s="82"/>
      <c r="G541" s="82"/>
      <c r="H541" s="82"/>
      <c r="I541" s="82"/>
      <c r="J541" s="82"/>
      <c r="K541" s="82"/>
      <c r="L541" s="82"/>
      <c r="M541" s="82"/>
      <c r="N541" s="84"/>
      <c r="O541" s="82"/>
      <c r="P541" s="82"/>
      <c r="Q541" s="82"/>
      <c r="R541" s="82"/>
      <c r="S541" s="82"/>
      <c r="T541" s="82"/>
      <c r="U541" s="82"/>
      <c r="V541" s="82">
        <f>IF(V423="-","-",V423*INDEX('3c Mappings'!$C$8:$O$21,MATCH($C541,'3c Mappings'!$B$8:$B$21,0),MATCH($B541,'3c Mappings'!$C$7:$O$7,0)))</f>
        <v>9.7507920669833084</v>
      </c>
      <c r="W541" s="82">
        <f>IF(W423="-","-",W423*INDEX('3c Mappings'!$C$8:$O$21,MATCH($C541,'3c Mappings'!$B$8:$B$21,0),MATCH($B541,'3c Mappings'!$C$7:$O$7,0)))</f>
        <v>12.662740822781648</v>
      </c>
      <c r="X541" s="82" t="str">
        <f>IF(X423="-","-",X423*INDEX('3c Mappings'!$C$8:$O$21,MATCH($C541,'3c Mappings'!$B$8:$B$21,0),MATCH($B541,'3c Mappings'!$C$7:$O$7,0)))</f>
        <v>-</v>
      </c>
      <c r="Y541" s="82" t="str">
        <f>IF(Y423="-","-",Y423*INDEX('3c Mappings'!$C$8:$O$21,MATCH($C541,'3c Mappings'!$B$8:$B$21,0),MATCH($B541,'3c Mappings'!$C$7:$O$7,0)))</f>
        <v>-</v>
      </c>
      <c r="Z541" s="10"/>
    </row>
    <row r="542" spans="1:26" s="14" customFormat="1" ht="11.25">
      <c r="A542" s="10"/>
      <c r="B542" s="74" t="s">
        <v>164</v>
      </c>
      <c r="C542" s="155" t="s">
        <v>137</v>
      </c>
      <c r="D542" s="189"/>
      <c r="E542" s="29"/>
      <c r="F542" s="82"/>
      <c r="G542" s="82"/>
      <c r="H542" s="82"/>
      <c r="I542" s="82"/>
      <c r="J542" s="82"/>
      <c r="K542" s="82"/>
      <c r="L542" s="82"/>
      <c r="M542" s="82"/>
      <c r="N542" s="84"/>
      <c r="O542" s="82"/>
      <c r="P542" s="82"/>
      <c r="Q542" s="82"/>
      <c r="R542" s="82"/>
      <c r="S542" s="82"/>
      <c r="T542" s="82"/>
      <c r="U542" s="82"/>
      <c r="V542" s="82">
        <f>IF(V424="-","-",V424*INDEX('3c Mappings'!$C$8:$O$21,MATCH($C542,'3c Mappings'!$B$8:$B$21,0),MATCH($B542,'3c Mappings'!$C$7:$O$7,0)))</f>
        <v>8.0012809397737843E-3</v>
      </c>
      <c r="W542" s="82">
        <f>IF(W424="-","-",W424*INDEX('3c Mappings'!$C$8:$O$21,MATCH($C542,'3c Mappings'!$B$8:$B$21,0),MATCH($B542,'3c Mappings'!$C$7:$O$7,0)))</f>
        <v>1.0213405284778343E-2</v>
      </c>
      <c r="X542" s="82" t="str">
        <f>IF(X424="-","-",X424*INDEX('3c Mappings'!$C$8:$O$21,MATCH($C542,'3c Mappings'!$B$8:$B$21,0),MATCH($B542,'3c Mappings'!$C$7:$O$7,0)))</f>
        <v>-</v>
      </c>
      <c r="Y542" s="82" t="str">
        <f>IF(Y424="-","-",Y424*INDEX('3c Mappings'!$C$8:$O$21,MATCH($C542,'3c Mappings'!$B$8:$B$21,0),MATCH($B542,'3c Mappings'!$C$7:$O$7,0)))</f>
        <v>-</v>
      </c>
      <c r="Z542" s="10"/>
    </row>
    <row r="543" spans="1:26" s="14" customFormat="1" ht="11.25">
      <c r="A543" s="10"/>
      <c r="B543" s="74" t="s">
        <v>165</v>
      </c>
      <c r="C543" s="155" t="s">
        <v>137</v>
      </c>
      <c r="D543" s="189"/>
      <c r="E543" s="29"/>
      <c r="F543" s="82"/>
      <c r="G543" s="82"/>
      <c r="H543" s="82"/>
      <c r="I543" s="82"/>
      <c r="J543" s="82"/>
      <c r="K543" s="82"/>
      <c r="L543" s="82"/>
      <c r="M543" s="82"/>
      <c r="N543" s="84"/>
      <c r="O543" s="82"/>
      <c r="P543" s="82"/>
      <c r="Q543" s="82"/>
      <c r="R543" s="82"/>
      <c r="S543" s="82"/>
      <c r="T543" s="82"/>
      <c r="U543" s="82"/>
      <c r="V543" s="82">
        <f>IF(V425="-","-",V425*INDEX('3c Mappings'!$C$8:$O$21,MATCH($C543,'3c Mappings'!$B$8:$B$21,0),MATCH($B543,'3c Mappings'!$C$7:$O$7,0)))</f>
        <v>0</v>
      </c>
      <c r="W543" s="82">
        <f>IF(W425="-","-",W425*INDEX('3c Mappings'!$C$8:$O$21,MATCH($C543,'3c Mappings'!$B$8:$B$21,0),MATCH($B543,'3c Mappings'!$C$7:$O$7,0)))</f>
        <v>0</v>
      </c>
      <c r="X543" s="82" t="str">
        <f>IF(X425="-","-",X425*INDEX('3c Mappings'!$C$8:$O$21,MATCH($C543,'3c Mappings'!$B$8:$B$21,0),MATCH($B543,'3c Mappings'!$C$7:$O$7,0)))</f>
        <v>-</v>
      </c>
      <c r="Y543" s="82" t="str">
        <f>IF(Y425="-","-",Y425*INDEX('3c Mappings'!$C$8:$O$21,MATCH($C543,'3c Mappings'!$B$8:$B$21,0),MATCH($B543,'3c Mappings'!$C$7:$O$7,0)))</f>
        <v>-</v>
      </c>
      <c r="Z543" s="10"/>
    </row>
    <row r="544" spans="1:26" s="14" customFormat="1" ht="11.25">
      <c r="A544" s="10"/>
      <c r="B544" s="74" t="s">
        <v>166</v>
      </c>
      <c r="C544" s="155" t="s">
        <v>137</v>
      </c>
      <c r="D544" s="189"/>
      <c r="E544" s="29"/>
      <c r="F544" s="82"/>
      <c r="G544" s="82"/>
      <c r="H544" s="82"/>
      <c r="I544" s="82"/>
      <c r="J544" s="82"/>
      <c r="K544" s="82"/>
      <c r="L544" s="82"/>
      <c r="M544" s="82"/>
      <c r="N544" s="84"/>
      <c r="O544" s="82"/>
      <c r="P544" s="82"/>
      <c r="Q544" s="82"/>
      <c r="R544" s="82"/>
      <c r="S544" s="82"/>
      <c r="T544" s="82"/>
      <c r="U544" s="82"/>
      <c r="V544" s="82">
        <f>IF(V426="-","-",V426*INDEX('3c Mappings'!$C$8:$O$21,MATCH($C544,'3c Mappings'!$B$8:$B$21,0),MATCH($B544,'3c Mappings'!$C$7:$O$7,0)))</f>
        <v>0</v>
      </c>
      <c r="W544" s="82">
        <f>IF(W426="-","-",W426*INDEX('3c Mappings'!$C$8:$O$21,MATCH($C544,'3c Mappings'!$B$8:$B$21,0),MATCH($B544,'3c Mappings'!$C$7:$O$7,0)))</f>
        <v>0</v>
      </c>
      <c r="X544" s="82" t="str">
        <f>IF(X426="-","-",X426*INDEX('3c Mappings'!$C$8:$O$21,MATCH($C544,'3c Mappings'!$B$8:$B$21,0),MATCH($B544,'3c Mappings'!$C$7:$O$7,0)))</f>
        <v>-</v>
      </c>
      <c r="Y544" s="82" t="str">
        <f>IF(Y426="-","-",Y426*INDEX('3c Mappings'!$C$8:$O$21,MATCH($C544,'3c Mappings'!$B$8:$B$21,0),MATCH($B544,'3c Mappings'!$C$7:$O$7,0)))</f>
        <v>-</v>
      </c>
      <c r="Z544" s="10"/>
    </row>
    <row r="545" spans="1:26" s="14" customFormat="1" ht="11.25">
      <c r="A545" s="10"/>
      <c r="B545" s="74" t="s">
        <v>167</v>
      </c>
      <c r="C545" s="155" t="s">
        <v>137</v>
      </c>
      <c r="D545" s="189"/>
      <c r="E545" s="29"/>
      <c r="F545" s="82"/>
      <c r="G545" s="82"/>
      <c r="H545" s="82"/>
      <c r="I545" s="82"/>
      <c r="J545" s="82"/>
      <c r="K545" s="82"/>
      <c r="L545" s="82"/>
      <c r="M545" s="82"/>
      <c r="N545" s="84"/>
      <c r="O545" s="82"/>
      <c r="P545" s="82"/>
      <c r="Q545" s="82"/>
      <c r="R545" s="82"/>
      <c r="S545" s="82"/>
      <c r="T545" s="82"/>
      <c r="U545" s="82"/>
      <c r="V545" s="82">
        <f>IF(V427="-","-",V427*INDEX('3c Mappings'!$C$8:$O$21,MATCH($C545,'3c Mappings'!$B$8:$B$21,0),MATCH($B545,'3c Mappings'!$C$7:$O$7,0)))</f>
        <v>0</v>
      </c>
      <c r="W545" s="82">
        <f>IF(W427="-","-",W427*INDEX('3c Mappings'!$C$8:$O$21,MATCH($C545,'3c Mappings'!$B$8:$B$21,0),MATCH($B545,'3c Mappings'!$C$7:$O$7,0)))</f>
        <v>0</v>
      </c>
      <c r="X545" s="82" t="str">
        <f>IF(X427="-","-",X427*INDEX('3c Mappings'!$C$8:$O$21,MATCH($C545,'3c Mappings'!$B$8:$B$21,0),MATCH($B545,'3c Mappings'!$C$7:$O$7,0)))</f>
        <v>-</v>
      </c>
      <c r="Y545" s="82" t="str">
        <f>IF(Y427="-","-",Y427*INDEX('3c Mappings'!$C$8:$O$21,MATCH($C545,'3c Mappings'!$B$8:$B$21,0),MATCH($B545,'3c Mappings'!$C$7:$O$7,0)))</f>
        <v>-</v>
      </c>
      <c r="Z545" s="10"/>
    </row>
    <row r="546" spans="1:26" s="14" customFormat="1" ht="11.25">
      <c r="A546" s="10"/>
      <c r="B546" s="74" t="s">
        <v>168</v>
      </c>
      <c r="C546" s="155" t="s">
        <v>137</v>
      </c>
      <c r="D546" s="189"/>
      <c r="E546" s="29"/>
      <c r="F546" s="82"/>
      <c r="G546" s="82"/>
      <c r="H546" s="82"/>
      <c r="I546" s="82"/>
      <c r="J546" s="82"/>
      <c r="K546" s="82"/>
      <c r="L546" s="82"/>
      <c r="M546" s="82"/>
      <c r="N546" s="84"/>
      <c r="O546" s="82"/>
      <c r="P546" s="82"/>
      <c r="Q546" s="82"/>
      <c r="R546" s="82"/>
      <c r="S546" s="82"/>
      <c r="T546" s="82"/>
      <c r="U546" s="82"/>
      <c r="V546" s="82">
        <f>IF(V428="-","-",V428*INDEX('3c Mappings'!$C$8:$O$21,MATCH($C546,'3c Mappings'!$B$8:$B$21,0),MATCH($B546,'3c Mappings'!$C$7:$O$7,0)))</f>
        <v>0</v>
      </c>
      <c r="W546" s="82">
        <f>IF(W428="-","-",W428*INDEX('3c Mappings'!$C$8:$O$21,MATCH($C546,'3c Mappings'!$B$8:$B$21,0),MATCH($B546,'3c Mappings'!$C$7:$O$7,0)))</f>
        <v>0</v>
      </c>
      <c r="X546" s="82" t="str">
        <f>IF(X428="-","-",X428*INDEX('3c Mappings'!$C$8:$O$21,MATCH($C546,'3c Mappings'!$B$8:$B$21,0),MATCH($B546,'3c Mappings'!$C$7:$O$7,0)))</f>
        <v>-</v>
      </c>
      <c r="Y546" s="82" t="str">
        <f>IF(Y428="-","-",Y428*INDEX('3c Mappings'!$C$8:$O$21,MATCH($C546,'3c Mappings'!$B$8:$B$21,0),MATCH($B546,'3c Mappings'!$C$7:$O$7,0)))</f>
        <v>-</v>
      </c>
      <c r="Z546" s="10"/>
    </row>
    <row r="547" spans="1:26" s="14" customFormat="1" ht="12.6" customHeight="1">
      <c r="A547" s="10"/>
      <c r="B547" s="74" t="s">
        <v>156</v>
      </c>
      <c r="C547" s="155" t="s">
        <v>138</v>
      </c>
      <c r="D547" s="189"/>
      <c r="E547" s="29"/>
      <c r="F547" s="82"/>
      <c r="G547" s="82"/>
      <c r="H547" s="82"/>
      <c r="I547" s="82"/>
      <c r="J547" s="82"/>
      <c r="K547" s="82"/>
      <c r="L547" s="82"/>
      <c r="M547" s="82"/>
      <c r="N547" s="84"/>
      <c r="O547" s="82"/>
      <c r="P547" s="82"/>
      <c r="Q547" s="82"/>
      <c r="R547" s="82"/>
      <c r="S547" s="82"/>
      <c r="T547" s="82"/>
      <c r="U547" s="82"/>
      <c r="V547" s="82">
        <f>IF(V416="-","-",V416*INDEX('3c Mappings'!$C$8:$O$21,MATCH($C547,'3c Mappings'!$B$8:$B$21,0),MATCH($B547,'3c Mappings'!$C$7:$O$7,0)))</f>
        <v>0</v>
      </c>
      <c r="W547" s="82">
        <f>IF(W416="-","-",W416*INDEX('3c Mappings'!$C$8:$O$21,MATCH($C547,'3c Mappings'!$B$8:$B$21,0),MATCH($B547,'3c Mappings'!$C$7:$O$7,0)))</f>
        <v>0</v>
      </c>
      <c r="X547" s="82" t="str">
        <f>IF(X416="-","-",X416*INDEX('3c Mappings'!$C$8:$O$21,MATCH($C547,'3c Mappings'!$B$8:$B$21,0),MATCH($B547,'3c Mappings'!$C$7:$O$7,0)))</f>
        <v>-</v>
      </c>
      <c r="Y547" s="82" t="str">
        <f>IF(Y416="-","-",Y416*INDEX('3c Mappings'!$C$8:$O$21,MATCH($C547,'3c Mappings'!$B$8:$B$21,0),MATCH($B547,'3c Mappings'!$C$7:$O$7,0)))</f>
        <v>-</v>
      </c>
      <c r="Z547" s="10"/>
    </row>
    <row r="548" spans="1:26" s="14" customFormat="1" ht="11.25">
      <c r="A548" s="10"/>
      <c r="B548" s="74" t="s">
        <v>157</v>
      </c>
      <c r="C548" s="155" t="s">
        <v>138</v>
      </c>
      <c r="D548" s="189"/>
      <c r="E548" s="29"/>
      <c r="F548" s="82"/>
      <c r="G548" s="82"/>
      <c r="H548" s="82"/>
      <c r="I548" s="82"/>
      <c r="J548" s="82"/>
      <c r="K548" s="82"/>
      <c r="L548" s="82"/>
      <c r="M548" s="82"/>
      <c r="N548" s="84"/>
      <c r="O548" s="82"/>
      <c r="P548" s="82"/>
      <c r="Q548" s="82"/>
      <c r="R548" s="82"/>
      <c r="S548" s="82"/>
      <c r="T548" s="82"/>
      <c r="U548" s="82"/>
      <c r="V548" s="82">
        <f>IF(V417="-","-",V417*INDEX('3c Mappings'!$C$8:$O$21,MATCH($C548,'3c Mappings'!$B$8:$B$21,0),MATCH($B548,'3c Mappings'!$C$7:$O$7,0)))</f>
        <v>0</v>
      </c>
      <c r="W548" s="82">
        <f>IF(W417="-","-",W417*INDEX('3c Mappings'!$C$8:$O$21,MATCH($C548,'3c Mappings'!$B$8:$B$21,0),MATCH($B548,'3c Mappings'!$C$7:$O$7,0)))</f>
        <v>0</v>
      </c>
      <c r="X548" s="82" t="str">
        <f>IF(X417="-","-",X417*INDEX('3c Mappings'!$C$8:$O$21,MATCH($C548,'3c Mappings'!$B$8:$B$21,0),MATCH($B548,'3c Mappings'!$C$7:$O$7,0)))</f>
        <v>-</v>
      </c>
      <c r="Y548" s="82" t="str">
        <f>IF(Y417="-","-",Y417*INDEX('3c Mappings'!$C$8:$O$21,MATCH($C548,'3c Mappings'!$B$8:$B$21,0),MATCH($B548,'3c Mappings'!$C$7:$O$7,0)))</f>
        <v>-</v>
      </c>
      <c r="Z548" s="10"/>
    </row>
    <row r="549" spans="1:26" s="14" customFormat="1" ht="11.25">
      <c r="A549" s="10"/>
      <c r="B549" s="74" t="s">
        <v>158</v>
      </c>
      <c r="C549" s="155" t="s">
        <v>138</v>
      </c>
      <c r="D549" s="189"/>
      <c r="E549" s="29"/>
      <c r="F549" s="82"/>
      <c r="G549" s="82"/>
      <c r="H549" s="82"/>
      <c r="I549" s="82"/>
      <c r="J549" s="82"/>
      <c r="K549" s="82"/>
      <c r="L549" s="82"/>
      <c r="M549" s="82"/>
      <c r="N549" s="84"/>
      <c r="O549" s="82"/>
      <c r="P549" s="82"/>
      <c r="Q549" s="82"/>
      <c r="R549" s="82"/>
      <c r="S549" s="82"/>
      <c r="T549" s="82"/>
      <c r="U549" s="82"/>
      <c r="V549" s="82">
        <f>IF(V418="-","-",V418*INDEX('3c Mappings'!$C$8:$O$21,MATCH($C549,'3c Mappings'!$B$8:$B$21,0),MATCH($B549,'3c Mappings'!$C$7:$O$7,0)))</f>
        <v>0</v>
      </c>
      <c r="W549" s="82">
        <f>IF(W418="-","-",W418*INDEX('3c Mappings'!$C$8:$O$21,MATCH($C549,'3c Mappings'!$B$8:$B$21,0),MATCH($B549,'3c Mappings'!$C$7:$O$7,0)))</f>
        <v>0</v>
      </c>
      <c r="X549" s="82" t="str">
        <f>IF(X418="-","-",X418*INDEX('3c Mappings'!$C$8:$O$21,MATCH($C549,'3c Mappings'!$B$8:$B$21,0),MATCH($B549,'3c Mappings'!$C$7:$O$7,0)))</f>
        <v>-</v>
      </c>
      <c r="Y549" s="82" t="str">
        <f>IF(Y418="-","-",Y418*INDEX('3c Mappings'!$C$8:$O$21,MATCH($C549,'3c Mappings'!$B$8:$B$21,0),MATCH($B549,'3c Mappings'!$C$7:$O$7,0)))</f>
        <v>-</v>
      </c>
      <c r="Z549" s="10"/>
    </row>
    <row r="550" spans="1:26" s="14" customFormat="1" ht="11.25">
      <c r="A550" s="10"/>
      <c r="B550" s="74" t="s">
        <v>159</v>
      </c>
      <c r="C550" s="155" t="s">
        <v>138</v>
      </c>
      <c r="D550" s="189"/>
      <c r="E550" s="29"/>
      <c r="F550" s="82"/>
      <c r="G550" s="82"/>
      <c r="H550" s="82"/>
      <c r="I550" s="82"/>
      <c r="J550" s="82"/>
      <c r="K550" s="82"/>
      <c r="L550" s="82"/>
      <c r="M550" s="82"/>
      <c r="N550" s="84"/>
      <c r="O550" s="82"/>
      <c r="P550" s="82"/>
      <c r="Q550" s="82"/>
      <c r="R550" s="82"/>
      <c r="S550" s="82"/>
      <c r="T550" s="82"/>
      <c r="U550" s="82"/>
      <c r="V550" s="82">
        <f>IF(V419="-","-",V419*INDEX('3c Mappings'!$C$8:$O$21,MATCH($C550,'3c Mappings'!$B$8:$B$21,0),MATCH($B550,'3c Mappings'!$C$7:$O$7,0)))</f>
        <v>0</v>
      </c>
      <c r="W550" s="82">
        <f>IF(W419="-","-",W419*INDEX('3c Mappings'!$C$8:$O$21,MATCH($C550,'3c Mappings'!$B$8:$B$21,0),MATCH($B550,'3c Mappings'!$C$7:$O$7,0)))</f>
        <v>0</v>
      </c>
      <c r="X550" s="82" t="str">
        <f>IF(X419="-","-",X419*INDEX('3c Mappings'!$C$8:$O$21,MATCH($C550,'3c Mappings'!$B$8:$B$21,0),MATCH($B550,'3c Mappings'!$C$7:$O$7,0)))</f>
        <v>-</v>
      </c>
      <c r="Y550" s="82" t="str">
        <f>IF(Y419="-","-",Y419*INDEX('3c Mappings'!$C$8:$O$21,MATCH($C550,'3c Mappings'!$B$8:$B$21,0),MATCH($B550,'3c Mappings'!$C$7:$O$7,0)))</f>
        <v>-</v>
      </c>
      <c r="Z550" s="10"/>
    </row>
    <row r="551" spans="1:26" s="14" customFormat="1" ht="11.25">
      <c r="A551" s="10"/>
      <c r="B551" s="74" t="s">
        <v>160</v>
      </c>
      <c r="C551" s="155" t="s">
        <v>138</v>
      </c>
      <c r="D551" s="189"/>
      <c r="E551" s="29"/>
      <c r="F551" s="82"/>
      <c r="G551" s="82"/>
      <c r="H551" s="82"/>
      <c r="I551" s="82"/>
      <c r="J551" s="82"/>
      <c r="K551" s="82"/>
      <c r="L551" s="82"/>
      <c r="M551" s="82"/>
      <c r="N551" s="84"/>
      <c r="O551" s="82"/>
      <c r="P551" s="82"/>
      <c r="Q551" s="82"/>
      <c r="R551" s="82"/>
      <c r="S551" s="82"/>
      <c r="T551" s="82"/>
      <c r="U551" s="82"/>
      <c r="V551" s="82">
        <f>IF(V420="-","-",V420*INDEX('3c Mappings'!$C$8:$O$21,MATCH($C551,'3c Mappings'!$B$8:$B$21,0),MATCH($B551,'3c Mappings'!$C$7:$O$7,0)))</f>
        <v>0</v>
      </c>
      <c r="W551" s="82">
        <f>IF(W420="-","-",W420*INDEX('3c Mappings'!$C$8:$O$21,MATCH($C551,'3c Mappings'!$B$8:$B$21,0),MATCH($B551,'3c Mappings'!$C$7:$O$7,0)))</f>
        <v>0</v>
      </c>
      <c r="X551" s="82" t="str">
        <f>IF(X420="-","-",X420*INDEX('3c Mappings'!$C$8:$O$21,MATCH($C551,'3c Mappings'!$B$8:$B$21,0),MATCH($B551,'3c Mappings'!$C$7:$O$7,0)))</f>
        <v>-</v>
      </c>
      <c r="Y551" s="82" t="str">
        <f>IF(Y420="-","-",Y420*INDEX('3c Mappings'!$C$8:$O$21,MATCH($C551,'3c Mappings'!$B$8:$B$21,0),MATCH($B551,'3c Mappings'!$C$7:$O$7,0)))</f>
        <v>-</v>
      </c>
      <c r="Z551" s="10"/>
    </row>
    <row r="552" spans="1:26" s="14" customFormat="1" ht="11.25">
      <c r="A552" s="10"/>
      <c r="B552" s="74" t="s">
        <v>161</v>
      </c>
      <c r="C552" s="155" t="s">
        <v>138</v>
      </c>
      <c r="D552" s="189"/>
      <c r="E552" s="29"/>
      <c r="F552" s="82"/>
      <c r="G552" s="82"/>
      <c r="H552" s="82"/>
      <c r="I552" s="82"/>
      <c r="J552" s="82"/>
      <c r="K552" s="82"/>
      <c r="L552" s="82"/>
      <c r="M552" s="82"/>
      <c r="N552" s="84"/>
      <c r="O552" s="82"/>
      <c r="P552" s="82"/>
      <c r="Q552" s="82"/>
      <c r="R552" s="82"/>
      <c r="S552" s="82"/>
      <c r="T552" s="82"/>
      <c r="U552" s="82"/>
      <c r="V552" s="82">
        <f>IF(V421="-","-",V421*INDEX('3c Mappings'!$C$8:$O$21,MATCH($C552,'3c Mappings'!$B$8:$B$21,0),MATCH($B552,'3c Mappings'!$C$7:$O$7,0)))</f>
        <v>0</v>
      </c>
      <c r="W552" s="82">
        <f>IF(W421="-","-",W421*INDEX('3c Mappings'!$C$8:$O$21,MATCH($C552,'3c Mappings'!$B$8:$B$21,0),MATCH($B552,'3c Mappings'!$C$7:$O$7,0)))</f>
        <v>0</v>
      </c>
      <c r="X552" s="82" t="str">
        <f>IF(X421="-","-",X421*INDEX('3c Mappings'!$C$8:$O$21,MATCH($C552,'3c Mappings'!$B$8:$B$21,0),MATCH($B552,'3c Mappings'!$C$7:$O$7,0)))</f>
        <v>-</v>
      </c>
      <c r="Y552" s="82" t="str">
        <f>IF(Y421="-","-",Y421*INDEX('3c Mappings'!$C$8:$O$21,MATCH($C552,'3c Mappings'!$B$8:$B$21,0),MATCH($B552,'3c Mappings'!$C$7:$O$7,0)))</f>
        <v>-</v>
      </c>
      <c r="Z552" s="10"/>
    </row>
    <row r="553" spans="1:26" s="14" customFormat="1" ht="11.25">
      <c r="A553" s="10"/>
      <c r="B553" s="74" t="s">
        <v>162</v>
      </c>
      <c r="C553" s="155" t="s">
        <v>138</v>
      </c>
      <c r="D553" s="189"/>
      <c r="E553" s="29"/>
      <c r="F553" s="82"/>
      <c r="G553" s="82"/>
      <c r="H553" s="82"/>
      <c r="I553" s="82"/>
      <c r="J553" s="82"/>
      <c r="K553" s="82"/>
      <c r="L553" s="82"/>
      <c r="M553" s="82"/>
      <c r="N553" s="84"/>
      <c r="O553" s="82"/>
      <c r="P553" s="82"/>
      <c r="Q553" s="82"/>
      <c r="R553" s="82"/>
      <c r="S553" s="82"/>
      <c r="T553" s="82"/>
      <c r="U553" s="82"/>
      <c r="V553" s="82">
        <f>IF(V422="-","-",V422*INDEX('3c Mappings'!$C$8:$O$21,MATCH($C553,'3c Mappings'!$B$8:$B$21,0),MATCH($B553,'3c Mappings'!$C$7:$O$7,0)))</f>
        <v>0</v>
      </c>
      <c r="W553" s="82">
        <f>IF(W422="-","-",W422*INDEX('3c Mappings'!$C$8:$O$21,MATCH($C553,'3c Mappings'!$B$8:$B$21,0),MATCH($B553,'3c Mappings'!$C$7:$O$7,0)))</f>
        <v>0</v>
      </c>
      <c r="X553" s="82" t="str">
        <f>IF(X422="-","-",X422*INDEX('3c Mappings'!$C$8:$O$21,MATCH($C553,'3c Mappings'!$B$8:$B$21,0),MATCH($B553,'3c Mappings'!$C$7:$O$7,0)))</f>
        <v>-</v>
      </c>
      <c r="Y553" s="82" t="str">
        <f>IF(Y422="-","-",Y422*INDEX('3c Mappings'!$C$8:$O$21,MATCH($C553,'3c Mappings'!$B$8:$B$21,0),MATCH($B553,'3c Mappings'!$C$7:$O$7,0)))</f>
        <v>-</v>
      </c>
      <c r="Z553" s="10"/>
    </row>
    <row r="554" spans="1:26" s="14" customFormat="1" ht="11.25">
      <c r="A554" s="10"/>
      <c r="B554" s="74" t="s">
        <v>163</v>
      </c>
      <c r="C554" s="155" t="s">
        <v>138</v>
      </c>
      <c r="D554" s="189"/>
      <c r="E554" s="29"/>
      <c r="F554" s="82"/>
      <c r="G554" s="82"/>
      <c r="H554" s="82"/>
      <c r="I554" s="82"/>
      <c r="J554" s="82"/>
      <c r="K554" s="82"/>
      <c r="L554" s="82"/>
      <c r="M554" s="82"/>
      <c r="N554" s="84"/>
      <c r="O554" s="82"/>
      <c r="P554" s="82"/>
      <c r="Q554" s="82"/>
      <c r="R554" s="82"/>
      <c r="S554" s="82"/>
      <c r="T554" s="82"/>
      <c r="U554" s="82"/>
      <c r="V554" s="82">
        <f>IF(V423="-","-",V423*INDEX('3c Mappings'!$C$8:$O$21,MATCH($C554,'3c Mappings'!$B$8:$B$21,0),MATCH($B554,'3c Mappings'!$C$7:$O$7,0)))</f>
        <v>0</v>
      </c>
      <c r="W554" s="82">
        <f>IF(W423="-","-",W423*INDEX('3c Mappings'!$C$8:$O$21,MATCH($C554,'3c Mappings'!$B$8:$B$21,0),MATCH($B554,'3c Mappings'!$C$7:$O$7,0)))</f>
        <v>0</v>
      </c>
      <c r="X554" s="82" t="str">
        <f>IF(X423="-","-",X423*INDEX('3c Mappings'!$C$8:$O$21,MATCH($C554,'3c Mappings'!$B$8:$B$21,0),MATCH($B554,'3c Mappings'!$C$7:$O$7,0)))</f>
        <v>-</v>
      </c>
      <c r="Y554" s="82" t="str">
        <f>IF(Y423="-","-",Y423*INDEX('3c Mappings'!$C$8:$O$21,MATCH($C554,'3c Mappings'!$B$8:$B$21,0),MATCH($B554,'3c Mappings'!$C$7:$O$7,0)))</f>
        <v>-</v>
      </c>
      <c r="Z554" s="10"/>
    </row>
    <row r="555" spans="1:26" s="14" customFormat="1" ht="11.25">
      <c r="A555" s="10"/>
      <c r="B555" s="74" t="s">
        <v>164</v>
      </c>
      <c r="C555" s="155" t="s">
        <v>138</v>
      </c>
      <c r="D555" s="189"/>
      <c r="E555" s="29"/>
      <c r="F555" s="82"/>
      <c r="G555" s="82"/>
      <c r="H555" s="82"/>
      <c r="I555" s="82"/>
      <c r="J555" s="82"/>
      <c r="K555" s="82"/>
      <c r="L555" s="82"/>
      <c r="M555" s="82"/>
      <c r="N555" s="84"/>
      <c r="O555" s="82"/>
      <c r="P555" s="82"/>
      <c r="Q555" s="82"/>
      <c r="R555" s="82"/>
      <c r="S555" s="82"/>
      <c r="T555" s="82"/>
      <c r="U555" s="82"/>
      <c r="V555" s="82">
        <f>IF(V424="-","-",V424*INDEX('3c Mappings'!$C$8:$O$21,MATCH($C555,'3c Mappings'!$B$8:$B$21,0),MATCH($B555,'3c Mappings'!$C$7:$O$7,0)))</f>
        <v>0</v>
      </c>
      <c r="W555" s="82">
        <f>IF(W424="-","-",W424*INDEX('3c Mappings'!$C$8:$O$21,MATCH($C555,'3c Mappings'!$B$8:$B$21,0),MATCH($B555,'3c Mappings'!$C$7:$O$7,0)))</f>
        <v>0</v>
      </c>
      <c r="X555" s="82" t="str">
        <f>IF(X424="-","-",X424*INDEX('3c Mappings'!$C$8:$O$21,MATCH($C555,'3c Mappings'!$B$8:$B$21,0),MATCH($B555,'3c Mappings'!$C$7:$O$7,0)))</f>
        <v>-</v>
      </c>
      <c r="Y555" s="82" t="str">
        <f>IF(Y424="-","-",Y424*INDEX('3c Mappings'!$C$8:$O$21,MATCH($C555,'3c Mappings'!$B$8:$B$21,0),MATCH($B555,'3c Mappings'!$C$7:$O$7,0)))</f>
        <v>-</v>
      </c>
      <c r="Z555" s="10"/>
    </row>
    <row r="556" spans="1:26" s="14" customFormat="1" ht="11.25">
      <c r="A556" s="10"/>
      <c r="B556" s="74" t="s">
        <v>165</v>
      </c>
      <c r="C556" s="155" t="s">
        <v>138</v>
      </c>
      <c r="D556" s="189"/>
      <c r="E556" s="29"/>
      <c r="F556" s="82"/>
      <c r="G556" s="82"/>
      <c r="H556" s="82"/>
      <c r="I556" s="82"/>
      <c r="J556" s="82"/>
      <c r="K556" s="82"/>
      <c r="L556" s="82"/>
      <c r="M556" s="82"/>
      <c r="N556" s="84"/>
      <c r="O556" s="82"/>
      <c r="P556" s="82"/>
      <c r="Q556" s="82"/>
      <c r="R556" s="82"/>
      <c r="S556" s="82"/>
      <c r="T556" s="82"/>
      <c r="U556" s="82"/>
      <c r="V556" s="82">
        <f>IF(V425="-","-",V425*INDEX('3c Mappings'!$C$8:$O$21,MATCH($C556,'3c Mappings'!$B$8:$B$21,0),MATCH($B556,'3c Mappings'!$C$7:$O$7,0)))</f>
        <v>0</v>
      </c>
      <c r="W556" s="82">
        <f>IF(W425="-","-",W425*INDEX('3c Mappings'!$C$8:$O$21,MATCH($C556,'3c Mappings'!$B$8:$B$21,0),MATCH($B556,'3c Mappings'!$C$7:$O$7,0)))</f>
        <v>0</v>
      </c>
      <c r="X556" s="82" t="str">
        <f>IF(X425="-","-",X425*INDEX('3c Mappings'!$C$8:$O$21,MATCH($C556,'3c Mappings'!$B$8:$B$21,0),MATCH($B556,'3c Mappings'!$C$7:$O$7,0)))</f>
        <v>-</v>
      </c>
      <c r="Y556" s="82" t="str">
        <f>IF(Y425="-","-",Y425*INDEX('3c Mappings'!$C$8:$O$21,MATCH($C556,'3c Mappings'!$B$8:$B$21,0),MATCH($B556,'3c Mappings'!$C$7:$O$7,0)))</f>
        <v>-</v>
      </c>
      <c r="Z556" s="10"/>
    </row>
    <row r="557" spans="1:26" s="14" customFormat="1" ht="11.25">
      <c r="A557" s="10"/>
      <c r="B557" s="74" t="s">
        <v>166</v>
      </c>
      <c r="C557" s="155" t="s">
        <v>138</v>
      </c>
      <c r="D557" s="189"/>
      <c r="E557" s="29"/>
      <c r="F557" s="82"/>
      <c r="G557" s="82"/>
      <c r="H557" s="82"/>
      <c r="I557" s="82"/>
      <c r="J557" s="82"/>
      <c r="K557" s="82"/>
      <c r="L557" s="82"/>
      <c r="M557" s="82"/>
      <c r="N557" s="84"/>
      <c r="O557" s="82"/>
      <c r="P557" s="82"/>
      <c r="Q557" s="82"/>
      <c r="R557" s="82"/>
      <c r="S557" s="82"/>
      <c r="T557" s="82"/>
      <c r="U557" s="82"/>
      <c r="V557" s="82">
        <f>IF(V426="-","-",V426*INDEX('3c Mappings'!$C$8:$O$21,MATCH($C557,'3c Mappings'!$B$8:$B$21,0),MATCH($B557,'3c Mappings'!$C$7:$O$7,0)))</f>
        <v>0</v>
      </c>
      <c r="W557" s="82">
        <f>IF(W426="-","-",W426*INDEX('3c Mappings'!$C$8:$O$21,MATCH($C557,'3c Mappings'!$B$8:$B$21,0),MATCH($B557,'3c Mappings'!$C$7:$O$7,0)))</f>
        <v>0</v>
      </c>
      <c r="X557" s="82" t="str">
        <f>IF(X426="-","-",X426*INDEX('3c Mappings'!$C$8:$O$21,MATCH($C557,'3c Mappings'!$B$8:$B$21,0),MATCH($B557,'3c Mappings'!$C$7:$O$7,0)))</f>
        <v>-</v>
      </c>
      <c r="Y557" s="82" t="str">
        <f>IF(Y426="-","-",Y426*INDEX('3c Mappings'!$C$8:$O$21,MATCH($C557,'3c Mappings'!$B$8:$B$21,0),MATCH($B557,'3c Mappings'!$C$7:$O$7,0)))</f>
        <v>-</v>
      </c>
      <c r="Z557" s="10"/>
    </row>
    <row r="558" spans="1:26" s="14" customFormat="1" ht="11.25">
      <c r="A558" s="10"/>
      <c r="B558" s="74" t="s">
        <v>167</v>
      </c>
      <c r="C558" s="155" t="s">
        <v>138</v>
      </c>
      <c r="D558" s="189"/>
      <c r="E558" s="29"/>
      <c r="F558" s="82"/>
      <c r="G558" s="82"/>
      <c r="H558" s="82"/>
      <c r="I558" s="82"/>
      <c r="J558" s="82"/>
      <c r="K558" s="82"/>
      <c r="L558" s="82"/>
      <c r="M558" s="82"/>
      <c r="N558" s="84"/>
      <c r="O558" s="82"/>
      <c r="P558" s="82"/>
      <c r="Q558" s="82"/>
      <c r="R558" s="82"/>
      <c r="S558" s="82"/>
      <c r="T558" s="82"/>
      <c r="U558" s="82"/>
      <c r="V558" s="82">
        <f>IF(V427="-","-",V427*INDEX('3c Mappings'!$C$8:$O$21,MATCH($C558,'3c Mappings'!$B$8:$B$21,0),MATCH($B558,'3c Mappings'!$C$7:$O$7,0)))</f>
        <v>0.11433912643818374</v>
      </c>
      <c r="W558" s="82">
        <f>IF(W427="-","-",W427*INDEX('3c Mappings'!$C$8:$O$21,MATCH($C558,'3c Mappings'!$B$8:$B$21,0),MATCH($B558,'3c Mappings'!$C$7:$O$7,0)))</f>
        <v>0.14423474367527478</v>
      </c>
      <c r="X558" s="82" t="str">
        <f>IF(X427="-","-",X427*INDEX('3c Mappings'!$C$8:$O$21,MATCH($C558,'3c Mappings'!$B$8:$B$21,0),MATCH($B558,'3c Mappings'!$C$7:$O$7,0)))</f>
        <v>-</v>
      </c>
      <c r="Y558" s="82" t="str">
        <f>IF(Y427="-","-",Y427*INDEX('3c Mappings'!$C$8:$O$21,MATCH($C558,'3c Mappings'!$B$8:$B$21,0),MATCH($B558,'3c Mappings'!$C$7:$O$7,0)))</f>
        <v>-</v>
      </c>
      <c r="Z558" s="10"/>
    </row>
    <row r="559" spans="1:26" s="14" customFormat="1" ht="11.25">
      <c r="A559" s="10"/>
      <c r="B559" s="74" t="s">
        <v>168</v>
      </c>
      <c r="C559" s="155" t="s">
        <v>138</v>
      </c>
      <c r="D559" s="189"/>
      <c r="E559" s="29"/>
      <c r="F559" s="82"/>
      <c r="G559" s="82"/>
      <c r="H559" s="82"/>
      <c r="I559" s="82"/>
      <c r="J559" s="82"/>
      <c r="K559" s="82"/>
      <c r="L559" s="82"/>
      <c r="M559" s="82"/>
      <c r="N559" s="84"/>
      <c r="O559" s="82"/>
      <c r="P559" s="82"/>
      <c r="Q559" s="82"/>
      <c r="R559" s="82"/>
      <c r="S559" s="82"/>
      <c r="T559" s="82"/>
      <c r="U559" s="82"/>
      <c r="V559" s="82">
        <f>IF(V428="-","-",V428*INDEX('3c Mappings'!$C$8:$O$21,MATCH($C559,'3c Mappings'!$B$8:$B$21,0),MATCH($B559,'3c Mappings'!$C$7:$O$7,0)))</f>
        <v>11.41066029399671</v>
      </c>
      <c r="W559" s="82">
        <f>IF(W428="-","-",W428*INDEX('3c Mappings'!$C$8:$O$21,MATCH($C559,'3c Mappings'!$B$8:$B$21,0),MATCH($B559,'3c Mappings'!$C$7:$O$7,0)))</f>
        <v>14.392764576223271</v>
      </c>
      <c r="X559" s="82" t="str">
        <f>IF(X428="-","-",X428*INDEX('3c Mappings'!$C$8:$O$21,MATCH($C559,'3c Mappings'!$B$8:$B$21,0),MATCH($B559,'3c Mappings'!$C$7:$O$7,0)))</f>
        <v>-</v>
      </c>
      <c r="Y559" s="82" t="str">
        <f>IF(Y428="-","-",Y428*INDEX('3c Mappings'!$C$8:$O$21,MATCH($C559,'3c Mappings'!$B$8:$B$21,0),MATCH($B559,'3c Mappings'!$C$7:$O$7,0)))</f>
        <v>-</v>
      </c>
      <c r="Z559" s="10"/>
    </row>
    <row r="560" spans="1:26" s="14" customFormat="1" ht="12.6" customHeight="1">
      <c r="A560" s="10"/>
      <c r="B560" s="74" t="s">
        <v>156</v>
      </c>
      <c r="C560" s="155" t="s">
        <v>139</v>
      </c>
      <c r="D560" s="189"/>
      <c r="E560" s="29"/>
      <c r="F560" s="82"/>
      <c r="G560" s="82"/>
      <c r="H560" s="82"/>
      <c r="I560" s="82"/>
      <c r="J560" s="82"/>
      <c r="K560" s="82"/>
      <c r="L560" s="82"/>
      <c r="M560" s="82"/>
      <c r="N560" s="84"/>
      <c r="O560" s="82"/>
      <c r="P560" s="82"/>
      <c r="Q560" s="82"/>
      <c r="R560" s="82"/>
      <c r="S560" s="82"/>
      <c r="T560" s="82"/>
      <c r="U560" s="82"/>
      <c r="V560" s="82">
        <f>IF(V416="-","-",V416*INDEX('3c Mappings'!$C$8:$O$21,MATCH($C560,'3c Mappings'!$B$8:$B$21,0),MATCH($B560,'3c Mappings'!$C$7:$O$7,0)))</f>
        <v>0</v>
      </c>
      <c r="W560" s="82">
        <f>IF(W416="-","-",W416*INDEX('3c Mappings'!$C$8:$O$21,MATCH($C560,'3c Mappings'!$B$8:$B$21,0),MATCH($B560,'3c Mappings'!$C$7:$O$7,0)))</f>
        <v>0</v>
      </c>
      <c r="X560" s="82" t="str">
        <f>IF(X416="-","-",X416*INDEX('3c Mappings'!$C$8:$O$21,MATCH($C560,'3c Mappings'!$B$8:$B$21,0),MATCH($B560,'3c Mappings'!$C$7:$O$7,0)))</f>
        <v>-</v>
      </c>
      <c r="Y560" s="82" t="str">
        <f>IF(Y416="-","-",Y416*INDEX('3c Mappings'!$C$8:$O$21,MATCH($C560,'3c Mappings'!$B$8:$B$21,0),MATCH($B560,'3c Mappings'!$C$7:$O$7,0)))</f>
        <v>-</v>
      </c>
      <c r="Z560" s="10"/>
    </row>
    <row r="561" spans="1:26" s="14" customFormat="1" ht="11.25">
      <c r="A561" s="10"/>
      <c r="B561" s="74" t="s">
        <v>157</v>
      </c>
      <c r="C561" s="155" t="s">
        <v>139</v>
      </c>
      <c r="D561" s="189"/>
      <c r="E561" s="29"/>
      <c r="F561" s="82"/>
      <c r="G561" s="82"/>
      <c r="H561" s="82"/>
      <c r="I561" s="82"/>
      <c r="J561" s="82"/>
      <c r="K561" s="82"/>
      <c r="L561" s="82"/>
      <c r="M561" s="82"/>
      <c r="N561" s="84"/>
      <c r="O561" s="82"/>
      <c r="P561" s="82"/>
      <c r="Q561" s="82"/>
      <c r="R561" s="82"/>
      <c r="S561" s="82"/>
      <c r="T561" s="82"/>
      <c r="U561" s="82"/>
      <c r="V561" s="82">
        <f>IF(V417="-","-",V417*INDEX('3c Mappings'!$C$8:$O$21,MATCH($C561,'3c Mappings'!$B$8:$B$21,0),MATCH($B561,'3c Mappings'!$C$7:$O$7,0)))</f>
        <v>0</v>
      </c>
      <c r="W561" s="82">
        <f>IF(W417="-","-",W417*INDEX('3c Mappings'!$C$8:$O$21,MATCH($C561,'3c Mappings'!$B$8:$B$21,0),MATCH($B561,'3c Mappings'!$C$7:$O$7,0)))</f>
        <v>0</v>
      </c>
      <c r="X561" s="82" t="str">
        <f>IF(X417="-","-",X417*INDEX('3c Mappings'!$C$8:$O$21,MATCH($C561,'3c Mappings'!$B$8:$B$21,0),MATCH($B561,'3c Mappings'!$C$7:$O$7,0)))</f>
        <v>-</v>
      </c>
      <c r="Y561" s="82" t="str">
        <f>IF(Y417="-","-",Y417*INDEX('3c Mappings'!$C$8:$O$21,MATCH($C561,'3c Mappings'!$B$8:$B$21,0),MATCH($B561,'3c Mappings'!$C$7:$O$7,0)))</f>
        <v>-</v>
      </c>
      <c r="Z561" s="10"/>
    </row>
    <row r="562" spans="1:26" s="14" customFormat="1" ht="11.25">
      <c r="A562" s="10"/>
      <c r="B562" s="74" t="s">
        <v>158</v>
      </c>
      <c r="C562" s="155" t="s">
        <v>139</v>
      </c>
      <c r="D562" s="189"/>
      <c r="E562" s="29"/>
      <c r="F562" s="82"/>
      <c r="G562" s="82"/>
      <c r="H562" s="82"/>
      <c r="I562" s="82"/>
      <c r="J562" s="82"/>
      <c r="K562" s="82"/>
      <c r="L562" s="82"/>
      <c r="M562" s="82"/>
      <c r="N562" s="84"/>
      <c r="O562" s="82"/>
      <c r="P562" s="82"/>
      <c r="Q562" s="82"/>
      <c r="R562" s="82"/>
      <c r="S562" s="82"/>
      <c r="T562" s="82"/>
      <c r="U562" s="82"/>
      <c r="V562" s="82">
        <f>IF(V418="-","-",V418*INDEX('3c Mappings'!$C$8:$O$21,MATCH($C562,'3c Mappings'!$B$8:$B$21,0),MATCH($B562,'3c Mappings'!$C$7:$O$7,0)))</f>
        <v>0</v>
      </c>
      <c r="W562" s="82">
        <f>IF(W418="-","-",W418*INDEX('3c Mappings'!$C$8:$O$21,MATCH($C562,'3c Mappings'!$B$8:$B$21,0),MATCH($B562,'3c Mappings'!$C$7:$O$7,0)))</f>
        <v>0</v>
      </c>
      <c r="X562" s="82" t="str">
        <f>IF(X418="-","-",X418*INDEX('3c Mappings'!$C$8:$O$21,MATCH($C562,'3c Mappings'!$B$8:$B$21,0),MATCH($B562,'3c Mappings'!$C$7:$O$7,0)))</f>
        <v>-</v>
      </c>
      <c r="Y562" s="82" t="str">
        <f>IF(Y418="-","-",Y418*INDEX('3c Mappings'!$C$8:$O$21,MATCH($C562,'3c Mappings'!$B$8:$B$21,0),MATCH($B562,'3c Mappings'!$C$7:$O$7,0)))</f>
        <v>-</v>
      </c>
      <c r="Z562" s="10"/>
    </row>
    <row r="563" spans="1:26" s="14" customFormat="1" ht="11.25">
      <c r="A563" s="10"/>
      <c r="B563" s="74" t="s">
        <v>159</v>
      </c>
      <c r="C563" s="155" t="s">
        <v>139</v>
      </c>
      <c r="D563" s="189"/>
      <c r="E563" s="29"/>
      <c r="F563" s="82"/>
      <c r="G563" s="82"/>
      <c r="H563" s="82"/>
      <c r="I563" s="82"/>
      <c r="J563" s="82"/>
      <c r="K563" s="82"/>
      <c r="L563" s="82"/>
      <c r="M563" s="82"/>
      <c r="N563" s="84"/>
      <c r="O563" s="82"/>
      <c r="P563" s="82"/>
      <c r="Q563" s="82"/>
      <c r="R563" s="82"/>
      <c r="S563" s="82"/>
      <c r="T563" s="82"/>
      <c r="U563" s="82"/>
      <c r="V563" s="82">
        <f>IF(V419="-","-",V419*INDEX('3c Mappings'!$C$8:$O$21,MATCH($C563,'3c Mappings'!$B$8:$B$21,0),MATCH($B563,'3c Mappings'!$C$7:$O$7,0)))</f>
        <v>0</v>
      </c>
      <c r="W563" s="82">
        <f>IF(W419="-","-",W419*INDEX('3c Mappings'!$C$8:$O$21,MATCH($C563,'3c Mappings'!$B$8:$B$21,0),MATCH($B563,'3c Mappings'!$C$7:$O$7,0)))</f>
        <v>0</v>
      </c>
      <c r="X563" s="82" t="str">
        <f>IF(X419="-","-",X419*INDEX('3c Mappings'!$C$8:$O$21,MATCH($C563,'3c Mappings'!$B$8:$B$21,0),MATCH($B563,'3c Mappings'!$C$7:$O$7,0)))</f>
        <v>-</v>
      </c>
      <c r="Y563" s="82" t="str">
        <f>IF(Y419="-","-",Y419*INDEX('3c Mappings'!$C$8:$O$21,MATCH($C563,'3c Mappings'!$B$8:$B$21,0),MATCH($B563,'3c Mappings'!$C$7:$O$7,0)))</f>
        <v>-</v>
      </c>
      <c r="Z563" s="10"/>
    </row>
    <row r="564" spans="1:26" s="14" customFormat="1" ht="11.25">
      <c r="A564" s="10"/>
      <c r="B564" s="74" t="s">
        <v>160</v>
      </c>
      <c r="C564" s="155" t="s">
        <v>139</v>
      </c>
      <c r="D564" s="189"/>
      <c r="E564" s="29"/>
      <c r="F564" s="82"/>
      <c r="G564" s="82"/>
      <c r="H564" s="82"/>
      <c r="I564" s="82"/>
      <c r="J564" s="82"/>
      <c r="K564" s="82"/>
      <c r="L564" s="82"/>
      <c r="M564" s="82"/>
      <c r="N564" s="84"/>
      <c r="O564" s="82"/>
      <c r="P564" s="82"/>
      <c r="Q564" s="82"/>
      <c r="R564" s="82"/>
      <c r="S564" s="82"/>
      <c r="T564" s="82"/>
      <c r="U564" s="82"/>
      <c r="V564" s="82">
        <f>IF(V420="-","-",V420*INDEX('3c Mappings'!$C$8:$O$21,MATCH($C564,'3c Mappings'!$B$8:$B$21,0),MATCH($B564,'3c Mappings'!$C$7:$O$7,0)))</f>
        <v>0</v>
      </c>
      <c r="W564" s="82">
        <f>IF(W420="-","-",W420*INDEX('3c Mappings'!$C$8:$O$21,MATCH($C564,'3c Mappings'!$B$8:$B$21,0),MATCH($B564,'3c Mappings'!$C$7:$O$7,0)))</f>
        <v>0</v>
      </c>
      <c r="X564" s="82" t="str">
        <f>IF(X420="-","-",X420*INDEX('3c Mappings'!$C$8:$O$21,MATCH($C564,'3c Mappings'!$B$8:$B$21,0),MATCH($B564,'3c Mappings'!$C$7:$O$7,0)))</f>
        <v>-</v>
      </c>
      <c r="Y564" s="82" t="str">
        <f>IF(Y420="-","-",Y420*INDEX('3c Mappings'!$C$8:$O$21,MATCH($C564,'3c Mappings'!$B$8:$B$21,0),MATCH($B564,'3c Mappings'!$C$7:$O$7,0)))</f>
        <v>-</v>
      </c>
      <c r="Z564" s="10"/>
    </row>
    <row r="565" spans="1:26" s="14" customFormat="1" ht="11.25">
      <c r="A565" s="10"/>
      <c r="B565" s="74" t="s">
        <v>161</v>
      </c>
      <c r="C565" s="155" t="s">
        <v>139</v>
      </c>
      <c r="D565" s="189"/>
      <c r="E565" s="29"/>
      <c r="F565" s="82"/>
      <c r="G565" s="82"/>
      <c r="H565" s="82"/>
      <c r="I565" s="82"/>
      <c r="J565" s="82"/>
      <c r="K565" s="82"/>
      <c r="L565" s="82"/>
      <c r="M565" s="82"/>
      <c r="N565" s="84"/>
      <c r="O565" s="82"/>
      <c r="P565" s="82"/>
      <c r="Q565" s="82"/>
      <c r="R565" s="82"/>
      <c r="S565" s="82"/>
      <c r="T565" s="82"/>
      <c r="U565" s="82"/>
      <c r="V565" s="82">
        <f>IF(V421="-","-",V421*INDEX('3c Mappings'!$C$8:$O$21,MATCH($C565,'3c Mappings'!$B$8:$B$21,0),MATCH($B565,'3c Mappings'!$C$7:$O$7,0)))</f>
        <v>0</v>
      </c>
      <c r="W565" s="82">
        <f>IF(W421="-","-",W421*INDEX('3c Mappings'!$C$8:$O$21,MATCH($C565,'3c Mappings'!$B$8:$B$21,0),MATCH($B565,'3c Mappings'!$C$7:$O$7,0)))</f>
        <v>0</v>
      </c>
      <c r="X565" s="82" t="str">
        <f>IF(X421="-","-",X421*INDEX('3c Mappings'!$C$8:$O$21,MATCH($C565,'3c Mappings'!$B$8:$B$21,0),MATCH($B565,'3c Mappings'!$C$7:$O$7,0)))</f>
        <v>-</v>
      </c>
      <c r="Y565" s="82" t="str">
        <f>IF(Y421="-","-",Y421*INDEX('3c Mappings'!$C$8:$O$21,MATCH($C565,'3c Mappings'!$B$8:$B$21,0),MATCH($B565,'3c Mappings'!$C$7:$O$7,0)))</f>
        <v>-</v>
      </c>
      <c r="Z565" s="10"/>
    </row>
    <row r="566" spans="1:26" s="14" customFormat="1" ht="11.25">
      <c r="A566" s="10"/>
      <c r="B566" s="74" t="s">
        <v>162</v>
      </c>
      <c r="C566" s="155" t="s">
        <v>139</v>
      </c>
      <c r="D566" s="189"/>
      <c r="E566" s="29"/>
      <c r="F566" s="82"/>
      <c r="G566" s="82"/>
      <c r="H566" s="82"/>
      <c r="I566" s="82"/>
      <c r="J566" s="82"/>
      <c r="K566" s="82"/>
      <c r="L566" s="82"/>
      <c r="M566" s="82"/>
      <c r="N566" s="84"/>
      <c r="O566" s="82"/>
      <c r="P566" s="82"/>
      <c r="Q566" s="82"/>
      <c r="R566" s="82"/>
      <c r="S566" s="82"/>
      <c r="T566" s="82"/>
      <c r="U566" s="82"/>
      <c r="V566" s="82">
        <f>IF(V422="-","-",V422*INDEX('3c Mappings'!$C$8:$O$21,MATCH($C566,'3c Mappings'!$B$8:$B$21,0),MATCH($B566,'3c Mappings'!$C$7:$O$7,0)))</f>
        <v>0</v>
      </c>
      <c r="W566" s="82">
        <f>IF(W422="-","-",W422*INDEX('3c Mappings'!$C$8:$O$21,MATCH($C566,'3c Mappings'!$B$8:$B$21,0),MATCH($B566,'3c Mappings'!$C$7:$O$7,0)))</f>
        <v>0</v>
      </c>
      <c r="X566" s="82" t="str">
        <f>IF(X422="-","-",X422*INDEX('3c Mappings'!$C$8:$O$21,MATCH($C566,'3c Mappings'!$B$8:$B$21,0),MATCH($B566,'3c Mappings'!$C$7:$O$7,0)))</f>
        <v>-</v>
      </c>
      <c r="Y566" s="82" t="str">
        <f>IF(Y422="-","-",Y422*INDEX('3c Mappings'!$C$8:$O$21,MATCH($C566,'3c Mappings'!$B$8:$B$21,0),MATCH($B566,'3c Mappings'!$C$7:$O$7,0)))</f>
        <v>-</v>
      </c>
      <c r="Z566" s="10"/>
    </row>
    <row r="567" spans="1:26" s="14" customFormat="1" ht="11.25">
      <c r="A567" s="10"/>
      <c r="B567" s="74" t="s">
        <v>163</v>
      </c>
      <c r="C567" s="155" t="s">
        <v>139</v>
      </c>
      <c r="D567" s="189"/>
      <c r="E567" s="29"/>
      <c r="F567" s="82"/>
      <c r="G567" s="82"/>
      <c r="H567" s="82"/>
      <c r="I567" s="82"/>
      <c r="J567" s="82"/>
      <c r="K567" s="82"/>
      <c r="L567" s="82"/>
      <c r="M567" s="82"/>
      <c r="N567" s="84"/>
      <c r="O567" s="82"/>
      <c r="P567" s="82"/>
      <c r="Q567" s="82"/>
      <c r="R567" s="82"/>
      <c r="S567" s="82"/>
      <c r="T567" s="82"/>
      <c r="U567" s="82"/>
      <c r="V567" s="82">
        <f>IF(V423="-","-",V423*INDEX('3c Mappings'!$C$8:$O$21,MATCH($C567,'3c Mappings'!$B$8:$B$21,0),MATCH($B567,'3c Mappings'!$C$7:$O$7,0)))</f>
        <v>0</v>
      </c>
      <c r="W567" s="82">
        <f>IF(W423="-","-",W423*INDEX('3c Mappings'!$C$8:$O$21,MATCH($C567,'3c Mappings'!$B$8:$B$21,0),MATCH($B567,'3c Mappings'!$C$7:$O$7,0)))</f>
        <v>0</v>
      </c>
      <c r="X567" s="82" t="str">
        <f>IF(X423="-","-",X423*INDEX('3c Mappings'!$C$8:$O$21,MATCH($C567,'3c Mappings'!$B$8:$B$21,0),MATCH($B567,'3c Mappings'!$C$7:$O$7,0)))</f>
        <v>-</v>
      </c>
      <c r="Y567" s="82" t="str">
        <f>IF(Y423="-","-",Y423*INDEX('3c Mappings'!$C$8:$O$21,MATCH($C567,'3c Mappings'!$B$8:$B$21,0),MATCH($B567,'3c Mappings'!$C$7:$O$7,0)))</f>
        <v>-</v>
      </c>
      <c r="Z567" s="10"/>
    </row>
    <row r="568" spans="1:26" s="14" customFormat="1" ht="11.25">
      <c r="A568" s="10"/>
      <c r="B568" s="74" t="s">
        <v>164</v>
      </c>
      <c r="C568" s="155" t="s">
        <v>139</v>
      </c>
      <c r="D568" s="189"/>
      <c r="E568" s="29"/>
      <c r="F568" s="82"/>
      <c r="G568" s="82"/>
      <c r="H568" s="82"/>
      <c r="I568" s="82"/>
      <c r="J568" s="82"/>
      <c r="K568" s="82"/>
      <c r="L568" s="82"/>
      <c r="M568" s="82"/>
      <c r="N568" s="84"/>
      <c r="O568" s="82"/>
      <c r="P568" s="82"/>
      <c r="Q568" s="82"/>
      <c r="R568" s="82"/>
      <c r="S568" s="82"/>
      <c r="T568" s="82"/>
      <c r="U568" s="82"/>
      <c r="V568" s="82">
        <f>IF(V424="-","-",V424*INDEX('3c Mappings'!$C$8:$O$21,MATCH($C568,'3c Mappings'!$B$8:$B$21,0),MATCH($B568,'3c Mappings'!$C$7:$O$7,0)))</f>
        <v>0.16183930850417455</v>
      </c>
      <c r="W568" s="82">
        <f>IF(W424="-","-",W424*INDEX('3c Mappings'!$C$8:$O$21,MATCH($C568,'3c Mappings'!$B$8:$B$21,0),MATCH($B568,'3c Mappings'!$C$7:$O$7,0)))</f>
        <v>0.20658322851092656</v>
      </c>
      <c r="X568" s="82" t="str">
        <f>IF(X424="-","-",X424*INDEX('3c Mappings'!$C$8:$O$21,MATCH($C568,'3c Mappings'!$B$8:$B$21,0),MATCH($B568,'3c Mappings'!$C$7:$O$7,0)))</f>
        <v>-</v>
      </c>
      <c r="Y568" s="82" t="str">
        <f>IF(Y424="-","-",Y424*INDEX('3c Mappings'!$C$8:$O$21,MATCH($C568,'3c Mappings'!$B$8:$B$21,0),MATCH($B568,'3c Mappings'!$C$7:$O$7,0)))</f>
        <v>-</v>
      </c>
      <c r="Z568" s="10"/>
    </row>
    <row r="569" spans="1:26" s="14" customFormat="1" ht="11.25">
      <c r="A569" s="10"/>
      <c r="B569" s="74" t="s">
        <v>165</v>
      </c>
      <c r="C569" s="155" t="s">
        <v>139</v>
      </c>
      <c r="D569" s="189"/>
      <c r="E569" s="29"/>
      <c r="F569" s="82"/>
      <c r="G569" s="82"/>
      <c r="H569" s="82"/>
      <c r="I569" s="82"/>
      <c r="J569" s="82"/>
      <c r="K569" s="82"/>
      <c r="L569" s="82"/>
      <c r="M569" s="82"/>
      <c r="N569" s="84"/>
      <c r="O569" s="82"/>
      <c r="P569" s="82"/>
      <c r="Q569" s="82"/>
      <c r="R569" s="82"/>
      <c r="S569" s="82"/>
      <c r="T569" s="82"/>
      <c r="U569" s="82"/>
      <c r="V569" s="82">
        <f>IF(V425="-","-",V425*INDEX('3c Mappings'!$C$8:$O$21,MATCH($C569,'3c Mappings'!$B$8:$B$21,0),MATCH($B569,'3c Mappings'!$C$7:$O$7,0)))</f>
        <v>13.195110887135341</v>
      </c>
      <c r="W569" s="82">
        <f>IF(W425="-","-",W425*INDEX('3c Mappings'!$C$8:$O$21,MATCH($C569,'3c Mappings'!$B$8:$B$21,0),MATCH($B569,'3c Mappings'!$C$7:$O$7,0)))</f>
        <v>16.162366812733481</v>
      </c>
      <c r="X569" s="82" t="str">
        <f>IF(X425="-","-",X425*INDEX('3c Mappings'!$C$8:$O$21,MATCH($C569,'3c Mappings'!$B$8:$B$21,0),MATCH($B569,'3c Mappings'!$C$7:$O$7,0)))</f>
        <v>-</v>
      </c>
      <c r="Y569" s="82" t="str">
        <f>IF(Y425="-","-",Y425*INDEX('3c Mappings'!$C$8:$O$21,MATCH($C569,'3c Mappings'!$B$8:$B$21,0),MATCH($B569,'3c Mappings'!$C$7:$O$7,0)))</f>
        <v>-</v>
      </c>
      <c r="Z569" s="10"/>
    </row>
    <row r="570" spans="1:26" s="14" customFormat="1" ht="11.25">
      <c r="A570" s="10"/>
      <c r="B570" s="74" t="s">
        <v>166</v>
      </c>
      <c r="C570" s="155" t="s">
        <v>139</v>
      </c>
      <c r="D570" s="189"/>
      <c r="E570" s="29"/>
      <c r="F570" s="82"/>
      <c r="G570" s="82"/>
      <c r="H570" s="82"/>
      <c r="I570" s="82"/>
      <c r="J570" s="82"/>
      <c r="K570" s="82"/>
      <c r="L570" s="82"/>
      <c r="M570" s="82"/>
      <c r="N570" s="84"/>
      <c r="O570" s="82"/>
      <c r="P570" s="82"/>
      <c r="Q570" s="82"/>
      <c r="R570" s="82"/>
      <c r="S570" s="82"/>
      <c r="T570" s="82"/>
      <c r="U570" s="82"/>
      <c r="V570" s="82">
        <f>IF(V426="-","-",V426*INDEX('3c Mappings'!$C$8:$O$21,MATCH($C570,'3c Mappings'!$B$8:$B$21,0),MATCH($B570,'3c Mappings'!$C$7:$O$7,0)))</f>
        <v>0</v>
      </c>
      <c r="W570" s="82">
        <f>IF(W426="-","-",W426*INDEX('3c Mappings'!$C$8:$O$21,MATCH($C570,'3c Mappings'!$B$8:$B$21,0),MATCH($B570,'3c Mappings'!$C$7:$O$7,0)))</f>
        <v>0</v>
      </c>
      <c r="X570" s="82" t="str">
        <f>IF(X426="-","-",X426*INDEX('3c Mappings'!$C$8:$O$21,MATCH($C570,'3c Mappings'!$B$8:$B$21,0),MATCH($B570,'3c Mappings'!$C$7:$O$7,0)))</f>
        <v>-</v>
      </c>
      <c r="Y570" s="82" t="str">
        <f>IF(Y426="-","-",Y426*INDEX('3c Mappings'!$C$8:$O$21,MATCH($C570,'3c Mappings'!$B$8:$B$21,0),MATCH($B570,'3c Mappings'!$C$7:$O$7,0)))</f>
        <v>-</v>
      </c>
      <c r="Z570" s="10"/>
    </row>
    <row r="571" spans="1:26" s="14" customFormat="1" ht="11.25">
      <c r="A571" s="10"/>
      <c r="B571" s="74" t="s">
        <v>167</v>
      </c>
      <c r="C571" s="155" t="s">
        <v>139</v>
      </c>
      <c r="D571" s="189"/>
      <c r="E571" s="29"/>
      <c r="F571" s="82"/>
      <c r="G571" s="82"/>
      <c r="H571" s="82"/>
      <c r="I571" s="82"/>
      <c r="J571" s="82"/>
      <c r="K571" s="82"/>
      <c r="L571" s="82"/>
      <c r="M571" s="82"/>
      <c r="N571" s="84"/>
      <c r="O571" s="82"/>
      <c r="P571" s="82"/>
      <c r="Q571" s="82"/>
      <c r="R571" s="82"/>
      <c r="S571" s="82"/>
      <c r="T571" s="82"/>
      <c r="U571" s="82"/>
      <c r="V571" s="82">
        <f>IF(V427="-","-",V427*INDEX('3c Mappings'!$C$8:$O$21,MATCH($C571,'3c Mappings'!$B$8:$B$21,0),MATCH($B571,'3c Mappings'!$C$7:$O$7,0)))</f>
        <v>0</v>
      </c>
      <c r="W571" s="82">
        <f>IF(W427="-","-",W427*INDEX('3c Mappings'!$C$8:$O$21,MATCH($C571,'3c Mappings'!$B$8:$B$21,0),MATCH($B571,'3c Mappings'!$C$7:$O$7,0)))</f>
        <v>0</v>
      </c>
      <c r="X571" s="82" t="str">
        <f>IF(X427="-","-",X427*INDEX('3c Mappings'!$C$8:$O$21,MATCH($C571,'3c Mappings'!$B$8:$B$21,0),MATCH($B571,'3c Mappings'!$C$7:$O$7,0)))</f>
        <v>-</v>
      </c>
      <c r="Y571" s="82" t="str">
        <f>IF(Y427="-","-",Y427*INDEX('3c Mappings'!$C$8:$O$21,MATCH($C571,'3c Mappings'!$B$8:$B$21,0),MATCH($B571,'3c Mappings'!$C$7:$O$7,0)))</f>
        <v>-</v>
      </c>
      <c r="Z571" s="10"/>
    </row>
    <row r="572" spans="1:26" s="14" customFormat="1" ht="11.25">
      <c r="A572" s="10"/>
      <c r="B572" s="74" t="s">
        <v>168</v>
      </c>
      <c r="C572" s="155" t="s">
        <v>139</v>
      </c>
      <c r="D572" s="189"/>
      <c r="E572" s="29"/>
      <c r="F572" s="82"/>
      <c r="G572" s="82"/>
      <c r="H572" s="82"/>
      <c r="I572" s="82"/>
      <c r="J572" s="82"/>
      <c r="K572" s="82"/>
      <c r="L572" s="82"/>
      <c r="M572" s="82"/>
      <c r="N572" s="84"/>
      <c r="O572" s="82"/>
      <c r="P572" s="82"/>
      <c r="Q572" s="82"/>
      <c r="R572" s="82"/>
      <c r="S572" s="82"/>
      <c r="T572" s="82"/>
      <c r="U572" s="82"/>
      <c r="V572" s="82">
        <f>IF(V428="-","-",V428*INDEX('3c Mappings'!$C$8:$O$21,MATCH($C572,'3c Mappings'!$B$8:$B$21,0),MATCH($B572,'3c Mappings'!$C$7:$O$7,0)))</f>
        <v>0</v>
      </c>
      <c r="W572" s="82">
        <f>IF(W428="-","-",W428*INDEX('3c Mappings'!$C$8:$O$21,MATCH($C572,'3c Mappings'!$B$8:$B$21,0),MATCH($B572,'3c Mappings'!$C$7:$O$7,0)))</f>
        <v>0</v>
      </c>
      <c r="X572" s="82" t="str">
        <f>IF(X428="-","-",X428*INDEX('3c Mappings'!$C$8:$O$21,MATCH($C572,'3c Mappings'!$B$8:$B$21,0),MATCH($B572,'3c Mappings'!$C$7:$O$7,0)))</f>
        <v>-</v>
      </c>
      <c r="Y572" s="82" t="str">
        <f>IF(Y428="-","-",Y428*INDEX('3c Mappings'!$C$8:$O$21,MATCH($C572,'3c Mappings'!$B$8:$B$21,0),MATCH($B572,'3c Mappings'!$C$7:$O$7,0)))</f>
        <v>-</v>
      </c>
      <c r="Z572" s="10"/>
    </row>
    <row r="573" spans="1:26" s="14" customFormat="1" ht="12.6" customHeight="1">
      <c r="A573" s="10"/>
      <c r="B573" s="74" t="s">
        <v>156</v>
      </c>
      <c r="C573" s="155" t="s">
        <v>140</v>
      </c>
      <c r="D573" s="189"/>
      <c r="E573" s="29"/>
      <c r="F573" s="82"/>
      <c r="G573" s="82"/>
      <c r="H573" s="82"/>
      <c r="I573" s="82"/>
      <c r="J573" s="82"/>
      <c r="K573" s="82"/>
      <c r="L573" s="82"/>
      <c r="M573" s="82"/>
      <c r="N573" s="84"/>
      <c r="O573" s="82"/>
      <c r="P573" s="82"/>
      <c r="Q573" s="82"/>
      <c r="R573" s="82"/>
      <c r="S573" s="82"/>
      <c r="T573" s="82"/>
      <c r="U573" s="82"/>
      <c r="V573" s="82">
        <f>IF(V416="-","-",V416*INDEX('3c Mappings'!$C$8:$O$21,MATCH($C573,'3c Mappings'!$B$8:$B$21,0),MATCH($B573,'3c Mappings'!$C$7:$O$7,0)))</f>
        <v>0</v>
      </c>
      <c r="W573" s="82">
        <f>IF(W416="-","-",W416*INDEX('3c Mappings'!$C$8:$O$21,MATCH($C573,'3c Mappings'!$B$8:$B$21,0),MATCH($B573,'3c Mappings'!$C$7:$O$7,0)))</f>
        <v>0</v>
      </c>
      <c r="X573" s="82" t="str">
        <f>IF(X416="-","-",X416*INDEX('3c Mappings'!$C$8:$O$21,MATCH($C573,'3c Mappings'!$B$8:$B$21,0),MATCH($B573,'3c Mappings'!$C$7:$O$7,0)))</f>
        <v>-</v>
      </c>
      <c r="Y573" s="82" t="str">
        <f>IF(Y416="-","-",Y416*INDEX('3c Mappings'!$C$8:$O$21,MATCH($C573,'3c Mappings'!$B$8:$B$21,0),MATCH($B573,'3c Mappings'!$C$7:$O$7,0)))</f>
        <v>-</v>
      </c>
      <c r="Z573" s="10"/>
    </row>
    <row r="574" spans="1:26" s="14" customFormat="1" ht="11.25">
      <c r="A574" s="10"/>
      <c r="B574" s="74" t="s">
        <v>157</v>
      </c>
      <c r="C574" s="155" t="s">
        <v>140</v>
      </c>
      <c r="D574" s="189"/>
      <c r="E574" s="29"/>
      <c r="F574" s="82"/>
      <c r="G574" s="82"/>
      <c r="H574" s="82"/>
      <c r="I574" s="82"/>
      <c r="J574" s="82"/>
      <c r="K574" s="82"/>
      <c r="L574" s="82"/>
      <c r="M574" s="82"/>
      <c r="N574" s="84"/>
      <c r="O574" s="82"/>
      <c r="P574" s="82"/>
      <c r="Q574" s="82"/>
      <c r="R574" s="82"/>
      <c r="S574" s="82"/>
      <c r="T574" s="82"/>
      <c r="U574" s="82"/>
      <c r="V574" s="82">
        <f>IF(V417="-","-",V417*INDEX('3c Mappings'!$C$8:$O$21,MATCH($C574,'3c Mappings'!$B$8:$B$21,0),MATCH($B574,'3c Mappings'!$C$7:$O$7,0)))</f>
        <v>4.8659924222926092</v>
      </c>
      <c r="W574" s="82">
        <f>IF(W417="-","-",W417*INDEX('3c Mappings'!$C$8:$O$21,MATCH($C574,'3c Mappings'!$B$8:$B$21,0),MATCH($B574,'3c Mappings'!$C$7:$O$7,0)))</f>
        <v>6.0345199425867984</v>
      </c>
      <c r="X574" s="82" t="str">
        <f>IF(X417="-","-",X417*INDEX('3c Mappings'!$C$8:$O$21,MATCH($C574,'3c Mappings'!$B$8:$B$21,0),MATCH($B574,'3c Mappings'!$C$7:$O$7,0)))</f>
        <v>-</v>
      </c>
      <c r="Y574" s="82" t="str">
        <f>IF(Y417="-","-",Y417*INDEX('3c Mappings'!$C$8:$O$21,MATCH($C574,'3c Mappings'!$B$8:$B$21,0),MATCH($B574,'3c Mappings'!$C$7:$O$7,0)))</f>
        <v>-</v>
      </c>
      <c r="Z574" s="10"/>
    </row>
    <row r="575" spans="1:26" s="14" customFormat="1" ht="11.25">
      <c r="A575" s="10"/>
      <c r="B575" s="74" t="s">
        <v>158</v>
      </c>
      <c r="C575" s="155" t="s">
        <v>140</v>
      </c>
      <c r="D575" s="189"/>
      <c r="E575" s="29"/>
      <c r="F575" s="82"/>
      <c r="G575" s="82"/>
      <c r="H575" s="82"/>
      <c r="I575" s="82"/>
      <c r="J575" s="82"/>
      <c r="K575" s="82"/>
      <c r="L575" s="82"/>
      <c r="M575" s="82"/>
      <c r="N575" s="84"/>
      <c r="O575" s="82"/>
      <c r="P575" s="82"/>
      <c r="Q575" s="82"/>
      <c r="R575" s="82"/>
      <c r="S575" s="82"/>
      <c r="T575" s="82"/>
      <c r="U575" s="82"/>
      <c r="V575" s="82">
        <f>IF(V418="-","-",V418*INDEX('3c Mappings'!$C$8:$O$21,MATCH($C575,'3c Mappings'!$B$8:$B$21,0),MATCH($B575,'3c Mappings'!$C$7:$O$7,0)))</f>
        <v>6.832262869011549</v>
      </c>
      <c r="W575" s="82">
        <f>IF(W418="-","-",W418*INDEX('3c Mappings'!$C$8:$O$21,MATCH($C575,'3c Mappings'!$B$8:$B$21,0),MATCH($B575,'3c Mappings'!$C$7:$O$7,0)))</f>
        <v>8.6579528244558848</v>
      </c>
      <c r="X575" s="82" t="str">
        <f>IF(X418="-","-",X418*INDEX('3c Mappings'!$C$8:$O$21,MATCH($C575,'3c Mappings'!$B$8:$B$21,0),MATCH($B575,'3c Mappings'!$C$7:$O$7,0)))</f>
        <v>-</v>
      </c>
      <c r="Y575" s="82" t="str">
        <f>IF(Y418="-","-",Y418*INDEX('3c Mappings'!$C$8:$O$21,MATCH($C575,'3c Mappings'!$B$8:$B$21,0),MATCH($B575,'3c Mappings'!$C$7:$O$7,0)))</f>
        <v>-</v>
      </c>
      <c r="Z575" s="10"/>
    </row>
    <row r="576" spans="1:26" s="14" customFormat="1" ht="11.25">
      <c r="A576" s="10"/>
      <c r="B576" s="74" t="s">
        <v>159</v>
      </c>
      <c r="C576" s="155" t="s">
        <v>140</v>
      </c>
      <c r="D576" s="189"/>
      <c r="E576" s="29"/>
      <c r="F576" s="82"/>
      <c r="G576" s="82"/>
      <c r="H576" s="82"/>
      <c r="I576" s="82"/>
      <c r="J576" s="82"/>
      <c r="K576" s="82"/>
      <c r="L576" s="82"/>
      <c r="M576" s="82"/>
      <c r="N576" s="84"/>
      <c r="O576" s="82"/>
      <c r="P576" s="82"/>
      <c r="Q576" s="82"/>
      <c r="R576" s="82"/>
      <c r="S576" s="82"/>
      <c r="T576" s="82"/>
      <c r="U576" s="82"/>
      <c r="V576" s="82">
        <f>IF(V419="-","-",V419*INDEX('3c Mappings'!$C$8:$O$21,MATCH($C576,'3c Mappings'!$B$8:$B$21,0),MATCH($B576,'3c Mappings'!$C$7:$O$7,0)))</f>
        <v>0</v>
      </c>
      <c r="W576" s="82">
        <f>IF(W419="-","-",W419*INDEX('3c Mappings'!$C$8:$O$21,MATCH($C576,'3c Mappings'!$B$8:$B$21,0),MATCH($B576,'3c Mappings'!$C$7:$O$7,0)))</f>
        <v>0</v>
      </c>
      <c r="X576" s="82" t="str">
        <f>IF(X419="-","-",X419*INDEX('3c Mappings'!$C$8:$O$21,MATCH($C576,'3c Mappings'!$B$8:$B$21,0),MATCH($B576,'3c Mappings'!$C$7:$O$7,0)))</f>
        <v>-</v>
      </c>
      <c r="Y576" s="82" t="str">
        <f>IF(Y419="-","-",Y419*INDEX('3c Mappings'!$C$8:$O$21,MATCH($C576,'3c Mappings'!$B$8:$B$21,0),MATCH($B576,'3c Mappings'!$C$7:$O$7,0)))</f>
        <v>-</v>
      </c>
      <c r="Z576" s="10"/>
    </row>
    <row r="577" spans="1:26" s="14" customFormat="1" ht="11.25">
      <c r="A577" s="10"/>
      <c r="B577" s="74" t="s">
        <v>160</v>
      </c>
      <c r="C577" s="155" t="s">
        <v>140</v>
      </c>
      <c r="D577" s="189"/>
      <c r="E577" s="29"/>
      <c r="F577" s="82"/>
      <c r="G577" s="82"/>
      <c r="H577" s="82"/>
      <c r="I577" s="82"/>
      <c r="J577" s="82"/>
      <c r="K577" s="82"/>
      <c r="L577" s="82"/>
      <c r="M577" s="82"/>
      <c r="N577" s="84"/>
      <c r="O577" s="82"/>
      <c r="P577" s="82"/>
      <c r="Q577" s="82"/>
      <c r="R577" s="82"/>
      <c r="S577" s="82"/>
      <c r="T577" s="82"/>
      <c r="U577" s="82"/>
      <c r="V577" s="82">
        <f>IF(V420="-","-",V420*INDEX('3c Mappings'!$C$8:$O$21,MATCH($C577,'3c Mappings'!$B$8:$B$21,0),MATCH($B577,'3c Mappings'!$C$7:$O$7,0)))</f>
        <v>0</v>
      </c>
      <c r="W577" s="82">
        <f>IF(W420="-","-",W420*INDEX('3c Mappings'!$C$8:$O$21,MATCH($C577,'3c Mappings'!$B$8:$B$21,0),MATCH($B577,'3c Mappings'!$C$7:$O$7,0)))</f>
        <v>0</v>
      </c>
      <c r="X577" s="82" t="str">
        <f>IF(X420="-","-",X420*INDEX('3c Mappings'!$C$8:$O$21,MATCH($C577,'3c Mappings'!$B$8:$B$21,0),MATCH($B577,'3c Mappings'!$C$7:$O$7,0)))</f>
        <v>-</v>
      </c>
      <c r="Y577" s="82" t="str">
        <f>IF(Y420="-","-",Y420*INDEX('3c Mappings'!$C$8:$O$21,MATCH($C577,'3c Mappings'!$B$8:$B$21,0),MATCH($B577,'3c Mappings'!$C$7:$O$7,0)))</f>
        <v>-</v>
      </c>
      <c r="Z577" s="10"/>
    </row>
    <row r="578" spans="1:26" s="14" customFormat="1" ht="11.25">
      <c r="A578" s="10"/>
      <c r="B578" s="74" t="s">
        <v>161</v>
      </c>
      <c r="C578" s="155" t="s">
        <v>140</v>
      </c>
      <c r="D578" s="189"/>
      <c r="E578" s="29"/>
      <c r="F578" s="82"/>
      <c r="G578" s="82"/>
      <c r="H578" s="82"/>
      <c r="I578" s="82"/>
      <c r="J578" s="82"/>
      <c r="K578" s="82"/>
      <c r="L578" s="82"/>
      <c r="M578" s="82"/>
      <c r="N578" s="84"/>
      <c r="O578" s="82"/>
      <c r="P578" s="82"/>
      <c r="Q578" s="82"/>
      <c r="R578" s="82"/>
      <c r="S578" s="82"/>
      <c r="T578" s="82"/>
      <c r="U578" s="82"/>
      <c r="V578" s="82">
        <f>IF(V421="-","-",V421*INDEX('3c Mappings'!$C$8:$O$21,MATCH($C578,'3c Mappings'!$B$8:$B$21,0),MATCH($B578,'3c Mappings'!$C$7:$O$7,0)))</f>
        <v>6.0158577068873828E-2</v>
      </c>
      <c r="W578" s="82">
        <f>IF(W421="-","-",W421*INDEX('3c Mappings'!$C$8:$O$21,MATCH($C578,'3c Mappings'!$B$8:$B$21,0),MATCH($B578,'3c Mappings'!$C$7:$O$7,0)))</f>
        <v>7.7940982841082987E-2</v>
      </c>
      <c r="X578" s="82" t="str">
        <f>IF(X421="-","-",X421*INDEX('3c Mappings'!$C$8:$O$21,MATCH($C578,'3c Mappings'!$B$8:$B$21,0),MATCH($B578,'3c Mappings'!$C$7:$O$7,0)))</f>
        <v>-</v>
      </c>
      <c r="Y578" s="82" t="str">
        <f>IF(Y421="-","-",Y421*INDEX('3c Mappings'!$C$8:$O$21,MATCH($C578,'3c Mappings'!$B$8:$B$21,0),MATCH($B578,'3c Mappings'!$C$7:$O$7,0)))</f>
        <v>-</v>
      </c>
      <c r="Z578" s="10"/>
    </row>
    <row r="579" spans="1:26" s="14" customFormat="1" ht="11.25">
      <c r="A579" s="10"/>
      <c r="B579" s="74" t="s">
        <v>162</v>
      </c>
      <c r="C579" s="155" t="s">
        <v>140</v>
      </c>
      <c r="D579" s="189"/>
      <c r="E579" s="29"/>
      <c r="F579" s="82"/>
      <c r="G579" s="82"/>
      <c r="H579" s="82"/>
      <c r="I579" s="82"/>
      <c r="J579" s="82"/>
      <c r="K579" s="82"/>
      <c r="L579" s="82"/>
      <c r="M579" s="82"/>
      <c r="N579" s="84"/>
      <c r="O579" s="82"/>
      <c r="P579" s="82"/>
      <c r="Q579" s="82"/>
      <c r="R579" s="82"/>
      <c r="S579" s="82"/>
      <c r="T579" s="82"/>
      <c r="U579" s="82"/>
      <c r="V579" s="82">
        <f>IF(V422="-","-",V422*INDEX('3c Mappings'!$C$8:$O$21,MATCH($C579,'3c Mappings'!$B$8:$B$21,0),MATCH($B579,'3c Mappings'!$C$7:$O$7,0)))</f>
        <v>0</v>
      </c>
      <c r="W579" s="82">
        <f>IF(W422="-","-",W422*INDEX('3c Mappings'!$C$8:$O$21,MATCH($C579,'3c Mappings'!$B$8:$B$21,0),MATCH($B579,'3c Mappings'!$C$7:$O$7,0)))</f>
        <v>0</v>
      </c>
      <c r="X579" s="82" t="str">
        <f>IF(X422="-","-",X422*INDEX('3c Mappings'!$C$8:$O$21,MATCH($C579,'3c Mappings'!$B$8:$B$21,0),MATCH($B579,'3c Mappings'!$C$7:$O$7,0)))</f>
        <v>-</v>
      </c>
      <c r="Y579" s="82" t="str">
        <f>IF(Y422="-","-",Y422*INDEX('3c Mappings'!$C$8:$O$21,MATCH($C579,'3c Mappings'!$B$8:$B$21,0),MATCH($B579,'3c Mappings'!$C$7:$O$7,0)))</f>
        <v>-</v>
      </c>
      <c r="Z579" s="10"/>
    </row>
    <row r="580" spans="1:26" s="14" customFormat="1" ht="11.25">
      <c r="A580" s="10"/>
      <c r="B580" s="74" t="s">
        <v>163</v>
      </c>
      <c r="C580" s="155" t="s">
        <v>140</v>
      </c>
      <c r="D580" s="189"/>
      <c r="E580" s="29"/>
      <c r="F580" s="82"/>
      <c r="G580" s="82"/>
      <c r="H580" s="82"/>
      <c r="I580" s="82"/>
      <c r="J580" s="82"/>
      <c r="K580" s="82"/>
      <c r="L580" s="82"/>
      <c r="M580" s="82"/>
      <c r="N580" s="84"/>
      <c r="O580" s="82"/>
      <c r="P580" s="82"/>
      <c r="Q580" s="82"/>
      <c r="R580" s="82"/>
      <c r="S580" s="82"/>
      <c r="T580" s="82"/>
      <c r="U580" s="82"/>
      <c r="V580" s="82">
        <f>IF(V423="-","-",V423*INDEX('3c Mappings'!$C$8:$O$21,MATCH($C580,'3c Mappings'!$B$8:$B$21,0),MATCH($B580,'3c Mappings'!$C$7:$O$7,0)))</f>
        <v>0</v>
      </c>
      <c r="W580" s="82">
        <f>IF(W423="-","-",W423*INDEX('3c Mappings'!$C$8:$O$21,MATCH($C580,'3c Mappings'!$B$8:$B$21,0),MATCH($B580,'3c Mappings'!$C$7:$O$7,0)))</f>
        <v>0</v>
      </c>
      <c r="X580" s="82" t="str">
        <f>IF(X423="-","-",X423*INDEX('3c Mappings'!$C$8:$O$21,MATCH($C580,'3c Mappings'!$B$8:$B$21,0),MATCH($B580,'3c Mappings'!$C$7:$O$7,0)))</f>
        <v>-</v>
      </c>
      <c r="Y580" s="82" t="str">
        <f>IF(Y423="-","-",Y423*INDEX('3c Mappings'!$C$8:$O$21,MATCH($C580,'3c Mappings'!$B$8:$B$21,0),MATCH($B580,'3c Mappings'!$C$7:$O$7,0)))</f>
        <v>-</v>
      </c>
      <c r="Z580" s="10"/>
    </row>
    <row r="581" spans="1:26" s="14" customFormat="1" ht="11.25">
      <c r="A581" s="10"/>
      <c r="B581" s="74" t="s">
        <v>164</v>
      </c>
      <c r="C581" s="155" t="s">
        <v>140</v>
      </c>
      <c r="D581" s="189"/>
      <c r="E581" s="29"/>
      <c r="F581" s="82"/>
      <c r="G581" s="82"/>
      <c r="H581" s="82"/>
      <c r="I581" s="82"/>
      <c r="J581" s="82"/>
      <c r="K581" s="82"/>
      <c r="L581" s="82"/>
      <c r="M581" s="82"/>
      <c r="N581" s="84"/>
      <c r="O581" s="82"/>
      <c r="P581" s="82"/>
      <c r="Q581" s="82"/>
      <c r="R581" s="82"/>
      <c r="S581" s="82"/>
      <c r="T581" s="82"/>
      <c r="U581" s="82"/>
      <c r="V581" s="82">
        <f>IF(V424="-","-",V424*INDEX('3c Mappings'!$C$8:$O$21,MATCH($C581,'3c Mappings'!$B$8:$B$21,0),MATCH($B581,'3c Mappings'!$C$7:$O$7,0)))</f>
        <v>0</v>
      </c>
      <c r="W581" s="82">
        <f>IF(W424="-","-",W424*INDEX('3c Mappings'!$C$8:$O$21,MATCH($C581,'3c Mappings'!$B$8:$B$21,0),MATCH($B581,'3c Mappings'!$C$7:$O$7,0)))</f>
        <v>0</v>
      </c>
      <c r="X581" s="82" t="str">
        <f>IF(X424="-","-",X424*INDEX('3c Mappings'!$C$8:$O$21,MATCH($C581,'3c Mappings'!$B$8:$B$21,0),MATCH($B581,'3c Mappings'!$C$7:$O$7,0)))</f>
        <v>-</v>
      </c>
      <c r="Y581" s="82" t="str">
        <f>IF(Y424="-","-",Y424*INDEX('3c Mappings'!$C$8:$O$21,MATCH($C581,'3c Mappings'!$B$8:$B$21,0),MATCH($B581,'3c Mappings'!$C$7:$O$7,0)))</f>
        <v>-</v>
      </c>
      <c r="Z581" s="10"/>
    </row>
    <row r="582" spans="1:26" s="14" customFormat="1" ht="11.25">
      <c r="A582" s="10"/>
      <c r="B582" s="74" t="s">
        <v>165</v>
      </c>
      <c r="C582" s="155" t="s">
        <v>140</v>
      </c>
      <c r="D582" s="189"/>
      <c r="E582" s="29"/>
      <c r="F582" s="82"/>
      <c r="G582" s="82"/>
      <c r="H582" s="82"/>
      <c r="I582" s="82"/>
      <c r="J582" s="82"/>
      <c r="K582" s="82"/>
      <c r="L582" s="82"/>
      <c r="M582" s="82"/>
      <c r="N582" s="84"/>
      <c r="O582" s="82"/>
      <c r="P582" s="82"/>
      <c r="Q582" s="82"/>
      <c r="R582" s="82"/>
      <c r="S582" s="82"/>
      <c r="T582" s="82"/>
      <c r="U582" s="82"/>
      <c r="V582" s="82">
        <f>IF(V425="-","-",V425*INDEX('3c Mappings'!$C$8:$O$21,MATCH($C582,'3c Mappings'!$B$8:$B$21,0),MATCH($B582,'3c Mappings'!$C$7:$O$7,0)))</f>
        <v>0</v>
      </c>
      <c r="W582" s="82">
        <f>IF(W425="-","-",W425*INDEX('3c Mappings'!$C$8:$O$21,MATCH($C582,'3c Mappings'!$B$8:$B$21,0),MATCH($B582,'3c Mappings'!$C$7:$O$7,0)))</f>
        <v>0</v>
      </c>
      <c r="X582" s="82" t="str">
        <f>IF(X425="-","-",X425*INDEX('3c Mappings'!$C$8:$O$21,MATCH($C582,'3c Mappings'!$B$8:$B$21,0),MATCH($B582,'3c Mappings'!$C$7:$O$7,0)))</f>
        <v>-</v>
      </c>
      <c r="Y582" s="82" t="str">
        <f>IF(Y425="-","-",Y425*INDEX('3c Mappings'!$C$8:$O$21,MATCH($C582,'3c Mappings'!$B$8:$B$21,0),MATCH($B582,'3c Mappings'!$C$7:$O$7,0)))</f>
        <v>-</v>
      </c>
      <c r="Z582" s="10"/>
    </row>
    <row r="583" spans="1:26" s="14" customFormat="1" ht="11.25">
      <c r="A583" s="10"/>
      <c r="B583" s="74" t="s">
        <v>166</v>
      </c>
      <c r="C583" s="155" t="s">
        <v>140</v>
      </c>
      <c r="D583" s="189"/>
      <c r="E583" s="29"/>
      <c r="F583" s="82"/>
      <c r="G583" s="82"/>
      <c r="H583" s="82"/>
      <c r="I583" s="82"/>
      <c r="J583" s="82"/>
      <c r="K583" s="82"/>
      <c r="L583" s="82"/>
      <c r="M583" s="82"/>
      <c r="N583" s="84"/>
      <c r="O583" s="82"/>
      <c r="P583" s="82"/>
      <c r="Q583" s="82"/>
      <c r="R583" s="82"/>
      <c r="S583" s="82"/>
      <c r="T583" s="82"/>
      <c r="U583" s="82"/>
      <c r="V583" s="82">
        <f>IF(V426="-","-",V426*INDEX('3c Mappings'!$C$8:$O$21,MATCH($C583,'3c Mappings'!$B$8:$B$21,0),MATCH($B583,'3c Mappings'!$C$7:$O$7,0)))</f>
        <v>0</v>
      </c>
      <c r="W583" s="82">
        <f>IF(W426="-","-",W426*INDEX('3c Mappings'!$C$8:$O$21,MATCH($C583,'3c Mappings'!$B$8:$B$21,0),MATCH($B583,'3c Mappings'!$C$7:$O$7,0)))</f>
        <v>0</v>
      </c>
      <c r="X583" s="82" t="str">
        <f>IF(X426="-","-",X426*INDEX('3c Mappings'!$C$8:$O$21,MATCH($C583,'3c Mappings'!$B$8:$B$21,0),MATCH($B583,'3c Mappings'!$C$7:$O$7,0)))</f>
        <v>-</v>
      </c>
      <c r="Y583" s="82" t="str">
        <f>IF(Y426="-","-",Y426*INDEX('3c Mappings'!$C$8:$O$21,MATCH($C583,'3c Mappings'!$B$8:$B$21,0),MATCH($B583,'3c Mappings'!$C$7:$O$7,0)))</f>
        <v>-</v>
      </c>
      <c r="Z583" s="10"/>
    </row>
    <row r="584" spans="1:26" s="14" customFormat="1" ht="11.25">
      <c r="A584" s="10"/>
      <c r="B584" s="74" t="s">
        <v>167</v>
      </c>
      <c r="C584" s="155" t="s">
        <v>140</v>
      </c>
      <c r="D584" s="189"/>
      <c r="E584" s="29"/>
      <c r="F584" s="82"/>
      <c r="G584" s="82"/>
      <c r="H584" s="82"/>
      <c r="I584" s="82"/>
      <c r="J584" s="82"/>
      <c r="K584" s="82"/>
      <c r="L584" s="82"/>
      <c r="M584" s="82"/>
      <c r="N584" s="84"/>
      <c r="O584" s="82"/>
      <c r="P584" s="82"/>
      <c r="Q584" s="82"/>
      <c r="R584" s="82"/>
      <c r="S584" s="82"/>
      <c r="T584" s="82"/>
      <c r="U584" s="82"/>
      <c r="V584" s="82">
        <f>IF(V427="-","-",V427*INDEX('3c Mappings'!$C$8:$O$21,MATCH($C584,'3c Mappings'!$B$8:$B$21,0),MATCH($B584,'3c Mappings'!$C$7:$O$7,0)))</f>
        <v>0</v>
      </c>
      <c r="W584" s="82">
        <f>IF(W427="-","-",W427*INDEX('3c Mappings'!$C$8:$O$21,MATCH($C584,'3c Mappings'!$B$8:$B$21,0),MATCH($B584,'3c Mappings'!$C$7:$O$7,0)))</f>
        <v>0</v>
      </c>
      <c r="X584" s="82" t="str">
        <f>IF(X427="-","-",X427*INDEX('3c Mappings'!$C$8:$O$21,MATCH($C584,'3c Mappings'!$B$8:$B$21,0),MATCH($B584,'3c Mappings'!$C$7:$O$7,0)))</f>
        <v>-</v>
      </c>
      <c r="Y584" s="82" t="str">
        <f>IF(Y427="-","-",Y427*INDEX('3c Mappings'!$C$8:$O$21,MATCH($C584,'3c Mappings'!$B$8:$B$21,0),MATCH($B584,'3c Mappings'!$C$7:$O$7,0)))</f>
        <v>-</v>
      </c>
      <c r="Z584" s="10"/>
    </row>
    <row r="585" spans="1:26" s="14" customFormat="1" ht="11.25">
      <c r="A585" s="10"/>
      <c r="B585" s="74" t="s">
        <v>168</v>
      </c>
      <c r="C585" s="155" t="s">
        <v>140</v>
      </c>
      <c r="D585" s="189"/>
      <c r="E585" s="29"/>
      <c r="F585" s="82"/>
      <c r="G585" s="82"/>
      <c r="H585" s="82"/>
      <c r="I585" s="82"/>
      <c r="J585" s="82"/>
      <c r="K585" s="82"/>
      <c r="L585" s="82"/>
      <c r="M585" s="82"/>
      <c r="N585" s="84"/>
      <c r="O585" s="82"/>
      <c r="P585" s="82"/>
      <c r="Q585" s="82"/>
      <c r="R585" s="82"/>
      <c r="S585" s="82"/>
      <c r="T585" s="82"/>
      <c r="U585" s="82"/>
      <c r="V585" s="82">
        <f>IF(V428="-","-",V428*INDEX('3c Mappings'!$C$8:$O$21,MATCH($C585,'3c Mappings'!$B$8:$B$21,0),MATCH($B585,'3c Mappings'!$C$7:$O$7,0)))</f>
        <v>0</v>
      </c>
      <c r="W585" s="82">
        <f>IF(W428="-","-",W428*INDEX('3c Mappings'!$C$8:$O$21,MATCH($C585,'3c Mappings'!$B$8:$B$21,0),MATCH($B585,'3c Mappings'!$C$7:$O$7,0)))</f>
        <v>0</v>
      </c>
      <c r="X585" s="82" t="str">
        <f>IF(X428="-","-",X428*INDEX('3c Mappings'!$C$8:$O$21,MATCH($C585,'3c Mappings'!$B$8:$B$21,0),MATCH($B585,'3c Mappings'!$C$7:$O$7,0)))</f>
        <v>-</v>
      </c>
      <c r="Y585" s="82" t="str">
        <f>IF(Y428="-","-",Y428*INDEX('3c Mappings'!$C$8:$O$21,MATCH($C585,'3c Mappings'!$B$8:$B$21,0),MATCH($B585,'3c Mappings'!$C$7:$O$7,0)))</f>
        <v>-</v>
      </c>
      <c r="Z585" s="10"/>
    </row>
    <row r="586" spans="1:26" s="14" customFormat="1" ht="12.6" customHeight="1">
      <c r="A586" s="10"/>
      <c r="B586" s="74" t="s">
        <v>156</v>
      </c>
      <c r="C586" s="155" t="s">
        <v>141</v>
      </c>
      <c r="D586" s="189"/>
      <c r="E586" s="29"/>
      <c r="F586" s="82"/>
      <c r="G586" s="82"/>
      <c r="H586" s="82"/>
      <c r="I586" s="82"/>
      <c r="J586" s="82"/>
      <c r="K586" s="82"/>
      <c r="L586" s="82"/>
      <c r="M586" s="82"/>
      <c r="N586" s="84"/>
      <c r="O586" s="82"/>
      <c r="P586" s="82"/>
      <c r="Q586" s="82"/>
      <c r="R586" s="82"/>
      <c r="S586" s="82"/>
      <c r="T586" s="82"/>
      <c r="U586" s="82"/>
      <c r="V586" s="82">
        <f>IF(V416="-","-",V416*INDEX('3c Mappings'!$C$8:$O$21,MATCH($C586,'3c Mappings'!$B$8:$B$21,0),MATCH($B586,'3c Mappings'!$C$7:$O$7,0)))</f>
        <v>0</v>
      </c>
      <c r="W586" s="82">
        <f>IF(W416="-","-",W416*INDEX('3c Mappings'!$C$8:$O$21,MATCH($C586,'3c Mappings'!$B$8:$B$21,0),MATCH($B586,'3c Mappings'!$C$7:$O$7,0)))</f>
        <v>0</v>
      </c>
      <c r="X586" s="82" t="str">
        <f>IF(X416="-","-",X416*INDEX('3c Mappings'!$C$8:$O$21,MATCH($C586,'3c Mappings'!$B$8:$B$21,0),MATCH($B586,'3c Mappings'!$C$7:$O$7,0)))</f>
        <v>-</v>
      </c>
      <c r="Y586" s="82" t="str">
        <f>IF(Y416="-","-",Y416*INDEX('3c Mappings'!$C$8:$O$21,MATCH($C586,'3c Mappings'!$B$8:$B$21,0),MATCH($B586,'3c Mappings'!$C$7:$O$7,0)))</f>
        <v>-</v>
      </c>
      <c r="Z586" s="10"/>
    </row>
    <row r="587" spans="1:26" s="14" customFormat="1" ht="11.25">
      <c r="A587" s="10"/>
      <c r="B587" s="74" t="s">
        <v>157</v>
      </c>
      <c r="C587" s="155" t="s">
        <v>141</v>
      </c>
      <c r="D587" s="189"/>
      <c r="E587" s="29"/>
      <c r="F587" s="82"/>
      <c r="G587" s="82"/>
      <c r="H587" s="82"/>
      <c r="I587" s="82"/>
      <c r="J587" s="82"/>
      <c r="K587" s="82"/>
      <c r="L587" s="82"/>
      <c r="M587" s="82"/>
      <c r="N587" s="84"/>
      <c r="O587" s="82"/>
      <c r="P587" s="82"/>
      <c r="Q587" s="82"/>
      <c r="R587" s="82"/>
      <c r="S587" s="82"/>
      <c r="T587" s="82"/>
      <c r="U587" s="82"/>
      <c r="V587" s="82">
        <f>IF(V417="-","-",V417*INDEX('3c Mappings'!$C$8:$O$21,MATCH($C587,'3c Mappings'!$B$8:$B$21,0),MATCH($B587,'3c Mappings'!$C$7:$O$7,0)))</f>
        <v>0</v>
      </c>
      <c r="W587" s="82">
        <f>IF(W417="-","-",W417*INDEX('3c Mappings'!$C$8:$O$21,MATCH($C587,'3c Mappings'!$B$8:$B$21,0),MATCH($B587,'3c Mappings'!$C$7:$O$7,0)))</f>
        <v>0</v>
      </c>
      <c r="X587" s="82" t="str">
        <f>IF(X417="-","-",X417*INDEX('3c Mappings'!$C$8:$O$21,MATCH($C587,'3c Mappings'!$B$8:$B$21,0),MATCH($B587,'3c Mappings'!$C$7:$O$7,0)))</f>
        <v>-</v>
      </c>
      <c r="Y587" s="82" t="str">
        <f>IF(Y417="-","-",Y417*INDEX('3c Mappings'!$C$8:$O$21,MATCH($C587,'3c Mappings'!$B$8:$B$21,0),MATCH($B587,'3c Mappings'!$C$7:$O$7,0)))</f>
        <v>-</v>
      </c>
      <c r="Z587" s="10"/>
    </row>
    <row r="588" spans="1:26" s="14" customFormat="1" ht="11.25">
      <c r="A588" s="10"/>
      <c r="B588" s="74" t="s">
        <v>158</v>
      </c>
      <c r="C588" s="155" t="s">
        <v>141</v>
      </c>
      <c r="D588" s="189"/>
      <c r="E588" s="29"/>
      <c r="F588" s="82"/>
      <c r="G588" s="82"/>
      <c r="H588" s="82"/>
      <c r="I588" s="82"/>
      <c r="J588" s="82"/>
      <c r="K588" s="82"/>
      <c r="L588" s="82"/>
      <c r="M588" s="82"/>
      <c r="N588" s="84"/>
      <c r="O588" s="82"/>
      <c r="P588" s="82"/>
      <c r="Q588" s="82"/>
      <c r="R588" s="82"/>
      <c r="S588" s="82"/>
      <c r="T588" s="82"/>
      <c r="U588" s="82"/>
      <c r="V588" s="82">
        <f>IF(V418="-","-",V418*INDEX('3c Mappings'!$C$8:$O$21,MATCH($C588,'3c Mappings'!$B$8:$B$21,0),MATCH($B588,'3c Mappings'!$C$7:$O$7,0)))</f>
        <v>0</v>
      </c>
      <c r="W588" s="82">
        <f>IF(W418="-","-",W418*INDEX('3c Mappings'!$C$8:$O$21,MATCH($C588,'3c Mappings'!$B$8:$B$21,0),MATCH($B588,'3c Mappings'!$C$7:$O$7,0)))</f>
        <v>0</v>
      </c>
      <c r="X588" s="82" t="str">
        <f>IF(X418="-","-",X418*INDEX('3c Mappings'!$C$8:$O$21,MATCH($C588,'3c Mappings'!$B$8:$B$21,0),MATCH($B588,'3c Mappings'!$C$7:$O$7,0)))</f>
        <v>-</v>
      </c>
      <c r="Y588" s="82" t="str">
        <f>IF(Y418="-","-",Y418*INDEX('3c Mappings'!$C$8:$O$21,MATCH($C588,'3c Mappings'!$B$8:$B$21,0),MATCH($B588,'3c Mappings'!$C$7:$O$7,0)))</f>
        <v>-</v>
      </c>
      <c r="Z588" s="10"/>
    </row>
    <row r="589" spans="1:26" s="14" customFormat="1" ht="11.25">
      <c r="A589" s="10"/>
      <c r="B589" s="74" t="s">
        <v>159</v>
      </c>
      <c r="C589" s="155" t="s">
        <v>141</v>
      </c>
      <c r="D589" s="189"/>
      <c r="E589" s="29"/>
      <c r="F589" s="82"/>
      <c r="G589" s="82"/>
      <c r="H589" s="82"/>
      <c r="I589" s="82"/>
      <c r="J589" s="82"/>
      <c r="K589" s="82"/>
      <c r="L589" s="82"/>
      <c r="M589" s="82"/>
      <c r="N589" s="84"/>
      <c r="O589" s="82"/>
      <c r="P589" s="82"/>
      <c r="Q589" s="82"/>
      <c r="R589" s="82"/>
      <c r="S589" s="82"/>
      <c r="T589" s="82"/>
      <c r="U589" s="82"/>
      <c r="V589" s="82">
        <f>IF(V419="-","-",V419*INDEX('3c Mappings'!$C$8:$O$21,MATCH($C589,'3c Mappings'!$B$8:$B$21,0),MATCH($B589,'3c Mappings'!$C$7:$O$7,0)))</f>
        <v>2.2593794725242387E-2</v>
      </c>
      <c r="W589" s="82">
        <f>IF(W419="-","-",W419*INDEX('3c Mappings'!$C$8:$O$21,MATCH($C589,'3c Mappings'!$B$8:$B$21,0),MATCH($B589,'3c Mappings'!$C$7:$O$7,0)))</f>
        <v>2.9002249843183288E-2</v>
      </c>
      <c r="X589" s="82" t="str">
        <f>IF(X419="-","-",X419*INDEX('3c Mappings'!$C$8:$O$21,MATCH($C589,'3c Mappings'!$B$8:$B$21,0),MATCH($B589,'3c Mappings'!$C$7:$O$7,0)))</f>
        <v>-</v>
      </c>
      <c r="Y589" s="82" t="str">
        <f>IF(Y419="-","-",Y419*INDEX('3c Mappings'!$C$8:$O$21,MATCH($C589,'3c Mappings'!$B$8:$B$21,0),MATCH($B589,'3c Mappings'!$C$7:$O$7,0)))</f>
        <v>-</v>
      </c>
      <c r="Z589" s="10"/>
    </row>
    <row r="590" spans="1:26" s="14" customFormat="1" ht="11.25">
      <c r="A590" s="10"/>
      <c r="B590" s="74" t="s">
        <v>160</v>
      </c>
      <c r="C590" s="155" t="s">
        <v>141</v>
      </c>
      <c r="D590" s="189"/>
      <c r="E590" s="29"/>
      <c r="F590" s="82"/>
      <c r="G590" s="82"/>
      <c r="H590" s="82"/>
      <c r="I590" s="82"/>
      <c r="J590" s="82"/>
      <c r="K590" s="82"/>
      <c r="L590" s="82"/>
      <c r="M590" s="82"/>
      <c r="N590" s="84"/>
      <c r="O590" s="82"/>
      <c r="P590" s="82"/>
      <c r="Q590" s="82"/>
      <c r="R590" s="82"/>
      <c r="S590" s="82"/>
      <c r="T590" s="82"/>
      <c r="U590" s="82"/>
      <c r="V590" s="82">
        <f>IF(V420="-","-",V420*INDEX('3c Mappings'!$C$8:$O$21,MATCH($C590,'3c Mappings'!$B$8:$B$21,0),MATCH($B590,'3c Mappings'!$C$7:$O$7,0)))</f>
        <v>0</v>
      </c>
      <c r="W590" s="82">
        <f>IF(W420="-","-",W420*INDEX('3c Mappings'!$C$8:$O$21,MATCH($C590,'3c Mappings'!$B$8:$B$21,0),MATCH($B590,'3c Mappings'!$C$7:$O$7,0)))</f>
        <v>0</v>
      </c>
      <c r="X590" s="82" t="str">
        <f>IF(X420="-","-",X420*INDEX('3c Mappings'!$C$8:$O$21,MATCH($C590,'3c Mappings'!$B$8:$B$21,0),MATCH($B590,'3c Mappings'!$C$7:$O$7,0)))</f>
        <v>-</v>
      </c>
      <c r="Y590" s="82" t="str">
        <f>IF(Y420="-","-",Y420*INDEX('3c Mappings'!$C$8:$O$21,MATCH($C590,'3c Mappings'!$B$8:$B$21,0),MATCH($B590,'3c Mappings'!$C$7:$O$7,0)))</f>
        <v>-</v>
      </c>
      <c r="Z590" s="10"/>
    </row>
    <row r="591" spans="1:26" s="14" customFormat="1" ht="11.25">
      <c r="A591" s="10"/>
      <c r="B591" s="74" t="s">
        <v>161</v>
      </c>
      <c r="C591" s="155" t="s">
        <v>141</v>
      </c>
      <c r="D591" s="189"/>
      <c r="E591" s="29"/>
      <c r="F591" s="82"/>
      <c r="G591" s="82"/>
      <c r="H591" s="82"/>
      <c r="I591" s="82"/>
      <c r="J591" s="82"/>
      <c r="K591" s="82"/>
      <c r="L591" s="82"/>
      <c r="M591" s="82"/>
      <c r="N591" s="84"/>
      <c r="O591" s="82"/>
      <c r="P591" s="82"/>
      <c r="Q591" s="82"/>
      <c r="R591" s="82"/>
      <c r="S591" s="82"/>
      <c r="T591" s="82"/>
      <c r="U591" s="82"/>
      <c r="V591" s="82">
        <f>IF(V421="-","-",V421*INDEX('3c Mappings'!$C$8:$O$21,MATCH($C591,'3c Mappings'!$B$8:$B$21,0),MATCH($B591,'3c Mappings'!$C$7:$O$7,0)))</f>
        <v>0</v>
      </c>
      <c r="W591" s="82">
        <f>IF(W421="-","-",W421*INDEX('3c Mappings'!$C$8:$O$21,MATCH($C591,'3c Mappings'!$B$8:$B$21,0),MATCH($B591,'3c Mappings'!$C$7:$O$7,0)))</f>
        <v>0</v>
      </c>
      <c r="X591" s="82" t="str">
        <f>IF(X421="-","-",X421*INDEX('3c Mappings'!$C$8:$O$21,MATCH($C591,'3c Mappings'!$B$8:$B$21,0),MATCH($B591,'3c Mappings'!$C$7:$O$7,0)))</f>
        <v>-</v>
      </c>
      <c r="Y591" s="82" t="str">
        <f>IF(Y421="-","-",Y421*INDEX('3c Mappings'!$C$8:$O$21,MATCH($C591,'3c Mappings'!$B$8:$B$21,0),MATCH($B591,'3c Mappings'!$C$7:$O$7,0)))</f>
        <v>-</v>
      </c>
      <c r="Z591" s="10"/>
    </row>
    <row r="592" spans="1:26" s="14" customFormat="1" ht="11.25">
      <c r="A592" s="10"/>
      <c r="B592" s="74" t="s">
        <v>162</v>
      </c>
      <c r="C592" s="155" t="s">
        <v>141</v>
      </c>
      <c r="D592" s="189"/>
      <c r="E592" s="29"/>
      <c r="F592" s="82"/>
      <c r="G592" s="82"/>
      <c r="H592" s="82"/>
      <c r="I592" s="82"/>
      <c r="J592" s="82"/>
      <c r="K592" s="82"/>
      <c r="L592" s="82"/>
      <c r="M592" s="82"/>
      <c r="N592" s="84"/>
      <c r="O592" s="82"/>
      <c r="P592" s="82"/>
      <c r="Q592" s="82"/>
      <c r="R592" s="82"/>
      <c r="S592" s="82"/>
      <c r="T592" s="82"/>
      <c r="U592" s="82"/>
      <c r="V592" s="82">
        <f>IF(V422="-","-",V422*INDEX('3c Mappings'!$C$8:$O$21,MATCH($C592,'3c Mappings'!$B$8:$B$21,0),MATCH($B592,'3c Mappings'!$C$7:$O$7,0)))</f>
        <v>12.498219525676442</v>
      </c>
      <c r="W592" s="82">
        <f>IF(W422="-","-",W422*INDEX('3c Mappings'!$C$8:$O$21,MATCH($C592,'3c Mappings'!$B$8:$B$21,0),MATCH($B592,'3c Mappings'!$C$7:$O$7,0)))</f>
        <v>15.503811166606617</v>
      </c>
      <c r="X592" s="82" t="str">
        <f>IF(X422="-","-",X422*INDEX('3c Mappings'!$C$8:$O$21,MATCH($C592,'3c Mappings'!$B$8:$B$21,0),MATCH($B592,'3c Mappings'!$C$7:$O$7,0)))</f>
        <v>-</v>
      </c>
      <c r="Y592" s="82" t="str">
        <f>IF(Y422="-","-",Y422*INDEX('3c Mappings'!$C$8:$O$21,MATCH($C592,'3c Mappings'!$B$8:$B$21,0),MATCH($B592,'3c Mappings'!$C$7:$O$7,0)))</f>
        <v>-</v>
      </c>
      <c r="Z592" s="10"/>
    </row>
    <row r="593" spans="1:26" s="14" customFormat="1" ht="11.25">
      <c r="A593" s="10"/>
      <c r="B593" s="74" t="s">
        <v>163</v>
      </c>
      <c r="C593" s="155" t="s">
        <v>141</v>
      </c>
      <c r="D593" s="189"/>
      <c r="E593" s="29"/>
      <c r="F593" s="82"/>
      <c r="G593" s="82"/>
      <c r="H593" s="82"/>
      <c r="I593" s="82"/>
      <c r="J593" s="82"/>
      <c r="K593" s="82"/>
      <c r="L593" s="82"/>
      <c r="M593" s="82"/>
      <c r="N593" s="84"/>
      <c r="O593" s="82"/>
      <c r="P593" s="82"/>
      <c r="Q593" s="82"/>
      <c r="R593" s="82"/>
      <c r="S593" s="82"/>
      <c r="T593" s="82"/>
      <c r="U593" s="82"/>
      <c r="V593" s="82">
        <f>IF(V423="-","-",V423*INDEX('3c Mappings'!$C$8:$O$21,MATCH($C593,'3c Mappings'!$B$8:$B$21,0),MATCH($B593,'3c Mappings'!$C$7:$O$7,0)))</f>
        <v>0</v>
      </c>
      <c r="W593" s="82">
        <f>IF(W423="-","-",W423*INDEX('3c Mappings'!$C$8:$O$21,MATCH($C593,'3c Mappings'!$B$8:$B$21,0),MATCH($B593,'3c Mappings'!$C$7:$O$7,0)))</f>
        <v>0</v>
      </c>
      <c r="X593" s="82" t="str">
        <f>IF(X423="-","-",X423*INDEX('3c Mappings'!$C$8:$O$21,MATCH($C593,'3c Mappings'!$B$8:$B$21,0),MATCH($B593,'3c Mappings'!$C$7:$O$7,0)))</f>
        <v>-</v>
      </c>
      <c r="Y593" s="82" t="str">
        <f>IF(Y423="-","-",Y423*INDEX('3c Mappings'!$C$8:$O$21,MATCH($C593,'3c Mappings'!$B$8:$B$21,0),MATCH($B593,'3c Mappings'!$C$7:$O$7,0)))</f>
        <v>-</v>
      </c>
      <c r="Z593" s="10"/>
    </row>
    <row r="594" spans="1:26" s="14" customFormat="1" ht="11.25">
      <c r="A594" s="10"/>
      <c r="B594" s="74" t="s">
        <v>164</v>
      </c>
      <c r="C594" s="155" t="s">
        <v>141</v>
      </c>
      <c r="D594" s="189"/>
      <c r="E594" s="29"/>
      <c r="F594" s="82"/>
      <c r="G594" s="82"/>
      <c r="H594" s="82"/>
      <c r="I594" s="82"/>
      <c r="J594" s="82"/>
      <c r="K594" s="82"/>
      <c r="L594" s="82"/>
      <c r="M594" s="82"/>
      <c r="N594" s="84"/>
      <c r="O594" s="82"/>
      <c r="P594" s="82"/>
      <c r="Q594" s="82"/>
      <c r="R594" s="82"/>
      <c r="S594" s="82"/>
      <c r="T594" s="82"/>
      <c r="U594" s="82"/>
      <c r="V594" s="82">
        <f>IF(V424="-","-",V424*INDEX('3c Mappings'!$C$8:$O$21,MATCH($C594,'3c Mappings'!$B$8:$B$21,0),MATCH($B594,'3c Mappings'!$C$7:$O$7,0)))</f>
        <v>0</v>
      </c>
      <c r="W594" s="82">
        <f>IF(W424="-","-",W424*INDEX('3c Mappings'!$C$8:$O$21,MATCH($C594,'3c Mappings'!$B$8:$B$21,0),MATCH($B594,'3c Mappings'!$C$7:$O$7,0)))</f>
        <v>0</v>
      </c>
      <c r="X594" s="82" t="str">
        <f>IF(X424="-","-",X424*INDEX('3c Mappings'!$C$8:$O$21,MATCH($C594,'3c Mappings'!$B$8:$B$21,0),MATCH($B594,'3c Mappings'!$C$7:$O$7,0)))</f>
        <v>-</v>
      </c>
      <c r="Y594" s="82" t="str">
        <f>IF(Y424="-","-",Y424*INDEX('3c Mappings'!$C$8:$O$21,MATCH($C594,'3c Mappings'!$B$8:$B$21,0),MATCH($B594,'3c Mappings'!$C$7:$O$7,0)))</f>
        <v>-</v>
      </c>
      <c r="Z594" s="10"/>
    </row>
    <row r="595" spans="1:26" s="14" customFormat="1" ht="11.25">
      <c r="A595" s="10"/>
      <c r="B595" s="74" t="s">
        <v>165</v>
      </c>
      <c r="C595" s="155" t="s">
        <v>141</v>
      </c>
      <c r="D595" s="189"/>
      <c r="E595" s="29"/>
      <c r="F595" s="82"/>
      <c r="G595" s="82"/>
      <c r="H595" s="82"/>
      <c r="I595" s="82"/>
      <c r="J595" s="82"/>
      <c r="K595" s="82"/>
      <c r="L595" s="82"/>
      <c r="M595" s="82"/>
      <c r="N595" s="84"/>
      <c r="O595" s="82"/>
      <c r="P595" s="82"/>
      <c r="Q595" s="82"/>
      <c r="R595" s="82"/>
      <c r="S595" s="82"/>
      <c r="T595" s="82"/>
      <c r="U595" s="82"/>
      <c r="V595" s="82">
        <f>IF(V425="-","-",V425*INDEX('3c Mappings'!$C$8:$O$21,MATCH($C595,'3c Mappings'!$B$8:$B$21,0),MATCH($B595,'3c Mappings'!$C$7:$O$7,0)))</f>
        <v>0</v>
      </c>
      <c r="W595" s="82">
        <f>IF(W425="-","-",W425*INDEX('3c Mappings'!$C$8:$O$21,MATCH($C595,'3c Mappings'!$B$8:$B$21,0),MATCH($B595,'3c Mappings'!$C$7:$O$7,0)))</f>
        <v>0</v>
      </c>
      <c r="X595" s="82" t="str">
        <f>IF(X425="-","-",X425*INDEX('3c Mappings'!$C$8:$O$21,MATCH($C595,'3c Mappings'!$B$8:$B$21,0),MATCH($B595,'3c Mappings'!$C$7:$O$7,0)))</f>
        <v>-</v>
      </c>
      <c r="Y595" s="82" t="str">
        <f>IF(Y425="-","-",Y425*INDEX('3c Mappings'!$C$8:$O$21,MATCH($C595,'3c Mappings'!$B$8:$B$21,0),MATCH($B595,'3c Mappings'!$C$7:$O$7,0)))</f>
        <v>-</v>
      </c>
      <c r="Z595" s="10"/>
    </row>
    <row r="596" spans="1:26" s="14" customFormat="1" ht="11.25">
      <c r="A596" s="10"/>
      <c r="B596" s="74" t="s">
        <v>166</v>
      </c>
      <c r="C596" s="155" t="s">
        <v>141</v>
      </c>
      <c r="D596" s="189"/>
      <c r="E596" s="29"/>
      <c r="F596" s="82"/>
      <c r="G596" s="82"/>
      <c r="H596" s="82"/>
      <c r="I596" s="82"/>
      <c r="J596" s="82"/>
      <c r="K596" s="82"/>
      <c r="L596" s="82"/>
      <c r="M596" s="82"/>
      <c r="N596" s="84"/>
      <c r="O596" s="82"/>
      <c r="P596" s="82"/>
      <c r="Q596" s="82"/>
      <c r="R596" s="82"/>
      <c r="S596" s="82"/>
      <c r="T596" s="82"/>
      <c r="U596" s="82"/>
      <c r="V596" s="82">
        <f>IF(V426="-","-",V426*INDEX('3c Mappings'!$C$8:$O$21,MATCH($C596,'3c Mappings'!$B$8:$B$21,0),MATCH($B596,'3c Mappings'!$C$7:$O$7,0)))</f>
        <v>0</v>
      </c>
      <c r="W596" s="82">
        <f>IF(W426="-","-",W426*INDEX('3c Mappings'!$C$8:$O$21,MATCH($C596,'3c Mappings'!$B$8:$B$21,0),MATCH($B596,'3c Mappings'!$C$7:$O$7,0)))</f>
        <v>0</v>
      </c>
      <c r="X596" s="82" t="str">
        <f>IF(X426="-","-",X426*INDEX('3c Mappings'!$C$8:$O$21,MATCH($C596,'3c Mappings'!$B$8:$B$21,0),MATCH($B596,'3c Mappings'!$C$7:$O$7,0)))</f>
        <v>-</v>
      </c>
      <c r="Y596" s="82" t="str">
        <f>IF(Y426="-","-",Y426*INDEX('3c Mappings'!$C$8:$O$21,MATCH($C596,'3c Mappings'!$B$8:$B$21,0),MATCH($B596,'3c Mappings'!$C$7:$O$7,0)))</f>
        <v>-</v>
      </c>
      <c r="Z596" s="10"/>
    </row>
    <row r="597" spans="1:26" s="14" customFormat="1" ht="11.25">
      <c r="A597" s="10"/>
      <c r="B597" s="74" t="s">
        <v>167</v>
      </c>
      <c r="C597" s="155" t="s">
        <v>141</v>
      </c>
      <c r="D597" s="189"/>
      <c r="E597" s="29"/>
      <c r="F597" s="82"/>
      <c r="G597" s="82"/>
      <c r="H597" s="82"/>
      <c r="I597" s="82"/>
      <c r="J597" s="82"/>
      <c r="K597" s="82"/>
      <c r="L597" s="82"/>
      <c r="M597" s="82"/>
      <c r="N597" s="84"/>
      <c r="O597" s="82"/>
      <c r="P597" s="82"/>
      <c r="Q597" s="82"/>
      <c r="R597" s="82"/>
      <c r="S597" s="82"/>
      <c r="T597" s="82"/>
      <c r="U597" s="82"/>
      <c r="V597" s="82">
        <f>IF(V427="-","-",V427*INDEX('3c Mappings'!$C$8:$O$21,MATCH($C597,'3c Mappings'!$B$8:$B$21,0),MATCH($B597,'3c Mappings'!$C$7:$O$7,0)))</f>
        <v>0</v>
      </c>
      <c r="W597" s="82">
        <f>IF(W427="-","-",W427*INDEX('3c Mappings'!$C$8:$O$21,MATCH($C597,'3c Mappings'!$B$8:$B$21,0),MATCH($B597,'3c Mappings'!$C$7:$O$7,0)))</f>
        <v>0</v>
      </c>
      <c r="X597" s="82" t="str">
        <f>IF(X427="-","-",X427*INDEX('3c Mappings'!$C$8:$O$21,MATCH($C597,'3c Mappings'!$B$8:$B$21,0),MATCH($B597,'3c Mappings'!$C$7:$O$7,0)))</f>
        <v>-</v>
      </c>
      <c r="Y597" s="82" t="str">
        <f>IF(Y427="-","-",Y427*INDEX('3c Mappings'!$C$8:$O$21,MATCH($C597,'3c Mappings'!$B$8:$B$21,0),MATCH($B597,'3c Mappings'!$C$7:$O$7,0)))</f>
        <v>-</v>
      </c>
      <c r="Z597" s="10"/>
    </row>
    <row r="598" spans="1:26" s="14" customFormat="1" ht="11.25">
      <c r="A598" s="10"/>
      <c r="B598" s="74" t="s">
        <v>168</v>
      </c>
      <c r="C598" s="155" t="s">
        <v>141</v>
      </c>
      <c r="D598" s="189"/>
      <c r="E598" s="29"/>
      <c r="F598" s="82"/>
      <c r="G598" s="82"/>
      <c r="H598" s="82"/>
      <c r="I598" s="82"/>
      <c r="J598" s="82"/>
      <c r="K598" s="82"/>
      <c r="L598" s="82"/>
      <c r="M598" s="82"/>
      <c r="N598" s="84"/>
      <c r="O598" s="82"/>
      <c r="P598" s="82"/>
      <c r="Q598" s="82"/>
      <c r="R598" s="82"/>
      <c r="S598" s="82"/>
      <c r="T598" s="82"/>
      <c r="U598" s="82"/>
      <c r="V598" s="82">
        <f>IF(V428="-","-",V428*INDEX('3c Mappings'!$C$8:$O$21,MATCH($C598,'3c Mappings'!$B$8:$B$21,0),MATCH($B598,'3c Mappings'!$C$7:$O$7,0)))</f>
        <v>0</v>
      </c>
      <c r="W598" s="82">
        <f>IF(W428="-","-",W428*INDEX('3c Mappings'!$C$8:$O$21,MATCH($C598,'3c Mappings'!$B$8:$B$21,0),MATCH($B598,'3c Mappings'!$C$7:$O$7,0)))</f>
        <v>0</v>
      </c>
      <c r="X598" s="82" t="str">
        <f>IF(X428="-","-",X428*INDEX('3c Mappings'!$C$8:$O$21,MATCH($C598,'3c Mappings'!$B$8:$B$21,0),MATCH($B598,'3c Mappings'!$C$7:$O$7,0)))</f>
        <v>-</v>
      </c>
      <c r="Y598" s="82" t="str">
        <f>IF(Y428="-","-",Y428*INDEX('3c Mappings'!$C$8:$O$21,MATCH($C598,'3c Mappings'!$B$8:$B$21,0),MATCH($B598,'3c Mappings'!$C$7:$O$7,0)))</f>
        <v>-</v>
      </c>
      <c r="Z598" s="10"/>
    </row>
    <row r="599" spans="1:26" s="14" customFormat="1" ht="12.6" customHeight="1">
      <c r="A599" s="10"/>
      <c r="B599" s="74" t="s">
        <v>156</v>
      </c>
      <c r="C599" s="155" t="s">
        <v>142</v>
      </c>
      <c r="D599" s="189"/>
      <c r="E599" s="29"/>
      <c r="F599" s="82"/>
      <c r="G599" s="82"/>
      <c r="H599" s="82"/>
      <c r="I599" s="82"/>
      <c r="J599" s="82"/>
      <c r="K599" s="82"/>
      <c r="L599" s="82"/>
      <c r="M599" s="82"/>
      <c r="N599" s="84"/>
      <c r="O599" s="82"/>
      <c r="P599" s="82"/>
      <c r="Q599" s="82"/>
      <c r="R599" s="82"/>
      <c r="S599" s="82"/>
      <c r="T599" s="82"/>
      <c r="U599" s="82"/>
      <c r="V599" s="82">
        <f>IF(V416="-","-",V416*INDEX('3c Mappings'!$C$8:$O$21,MATCH($C599,'3c Mappings'!$B$8:$B$21,0),MATCH($B599,'3c Mappings'!$C$7:$O$7,0)))</f>
        <v>0</v>
      </c>
      <c r="W599" s="82">
        <f>IF(W416="-","-",W416*INDEX('3c Mappings'!$C$8:$O$21,MATCH($C599,'3c Mappings'!$B$8:$B$21,0),MATCH($B599,'3c Mappings'!$C$7:$O$7,0)))</f>
        <v>0</v>
      </c>
      <c r="X599" s="82" t="str">
        <f>IF(X416="-","-",X416*INDEX('3c Mappings'!$C$8:$O$21,MATCH($C599,'3c Mappings'!$B$8:$B$21,0),MATCH($B599,'3c Mappings'!$C$7:$O$7,0)))</f>
        <v>-</v>
      </c>
      <c r="Y599" s="82" t="str">
        <f>IF(Y416="-","-",Y416*INDEX('3c Mappings'!$C$8:$O$21,MATCH($C599,'3c Mappings'!$B$8:$B$21,0),MATCH($B599,'3c Mappings'!$C$7:$O$7,0)))</f>
        <v>-</v>
      </c>
      <c r="Z599" s="10"/>
    </row>
    <row r="600" spans="1:26" s="14" customFormat="1" ht="11.25">
      <c r="A600" s="10"/>
      <c r="B600" s="74" t="s">
        <v>157</v>
      </c>
      <c r="C600" s="155" t="s">
        <v>142</v>
      </c>
      <c r="D600" s="189"/>
      <c r="E600" s="29"/>
      <c r="F600" s="82"/>
      <c r="G600" s="82"/>
      <c r="H600" s="82"/>
      <c r="I600" s="82"/>
      <c r="J600" s="82"/>
      <c r="K600" s="82"/>
      <c r="L600" s="82"/>
      <c r="M600" s="82"/>
      <c r="N600" s="84"/>
      <c r="O600" s="82"/>
      <c r="P600" s="82"/>
      <c r="Q600" s="82"/>
      <c r="R600" s="82"/>
      <c r="S600" s="82"/>
      <c r="T600" s="82"/>
      <c r="U600" s="82"/>
      <c r="V600" s="82">
        <f>IF(V417="-","-",V417*INDEX('3c Mappings'!$C$8:$O$21,MATCH($C600,'3c Mappings'!$B$8:$B$21,0),MATCH($B600,'3c Mappings'!$C$7:$O$7,0)))</f>
        <v>0</v>
      </c>
      <c r="W600" s="82">
        <f>IF(W417="-","-",W417*INDEX('3c Mappings'!$C$8:$O$21,MATCH($C600,'3c Mappings'!$B$8:$B$21,0),MATCH($B600,'3c Mappings'!$C$7:$O$7,0)))</f>
        <v>0</v>
      </c>
      <c r="X600" s="82" t="str">
        <f>IF(X417="-","-",X417*INDEX('3c Mappings'!$C$8:$O$21,MATCH($C600,'3c Mappings'!$B$8:$B$21,0),MATCH($B600,'3c Mappings'!$C$7:$O$7,0)))</f>
        <v>-</v>
      </c>
      <c r="Y600" s="82" t="str">
        <f>IF(Y417="-","-",Y417*INDEX('3c Mappings'!$C$8:$O$21,MATCH($C600,'3c Mappings'!$B$8:$B$21,0),MATCH($B600,'3c Mappings'!$C$7:$O$7,0)))</f>
        <v>-</v>
      </c>
      <c r="Z600" s="10"/>
    </row>
    <row r="601" spans="1:26" s="14" customFormat="1" ht="11.25">
      <c r="A601" s="10"/>
      <c r="B601" s="74" t="s">
        <v>158</v>
      </c>
      <c r="C601" s="155" t="s">
        <v>142</v>
      </c>
      <c r="D601" s="189"/>
      <c r="E601" s="29"/>
      <c r="F601" s="82"/>
      <c r="G601" s="82"/>
      <c r="H601" s="82"/>
      <c r="I601" s="82"/>
      <c r="J601" s="82"/>
      <c r="K601" s="82"/>
      <c r="L601" s="82"/>
      <c r="M601" s="82"/>
      <c r="N601" s="84"/>
      <c r="O601" s="82"/>
      <c r="P601" s="82"/>
      <c r="Q601" s="82"/>
      <c r="R601" s="82"/>
      <c r="S601" s="82"/>
      <c r="T601" s="82"/>
      <c r="U601" s="82"/>
      <c r="V601" s="82">
        <f>IF(V418="-","-",V418*INDEX('3c Mappings'!$C$8:$O$21,MATCH($C601,'3c Mappings'!$B$8:$B$21,0),MATCH($B601,'3c Mappings'!$C$7:$O$7,0)))</f>
        <v>0</v>
      </c>
      <c r="W601" s="82">
        <f>IF(W418="-","-",W418*INDEX('3c Mappings'!$C$8:$O$21,MATCH($C601,'3c Mappings'!$B$8:$B$21,0),MATCH($B601,'3c Mappings'!$C$7:$O$7,0)))</f>
        <v>0</v>
      </c>
      <c r="X601" s="82" t="str">
        <f>IF(X418="-","-",X418*INDEX('3c Mappings'!$C$8:$O$21,MATCH($C601,'3c Mappings'!$B$8:$B$21,0),MATCH($B601,'3c Mappings'!$C$7:$O$7,0)))</f>
        <v>-</v>
      </c>
      <c r="Y601" s="82" t="str">
        <f>IF(Y418="-","-",Y418*INDEX('3c Mappings'!$C$8:$O$21,MATCH($C601,'3c Mappings'!$B$8:$B$21,0),MATCH($B601,'3c Mappings'!$C$7:$O$7,0)))</f>
        <v>-</v>
      </c>
      <c r="Z601" s="10"/>
    </row>
    <row r="602" spans="1:26" s="14" customFormat="1" ht="11.25">
      <c r="A602" s="10"/>
      <c r="B602" s="74" t="s">
        <v>159</v>
      </c>
      <c r="C602" s="155" t="s">
        <v>142</v>
      </c>
      <c r="D602" s="189"/>
      <c r="E602" s="29"/>
      <c r="F602" s="82"/>
      <c r="G602" s="82"/>
      <c r="H602" s="82"/>
      <c r="I602" s="82"/>
      <c r="J602" s="82"/>
      <c r="K602" s="82"/>
      <c r="L602" s="82"/>
      <c r="M602" s="82"/>
      <c r="N602" s="84"/>
      <c r="O602" s="82"/>
      <c r="P602" s="82"/>
      <c r="Q602" s="82"/>
      <c r="R602" s="82"/>
      <c r="S602" s="82"/>
      <c r="T602" s="82"/>
      <c r="U602" s="82"/>
      <c r="V602" s="82">
        <f>IF(V419="-","-",V419*INDEX('3c Mappings'!$C$8:$O$21,MATCH($C602,'3c Mappings'!$B$8:$B$21,0),MATCH($B602,'3c Mappings'!$C$7:$O$7,0)))</f>
        <v>0</v>
      </c>
      <c r="W602" s="82">
        <f>IF(W419="-","-",W419*INDEX('3c Mappings'!$C$8:$O$21,MATCH($C602,'3c Mappings'!$B$8:$B$21,0),MATCH($B602,'3c Mappings'!$C$7:$O$7,0)))</f>
        <v>0</v>
      </c>
      <c r="X602" s="82" t="str">
        <f>IF(X419="-","-",X419*INDEX('3c Mappings'!$C$8:$O$21,MATCH($C602,'3c Mappings'!$B$8:$B$21,0),MATCH($B602,'3c Mappings'!$C$7:$O$7,0)))</f>
        <v>-</v>
      </c>
      <c r="Y602" s="82" t="str">
        <f>IF(Y419="-","-",Y419*INDEX('3c Mappings'!$C$8:$O$21,MATCH($C602,'3c Mappings'!$B$8:$B$21,0),MATCH($B602,'3c Mappings'!$C$7:$O$7,0)))</f>
        <v>-</v>
      </c>
      <c r="Z602" s="10"/>
    </row>
    <row r="603" spans="1:26" s="14" customFormat="1" ht="11.25">
      <c r="A603" s="10"/>
      <c r="B603" s="74" t="s">
        <v>160</v>
      </c>
      <c r="C603" s="155" t="s">
        <v>142</v>
      </c>
      <c r="D603" s="189"/>
      <c r="E603" s="29"/>
      <c r="F603" s="82"/>
      <c r="G603" s="82"/>
      <c r="H603" s="82"/>
      <c r="I603" s="82"/>
      <c r="J603" s="82"/>
      <c r="K603" s="82"/>
      <c r="L603" s="82"/>
      <c r="M603" s="82"/>
      <c r="N603" s="84"/>
      <c r="O603" s="82"/>
      <c r="P603" s="82"/>
      <c r="Q603" s="82"/>
      <c r="R603" s="82"/>
      <c r="S603" s="82"/>
      <c r="T603" s="82"/>
      <c r="U603" s="82"/>
      <c r="V603" s="82">
        <f>IF(V420="-","-",V420*INDEX('3c Mappings'!$C$8:$O$21,MATCH($C603,'3c Mappings'!$B$8:$B$21,0),MATCH($B603,'3c Mappings'!$C$7:$O$7,0)))</f>
        <v>0</v>
      </c>
      <c r="W603" s="82">
        <f>IF(W420="-","-",W420*INDEX('3c Mappings'!$C$8:$O$21,MATCH($C603,'3c Mappings'!$B$8:$B$21,0),MATCH($B603,'3c Mappings'!$C$7:$O$7,0)))</f>
        <v>0</v>
      </c>
      <c r="X603" s="82" t="str">
        <f>IF(X420="-","-",X420*INDEX('3c Mappings'!$C$8:$O$21,MATCH($C603,'3c Mappings'!$B$8:$B$21,0),MATCH($B603,'3c Mappings'!$C$7:$O$7,0)))</f>
        <v>-</v>
      </c>
      <c r="Y603" s="82" t="str">
        <f>IF(Y420="-","-",Y420*INDEX('3c Mappings'!$C$8:$O$21,MATCH($C603,'3c Mappings'!$B$8:$B$21,0),MATCH($B603,'3c Mappings'!$C$7:$O$7,0)))</f>
        <v>-</v>
      </c>
      <c r="Z603" s="10"/>
    </row>
    <row r="604" spans="1:26" s="14" customFormat="1" ht="11.25">
      <c r="A604" s="10"/>
      <c r="B604" s="74" t="s">
        <v>161</v>
      </c>
      <c r="C604" s="155" t="s">
        <v>142</v>
      </c>
      <c r="D604" s="189"/>
      <c r="E604" s="29"/>
      <c r="F604" s="82"/>
      <c r="G604" s="82"/>
      <c r="H604" s="82"/>
      <c r="I604" s="82"/>
      <c r="J604" s="82"/>
      <c r="K604" s="82"/>
      <c r="L604" s="82"/>
      <c r="M604" s="82"/>
      <c r="N604" s="84"/>
      <c r="O604" s="82"/>
      <c r="P604" s="82"/>
      <c r="Q604" s="82"/>
      <c r="R604" s="82"/>
      <c r="S604" s="82"/>
      <c r="T604" s="82"/>
      <c r="U604" s="82"/>
      <c r="V604" s="82">
        <f>IF(V421="-","-",V421*INDEX('3c Mappings'!$C$8:$O$21,MATCH($C604,'3c Mappings'!$B$8:$B$21,0),MATCH($B604,'3c Mappings'!$C$7:$O$7,0)))</f>
        <v>0</v>
      </c>
      <c r="W604" s="82">
        <f>IF(W421="-","-",W421*INDEX('3c Mappings'!$C$8:$O$21,MATCH($C604,'3c Mappings'!$B$8:$B$21,0),MATCH($B604,'3c Mappings'!$C$7:$O$7,0)))</f>
        <v>0</v>
      </c>
      <c r="X604" s="82" t="str">
        <f>IF(X421="-","-",X421*INDEX('3c Mappings'!$C$8:$O$21,MATCH($C604,'3c Mappings'!$B$8:$B$21,0),MATCH($B604,'3c Mappings'!$C$7:$O$7,0)))</f>
        <v>-</v>
      </c>
      <c r="Y604" s="82" t="str">
        <f>IF(Y421="-","-",Y421*INDEX('3c Mappings'!$C$8:$O$21,MATCH($C604,'3c Mappings'!$B$8:$B$21,0),MATCH($B604,'3c Mappings'!$C$7:$O$7,0)))</f>
        <v>-</v>
      </c>
      <c r="Z604" s="10"/>
    </row>
    <row r="605" spans="1:26" s="14" customFormat="1" ht="11.25">
      <c r="A605" s="10"/>
      <c r="B605" s="74" t="s">
        <v>162</v>
      </c>
      <c r="C605" s="155" t="s">
        <v>142</v>
      </c>
      <c r="D605" s="189"/>
      <c r="E605" s="29"/>
      <c r="F605" s="82"/>
      <c r="G605" s="82"/>
      <c r="H605" s="82"/>
      <c r="I605" s="82"/>
      <c r="J605" s="82"/>
      <c r="K605" s="82"/>
      <c r="L605" s="82"/>
      <c r="M605" s="82"/>
      <c r="N605" s="84"/>
      <c r="O605" s="82"/>
      <c r="P605" s="82"/>
      <c r="Q605" s="82"/>
      <c r="R605" s="82"/>
      <c r="S605" s="82"/>
      <c r="T605" s="82"/>
      <c r="U605" s="82"/>
      <c r="V605" s="82">
        <f>IF(V422="-","-",V422*INDEX('3c Mappings'!$C$8:$O$21,MATCH($C605,'3c Mappings'!$B$8:$B$21,0),MATCH($B605,'3c Mappings'!$C$7:$O$7,0)))</f>
        <v>12.524867549767045</v>
      </c>
      <c r="W605" s="82">
        <f>IF(W422="-","-",W422*INDEX('3c Mappings'!$C$8:$O$21,MATCH($C605,'3c Mappings'!$B$8:$B$21,0),MATCH($B605,'3c Mappings'!$C$7:$O$7,0)))</f>
        <v>15.536867549767043</v>
      </c>
      <c r="X605" s="82" t="str">
        <f>IF(X422="-","-",X422*INDEX('3c Mappings'!$C$8:$O$21,MATCH($C605,'3c Mappings'!$B$8:$B$21,0),MATCH($B605,'3c Mappings'!$C$7:$O$7,0)))</f>
        <v>-</v>
      </c>
      <c r="Y605" s="82" t="str">
        <f>IF(Y422="-","-",Y422*INDEX('3c Mappings'!$C$8:$O$21,MATCH($C605,'3c Mappings'!$B$8:$B$21,0),MATCH($B605,'3c Mappings'!$C$7:$O$7,0)))</f>
        <v>-</v>
      </c>
      <c r="Z605" s="10"/>
    </row>
    <row r="606" spans="1:26" s="14" customFormat="1" ht="11.25">
      <c r="A606" s="10"/>
      <c r="B606" s="74" t="s">
        <v>163</v>
      </c>
      <c r="C606" s="155" t="s">
        <v>142</v>
      </c>
      <c r="D606" s="189"/>
      <c r="E606" s="29"/>
      <c r="F606" s="82"/>
      <c r="G606" s="82"/>
      <c r="H606" s="82"/>
      <c r="I606" s="82"/>
      <c r="J606" s="82"/>
      <c r="K606" s="82"/>
      <c r="L606" s="82"/>
      <c r="M606" s="82"/>
      <c r="N606" s="84"/>
      <c r="O606" s="82"/>
      <c r="P606" s="82"/>
      <c r="Q606" s="82"/>
      <c r="R606" s="82"/>
      <c r="S606" s="82"/>
      <c r="T606" s="82"/>
      <c r="U606" s="82"/>
      <c r="V606" s="82">
        <f>IF(V423="-","-",V423*INDEX('3c Mappings'!$C$8:$O$21,MATCH($C606,'3c Mappings'!$B$8:$B$21,0),MATCH($B606,'3c Mappings'!$C$7:$O$7,0)))</f>
        <v>0</v>
      </c>
      <c r="W606" s="82">
        <f>IF(W423="-","-",W423*INDEX('3c Mappings'!$C$8:$O$21,MATCH($C606,'3c Mappings'!$B$8:$B$21,0),MATCH($B606,'3c Mappings'!$C$7:$O$7,0)))</f>
        <v>0</v>
      </c>
      <c r="X606" s="82" t="str">
        <f>IF(X423="-","-",X423*INDEX('3c Mappings'!$C$8:$O$21,MATCH($C606,'3c Mappings'!$B$8:$B$21,0),MATCH($B606,'3c Mappings'!$C$7:$O$7,0)))</f>
        <v>-</v>
      </c>
      <c r="Y606" s="82" t="str">
        <f>IF(Y423="-","-",Y423*INDEX('3c Mappings'!$C$8:$O$21,MATCH($C606,'3c Mappings'!$B$8:$B$21,0),MATCH($B606,'3c Mappings'!$C$7:$O$7,0)))</f>
        <v>-</v>
      </c>
      <c r="Z606" s="10"/>
    </row>
    <row r="607" spans="1:26" s="14" customFormat="1" ht="11.25">
      <c r="A607" s="10"/>
      <c r="B607" s="74" t="s">
        <v>164</v>
      </c>
      <c r="C607" s="155" t="s">
        <v>142</v>
      </c>
      <c r="D607" s="189"/>
      <c r="E607" s="29"/>
      <c r="F607" s="82"/>
      <c r="G607" s="82"/>
      <c r="H607" s="82"/>
      <c r="I607" s="82"/>
      <c r="J607" s="82"/>
      <c r="K607" s="82"/>
      <c r="L607" s="82"/>
      <c r="M607" s="82"/>
      <c r="N607" s="84"/>
      <c r="O607" s="82"/>
      <c r="P607" s="82"/>
      <c r="Q607" s="82"/>
      <c r="R607" s="82"/>
      <c r="S607" s="82"/>
      <c r="T607" s="82"/>
      <c r="U607" s="82"/>
      <c r="V607" s="82">
        <f>IF(V424="-","-",V424*INDEX('3c Mappings'!$C$8:$O$21,MATCH($C607,'3c Mappings'!$B$8:$B$21,0),MATCH($B607,'3c Mappings'!$C$7:$O$7,0)))</f>
        <v>0</v>
      </c>
      <c r="W607" s="82">
        <f>IF(W424="-","-",W424*INDEX('3c Mappings'!$C$8:$O$21,MATCH($C607,'3c Mappings'!$B$8:$B$21,0),MATCH($B607,'3c Mappings'!$C$7:$O$7,0)))</f>
        <v>0</v>
      </c>
      <c r="X607" s="82" t="str">
        <f>IF(X424="-","-",X424*INDEX('3c Mappings'!$C$8:$O$21,MATCH($C607,'3c Mappings'!$B$8:$B$21,0),MATCH($B607,'3c Mappings'!$C$7:$O$7,0)))</f>
        <v>-</v>
      </c>
      <c r="Y607" s="82" t="str">
        <f>IF(Y424="-","-",Y424*INDEX('3c Mappings'!$C$8:$O$21,MATCH($C607,'3c Mappings'!$B$8:$B$21,0),MATCH($B607,'3c Mappings'!$C$7:$O$7,0)))</f>
        <v>-</v>
      </c>
      <c r="Z607" s="10"/>
    </row>
    <row r="608" spans="1:26" s="14" customFormat="1" ht="11.25">
      <c r="A608" s="10"/>
      <c r="B608" s="74" t="s">
        <v>165</v>
      </c>
      <c r="C608" s="155" t="s">
        <v>142</v>
      </c>
      <c r="D608" s="189"/>
      <c r="E608" s="29"/>
      <c r="F608" s="82"/>
      <c r="G608" s="82"/>
      <c r="H608" s="82"/>
      <c r="I608" s="82"/>
      <c r="J608" s="82"/>
      <c r="K608" s="82"/>
      <c r="L608" s="82"/>
      <c r="M608" s="82"/>
      <c r="N608" s="84"/>
      <c r="O608" s="82"/>
      <c r="P608" s="82"/>
      <c r="Q608" s="82"/>
      <c r="R608" s="82"/>
      <c r="S608" s="82"/>
      <c r="T608" s="82"/>
      <c r="U608" s="82"/>
      <c r="V608" s="82">
        <f>IF(V425="-","-",V425*INDEX('3c Mappings'!$C$8:$O$21,MATCH($C608,'3c Mappings'!$B$8:$B$21,0),MATCH($B608,'3c Mappings'!$C$7:$O$7,0)))</f>
        <v>0</v>
      </c>
      <c r="W608" s="82">
        <f>IF(W425="-","-",W425*INDEX('3c Mappings'!$C$8:$O$21,MATCH($C608,'3c Mappings'!$B$8:$B$21,0),MATCH($B608,'3c Mappings'!$C$7:$O$7,0)))</f>
        <v>0</v>
      </c>
      <c r="X608" s="82" t="str">
        <f>IF(X425="-","-",X425*INDEX('3c Mappings'!$C$8:$O$21,MATCH($C608,'3c Mappings'!$B$8:$B$21,0),MATCH($B608,'3c Mappings'!$C$7:$O$7,0)))</f>
        <v>-</v>
      </c>
      <c r="Y608" s="82" t="str">
        <f>IF(Y425="-","-",Y425*INDEX('3c Mappings'!$C$8:$O$21,MATCH($C608,'3c Mappings'!$B$8:$B$21,0),MATCH($B608,'3c Mappings'!$C$7:$O$7,0)))</f>
        <v>-</v>
      </c>
      <c r="Z608" s="10"/>
    </row>
    <row r="609" spans="1:26" s="14" customFormat="1" ht="11.25">
      <c r="A609" s="10"/>
      <c r="B609" s="74" t="s">
        <v>166</v>
      </c>
      <c r="C609" s="155" t="s">
        <v>142</v>
      </c>
      <c r="D609" s="189"/>
      <c r="E609" s="29"/>
      <c r="F609" s="82"/>
      <c r="G609" s="82"/>
      <c r="H609" s="82"/>
      <c r="I609" s="82"/>
      <c r="J609" s="82"/>
      <c r="K609" s="82"/>
      <c r="L609" s="82"/>
      <c r="M609" s="82"/>
      <c r="N609" s="84"/>
      <c r="O609" s="82"/>
      <c r="P609" s="82"/>
      <c r="Q609" s="82"/>
      <c r="R609" s="82"/>
      <c r="S609" s="82"/>
      <c r="T609" s="82"/>
      <c r="U609" s="82"/>
      <c r="V609" s="82">
        <f>IF(V426="-","-",V426*INDEX('3c Mappings'!$C$8:$O$21,MATCH($C609,'3c Mappings'!$B$8:$B$21,0),MATCH($B609,'3c Mappings'!$C$7:$O$7,0)))</f>
        <v>0</v>
      </c>
      <c r="W609" s="82">
        <f>IF(W426="-","-",W426*INDEX('3c Mappings'!$C$8:$O$21,MATCH($C609,'3c Mappings'!$B$8:$B$21,0),MATCH($B609,'3c Mappings'!$C$7:$O$7,0)))</f>
        <v>0</v>
      </c>
      <c r="X609" s="82" t="str">
        <f>IF(X426="-","-",X426*INDEX('3c Mappings'!$C$8:$O$21,MATCH($C609,'3c Mappings'!$B$8:$B$21,0),MATCH($B609,'3c Mappings'!$C$7:$O$7,0)))</f>
        <v>-</v>
      </c>
      <c r="Y609" s="82" t="str">
        <f>IF(Y426="-","-",Y426*INDEX('3c Mappings'!$C$8:$O$21,MATCH($C609,'3c Mappings'!$B$8:$B$21,0),MATCH($B609,'3c Mappings'!$C$7:$O$7,0)))</f>
        <v>-</v>
      </c>
      <c r="Z609" s="10"/>
    </row>
    <row r="610" spans="1:26" s="14" customFormat="1" ht="11.25">
      <c r="A610" s="10"/>
      <c r="B610" s="74" t="s">
        <v>167</v>
      </c>
      <c r="C610" s="155" t="s">
        <v>142</v>
      </c>
      <c r="D610" s="189"/>
      <c r="E610" s="29"/>
      <c r="F610" s="82"/>
      <c r="G610" s="82"/>
      <c r="H610" s="82"/>
      <c r="I610" s="82"/>
      <c r="J610" s="82"/>
      <c r="K610" s="82"/>
      <c r="L610" s="82"/>
      <c r="M610" s="82"/>
      <c r="N610" s="84"/>
      <c r="O610" s="82"/>
      <c r="P610" s="82"/>
      <c r="Q610" s="82"/>
      <c r="R610" s="82"/>
      <c r="S610" s="82"/>
      <c r="T610" s="82"/>
      <c r="U610" s="82"/>
      <c r="V610" s="82">
        <f>IF(V427="-","-",V427*INDEX('3c Mappings'!$C$8:$O$21,MATCH($C610,'3c Mappings'!$B$8:$B$21,0),MATCH($B610,'3c Mappings'!$C$7:$O$7,0)))</f>
        <v>0</v>
      </c>
      <c r="W610" s="82">
        <f>IF(W427="-","-",W427*INDEX('3c Mappings'!$C$8:$O$21,MATCH($C610,'3c Mappings'!$B$8:$B$21,0),MATCH($B610,'3c Mappings'!$C$7:$O$7,0)))</f>
        <v>0</v>
      </c>
      <c r="X610" s="82" t="str">
        <f>IF(X427="-","-",X427*INDEX('3c Mappings'!$C$8:$O$21,MATCH($C610,'3c Mappings'!$B$8:$B$21,0),MATCH($B610,'3c Mappings'!$C$7:$O$7,0)))</f>
        <v>-</v>
      </c>
      <c r="Y610" s="82" t="str">
        <f>IF(Y427="-","-",Y427*INDEX('3c Mappings'!$C$8:$O$21,MATCH($C610,'3c Mappings'!$B$8:$B$21,0),MATCH($B610,'3c Mappings'!$C$7:$O$7,0)))</f>
        <v>-</v>
      </c>
      <c r="Z610" s="10"/>
    </row>
    <row r="611" spans="1:26" s="14" customFormat="1" ht="11.25">
      <c r="A611" s="10"/>
      <c r="B611" s="74" t="s">
        <v>168</v>
      </c>
      <c r="C611" s="155" t="s">
        <v>142</v>
      </c>
      <c r="D611" s="189"/>
      <c r="E611" s="29"/>
      <c r="F611" s="82"/>
      <c r="G611" s="82"/>
      <c r="H611" s="82"/>
      <c r="I611" s="82"/>
      <c r="J611" s="82"/>
      <c r="K611" s="82"/>
      <c r="L611" s="82"/>
      <c r="M611" s="82"/>
      <c r="N611" s="84"/>
      <c r="O611" s="82"/>
      <c r="P611" s="82"/>
      <c r="Q611" s="82"/>
      <c r="R611" s="82"/>
      <c r="S611" s="82"/>
      <c r="T611" s="82"/>
      <c r="U611" s="82"/>
      <c r="V611" s="82">
        <f>IF(V428="-","-",V428*INDEX('3c Mappings'!$C$8:$O$21,MATCH($C611,'3c Mappings'!$B$8:$B$21,0),MATCH($B611,'3c Mappings'!$C$7:$O$7,0)))</f>
        <v>0</v>
      </c>
      <c r="W611" s="82">
        <f>IF(W428="-","-",W428*INDEX('3c Mappings'!$C$8:$O$21,MATCH($C611,'3c Mappings'!$B$8:$B$21,0),MATCH($B611,'3c Mappings'!$C$7:$O$7,0)))</f>
        <v>0</v>
      </c>
      <c r="X611" s="82" t="str">
        <f>IF(X428="-","-",X428*INDEX('3c Mappings'!$C$8:$O$21,MATCH($C611,'3c Mappings'!$B$8:$B$21,0),MATCH($B611,'3c Mappings'!$C$7:$O$7,0)))</f>
        <v>-</v>
      </c>
      <c r="Y611" s="82" t="str">
        <f>IF(Y428="-","-",Y428*INDEX('3c Mappings'!$C$8:$O$21,MATCH($C611,'3c Mappings'!$B$8:$B$21,0),MATCH($B611,'3c Mappings'!$C$7:$O$7,0)))</f>
        <v>-</v>
      </c>
      <c r="Z611" s="10"/>
    </row>
    <row r="612" spans="1:26" s="14" customFormat="1" ht="11.25">
      <c r="A612" s="10"/>
      <c r="B612" s="72" t="s">
        <v>170</v>
      </c>
      <c r="C612" s="72"/>
      <c r="D612" s="72"/>
      <c r="E612" s="72"/>
      <c r="F612" s="72"/>
      <c r="G612" s="72"/>
      <c r="H612" s="72"/>
      <c r="I612" s="72"/>
      <c r="J612" s="72"/>
      <c r="K612" s="72"/>
      <c r="L612" s="72"/>
      <c r="M612" s="72"/>
      <c r="N612" s="72"/>
      <c r="O612" s="72"/>
      <c r="P612" s="72"/>
      <c r="Q612" s="72"/>
      <c r="R612" s="72"/>
      <c r="S612" s="72"/>
      <c r="T612" s="72"/>
      <c r="U612" s="72"/>
      <c r="V612" s="72"/>
      <c r="W612" s="72"/>
      <c r="X612" s="72"/>
      <c r="Y612" s="73"/>
      <c r="Z612" s="10"/>
    </row>
    <row r="613" spans="1:26" s="14" customFormat="1" ht="12.6" customHeight="1">
      <c r="A613" s="10"/>
      <c r="B613" s="74" t="s">
        <v>156</v>
      </c>
      <c r="C613" s="190" t="s">
        <v>32</v>
      </c>
      <c r="D613" s="189"/>
      <c r="E613" s="29"/>
      <c r="F613" s="82"/>
      <c r="G613" s="82"/>
      <c r="H613" s="82"/>
      <c r="I613" s="82"/>
      <c r="J613" s="82"/>
      <c r="K613" s="82"/>
      <c r="L613" s="82"/>
      <c r="M613" s="82"/>
      <c r="N613" s="84"/>
      <c r="O613" s="82"/>
      <c r="P613" s="82"/>
      <c r="Q613" s="82"/>
      <c r="R613" s="82"/>
      <c r="S613" s="82"/>
      <c r="T613" s="82"/>
      <c r="U613" s="82"/>
      <c r="V613" s="82">
        <f>IF('2d Gas distribution'!W142="-","-",'2d Gas distribution'!W142)</f>
        <v>139.64838323353294</v>
      </c>
      <c r="W613" s="82">
        <f>IF('2d Gas distribution'!X142="-","-",'2d Gas distribution'!X142)</f>
        <v>131.24119760479041</v>
      </c>
      <c r="X613" s="82" t="str">
        <f>IF('2d Gas distribution'!Y142="-","-",'2d Gas distribution'!Y142)</f>
        <v>-</v>
      </c>
      <c r="Y613" s="82" t="str">
        <f>IF('2d Gas distribution'!Z142="-","-",'2d Gas distribution'!Z142)</f>
        <v>-</v>
      </c>
      <c r="Z613" s="10"/>
    </row>
    <row r="614" spans="1:26" s="14" customFormat="1" ht="11.25">
      <c r="A614" s="10"/>
      <c r="B614" s="74" t="s">
        <v>157</v>
      </c>
      <c r="C614" s="191"/>
      <c r="D614" s="189"/>
      <c r="E614" s="29"/>
      <c r="F614" s="82"/>
      <c r="G614" s="82"/>
      <c r="H614" s="82"/>
      <c r="I614" s="82"/>
      <c r="J614" s="82"/>
      <c r="K614" s="82"/>
      <c r="L614" s="82"/>
      <c r="M614" s="82"/>
      <c r="N614" s="84"/>
      <c r="O614" s="82"/>
      <c r="P614" s="82"/>
      <c r="Q614" s="82"/>
      <c r="R614" s="82"/>
      <c r="S614" s="82"/>
      <c r="T614" s="82"/>
      <c r="U614" s="82"/>
      <c r="V614" s="82">
        <f>IF('2d Gas distribution'!W143="-","-",'2d Gas distribution'!W143)</f>
        <v>136.47157894736841</v>
      </c>
      <c r="W614" s="82">
        <f>IF('2d Gas distribution'!X143="-","-",'2d Gas distribution'!X143)</f>
        <v>128.26105263157893</v>
      </c>
      <c r="X614" s="82" t="str">
        <f>IF('2d Gas distribution'!Y143="-","-",'2d Gas distribution'!Y143)</f>
        <v>-</v>
      </c>
      <c r="Y614" s="82" t="str">
        <f>IF('2d Gas distribution'!Z143="-","-",'2d Gas distribution'!Z143)</f>
        <v>-</v>
      </c>
      <c r="Z614" s="10"/>
    </row>
    <row r="615" spans="1:26" s="14" customFormat="1" ht="11.25">
      <c r="A615" s="10"/>
      <c r="B615" s="74" t="s">
        <v>158</v>
      </c>
      <c r="C615" s="191"/>
      <c r="D615" s="189"/>
      <c r="E615" s="29"/>
      <c r="F615" s="82"/>
      <c r="G615" s="82"/>
      <c r="H615" s="82"/>
      <c r="I615" s="82"/>
      <c r="J615" s="82"/>
      <c r="K615" s="82"/>
      <c r="L615" s="82"/>
      <c r="M615" s="82"/>
      <c r="N615" s="84"/>
      <c r="O615" s="82"/>
      <c r="P615" s="82"/>
      <c r="Q615" s="82"/>
      <c r="R615" s="82"/>
      <c r="S615" s="82"/>
      <c r="T615" s="82"/>
      <c r="U615" s="82"/>
      <c r="V615" s="82">
        <f>IF('2d Gas distribution'!W144="-","-",'2d Gas distribution'!W144)</f>
        <v>143.79451685393258</v>
      </c>
      <c r="W615" s="82">
        <f>IF('2d Gas distribution'!X144="-","-",'2d Gas distribution'!X144)</f>
        <v>137.59226966292132</v>
      </c>
      <c r="X615" s="82" t="str">
        <f>IF('2d Gas distribution'!Y144="-","-",'2d Gas distribution'!Y144)</f>
        <v>-</v>
      </c>
      <c r="Y615" s="82" t="str">
        <f>IF('2d Gas distribution'!Z144="-","-",'2d Gas distribution'!Z144)</f>
        <v>-</v>
      </c>
      <c r="Z615" s="10"/>
    </row>
    <row r="616" spans="1:26" s="14" customFormat="1" ht="11.25">
      <c r="A616" s="10"/>
      <c r="B616" s="74" t="s">
        <v>159</v>
      </c>
      <c r="C616" s="191"/>
      <c r="D616" s="189"/>
      <c r="E616" s="29"/>
      <c r="F616" s="82"/>
      <c r="G616" s="82"/>
      <c r="H616" s="82"/>
      <c r="I616" s="82"/>
      <c r="J616" s="82"/>
      <c r="K616" s="82"/>
      <c r="L616" s="82"/>
      <c r="M616" s="82"/>
      <c r="N616" s="84"/>
      <c r="O616" s="82"/>
      <c r="P616" s="82"/>
      <c r="Q616" s="82"/>
      <c r="R616" s="82"/>
      <c r="S616" s="82"/>
      <c r="T616" s="82"/>
      <c r="U616" s="82"/>
      <c r="V616" s="82">
        <f>IF('2d Gas distribution'!W145="-","-",'2d Gas distribution'!W145)</f>
        <v>137.06682352941178</v>
      </c>
      <c r="W616" s="82">
        <f>IF('2d Gas distribution'!X145="-","-",'2d Gas distribution'!X145)</f>
        <v>131.16308021390375</v>
      </c>
      <c r="X616" s="82" t="str">
        <f>IF('2d Gas distribution'!Y145="-","-",'2d Gas distribution'!Y145)</f>
        <v>-</v>
      </c>
      <c r="Y616" s="82" t="str">
        <f>IF('2d Gas distribution'!Z145="-","-",'2d Gas distribution'!Z145)</f>
        <v>-</v>
      </c>
      <c r="Z616" s="10"/>
    </row>
    <row r="617" spans="1:26" s="14" customFormat="1" ht="11.25">
      <c r="A617" s="10"/>
      <c r="B617" s="74" t="s">
        <v>160</v>
      </c>
      <c r="C617" s="191"/>
      <c r="D617" s="189"/>
      <c r="E617" s="29"/>
      <c r="F617" s="82"/>
      <c r="G617" s="82"/>
      <c r="H617" s="82"/>
      <c r="I617" s="82"/>
      <c r="J617" s="82"/>
      <c r="K617" s="82"/>
      <c r="L617" s="82"/>
      <c r="M617" s="82"/>
      <c r="N617" s="84"/>
      <c r="O617" s="82"/>
      <c r="P617" s="82"/>
      <c r="Q617" s="82"/>
      <c r="R617" s="82"/>
      <c r="S617" s="82"/>
      <c r="T617" s="82"/>
      <c r="U617" s="82"/>
      <c r="V617" s="82">
        <f>IF('2d Gas distribution'!W146="-","-",'2d Gas distribution'!W146)</f>
        <v>173.22423121387283</v>
      </c>
      <c r="W617" s="82">
        <f>IF('2d Gas distribution'!X146="-","-",'2d Gas distribution'!X146)</f>
        <v>170.06816184971098</v>
      </c>
      <c r="X617" s="82" t="str">
        <f>IF('2d Gas distribution'!Y146="-","-",'2d Gas distribution'!Y146)</f>
        <v>-</v>
      </c>
      <c r="Y617" s="82" t="str">
        <f>IF('2d Gas distribution'!Z146="-","-",'2d Gas distribution'!Z146)</f>
        <v>-</v>
      </c>
      <c r="Z617" s="10"/>
    </row>
    <row r="618" spans="1:26" s="14" customFormat="1" ht="11.25">
      <c r="A618" s="10"/>
      <c r="B618" s="74" t="s">
        <v>161</v>
      </c>
      <c r="C618" s="191"/>
      <c r="D618" s="189"/>
      <c r="E618" s="29"/>
      <c r="F618" s="82"/>
      <c r="G618" s="82"/>
      <c r="H618" s="82"/>
      <c r="I618" s="82"/>
      <c r="J618" s="82"/>
      <c r="K618" s="82"/>
      <c r="L618" s="82"/>
      <c r="M618" s="82"/>
      <c r="N618" s="84"/>
      <c r="O618" s="82"/>
      <c r="P618" s="82"/>
      <c r="Q618" s="82"/>
      <c r="R618" s="82"/>
      <c r="S618" s="82"/>
      <c r="T618" s="82"/>
      <c r="U618" s="82"/>
      <c r="V618" s="82">
        <f>IF('2d Gas distribution'!W147="-","-",'2d Gas distribution'!W147)</f>
        <v>146.65028571428576</v>
      </c>
      <c r="W618" s="82">
        <f>IF('2d Gas distribution'!X147="-","-",'2d Gas distribution'!X147)</f>
        <v>141.98742857142861</v>
      </c>
      <c r="X618" s="82" t="str">
        <f>IF('2d Gas distribution'!Y147="-","-",'2d Gas distribution'!Y147)</f>
        <v>-</v>
      </c>
      <c r="Y618" s="82" t="str">
        <f>IF('2d Gas distribution'!Z147="-","-",'2d Gas distribution'!Z147)</f>
        <v>-</v>
      </c>
      <c r="Z618" s="10"/>
    </row>
    <row r="619" spans="1:26" s="14" customFormat="1" ht="11.25">
      <c r="A619" s="10"/>
      <c r="B619" s="74" t="s">
        <v>162</v>
      </c>
      <c r="C619" s="191"/>
      <c r="D619" s="189"/>
      <c r="E619" s="29"/>
      <c r="F619" s="82"/>
      <c r="G619" s="82"/>
      <c r="H619" s="82"/>
      <c r="I619" s="82"/>
      <c r="J619" s="82"/>
      <c r="K619" s="82"/>
      <c r="L619" s="82"/>
      <c r="M619" s="82"/>
      <c r="N619" s="84"/>
      <c r="O619" s="82"/>
      <c r="P619" s="82"/>
      <c r="Q619" s="82"/>
      <c r="R619" s="82"/>
      <c r="S619" s="82"/>
      <c r="T619" s="82"/>
      <c r="U619" s="82"/>
      <c r="V619" s="82">
        <f>IF('2d Gas distribution'!W148="-","-",'2d Gas distribution'!W148)</f>
        <v>145.15515789473687</v>
      </c>
      <c r="W619" s="82">
        <f>IF('2d Gas distribution'!X148="-","-",'2d Gas distribution'!X148)</f>
        <v>135.90252631578949</v>
      </c>
      <c r="X619" s="82" t="str">
        <f>IF('2d Gas distribution'!Y148="-","-",'2d Gas distribution'!Y148)</f>
        <v>-</v>
      </c>
      <c r="Y619" s="82" t="str">
        <f>IF('2d Gas distribution'!Z148="-","-",'2d Gas distribution'!Z148)</f>
        <v>-</v>
      </c>
      <c r="Z619" s="10"/>
    </row>
    <row r="620" spans="1:26" s="14" customFormat="1" ht="11.25">
      <c r="A620" s="10"/>
      <c r="B620" s="74" t="s">
        <v>163</v>
      </c>
      <c r="C620" s="191"/>
      <c r="D620" s="189"/>
      <c r="E620" s="29"/>
      <c r="F620" s="82"/>
      <c r="G620" s="82"/>
      <c r="H620" s="82"/>
      <c r="I620" s="82"/>
      <c r="J620" s="82"/>
      <c r="K620" s="82"/>
      <c r="L620" s="82"/>
      <c r="M620" s="82"/>
      <c r="N620" s="84"/>
      <c r="O620" s="82"/>
      <c r="P620" s="82"/>
      <c r="Q620" s="82"/>
      <c r="R620" s="82"/>
      <c r="S620" s="82"/>
      <c r="T620" s="82"/>
      <c r="U620" s="82"/>
      <c r="V620" s="82">
        <f>IF('2d Gas distribution'!W149="-","-",'2d Gas distribution'!W149)</f>
        <v>143.51963636363635</v>
      </c>
      <c r="W620" s="82">
        <f>IF('2d Gas distribution'!X149="-","-",'2d Gas distribution'!X149)</f>
        <v>137.81054545454543</v>
      </c>
      <c r="X620" s="82" t="str">
        <f>IF('2d Gas distribution'!Y149="-","-",'2d Gas distribution'!Y149)</f>
        <v>-</v>
      </c>
      <c r="Y620" s="82" t="str">
        <f>IF('2d Gas distribution'!Z149="-","-",'2d Gas distribution'!Z149)</f>
        <v>-</v>
      </c>
      <c r="Z620" s="10"/>
    </row>
    <row r="621" spans="1:26" s="14" customFormat="1" ht="11.25">
      <c r="A621" s="10"/>
      <c r="B621" s="74" t="s">
        <v>164</v>
      </c>
      <c r="C621" s="191"/>
      <c r="D621" s="189"/>
      <c r="E621" s="29"/>
      <c r="F621" s="82"/>
      <c r="G621" s="82"/>
      <c r="H621" s="82"/>
      <c r="I621" s="82"/>
      <c r="J621" s="82"/>
      <c r="K621" s="82"/>
      <c r="L621" s="82"/>
      <c r="M621" s="82"/>
      <c r="N621" s="84"/>
      <c r="O621" s="82"/>
      <c r="P621" s="82"/>
      <c r="Q621" s="82"/>
      <c r="R621" s="82"/>
      <c r="S621" s="82"/>
      <c r="T621" s="82"/>
      <c r="U621" s="82"/>
      <c r="V621" s="82">
        <f>IF('2d Gas distribution'!W150="-","-",'2d Gas distribution'!W150)</f>
        <v>153.94557654723127</v>
      </c>
      <c r="W621" s="82">
        <f>IF('2d Gas distribution'!X150="-","-",'2d Gas distribution'!X150)</f>
        <v>147.80876872964168</v>
      </c>
      <c r="X621" s="82" t="str">
        <f>IF('2d Gas distribution'!Y150="-","-",'2d Gas distribution'!Y150)</f>
        <v>-</v>
      </c>
      <c r="Y621" s="82" t="str">
        <f>IF('2d Gas distribution'!Z150="-","-",'2d Gas distribution'!Z150)</f>
        <v>-</v>
      </c>
      <c r="Z621" s="10"/>
    </row>
    <row r="622" spans="1:26" s="14" customFormat="1" ht="11.25">
      <c r="A622" s="10"/>
      <c r="B622" s="74" t="s">
        <v>165</v>
      </c>
      <c r="C622" s="191"/>
      <c r="D622" s="189"/>
      <c r="E622" s="29"/>
      <c r="F622" s="82"/>
      <c r="G622" s="82"/>
      <c r="H622" s="82"/>
      <c r="I622" s="82"/>
      <c r="J622" s="82"/>
      <c r="K622" s="82"/>
      <c r="L622" s="82"/>
      <c r="M622" s="82"/>
      <c r="N622" s="84"/>
      <c r="O622" s="82"/>
      <c r="P622" s="82"/>
      <c r="Q622" s="82"/>
      <c r="R622" s="82"/>
      <c r="S622" s="82"/>
      <c r="T622" s="82"/>
      <c r="U622" s="82"/>
      <c r="V622" s="82">
        <f>IF('2d Gas distribution'!W151="-","-",'2d Gas distribution'!W151)</f>
        <v>161.595</v>
      </c>
      <c r="W622" s="82">
        <f>IF('2d Gas distribution'!X151="-","-",'2d Gas distribution'!X151)</f>
        <v>153.08249999999998</v>
      </c>
      <c r="X622" s="82" t="str">
        <f>IF('2d Gas distribution'!Y151="-","-",'2d Gas distribution'!Y151)</f>
        <v>-</v>
      </c>
      <c r="Y622" s="82" t="str">
        <f>IF('2d Gas distribution'!Z151="-","-",'2d Gas distribution'!Z151)</f>
        <v>-</v>
      </c>
      <c r="Z622" s="10"/>
    </row>
    <row r="623" spans="1:26" s="14" customFormat="1" ht="11.25">
      <c r="A623" s="10"/>
      <c r="B623" s="74" t="s">
        <v>166</v>
      </c>
      <c r="C623" s="191"/>
      <c r="D623" s="189"/>
      <c r="E623" s="29"/>
      <c r="F623" s="82"/>
      <c r="G623" s="82"/>
      <c r="H623" s="82"/>
      <c r="I623" s="82"/>
      <c r="J623" s="82"/>
      <c r="K623" s="82"/>
      <c r="L623" s="82"/>
      <c r="M623" s="82"/>
      <c r="N623" s="84"/>
      <c r="O623" s="82"/>
      <c r="P623" s="82"/>
      <c r="Q623" s="82"/>
      <c r="R623" s="82"/>
      <c r="S623" s="82"/>
      <c r="T623" s="82"/>
      <c r="U623" s="82"/>
      <c r="V623" s="82">
        <f>IF('2d Gas distribution'!W152="-","-",'2d Gas distribution'!W152)</f>
        <v>145.395223880597</v>
      </c>
      <c r="W623" s="82">
        <f>IF('2d Gas distribution'!X152="-","-",'2d Gas distribution'!X152)</f>
        <v>139.1623880597015</v>
      </c>
      <c r="X623" s="82" t="str">
        <f>IF('2d Gas distribution'!Y152="-","-",'2d Gas distribution'!Y152)</f>
        <v>-</v>
      </c>
      <c r="Y623" s="82" t="str">
        <f>IF('2d Gas distribution'!Z152="-","-",'2d Gas distribution'!Z152)</f>
        <v>-</v>
      </c>
      <c r="Z623" s="10"/>
    </row>
    <row r="624" spans="1:26" s="14" customFormat="1" ht="11.25">
      <c r="A624" s="10"/>
      <c r="B624" s="74" t="s">
        <v>167</v>
      </c>
      <c r="C624" s="191"/>
      <c r="D624" s="189"/>
      <c r="E624" s="29"/>
      <c r="F624" s="82"/>
      <c r="G624" s="82"/>
      <c r="H624" s="82"/>
      <c r="I624" s="82"/>
      <c r="J624" s="82"/>
      <c r="K624" s="82"/>
      <c r="L624" s="82"/>
      <c r="M624" s="82"/>
      <c r="N624" s="84"/>
      <c r="O624" s="82"/>
      <c r="P624" s="82"/>
      <c r="Q624" s="82"/>
      <c r="R624" s="82"/>
      <c r="S624" s="82"/>
      <c r="T624" s="82"/>
      <c r="U624" s="82"/>
      <c r="V624" s="82">
        <f>IF('2d Gas distribution'!W153="-","-",'2d Gas distribution'!W153)</f>
        <v>145.69078651685393</v>
      </c>
      <c r="W624" s="82">
        <f>IF('2d Gas distribution'!X153="-","-",'2d Gas distribution'!X153)</f>
        <v>138.03910112359549</v>
      </c>
      <c r="X624" s="82" t="str">
        <f>IF('2d Gas distribution'!Y153="-","-",'2d Gas distribution'!Y153)</f>
        <v>-</v>
      </c>
      <c r="Y624" s="82" t="str">
        <f>IF('2d Gas distribution'!Z153="-","-",'2d Gas distribution'!Z153)</f>
        <v>-</v>
      </c>
      <c r="Z624" s="10"/>
    </row>
    <row r="625" spans="1:26" s="14" customFormat="1" ht="11.25">
      <c r="A625" s="10"/>
      <c r="B625" s="74" t="s">
        <v>168</v>
      </c>
      <c r="C625" s="192"/>
      <c r="D625" s="189"/>
      <c r="E625" s="29"/>
      <c r="F625" s="82"/>
      <c r="G625" s="82"/>
      <c r="H625" s="82"/>
      <c r="I625" s="82"/>
      <c r="J625" s="82"/>
      <c r="K625" s="82"/>
      <c r="L625" s="82"/>
      <c r="M625" s="82"/>
      <c r="N625" s="84"/>
      <c r="O625" s="82"/>
      <c r="P625" s="82"/>
      <c r="Q625" s="82"/>
      <c r="R625" s="82"/>
      <c r="S625" s="82"/>
      <c r="T625" s="82"/>
      <c r="U625" s="82"/>
      <c r="V625" s="82">
        <f>IF('2d Gas distribution'!W154="-","-",'2d Gas distribution'!W154)</f>
        <v>151.47789473684207</v>
      </c>
      <c r="W625" s="82">
        <f>IF('2d Gas distribution'!X154="-","-",'2d Gas distribution'!X154)</f>
        <v>143.51298245614032</v>
      </c>
      <c r="X625" s="82" t="str">
        <f>IF('2d Gas distribution'!Y154="-","-",'2d Gas distribution'!Y154)</f>
        <v>-</v>
      </c>
      <c r="Y625" s="82" t="str">
        <f>IF('2d Gas distribution'!Z154="-","-",'2d Gas distribution'!Z154)</f>
        <v>-</v>
      </c>
      <c r="Z625" s="10"/>
    </row>
    <row r="626" spans="1:26" s="14" customFormat="1" ht="11.25">
      <c r="A626" s="10"/>
      <c r="B626" s="72" t="s">
        <v>171</v>
      </c>
      <c r="C626" s="72"/>
      <c r="D626" s="72"/>
      <c r="E626" s="72"/>
      <c r="F626" s="85"/>
      <c r="G626" s="85"/>
      <c r="H626" s="85"/>
      <c r="I626" s="85"/>
      <c r="J626" s="85"/>
      <c r="K626" s="85"/>
      <c r="L626" s="85"/>
      <c r="M626" s="85"/>
      <c r="N626" s="85"/>
      <c r="O626" s="85"/>
      <c r="P626" s="85"/>
      <c r="Q626" s="85"/>
      <c r="R626" s="85"/>
      <c r="S626" s="85"/>
      <c r="T626" s="85"/>
      <c r="U626" s="85"/>
      <c r="V626" s="85"/>
      <c r="W626" s="85"/>
      <c r="X626" s="85"/>
      <c r="Y626" s="85"/>
      <c r="Z626" s="10"/>
    </row>
    <row r="627" spans="1:26" s="14" customFormat="1" ht="12.6" customHeight="1">
      <c r="A627" s="10"/>
      <c r="B627" s="74" t="s">
        <v>156</v>
      </c>
      <c r="C627" s="155" t="s">
        <v>128</v>
      </c>
      <c r="D627" s="189"/>
      <c r="E627" s="29"/>
      <c r="F627" s="82"/>
      <c r="G627" s="82"/>
      <c r="H627" s="82"/>
      <c r="I627" s="82"/>
      <c r="J627" s="82"/>
      <c r="K627" s="82"/>
      <c r="L627" s="82"/>
      <c r="M627" s="82"/>
      <c r="N627" s="84"/>
      <c r="O627" s="82"/>
      <c r="P627" s="82"/>
      <c r="Q627" s="82"/>
      <c r="R627" s="82"/>
      <c r="S627" s="82"/>
      <c r="T627" s="82"/>
      <c r="U627" s="82"/>
      <c r="V627" s="82">
        <f>IF(V613="-","-",V613*INDEX('3c Mappings'!$C$8:$O$21,MATCH($C627,'3c Mappings'!$B$8:$B$21,0),MATCH($B627,'3c Mappings'!$C$7:$O$7,0)))</f>
        <v>98.011436597264449</v>
      </c>
      <c r="W627" s="82">
        <f>IF(W613="-","-",W613*INDEX('3c Mappings'!$C$8:$O$21,MATCH($C627,'3c Mappings'!$B$8:$B$21,0),MATCH($B627,'3c Mappings'!$C$7:$O$7,0)))</f>
        <v>92.110900392452393</v>
      </c>
      <c r="X627" s="82" t="str">
        <f>IF(X613="-","-",X613*INDEX('3c Mappings'!$C$8:$O$21,MATCH($C627,'3c Mappings'!$B$8:$B$21,0),MATCH($B627,'3c Mappings'!$C$7:$O$7,0)))</f>
        <v>-</v>
      </c>
      <c r="Y627" s="82" t="str">
        <f>IF(Y613="-","-",Y613*INDEX('3c Mappings'!$C$8:$O$21,MATCH($C627,'3c Mappings'!$B$8:$B$21,0),MATCH($B627,'3c Mappings'!$C$7:$O$7,0)))</f>
        <v>-</v>
      </c>
      <c r="Z627" s="10"/>
    </row>
    <row r="628" spans="1:26" s="14" customFormat="1" ht="11.25">
      <c r="A628" s="10"/>
      <c r="B628" s="74" t="s">
        <v>157</v>
      </c>
      <c r="C628" s="155" t="s">
        <v>128</v>
      </c>
      <c r="D628" s="189"/>
      <c r="E628" s="29"/>
      <c r="F628" s="82"/>
      <c r="G628" s="82"/>
      <c r="H628" s="82"/>
      <c r="I628" s="82"/>
      <c r="J628" s="82"/>
      <c r="K628" s="82"/>
      <c r="L628" s="82"/>
      <c r="M628" s="82"/>
      <c r="N628" s="84"/>
      <c r="O628" s="82"/>
      <c r="P628" s="82"/>
      <c r="Q628" s="82"/>
      <c r="R628" s="82"/>
      <c r="S628" s="82"/>
      <c r="T628" s="82"/>
      <c r="U628" s="82"/>
      <c r="V628" s="82">
        <f>IF(V614="-","-",V614*INDEX('3c Mappings'!$C$8:$O$21,MATCH($C628,'3c Mappings'!$B$8:$B$21,0),MATCH($B628,'3c Mappings'!$C$7:$O$7,0)))</f>
        <v>0</v>
      </c>
      <c r="W628" s="82">
        <f>IF(W614="-","-",W614*INDEX('3c Mappings'!$C$8:$O$21,MATCH($C628,'3c Mappings'!$B$8:$B$21,0),MATCH($B628,'3c Mappings'!$C$7:$O$7,0)))</f>
        <v>0</v>
      </c>
      <c r="X628" s="82" t="str">
        <f>IF(X614="-","-",X614*INDEX('3c Mappings'!$C$8:$O$21,MATCH($C628,'3c Mappings'!$B$8:$B$21,0),MATCH($B628,'3c Mappings'!$C$7:$O$7,0)))</f>
        <v>-</v>
      </c>
      <c r="Y628" s="82" t="str">
        <f>IF(Y614="-","-",Y614*INDEX('3c Mappings'!$C$8:$O$21,MATCH($C628,'3c Mappings'!$B$8:$B$21,0),MATCH($B628,'3c Mappings'!$C$7:$O$7,0)))</f>
        <v>-</v>
      </c>
      <c r="Z628" s="10"/>
    </row>
    <row r="629" spans="1:26" s="14" customFormat="1" ht="11.25">
      <c r="A629" s="10"/>
      <c r="B629" s="74" t="s">
        <v>158</v>
      </c>
      <c r="C629" s="155" t="s">
        <v>128</v>
      </c>
      <c r="D629" s="189"/>
      <c r="E629" s="29"/>
      <c r="F629" s="82"/>
      <c r="G629" s="82"/>
      <c r="H629" s="82"/>
      <c r="I629" s="82"/>
      <c r="J629" s="82"/>
      <c r="K629" s="82"/>
      <c r="L629" s="82"/>
      <c r="M629" s="82"/>
      <c r="N629" s="84"/>
      <c r="O629" s="82"/>
      <c r="P629" s="82"/>
      <c r="Q629" s="82"/>
      <c r="R629" s="82"/>
      <c r="S629" s="82"/>
      <c r="T629" s="82"/>
      <c r="U629" s="82"/>
      <c r="V629" s="82">
        <f>IF(V615="-","-",V615*INDEX('3c Mappings'!$C$8:$O$21,MATCH($C629,'3c Mappings'!$B$8:$B$21,0),MATCH($B629,'3c Mappings'!$C$7:$O$7,0)))</f>
        <v>0</v>
      </c>
      <c r="W629" s="82">
        <f>IF(W615="-","-",W615*INDEX('3c Mappings'!$C$8:$O$21,MATCH($C629,'3c Mappings'!$B$8:$B$21,0),MATCH($B629,'3c Mappings'!$C$7:$O$7,0)))</f>
        <v>0</v>
      </c>
      <c r="X629" s="82" t="str">
        <f>IF(X615="-","-",X615*INDEX('3c Mappings'!$C$8:$O$21,MATCH($C629,'3c Mappings'!$B$8:$B$21,0),MATCH($B629,'3c Mappings'!$C$7:$O$7,0)))</f>
        <v>-</v>
      </c>
      <c r="Y629" s="82" t="str">
        <f>IF(Y615="-","-",Y615*INDEX('3c Mappings'!$C$8:$O$21,MATCH($C629,'3c Mappings'!$B$8:$B$21,0),MATCH($B629,'3c Mappings'!$C$7:$O$7,0)))</f>
        <v>-</v>
      </c>
      <c r="Z629" s="10"/>
    </row>
    <row r="630" spans="1:26" s="14" customFormat="1" ht="11.25">
      <c r="A630" s="10"/>
      <c r="B630" s="74" t="s">
        <v>159</v>
      </c>
      <c r="C630" s="155" t="s">
        <v>128</v>
      </c>
      <c r="D630" s="189"/>
      <c r="E630" s="29"/>
      <c r="F630" s="82"/>
      <c r="G630" s="82"/>
      <c r="H630" s="82"/>
      <c r="I630" s="82"/>
      <c r="J630" s="82"/>
      <c r="K630" s="82"/>
      <c r="L630" s="82"/>
      <c r="M630" s="82"/>
      <c r="N630" s="84"/>
      <c r="O630" s="82"/>
      <c r="P630" s="82"/>
      <c r="Q630" s="82"/>
      <c r="R630" s="82"/>
      <c r="S630" s="82"/>
      <c r="T630" s="82"/>
      <c r="U630" s="82"/>
      <c r="V630" s="82">
        <f>IF(V616="-","-",V616*INDEX('3c Mappings'!$C$8:$O$21,MATCH($C630,'3c Mappings'!$B$8:$B$21,0),MATCH($B630,'3c Mappings'!$C$7:$O$7,0)))</f>
        <v>0</v>
      </c>
      <c r="W630" s="82">
        <f>IF(W616="-","-",W616*INDEX('3c Mappings'!$C$8:$O$21,MATCH($C630,'3c Mappings'!$B$8:$B$21,0),MATCH($B630,'3c Mappings'!$C$7:$O$7,0)))</f>
        <v>0</v>
      </c>
      <c r="X630" s="82" t="str">
        <f>IF(X616="-","-",X616*INDEX('3c Mappings'!$C$8:$O$21,MATCH($C630,'3c Mappings'!$B$8:$B$21,0),MATCH($B630,'3c Mappings'!$C$7:$O$7,0)))</f>
        <v>-</v>
      </c>
      <c r="Y630" s="82" t="str">
        <f>IF(Y616="-","-",Y616*INDEX('3c Mappings'!$C$8:$O$21,MATCH($C630,'3c Mappings'!$B$8:$B$21,0),MATCH($B630,'3c Mappings'!$C$7:$O$7,0)))</f>
        <v>-</v>
      </c>
      <c r="Z630" s="10"/>
    </row>
    <row r="631" spans="1:26" s="14" customFormat="1" ht="11.25">
      <c r="A631" s="10"/>
      <c r="B631" s="74" t="s">
        <v>160</v>
      </c>
      <c r="C631" s="155" t="s">
        <v>128</v>
      </c>
      <c r="D631" s="189"/>
      <c r="E631" s="29"/>
      <c r="F631" s="82"/>
      <c r="G631" s="82"/>
      <c r="H631" s="82"/>
      <c r="I631" s="82"/>
      <c r="J631" s="82"/>
      <c r="K631" s="82"/>
      <c r="L631" s="82"/>
      <c r="M631" s="82"/>
      <c r="N631" s="84"/>
      <c r="O631" s="82"/>
      <c r="P631" s="82"/>
      <c r="Q631" s="82"/>
      <c r="R631" s="82"/>
      <c r="S631" s="82"/>
      <c r="T631" s="82"/>
      <c r="U631" s="82"/>
      <c r="V631" s="82">
        <f>IF(V617="-","-",V617*INDEX('3c Mappings'!$C$8:$O$21,MATCH($C631,'3c Mappings'!$B$8:$B$21,0),MATCH($B631,'3c Mappings'!$C$7:$O$7,0)))</f>
        <v>47.401267511864809</v>
      </c>
      <c r="W631" s="82">
        <f>IF(W617="-","-",W617*INDEX('3c Mappings'!$C$8:$O$21,MATCH($C631,'3c Mappings'!$B$8:$B$21,0),MATCH($B631,'3c Mappings'!$C$7:$O$7,0)))</f>
        <v>46.537637249699408</v>
      </c>
      <c r="X631" s="82" t="str">
        <f>IF(X617="-","-",X617*INDEX('3c Mappings'!$C$8:$O$21,MATCH($C631,'3c Mappings'!$B$8:$B$21,0),MATCH($B631,'3c Mappings'!$C$7:$O$7,0)))</f>
        <v>-</v>
      </c>
      <c r="Y631" s="82" t="str">
        <f>IF(Y617="-","-",Y617*INDEX('3c Mappings'!$C$8:$O$21,MATCH($C631,'3c Mappings'!$B$8:$B$21,0),MATCH($B631,'3c Mappings'!$C$7:$O$7,0)))</f>
        <v>-</v>
      </c>
      <c r="Z631" s="10"/>
    </row>
    <row r="632" spans="1:26" s="14" customFormat="1" ht="11.25">
      <c r="A632" s="10"/>
      <c r="B632" s="74" t="s">
        <v>161</v>
      </c>
      <c r="C632" s="155" t="s">
        <v>128</v>
      </c>
      <c r="D632" s="189"/>
      <c r="E632" s="29"/>
      <c r="F632" s="82"/>
      <c r="G632" s="82"/>
      <c r="H632" s="82"/>
      <c r="I632" s="82"/>
      <c r="J632" s="82"/>
      <c r="K632" s="82"/>
      <c r="L632" s="82"/>
      <c r="M632" s="82"/>
      <c r="N632" s="84"/>
      <c r="O632" s="82"/>
      <c r="P632" s="82"/>
      <c r="Q632" s="82"/>
      <c r="R632" s="82"/>
      <c r="S632" s="82"/>
      <c r="T632" s="82"/>
      <c r="U632" s="82"/>
      <c r="V632" s="82">
        <f>IF(V618="-","-",V618*INDEX('3c Mappings'!$C$8:$O$21,MATCH($C632,'3c Mappings'!$B$8:$B$21,0),MATCH($B632,'3c Mappings'!$C$7:$O$7,0)))</f>
        <v>0</v>
      </c>
      <c r="W632" s="82">
        <f>IF(W618="-","-",W618*INDEX('3c Mappings'!$C$8:$O$21,MATCH($C632,'3c Mappings'!$B$8:$B$21,0),MATCH($B632,'3c Mappings'!$C$7:$O$7,0)))</f>
        <v>0</v>
      </c>
      <c r="X632" s="82" t="str">
        <f>IF(X618="-","-",X618*INDEX('3c Mappings'!$C$8:$O$21,MATCH($C632,'3c Mappings'!$B$8:$B$21,0),MATCH($B632,'3c Mappings'!$C$7:$O$7,0)))</f>
        <v>-</v>
      </c>
      <c r="Y632" s="82" t="str">
        <f>IF(Y618="-","-",Y618*INDEX('3c Mappings'!$C$8:$O$21,MATCH($C632,'3c Mappings'!$B$8:$B$21,0),MATCH($B632,'3c Mappings'!$C$7:$O$7,0)))</f>
        <v>-</v>
      </c>
      <c r="Z632" s="10"/>
    </row>
    <row r="633" spans="1:26" s="14" customFormat="1" ht="11.25">
      <c r="A633" s="10"/>
      <c r="B633" s="74" t="s">
        <v>162</v>
      </c>
      <c r="C633" s="155" t="s">
        <v>128</v>
      </c>
      <c r="D633" s="189"/>
      <c r="E633" s="29"/>
      <c r="F633" s="82"/>
      <c r="G633" s="82"/>
      <c r="H633" s="82"/>
      <c r="I633" s="82"/>
      <c r="J633" s="82"/>
      <c r="K633" s="82"/>
      <c r="L633" s="82"/>
      <c r="M633" s="82"/>
      <c r="N633" s="84"/>
      <c r="O633" s="82"/>
      <c r="P633" s="82"/>
      <c r="Q633" s="82"/>
      <c r="R633" s="82"/>
      <c r="S633" s="82"/>
      <c r="T633" s="82"/>
      <c r="U633" s="82"/>
      <c r="V633" s="82">
        <f>IF(V619="-","-",V619*INDEX('3c Mappings'!$C$8:$O$21,MATCH($C633,'3c Mappings'!$B$8:$B$21,0),MATCH($B633,'3c Mappings'!$C$7:$O$7,0)))</f>
        <v>0</v>
      </c>
      <c r="W633" s="82">
        <f>IF(W619="-","-",W619*INDEX('3c Mappings'!$C$8:$O$21,MATCH($C633,'3c Mappings'!$B$8:$B$21,0),MATCH($B633,'3c Mappings'!$C$7:$O$7,0)))</f>
        <v>0</v>
      </c>
      <c r="X633" s="82" t="str">
        <f>IF(X619="-","-",X619*INDEX('3c Mappings'!$C$8:$O$21,MATCH($C633,'3c Mappings'!$B$8:$B$21,0),MATCH($B633,'3c Mappings'!$C$7:$O$7,0)))</f>
        <v>-</v>
      </c>
      <c r="Y633" s="82" t="str">
        <f>IF(Y619="-","-",Y619*INDEX('3c Mappings'!$C$8:$O$21,MATCH($C633,'3c Mappings'!$B$8:$B$21,0),MATCH($B633,'3c Mappings'!$C$7:$O$7,0)))</f>
        <v>-</v>
      </c>
      <c r="Z633" s="10"/>
    </row>
    <row r="634" spans="1:26" s="14" customFormat="1" ht="11.25">
      <c r="A634" s="10"/>
      <c r="B634" s="74" t="s">
        <v>163</v>
      </c>
      <c r="C634" s="155" t="s">
        <v>128</v>
      </c>
      <c r="D634" s="189"/>
      <c r="E634" s="29"/>
      <c r="F634" s="82"/>
      <c r="G634" s="82"/>
      <c r="H634" s="82"/>
      <c r="I634" s="82"/>
      <c r="J634" s="82"/>
      <c r="K634" s="82"/>
      <c r="L634" s="82"/>
      <c r="M634" s="82"/>
      <c r="N634" s="84"/>
      <c r="O634" s="82"/>
      <c r="P634" s="82"/>
      <c r="Q634" s="82"/>
      <c r="R634" s="82"/>
      <c r="S634" s="82"/>
      <c r="T634" s="82"/>
      <c r="U634" s="82"/>
      <c r="V634" s="82">
        <f>IF(V620="-","-",V620*INDEX('3c Mappings'!$C$8:$O$21,MATCH($C634,'3c Mappings'!$B$8:$B$21,0),MATCH($B634,'3c Mappings'!$C$7:$O$7,0)))</f>
        <v>0</v>
      </c>
      <c r="W634" s="82">
        <f>IF(W620="-","-",W620*INDEX('3c Mappings'!$C$8:$O$21,MATCH($C634,'3c Mappings'!$B$8:$B$21,0),MATCH($B634,'3c Mappings'!$C$7:$O$7,0)))</f>
        <v>0</v>
      </c>
      <c r="X634" s="82" t="str">
        <f>IF(X620="-","-",X620*INDEX('3c Mappings'!$C$8:$O$21,MATCH($C634,'3c Mappings'!$B$8:$B$21,0),MATCH($B634,'3c Mappings'!$C$7:$O$7,0)))</f>
        <v>-</v>
      </c>
      <c r="Y634" s="82" t="str">
        <f>IF(Y620="-","-",Y620*INDEX('3c Mappings'!$C$8:$O$21,MATCH($C634,'3c Mappings'!$B$8:$B$21,0),MATCH($B634,'3c Mappings'!$C$7:$O$7,0)))</f>
        <v>-</v>
      </c>
      <c r="Z634" s="10"/>
    </row>
    <row r="635" spans="1:26" s="14" customFormat="1" ht="11.25">
      <c r="A635" s="10"/>
      <c r="B635" s="74" t="s">
        <v>164</v>
      </c>
      <c r="C635" s="155" t="s">
        <v>128</v>
      </c>
      <c r="D635" s="189"/>
      <c r="E635" s="29"/>
      <c r="F635" s="82"/>
      <c r="G635" s="82"/>
      <c r="H635" s="82"/>
      <c r="I635" s="82"/>
      <c r="J635" s="82"/>
      <c r="K635" s="82"/>
      <c r="L635" s="82"/>
      <c r="M635" s="82"/>
      <c r="N635" s="84"/>
      <c r="O635" s="82"/>
      <c r="P635" s="82"/>
      <c r="Q635" s="82"/>
      <c r="R635" s="82"/>
      <c r="S635" s="82"/>
      <c r="T635" s="82"/>
      <c r="U635" s="82"/>
      <c r="V635" s="82">
        <f>IF(V621="-","-",V621*INDEX('3c Mappings'!$C$8:$O$21,MATCH($C635,'3c Mappings'!$B$8:$B$21,0),MATCH($B635,'3c Mappings'!$C$7:$O$7,0)))</f>
        <v>3.7739023081232128</v>
      </c>
      <c r="W635" s="82">
        <f>IF(W621="-","-",W621*INDEX('3c Mappings'!$C$8:$O$21,MATCH($C635,'3c Mappings'!$B$8:$B$21,0),MATCH($B635,'3c Mappings'!$C$7:$O$7,0)))</f>
        <v>3.6234613944786145</v>
      </c>
      <c r="X635" s="82" t="str">
        <f>IF(X621="-","-",X621*INDEX('3c Mappings'!$C$8:$O$21,MATCH($C635,'3c Mappings'!$B$8:$B$21,0),MATCH($B635,'3c Mappings'!$C$7:$O$7,0)))</f>
        <v>-</v>
      </c>
      <c r="Y635" s="82" t="str">
        <f>IF(Y621="-","-",Y621*INDEX('3c Mappings'!$C$8:$O$21,MATCH($C635,'3c Mappings'!$B$8:$B$21,0),MATCH($B635,'3c Mappings'!$C$7:$O$7,0)))</f>
        <v>-</v>
      </c>
      <c r="Z635" s="10"/>
    </row>
    <row r="636" spans="1:26" s="14" customFormat="1" ht="11.25">
      <c r="A636" s="10"/>
      <c r="B636" s="74" t="s">
        <v>165</v>
      </c>
      <c r="C636" s="155" t="s">
        <v>128</v>
      </c>
      <c r="D636" s="189"/>
      <c r="E636" s="29"/>
      <c r="F636" s="82"/>
      <c r="G636" s="82"/>
      <c r="H636" s="82"/>
      <c r="I636" s="82"/>
      <c r="J636" s="82"/>
      <c r="K636" s="82"/>
      <c r="L636" s="82"/>
      <c r="M636" s="82"/>
      <c r="N636" s="84"/>
      <c r="O636" s="82"/>
      <c r="P636" s="82"/>
      <c r="Q636" s="82"/>
      <c r="R636" s="82"/>
      <c r="S636" s="82"/>
      <c r="T636" s="82"/>
      <c r="U636" s="82"/>
      <c r="V636" s="82">
        <f>IF(V622="-","-",V622*INDEX('3c Mappings'!$C$8:$O$21,MATCH($C636,'3c Mappings'!$B$8:$B$21,0),MATCH($B636,'3c Mappings'!$C$7:$O$7,0)))</f>
        <v>0</v>
      </c>
      <c r="W636" s="82">
        <f>IF(W622="-","-",W622*INDEX('3c Mappings'!$C$8:$O$21,MATCH($C636,'3c Mappings'!$B$8:$B$21,0),MATCH($B636,'3c Mappings'!$C$7:$O$7,0)))</f>
        <v>0</v>
      </c>
      <c r="X636" s="82" t="str">
        <f>IF(X622="-","-",X622*INDEX('3c Mappings'!$C$8:$O$21,MATCH($C636,'3c Mappings'!$B$8:$B$21,0),MATCH($B636,'3c Mappings'!$C$7:$O$7,0)))</f>
        <v>-</v>
      </c>
      <c r="Y636" s="82" t="str">
        <f>IF(Y622="-","-",Y622*INDEX('3c Mappings'!$C$8:$O$21,MATCH($C636,'3c Mappings'!$B$8:$B$21,0),MATCH($B636,'3c Mappings'!$C$7:$O$7,0)))</f>
        <v>-</v>
      </c>
      <c r="Z636" s="10"/>
    </row>
    <row r="637" spans="1:26" s="14" customFormat="1" ht="11.25">
      <c r="A637" s="10"/>
      <c r="B637" s="74" t="s">
        <v>166</v>
      </c>
      <c r="C637" s="155" t="s">
        <v>128</v>
      </c>
      <c r="D637" s="189"/>
      <c r="E637" s="29"/>
      <c r="F637" s="82"/>
      <c r="G637" s="82"/>
      <c r="H637" s="82"/>
      <c r="I637" s="82"/>
      <c r="J637" s="82"/>
      <c r="K637" s="82"/>
      <c r="L637" s="82"/>
      <c r="M637" s="82"/>
      <c r="N637" s="84"/>
      <c r="O637" s="82"/>
      <c r="P637" s="82"/>
      <c r="Q637" s="82"/>
      <c r="R637" s="82"/>
      <c r="S637" s="82"/>
      <c r="T637" s="82"/>
      <c r="U637" s="82"/>
      <c r="V637" s="82">
        <f>IF(V623="-","-",V623*INDEX('3c Mappings'!$C$8:$O$21,MATCH($C637,'3c Mappings'!$B$8:$B$21,0),MATCH($B637,'3c Mappings'!$C$7:$O$7,0)))</f>
        <v>0</v>
      </c>
      <c r="W637" s="82">
        <f>IF(W623="-","-",W623*INDEX('3c Mappings'!$C$8:$O$21,MATCH($C637,'3c Mappings'!$B$8:$B$21,0),MATCH($B637,'3c Mappings'!$C$7:$O$7,0)))</f>
        <v>0</v>
      </c>
      <c r="X637" s="82" t="str">
        <f>IF(X623="-","-",X623*INDEX('3c Mappings'!$C$8:$O$21,MATCH($C637,'3c Mappings'!$B$8:$B$21,0),MATCH($B637,'3c Mappings'!$C$7:$O$7,0)))</f>
        <v>-</v>
      </c>
      <c r="Y637" s="82" t="str">
        <f>IF(Y623="-","-",Y623*INDEX('3c Mappings'!$C$8:$O$21,MATCH($C637,'3c Mappings'!$B$8:$B$21,0),MATCH($B637,'3c Mappings'!$C$7:$O$7,0)))</f>
        <v>-</v>
      </c>
      <c r="Z637" s="10"/>
    </row>
    <row r="638" spans="1:26" s="14" customFormat="1" ht="11.25">
      <c r="A638" s="10"/>
      <c r="B638" s="74" t="s">
        <v>167</v>
      </c>
      <c r="C638" s="155" t="s">
        <v>128</v>
      </c>
      <c r="D638" s="189"/>
      <c r="E638" s="29"/>
      <c r="F638" s="82"/>
      <c r="G638" s="82"/>
      <c r="H638" s="82"/>
      <c r="I638" s="82"/>
      <c r="J638" s="82"/>
      <c r="K638" s="82"/>
      <c r="L638" s="82"/>
      <c r="M638" s="82"/>
      <c r="N638" s="84"/>
      <c r="O638" s="82"/>
      <c r="P638" s="82"/>
      <c r="Q638" s="82"/>
      <c r="R638" s="82"/>
      <c r="S638" s="82"/>
      <c r="T638" s="82"/>
      <c r="U638" s="82"/>
      <c r="V638" s="82">
        <f>IF(V624="-","-",V624*INDEX('3c Mappings'!$C$8:$O$21,MATCH($C638,'3c Mappings'!$B$8:$B$21,0),MATCH($B638,'3c Mappings'!$C$7:$O$7,0)))</f>
        <v>0</v>
      </c>
      <c r="W638" s="82">
        <f>IF(W624="-","-",W624*INDEX('3c Mappings'!$C$8:$O$21,MATCH($C638,'3c Mappings'!$B$8:$B$21,0),MATCH($B638,'3c Mappings'!$C$7:$O$7,0)))</f>
        <v>0</v>
      </c>
      <c r="X638" s="82" t="str">
        <f>IF(X624="-","-",X624*INDEX('3c Mappings'!$C$8:$O$21,MATCH($C638,'3c Mappings'!$B$8:$B$21,0),MATCH($B638,'3c Mappings'!$C$7:$O$7,0)))</f>
        <v>-</v>
      </c>
      <c r="Y638" s="82" t="str">
        <f>IF(Y624="-","-",Y624*INDEX('3c Mappings'!$C$8:$O$21,MATCH($C638,'3c Mappings'!$B$8:$B$21,0),MATCH($B638,'3c Mappings'!$C$7:$O$7,0)))</f>
        <v>-</v>
      </c>
      <c r="Z638" s="10"/>
    </row>
    <row r="639" spans="1:26" s="14" customFormat="1" ht="11.25">
      <c r="A639" s="10"/>
      <c r="B639" s="74" t="s">
        <v>168</v>
      </c>
      <c r="C639" s="155" t="s">
        <v>128</v>
      </c>
      <c r="D639" s="189"/>
      <c r="E639" s="29"/>
      <c r="F639" s="82"/>
      <c r="G639" s="82"/>
      <c r="H639" s="82"/>
      <c r="I639" s="82"/>
      <c r="J639" s="82"/>
      <c r="K639" s="82"/>
      <c r="L639" s="82"/>
      <c r="M639" s="82"/>
      <c r="N639" s="84"/>
      <c r="O639" s="82"/>
      <c r="P639" s="82"/>
      <c r="Q639" s="82"/>
      <c r="R639" s="82"/>
      <c r="S639" s="82"/>
      <c r="T639" s="82"/>
      <c r="U639" s="82"/>
      <c r="V639" s="82">
        <f>IF(V625="-","-",V625*INDEX('3c Mappings'!$C$8:$O$21,MATCH($C639,'3c Mappings'!$B$8:$B$21,0),MATCH($B639,'3c Mappings'!$C$7:$O$7,0)))</f>
        <v>0</v>
      </c>
      <c r="W639" s="82">
        <f>IF(W625="-","-",W625*INDEX('3c Mappings'!$C$8:$O$21,MATCH($C639,'3c Mappings'!$B$8:$B$21,0),MATCH($B639,'3c Mappings'!$C$7:$O$7,0)))</f>
        <v>0</v>
      </c>
      <c r="X639" s="82" t="str">
        <f>IF(X625="-","-",X625*INDEX('3c Mappings'!$C$8:$O$21,MATCH($C639,'3c Mappings'!$B$8:$B$21,0),MATCH($B639,'3c Mappings'!$C$7:$O$7,0)))</f>
        <v>-</v>
      </c>
      <c r="Y639" s="82" t="str">
        <f>IF(Y625="-","-",Y625*INDEX('3c Mappings'!$C$8:$O$21,MATCH($C639,'3c Mappings'!$B$8:$B$21,0),MATCH($B639,'3c Mappings'!$C$7:$O$7,0)))</f>
        <v>-</v>
      </c>
      <c r="Z639" s="10"/>
    </row>
    <row r="640" spans="1:26" s="14" customFormat="1" ht="12.6" customHeight="1">
      <c r="A640" s="10"/>
      <c r="B640" s="74" t="s">
        <v>156</v>
      </c>
      <c r="C640" s="155" t="s">
        <v>130</v>
      </c>
      <c r="D640" s="189"/>
      <c r="E640" s="29"/>
      <c r="F640" s="82"/>
      <c r="G640" s="82"/>
      <c r="H640" s="82"/>
      <c r="I640" s="82"/>
      <c r="J640" s="82"/>
      <c r="K640" s="82"/>
      <c r="L640" s="82"/>
      <c r="M640" s="82"/>
      <c r="N640" s="84"/>
      <c r="O640" s="82"/>
      <c r="P640" s="82"/>
      <c r="Q640" s="82"/>
      <c r="R640" s="82"/>
      <c r="S640" s="82"/>
      <c r="T640" s="82"/>
      <c r="U640" s="82"/>
      <c r="V640" s="82">
        <f>IF(V613="-","-",V613*INDEX('3c Mappings'!$C$8:$O$21,MATCH($C640,'3c Mappings'!$B$8:$B$21,0),MATCH($B640,'3c Mappings'!$C$7:$O$7,0)))</f>
        <v>1.0419100234414289</v>
      </c>
      <c r="W640" s="82">
        <f>IF(W613="-","-",W613*INDEX('3c Mappings'!$C$8:$O$21,MATCH($C640,'3c Mappings'!$B$8:$B$21,0),MATCH($B640,'3c Mappings'!$C$7:$O$7,0)))</f>
        <v>0.97918440662658146</v>
      </c>
      <c r="X640" s="82" t="str">
        <f>IF(X613="-","-",X613*INDEX('3c Mappings'!$C$8:$O$21,MATCH($C640,'3c Mappings'!$B$8:$B$21,0),MATCH($B640,'3c Mappings'!$C$7:$O$7,0)))</f>
        <v>-</v>
      </c>
      <c r="Y640" s="82" t="str">
        <f>IF(Y613="-","-",Y613*INDEX('3c Mappings'!$C$8:$O$21,MATCH($C640,'3c Mappings'!$B$8:$B$21,0),MATCH($B640,'3c Mappings'!$C$7:$O$7,0)))</f>
        <v>-</v>
      </c>
      <c r="Z640" s="10"/>
    </row>
    <row r="641" spans="1:26" s="14" customFormat="1" ht="11.25">
      <c r="A641" s="10"/>
      <c r="B641" s="74" t="s">
        <v>157</v>
      </c>
      <c r="C641" s="155" t="s">
        <v>130</v>
      </c>
      <c r="D641" s="189"/>
      <c r="E641" s="29"/>
      <c r="F641" s="82"/>
      <c r="G641" s="82"/>
      <c r="H641" s="82"/>
      <c r="I641" s="82"/>
      <c r="J641" s="82"/>
      <c r="K641" s="82"/>
      <c r="L641" s="82"/>
      <c r="M641" s="82"/>
      <c r="N641" s="84"/>
      <c r="O641" s="82"/>
      <c r="P641" s="82"/>
      <c r="Q641" s="82"/>
      <c r="R641" s="82"/>
      <c r="S641" s="82"/>
      <c r="T641" s="82"/>
      <c r="U641" s="82"/>
      <c r="V641" s="82">
        <f>IF(V614="-","-",V614*INDEX('3c Mappings'!$C$8:$O$21,MATCH($C641,'3c Mappings'!$B$8:$B$21,0),MATCH($B641,'3c Mappings'!$C$7:$O$7,0)))</f>
        <v>104.60227087530838</v>
      </c>
      <c r="W641" s="82">
        <f>IF(W614="-","-",W614*INDEX('3c Mappings'!$C$8:$O$21,MATCH($C641,'3c Mappings'!$B$8:$B$21,0),MATCH($B641,'3c Mappings'!$C$7:$O$7,0)))</f>
        <v>98.309094637900884</v>
      </c>
      <c r="X641" s="82" t="str">
        <f>IF(X614="-","-",X614*INDEX('3c Mappings'!$C$8:$O$21,MATCH($C641,'3c Mappings'!$B$8:$B$21,0),MATCH($B641,'3c Mappings'!$C$7:$O$7,0)))</f>
        <v>-</v>
      </c>
      <c r="Y641" s="82" t="str">
        <f>IF(Y614="-","-",Y614*INDEX('3c Mappings'!$C$8:$O$21,MATCH($C641,'3c Mappings'!$B$8:$B$21,0),MATCH($B641,'3c Mappings'!$C$7:$O$7,0)))</f>
        <v>-</v>
      </c>
      <c r="Z641" s="10"/>
    </row>
    <row r="642" spans="1:26" s="14" customFormat="1" ht="11.25">
      <c r="A642" s="10"/>
      <c r="B642" s="74" t="s">
        <v>158</v>
      </c>
      <c r="C642" s="155" t="s">
        <v>130</v>
      </c>
      <c r="D642" s="189"/>
      <c r="E642" s="29"/>
      <c r="F642" s="82"/>
      <c r="G642" s="82"/>
      <c r="H642" s="82"/>
      <c r="I642" s="82"/>
      <c r="J642" s="82"/>
      <c r="K642" s="82"/>
      <c r="L642" s="82"/>
      <c r="M642" s="82"/>
      <c r="N642" s="84"/>
      <c r="O642" s="82"/>
      <c r="P642" s="82"/>
      <c r="Q642" s="82"/>
      <c r="R642" s="82"/>
      <c r="S642" s="82"/>
      <c r="T642" s="82"/>
      <c r="U642" s="82"/>
      <c r="V642" s="82">
        <f>IF(V615="-","-",V615*INDEX('3c Mappings'!$C$8:$O$21,MATCH($C642,'3c Mappings'!$B$8:$B$21,0),MATCH($B642,'3c Mappings'!$C$7:$O$7,0)))</f>
        <v>0</v>
      </c>
      <c r="W642" s="82">
        <f>IF(W615="-","-",W615*INDEX('3c Mappings'!$C$8:$O$21,MATCH($C642,'3c Mappings'!$B$8:$B$21,0),MATCH($B642,'3c Mappings'!$C$7:$O$7,0)))</f>
        <v>0</v>
      </c>
      <c r="X642" s="82" t="str">
        <f>IF(X615="-","-",X615*INDEX('3c Mappings'!$C$8:$O$21,MATCH($C642,'3c Mappings'!$B$8:$B$21,0),MATCH($B642,'3c Mappings'!$C$7:$O$7,0)))</f>
        <v>-</v>
      </c>
      <c r="Y642" s="82" t="str">
        <f>IF(Y615="-","-",Y615*INDEX('3c Mappings'!$C$8:$O$21,MATCH($C642,'3c Mappings'!$B$8:$B$21,0),MATCH($B642,'3c Mappings'!$C$7:$O$7,0)))</f>
        <v>-</v>
      </c>
      <c r="Z642" s="10"/>
    </row>
    <row r="643" spans="1:26" s="14" customFormat="1" ht="11.25">
      <c r="A643" s="10"/>
      <c r="B643" s="74" t="s">
        <v>159</v>
      </c>
      <c r="C643" s="155" t="s">
        <v>130</v>
      </c>
      <c r="D643" s="189"/>
      <c r="E643" s="29"/>
      <c r="F643" s="82"/>
      <c r="G643" s="82"/>
      <c r="H643" s="82"/>
      <c r="I643" s="82"/>
      <c r="J643" s="82"/>
      <c r="K643" s="82"/>
      <c r="L643" s="82"/>
      <c r="M643" s="82"/>
      <c r="N643" s="84"/>
      <c r="O643" s="82"/>
      <c r="P643" s="82"/>
      <c r="Q643" s="82"/>
      <c r="R643" s="82"/>
      <c r="S643" s="82"/>
      <c r="T643" s="82"/>
      <c r="U643" s="82"/>
      <c r="V643" s="82">
        <f>IF(V616="-","-",V616*INDEX('3c Mappings'!$C$8:$O$21,MATCH($C643,'3c Mappings'!$B$8:$B$21,0),MATCH($B643,'3c Mappings'!$C$7:$O$7,0)))</f>
        <v>0</v>
      </c>
      <c r="W643" s="82">
        <f>IF(W616="-","-",W616*INDEX('3c Mappings'!$C$8:$O$21,MATCH($C643,'3c Mappings'!$B$8:$B$21,0),MATCH($B643,'3c Mappings'!$C$7:$O$7,0)))</f>
        <v>0</v>
      </c>
      <c r="X643" s="82" t="str">
        <f>IF(X616="-","-",X616*INDEX('3c Mappings'!$C$8:$O$21,MATCH($C643,'3c Mappings'!$B$8:$B$21,0),MATCH($B643,'3c Mappings'!$C$7:$O$7,0)))</f>
        <v>-</v>
      </c>
      <c r="Y643" s="82" t="str">
        <f>IF(Y616="-","-",Y616*INDEX('3c Mappings'!$C$8:$O$21,MATCH($C643,'3c Mappings'!$B$8:$B$21,0),MATCH($B643,'3c Mappings'!$C$7:$O$7,0)))</f>
        <v>-</v>
      </c>
      <c r="Z643" s="10"/>
    </row>
    <row r="644" spans="1:26" s="14" customFormat="1" ht="11.25">
      <c r="A644" s="10"/>
      <c r="B644" s="74" t="s">
        <v>160</v>
      </c>
      <c r="C644" s="155" t="s">
        <v>130</v>
      </c>
      <c r="D644" s="189"/>
      <c r="E644" s="29"/>
      <c r="F644" s="82"/>
      <c r="G644" s="82"/>
      <c r="H644" s="82"/>
      <c r="I644" s="82"/>
      <c r="J644" s="82"/>
      <c r="K644" s="82"/>
      <c r="L644" s="82"/>
      <c r="M644" s="82"/>
      <c r="N644" s="84"/>
      <c r="O644" s="82"/>
      <c r="P644" s="82"/>
      <c r="Q644" s="82"/>
      <c r="R644" s="82"/>
      <c r="S644" s="82"/>
      <c r="T644" s="82"/>
      <c r="U644" s="82"/>
      <c r="V644" s="82">
        <f>IF(V617="-","-",V617*INDEX('3c Mappings'!$C$8:$O$21,MATCH($C644,'3c Mappings'!$B$8:$B$21,0),MATCH($B644,'3c Mappings'!$C$7:$O$7,0)))</f>
        <v>0</v>
      </c>
      <c r="W644" s="82">
        <f>IF(W617="-","-",W617*INDEX('3c Mappings'!$C$8:$O$21,MATCH($C644,'3c Mappings'!$B$8:$B$21,0),MATCH($B644,'3c Mappings'!$C$7:$O$7,0)))</f>
        <v>0</v>
      </c>
      <c r="X644" s="82" t="str">
        <f>IF(X617="-","-",X617*INDEX('3c Mappings'!$C$8:$O$21,MATCH($C644,'3c Mappings'!$B$8:$B$21,0),MATCH($B644,'3c Mappings'!$C$7:$O$7,0)))</f>
        <v>-</v>
      </c>
      <c r="Y644" s="82" t="str">
        <f>IF(Y617="-","-",Y617*INDEX('3c Mappings'!$C$8:$O$21,MATCH($C644,'3c Mappings'!$B$8:$B$21,0),MATCH($B644,'3c Mappings'!$C$7:$O$7,0)))</f>
        <v>-</v>
      </c>
      <c r="Z644" s="10"/>
    </row>
    <row r="645" spans="1:26" s="14" customFormat="1" ht="11.25">
      <c r="A645" s="10"/>
      <c r="B645" s="74" t="s">
        <v>161</v>
      </c>
      <c r="C645" s="155" t="s">
        <v>130</v>
      </c>
      <c r="D645" s="189"/>
      <c r="E645" s="29"/>
      <c r="F645" s="82"/>
      <c r="G645" s="82"/>
      <c r="H645" s="82"/>
      <c r="I645" s="82"/>
      <c r="J645" s="82"/>
      <c r="K645" s="82"/>
      <c r="L645" s="82"/>
      <c r="M645" s="82"/>
      <c r="N645" s="84"/>
      <c r="O645" s="82"/>
      <c r="P645" s="82"/>
      <c r="Q645" s="82"/>
      <c r="R645" s="82"/>
      <c r="S645" s="82"/>
      <c r="T645" s="82"/>
      <c r="U645" s="82"/>
      <c r="V645" s="82">
        <f>IF(V618="-","-",V618*INDEX('3c Mappings'!$C$8:$O$21,MATCH($C645,'3c Mappings'!$B$8:$B$21,0),MATCH($B645,'3c Mappings'!$C$7:$O$7,0)))</f>
        <v>0</v>
      </c>
      <c r="W645" s="82">
        <f>IF(W618="-","-",W618*INDEX('3c Mappings'!$C$8:$O$21,MATCH($C645,'3c Mappings'!$B$8:$B$21,0),MATCH($B645,'3c Mappings'!$C$7:$O$7,0)))</f>
        <v>0</v>
      </c>
      <c r="X645" s="82" t="str">
        <f>IF(X618="-","-",X618*INDEX('3c Mappings'!$C$8:$O$21,MATCH($C645,'3c Mappings'!$B$8:$B$21,0),MATCH($B645,'3c Mappings'!$C$7:$O$7,0)))</f>
        <v>-</v>
      </c>
      <c r="Y645" s="82" t="str">
        <f>IF(Y618="-","-",Y618*INDEX('3c Mappings'!$C$8:$O$21,MATCH($C645,'3c Mappings'!$B$8:$B$21,0),MATCH($B645,'3c Mappings'!$C$7:$O$7,0)))</f>
        <v>-</v>
      </c>
      <c r="Z645" s="10"/>
    </row>
    <row r="646" spans="1:26" s="14" customFormat="1" ht="11.25">
      <c r="A646" s="10"/>
      <c r="B646" s="74" t="s">
        <v>162</v>
      </c>
      <c r="C646" s="155" t="s">
        <v>130</v>
      </c>
      <c r="D646" s="189"/>
      <c r="E646" s="29"/>
      <c r="F646" s="82"/>
      <c r="G646" s="82"/>
      <c r="H646" s="82"/>
      <c r="I646" s="82"/>
      <c r="J646" s="82"/>
      <c r="K646" s="82"/>
      <c r="L646" s="82"/>
      <c r="M646" s="82"/>
      <c r="N646" s="84"/>
      <c r="O646" s="82"/>
      <c r="P646" s="82"/>
      <c r="Q646" s="82"/>
      <c r="R646" s="82"/>
      <c r="S646" s="82"/>
      <c r="T646" s="82"/>
      <c r="U646" s="82"/>
      <c r="V646" s="82">
        <f>IF(V619="-","-",V619*INDEX('3c Mappings'!$C$8:$O$21,MATCH($C646,'3c Mappings'!$B$8:$B$21,0),MATCH($B646,'3c Mappings'!$C$7:$O$7,0)))</f>
        <v>0</v>
      </c>
      <c r="W646" s="82">
        <f>IF(W619="-","-",W619*INDEX('3c Mappings'!$C$8:$O$21,MATCH($C646,'3c Mappings'!$B$8:$B$21,0),MATCH($B646,'3c Mappings'!$C$7:$O$7,0)))</f>
        <v>0</v>
      </c>
      <c r="X646" s="82" t="str">
        <f>IF(X619="-","-",X619*INDEX('3c Mappings'!$C$8:$O$21,MATCH($C646,'3c Mappings'!$B$8:$B$21,0),MATCH($B646,'3c Mappings'!$C$7:$O$7,0)))</f>
        <v>-</v>
      </c>
      <c r="Y646" s="82" t="str">
        <f>IF(Y619="-","-",Y619*INDEX('3c Mappings'!$C$8:$O$21,MATCH($C646,'3c Mappings'!$B$8:$B$21,0),MATCH($B646,'3c Mappings'!$C$7:$O$7,0)))</f>
        <v>-</v>
      </c>
      <c r="Z646" s="10"/>
    </row>
    <row r="647" spans="1:26" s="14" customFormat="1" ht="11.25">
      <c r="A647" s="10"/>
      <c r="B647" s="74" t="s">
        <v>163</v>
      </c>
      <c r="C647" s="155" t="s">
        <v>130</v>
      </c>
      <c r="D647" s="189"/>
      <c r="E647" s="29"/>
      <c r="F647" s="82"/>
      <c r="G647" s="82"/>
      <c r="H647" s="82"/>
      <c r="I647" s="82"/>
      <c r="J647" s="82"/>
      <c r="K647" s="82"/>
      <c r="L647" s="82"/>
      <c r="M647" s="82"/>
      <c r="N647" s="84"/>
      <c r="O647" s="82"/>
      <c r="P647" s="82"/>
      <c r="Q647" s="82"/>
      <c r="R647" s="82"/>
      <c r="S647" s="82"/>
      <c r="T647" s="82"/>
      <c r="U647" s="82"/>
      <c r="V647" s="82">
        <f>IF(V620="-","-",V620*INDEX('3c Mappings'!$C$8:$O$21,MATCH($C647,'3c Mappings'!$B$8:$B$21,0),MATCH($B647,'3c Mappings'!$C$7:$O$7,0)))</f>
        <v>0</v>
      </c>
      <c r="W647" s="82">
        <f>IF(W620="-","-",W620*INDEX('3c Mappings'!$C$8:$O$21,MATCH($C647,'3c Mappings'!$B$8:$B$21,0),MATCH($B647,'3c Mappings'!$C$7:$O$7,0)))</f>
        <v>0</v>
      </c>
      <c r="X647" s="82" t="str">
        <f>IF(X620="-","-",X620*INDEX('3c Mappings'!$C$8:$O$21,MATCH($C647,'3c Mappings'!$B$8:$B$21,0),MATCH($B647,'3c Mappings'!$C$7:$O$7,0)))</f>
        <v>-</v>
      </c>
      <c r="Y647" s="82" t="str">
        <f>IF(Y620="-","-",Y620*INDEX('3c Mappings'!$C$8:$O$21,MATCH($C647,'3c Mappings'!$B$8:$B$21,0),MATCH($B647,'3c Mappings'!$C$7:$O$7,0)))</f>
        <v>-</v>
      </c>
      <c r="Z647" s="10"/>
    </row>
    <row r="648" spans="1:26" s="14" customFormat="1" ht="11.25">
      <c r="A648" s="10"/>
      <c r="B648" s="74" t="s">
        <v>164</v>
      </c>
      <c r="C648" s="155" t="s">
        <v>130</v>
      </c>
      <c r="D648" s="189"/>
      <c r="E648" s="29"/>
      <c r="F648" s="82"/>
      <c r="G648" s="82"/>
      <c r="H648" s="82"/>
      <c r="I648" s="82"/>
      <c r="J648" s="82"/>
      <c r="K648" s="82"/>
      <c r="L648" s="82"/>
      <c r="M648" s="82"/>
      <c r="N648" s="84"/>
      <c r="O648" s="82"/>
      <c r="P648" s="82"/>
      <c r="Q648" s="82"/>
      <c r="R648" s="82"/>
      <c r="S648" s="82"/>
      <c r="T648" s="82"/>
      <c r="U648" s="82"/>
      <c r="V648" s="82">
        <f>IF(V621="-","-",V621*INDEX('3c Mappings'!$C$8:$O$21,MATCH($C648,'3c Mappings'!$B$8:$B$21,0),MATCH($B648,'3c Mappings'!$C$7:$O$7,0)))</f>
        <v>7.2801576606220522</v>
      </c>
      <c r="W648" s="82">
        <f>IF(W621="-","-",W621*INDEX('3c Mappings'!$C$8:$O$21,MATCH($C648,'3c Mappings'!$B$8:$B$21,0),MATCH($B648,'3c Mappings'!$C$7:$O$7,0)))</f>
        <v>6.9899451748395656</v>
      </c>
      <c r="X648" s="82" t="str">
        <f>IF(X621="-","-",X621*INDEX('3c Mappings'!$C$8:$O$21,MATCH($C648,'3c Mappings'!$B$8:$B$21,0),MATCH($B648,'3c Mappings'!$C$7:$O$7,0)))</f>
        <v>-</v>
      </c>
      <c r="Y648" s="82" t="str">
        <f>IF(Y621="-","-",Y621*INDEX('3c Mappings'!$C$8:$O$21,MATCH($C648,'3c Mappings'!$B$8:$B$21,0),MATCH($B648,'3c Mappings'!$C$7:$O$7,0)))</f>
        <v>-</v>
      </c>
      <c r="Z648" s="10"/>
    </row>
    <row r="649" spans="1:26" s="14" customFormat="1" ht="11.25">
      <c r="A649" s="10"/>
      <c r="B649" s="74" t="s">
        <v>165</v>
      </c>
      <c r="C649" s="155" t="s">
        <v>130</v>
      </c>
      <c r="D649" s="189"/>
      <c r="E649" s="29"/>
      <c r="F649" s="82"/>
      <c r="G649" s="82"/>
      <c r="H649" s="82"/>
      <c r="I649" s="82"/>
      <c r="J649" s="82"/>
      <c r="K649" s="82"/>
      <c r="L649" s="82"/>
      <c r="M649" s="82"/>
      <c r="N649" s="84"/>
      <c r="O649" s="82"/>
      <c r="P649" s="82"/>
      <c r="Q649" s="82"/>
      <c r="R649" s="82"/>
      <c r="S649" s="82"/>
      <c r="T649" s="82"/>
      <c r="U649" s="82"/>
      <c r="V649" s="82">
        <f>IF(V622="-","-",V622*INDEX('3c Mappings'!$C$8:$O$21,MATCH($C649,'3c Mappings'!$B$8:$B$21,0),MATCH($B649,'3c Mappings'!$C$7:$O$7,0)))</f>
        <v>0</v>
      </c>
      <c r="W649" s="82">
        <f>IF(W622="-","-",W622*INDEX('3c Mappings'!$C$8:$O$21,MATCH($C649,'3c Mappings'!$B$8:$B$21,0),MATCH($B649,'3c Mappings'!$C$7:$O$7,0)))</f>
        <v>0</v>
      </c>
      <c r="X649" s="82" t="str">
        <f>IF(X622="-","-",X622*INDEX('3c Mappings'!$C$8:$O$21,MATCH($C649,'3c Mappings'!$B$8:$B$21,0),MATCH($B649,'3c Mappings'!$C$7:$O$7,0)))</f>
        <v>-</v>
      </c>
      <c r="Y649" s="82" t="str">
        <f>IF(Y622="-","-",Y622*INDEX('3c Mappings'!$C$8:$O$21,MATCH($C649,'3c Mappings'!$B$8:$B$21,0),MATCH($B649,'3c Mappings'!$C$7:$O$7,0)))</f>
        <v>-</v>
      </c>
      <c r="Z649" s="10"/>
    </row>
    <row r="650" spans="1:26" s="14" customFormat="1" ht="11.25">
      <c r="A650" s="10"/>
      <c r="B650" s="74" t="s">
        <v>166</v>
      </c>
      <c r="C650" s="155" t="s">
        <v>130</v>
      </c>
      <c r="D650" s="189"/>
      <c r="E650" s="29"/>
      <c r="F650" s="82"/>
      <c r="G650" s="82"/>
      <c r="H650" s="82"/>
      <c r="I650" s="82"/>
      <c r="J650" s="82"/>
      <c r="K650" s="82"/>
      <c r="L650" s="82"/>
      <c r="M650" s="82"/>
      <c r="N650" s="84"/>
      <c r="O650" s="82"/>
      <c r="P650" s="82"/>
      <c r="Q650" s="82"/>
      <c r="R650" s="82"/>
      <c r="S650" s="82"/>
      <c r="T650" s="82"/>
      <c r="U650" s="82"/>
      <c r="V650" s="82">
        <f>IF(V623="-","-",V623*INDEX('3c Mappings'!$C$8:$O$21,MATCH($C650,'3c Mappings'!$B$8:$B$21,0),MATCH($B650,'3c Mappings'!$C$7:$O$7,0)))</f>
        <v>25.992593761125246</v>
      </c>
      <c r="W650" s="82">
        <f>IF(W623="-","-",W623*INDEX('3c Mappings'!$C$8:$O$21,MATCH($C650,'3c Mappings'!$B$8:$B$21,0),MATCH($B650,'3c Mappings'!$C$7:$O$7,0)))</f>
        <v>24.878337287299313</v>
      </c>
      <c r="X650" s="82" t="str">
        <f>IF(X623="-","-",X623*INDEX('3c Mappings'!$C$8:$O$21,MATCH($C650,'3c Mappings'!$B$8:$B$21,0),MATCH($B650,'3c Mappings'!$C$7:$O$7,0)))</f>
        <v>-</v>
      </c>
      <c r="Y650" s="82" t="str">
        <f>IF(Y623="-","-",Y623*INDEX('3c Mappings'!$C$8:$O$21,MATCH($C650,'3c Mappings'!$B$8:$B$21,0),MATCH($B650,'3c Mappings'!$C$7:$O$7,0)))</f>
        <v>-</v>
      </c>
      <c r="Z650" s="10"/>
    </row>
    <row r="651" spans="1:26" s="14" customFormat="1" ht="11.25">
      <c r="A651" s="10"/>
      <c r="B651" s="74" t="s">
        <v>167</v>
      </c>
      <c r="C651" s="155" t="s">
        <v>130</v>
      </c>
      <c r="D651" s="189"/>
      <c r="E651" s="29"/>
      <c r="F651" s="82"/>
      <c r="G651" s="82"/>
      <c r="H651" s="82"/>
      <c r="I651" s="82"/>
      <c r="J651" s="82"/>
      <c r="K651" s="82"/>
      <c r="L651" s="82"/>
      <c r="M651" s="82"/>
      <c r="N651" s="84"/>
      <c r="O651" s="82"/>
      <c r="P651" s="82"/>
      <c r="Q651" s="82"/>
      <c r="R651" s="82"/>
      <c r="S651" s="82"/>
      <c r="T651" s="82"/>
      <c r="U651" s="82"/>
      <c r="V651" s="82">
        <f>IF(V624="-","-",V624*INDEX('3c Mappings'!$C$8:$O$21,MATCH($C651,'3c Mappings'!$B$8:$B$21,0),MATCH($B651,'3c Mappings'!$C$7:$O$7,0)))</f>
        <v>0</v>
      </c>
      <c r="W651" s="82">
        <f>IF(W624="-","-",W624*INDEX('3c Mappings'!$C$8:$O$21,MATCH($C651,'3c Mappings'!$B$8:$B$21,0),MATCH($B651,'3c Mappings'!$C$7:$O$7,0)))</f>
        <v>0</v>
      </c>
      <c r="X651" s="82" t="str">
        <f>IF(X624="-","-",X624*INDEX('3c Mappings'!$C$8:$O$21,MATCH($C651,'3c Mappings'!$B$8:$B$21,0),MATCH($B651,'3c Mappings'!$C$7:$O$7,0)))</f>
        <v>-</v>
      </c>
      <c r="Y651" s="82" t="str">
        <f>IF(Y624="-","-",Y624*INDEX('3c Mappings'!$C$8:$O$21,MATCH($C651,'3c Mappings'!$B$8:$B$21,0),MATCH($B651,'3c Mappings'!$C$7:$O$7,0)))</f>
        <v>-</v>
      </c>
      <c r="Z651" s="10"/>
    </row>
    <row r="652" spans="1:26" s="14" customFormat="1" ht="11.25">
      <c r="A652" s="10"/>
      <c r="B652" s="74" t="s">
        <v>168</v>
      </c>
      <c r="C652" s="155" t="s">
        <v>130</v>
      </c>
      <c r="D652" s="189"/>
      <c r="E652" s="29"/>
      <c r="F652" s="82"/>
      <c r="G652" s="82"/>
      <c r="H652" s="82"/>
      <c r="I652" s="82"/>
      <c r="J652" s="82"/>
      <c r="K652" s="82"/>
      <c r="L652" s="82"/>
      <c r="M652" s="82"/>
      <c r="N652" s="84"/>
      <c r="O652" s="82"/>
      <c r="P652" s="82"/>
      <c r="Q652" s="82"/>
      <c r="R652" s="82"/>
      <c r="S652" s="82"/>
      <c r="T652" s="82"/>
      <c r="U652" s="82"/>
      <c r="V652" s="82">
        <f>IF(V625="-","-",V625*INDEX('3c Mappings'!$C$8:$O$21,MATCH($C652,'3c Mappings'!$B$8:$B$21,0),MATCH($B652,'3c Mappings'!$C$7:$O$7,0)))</f>
        <v>0</v>
      </c>
      <c r="W652" s="82">
        <f>IF(W625="-","-",W625*INDEX('3c Mappings'!$C$8:$O$21,MATCH($C652,'3c Mappings'!$B$8:$B$21,0),MATCH($B652,'3c Mappings'!$C$7:$O$7,0)))</f>
        <v>0</v>
      </c>
      <c r="X652" s="82" t="str">
        <f>IF(X625="-","-",X625*INDEX('3c Mappings'!$C$8:$O$21,MATCH($C652,'3c Mappings'!$B$8:$B$21,0),MATCH($B652,'3c Mappings'!$C$7:$O$7,0)))</f>
        <v>-</v>
      </c>
      <c r="Y652" s="82" t="str">
        <f>IF(Y625="-","-",Y625*INDEX('3c Mappings'!$C$8:$O$21,MATCH($C652,'3c Mappings'!$B$8:$B$21,0),MATCH($B652,'3c Mappings'!$C$7:$O$7,0)))</f>
        <v>-</v>
      </c>
      <c r="Z652" s="10"/>
    </row>
    <row r="653" spans="1:26" s="14" customFormat="1" ht="12.6" customHeight="1">
      <c r="A653" s="10"/>
      <c r="B653" s="74" t="s">
        <v>156</v>
      </c>
      <c r="C653" s="155" t="s">
        <v>131</v>
      </c>
      <c r="D653" s="189"/>
      <c r="E653" s="29"/>
      <c r="F653" s="82"/>
      <c r="G653" s="82"/>
      <c r="H653" s="82"/>
      <c r="I653" s="82"/>
      <c r="J653" s="82"/>
      <c r="K653" s="82"/>
      <c r="L653" s="82"/>
      <c r="M653" s="82"/>
      <c r="N653" s="84"/>
      <c r="O653" s="82"/>
      <c r="P653" s="82"/>
      <c r="Q653" s="82"/>
      <c r="R653" s="82"/>
      <c r="S653" s="82"/>
      <c r="T653" s="82"/>
      <c r="U653" s="82"/>
      <c r="V653" s="82">
        <f>IF(V613="-","-",V613*INDEX('3c Mappings'!$C$8:$O$21,MATCH($C653,'3c Mappings'!$B$8:$B$21,0),MATCH($B653,'3c Mappings'!$C$7:$O$7,0)))</f>
        <v>0.3749038030013353</v>
      </c>
      <c r="W653" s="82">
        <f>IF(W613="-","-",W613*INDEX('3c Mappings'!$C$8:$O$21,MATCH($C653,'3c Mappings'!$B$8:$B$21,0),MATCH($B653,'3c Mappings'!$C$7:$O$7,0)))</f>
        <v>0.35233364649989646</v>
      </c>
      <c r="X653" s="82" t="str">
        <f>IF(X613="-","-",X613*INDEX('3c Mappings'!$C$8:$O$21,MATCH($C653,'3c Mappings'!$B$8:$B$21,0),MATCH($B653,'3c Mappings'!$C$7:$O$7,0)))</f>
        <v>-</v>
      </c>
      <c r="Y653" s="82" t="str">
        <f>IF(Y613="-","-",Y613*INDEX('3c Mappings'!$C$8:$O$21,MATCH($C653,'3c Mappings'!$B$8:$B$21,0),MATCH($B653,'3c Mappings'!$C$7:$O$7,0)))</f>
        <v>-</v>
      </c>
      <c r="Z653" s="10"/>
    </row>
    <row r="654" spans="1:26" s="14" customFormat="1" ht="11.25">
      <c r="A654" s="10"/>
      <c r="B654" s="74" t="s">
        <v>157</v>
      </c>
      <c r="C654" s="155" t="s">
        <v>131</v>
      </c>
      <c r="D654" s="189"/>
      <c r="E654" s="29"/>
      <c r="F654" s="82"/>
      <c r="G654" s="82"/>
      <c r="H654" s="82"/>
      <c r="I654" s="82"/>
      <c r="J654" s="82"/>
      <c r="K654" s="82"/>
      <c r="L654" s="82"/>
      <c r="M654" s="82"/>
      <c r="N654" s="84"/>
      <c r="O654" s="82"/>
      <c r="P654" s="82"/>
      <c r="Q654" s="82"/>
      <c r="R654" s="82"/>
      <c r="S654" s="82"/>
      <c r="T654" s="82"/>
      <c r="U654" s="82"/>
      <c r="V654" s="82">
        <f>IF(V614="-","-",V614*INDEX('3c Mappings'!$C$8:$O$21,MATCH($C654,'3c Mappings'!$B$8:$B$21,0),MATCH($B654,'3c Mappings'!$C$7:$O$7,0)))</f>
        <v>0</v>
      </c>
      <c r="W654" s="82">
        <f>IF(W614="-","-",W614*INDEX('3c Mappings'!$C$8:$O$21,MATCH($C654,'3c Mappings'!$B$8:$B$21,0),MATCH($B654,'3c Mappings'!$C$7:$O$7,0)))</f>
        <v>0</v>
      </c>
      <c r="X654" s="82" t="str">
        <f>IF(X614="-","-",X614*INDEX('3c Mappings'!$C$8:$O$21,MATCH($C654,'3c Mappings'!$B$8:$B$21,0),MATCH($B654,'3c Mappings'!$C$7:$O$7,0)))</f>
        <v>-</v>
      </c>
      <c r="Y654" s="82" t="str">
        <f>IF(Y614="-","-",Y614*INDEX('3c Mappings'!$C$8:$O$21,MATCH($C654,'3c Mappings'!$B$8:$B$21,0),MATCH($B654,'3c Mappings'!$C$7:$O$7,0)))</f>
        <v>-</v>
      </c>
      <c r="Z654" s="10"/>
    </row>
    <row r="655" spans="1:26" s="14" customFormat="1" ht="11.25">
      <c r="A655" s="10"/>
      <c r="B655" s="74" t="s">
        <v>158</v>
      </c>
      <c r="C655" s="155" t="s">
        <v>131</v>
      </c>
      <c r="D655" s="189"/>
      <c r="E655" s="29"/>
      <c r="F655" s="82"/>
      <c r="G655" s="82"/>
      <c r="H655" s="82"/>
      <c r="I655" s="82"/>
      <c r="J655" s="82"/>
      <c r="K655" s="82"/>
      <c r="L655" s="82"/>
      <c r="M655" s="82"/>
      <c r="N655" s="84"/>
      <c r="O655" s="82"/>
      <c r="P655" s="82"/>
      <c r="Q655" s="82"/>
      <c r="R655" s="82"/>
      <c r="S655" s="82"/>
      <c r="T655" s="82"/>
      <c r="U655" s="82"/>
      <c r="V655" s="82">
        <f>IF(V615="-","-",V615*INDEX('3c Mappings'!$C$8:$O$21,MATCH($C655,'3c Mappings'!$B$8:$B$21,0),MATCH($B655,'3c Mappings'!$C$7:$O$7,0)))</f>
        <v>0</v>
      </c>
      <c r="W655" s="82">
        <f>IF(W615="-","-",W615*INDEX('3c Mappings'!$C$8:$O$21,MATCH($C655,'3c Mappings'!$B$8:$B$21,0),MATCH($B655,'3c Mappings'!$C$7:$O$7,0)))</f>
        <v>0</v>
      </c>
      <c r="X655" s="82" t="str">
        <f>IF(X615="-","-",X615*INDEX('3c Mappings'!$C$8:$O$21,MATCH($C655,'3c Mappings'!$B$8:$B$21,0),MATCH($B655,'3c Mappings'!$C$7:$O$7,0)))</f>
        <v>-</v>
      </c>
      <c r="Y655" s="82" t="str">
        <f>IF(Y615="-","-",Y615*INDEX('3c Mappings'!$C$8:$O$21,MATCH($C655,'3c Mappings'!$B$8:$B$21,0),MATCH($B655,'3c Mappings'!$C$7:$O$7,0)))</f>
        <v>-</v>
      </c>
      <c r="Z655" s="10"/>
    </row>
    <row r="656" spans="1:26" s="14" customFormat="1" ht="11.25">
      <c r="A656" s="10"/>
      <c r="B656" s="74" t="s">
        <v>159</v>
      </c>
      <c r="C656" s="155" t="s">
        <v>131</v>
      </c>
      <c r="D656" s="189"/>
      <c r="E656" s="29"/>
      <c r="F656" s="82"/>
      <c r="G656" s="82"/>
      <c r="H656" s="82"/>
      <c r="I656" s="82"/>
      <c r="J656" s="82"/>
      <c r="K656" s="82"/>
      <c r="L656" s="82"/>
      <c r="M656" s="82"/>
      <c r="N656" s="84"/>
      <c r="O656" s="82"/>
      <c r="P656" s="82"/>
      <c r="Q656" s="82"/>
      <c r="R656" s="82"/>
      <c r="S656" s="82"/>
      <c r="T656" s="82"/>
      <c r="U656" s="82"/>
      <c r="V656" s="82">
        <f>IF(V616="-","-",V616*INDEX('3c Mappings'!$C$8:$O$21,MATCH($C656,'3c Mappings'!$B$8:$B$21,0),MATCH($B656,'3c Mappings'!$C$7:$O$7,0)))</f>
        <v>0</v>
      </c>
      <c r="W656" s="82">
        <f>IF(W616="-","-",W616*INDEX('3c Mappings'!$C$8:$O$21,MATCH($C656,'3c Mappings'!$B$8:$B$21,0),MATCH($B656,'3c Mappings'!$C$7:$O$7,0)))</f>
        <v>0</v>
      </c>
      <c r="X656" s="82" t="str">
        <f>IF(X616="-","-",X616*INDEX('3c Mappings'!$C$8:$O$21,MATCH($C656,'3c Mappings'!$B$8:$B$21,0),MATCH($B656,'3c Mappings'!$C$7:$O$7,0)))</f>
        <v>-</v>
      </c>
      <c r="Y656" s="82" t="str">
        <f>IF(Y616="-","-",Y616*INDEX('3c Mappings'!$C$8:$O$21,MATCH($C656,'3c Mappings'!$B$8:$B$21,0),MATCH($B656,'3c Mappings'!$C$7:$O$7,0)))</f>
        <v>-</v>
      </c>
      <c r="Z656" s="10"/>
    </row>
    <row r="657" spans="1:26" s="14" customFormat="1" ht="11.25">
      <c r="A657" s="10"/>
      <c r="B657" s="74" t="s">
        <v>160</v>
      </c>
      <c r="C657" s="155" t="s">
        <v>131</v>
      </c>
      <c r="D657" s="189"/>
      <c r="E657" s="29"/>
      <c r="F657" s="82"/>
      <c r="G657" s="82"/>
      <c r="H657" s="82"/>
      <c r="I657" s="82"/>
      <c r="J657" s="82"/>
      <c r="K657" s="82"/>
      <c r="L657" s="82"/>
      <c r="M657" s="82"/>
      <c r="N657" s="84"/>
      <c r="O657" s="82"/>
      <c r="P657" s="82"/>
      <c r="Q657" s="82"/>
      <c r="R657" s="82"/>
      <c r="S657" s="82"/>
      <c r="T657" s="82"/>
      <c r="U657" s="82"/>
      <c r="V657" s="82">
        <f>IF(V617="-","-",V617*INDEX('3c Mappings'!$C$8:$O$21,MATCH($C657,'3c Mappings'!$B$8:$B$21,0),MATCH($B657,'3c Mappings'!$C$7:$O$7,0)))</f>
        <v>117.67280670742498</v>
      </c>
      <c r="W657" s="82">
        <f>IF(W617="-","-",W617*INDEX('3c Mappings'!$C$8:$O$21,MATCH($C657,'3c Mappings'!$B$8:$B$21,0),MATCH($B657,'3c Mappings'!$C$7:$O$7,0)))</f>
        <v>115.52885988404026</v>
      </c>
      <c r="X657" s="82" t="str">
        <f>IF(X617="-","-",X617*INDEX('3c Mappings'!$C$8:$O$21,MATCH($C657,'3c Mappings'!$B$8:$B$21,0),MATCH($B657,'3c Mappings'!$C$7:$O$7,0)))</f>
        <v>-</v>
      </c>
      <c r="Y657" s="82" t="str">
        <f>IF(Y617="-","-",Y617*INDEX('3c Mappings'!$C$8:$O$21,MATCH($C657,'3c Mappings'!$B$8:$B$21,0),MATCH($B657,'3c Mappings'!$C$7:$O$7,0)))</f>
        <v>-</v>
      </c>
      <c r="Z657" s="10"/>
    </row>
    <row r="658" spans="1:26" s="14" customFormat="1" ht="11.25">
      <c r="A658" s="10"/>
      <c r="B658" s="74" t="s">
        <v>161</v>
      </c>
      <c r="C658" s="155" t="s">
        <v>131</v>
      </c>
      <c r="D658" s="189"/>
      <c r="E658" s="29"/>
      <c r="F658" s="82"/>
      <c r="G658" s="82"/>
      <c r="H658" s="82"/>
      <c r="I658" s="82"/>
      <c r="J658" s="82"/>
      <c r="K658" s="82"/>
      <c r="L658" s="82"/>
      <c r="M658" s="82"/>
      <c r="N658" s="84"/>
      <c r="O658" s="82"/>
      <c r="P658" s="82"/>
      <c r="Q658" s="82"/>
      <c r="R658" s="82"/>
      <c r="S658" s="82"/>
      <c r="T658" s="82"/>
      <c r="U658" s="82"/>
      <c r="V658" s="82">
        <f>IF(V618="-","-",V618*INDEX('3c Mappings'!$C$8:$O$21,MATCH($C658,'3c Mappings'!$B$8:$B$21,0),MATCH($B658,'3c Mappings'!$C$7:$O$7,0)))</f>
        <v>4.784318748210159E-2</v>
      </c>
      <c r="W658" s="82">
        <f>IF(W618="-","-",W618*INDEX('3c Mappings'!$C$8:$O$21,MATCH($C658,'3c Mappings'!$B$8:$B$21,0),MATCH($B658,'3c Mappings'!$C$7:$O$7,0)))</f>
        <v>4.6321977022801143E-2</v>
      </c>
      <c r="X658" s="82" t="str">
        <f>IF(X618="-","-",X618*INDEX('3c Mappings'!$C$8:$O$21,MATCH($C658,'3c Mappings'!$B$8:$B$21,0),MATCH($B658,'3c Mappings'!$C$7:$O$7,0)))</f>
        <v>-</v>
      </c>
      <c r="Y658" s="82" t="str">
        <f>IF(Y618="-","-",Y618*INDEX('3c Mappings'!$C$8:$O$21,MATCH($C658,'3c Mappings'!$B$8:$B$21,0),MATCH($B658,'3c Mappings'!$C$7:$O$7,0)))</f>
        <v>-</v>
      </c>
      <c r="Z658" s="10"/>
    </row>
    <row r="659" spans="1:26" s="14" customFormat="1" ht="11.25">
      <c r="A659" s="10"/>
      <c r="B659" s="74" t="s">
        <v>162</v>
      </c>
      <c r="C659" s="155" t="s">
        <v>131</v>
      </c>
      <c r="D659" s="189"/>
      <c r="E659" s="29"/>
      <c r="F659" s="82"/>
      <c r="G659" s="82"/>
      <c r="H659" s="82"/>
      <c r="I659" s="82"/>
      <c r="J659" s="82"/>
      <c r="K659" s="82"/>
      <c r="L659" s="82"/>
      <c r="M659" s="82"/>
      <c r="N659" s="84"/>
      <c r="O659" s="82"/>
      <c r="P659" s="82"/>
      <c r="Q659" s="82"/>
      <c r="R659" s="82"/>
      <c r="S659" s="82"/>
      <c r="T659" s="82"/>
      <c r="U659" s="82"/>
      <c r="V659" s="82">
        <f>IF(V619="-","-",V619*INDEX('3c Mappings'!$C$8:$O$21,MATCH($C659,'3c Mappings'!$B$8:$B$21,0),MATCH($B659,'3c Mappings'!$C$7:$O$7,0)))</f>
        <v>0</v>
      </c>
      <c r="W659" s="82">
        <f>IF(W619="-","-",W619*INDEX('3c Mappings'!$C$8:$O$21,MATCH($C659,'3c Mappings'!$B$8:$B$21,0),MATCH($B659,'3c Mappings'!$C$7:$O$7,0)))</f>
        <v>0</v>
      </c>
      <c r="X659" s="82" t="str">
        <f>IF(X619="-","-",X619*INDEX('3c Mappings'!$C$8:$O$21,MATCH($C659,'3c Mappings'!$B$8:$B$21,0),MATCH($B659,'3c Mappings'!$C$7:$O$7,0)))</f>
        <v>-</v>
      </c>
      <c r="Y659" s="82" t="str">
        <f>IF(Y619="-","-",Y619*INDEX('3c Mappings'!$C$8:$O$21,MATCH($C659,'3c Mappings'!$B$8:$B$21,0),MATCH($B659,'3c Mappings'!$C$7:$O$7,0)))</f>
        <v>-</v>
      </c>
      <c r="Z659" s="10"/>
    </row>
    <row r="660" spans="1:26" s="14" customFormat="1" ht="11.25">
      <c r="A660" s="10"/>
      <c r="B660" s="74" t="s">
        <v>163</v>
      </c>
      <c r="C660" s="155" t="s">
        <v>131</v>
      </c>
      <c r="D660" s="189"/>
      <c r="E660" s="29"/>
      <c r="F660" s="82"/>
      <c r="G660" s="82"/>
      <c r="H660" s="82"/>
      <c r="I660" s="82"/>
      <c r="J660" s="82"/>
      <c r="K660" s="82"/>
      <c r="L660" s="82"/>
      <c r="M660" s="82"/>
      <c r="N660" s="84"/>
      <c r="O660" s="82"/>
      <c r="P660" s="82"/>
      <c r="Q660" s="82"/>
      <c r="R660" s="82"/>
      <c r="S660" s="82"/>
      <c r="T660" s="82"/>
      <c r="U660" s="82"/>
      <c r="V660" s="82">
        <f>IF(V620="-","-",V620*INDEX('3c Mappings'!$C$8:$O$21,MATCH($C660,'3c Mappings'!$B$8:$B$21,0),MATCH($B660,'3c Mappings'!$C$7:$O$7,0)))</f>
        <v>45.59330662663546</v>
      </c>
      <c r="W660" s="82">
        <f>IF(W620="-","-",W620*INDEX('3c Mappings'!$C$8:$O$21,MATCH($C660,'3c Mappings'!$B$8:$B$21,0),MATCH($B660,'3c Mappings'!$C$7:$O$7,0)))</f>
        <v>43.779643082240703</v>
      </c>
      <c r="X660" s="82" t="str">
        <f>IF(X620="-","-",X620*INDEX('3c Mappings'!$C$8:$O$21,MATCH($C660,'3c Mappings'!$B$8:$B$21,0),MATCH($B660,'3c Mappings'!$C$7:$O$7,0)))</f>
        <v>-</v>
      </c>
      <c r="Y660" s="82" t="str">
        <f>IF(Y620="-","-",Y620*INDEX('3c Mappings'!$C$8:$O$21,MATCH($C660,'3c Mappings'!$B$8:$B$21,0),MATCH($B660,'3c Mappings'!$C$7:$O$7,0)))</f>
        <v>-</v>
      </c>
      <c r="Z660" s="10"/>
    </row>
    <row r="661" spans="1:26" s="14" customFormat="1" ht="11.25">
      <c r="A661" s="10"/>
      <c r="B661" s="74" t="s">
        <v>164</v>
      </c>
      <c r="C661" s="155" t="s">
        <v>131</v>
      </c>
      <c r="D661" s="189"/>
      <c r="E661" s="29"/>
      <c r="F661" s="82"/>
      <c r="G661" s="82"/>
      <c r="H661" s="82"/>
      <c r="I661" s="82"/>
      <c r="J661" s="82"/>
      <c r="K661" s="82"/>
      <c r="L661" s="82"/>
      <c r="M661" s="82"/>
      <c r="N661" s="84"/>
      <c r="O661" s="82"/>
      <c r="P661" s="82"/>
      <c r="Q661" s="82"/>
      <c r="R661" s="82"/>
      <c r="S661" s="82"/>
      <c r="T661" s="82"/>
      <c r="U661" s="82"/>
      <c r="V661" s="82">
        <f>IF(V621="-","-",V621*INDEX('3c Mappings'!$C$8:$O$21,MATCH($C661,'3c Mappings'!$B$8:$B$21,0),MATCH($B661,'3c Mappings'!$C$7:$O$7,0)))</f>
        <v>0</v>
      </c>
      <c r="W661" s="82">
        <f>IF(W621="-","-",W621*INDEX('3c Mappings'!$C$8:$O$21,MATCH($C661,'3c Mappings'!$B$8:$B$21,0),MATCH($B661,'3c Mappings'!$C$7:$O$7,0)))</f>
        <v>0</v>
      </c>
      <c r="X661" s="82" t="str">
        <f>IF(X621="-","-",X621*INDEX('3c Mappings'!$C$8:$O$21,MATCH($C661,'3c Mappings'!$B$8:$B$21,0),MATCH($B661,'3c Mappings'!$C$7:$O$7,0)))</f>
        <v>-</v>
      </c>
      <c r="Y661" s="82" t="str">
        <f>IF(Y621="-","-",Y621*INDEX('3c Mappings'!$C$8:$O$21,MATCH($C661,'3c Mappings'!$B$8:$B$21,0),MATCH($B661,'3c Mappings'!$C$7:$O$7,0)))</f>
        <v>-</v>
      </c>
      <c r="Z661" s="10"/>
    </row>
    <row r="662" spans="1:26" s="14" customFormat="1" ht="11.25">
      <c r="A662" s="10"/>
      <c r="B662" s="74" t="s">
        <v>165</v>
      </c>
      <c r="C662" s="155" t="s">
        <v>131</v>
      </c>
      <c r="D662" s="189"/>
      <c r="E662" s="29"/>
      <c r="F662" s="82"/>
      <c r="G662" s="82"/>
      <c r="H662" s="82"/>
      <c r="I662" s="82"/>
      <c r="J662" s="82"/>
      <c r="K662" s="82"/>
      <c r="L662" s="82"/>
      <c r="M662" s="82"/>
      <c r="N662" s="84"/>
      <c r="O662" s="82"/>
      <c r="P662" s="82"/>
      <c r="Q662" s="82"/>
      <c r="R662" s="82"/>
      <c r="S662" s="82"/>
      <c r="T662" s="82"/>
      <c r="U662" s="82"/>
      <c r="V662" s="82">
        <f>IF(V622="-","-",V622*INDEX('3c Mappings'!$C$8:$O$21,MATCH($C662,'3c Mappings'!$B$8:$B$21,0),MATCH($B662,'3c Mappings'!$C$7:$O$7,0)))</f>
        <v>0</v>
      </c>
      <c r="W662" s="82">
        <f>IF(W622="-","-",W622*INDEX('3c Mappings'!$C$8:$O$21,MATCH($C662,'3c Mappings'!$B$8:$B$21,0),MATCH($B662,'3c Mappings'!$C$7:$O$7,0)))</f>
        <v>0</v>
      </c>
      <c r="X662" s="82" t="str">
        <f>IF(X622="-","-",X622*INDEX('3c Mappings'!$C$8:$O$21,MATCH($C662,'3c Mappings'!$B$8:$B$21,0),MATCH($B662,'3c Mappings'!$C$7:$O$7,0)))</f>
        <v>-</v>
      </c>
      <c r="Y662" s="82" t="str">
        <f>IF(Y622="-","-",Y622*INDEX('3c Mappings'!$C$8:$O$21,MATCH($C662,'3c Mappings'!$B$8:$B$21,0),MATCH($B662,'3c Mappings'!$C$7:$O$7,0)))</f>
        <v>-</v>
      </c>
      <c r="Z662" s="10"/>
    </row>
    <row r="663" spans="1:26" s="14" customFormat="1" ht="11.25">
      <c r="A663" s="10"/>
      <c r="B663" s="74" t="s">
        <v>166</v>
      </c>
      <c r="C663" s="155" t="s">
        <v>131</v>
      </c>
      <c r="D663" s="189"/>
      <c r="E663" s="29"/>
      <c r="F663" s="82"/>
      <c r="G663" s="82"/>
      <c r="H663" s="82"/>
      <c r="I663" s="82"/>
      <c r="J663" s="82"/>
      <c r="K663" s="82"/>
      <c r="L663" s="82"/>
      <c r="M663" s="82"/>
      <c r="N663" s="84"/>
      <c r="O663" s="82"/>
      <c r="P663" s="82"/>
      <c r="Q663" s="82"/>
      <c r="R663" s="82"/>
      <c r="S663" s="82"/>
      <c r="T663" s="82"/>
      <c r="U663" s="82"/>
      <c r="V663" s="82">
        <f>IF(V623="-","-",V623*INDEX('3c Mappings'!$C$8:$O$21,MATCH($C663,'3c Mappings'!$B$8:$B$21,0),MATCH($B663,'3c Mappings'!$C$7:$O$7,0)))</f>
        <v>0</v>
      </c>
      <c r="W663" s="82">
        <f>IF(W623="-","-",W623*INDEX('3c Mappings'!$C$8:$O$21,MATCH($C663,'3c Mappings'!$B$8:$B$21,0),MATCH($B663,'3c Mappings'!$C$7:$O$7,0)))</f>
        <v>0</v>
      </c>
      <c r="X663" s="82" t="str">
        <f>IF(X623="-","-",X623*INDEX('3c Mappings'!$C$8:$O$21,MATCH($C663,'3c Mappings'!$B$8:$B$21,0),MATCH($B663,'3c Mappings'!$C$7:$O$7,0)))</f>
        <v>-</v>
      </c>
      <c r="Y663" s="82" t="str">
        <f>IF(Y623="-","-",Y623*INDEX('3c Mappings'!$C$8:$O$21,MATCH($C663,'3c Mappings'!$B$8:$B$21,0),MATCH($B663,'3c Mappings'!$C$7:$O$7,0)))</f>
        <v>-</v>
      </c>
      <c r="Z663" s="10"/>
    </row>
    <row r="664" spans="1:26" s="14" customFormat="1" ht="11.25">
      <c r="A664" s="10"/>
      <c r="B664" s="74" t="s">
        <v>167</v>
      </c>
      <c r="C664" s="155" t="s">
        <v>131</v>
      </c>
      <c r="D664" s="189"/>
      <c r="E664" s="29"/>
      <c r="F664" s="82"/>
      <c r="G664" s="82"/>
      <c r="H664" s="82"/>
      <c r="I664" s="82"/>
      <c r="J664" s="82"/>
      <c r="K664" s="82"/>
      <c r="L664" s="82"/>
      <c r="M664" s="82"/>
      <c r="N664" s="84"/>
      <c r="O664" s="82"/>
      <c r="P664" s="82"/>
      <c r="Q664" s="82"/>
      <c r="R664" s="82"/>
      <c r="S664" s="82"/>
      <c r="T664" s="82"/>
      <c r="U664" s="82"/>
      <c r="V664" s="82">
        <f>IF(V624="-","-",V624*INDEX('3c Mappings'!$C$8:$O$21,MATCH($C664,'3c Mappings'!$B$8:$B$21,0),MATCH($B664,'3c Mappings'!$C$7:$O$7,0)))</f>
        <v>0</v>
      </c>
      <c r="W664" s="82">
        <f>IF(W624="-","-",W624*INDEX('3c Mappings'!$C$8:$O$21,MATCH($C664,'3c Mappings'!$B$8:$B$21,0),MATCH($B664,'3c Mappings'!$C$7:$O$7,0)))</f>
        <v>0</v>
      </c>
      <c r="X664" s="82" t="str">
        <f>IF(X624="-","-",X624*INDEX('3c Mappings'!$C$8:$O$21,MATCH($C664,'3c Mappings'!$B$8:$B$21,0),MATCH($B664,'3c Mappings'!$C$7:$O$7,0)))</f>
        <v>-</v>
      </c>
      <c r="Y664" s="82" t="str">
        <f>IF(Y624="-","-",Y624*INDEX('3c Mappings'!$C$8:$O$21,MATCH($C664,'3c Mappings'!$B$8:$B$21,0),MATCH($B664,'3c Mappings'!$C$7:$O$7,0)))</f>
        <v>-</v>
      </c>
      <c r="Z664" s="10"/>
    </row>
    <row r="665" spans="1:26" s="14" customFormat="1" ht="11.25">
      <c r="A665" s="10"/>
      <c r="B665" s="74" t="s">
        <v>168</v>
      </c>
      <c r="C665" s="155" t="s">
        <v>131</v>
      </c>
      <c r="D665" s="189"/>
      <c r="E665" s="29"/>
      <c r="F665" s="82"/>
      <c r="G665" s="82"/>
      <c r="H665" s="82"/>
      <c r="I665" s="82"/>
      <c r="J665" s="82"/>
      <c r="K665" s="82"/>
      <c r="L665" s="82"/>
      <c r="M665" s="82"/>
      <c r="N665" s="84"/>
      <c r="O665" s="82"/>
      <c r="P665" s="82"/>
      <c r="Q665" s="82"/>
      <c r="R665" s="82"/>
      <c r="S665" s="82"/>
      <c r="T665" s="82"/>
      <c r="U665" s="82"/>
      <c r="V665" s="82">
        <f>IF(V625="-","-",V625*INDEX('3c Mappings'!$C$8:$O$21,MATCH($C665,'3c Mappings'!$B$8:$B$21,0),MATCH($B665,'3c Mappings'!$C$7:$O$7,0)))</f>
        <v>0</v>
      </c>
      <c r="W665" s="82">
        <f>IF(W625="-","-",W625*INDEX('3c Mappings'!$C$8:$O$21,MATCH($C665,'3c Mappings'!$B$8:$B$21,0),MATCH($B665,'3c Mappings'!$C$7:$O$7,0)))</f>
        <v>0</v>
      </c>
      <c r="X665" s="82" t="str">
        <f>IF(X625="-","-",X625*INDEX('3c Mappings'!$C$8:$O$21,MATCH($C665,'3c Mappings'!$B$8:$B$21,0),MATCH($B665,'3c Mappings'!$C$7:$O$7,0)))</f>
        <v>-</v>
      </c>
      <c r="Y665" s="82" t="str">
        <f>IF(Y625="-","-",Y625*INDEX('3c Mappings'!$C$8:$O$21,MATCH($C665,'3c Mappings'!$B$8:$B$21,0),MATCH($B665,'3c Mappings'!$C$7:$O$7,0)))</f>
        <v>-</v>
      </c>
      <c r="Z665" s="10"/>
    </row>
    <row r="666" spans="1:26" s="14" customFormat="1" ht="12.6" customHeight="1">
      <c r="A666" s="10"/>
      <c r="B666" s="74" t="s">
        <v>156</v>
      </c>
      <c r="C666" s="155" t="s">
        <v>132</v>
      </c>
      <c r="D666" s="189"/>
      <c r="E666" s="29"/>
      <c r="F666" s="82"/>
      <c r="G666" s="82"/>
      <c r="H666" s="82"/>
      <c r="I666" s="82"/>
      <c r="J666" s="82"/>
      <c r="K666" s="82"/>
      <c r="L666" s="82"/>
      <c r="M666" s="82"/>
      <c r="N666" s="84"/>
      <c r="O666" s="82"/>
      <c r="P666" s="82"/>
      <c r="Q666" s="82"/>
      <c r="R666" s="82"/>
      <c r="S666" s="82"/>
      <c r="T666" s="82"/>
      <c r="U666" s="82"/>
      <c r="V666" s="82">
        <f>IF(V613="-","-",V613*INDEX('3c Mappings'!$C$8:$O$21,MATCH($C666,'3c Mappings'!$B$8:$B$21,0),MATCH($B666,'3c Mappings'!$C$7:$O$7,0)))</f>
        <v>0</v>
      </c>
      <c r="W666" s="82">
        <f>IF(W613="-","-",W613*INDEX('3c Mappings'!$C$8:$O$21,MATCH($C666,'3c Mappings'!$B$8:$B$21,0),MATCH($B666,'3c Mappings'!$C$7:$O$7,0)))</f>
        <v>0</v>
      </c>
      <c r="X666" s="82" t="str">
        <f>IF(X613="-","-",X613*INDEX('3c Mappings'!$C$8:$O$21,MATCH($C666,'3c Mappings'!$B$8:$B$21,0),MATCH($B666,'3c Mappings'!$C$7:$O$7,0)))</f>
        <v>-</v>
      </c>
      <c r="Y666" s="82" t="str">
        <f>IF(Y613="-","-",Y613*INDEX('3c Mappings'!$C$8:$O$21,MATCH($C666,'3c Mappings'!$B$8:$B$21,0),MATCH($B666,'3c Mappings'!$C$7:$O$7,0)))</f>
        <v>-</v>
      </c>
      <c r="Z666" s="10"/>
    </row>
    <row r="667" spans="1:26" s="14" customFormat="1" ht="11.25">
      <c r="A667" s="10"/>
      <c r="B667" s="74" t="s">
        <v>157</v>
      </c>
      <c r="C667" s="155" t="s">
        <v>132</v>
      </c>
      <c r="D667" s="189"/>
      <c r="E667" s="29"/>
      <c r="F667" s="82"/>
      <c r="G667" s="82"/>
      <c r="H667" s="82"/>
      <c r="I667" s="82"/>
      <c r="J667" s="82"/>
      <c r="K667" s="82"/>
      <c r="L667" s="82"/>
      <c r="M667" s="82"/>
      <c r="N667" s="84"/>
      <c r="O667" s="82"/>
      <c r="P667" s="82"/>
      <c r="Q667" s="82"/>
      <c r="R667" s="82"/>
      <c r="S667" s="82"/>
      <c r="T667" s="82"/>
      <c r="U667" s="82"/>
      <c r="V667" s="82">
        <f>IF(V614="-","-",V614*INDEX('3c Mappings'!$C$8:$O$21,MATCH($C667,'3c Mappings'!$B$8:$B$21,0),MATCH($B667,'3c Mappings'!$C$7:$O$7,0)))</f>
        <v>0</v>
      </c>
      <c r="W667" s="82">
        <f>IF(W614="-","-",W614*INDEX('3c Mappings'!$C$8:$O$21,MATCH($C667,'3c Mappings'!$B$8:$B$21,0),MATCH($B667,'3c Mappings'!$C$7:$O$7,0)))</f>
        <v>0</v>
      </c>
      <c r="X667" s="82" t="str">
        <f>IF(X614="-","-",X614*INDEX('3c Mappings'!$C$8:$O$21,MATCH($C667,'3c Mappings'!$B$8:$B$21,0),MATCH($B667,'3c Mappings'!$C$7:$O$7,0)))</f>
        <v>-</v>
      </c>
      <c r="Y667" s="82" t="str">
        <f>IF(Y614="-","-",Y614*INDEX('3c Mappings'!$C$8:$O$21,MATCH($C667,'3c Mappings'!$B$8:$B$21,0),MATCH($B667,'3c Mappings'!$C$7:$O$7,0)))</f>
        <v>-</v>
      </c>
      <c r="Z667" s="10"/>
    </row>
    <row r="668" spans="1:26" s="14" customFormat="1" ht="11.25">
      <c r="A668" s="10"/>
      <c r="B668" s="74" t="s">
        <v>158</v>
      </c>
      <c r="C668" s="155" t="s">
        <v>132</v>
      </c>
      <c r="D668" s="189"/>
      <c r="E668" s="29"/>
      <c r="F668" s="82"/>
      <c r="G668" s="82"/>
      <c r="H668" s="82"/>
      <c r="I668" s="82"/>
      <c r="J668" s="82"/>
      <c r="K668" s="82"/>
      <c r="L668" s="82"/>
      <c r="M668" s="82"/>
      <c r="N668" s="84"/>
      <c r="O668" s="82"/>
      <c r="P668" s="82"/>
      <c r="Q668" s="82"/>
      <c r="R668" s="82"/>
      <c r="S668" s="82"/>
      <c r="T668" s="82"/>
      <c r="U668" s="82"/>
      <c r="V668" s="82">
        <f>IF(V615="-","-",V615*INDEX('3c Mappings'!$C$8:$O$21,MATCH($C668,'3c Mappings'!$B$8:$B$21,0),MATCH($B668,'3c Mappings'!$C$7:$O$7,0)))</f>
        <v>0</v>
      </c>
      <c r="W668" s="82">
        <f>IF(W615="-","-",W615*INDEX('3c Mappings'!$C$8:$O$21,MATCH($C668,'3c Mappings'!$B$8:$B$21,0),MATCH($B668,'3c Mappings'!$C$7:$O$7,0)))</f>
        <v>0</v>
      </c>
      <c r="X668" s="82" t="str">
        <f>IF(X615="-","-",X615*INDEX('3c Mappings'!$C$8:$O$21,MATCH($C668,'3c Mappings'!$B$8:$B$21,0),MATCH($B668,'3c Mappings'!$C$7:$O$7,0)))</f>
        <v>-</v>
      </c>
      <c r="Y668" s="82" t="str">
        <f>IF(Y615="-","-",Y615*INDEX('3c Mappings'!$C$8:$O$21,MATCH($C668,'3c Mappings'!$B$8:$B$21,0),MATCH($B668,'3c Mappings'!$C$7:$O$7,0)))</f>
        <v>-</v>
      </c>
      <c r="Z668" s="10"/>
    </row>
    <row r="669" spans="1:26" s="14" customFormat="1" ht="11.25">
      <c r="A669" s="10"/>
      <c r="B669" s="74" t="s">
        <v>159</v>
      </c>
      <c r="C669" s="155" t="s">
        <v>132</v>
      </c>
      <c r="D669" s="189"/>
      <c r="E669" s="29"/>
      <c r="F669" s="82"/>
      <c r="G669" s="82"/>
      <c r="H669" s="82"/>
      <c r="I669" s="82"/>
      <c r="J669" s="82"/>
      <c r="K669" s="82"/>
      <c r="L669" s="82"/>
      <c r="M669" s="82"/>
      <c r="N669" s="84"/>
      <c r="O669" s="82"/>
      <c r="P669" s="82"/>
      <c r="Q669" s="82"/>
      <c r="R669" s="82"/>
      <c r="S669" s="82"/>
      <c r="T669" s="82"/>
      <c r="U669" s="82"/>
      <c r="V669" s="82">
        <f>IF(V616="-","-",V616*INDEX('3c Mappings'!$C$8:$O$21,MATCH($C669,'3c Mappings'!$B$8:$B$21,0),MATCH($B669,'3c Mappings'!$C$7:$O$7,0)))</f>
        <v>0</v>
      </c>
      <c r="W669" s="82">
        <f>IF(W616="-","-",W616*INDEX('3c Mappings'!$C$8:$O$21,MATCH($C669,'3c Mappings'!$B$8:$B$21,0),MATCH($B669,'3c Mappings'!$C$7:$O$7,0)))</f>
        <v>0</v>
      </c>
      <c r="X669" s="82" t="str">
        <f>IF(X616="-","-",X616*INDEX('3c Mappings'!$C$8:$O$21,MATCH($C669,'3c Mappings'!$B$8:$B$21,0),MATCH($B669,'3c Mappings'!$C$7:$O$7,0)))</f>
        <v>-</v>
      </c>
      <c r="Y669" s="82" t="str">
        <f>IF(Y616="-","-",Y616*INDEX('3c Mappings'!$C$8:$O$21,MATCH($C669,'3c Mappings'!$B$8:$B$21,0),MATCH($B669,'3c Mappings'!$C$7:$O$7,0)))</f>
        <v>-</v>
      </c>
      <c r="Z669" s="10"/>
    </row>
    <row r="670" spans="1:26" s="14" customFormat="1" ht="11.25">
      <c r="A670" s="10"/>
      <c r="B670" s="74" t="s">
        <v>160</v>
      </c>
      <c r="C670" s="155" t="s">
        <v>132</v>
      </c>
      <c r="D670" s="189"/>
      <c r="E670" s="29"/>
      <c r="F670" s="82"/>
      <c r="G670" s="82"/>
      <c r="H670" s="82"/>
      <c r="I670" s="82"/>
      <c r="J670" s="82"/>
      <c r="K670" s="82"/>
      <c r="L670" s="82"/>
      <c r="M670" s="82"/>
      <c r="N670" s="84"/>
      <c r="O670" s="82"/>
      <c r="P670" s="82"/>
      <c r="Q670" s="82"/>
      <c r="R670" s="82"/>
      <c r="S670" s="82"/>
      <c r="T670" s="82"/>
      <c r="U670" s="82"/>
      <c r="V670" s="82">
        <f>IF(V617="-","-",V617*INDEX('3c Mappings'!$C$8:$O$21,MATCH($C670,'3c Mappings'!$B$8:$B$21,0),MATCH($B670,'3c Mappings'!$C$7:$O$7,0)))</f>
        <v>0</v>
      </c>
      <c r="W670" s="82">
        <f>IF(W617="-","-",W617*INDEX('3c Mappings'!$C$8:$O$21,MATCH($C670,'3c Mappings'!$B$8:$B$21,0),MATCH($B670,'3c Mappings'!$C$7:$O$7,0)))</f>
        <v>0</v>
      </c>
      <c r="X670" s="82" t="str">
        <f>IF(X617="-","-",X617*INDEX('3c Mappings'!$C$8:$O$21,MATCH($C670,'3c Mappings'!$B$8:$B$21,0),MATCH($B670,'3c Mappings'!$C$7:$O$7,0)))</f>
        <v>-</v>
      </c>
      <c r="Y670" s="82" t="str">
        <f>IF(Y617="-","-",Y617*INDEX('3c Mappings'!$C$8:$O$21,MATCH($C670,'3c Mappings'!$B$8:$B$21,0),MATCH($B670,'3c Mappings'!$C$7:$O$7,0)))</f>
        <v>-</v>
      </c>
      <c r="Z670" s="10"/>
    </row>
    <row r="671" spans="1:26" s="14" customFormat="1" ht="11.25">
      <c r="A671" s="10"/>
      <c r="B671" s="74" t="s">
        <v>161</v>
      </c>
      <c r="C671" s="155" t="s">
        <v>132</v>
      </c>
      <c r="D671" s="189"/>
      <c r="E671" s="29"/>
      <c r="F671" s="82"/>
      <c r="G671" s="82"/>
      <c r="H671" s="82"/>
      <c r="I671" s="82"/>
      <c r="J671" s="82"/>
      <c r="K671" s="82"/>
      <c r="L671" s="82"/>
      <c r="M671" s="82"/>
      <c r="N671" s="84"/>
      <c r="O671" s="82"/>
      <c r="P671" s="82"/>
      <c r="Q671" s="82"/>
      <c r="R671" s="82"/>
      <c r="S671" s="82"/>
      <c r="T671" s="82"/>
      <c r="U671" s="82"/>
      <c r="V671" s="82">
        <f>IF(V618="-","-",V618*INDEX('3c Mappings'!$C$8:$O$21,MATCH($C671,'3c Mappings'!$B$8:$B$21,0),MATCH($B671,'3c Mappings'!$C$7:$O$7,0)))</f>
        <v>113.93615731541227</v>
      </c>
      <c r="W671" s="82">
        <f>IF(W618="-","-",W618*INDEX('3c Mappings'!$C$8:$O$21,MATCH($C671,'3c Mappings'!$B$8:$B$21,0),MATCH($B671,'3c Mappings'!$C$7:$O$7,0)))</f>
        <v>110.31347071524486</v>
      </c>
      <c r="X671" s="82" t="str">
        <f>IF(X618="-","-",X618*INDEX('3c Mappings'!$C$8:$O$21,MATCH($C671,'3c Mappings'!$B$8:$B$21,0),MATCH($B671,'3c Mappings'!$C$7:$O$7,0)))</f>
        <v>-</v>
      </c>
      <c r="Y671" s="82" t="str">
        <f>IF(Y618="-","-",Y618*INDEX('3c Mappings'!$C$8:$O$21,MATCH($C671,'3c Mappings'!$B$8:$B$21,0),MATCH($B671,'3c Mappings'!$C$7:$O$7,0)))</f>
        <v>-</v>
      </c>
      <c r="Z671" s="10"/>
    </row>
    <row r="672" spans="1:26" s="14" customFormat="1" ht="11.25">
      <c r="A672" s="10"/>
      <c r="B672" s="74" t="s">
        <v>162</v>
      </c>
      <c r="C672" s="155" t="s">
        <v>132</v>
      </c>
      <c r="D672" s="189"/>
      <c r="E672" s="29"/>
      <c r="F672" s="82"/>
      <c r="G672" s="82"/>
      <c r="H672" s="82"/>
      <c r="I672" s="82"/>
      <c r="J672" s="82"/>
      <c r="K672" s="82"/>
      <c r="L672" s="82"/>
      <c r="M672" s="82"/>
      <c r="N672" s="84"/>
      <c r="O672" s="82"/>
      <c r="P672" s="82"/>
      <c r="Q672" s="82"/>
      <c r="R672" s="82"/>
      <c r="S672" s="82"/>
      <c r="T672" s="82"/>
      <c r="U672" s="82"/>
      <c r="V672" s="82">
        <f>IF(V619="-","-",V619*INDEX('3c Mappings'!$C$8:$O$21,MATCH($C672,'3c Mappings'!$B$8:$B$21,0),MATCH($B672,'3c Mappings'!$C$7:$O$7,0)))</f>
        <v>0</v>
      </c>
      <c r="W672" s="82">
        <f>IF(W619="-","-",W619*INDEX('3c Mappings'!$C$8:$O$21,MATCH($C672,'3c Mappings'!$B$8:$B$21,0),MATCH($B672,'3c Mappings'!$C$7:$O$7,0)))</f>
        <v>0</v>
      </c>
      <c r="X672" s="82" t="str">
        <f>IF(X619="-","-",X619*INDEX('3c Mappings'!$C$8:$O$21,MATCH($C672,'3c Mappings'!$B$8:$B$21,0),MATCH($B672,'3c Mappings'!$C$7:$O$7,0)))</f>
        <v>-</v>
      </c>
      <c r="Y672" s="82" t="str">
        <f>IF(Y619="-","-",Y619*INDEX('3c Mappings'!$C$8:$O$21,MATCH($C672,'3c Mappings'!$B$8:$B$21,0),MATCH($B672,'3c Mappings'!$C$7:$O$7,0)))</f>
        <v>-</v>
      </c>
      <c r="Z672" s="10"/>
    </row>
    <row r="673" spans="1:26" s="14" customFormat="1" ht="11.25">
      <c r="A673" s="10"/>
      <c r="B673" s="74" t="s">
        <v>163</v>
      </c>
      <c r="C673" s="155" t="s">
        <v>132</v>
      </c>
      <c r="D673" s="189"/>
      <c r="E673" s="29"/>
      <c r="F673" s="82"/>
      <c r="G673" s="82"/>
      <c r="H673" s="82"/>
      <c r="I673" s="82"/>
      <c r="J673" s="82"/>
      <c r="K673" s="82"/>
      <c r="L673" s="82"/>
      <c r="M673" s="82"/>
      <c r="N673" s="84"/>
      <c r="O673" s="82"/>
      <c r="P673" s="82"/>
      <c r="Q673" s="82"/>
      <c r="R673" s="82"/>
      <c r="S673" s="82"/>
      <c r="T673" s="82"/>
      <c r="U673" s="82"/>
      <c r="V673" s="82">
        <f>IF(V620="-","-",V620*INDEX('3c Mappings'!$C$8:$O$21,MATCH($C673,'3c Mappings'!$B$8:$B$21,0),MATCH($B673,'3c Mappings'!$C$7:$O$7,0)))</f>
        <v>0</v>
      </c>
      <c r="W673" s="82">
        <f>IF(W620="-","-",W620*INDEX('3c Mappings'!$C$8:$O$21,MATCH($C673,'3c Mappings'!$B$8:$B$21,0),MATCH($B673,'3c Mappings'!$C$7:$O$7,0)))</f>
        <v>0</v>
      </c>
      <c r="X673" s="82" t="str">
        <f>IF(X620="-","-",X620*INDEX('3c Mappings'!$C$8:$O$21,MATCH($C673,'3c Mappings'!$B$8:$B$21,0),MATCH($B673,'3c Mappings'!$C$7:$O$7,0)))</f>
        <v>-</v>
      </c>
      <c r="Y673" s="82" t="str">
        <f>IF(Y620="-","-",Y620*INDEX('3c Mappings'!$C$8:$O$21,MATCH($C673,'3c Mappings'!$B$8:$B$21,0),MATCH($B673,'3c Mappings'!$C$7:$O$7,0)))</f>
        <v>-</v>
      </c>
      <c r="Z673" s="10"/>
    </row>
    <row r="674" spans="1:26" s="14" customFormat="1" ht="11.25">
      <c r="A674" s="10"/>
      <c r="B674" s="74" t="s">
        <v>164</v>
      </c>
      <c r="C674" s="155" t="s">
        <v>132</v>
      </c>
      <c r="D674" s="189"/>
      <c r="E674" s="29"/>
      <c r="F674" s="82"/>
      <c r="G674" s="82"/>
      <c r="H674" s="82"/>
      <c r="I674" s="82"/>
      <c r="J674" s="82"/>
      <c r="K674" s="82"/>
      <c r="L674" s="82"/>
      <c r="M674" s="82"/>
      <c r="N674" s="84"/>
      <c r="O674" s="82"/>
      <c r="P674" s="82"/>
      <c r="Q674" s="82"/>
      <c r="R674" s="82"/>
      <c r="S674" s="82"/>
      <c r="T674" s="82"/>
      <c r="U674" s="82"/>
      <c r="V674" s="82">
        <f>IF(V621="-","-",V621*INDEX('3c Mappings'!$C$8:$O$21,MATCH($C674,'3c Mappings'!$B$8:$B$21,0),MATCH($B674,'3c Mappings'!$C$7:$O$7,0)))</f>
        <v>0</v>
      </c>
      <c r="W674" s="82">
        <f>IF(W621="-","-",W621*INDEX('3c Mappings'!$C$8:$O$21,MATCH($C674,'3c Mappings'!$B$8:$B$21,0),MATCH($B674,'3c Mappings'!$C$7:$O$7,0)))</f>
        <v>0</v>
      </c>
      <c r="X674" s="82" t="str">
        <f>IF(X621="-","-",X621*INDEX('3c Mappings'!$C$8:$O$21,MATCH($C674,'3c Mappings'!$B$8:$B$21,0),MATCH($B674,'3c Mappings'!$C$7:$O$7,0)))</f>
        <v>-</v>
      </c>
      <c r="Y674" s="82" t="str">
        <f>IF(Y621="-","-",Y621*INDEX('3c Mappings'!$C$8:$O$21,MATCH($C674,'3c Mappings'!$B$8:$B$21,0),MATCH($B674,'3c Mappings'!$C$7:$O$7,0)))</f>
        <v>-</v>
      </c>
      <c r="Z674" s="10"/>
    </row>
    <row r="675" spans="1:26" s="14" customFormat="1" ht="11.25">
      <c r="A675" s="10"/>
      <c r="B675" s="74" t="s">
        <v>165</v>
      </c>
      <c r="C675" s="155" t="s">
        <v>132</v>
      </c>
      <c r="D675" s="189"/>
      <c r="E675" s="29"/>
      <c r="F675" s="82"/>
      <c r="G675" s="82"/>
      <c r="H675" s="82"/>
      <c r="I675" s="82"/>
      <c r="J675" s="82"/>
      <c r="K675" s="82"/>
      <c r="L675" s="82"/>
      <c r="M675" s="82"/>
      <c r="N675" s="84"/>
      <c r="O675" s="82"/>
      <c r="P675" s="82"/>
      <c r="Q675" s="82"/>
      <c r="R675" s="82"/>
      <c r="S675" s="82"/>
      <c r="T675" s="82"/>
      <c r="U675" s="82"/>
      <c r="V675" s="82">
        <f>IF(V622="-","-",V622*INDEX('3c Mappings'!$C$8:$O$21,MATCH($C675,'3c Mappings'!$B$8:$B$21,0),MATCH($B675,'3c Mappings'!$C$7:$O$7,0)))</f>
        <v>0</v>
      </c>
      <c r="W675" s="82">
        <f>IF(W622="-","-",W622*INDEX('3c Mappings'!$C$8:$O$21,MATCH($C675,'3c Mappings'!$B$8:$B$21,0),MATCH($B675,'3c Mappings'!$C$7:$O$7,0)))</f>
        <v>0</v>
      </c>
      <c r="X675" s="82" t="str">
        <f>IF(X622="-","-",X622*INDEX('3c Mappings'!$C$8:$O$21,MATCH($C675,'3c Mappings'!$B$8:$B$21,0),MATCH($B675,'3c Mappings'!$C$7:$O$7,0)))</f>
        <v>-</v>
      </c>
      <c r="Y675" s="82" t="str">
        <f>IF(Y622="-","-",Y622*INDEX('3c Mappings'!$C$8:$O$21,MATCH($C675,'3c Mappings'!$B$8:$B$21,0),MATCH($B675,'3c Mappings'!$C$7:$O$7,0)))</f>
        <v>-</v>
      </c>
      <c r="Z675" s="10"/>
    </row>
    <row r="676" spans="1:26" s="14" customFormat="1" ht="11.25">
      <c r="A676" s="10"/>
      <c r="B676" s="74" t="s">
        <v>166</v>
      </c>
      <c r="C676" s="155" t="s">
        <v>132</v>
      </c>
      <c r="D676" s="189"/>
      <c r="E676" s="29"/>
      <c r="F676" s="82"/>
      <c r="G676" s="82"/>
      <c r="H676" s="82"/>
      <c r="I676" s="82"/>
      <c r="J676" s="82"/>
      <c r="K676" s="82"/>
      <c r="L676" s="82"/>
      <c r="M676" s="82"/>
      <c r="N676" s="84"/>
      <c r="O676" s="82"/>
      <c r="P676" s="82"/>
      <c r="Q676" s="82"/>
      <c r="R676" s="82"/>
      <c r="S676" s="82"/>
      <c r="T676" s="82"/>
      <c r="U676" s="82"/>
      <c r="V676" s="82">
        <f>IF(V623="-","-",V623*INDEX('3c Mappings'!$C$8:$O$21,MATCH($C676,'3c Mappings'!$B$8:$B$21,0),MATCH($B676,'3c Mappings'!$C$7:$O$7,0)))</f>
        <v>0.79322988619768797</v>
      </c>
      <c r="W676" s="82">
        <f>IF(W623="-","-",W623*INDEX('3c Mappings'!$C$8:$O$21,MATCH($C676,'3c Mappings'!$B$8:$B$21,0),MATCH($B676,'3c Mappings'!$C$7:$O$7,0)))</f>
        <v>0.75922552541512167</v>
      </c>
      <c r="X676" s="82" t="str">
        <f>IF(X623="-","-",X623*INDEX('3c Mappings'!$C$8:$O$21,MATCH($C676,'3c Mappings'!$B$8:$B$21,0),MATCH($B676,'3c Mappings'!$C$7:$O$7,0)))</f>
        <v>-</v>
      </c>
      <c r="Y676" s="82" t="str">
        <f>IF(Y623="-","-",Y623*INDEX('3c Mappings'!$C$8:$O$21,MATCH($C676,'3c Mappings'!$B$8:$B$21,0),MATCH($B676,'3c Mappings'!$C$7:$O$7,0)))</f>
        <v>-</v>
      </c>
      <c r="Z676" s="10"/>
    </row>
    <row r="677" spans="1:26" s="14" customFormat="1" ht="11.25">
      <c r="A677" s="10"/>
      <c r="B677" s="74" t="s">
        <v>167</v>
      </c>
      <c r="C677" s="155" t="s">
        <v>132</v>
      </c>
      <c r="D677" s="189"/>
      <c r="E677" s="29"/>
      <c r="F677" s="82"/>
      <c r="G677" s="82"/>
      <c r="H677" s="82"/>
      <c r="I677" s="82"/>
      <c r="J677" s="82"/>
      <c r="K677" s="82"/>
      <c r="L677" s="82"/>
      <c r="M677" s="82"/>
      <c r="N677" s="84"/>
      <c r="O677" s="82"/>
      <c r="P677" s="82"/>
      <c r="Q677" s="82"/>
      <c r="R677" s="82"/>
      <c r="S677" s="82"/>
      <c r="T677" s="82"/>
      <c r="U677" s="82"/>
      <c r="V677" s="82">
        <f>IF(V624="-","-",V624*INDEX('3c Mappings'!$C$8:$O$21,MATCH($C677,'3c Mappings'!$B$8:$B$21,0),MATCH($B677,'3c Mappings'!$C$7:$O$7,0)))</f>
        <v>31.705247146469286</v>
      </c>
      <c r="W677" s="82">
        <f>IF(W624="-","-",W624*INDEX('3c Mappings'!$C$8:$O$21,MATCH($C677,'3c Mappings'!$B$8:$B$21,0),MATCH($B677,'3c Mappings'!$C$7:$O$7,0)))</f>
        <v>30.040086416128776</v>
      </c>
      <c r="X677" s="82" t="str">
        <f>IF(X624="-","-",X624*INDEX('3c Mappings'!$C$8:$O$21,MATCH($C677,'3c Mappings'!$B$8:$B$21,0),MATCH($B677,'3c Mappings'!$C$7:$O$7,0)))</f>
        <v>-</v>
      </c>
      <c r="Y677" s="82" t="str">
        <f>IF(Y624="-","-",Y624*INDEX('3c Mappings'!$C$8:$O$21,MATCH($C677,'3c Mappings'!$B$8:$B$21,0),MATCH($B677,'3c Mappings'!$C$7:$O$7,0)))</f>
        <v>-</v>
      </c>
      <c r="Z677" s="10"/>
    </row>
    <row r="678" spans="1:26" s="14" customFormat="1" ht="11.25">
      <c r="A678" s="10"/>
      <c r="B678" s="74" t="s">
        <v>168</v>
      </c>
      <c r="C678" s="155" t="s">
        <v>132</v>
      </c>
      <c r="D678" s="189"/>
      <c r="E678" s="29"/>
      <c r="F678" s="82"/>
      <c r="G678" s="82"/>
      <c r="H678" s="82"/>
      <c r="I678" s="82"/>
      <c r="J678" s="82"/>
      <c r="K678" s="82"/>
      <c r="L678" s="82"/>
      <c r="M678" s="82"/>
      <c r="N678" s="84"/>
      <c r="O678" s="82"/>
      <c r="P678" s="82"/>
      <c r="Q678" s="82"/>
      <c r="R678" s="82"/>
      <c r="S678" s="82"/>
      <c r="T678" s="82"/>
      <c r="U678" s="82"/>
      <c r="V678" s="82">
        <f>IF(V625="-","-",V625*INDEX('3c Mappings'!$C$8:$O$21,MATCH($C678,'3c Mappings'!$B$8:$B$21,0),MATCH($B678,'3c Mappings'!$C$7:$O$7,0)))</f>
        <v>0</v>
      </c>
      <c r="W678" s="82">
        <f>IF(W625="-","-",W625*INDEX('3c Mappings'!$C$8:$O$21,MATCH($C678,'3c Mappings'!$B$8:$B$21,0),MATCH($B678,'3c Mappings'!$C$7:$O$7,0)))</f>
        <v>0</v>
      </c>
      <c r="X678" s="82" t="str">
        <f>IF(X625="-","-",X625*INDEX('3c Mappings'!$C$8:$O$21,MATCH($C678,'3c Mappings'!$B$8:$B$21,0),MATCH($B678,'3c Mappings'!$C$7:$O$7,0)))</f>
        <v>-</v>
      </c>
      <c r="Y678" s="82" t="str">
        <f>IF(Y625="-","-",Y625*INDEX('3c Mappings'!$C$8:$O$21,MATCH($C678,'3c Mappings'!$B$8:$B$21,0),MATCH($B678,'3c Mappings'!$C$7:$O$7,0)))</f>
        <v>-</v>
      </c>
      <c r="Z678" s="10"/>
    </row>
    <row r="679" spans="1:26" s="14" customFormat="1" ht="12.6" customHeight="1">
      <c r="A679" s="10"/>
      <c r="B679" s="74" t="s">
        <v>156</v>
      </c>
      <c r="C679" s="155" t="s">
        <v>133</v>
      </c>
      <c r="D679" s="189"/>
      <c r="E679" s="29"/>
      <c r="F679" s="82"/>
      <c r="G679" s="82"/>
      <c r="H679" s="82"/>
      <c r="I679" s="82"/>
      <c r="J679" s="82"/>
      <c r="K679" s="82"/>
      <c r="L679" s="82"/>
      <c r="M679" s="82"/>
      <c r="N679" s="84"/>
      <c r="O679" s="82"/>
      <c r="P679" s="82"/>
      <c r="Q679" s="82"/>
      <c r="R679" s="82"/>
      <c r="S679" s="82"/>
      <c r="T679" s="82"/>
      <c r="U679" s="82"/>
      <c r="V679" s="82">
        <f>IF(V613="-","-",V613*INDEX('3c Mappings'!$C$8:$O$21,MATCH($C679,'3c Mappings'!$B$8:$B$21,0),MATCH($B679,'3c Mappings'!$C$7:$O$7,0)))</f>
        <v>0</v>
      </c>
      <c r="W679" s="82">
        <f>IF(W613="-","-",W613*INDEX('3c Mappings'!$C$8:$O$21,MATCH($C679,'3c Mappings'!$B$8:$B$21,0),MATCH($B679,'3c Mappings'!$C$7:$O$7,0)))</f>
        <v>0</v>
      </c>
      <c r="X679" s="82" t="str">
        <f>IF(X613="-","-",X613*INDEX('3c Mappings'!$C$8:$O$21,MATCH($C679,'3c Mappings'!$B$8:$B$21,0),MATCH($B679,'3c Mappings'!$C$7:$O$7,0)))</f>
        <v>-</v>
      </c>
      <c r="Y679" s="82" t="str">
        <f>IF(Y613="-","-",Y613*INDEX('3c Mappings'!$C$8:$O$21,MATCH($C679,'3c Mappings'!$B$8:$B$21,0),MATCH($B679,'3c Mappings'!$C$7:$O$7,0)))</f>
        <v>-</v>
      </c>
      <c r="Z679" s="10"/>
    </row>
    <row r="680" spans="1:26" s="14" customFormat="1" ht="11.25">
      <c r="A680" s="10"/>
      <c r="B680" s="74" t="s">
        <v>157</v>
      </c>
      <c r="C680" s="155" t="s">
        <v>133</v>
      </c>
      <c r="D680" s="189"/>
      <c r="E680" s="29"/>
      <c r="F680" s="82"/>
      <c r="G680" s="82"/>
      <c r="H680" s="82"/>
      <c r="I680" s="82"/>
      <c r="J680" s="82"/>
      <c r="K680" s="82"/>
      <c r="L680" s="82"/>
      <c r="M680" s="82"/>
      <c r="N680" s="84"/>
      <c r="O680" s="82"/>
      <c r="P680" s="82"/>
      <c r="Q680" s="82"/>
      <c r="R680" s="82"/>
      <c r="S680" s="82"/>
      <c r="T680" s="82"/>
      <c r="U680" s="82"/>
      <c r="V680" s="82">
        <f>IF(V614="-","-",V614*INDEX('3c Mappings'!$C$8:$O$21,MATCH($C680,'3c Mappings'!$B$8:$B$21,0),MATCH($B680,'3c Mappings'!$C$7:$O$7,0)))</f>
        <v>0.14906805383657154</v>
      </c>
      <c r="W680" s="82">
        <f>IF(W614="-","-",W614*INDEX('3c Mappings'!$C$8:$O$21,MATCH($C680,'3c Mappings'!$B$8:$B$21,0),MATCH($B680,'3c Mappings'!$C$7:$O$7,0)))</f>
        <v>0.14009968702855863</v>
      </c>
      <c r="X680" s="82" t="str">
        <f>IF(X614="-","-",X614*INDEX('3c Mappings'!$C$8:$O$21,MATCH($C680,'3c Mappings'!$B$8:$B$21,0),MATCH($B680,'3c Mappings'!$C$7:$O$7,0)))</f>
        <v>-</v>
      </c>
      <c r="Y680" s="82" t="str">
        <f>IF(Y614="-","-",Y614*INDEX('3c Mappings'!$C$8:$O$21,MATCH($C680,'3c Mappings'!$B$8:$B$21,0),MATCH($B680,'3c Mappings'!$C$7:$O$7,0)))</f>
        <v>-</v>
      </c>
      <c r="Z680" s="10"/>
    </row>
    <row r="681" spans="1:26" s="14" customFormat="1" ht="11.25">
      <c r="A681" s="10"/>
      <c r="B681" s="74" t="s">
        <v>158</v>
      </c>
      <c r="C681" s="155" t="s">
        <v>133</v>
      </c>
      <c r="D681" s="189"/>
      <c r="E681" s="29"/>
      <c r="F681" s="82"/>
      <c r="G681" s="82"/>
      <c r="H681" s="82"/>
      <c r="I681" s="82"/>
      <c r="J681" s="82"/>
      <c r="K681" s="82"/>
      <c r="L681" s="82"/>
      <c r="M681" s="82"/>
      <c r="N681" s="84"/>
      <c r="O681" s="82"/>
      <c r="P681" s="82"/>
      <c r="Q681" s="82"/>
      <c r="R681" s="82"/>
      <c r="S681" s="82"/>
      <c r="T681" s="82"/>
      <c r="U681" s="82"/>
      <c r="V681" s="82">
        <f>IF(V615="-","-",V615*INDEX('3c Mappings'!$C$8:$O$21,MATCH($C681,'3c Mappings'!$B$8:$B$21,0),MATCH($B681,'3c Mappings'!$C$7:$O$7,0)))</f>
        <v>0</v>
      </c>
      <c r="W681" s="82">
        <f>IF(W615="-","-",W615*INDEX('3c Mappings'!$C$8:$O$21,MATCH($C681,'3c Mappings'!$B$8:$B$21,0),MATCH($B681,'3c Mappings'!$C$7:$O$7,0)))</f>
        <v>0</v>
      </c>
      <c r="X681" s="82" t="str">
        <f>IF(X615="-","-",X615*INDEX('3c Mappings'!$C$8:$O$21,MATCH($C681,'3c Mappings'!$B$8:$B$21,0),MATCH($B681,'3c Mappings'!$C$7:$O$7,0)))</f>
        <v>-</v>
      </c>
      <c r="Y681" s="82" t="str">
        <f>IF(Y615="-","-",Y615*INDEX('3c Mappings'!$C$8:$O$21,MATCH($C681,'3c Mappings'!$B$8:$B$21,0),MATCH($B681,'3c Mappings'!$C$7:$O$7,0)))</f>
        <v>-</v>
      </c>
      <c r="Z681" s="10"/>
    </row>
    <row r="682" spans="1:26" s="14" customFormat="1" ht="11.25">
      <c r="A682" s="10"/>
      <c r="B682" s="74" t="s">
        <v>159</v>
      </c>
      <c r="C682" s="155" t="s">
        <v>133</v>
      </c>
      <c r="D682" s="189"/>
      <c r="E682" s="29"/>
      <c r="F682" s="82"/>
      <c r="G682" s="82"/>
      <c r="H682" s="82"/>
      <c r="I682" s="82"/>
      <c r="J682" s="82"/>
      <c r="K682" s="82"/>
      <c r="L682" s="82"/>
      <c r="M682" s="82"/>
      <c r="N682" s="84"/>
      <c r="O682" s="82"/>
      <c r="P682" s="82"/>
      <c r="Q682" s="82"/>
      <c r="R682" s="82"/>
      <c r="S682" s="82"/>
      <c r="T682" s="82"/>
      <c r="U682" s="82"/>
      <c r="V682" s="82">
        <f>IF(V616="-","-",V616*INDEX('3c Mappings'!$C$8:$O$21,MATCH($C682,'3c Mappings'!$B$8:$B$21,0),MATCH($B682,'3c Mappings'!$C$7:$O$7,0)))</f>
        <v>0</v>
      </c>
      <c r="W682" s="82">
        <f>IF(W616="-","-",W616*INDEX('3c Mappings'!$C$8:$O$21,MATCH($C682,'3c Mappings'!$B$8:$B$21,0),MATCH($B682,'3c Mappings'!$C$7:$O$7,0)))</f>
        <v>0</v>
      </c>
      <c r="X682" s="82" t="str">
        <f>IF(X616="-","-",X616*INDEX('3c Mappings'!$C$8:$O$21,MATCH($C682,'3c Mappings'!$B$8:$B$21,0),MATCH($B682,'3c Mappings'!$C$7:$O$7,0)))</f>
        <v>-</v>
      </c>
      <c r="Y682" s="82" t="str">
        <f>IF(Y616="-","-",Y616*INDEX('3c Mappings'!$C$8:$O$21,MATCH($C682,'3c Mappings'!$B$8:$B$21,0),MATCH($B682,'3c Mappings'!$C$7:$O$7,0)))</f>
        <v>-</v>
      </c>
      <c r="Z682" s="10"/>
    </row>
    <row r="683" spans="1:26" s="14" customFormat="1" ht="11.25">
      <c r="A683" s="10"/>
      <c r="B683" s="74" t="s">
        <v>160</v>
      </c>
      <c r="C683" s="155" t="s">
        <v>133</v>
      </c>
      <c r="D683" s="189"/>
      <c r="E683" s="29"/>
      <c r="F683" s="82"/>
      <c r="G683" s="82"/>
      <c r="H683" s="82"/>
      <c r="I683" s="82"/>
      <c r="J683" s="82"/>
      <c r="K683" s="82"/>
      <c r="L683" s="82"/>
      <c r="M683" s="82"/>
      <c r="N683" s="84"/>
      <c r="O683" s="82"/>
      <c r="P683" s="82"/>
      <c r="Q683" s="82"/>
      <c r="R683" s="82"/>
      <c r="S683" s="82"/>
      <c r="T683" s="82"/>
      <c r="U683" s="82"/>
      <c r="V683" s="82">
        <f>IF(V617="-","-",V617*INDEX('3c Mappings'!$C$8:$O$21,MATCH($C683,'3c Mappings'!$B$8:$B$21,0),MATCH($B683,'3c Mappings'!$C$7:$O$7,0)))</f>
        <v>0</v>
      </c>
      <c r="W683" s="82">
        <f>IF(W617="-","-",W617*INDEX('3c Mappings'!$C$8:$O$21,MATCH($C683,'3c Mappings'!$B$8:$B$21,0),MATCH($B683,'3c Mappings'!$C$7:$O$7,0)))</f>
        <v>0</v>
      </c>
      <c r="X683" s="82" t="str">
        <f>IF(X617="-","-",X617*INDEX('3c Mappings'!$C$8:$O$21,MATCH($C683,'3c Mappings'!$B$8:$B$21,0),MATCH($B683,'3c Mappings'!$C$7:$O$7,0)))</f>
        <v>-</v>
      </c>
      <c r="Y683" s="82" t="str">
        <f>IF(Y617="-","-",Y617*INDEX('3c Mappings'!$C$8:$O$21,MATCH($C683,'3c Mappings'!$B$8:$B$21,0),MATCH($B683,'3c Mappings'!$C$7:$O$7,0)))</f>
        <v>-</v>
      </c>
      <c r="Z683" s="10"/>
    </row>
    <row r="684" spans="1:26" s="14" customFormat="1" ht="11.25">
      <c r="A684" s="10"/>
      <c r="B684" s="74" t="s">
        <v>161</v>
      </c>
      <c r="C684" s="155" t="s">
        <v>133</v>
      </c>
      <c r="D684" s="189"/>
      <c r="E684" s="29"/>
      <c r="F684" s="82"/>
      <c r="G684" s="82"/>
      <c r="H684" s="82"/>
      <c r="I684" s="82"/>
      <c r="J684" s="82"/>
      <c r="K684" s="82"/>
      <c r="L684" s="82"/>
      <c r="M684" s="82"/>
      <c r="N684" s="84"/>
      <c r="O684" s="82"/>
      <c r="P684" s="82"/>
      <c r="Q684" s="82"/>
      <c r="R684" s="82"/>
      <c r="S684" s="82"/>
      <c r="T684" s="82"/>
      <c r="U684" s="82"/>
      <c r="V684" s="82">
        <f>IF(V618="-","-",V618*INDEX('3c Mappings'!$C$8:$O$21,MATCH($C684,'3c Mappings'!$B$8:$B$21,0),MATCH($B684,'3c Mappings'!$C$7:$O$7,0)))</f>
        <v>2.8700928458550153E-2</v>
      </c>
      <c r="W684" s="82">
        <f>IF(W618="-","-",W618*INDEX('3c Mappings'!$C$8:$O$21,MATCH($C684,'3c Mappings'!$B$8:$B$21,0),MATCH($B684,'3c Mappings'!$C$7:$O$7,0)))</f>
        <v>2.7788360654009248E-2</v>
      </c>
      <c r="X684" s="82" t="str">
        <f>IF(X618="-","-",X618*INDEX('3c Mappings'!$C$8:$O$21,MATCH($C684,'3c Mappings'!$B$8:$B$21,0),MATCH($B684,'3c Mappings'!$C$7:$O$7,0)))</f>
        <v>-</v>
      </c>
      <c r="Y684" s="82" t="str">
        <f>IF(Y618="-","-",Y618*INDEX('3c Mappings'!$C$8:$O$21,MATCH($C684,'3c Mappings'!$B$8:$B$21,0),MATCH($B684,'3c Mappings'!$C$7:$O$7,0)))</f>
        <v>-</v>
      </c>
      <c r="Z684" s="10"/>
    </row>
    <row r="685" spans="1:26" s="14" customFormat="1" ht="11.25">
      <c r="A685" s="10"/>
      <c r="B685" s="74" t="s">
        <v>162</v>
      </c>
      <c r="C685" s="155" t="s">
        <v>133</v>
      </c>
      <c r="D685" s="189"/>
      <c r="E685" s="29"/>
      <c r="F685" s="82"/>
      <c r="G685" s="82"/>
      <c r="H685" s="82"/>
      <c r="I685" s="82"/>
      <c r="J685" s="82"/>
      <c r="K685" s="82"/>
      <c r="L685" s="82"/>
      <c r="M685" s="82"/>
      <c r="N685" s="84"/>
      <c r="O685" s="82"/>
      <c r="P685" s="82"/>
      <c r="Q685" s="82"/>
      <c r="R685" s="82"/>
      <c r="S685" s="82"/>
      <c r="T685" s="82"/>
      <c r="U685" s="82"/>
      <c r="V685" s="82">
        <f>IF(V619="-","-",V619*INDEX('3c Mappings'!$C$8:$O$21,MATCH($C685,'3c Mappings'!$B$8:$B$21,0),MATCH($B685,'3c Mappings'!$C$7:$O$7,0)))</f>
        <v>0</v>
      </c>
      <c r="W685" s="82">
        <f>IF(W619="-","-",W619*INDEX('3c Mappings'!$C$8:$O$21,MATCH($C685,'3c Mappings'!$B$8:$B$21,0),MATCH($B685,'3c Mappings'!$C$7:$O$7,0)))</f>
        <v>0</v>
      </c>
      <c r="X685" s="82" t="str">
        <f>IF(X619="-","-",X619*INDEX('3c Mappings'!$C$8:$O$21,MATCH($C685,'3c Mappings'!$B$8:$B$21,0),MATCH($B685,'3c Mappings'!$C$7:$O$7,0)))</f>
        <v>-</v>
      </c>
      <c r="Y685" s="82" t="str">
        <f>IF(Y619="-","-",Y619*INDEX('3c Mappings'!$C$8:$O$21,MATCH($C685,'3c Mappings'!$B$8:$B$21,0),MATCH($B685,'3c Mappings'!$C$7:$O$7,0)))</f>
        <v>-</v>
      </c>
      <c r="Z685" s="10"/>
    </row>
    <row r="686" spans="1:26" s="14" customFormat="1" ht="11.25">
      <c r="A686" s="10"/>
      <c r="B686" s="74" t="s">
        <v>163</v>
      </c>
      <c r="C686" s="155" t="s">
        <v>133</v>
      </c>
      <c r="D686" s="189"/>
      <c r="E686" s="29"/>
      <c r="F686" s="82"/>
      <c r="G686" s="82"/>
      <c r="H686" s="82"/>
      <c r="I686" s="82"/>
      <c r="J686" s="82"/>
      <c r="K686" s="82"/>
      <c r="L686" s="82"/>
      <c r="M686" s="82"/>
      <c r="N686" s="84"/>
      <c r="O686" s="82"/>
      <c r="P686" s="82"/>
      <c r="Q686" s="82"/>
      <c r="R686" s="82"/>
      <c r="S686" s="82"/>
      <c r="T686" s="82"/>
      <c r="U686" s="82"/>
      <c r="V686" s="82">
        <f>IF(V620="-","-",V620*INDEX('3c Mappings'!$C$8:$O$21,MATCH($C686,'3c Mappings'!$B$8:$B$21,0),MATCH($B686,'3c Mappings'!$C$7:$O$7,0)))</f>
        <v>0</v>
      </c>
      <c r="W686" s="82">
        <f>IF(W620="-","-",W620*INDEX('3c Mappings'!$C$8:$O$21,MATCH($C686,'3c Mappings'!$B$8:$B$21,0),MATCH($B686,'3c Mappings'!$C$7:$O$7,0)))</f>
        <v>0</v>
      </c>
      <c r="X686" s="82" t="str">
        <f>IF(X620="-","-",X620*INDEX('3c Mappings'!$C$8:$O$21,MATCH($C686,'3c Mappings'!$B$8:$B$21,0),MATCH($B686,'3c Mappings'!$C$7:$O$7,0)))</f>
        <v>-</v>
      </c>
      <c r="Y686" s="82" t="str">
        <f>IF(Y620="-","-",Y620*INDEX('3c Mappings'!$C$8:$O$21,MATCH($C686,'3c Mappings'!$B$8:$B$21,0),MATCH($B686,'3c Mappings'!$C$7:$O$7,0)))</f>
        <v>-</v>
      </c>
      <c r="Z686" s="10"/>
    </row>
    <row r="687" spans="1:26" s="14" customFormat="1" ht="11.25">
      <c r="A687" s="10"/>
      <c r="B687" s="74" t="s">
        <v>164</v>
      </c>
      <c r="C687" s="155" t="s">
        <v>133</v>
      </c>
      <c r="D687" s="189"/>
      <c r="E687" s="29"/>
      <c r="F687" s="82"/>
      <c r="G687" s="82"/>
      <c r="H687" s="82"/>
      <c r="I687" s="82"/>
      <c r="J687" s="82"/>
      <c r="K687" s="82"/>
      <c r="L687" s="82"/>
      <c r="M687" s="82"/>
      <c r="N687" s="84"/>
      <c r="O687" s="82"/>
      <c r="P687" s="82"/>
      <c r="Q687" s="82"/>
      <c r="R687" s="82"/>
      <c r="S687" s="82"/>
      <c r="T687" s="82"/>
      <c r="U687" s="82"/>
      <c r="V687" s="82">
        <f>IF(V621="-","-",V621*INDEX('3c Mappings'!$C$8:$O$21,MATCH($C687,'3c Mappings'!$B$8:$B$21,0),MATCH($B687,'3c Mappings'!$C$7:$O$7,0)))</f>
        <v>5.832245228556595E-2</v>
      </c>
      <c r="W687" s="82">
        <f>IF(W621="-","-",W621*INDEX('3c Mappings'!$C$8:$O$21,MATCH($C687,'3c Mappings'!$B$8:$B$21,0),MATCH($B687,'3c Mappings'!$C$7:$O$7,0)))</f>
        <v>5.5997515842736448E-2</v>
      </c>
      <c r="X687" s="82" t="str">
        <f>IF(X621="-","-",X621*INDEX('3c Mappings'!$C$8:$O$21,MATCH($C687,'3c Mappings'!$B$8:$B$21,0),MATCH($B687,'3c Mappings'!$C$7:$O$7,0)))</f>
        <v>-</v>
      </c>
      <c r="Y687" s="82" t="str">
        <f>IF(Y621="-","-",Y621*INDEX('3c Mappings'!$C$8:$O$21,MATCH($C687,'3c Mappings'!$B$8:$B$21,0),MATCH($B687,'3c Mappings'!$C$7:$O$7,0)))</f>
        <v>-</v>
      </c>
      <c r="Z687" s="10"/>
    </row>
    <row r="688" spans="1:26" s="14" customFormat="1" ht="11.25">
      <c r="A688" s="10"/>
      <c r="B688" s="74" t="s">
        <v>165</v>
      </c>
      <c r="C688" s="155" t="s">
        <v>133</v>
      </c>
      <c r="D688" s="189"/>
      <c r="E688" s="29"/>
      <c r="F688" s="82"/>
      <c r="G688" s="82"/>
      <c r="H688" s="82"/>
      <c r="I688" s="82"/>
      <c r="J688" s="82"/>
      <c r="K688" s="82"/>
      <c r="L688" s="82"/>
      <c r="M688" s="82"/>
      <c r="N688" s="84"/>
      <c r="O688" s="82"/>
      <c r="P688" s="82"/>
      <c r="Q688" s="82"/>
      <c r="R688" s="82"/>
      <c r="S688" s="82"/>
      <c r="T688" s="82"/>
      <c r="U688" s="82"/>
      <c r="V688" s="82">
        <f>IF(V622="-","-",V622*INDEX('3c Mappings'!$C$8:$O$21,MATCH($C688,'3c Mappings'!$B$8:$B$21,0),MATCH($B688,'3c Mappings'!$C$7:$O$7,0)))</f>
        <v>19.569181684827804</v>
      </c>
      <c r="W688" s="82">
        <f>IF(W622="-","-",W622*INDEX('3c Mappings'!$C$8:$O$21,MATCH($C688,'3c Mappings'!$B$8:$B$21,0),MATCH($B688,'3c Mappings'!$C$7:$O$7,0)))</f>
        <v>18.53831650278568</v>
      </c>
      <c r="X688" s="82" t="str">
        <f>IF(X622="-","-",X622*INDEX('3c Mappings'!$C$8:$O$21,MATCH($C688,'3c Mappings'!$B$8:$B$21,0),MATCH($B688,'3c Mappings'!$C$7:$O$7,0)))</f>
        <v>-</v>
      </c>
      <c r="Y688" s="82" t="str">
        <f>IF(Y622="-","-",Y622*INDEX('3c Mappings'!$C$8:$O$21,MATCH($C688,'3c Mappings'!$B$8:$B$21,0),MATCH($B688,'3c Mappings'!$C$7:$O$7,0)))</f>
        <v>-</v>
      </c>
      <c r="Z688" s="10"/>
    </row>
    <row r="689" spans="1:26" s="14" customFormat="1" ht="11.25">
      <c r="A689" s="10"/>
      <c r="B689" s="74" t="s">
        <v>166</v>
      </c>
      <c r="C689" s="155" t="s">
        <v>133</v>
      </c>
      <c r="D689" s="189"/>
      <c r="E689" s="29"/>
      <c r="F689" s="82"/>
      <c r="G689" s="82"/>
      <c r="H689" s="82"/>
      <c r="I689" s="82"/>
      <c r="J689" s="82"/>
      <c r="K689" s="82"/>
      <c r="L689" s="82"/>
      <c r="M689" s="82"/>
      <c r="N689" s="84"/>
      <c r="O689" s="82"/>
      <c r="P689" s="82"/>
      <c r="Q689" s="82"/>
      <c r="R689" s="82"/>
      <c r="S689" s="82"/>
      <c r="T689" s="82"/>
      <c r="U689" s="82"/>
      <c r="V689" s="82">
        <f>IF(V623="-","-",V623*INDEX('3c Mappings'!$C$8:$O$21,MATCH($C689,'3c Mappings'!$B$8:$B$21,0),MATCH($B689,'3c Mappings'!$C$7:$O$7,0)))</f>
        <v>127.5454842418158</v>
      </c>
      <c r="W689" s="82">
        <f>IF(W623="-","-",W623*INDEX('3c Mappings'!$C$8:$O$21,MATCH($C689,'3c Mappings'!$B$8:$B$21,0),MATCH($B689,'3c Mappings'!$C$7:$O$7,0)))</f>
        <v>122.07783515570341</v>
      </c>
      <c r="X689" s="82" t="str">
        <f>IF(X623="-","-",X623*INDEX('3c Mappings'!$C$8:$O$21,MATCH($C689,'3c Mappings'!$B$8:$B$21,0),MATCH($B689,'3c Mappings'!$C$7:$O$7,0)))</f>
        <v>-</v>
      </c>
      <c r="Y689" s="82" t="str">
        <f>IF(Y623="-","-",Y623*INDEX('3c Mappings'!$C$8:$O$21,MATCH($C689,'3c Mappings'!$B$8:$B$21,0),MATCH($B689,'3c Mappings'!$C$7:$O$7,0)))</f>
        <v>-</v>
      </c>
      <c r="Z689" s="10"/>
    </row>
    <row r="690" spans="1:26" s="14" customFormat="1" ht="11.25">
      <c r="A690" s="10"/>
      <c r="B690" s="74" t="s">
        <v>167</v>
      </c>
      <c r="C690" s="155" t="s">
        <v>133</v>
      </c>
      <c r="D690" s="189"/>
      <c r="E690" s="29"/>
      <c r="F690" s="82"/>
      <c r="G690" s="82"/>
      <c r="H690" s="82"/>
      <c r="I690" s="82"/>
      <c r="J690" s="82"/>
      <c r="K690" s="82"/>
      <c r="L690" s="82"/>
      <c r="M690" s="82"/>
      <c r="N690" s="84"/>
      <c r="O690" s="82"/>
      <c r="P690" s="82"/>
      <c r="Q690" s="82"/>
      <c r="R690" s="82"/>
      <c r="S690" s="82"/>
      <c r="T690" s="82"/>
      <c r="U690" s="82"/>
      <c r="V690" s="82">
        <f>IF(V624="-","-",V624*INDEX('3c Mappings'!$C$8:$O$21,MATCH($C690,'3c Mappings'!$B$8:$B$21,0),MATCH($B690,'3c Mappings'!$C$7:$O$7,0)))</f>
        <v>0</v>
      </c>
      <c r="W690" s="82">
        <f>IF(W624="-","-",W624*INDEX('3c Mappings'!$C$8:$O$21,MATCH($C690,'3c Mappings'!$B$8:$B$21,0),MATCH($B690,'3c Mappings'!$C$7:$O$7,0)))</f>
        <v>0</v>
      </c>
      <c r="X690" s="82" t="str">
        <f>IF(X624="-","-",X624*INDEX('3c Mappings'!$C$8:$O$21,MATCH($C690,'3c Mappings'!$B$8:$B$21,0),MATCH($B690,'3c Mappings'!$C$7:$O$7,0)))</f>
        <v>-</v>
      </c>
      <c r="Y690" s="82" t="str">
        <f>IF(Y624="-","-",Y624*INDEX('3c Mappings'!$C$8:$O$21,MATCH($C690,'3c Mappings'!$B$8:$B$21,0),MATCH($B690,'3c Mappings'!$C$7:$O$7,0)))</f>
        <v>-</v>
      </c>
      <c r="Z690" s="10"/>
    </row>
    <row r="691" spans="1:26" s="14" customFormat="1" ht="11.25">
      <c r="A691" s="10"/>
      <c r="B691" s="74" t="s">
        <v>168</v>
      </c>
      <c r="C691" s="155" t="s">
        <v>133</v>
      </c>
      <c r="D691" s="189"/>
      <c r="E691" s="29"/>
      <c r="F691" s="82"/>
      <c r="G691" s="82"/>
      <c r="H691" s="82"/>
      <c r="I691" s="82"/>
      <c r="J691" s="82"/>
      <c r="K691" s="82"/>
      <c r="L691" s="82"/>
      <c r="M691" s="82"/>
      <c r="N691" s="84"/>
      <c r="O691" s="82"/>
      <c r="P691" s="82"/>
      <c r="Q691" s="82"/>
      <c r="R691" s="82"/>
      <c r="S691" s="82"/>
      <c r="T691" s="82"/>
      <c r="U691" s="82"/>
      <c r="V691" s="82">
        <f>IF(V625="-","-",V625*INDEX('3c Mappings'!$C$8:$O$21,MATCH($C691,'3c Mappings'!$B$8:$B$21,0),MATCH($B691,'3c Mappings'!$C$7:$O$7,0)))</f>
        <v>0</v>
      </c>
      <c r="W691" s="82">
        <f>IF(W625="-","-",W625*INDEX('3c Mappings'!$C$8:$O$21,MATCH($C691,'3c Mappings'!$B$8:$B$21,0),MATCH($B691,'3c Mappings'!$C$7:$O$7,0)))</f>
        <v>0</v>
      </c>
      <c r="X691" s="82" t="str">
        <f>IF(X625="-","-",X625*INDEX('3c Mappings'!$C$8:$O$21,MATCH($C691,'3c Mappings'!$B$8:$B$21,0),MATCH($B691,'3c Mappings'!$C$7:$O$7,0)))</f>
        <v>-</v>
      </c>
      <c r="Y691" s="82" t="str">
        <f>IF(Y625="-","-",Y625*INDEX('3c Mappings'!$C$8:$O$21,MATCH($C691,'3c Mappings'!$B$8:$B$21,0),MATCH($B691,'3c Mappings'!$C$7:$O$7,0)))</f>
        <v>-</v>
      </c>
      <c r="Z691" s="10"/>
    </row>
    <row r="692" spans="1:26" s="14" customFormat="1" ht="12.6" customHeight="1">
      <c r="A692" s="10"/>
      <c r="B692" s="74" t="s">
        <v>156</v>
      </c>
      <c r="C692" s="155" t="s">
        <v>134</v>
      </c>
      <c r="D692" s="189"/>
      <c r="E692" s="29"/>
      <c r="F692" s="82"/>
      <c r="G692" s="82"/>
      <c r="H692" s="82"/>
      <c r="I692" s="82"/>
      <c r="J692" s="82"/>
      <c r="K692" s="82"/>
      <c r="L692" s="82"/>
      <c r="M692" s="82"/>
      <c r="N692" s="84"/>
      <c r="O692" s="82"/>
      <c r="P692" s="82"/>
      <c r="Q692" s="82"/>
      <c r="R692" s="82"/>
      <c r="S692" s="82"/>
      <c r="T692" s="82"/>
      <c r="U692" s="82"/>
      <c r="V692" s="82">
        <f>IF(V613="-","-",V613*INDEX('3c Mappings'!$C$8:$O$21,MATCH($C692,'3c Mappings'!$B$8:$B$21,0),MATCH($B692,'3c Mappings'!$C$7:$O$7,0)))</f>
        <v>0</v>
      </c>
      <c r="W692" s="82">
        <f>IF(W613="-","-",W613*INDEX('3c Mappings'!$C$8:$O$21,MATCH($C692,'3c Mappings'!$B$8:$B$21,0),MATCH($B692,'3c Mappings'!$C$7:$O$7,0)))</f>
        <v>0</v>
      </c>
      <c r="X692" s="82" t="str">
        <f>IF(X613="-","-",X613*INDEX('3c Mappings'!$C$8:$O$21,MATCH($C692,'3c Mappings'!$B$8:$B$21,0),MATCH($B692,'3c Mappings'!$C$7:$O$7,0)))</f>
        <v>-</v>
      </c>
      <c r="Y692" s="82" t="str">
        <f>IF(Y613="-","-",Y613*INDEX('3c Mappings'!$C$8:$O$21,MATCH($C692,'3c Mappings'!$B$8:$B$21,0),MATCH($B692,'3c Mappings'!$C$7:$O$7,0)))</f>
        <v>-</v>
      </c>
      <c r="Z692" s="10"/>
    </row>
    <row r="693" spans="1:26" s="14" customFormat="1" ht="11.25">
      <c r="A693" s="10"/>
      <c r="B693" s="74" t="s">
        <v>157</v>
      </c>
      <c r="C693" s="155" t="s">
        <v>134</v>
      </c>
      <c r="D693" s="189"/>
      <c r="E693" s="29"/>
      <c r="F693" s="82"/>
      <c r="G693" s="82"/>
      <c r="H693" s="82"/>
      <c r="I693" s="82"/>
      <c r="J693" s="82"/>
      <c r="K693" s="82"/>
      <c r="L693" s="82"/>
      <c r="M693" s="82"/>
      <c r="N693" s="84"/>
      <c r="O693" s="82"/>
      <c r="P693" s="82"/>
      <c r="Q693" s="82"/>
      <c r="R693" s="82"/>
      <c r="S693" s="82"/>
      <c r="T693" s="82"/>
      <c r="U693" s="82"/>
      <c r="V693" s="82">
        <f>IF(V614="-","-",V614*INDEX('3c Mappings'!$C$8:$O$21,MATCH($C693,'3c Mappings'!$B$8:$B$21,0),MATCH($B693,'3c Mappings'!$C$7:$O$7,0)))</f>
        <v>0</v>
      </c>
      <c r="W693" s="82">
        <f>IF(W614="-","-",W614*INDEX('3c Mappings'!$C$8:$O$21,MATCH($C693,'3c Mappings'!$B$8:$B$21,0),MATCH($B693,'3c Mappings'!$C$7:$O$7,0)))</f>
        <v>0</v>
      </c>
      <c r="X693" s="82" t="str">
        <f>IF(X614="-","-",X614*INDEX('3c Mappings'!$C$8:$O$21,MATCH($C693,'3c Mappings'!$B$8:$B$21,0),MATCH($B693,'3c Mappings'!$C$7:$O$7,0)))</f>
        <v>-</v>
      </c>
      <c r="Y693" s="82" t="str">
        <f>IF(Y614="-","-",Y614*INDEX('3c Mappings'!$C$8:$O$21,MATCH($C693,'3c Mappings'!$B$8:$B$21,0),MATCH($B693,'3c Mappings'!$C$7:$O$7,0)))</f>
        <v>-</v>
      </c>
      <c r="Z693" s="10"/>
    </row>
    <row r="694" spans="1:26" s="14" customFormat="1" ht="11.25">
      <c r="A694" s="10"/>
      <c r="B694" s="74" t="s">
        <v>158</v>
      </c>
      <c r="C694" s="155" t="s">
        <v>134</v>
      </c>
      <c r="D694" s="189"/>
      <c r="E694" s="29"/>
      <c r="F694" s="82"/>
      <c r="G694" s="82"/>
      <c r="H694" s="82"/>
      <c r="I694" s="82"/>
      <c r="J694" s="82"/>
      <c r="K694" s="82"/>
      <c r="L694" s="82"/>
      <c r="M694" s="82"/>
      <c r="N694" s="84"/>
      <c r="O694" s="82"/>
      <c r="P694" s="82"/>
      <c r="Q694" s="82"/>
      <c r="R694" s="82"/>
      <c r="S694" s="82"/>
      <c r="T694" s="82"/>
      <c r="U694" s="82"/>
      <c r="V694" s="82">
        <f>IF(V615="-","-",V615*INDEX('3c Mappings'!$C$8:$O$21,MATCH($C694,'3c Mappings'!$B$8:$B$21,0),MATCH($B694,'3c Mappings'!$C$7:$O$7,0)))</f>
        <v>25.597403105441316</v>
      </c>
      <c r="W694" s="82">
        <f>IF(W615="-","-",W615*INDEX('3c Mappings'!$C$8:$O$21,MATCH($C694,'3c Mappings'!$B$8:$B$21,0),MATCH($B694,'3c Mappings'!$C$7:$O$7,0)))</f>
        <v>24.493317741260309</v>
      </c>
      <c r="X694" s="82" t="str">
        <f>IF(X615="-","-",X615*INDEX('3c Mappings'!$C$8:$O$21,MATCH($C694,'3c Mappings'!$B$8:$B$21,0),MATCH($B694,'3c Mappings'!$C$7:$O$7,0)))</f>
        <v>-</v>
      </c>
      <c r="Y694" s="82" t="str">
        <f>IF(Y615="-","-",Y615*INDEX('3c Mappings'!$C$8:$O$21,MATCH($C694,'3c Mappings'!$B$8:$B$21,0),MATCH($B694,'3c Mappings'!$C$7:$O$7,0)))</f>
        <v>-</v>
      </c>
      <c r="Z694" s="10"/>
    </row>
    <row r="695" spans="1:26" s="14" customFormat="1" ht="11.25">
      <c r="A695" s="10"/>
      <c r="B695" s="74" t="s">
        <v>159</v>
      </c>
      <c r="C695" s="155" t="s">
        <v>134</v>
      </c>
      <c r="D695" s="189"/>
      <c r="E695" s="29"/>
      <c r="F695" s="82"/>
      <c r="G695" s="82"/>
      <c r="H695" s="82"/>
      <c r="I695" s="82"/>
      <c r="J695" s="82"/>
      <c r="K695" s="82"/>
      <c r="L695" s="82"/>
      <c r="M695" s="82"/>
      <c r="N695" s="84"/>
      <c r="O695" s="82"/>
      <c r="P695" s="82"/>
      <c r="Q695" s="82"/>
      <c r="R695" s="82"/>
      <c r="S695" s="82"/>
      <c r="T695" s="82"/>
      <c r="U695" s="82"/>
      <c r="V695" s="82">
        <f>IF(V616="-","-",V616*INDEX('3c Mappings'!$C$8:$O$21,MATCH($C695,'3c Mappings'!$B$8:$B$21,0),MATCH($B695,'3c Mappings'!$C$7:$O$7,0)))</f>
        <v>112.66704243185606</v>
      </c>
      <c r="W695" s="82">
        <f>IF(W616="-","-",W616*INDEX('3c Mappings'!$C$8:$O$21,MATCH($C695,'3c Mappings'!$B$8:$B$21,0),MATCH($B695,'3c Mappings'!$C$7:$O$7,0)))</f>
        <v>107.81424668225294</v>
      </c>
      <c r="X695" s="82" t="str">
        <f>IF(X616="-","-",X616*INDEX('3c Mappings'!$C$8:$O$21,MATCH($C695,'3c Mappings'!$B$8:$B$21,0),MATCH($B695,'3c Mappings'!$C$7:$O$7,0)))</f>
        <v>-</v>
      </c>
      <c r="Y695" s="82" t="str">
        <f>IF(Y616="-","-",Y616*INDEX('3c Mappings'!$C$8:$O$21,MATCH($C695,'3c Mappings'!$B$8:$B$21,0),MATCH($B695,'3c Mappings'!$C$7:$O$7,0)))</f>
        <v>-</v>
      </c>
      <c r="Z695" s="10"/>
    </row>
    <row r="696" spans="1:26" s="14" customFormat="1" ht="11.25">
      <c r="A696" s="10"/>
      <c r="B696" s="74" t="s">
        <v>160</v>
      </c>
      <c r="C696" s="155" t="s">
        <v>134</v>
      </c>
      <c r="D696" s="189"/>
      <c r="E696" s="29"/>
      <c r="F696" s="82"/>
      <c r="G696" s="82"/>
      <c r="H696" s="82"/>
      <c r="I696" s="82"/>
      <c r="J696" s="82"/>
      <c r="K696" s="82"/>
      <c r="L696" s="82"/>
      <c r="M696" s="82"/>
      <c r="N696" s="84"/>
      <c r="O696" s="82"/>
      <c r="P696" s="82"/>
      <c r="Q696" s="82"/>
      <c r="R696" s="82"/>
      <c r="S696" s="82"/>
      <c r="T696" s="82"/>
      <c r="U696" s="82"/>
      <c r="V696" s="82">
        <f>IF(V617="-","-",V617*INDEX('3c Mappings'!$C$8:$O$21,MATCH($C696,'3c Mappings'!$B$8:$B$21,0),MATCH($B696,'3c Mappings'!$C$7:$O$7,0)))</f>
        <v>0</v>
      </c>
      <c r="W696" s="82">
        <f>IF(W617="-","-",W617*INDEX('3c Mappings'!$C$8:$O$21,MATCH($C696,'3c Mappings'!$B$8:$B$21,0),MATCH($B696,'3c Mappings'!$C$7:$O$7,0)))</f>
        <v>0</v>
      </c>
      <c r="X696" s="82" t="str">
        <f>IF(X617="-","-",X617*INDEX('3c Mappings'!$C$8:$O$21,MATCH($C696,'3c Mappings'!$B$8:$B$21,0),MATCH($B696,'3c Mappings'!$C$7:$O$7,0)))</f>
        <v>-</v>
      </c>
      <c r="Y696" s="82" t="str">
        <f>IF(Y617="-","-",Y617*INDEX('3c Mappings'!$C$8:$O$21,MATCH($C696,'3c Mappings'!$B$8:$B$21,0),MATCH($B696,'3c Mappings'!$C$7:$O$7,0)))</f>
        <v>-</v>
      </c>
      <c r="Z696" s="10"/>
    </row>
    <row r="697" spans="1:26" s="14" customFormat="1" ht="11.25">
      <c r="A697" s="10"/>
      <c r="B697" s="74" t="s">
        <v>161</v>
      </c>
      <c r="C697" s="155" t="s">
        <v>134</v>
      </c>
      <c r="D697" s="189"/>
      <c r="E697" s="29"/>
      <c r="F697" s="82"/>
      <c r="G697" s="82"/>
      <c r="H697" s="82"/>
      <c r="I697" s="82"/>
      <c r="J697" s="82"/>
      <c r="K697" s="82"/>
      <c r="L697" s="82"/>
      <c r="M697" s="82"/>
      <c r="N697" s="84"/>
      <c r="O697" s="82"/>
      <c r="P697" s="82"/>
      <c r="Q697" s="82"/>
      <c r="R697" s="82"/>
      <c r="S697" s="82"/>
      <c r="T697" s="82"/>
      <c r="U697" s="82"/>
      <c r="V697" s="82">
        <f>IF(V618="-","-",V618*INDEX('3c Mappings'!$C$8:$O$21,MATCH($C697,'3c Mappings'!$B$8:$B$21,0),MATCH($B697,'3c Mappings'!$C$7:$O$7,0)))</f>
        <v>0</v>
      </c>
      <c r="W697" s="82">
        <f>IF(W618="-","-",W618*INDEX('3c Mappings'!$C$8:$O$21,MATCH($C697,'3c Mappings'!$B$8:$B$21,0),MATCH($B697,'3c Mappings'!$C$7:$O$7,0)))</f>
        <v>0</v>
      </c>
      <c r="X697" s="82" t="str">
        <f>IF(X618="-","-",X618*INDEX('3c Mappings'!$C$8:$O$21,MATCH($C697,'3c Mappings'!$B$8:$B$21,0),MATCH($B697,'3c Mappings'!$C$7:$O$7,0)))</f>
        <v>-</v>
      </c>
      <c r="Y697" s="82" t="str">
        <f>IF(Y618="-","-",Y618*INDEX('3c Mappings'!$C$8:$O$21,MATCH($C697,'3c Mappings'!$B$8:$B$21,0),MATCH($B697,'3c Mappings'!$C$7:$O$7,0)))</f>
        <v>-</v>
      </c>
      <c r="Z697" s="10"/>
    </row>
    <row r="698" spans="1:26" s="14" customFormat="1" ht="11.25">
      <c r="A698" s="10"/>
      <c r="B698" s="74" t="s">
        <v>162</v>
      </c>
      <c r="C698" s="155" t="s">
        <v>134</v>
      </c>
      <c r="D698" s="189"/>
      <c r="E698" s="29"/>
      <c r="F698" s="82"/>
      <c r="G698" s="82"/>
      <c r="H698" s="82"/>
      <c r="I698" s="82"/>
      <c r="J698" s="82"/>
      <c r="K698" s="82"/>
      <c r="L698" s="82"/>
      <c r="M698" s="82"/>
      <c r="N698" s="84"/>
      <c r="O698" s="82"/>
      <c r="P698" s="82"/>
      <c r="Q698" s="82"/>
      <c r="R698" s="82"/>
      <c r="S698" s="82"/>
      <c r="T698" s="82"/>
      <c r="U698" s="82"/>
      <c r="V698" s="82">
        <f>IF(V619="-","-",V619*INDEX('3c Mappings'!$C$8:$O$21,MATCH($C698,'3c Mappings'!$B$8:$B$21,0),MATCH($B698,'3c Mappings'!$C$7:$O$7,0)))</f>
        <v>0</v>
      </c>
      <c r="W698" s="82">
        <f>IF(W619="-","-",W619*INDEX('3c Mappings'!$C$8:$O$21,MATCH($C698,'3c Mappings'!$B$8:$B$21,0),MATCH($B698,'3c Mappings'!$C$7:$O$7,0)))</f>
        <v>0</v>
      </c>
      <c r="X698" s="82" t="str">
        <f>IF(X619="-","-",X619*INDEX('3c Mappings'!$C$8:$O$21,MATCH($C698,'3c Mappings'!$B$8:$B$21,0),MATCH($B698,'3c Mappings'!$C$7:$O$7,0)))</f>
        <v>-</v>
      </c>
      <c r="Y698" s="82" t="str">
        <f>IF(Y619="-","-",Y619*INDEX('3c Mappings'!$C$8:$O$21,MATCH($C698,'3c Mappings'!$B$8:$B$21,0),MATCH($B698,'3c Mappings'!$C$7:$O$7,0)))</f>
        <v>-</v>
      </c>
      <c r="Z698" s="10"/>
    </row>
    <row r="699" spans="1:26" s="14" customFormat="1" ht="11.25">
      <c r="A699" s="10"/>
      <c r="B699" s="74" t="s">
        <v>163</v>
      </c>
      <c r="C699" s="155" t="s">
        <v>134</v>
      </c>
      <c r="D699" s="189"/>
      <c r="E699" s="29"/>
      <c r="F699" s="82"/>
      <c r="G699" s="82"/>
      <c r="H699" s="82"/>
      <c r="I699" s="82"/>
      <c r="J699" s="82"/>
      <c r="K699" s="82"/>
      <c r="L699" s="82"/>
      <c r="M699" s="82"/>
      <c r="N699" s="84"/>
      <c r="O699" s="82"/>
      <c r="P699" s="82"/>
      <c r="Q699" s="82"/>
      <c r="R699" s="82"/>
      <c r="S699" s="82"/>
      <c r="T699" s="82"/>
      <c r="U699" s="82"/>
      <c r="V699" s="82">
        <f>IF(V620="-","-",V620*INDEX('3c Mappings'!$C$8:$O$21,MATCH($C699,'3c Mappings'!$B$8:$B$21,0),MATCH($B699,'3c Mappings'!$C$7:$O$7,0)))</f>
        <v>0</v>
      </c>
      <c r="W699" s="82">
        <f>IF(W620="-","-",W620*INDEX('3c Mappings'!$C$8:$O$21,MATCH($C699,'3c Mappings'!$B$8:$B$21,0),MATCH($B699,'3c Mappings'!$C$7:$O$7,0)))</f>
        <v>0</v>
      </c>
      <c r="X699" s="82" t="str">
        <f>IF(X620="-","-",X620*INDEX('3c Mappings'!$C$8:$O$21,MATCH($C699,'3c Mappings'!$B$8:$B$21,0),MATCH($B699,'3c Mappings'!$C$7:$O$7,0)))</f>
        <v>-</v>
      </c>
      <c r="Y699" s="82" t="str">
        <f>IF(Y620="-","-",Y620*INDEX('3c Mappings'!$C$8:$O$21,MATCH($C699,'3c Mappings'!$B$8:$B$21,0),MATCH($B699,'3c Mappings'!$C$7:$O$7,0)))</f>
        <v>-</v>
      </c>
      <c r="Z699" s="10"/>
    </row>
    <row r="700" spans="1:26" s="14" customFormat="1" ht="11.25">
      <c r="A700" s="10"/>
      <c r="B700" s="74" t="s">
        <v>164</v>
      </c>
      <c r="C700" s="155" t="s">
        <v>134</v>
      </c>
      <c r="D700" s="189"/>
      <c r="E700" s="29"/>
      <c r="F700" s="82"/>
      <c r="G700" s="82"/>
      <c r="H700" s="82"/>
      <c r="I700" s="82"/>
      <c r="J700" s="82"/>
      <c r="K700" s="82"/>
      <c r="L700" s="82"/>
      <c r="M700" s="82"/>
      <c r="N700" s="84"/>
      <c r="O700" s="82"/>
      <c r="P700" s="82"/>
      <c r="Q700" s="82"/>
      <c r="R700" s="82"/>
      <c r="S700" s="82"/>
      <c r="T700" s="82"/>
      <c r="U700" s="82"/>
      <c r="V700" s="82">
        <f>IF(V621="-","-",V621*INDEX('3c Mappings'!$C$8:$O$21,MATCH($C700,'3c Mappings'!$B$8:$B$21,0),MATCH($B700,'3c Mappings'!$C$7:$O$7,0)))</f>
        <v>0</v>
      </c>
      <c r="W700" s="82">
        <f>IF(W621="-","-",W621*INDEX('3c Mappings'!$C$8:$O$21,MATCH($C700,'3c Mappings'!$B$8:$B$21,0),MATCH($B700,'3c Mappings'!$C$7:$O$7,0)))</f>
        <v>0</v>
      </c>
      <c r="X700" s="82" t="str">
        <f>IF(X621="-","-",X621*INDEX('3c Mappings'!$C$8:$O$21,MATCH($C700,'3c Mappings'!$B$8:$B$21,0),MATCH($B700,'3c Mappings'!$C$7:$O$7,0)))</f>
        <v>-</v>
      </c>
      <c r="Y700" s="82" t="str">
        <f>IF(Y621="-","-",Y621*INDEX('3c Mappings'!$C$8:$O$21,MATCH($C700,'3c Mappings'!$B$8:$B$21,0),MATCH($B700,'3c Mappings'!$C$7:$O$7,0)))</f>
        <v>-</v>
      </c>
      <c r="Z700" s="10"/>
    </row>
    <row r="701" spans="1:26" s="14" customFormat="1" ht="11.25">
      <c r="A701" s="10"/>
      <c r="B701" s="74" t="s">
        <v>165</v>
      </c>
      <c r="C701" s="155" t="s">
        <v>134</v>
      </c>
      <c r="D701" s="189"/>
      <c r="E701" s="29"/>
      <c r="F701" s="82"/>
      <c r="G701" s="82"/>
      <c r="H701" s="82"/>
      <c r="I701" s="82"/>
      <c r="J701" s="82"/>
      <c r="K701" s="82"/>
      <c r="L701" s="82"/>
      <c r="M701" s="82"/>
      <c r="N701" s="84"/>
      <c r="O701" s="82"/>
      <c r="P701" s="82"/>
      <c r="Q701" s="82"/>
      <c r="R701" s="82"/>
      <c r="S701" s="82"/>
      <c r="T701" s="82"/>
      <c r="U701" s="82"/>
      <c r="V701" s="82">
        <f>IF(V622="-","-",V622*INDEX('3c Mappings'!$C$8:$O$21,MATCH($C701,'3c Mappings'!$B$8:$B$21,0),MATCH($B701,'3c Mappings'!$C$7:$O$7,0)))</f>
        <v>0</v>
      </c>
      <c r="W701" s="82">
        <f>IF(W622="-","-",W622*INDEX('3c Mappings'!$C$8:$O$21,MATCH($C701,'3c Mappings'!$B$8:$B$21,0),MATCH($B701,'3c Mappings'!$C$7:$O$7,0)))</f>
        <v>0</v>
      </c>
      <c r="X701" s="82" t="str">
        <f>IF(X622="-","-",X622*INDEX('3c Mappings'!$C$8:$O$21,MATCH($C701,'3c Mappings'!$B$8:$B$21,0),MATCH($B701,'3c Mappings'!$C$7:$O$7,0)))</f>
        <v>-</v>
      </c>
      <c r="Y701" s="82" t="str">
        <f>IF(Y622="-","-",Y622*INDEX('3c Mappings'!$C$8:$O$21,MATCH($C701,'3c Mappings'!$B$8:$B$21,0),MATCH($B701,'3c Mappings'!$C$7:$O$7,0)))</f>
        <v>-</v>
      </c>
      <c r="Z701" s="10"/>
    </row>
    <row r="702" spans="1:26" s="14" customFormat="1" ht="11.25">
      <c r="A702" s="10"/>
      <c r="B702" s="74" t="s">
        <v>166</v>
      </c>
      <c r="C702" s="155" t="s">
        <v>134</v>
      </c>
      <c r="D702" s="189"/>
      <c r="E702" s="29"/>
      <c r="F702" s="82"/>
      <c r="G702" s="82"/>
      <c r="H702" s="82"/>
      <c r="I702" s="82"/>
      <c r="J702" s="82"/>
      <c r="K702" s="82"/>
      <c r="L702" s="82"/>
      <c r="M702" s="82"/>
      <c r="N702" s="84"/>
      <c r="O702" s="82"/>
      <c r="P702" s="82"/>
      <c r="Q702" s="82"/>
      <c r="R702" s="82"/>
      <c r="S702" s="82"/>
      <c r="T702" s="82"/>
      <c r="U702" s="82"/>
      <c r="V702" s="82">
        <f>IF(V623="-","-",V623*INDEX('3c Mappings'!$C$8:$O$21,MATCH($C702,'3c Mappings'!$B$8:$B$21,0),MATCH($B702,'3c Mappings'!$C$7:$O$7,0)))</f>
        <v>0</v>
      </c>
      <c r="W702" s="82">
        <f>IF(W623="-","-",W623*INDEX('3c Mappings'!$C$8:$O$21,MATCH($C702,'3c Mappings'!$B$8:$B$21,0),MATCH($B702,'3c Mappings'!$C$7:$O$7,0)))</f>
        <v>0</v>
      </c>
      <c r="X702" s="82" t="str">
        <f>IF(X623="-","-",X623*INDEX('3c Mappings'!$C$8:$O$21,MATCH($C702,'3c Mappings'!$B$8:$B$21,0),MATCH($B702,'3c Mappings'!$C$7:$O$7,0)))</f>
        <v>-</v>
      </c>
      <c r="Y702" s="82" t="str">
        <f>IF(Y623="-","-",Y623*INDEX('3c Mappings'!$C$8:$O$21,MATCH($C702,'3c Mappings'!$B$8:$B$21,0),MATCH($B702,'3c Mappings'!$C$7:$O$7,0)))</f>
        <v>-</v>
      </c>
      <c r="Z702" s="10"/>
    </row>
    <row r="703" spans="1:26" s="14" customFormat="1" ht="11.25">
      <c r="A703" s="10"/>
      <c r="B703" s="74" t="s">
        <v>167</v>
      </c>
      <c r="C703" s="155" t="s">
        <v>134</v>
      </c>
      <c r="D703" s="189"/>
      <c r="E703" s="29"/>
      <c r="F703" s="82"/>
      <c r="G703" s="82"/>
      <c r="H703" s="82"/>
      <c r="I703" s="82"/>
      <c r="J703" s="82"/>
      <c r="K703" s="82"/>
      <c r="L703" s="82"/>
      <c r="M703" s="82"/>
      <c r="N703" s="84"/>
      <c r="O703" s="82"/>
      <c r="P703" s="82"/>
      <c r="Q703" s="82"/>
      <c r="R703" s="82"/>
      <c r="S703" s="82"/>
      <c r="T703" s="82"/>
      <c r="U703" s="82"/>
      <c r="V703" s="82">
        <f>IF(V624="-","-",V624*INDEX('3c Mappings'!$C$8:$O$21,MATCH($C703,'3c Mappings'!$B$8:$B$21,0),MATCH($B703,'3c Mappings'!$C$7:$O$7,0)))</f>
        <v>0</v>
      </c>
      <c r="W703" s="82">
        <f>IF(W624="-","-",W624*INDEX('3c Mappings'!$C$8:$O$21,MATCH($C703,'3c Mappings'!$B$8:$B$21,0),MATCH($B703,'3c Mappings'!$C$7:$O$7,0)))</f>
        <v>0</v>
      </c>
      <c r="X703" s="82" t="str">
        <f>IF(X624="-","-",X624*INDEX('3c Mappings'!$C$8:$O$21,MATCH($C703,'3c Mappings'!$B$8:$B$21,0),MATCH($B703,'3c Mappings'!$C$7:$O$7,0)))</f>
        <v>-</v>
      </c>
      <c r="Y703" s="82" t="str">
        <f>IF(Y624="-","-",Y624*INDEX('3c Mappings'!$C$8:$O$21,MATCH($C703,'3c Mappings'!$B$8:$B$21,0),MATCH($B703,'3c Mappings'!$C$7:$O$7,0)))</f>
        <v>-</v>
      </c>
      <c r="Z703" s="10"/>
    </row>
    <row r="704" spans="1:26" s="14" customFormat="1" ht="11.25">
      <c r="A704" s="10"/>
      <c r="B704" s="74" t="s">
        <v>168</v>
      </c>
      <c r="C704" s="155" t="s">
        <v>134</v>
      </c>
      <c r="D704" s="189"/>
      <c r="E704" s="29"/>
      <c r="F704" s="82"/>
      <c r="G704" s="82"/>
      <c r="H704" s="82"/>
      <c r="I704" s="82"/>
      <c r="J704" s="82"/>
      <c r="K704" s="82"/>
      <c r="L704" s="82"/>
      <c r="M704" s="82"/>
      <c r="N704" s="84"/>
      <c r="O704" s="82"/>
      <c r="P704" s="82"/>
      <c r="Q704" s="82"/>
      <c r="R704" s="82"/>
      <c r="S704" s="82"/>
      <c r="T704" s="82"/>
      <c r="U704" s="82"/>
      <c r="V704" s="82">
        <f>IF(V625="-","-",V625*INDEX('3c Mappings'!$C$8:$O$21,MATCH($C704,'3c Mappings'!$B$8:$B$21,0),MATCH($B704,'3c Mappings'!$C$7:$O$7,0)))</f>
        <v>0</v>
      </c>
      <c r="W704" s="82">
        <f>IF(W625="-","-",W625*INDEX('3c Mappings'!$C$8:$O$21,MATCH($C704,'3c Mappings'!$B$8:$B$21,0),MATCH($B704,'3c Mappings'!$C$7:$O$7,0)))</f>
        <v>0</v>
      </c>
      <c r="X704" s="82" t="str">
        <f>IF(X625="-","-",X625*INDEX('3c Mappings'!$C$8:$O$21,MATCH($C704,'3c Mappings'!$B$8:$B$21,0),MATCH($B704,'3c Mappings'!$C$7:$O$7,0)))</f>
        <v>-</v>
      </c>
      <c r="Y704" s="82" t="str">
        <f>IF(Y625="-","-",Y625*INDEX('3c Mappings'!$C$8:$O$21,MATCH($C704,'3c Mappings'!$B$8:$B$21,0),MATCH($B704,'3c Mappings'!$C$7:$O$7,0)))</f>
        <v>-</v>
      </c>
      <c r="Z704" s="10"/>
    </row>
    <row r="705" spans="1:26" s="14" customFormat="1" ht="12.6" customHeight="1">
      <c r="A705" s="10"/>
      <c r="B705" s="74" t="s">
        <v>156</v>
      </c>
      <c r="C705" s="155" t="s">
        <v>135</v>
      </c>
      <c r="D705" s="189"/>
      <c r="E705" s="29"/>
      <c r="F705" s="82"/>
      <c r="G705" s="82"/>
      <c r="H705" s="82"/>
      <c r="I705" s="82"/>
      <c r="J705" s="82"/>
      <c r="K705" s="82"/>
      <c r="L705" s="82"/>
      <c r="M705" s="82"/>
      <c r="N705" s="84"/>
      <c r="O705" s="82"/>
      <c r="P705" s="82"/>
      <c r="Q705" s="82"/>
      <c r="R705" s="82"/>
      <c r="S705" s="82"/>
      <c r="T705" s="82"/>
      <c r="U705" s="82"/>
      <c r="V705" s="82">
        <f>IF(V613="-","-",V613*INDEX('3c Mappings'!$C$8:$O$21,MATCH($C705,'3c Mappings'!$B$8:$B$21,0),MATCH($B705,'3c Mappings'!$C$7:$O$7,0)))</f>
        <v>0</v>
      </c>
      <c r="W705" s="82">
        <f>IF(W613="-","-",W613*INDEX('3c Mappings'!$C$8:$O$21,MATCH($C705,'3c Mappings'!$B$8:$B$21,0),MATCH($B705,'3c Mappings'!$C$7:$O$7,0)))</f>
        <v>0</v>
      </c>
      <c r="X705" s="82" t="str">
        <f>IF(X613="-","-",X613*INDEX('3c Mappings'!$C$8:$O$21,MATCH($C705,'3c Mappings'!$B$8:$B$21,0),MATCH($B705,'3c Mappings'!$C$7:$O$7,0)))</f>
        <v>-</v>
      </c>
      <c r="Y705" s="82" t="str">
        <f>IF(Y613="-","-",Y613*INDEX('3c Mappings'!$C$8:$O$21,MATCH($C705,'3c Mappings'!$B$8:$B$21,0),MATCH($B705,'3c Mappings'!$C$7:$O$7,0)))</f>
        <v>-</v>
      </c>
      <c r="Z705" s="10"/>
    </row>
    <row r="706" spans="1:26" s="14" customFormat="1" ht="11.25">
      <c r="A706" s="10"/>
      <c r="B706" s="74" t="s">
        <v>157</v>
      </c>
      <c r="C706" s="155" t="s">
        <v>135</v>
      </c>
      <c r="D706" s="189"/>
      <c r="E706" s="29"/>
      <c r="F706" s="82"/>
      <c r="G706" s="82"/>
      <c r="H706" s="82"/>
      <c r="I706" s="82"/>
      <c r="J706" s="82"/>
      <c r="K706" s="82"/>
      <c r="L706" s="82"/>
      <c r="M706" s="82"/>
      <c r="N706" s="84"/>
      <c r="O706" s="82"/>
      <c r="P706" s="82"/>
      <c r="Q706" s="82"/>
      <c r="R706" s="82"/>
      <c r="S706" s="82"/>
      <c r="T706" s="82"/>
      <c r="U706" s="82"/>
      <c r="V706" s="82">
        <f>IF(V614="-","-",V614*INDEX('3c Mappings'!$C$8:$O$21,MATCH($C706,'3c Mappings'!$B$8:$B$21,0),MATCH($B706,'3c Mappings'!$C$7:$O$7,0)))</f>
        <v>3.8102583030336777E-2</v>
      </c>
      <c r="W706" s="82">
        <f>IF(W614="-","-",W614*INDEX('3c Mappings'!$C$8:$O$21,MATCH($C706,'3c Mappings'!$B$8:$B$21,0),MATCH($B706,'3c Mappings'!$C$7:$O$7,0)))</f>
        <v>3.5810221037582343E-2</v>
      </c>
      <c r="X706" s="82" t="str">
        <f>IF(X614="-","-",X614*INDEX('3c Mappings'!$C$8:$O$21,MATCH($C706,'3c Mappings'!$B$8:$B$21,0),MATCH($B706,'3c Mappings'!$C$7:$O$7,0)))</f>
        <v>-</v>
      </c>
      <c r="Y706" s="82" t="str">
        <f>IF(Y614="-","-",Y614*INDEX('3c Mappings'!$C$8:$O$21,MATCH($C706,'3c Mappings'!$B$8:$B$21,0),MATCH($B706,'3c Mappings'!$C$7:$O$7,0)))</f>
        <v>-</v>
      </c>
      <c r="Z706" s="10"/>
    </row>
    <row r="707" spans="1:26" s="14" customFormat="1" ht="11.25">
      <c r="A707" s="10"/>
      <c r="B707" s="74" t="s">
        <v>158</v>
      </c>
      <c r="C707" s="155" t="s">
        <v>135</v>
      </c>
      <c r="D707" s="189"/>
      <c r="E707" s="29"/>
      <c r="F707" s="82"/>
      <c r="G707" s="82"/>
      <c r="H707" s="82"/>
      <c r="I707" s="82"/>
      <c r="J707" s="82"/>
      <c r="K707" s="82"/>
      <c r="L707" s="82"/>
      <c r="M707" s="82"/>
      <c r="N707" s="84"/>
      <c r="O707" s="82"/>
      <c r="P707" s="82"/>
      <c r="Q707" s="82"/>
      <c r="R707" s="82"/>
      <c r="S707" s="82"/>
      <c r="T707" s="82"/>
      <c r="U707" s="82"/>
      <c r="V707" s="82">
        <f>IF(V615="-","-",V615*INDEX('3c Mappings'!$C$8:$O$21,MATCH($C707,'3c Mappings'!$B$8:$B$21,0),MATCH($B707,'3c Mappings'!$C$7:$O$7,0)))</f>
        <v>0.26666545670729003</v>
      </c>
      <c r="W707" s="82">
        <f>IF(W615="-","-",W615*INDEX('3c Mappings'!$C$8:$O$21,MATCH($C707,'3c Mappings'!$B$8:$B$21,0),MATCH($B707,'3c Mappings'!$C$7:$O$7,0)))</f>
        <v>0.2551634529036082</v>
      </c>
      <c r="X707" s="82" t="str">
        <f>IF(X615="-","-",X615*INDEX('3c Mappings'!$C$8:$O$21,MATCH($C707,'3c Mappings'!$B$8:$B$21,0),MATCH($B707,'3c Mappings'!$C$7:$O$7,0)))</f>
        <v>-</v>
      </c>
      <c r="Y707" s="82" t="str">
        <f>IF(Y615="-","-",Y615*INDEX('3c Mappings'!$C$8:$O$21,MATCH($C707,'3c Mappings'!$B$8:$B$21,0),MATCH($B707,'3c Mappings'!$C$7:$O$7,0)))</f>
        <v>-</v>
      </c>
      <c r="Z707" s="10"/>
    </row>
    <row r="708" spans="1:26" s="14" customFormat="1" ht="11.25">
      <c r="A708" s="10"/>
      <c r="B708" s="74" t="s">
        <v>159</v>
      </c>
      <c r="C708" s="155" t="s">
        <v>135</v>
      </c>
      <c r="D708" s="189"/>
      <c r="E708" s="29"/>
      <c r="F708" s="82"/>
      <c r="G708" s="82"/>
      <c r="H708" s="82"/>
      <c r="I708" s="82"/>
      <c r="J708" s="82"/>
      <c r="K708" s="82"/>
      <c r="L708" s="82"/>
      <c r="M708" s="82"/>
      <c r="N708" s="84"/>
      <c r="O708" s="82"/>
      <c r="P708" s="82"/>
      <c r="Q708" s="82"/>
      <c r="R708" s="82"/>
      <c r="S708" s="82"/>
      <c r="T708" s="82"/>
      <c r="U708" s="82"/>
      <c r="V708" s="82">
        <f>IF(V616="-","-",V616*INDEX('3c Mappings'!$C$8:$O$21,MATCH($C708,'3c Mappings'!$B$8:$B$21,0),MATCH($B708,'3c Mappings'!$C$7:$O$7,0)))</f>
        <v>8.1592756849311385</v>
      </c>
      <c r="W708" s="82">
        <f>IF(W616="-","-",W616*INDEX('3c Mappings'!$C$8:$O$21,MATCH($C708,'3c Mappings'!$B$8:$B$21,0),MATCH($B708,'3c Mappings'!$C$7:$O$7,0)))</f>
        <v>7.8078392975987727</v>
      </c>
      <c r="X708" s="82" t="str">
        <f>IF(X616="-","-",X616*INDEX('3c Mappings'!$C$8:$O$21,MATCH($C708,'3c Mappings'!$B$8:$B$21,0),MATCH($B708,'3c Mappings'!$C$7:$O$7,0)))</f>
        <v>-</v>
      </c>
      <c r="Y708" s="82" t="str">
        <f>IF(Y616="-","-",Y616*INDEX('3c Mappings'!$C$8:$O$21,MATCH($C708,'3c Mappings'!$B$8:$B$21,0),MATCH($B708,'3c Mappings'!$C$7:$O$7,0)))</f>
        <v>-</v>
      </c>
      <c r="Z708" s="10"/>
    </row>
    <row r="709" spans="1:26" s="14" customFormat="1" ht="11.25">
      <c r="A709" s="10"/>
      <c r="B709" s="74" t="s">
        <v>160</v>
      </c>
      <c r="C709" s="155" t="s">
        <v>135</v>
      </c>
      <c r="D709" s="189"/>
      <c r="E709" s="29"/>
      <c r="F709" s="82"/>
      <c r="G709" s="82"/>
      <c r="H709" s="82"/>
      <c r="I709" s="82"/>
      <c r="J709" s="82"/>
      <c r="K709" s="82"/>
      <c r="L709" s="82"/>
      <c r="M709" s="82"/>
      <c r="N709" s="84"/>
      <c r="O709" s="82"/>
      <c r="P709" s="82"/>
      <c r="Q709" s="82"/>
      <c r="R709" s="82"/>
      <c r="S709" s="82"/>
      <c r="T709" s="82"/>
      <c r="U709" s="82"/>
      <c r="V709" s="82">
        <f>IF(V617="-","-",V617*INDEX('3c Mappings'!$C$8:$O$21,MATCH($C709,'3c Mappings'!$B$8:$B$21,0),MATCH($B709,'3c Mappings'!$C$7:$O$7,0)))</f>
        <v>0</v>
      </c>
      <c r="W709" s="82">
        <f>IF(W617="-","-",W617*INDEX('3c Mappings'!$C$8:$O$21,MATCH($C709,'3c Mappings'!$B$8:$B$21,0),MATCH($B709,'3c Mappings'!$C$7:$O$7,0)))</f>
        <v>0</v>
      </c>
      <c r="X709" s="82" t="str">
        <f>IF(X617="-","-",X617*INDEX('3c Mappings'!$C$8:$O$21,MATCH($C709,'3c Mappings'!$B$8:$B$21,0),MATCH($B709,'3c Mappings'!$C$7:$O$7,0)))</f>
        <v>-</v>
      </c>
      <c r="Y709" s="82" t="str">
        <f>IF(Y617="-","-",Y617*INDEX('3c Mappings'!$C$8:$O$21,MATCH($C709,'3c Mappings'!$B$8:$B$21,0),MATCH($B709,'3c Mappings'!$C$7:$O$7,0)))</f>
        <v>-</v>
      </c>
      <c r="Z709" s="10"/>
    </row>
    <row r="710" spans="1:26" s="14" customFormat="1" ht="11.25">
      <c r="A710" s="10"/>
      <c r="B710" s="74" t="s">
        <v>161</v>
      </c>
      <c r="C710" s="155" t="s">
        <v>135</v>
      </c>
      <c r="D710" s="189"/>
      <c r="E710" s="29"/>
      <c r="F710" s="82"/>
      <c r="G710" s="82"/>
      <c r="H710" s="82"/>
      <c r="I710" s="82"/>
      <c r="J710" s="82"/>
      <c r="K710" s="82"/>
      <c r="L710" s="82"/>
      <c r="M710" s="82"/>
      <c r="N710" s="84"/>
      <c r="O710" s="82"/>
      <c r="P710" s="82"/>
      <c r="Q710" s="82"/>
      <c r="R710" s="82"/>
      <c r="S710" s="82"/>
      <c r="T710" s="82"/>
      <c r="U710" s="82"/>
      <c r="V710" s="82">
        <f>IF(V618="-","-",V618*INDEX('3c Mappings'!$C$8:$O$21,MATCH($C710,'3c Mappings'!$B$8:$B$21,0),MATCH($B710,'3c Mappings'!$C$7:$O$7,0)))</f>
        <v>137.60761597804483</v>
      </c>
      <c r="W710" s="82">
        <f>IF(W618="-","-",W618*INDEX('3c Mappings'!$C$8:$O$21,MATCH($C710,'3c Mappings'!$B$8:$B$21,0),MATCH($B710,'3c Mappings'!$C$7:$O$7,0)))</f>
        <v>133.23227738289972</v>
      </c>
      <c r="X710" s="82" t="str">
        <f>IF(X618="-","-",X618*INDEX('3c Mappings'!$C$8:$O$21,MATCH($C710,'3c Mappings'!$B$8:$B$21,0),MATCH($B710,'3c Mappings'!$C$7:$O$7,0)))</f>
        <v>-</v>
      </c>
      <c r="Y710" s="82" t="str">
        <f>IF(Y618="-","-",Y618*INDEX('3c Mappings'!$C$8:$O$21,MATCH($C710,'3c Mappings'!$B$8:$B$21,0),MATCH($B710,'3c Mappings'!$C$7:$O$7,0)))</f>
        <v>-</v>
      </c>
      <c r="Z710" s="10"/>
    </row>
    <row r="711" spans="1:26" s="14" customFormat="1" ht="11.25">
      <c r="A711" s="10"/>
      <c r="B711" s="74" t="s">
        <v>162</v>
      </c>
      <c r="C711" s="155" t="s">
        <v>135</v>
      </c>
      <c r="D711" s="189"/>
      <c r="E711" s="29"/>
      <c r="F711" s="82"/>
      <c r="G711" s="82"/>
      <c r="H711" s="82"/>
      <c r="I711" s="82"/>
      <c r="J711" s="82"/>
      <c r="K711" s="82"/>
      <c r="L711" s="82"/>
      <c r="M711" s="82"/>
      <c r="N711" s="84"/>
      <c r="O711" s="82"/>
      <c r="P711" s="82"/>
      <c r="Q711" s="82"/>
      <c r="R711" s="82"/>
      <c r="S711" s="82"/>
      <c r="T711" s="82"/>
      <c r="U711" s="82"/>
      <c r="V711" s="82">
        <f>IF(V619="-","-",V619*INDEX('3c Mappings'!$C$8:$O$21,MATCH($C711,'3c Mappings'!$B$8:$B$21,0),MATCH($B711,'3c Mappings'!$C$7:$O$7,0)))</f>
        <v>0</v>
      </c>
      <c r="W711" s="82">
        <f>IF(W619="-","-",W619*INDEX('3c Mappings'!$C$8:$O$21,MATCH($C711,'3c Mappings'!$B$8:$B$21,0),MATCH($B711,'3c Mappings'!$C$7:$O$7,0)))</f>
        <v>0</v>
      </c>
      <c r="X711" s="82" t="str">
        <f>IF(X619="-","-",X619*INDEX('3c Mappings'!$C$8:$O$21,MATCH($C711,'3c Mappings'!$B$8:$B$21,0),MATCH($B711,'3c Mappings'!$C$7:$O$7,0)))</f>
        <v>-</v>
      </c>
      <c r="Y711" s="82" t="str">
        <f>IF(Y619="-","-",Y619*INDEX('3c Mappings'!$C$8:$O$21,MATCH($C711,'3c Mappings'!$B$8:$B$21,0),MATCH($B711,'3c Mappings'!$C$7:$O$7,0)))</f>
        <v>-</v>
      </c>
      <c r="Z711" s="10"/>
    </row>
    <row r="712" spans="1:26" s="14" customFormat="1" ht="11.25">
      <c r="A712" s="10"/>
      <c r="B712" s="74" t="s">
        <v>163</v>
      </c>
      <c r="C712" s="155" t="s">
        <v>135</v>
      </c>
      <c r="D712" s="189"/>
      <c r="E712" s="29"/>
      <c r="F712" s="82"/>
      <c r="G712" s="82"/>
      <c r="H712" s="82"/>
      <c r="I712" s="82"/>
      <c r="J712" s="82"/>
      <c r="K712" s="82"/>
      <c r="L712" s="82"/>
      <c r="M712" s="82"/>
      <c r="N712" s="84"/>
      <c r="O712" s="82"/>
      <c r="P712" s="82"/>
      <c r="Q712" s="82"/>
      <c r="R712" s="82"/>
      <c r="S712" s="82"/>
      <c r="T712" s="82"/>
      <c r="U712" s="82"/>
      <c r="V712" s="82">
        <f>IF(V620="-","-",V620*INDEX('3c Mappings'!$C$8:$O$21,MATCH($C712,'3c Mappings'!$B$8:$B$21,0),MATCH($B712,'3c Mappings'!$C$7:$O$7,0)))</f>
        <v>0</v>
      </c>
      <c r="W712" s="82">
        <f>IF(W620="-","-",W620*INDEX('3c Mappings'!$C$8:$O$21,MATCH($C712,'3c Mappings'!$B$8:$B$21,0),MATCH($B712,'3c Mappings'!$C$7:$O$7,0)))</f>
        <v>0</v>
      </c>
      <c r="X712" s="82" t="str">
        <f>IF(X620="-","-",X620*INDEX('3c Mappings'!$C$8:$O$21,MATCH($C712,'3c Mappings'!$B$8:$B$21,0),MATCH($B712,'3c Mappings'!$C$7:$O$7,0)))</f>
        <v>-</v>
      </c>
      <c r="Y712" s="82" t="str">
        <f>IF(Y620="-","-",Y620*INDEX('3c Mappings'!$C$8:$O$21,MATCH($C712,'3c Mappings'!$B$8:$B$21,0),MATCH($B712,'3c Mappings'!$C$7:$O$7,0)))</f>
        <v>-</v>
      </c>
      <c r="Z712" s="10"/>
    </row>
    <row r="713" spans="1:26" s="14" customFormat="1" ht="11.25">
      <c r="A713" s="10"/>
      <c r="B713" s="74" t="s">
        <v>164</v>
      </c>
      <c r="C713" s="155" t="s">
        <v>135</v>
      </c>
      <c r="D713" s="189"/>
      <c r="E713" s="29"/>
      <c r="F713" s="82"/>
      <c r="G713" s="82"/>
      <c r="H713" s="82"/>
      <c r="I713" s="82"/>
      <c r="J713" s="82"/>
      <c r="K713" s="82"/>
      <c r="L713" s="82"/>
      <c r="M713" s="82"/>
      <c r="N713" s="84"/>
      <c r="O713" s="82"/>
      <c r="P713" s="82"/>
      <c r="Q713" s="82"/>
      <c r="R713" s="82"/>
      <c r="S713" s="82"/>
      <c r="T713" s="82"/>
      <c r="U713" s="82"/>
      <c r="V713" s="82">
        <f>IF(V621="-","-",V621*INDEX('3c Mappings'!$C$8:$O$21,MATCH($C713,'3c Mappings'!$B$8:$B$21,0),MATCH($B713,'3c Mappings'!$C$7:$O$7,0)))</f>
        <v>0</v>
      </c>
      <c r="W713" s="82">
        <f>IF(W621="-","-",W621*INDEX('3c Mappings'!$C$8:$O$21,MATCH($C713,'3c Mappings'!$B$8:$B$21,0),MATCH($B713,'3c Mappings'!$C$7:$O$7,0)))</f>
        <v>0</v>
      </c>
      <c r="X713" s="82" t="str">
        <f>IF(X621="-","-",X621*INDEX('3c Mappings'!$C$8:$O$21,MATCH($C713,'3c Mappings'!$B$8:$B$21,0),MATCH($B713,'3c Mappings'!$C$7:$O$7,0)))</f>
        <v>-</v>
      </c>
      <c r="Y713" s="82" t="str">
        <f>IF(Y621="-","-",Y621*INDEX('3c Mappings'!$C$8:$O$21,MATCH($C713,'3c Mappings'!$B$8:$B$21,0),MATCH($B713,'3c Mappings'!$C$7:$O$7,0)))</f>
        <v>-</v>
      </c>
      <c r="Z713" s="10"/>
    </row>
    <row r="714" spans="1:26" s="14" customFormat="1" ht="11.25">
      <c r="A714" s="10"/>
      <c r="B714" s="74" t="s">
        <v>165</v>
      </c>
      <c r="C714" s="155" t="s">
        <v>135</v>
      </c>
      <c r="D714" s="189"/>
      <c r="E714" s="29"/>
      <c r="F714" s="82"/>
      <c r="G714" s="82"/>
      <c r="H714" s="82"/>
      <c r="I714" s="82"/>
      <c r="J714" s="82"/>
      <c r="K714" s="82"/>
      <c r="L714" s="82"/>
      <c r="M714" s="82"/>
      <c r="N714" s="84"/>
      <c r="O714" s="82"/>
      <c r="P714" s="82"/>
      <c r="Q714" s="82"/>
      <c r="R714" s="82"/>
      <c r="S714" s="82"/>
      <c r="T714" s="82"/>
      <c r="U714" s="82"/>
      <c r="V714" s="82">
        <f>IF(V622="-","-",V622*INDEX('3c Mappings'!$C$8:$O$21,MATCH($C714,'3c Mappings'!$B$8:$B$21,0),MATCH($B714,'3c Mappings'!$C$7:$O$7,0)))</f>
        <v>0</v>
      </c>
      <c r="W714" s="82">
        <f>IF(W622="-","-",W622*INDEX('3c Mappings'!$C$8:$O$21,MATCH($C714,'3c Mappings'!$B$8:$B$21,0),MATCH($B714,'3c Mappings'!$C$7:$O$7,0)))</f>
        <v>0</v>
      </c>
      <c r="X714" s="82" t="str">
        <f>IF(X622="-","-",X622*INDEX('3c Mappings'!$C$8:$O$21,MATCH($C714,'3c Mappings'!$B$8:$B$21,0),MATCH($B714,'3c Mappings'!$C$7:$O$7,0)))</f>
        <v>-</v>
      </c>
      <c r="Y714" s="82" t="str">
        <f>IF(Y622="-","-",Y622*INDEX('3c Mappings'!$C$8:$O$21,MATCH($C714,'3c Mappings'!$B$8:$B$21,0),MATCH($B714,'3c Mappings'!$C$7:$O$7,0)))</f>
        <v>-</v>
      </c>
      <c r="Z714" s="10"/>
    </row>
    <row r="715" spans="1:26" s="14" customFormat="1" ht="11.25">
      <c r="A715" s="10"/>
      <c r="B715" s="74" t="s">
        <v>166</v>
      </c>
      <c r="C715" s="155" t="s">
        <v>135</v>
      </c>
      <c r="D715" s="189"/>
      <c r="E715" s="29"/>
      <c r="F715" s="82"/>
      <c r="G715" s="82"/>
      <c r="H715" s="82"/>
      <c r="I715" s="82"/>
      <c r="J715" s="82"/>
      <c r="K715" s="82"/>
      <c r="L715" s="82"/>
      <c r="M715" s="82"/>
      <c r="N715" s="84"/>
      <c r="O715" s="82"/>
      <c r="P715" s="82"/>
      <c r="Q715" s="82"/>
      <c r="R715" s="82"/>
      <c r="S715" s="82"/>
      <c r="T715" s="82"/>
      <c r="U715" s="82"/>
      <c r="V715" s="82">
        <f>IF(V623="-","-",V623*INDEX('3c Mappings'!$C$8:$O$21,MATCH($C715,'3c Mappings'!$B$8:$B$21,0),MATCH($B715,'3c Mappings'!$C$7:$O$7,0)))</f>
        <v>0</v>
      </c>
      <c r="W715" s="82">
        <f>IF(W623="-","-",W623*INDEX('3c Mappings'!$C$8:$O$21,MATCH($C715,'3c Mappings'!$B$8:$B$21,0),MATCH($B715,'3c Mappings'!$C$7:$O$7,0)))</f>
        <v>0</v>
      </c>
      <c r="X715" s="82" t="str">
        <f>IF(X623="-","-",X623*INDEX('3c Mappings'!$C$8:$O$21,MATCH($C715,'3c Mappings'!$B$8:$B$21,0),MATCH($B715,'3c Mappings'!$C$7:$O$7,0)))</f>
        <v>-</v>
      </c>
      <c r="Y715" s="82" t="str">
        <f>IF(Y623="-","-",Y623*INDEX('3c Mappings'!$C$8:$O$21,MATCH($C715,'3c Mappings'!$B$8:$B$21,0),MATCH($B715,'3c Mappings'!$C$7:$O$7,0)))</f>
        <v>-</v>
      </c>
      <c r="Z715" s="10"/>
    </row>
    <row r="716" spans="1:26" s="14" customFormat="1" ht="11.25">
      <c r="A716" s="10"/>
      <c r="B716" s="74" t="s">
        <v>167</v>
      </c>
      <c r="C716" s="155" t="s">
        <v>135</v>
      </c>
      <c r="D716" s="189"/>
      <c r="E716" s="29"/>
      <c r="F716" s="82"/>
      <c r="G716" s="82"/>
      <c r="H716" s="82"/>
      <c r="I716" s="82"/>
      <c r="J716" s="82"/>
      <c r="K716" s="82"/>
      <c r="L716" s="82"/>
      <c r="M716" s="82"/>
      <c r="N716" s="84"/>
      <c r="O716" s="82"/>
      <c r="P716" s="82"/>
      <c r="Q716" s="82"/>
      <c r="R716" s="82"/>
      <c r="S716" s="82"/>
      <c r="T716" s="82"/>
      <c r="U716" s="82"/>
      <c r="V716" s="82">
        <f>IF(V624="-","-",V624*INDEX('3c Mappings'!$C$8:$O$21,MATCH($C716,'3c Mappings'!$B$8:$B$21,0),MATCH($B716,'3c Mappings'!$C$7:$O$7,0)))</f>
        <v>0</v>
      </c>
      <c r="W716" s="82">
        <f>IF(W624="-","-",W624*INDEX('3c Mappings'!$C$8:$O$21,MATCH($C716,'3c Mappings'!$B$8:$B$21,0),MATCH($B716,'3c Mappings'!$C$7:$O$7,0)))</f>
        <v>0</v>
      </c>
      <c r="X716" s="82" t="str">
        <f>IF(X624="-","-",X624*INDEX('3c Mappings'!$C$8:$O$21,MATCH($C716,'3c Mappings'!$B$8:$B$21,0),MATCH($B716,'3c Mappings'!$C$7:$O$7,0)))</f>
        <v>-</v>
      </c>
      <c r="Y716" s="82" t="str">
        <f>IF(Y624="-","-",Y624*INDEX('3c Mappings'!$C$8:$O$21,MATCH($C716,'3c Mappings'!$B$8:$B$21,0),MATCH($B716,'3c Mappings'!$C$7:$O$7,0)))</f>
        <v>-</v>
      </c>
      <c r="Z716" s="10"/>
    </row>
    <row r="717" spans="1:26" s="14" customFormat="1" ht="11.25">
      <c r="A717" s="10"/>
      <c r="B717" s="74" t="s">
        <v>168</v>
      </c>
      <c r="C717" s="155" t="s">
        <v>135</v>
      </c>
      <c r="D717" s="189"/>
      <c r="E717" s="29"/>
      <c r="F717" s="82"/>
      <c r="G717" s="82"/>
      <c r="H717" s="82"/>
      <c r="I717" s="82"/>
      <c r="J717" s="82"/>
      <c r="K717" s="82"/>
      <c r="L717" s="82"/>
      <c r="M717" s="82"/>
      <c r="N717" s="84"/>
      <c r="O717" s="82"/>
      <c r="P717" s="82"/>
      <c r="Q717" s="82"/>
      <c r="R717" s="82"/>
      <c r="S717" s="82"/>
      <c r="T717" s="82"/>
      <c r="U717" s="82"/>
      <c r="V717" s="82">
        <f>IF(V625="-","-",V625*INDEX('3c Mappings'!$C$8:$O$21,MATCH($C717,'3c Mappings'!$B$8:$B$21,0),MATCH($B717,'3c Mappings'!$C$7:$O$7,0)))</f>
        <v>0</v>
      </c>
      <c r="W717" s="82">
        <f>IF(W625="-","-",W625*INDEX('3c Mappings'!$C$8:$O$21,MATCH($C717,'3c Mappings'!$B$8:$B$21,0),MATCH($B717,'3c Mappings'!$C$7:$O$7,0)))</f>
        <v>0</v>
      </c>
      <c r="X717" s="82" t="str">
        <f>IF(X625="-","-",X625*INDEX('3c Mappings'!$C$8:$O$21,MATCH($C717,'3c Mappings'!$B$8:$B$21,0),MATCH($B717,'3c Mappings'!$C$7:$O$7,0)))</f>
        <v>-</v>
      </c>
      <c r="Y717" s="82" t="str">
        <f>IF(Y625="-","-",Y625*INDEX('3c Mappings'!$C$8:$O$21,MATCH($C717,'3c Mappings'!$B$8:$B$21,0),MATCH($B717,'3c Mappings'!$C$7:$O$7,0)))</f>
        <v>-</v>
      </c>
      <c r="Z717" s="10"/>
    </row>
    <row r="718" spans="1:26" s="14" customFormat="1" ht="12.6" customHeight="1">
      <c r="A718" s="10"/>
      <c r="B718" s="74" t="s">
        <v>156</v>
      </c>
      <c r="C718" s="155" t="s">
        <v>136</v>
      </c>
      <c r="D718" s="189"/>
      <c r="E718" s="29"/>
      <c r="F718" s="82"/>
      <c r="G718" s="82"/>
      <c r="H718" s="82"/>
      <c r="I718" s="82"/>
      <c r="J718" s="82"/>
      <c r="K718" s="82"/>
      <c r="L718" s="82"/>
      <c r="M718" s="82"/>
      <c r="N718" s="84"/>
      <c r="O718" s="82"/>
      <c r="P718" s="82"/>
      <c r="Q718" s="82"/>
      <c r="R718" s="82"/>
      <c r="S718" s="82"/>
      <c r="T718" s="82"/>
      <c r="U718" s="82"/>
      <c r="V718" s="82">
        <f>IF(V613="-","-",V613*INDEX('3c Mappings'!$C$8:$O$21,MATCH($C718,'3c Mappings'!$B$8:$B$21,0),MATCH($B718,'3c Mappings'!$C$7:$O$7,0)))</f>
        <v>0</v>
      </c>
      <c r="W718" s="82">
        <f>IF(W613="-","-",W613*INDEX('3c Mappings'!$C$8:$O$21,MATCH($C718,'3c Mappings'!$B$8:$B$21,0),MATCH($B718,'3c Mappings'!$C$7:$O$7,0)))</f>
        <v>0</v>
      </c>
      <c r="X718" s="82" t="str">
        <f>IF(X613="-","-",X613*INDEX('3c Mappings'!$C$8:$O$21,MATCH($C718,'3c Mappings'!$B$8:$B$21,0),MATCH($B718,'3c Mappings'!$C$7:$O$7,0)))</f>
        <v>-</v>
      </c>
      <c r="Y718" s="82" t="str">
        <f>IF(Y613="-","-",Y613*INDEX('3c Mappings'!$C$8:$O$21,MATCH($C718,'3c Mappings'!$B$8:$B$21,0),MATCH($B718,'3c Mappings'!$C$7:$O$7,0)))</f>
        <v>-</v>
      </c>
      <c r="Z718" s="10"/>
    </row>
    <row r="719" spans="1:26" s="14" customFormat="1" ht="11.25">
      <c r="A719" s="10"/>
      <c r="B719" s="74" t="s">
        <v>157</v>
      </c>
      <c r="C719" s="155" t="s">
        <v>136</v>
      </c>
      <c r="D719" s="189"/>
      <c r="E719" s="29"/>
      <c r="F719" s="82"/>
      <c r="G719" s="82"/>
      <c r="H719" s="82"/>
      <c r="I719" s="82"/>
      <c r="J719" s="82"/>
      <c r="K719" s="82"/>
      <c r="L719" s="82"/>
      <c r="M719" s="82"/>
      <c r="N719" s="84"/>
      <c r="O719" s="82"/>
      <c r="P719" s="82"/>
      <c r="Q719" s="82"/>
      <c r="R719" s="82"/>
      <c r="S719" s="82"/>
      <c r="T719" s="82"/>
      <c r="U719" s="82"/>
      <c r="V719" s="82">
        <f>IF(V614="-","-",V614*INDEX('3c Mappings'!$C$8:$O$21,MATCH($C719,'3c Mappings'!$B$8:$B$21,0),MATCH($B719,'3c Mappings'!$C$7:$O$7,0)))</f>
        <v>0</v>
      </c>
      <c r="W719" s="82">
        <f>IF(W614="-","-",W614*INDEX('3c Mappings'!$C$8:$O$21,MATCH($C719,'3c Mappings'!$B$8:$B$21,0),MATCH($B719,'3c Mappings'!$C$7:$O$7,0)))</f>
        <v>0</v>
      </c>
      <c r="X719" s="82" t="str">
        <f>IF(X614="-","-",X614*INDEX('3c Mappings'!$C$8:$O$21,MATCH($C719,'3c Mappings'!$B$8:$B$21,0),MATCH($B719,'3c Mappings'!$C$7:$O$7,0)))</f>
        <v>-</v>
      </c>
      <c r="Y719" s="82" t="str">
        <f>IF(Y614="-","-",Y614*INDEX('3c Mappings'!$C$8:$O$21,MATCH($C719,'3c Mappings'!$B$8:$B$21,0),MATCH($B719,'3c Mappings'!$C$7:$O$7,0)))</f>
        <v>-</v>
      </c>
      <c r="Z719" s="10"/>
    </row>
    <row r="720" spans="1:26" s="14" customFormat="1" ht="11.25">
      <c r="A720" s="10"/>
      <c r="B720" s="74" t="s">
        <v>158</v>
      </c>
      <c r="C720" s="155" t="s">
        <v>136</v>
      </c>
      <c r="D720" s="189"/>
      <c r="E720" s="29"/>
      <c r="F720" s="82"/>
      <c r="G720" s="82"/>
      <c r="H720" s="82"/>
      <c r="I720" s="82"/>
      <c r="J720" s="82"/>
      <c r="K720" s="82"/>
      <c r="L720" s="82"/>
      <c r="M720" s="82"/>
      <c r="N720" s="84"/>
      <c r="O720" s="82"/>
      <c r="P720" s="82"/>
      <c r="Q720" s="82"/>
      <c r="R720" s="82"/>
      <c r="S720" s="82"/>
      <c r="T720" s="82"/>
      <c r="U720" s="82"/>
      <c r="V720" s="82">
        <f>IF(V615="-","-",V615*INDEX('3c Mappings'!$C$8:$O$21,MATCH($C720,'3c Mappings'!$B$8:$B$21,0),MATCH($B720,'3c Mappings'!$C$7:$O$7,0)))</f>
        <v>0</v>
      </c>
      <c r="W720" s="82">
        <f>IF(W615="-","-",W615*INDEX('3c Mappings'!$C$8:$O$21,MATCH($C720,'3c Mappings'!$B$8:$B$21,0),MATCH($B720,'3c Mappings'!$C$7:$O$7,0)))</f>
        <v>0</v>
      </c>
      <c r="X720" s="82" t="str">
        <f>IF(X615="-","-",X615*INDEX('3c Mappings'!$C$8:$O$21,MATCH($C720,'3c Mappings'!$B$8:$B$21,0),MATCH($B720,'3c Mappings'!$C$7:$O$7,0)))</f>
        <v>-</v>
      </c>
      <c r="Y720" s="82" t="str">
        <f>IF(Y615="-","-",Y615*INDEX('3c Mappings'!$C$8:$O$21,MATCH($C720,'3c Mappings'!$B$8:$B$21,0),MATCH($B720,'3c Mappings'!$C$7:$O$7,0)))</f>
        <v>-</v>
      </c>
      <c r="Z720" s="10"/>
    </row>
    <row r="721" spans="1:26" s="14" customFormat="1" ht="11.25">
      <c r="A721" s="10"/>
      <c r="B721" s="74" t="s">
        <v>159</v>
      </c>
      <c r="C721" s="155" t="s">
        <v>136</v>
      </c>
      <c r="D721" s="189"/>
      <c r="E721" s="29"/>
      <c r="F721" s="82"/>
      <c r="G721" s="82"/>
      <c r="H721" s="82"/>
      <c r="I721" s="82"/>
      <c r="J721" s="82"/>
      <c r="K721" s="82"/>
      <c r="L721" s="82"/>
      <c r="M721" s="82"/>
      <c r="N721" s="84"/>
      <c r="O721" s="82"/>
      <c r="P721" s="82"/>
      <c r="Q721" s="82"/>
      <c r="R721" s="82"/>
      <c r="S721" s="82"/>
      <c r="T721" s="82"/>
      <c r="U721" s="82"/>
      <c r="V721" s="82">
        <f>IF(V616="-","-",V616*INDEX('3c Mappings'!$C$8:$O$21,MATCH($C721,'3c Mappings'!$B$8:$B$21,0),MATCH($B721,'3c Mappings'!$C$7:$O$7,0)))</f>
        <v>0</v>
      </c>
      <c r="W721" s="82">
        <f>IF(W616="-","-",W616*INDEX('3c Mappings'!$C$8:$O$21,MATCH($C721,'3c Mappings'!$B$8:$B$21,0),MATCH($B721,'3c Mappings'!$C$7:$O$7,0)))</f>
        <v>0</v>
      </c>
      <c r="X721" s="82" t="str">
        <f>IF(X616="-","-",X616*INDEX('3c Mappings'!$C$8:$O$21,MATCH($C721,'3c Mappings'!$B$8:$B$21,0),MATCH($B721,'3c Mappings'!$C$7:$O$7,0)))</f>
        <v>-</v>
      </c>
      <c r="Y721" s="82" t="str">
        <f>IF(Y616="-","-",Y616*INDEX('3c Mappings'!$C$8:$O$21,MATCH($C721,'3c Mappings'!$B$8:$B$21,0),MATCH($B721,'3c Mappings'!$C$7:$O$7,0)))</f>
        <v>-</v>
      </c>
      <c r="Z721" s="10"/>
    </row>
    <row r="722" spans="1:26" s="14" customFormat="1" ht="11.25">
      <c r="A722" s="10"/>
      <c r="B722" s="74" t="s">
        <v>160</v>
      </c>
      <c r="C722" s="155" t="s">
        <v>136</v>
      </c>
      <c r="D722" s="189"/>
      <c r="E722" s="29"/>
      <c r="F722" s="82"/>
      <c r="G722" s="82"/>
      <c r="H722" s="82"/>
      <c r="I722" s="82"/>
      <c r="J722" s="82"/>
      <c r="K722" s="82"/>
      <c r="L722" s="82"/>
      <c r="M722" s="82"/>
      <c r="N722" s="84"/>
      <c r="O722" s="82"/>
      <c r="P722" s="82"/>
      <c r="Q722" s="82"/>
      <c r="R722" s="82"/>
      <c r="S722" s="82"/>
      <c r="T722" s="82"/>
      <c r="U722" s="82"/>
      <c r="V722" s="82">
        <f>IF(V617="-","-",V617*INDEX('3c Mappings'!$C$8:$O$21,MATCH($C722,'3c Mappings'!$B$8:$B$21,0),MATCH($B722,'3c Mappings'!$C$7:$O$7,0)))</f>
        <v>50.177669785523172</v>
      </c>
      <c r="W722" s="82">
        <f>IF(W617="-","-",W617*INDEX('3c Mappings'!$C$8:$O$21,MATCH($C722,'3c Mappings'!$B$8:$B$21,0),MATCH($B722,'3c Mappings'!$C$7:$O$7,0)))</f>
        <v>49.263454694104503</v>
      </c>
      <c r="X722" s="82" t="str">
        <f>IF(X617="-","-",X617*INDEX('3c Mappings'!$C$8:$O$21,MATCH($C722,'3c Mappings'!$B$8:$B$21,0),MATCH($B722,'3c Mappings'!$C$7:$O$7,0)))</f>
        <v>-</v>
      </c>
      <c r="Y722" s="82" t="str">
        <f>IF(Y617="-","-",Y617*INDEX('3c Mappings'!$C$8:$O$21,MATCH($C722,'3c Mappings'!$B$8:$B$21,0),MATCH($B722,'3c Mappings'!$C$7:$O$7,0)))</f>
        <v>-</v>
      </c>
      <c r="Z722" s="10"/>
    </row>
    <row r="723" spans="1:26" s="14" customFormat="1" ht="11.25">
      <c r="A723" s="10"/>
      <c r="B723" s="74" t="s">
        <v>161</v>
      </c>
      <c r="C723" s="155" t="s">
        <v>136</v>
      </c>
      <c r="D723" s="189"/>
      <c r="E723" s="29"/>
      <c r="F723" s="82"/>
      <c r="G723" s="82"/>
      <c r="H723" s="82"/>
      <c r="I723" s="82"/>
      <c r="J723" s="82"/>
      <c r="K723" s="82"/>
      <c r="L723" s="82"/>
      <c r="M723" s="82"/>
      <c r="N723" s="84"/>
      <c r="O723" s="82"/>
      <c r="P723" s="82"/>
      <c r="Q723" s="82"/>
      <c r="R723" s="82"/>
      <c r="S723" s="82"/>
      <c r="T723" s="82"/>
      <c r="U723" s="82"/>
      <c r="V723" s="82">
        <f>IF(V618="-","-",V618*INDEX('3c Mappings'!$C$8:$O$21,MATCH($C723,'3c Mappings'!$B$8:$B$21,0),MATCH($B723,'3c Mappings'!$C$7:$O$7,0)))</f>
        <v>0</v>
      </c>
      <c r="W723" s="82">
        <f>IF(W618="-","-",W618*INDEX('3c Mappings'!$C$8:$O$21,MATCH($C723,'3c Mappings'!$B$8:$B$21,0),MATCH($B723,'3c Mappings'!$C$7:$O$7,0)))</f>
        <v>0</v>
      </c>
      <c r="X723" s="82" t="str">
        <f>IF(X618="-","-",X618*INDEX('3c Mappings'!$C$8:$O$21,MATCH($C723,'3c Mappings'!$B$8:$B$21,0),MATCH($B723,'3c Mappings'!$C$7:$O$7,0)))</f>
        <v>-</v>
      </c>
      <c r="Y723" s="82" t="str">
        <f>IF(Y618="-","-",Y618*INDEX('3c Mappings'!$C$8:$O$21,MATCH($C723,'3c Mappings'!$B$8:$B$21,0),MATCH($B723,'3c Mappings'!$C$7:$O$7,0)))</f>
        <v>-</v>
      </c>
      <c r="Z723" s="10"/>
    </row>
    <row r="724" spans="1:26" s="14" customFormat="1" ht="11.25">
      <c r="A724" s="10"/>
      <c r="B724" s="74" t="s">
        <v>162</v>
      </c>
      <c r="C724" s="155" t="s">
        <v>136</v>
      </c>
      <c r="D724" s="189"/>
      <c r="E724" s="29"/>
      <c r="F724" s="82"/>
      <c r="G724" s="82"/>
      <c r="H724" s="82"/>
      <c r="I724" s="82"/>
      <c r="J724" s="82"/>
      <c r="K724" s="82"/>
      <c r="L724" s="82"/>
      <c r="M724" s="82"/>
      <c r="N724" s="84"/>
      <c r="O724" s="82"/>
      <c r="P724" s="82"/>
      <c r="Q724" s="82"/>
      <c r="R724" s="82"/>
      <c r="S724" s="82"/>
      <c r="T724" s="82"/>
      <c r="U724" s="82"/>
      <c r="V724" s="82">
        <f>IF(V619="-","-",V619*INDEX('3c Mappings'!$C$8:$O$21,MATCH($C724,'3c Mappings'!$B$8:$B$21,0),MATCH($B724,'3c Mappings'!$C$7:$O$7,0)))</f>
        <v>0</v>
      </c>
      <c r="W724" s="82">
        <f>IF(W619="-","-",W619*INDEX('3c Mappings'!$C$8:$O$21,MATCH($C724,'3c Mappings'!$B$8:$B$21,0),MATCH($B724,'3c Mappings'!$C$7:$O$7,0)))</f>
        <v>0</v>
      </c>
      <c r="X724" s="82" t="str">
        <f>IF(X619="-","-",X619*INDEX('3c Mappings'!$C$8:$O$21,MATCH($C724,'3c Mappings'!$B$8:$B$21,0),MATCH($B724,'3c Mappings'!$C$7:$O$7,0)))</f>
        <v>-</v>
      </c>
      <c r="Y724" s="82" t="str">
        <f>IF(Y619="-","-",Y619*INDEX('3c Mappings'!$C$8:$O$21,MATCH($C724,'3c Mappings'!$B$8:$B$21,0),MATCH($B724,'3c Mappings'!$C$7:$O$7,0)))</f>
        <v>-</v>
      </c>
      <c r="Z724" s="10"/>
    </row>
    <row r="725" spans="1:26" s="14" customFormat="1" ht="11.25">
      <c r="A725" s="10"/>
      <c r="B725" s="74" t="s">
        <v>163</v>
      </c>
      <c r="C725" s="155" t="s">
        <v>136</v>
      </c>
      <c r="D725" s="189"/>
      <c r="E725" s="29"/>
      <c r="F725" s="82"/>
      <c r="G725" s="82"/>
      <c r="H725" s="82"/>
      <c r="I725" s="82"/>
      <c r="J725" s="82"/>
      <c r="K725" s="82"/>
      <c r="L725" s="82"/>
      <c r="M725" s="82"/>
      <c r="N725" s="84"/>
      <c r="O725" s="82"/>
      <c r="P725" s="82"/>
      <c r="Q725" s="82"/>
      <c r="R725" s="82"/>
      <c r="S725" s="82"/>
      <c r="T725" s="82"/>
      <c r="U725" s="82"/>
      <c r="V725" s="82">
        <f>IF(V620="-","-",V620*INDEX('3c Mappings'!$C$8:$O$21,MATCH($C725,'3c Mappings'!$B$8:$B$21,0),MATCH($B725,'3c Mappings'!$C$7:$O$7,0)))</f>
        <v>1.5457131875775076</v>
      </c>
      <c r="W725" s="82">
        <f>IF(W620="-","-",W620*INDEX('3c Mappings'!$C$8:$O$21,MATCH($C725,'3c Mappings'!$B$8:$B$21,0),MATCH($B725,'3c Mappings'!$C$7:$O$7,0)))</f>
        <v>1.4842260118094355</v>
      </c>
      <c r="X725" s="82" t="str">
        <f>IF(X620="-","-",X620*INDEX('3c Mappings'!$C$8:$O$21,MATCH($C725,'3c Mappings'!$B$8:$B$21,0),MATCH($B725,'3c Mappings'!$C$7:$O$7,0)))</f>
        <v>-</v>
      </c>
      <c r="Y725" s="82" t="str">
        <f>IF(Y620="-","-",Y620*INDEX('3c Mappings'!$C$8:$O$21,MATCH($C725,'3c Mappings'!$B$8:$B$21,0),MATCH($B725,'3c Mappings'!$C$7:$O$7,0)))</f>
        <v>-</v>
      </c>
      <c r="Z725" s="10"/>
    </row>
    <row r="726" spans="1:26" s="14" customFormat="1" ht="11.25">
      <c r="A726" s="10"/>
      <c r="B726" s="74" t="s">
        <v>164</v>
      </c>
      <c r="C726" s="155" t="s">
        <v>136</v>
      </c>
      <c r="D726" s="189"/>
      <c r="E726" s="29"/>
      <c r="F726" s="82"/>
      <c r="G726" s="82"/>
      <c r="H726" s="82"/>
      <c r="I726" s="82"/>
      <c r="J726" s="82"/>
      <c r="K726" s="82"/>
      <c r="L726" s="82"/>
      <c r="M726" s="82"/>
      <c r="N726" s="84"/>
      <c r="O726" s="82"/>
      <c r="P726" s="82"/>
      <c r="Q726" s="82"/>
      <c r="R726" s="82"/>
      <c r="S726" s="82"/>
      <c r="T726" s="82"/>
      <c r="U726" s="82"/>
      <c r="V726" s="82">
        <f>IF(V621="-","-",V621*INDEX('3c Mappings'!$C$8:$O$21,MATCH($C726,'3c Mappings'!$B$8:$B$21,0),MATCH($B726,'3c Mappings'!$C$7:$O$7,0)))</f>
        <v>92.712699301507314</v>
      </c>
      <c r="W726" s="82">
        <f>IF(W621="-","-",W621*INDEX('3c Mappings'!$C$8:$O$21,MATCH($C726,'3c Mappings'!$B$8:$B$21,0),MATCH($B726,'3c Mappings'!$C$7:$O$7,0)))</f>
        <v>89.016847620515605</v>
      </c>
      <c r="X726" s="82" t="str">
        <f>IF(X621="-","-",X621*INDEX('3c Mappings'!$C$8:$O$21,MATCH($C726,'3c Mappings'!$B$8:$B$21,0),MATCH($B726,'3c Mappings'!$C$7:$O$7,0)))</f>
        <v>-</v>
      </c>
      <c r="Y726" s="82" t="str">
        <f>IF(Y621="-","-",Y621*INDEX('3c Mappings'!$C$8:$O$21,MATCH($C726,'3c Mappings'!$B$8:$B$21,0),MATCH($B726,'3c Mappings'!$C$7:$O$7,0)))</f>
        <v>-</v>
      </c>
      <c r="Z726" s="10"/>
    </row>
    <row r="727" spans="1:26" s="14" customFormat="1" ht="11.25">
      <c r="A727" s="10"/>
      <c r="B727" s="74" t="s">
        <v>165</v>
      </c>
      <c r="C727" s="155" t="s">
        <v>136</v>
      </c>
      <c r="D727" s="189"/>
      <c r="E727" s="29"/>
      <c r="F727" s="82"/>
      <c r="G727" s="82"/>
      <c r="H727" s="82"/>
      <c r="I727" s="82"/>
      <c r="J727" s="82"/>
      <c r="K727" s="82"/>
      <c r="L727" s="82"/>
      <c r="M727" s="82"/>
      <c r="N727" s="84"/>
      <c r="O727" s="82"/>
      <c r="P727" s="82"/>
      <c r="Q727" s="82"/>
      <c r="R727" s="82"/>
      <c r="S727" s="82"/>
      <c r="T727" s="82"/>
      <c r="U727" s="82"/>
      <c r="V727" s="82">
        <f>IF(V622="-","-",V622*INDEX('3c Mappings'!$C$8:$O$21,MATCH($C727,'3c Mappings'!$B$8:$B$21,0),MATCH($B727,'3c Mappings'!$C$7:$O$7,0)))</f>
        <v>15.726057646608352</v>
      </c>
      <c r="W727" s="82">
        <f>IF(W622="-","-",W622*INDEX('3c Mappings'!$C$8:$O$21,MATCH($C727,'3c Mappings'!$B$8:$B$21,0),MATCH($B727,'3c Mappings'!$C$7:$O$7,0)))</f>
        <v>14.897640519118307</v>
      </c>
      <c r="X727" s="82" t="str">
        <f>IF(X622="-","-",X622*INDEX('3c Mappings'!$C$8:$O$21,MATCH($C727,'3c Mappings'!$B$8:$B$21,0),MATCH($B727,'3c Mappings'!$C$7:$O$7,0)))</f>
        <v>-</v>
      </c>
      <c r="Y727" s="82" t="str">
        <f>IF(Y622="-","-",Y622*INDEX('3c Mappings'!$C$8:$O$21,MATCH($C727,'3c Mappings'!$B$8:$B$21,0),MATCH($B727,'3c Mappings'!$C$7:$O$7,0)))</f>
        <v>-</v>
      </c>
      <c r="Z727" s="10"/>
    </row>
    <row r="728" spans="1:26" s="14" customFormat="1" ht="11.25">
      <c r="A728" s="10"/>
      <c r="B728" s="74" t="s">
        <v>166</v>
      </c>
      <c r="C728" s="155" t="s">
        <v>136</v>
      </c>
      <c r="D728" s="189"/>
      <c r="E728" s="29"/>
      <c r="F728" s="82"/>
      <c r="G728" s="82"/>
      <c r="H728" s="82"/>
      <c r="I728" s="82"/>
      <c r="J728" s="82"/>
      <c r="K728" s="82"/>
      <c r="L728" s="82"/>
      <c r="M728" s="82"/>
      <c r="N728" s="84"/>
      <c r="O728" s="82"/>
      <c r="P728" s="82"/>
      <c r="Q728" s="82"/>
      <c r="R728" s="82"/>
      <c r="S728" s="82"/>
      <c r="T728" s="82"/>
      <c r="U728" s="82"/>
      <c r="V728" s="82">
        <f>IF(V623="-","-",V623*INDEX('3c Mappings'!$C$8:$O$21,MATCH($C728,'3c Mappings'!$B$8:$B$21,0),MATCH($B728,'3c Mappings'!$C$7:$O$7,0)))</f>
        <v>0</v>
      </c>
      <c r="W728" s="82">
        <f>IF(W623="-","-",W623*INDEX('3c Mappings'!$C$8:$O$21,MATCH($C728,'3c Mappings'!$B$8:$B$21,0),MATCH($B728,'3c Mappings'!$C$7:$O$7,0)))</f>
        <v>0</v>
      </c>
      <c r="X728" s="82" t="str">
        <f>IF(X623="-","-",X623*INDEX('3c Mappings'!$C$8:$O$21,MATCH($C728,'3c Mappings'!$B$8:$B$21,0),MATCH($B728,'3c Mappings'!$C$7:$O$7,0)))</f>
        <v>-</v>
      </c>
      <c r="Y728" s="82" t="str">
        <f>IF(Y623="-","-",Y623*INDEX('3c Mappings'!$C$8:$O$21,MATCH($C728,'3c Mappings'!$B$8:$B$21,0),MATCH($B728,'3c Mappings'!$C$7:$O$7,0)))</f>
        <v>-</v>
      </c>
      <c r="Z728" s="10"/>
    </row>
    <row r="729" spans="1:26" s="14" customFormat="1" ht="11.25">
      <c r="A729" s="10"/>
      <c r="B729" s="74" t="s">
        <v>167</v>
      </c>
      <c r="C729" s="155" t="s">
        <v>136</v>
      </c>
      <c r="D729" s="189"/>
      <c r="E729" s="29"/>
      <c r="F729" s="82"/>
      <c r="G729" s="82"/>
      <c r="H729" s="82"/>
      <c r="I729" s="82"/>
      <c r="J729" s="82"/>
      <c r="K729" s="82"/>
      <c r="L729" s="82"/>
      <c r="M729" s="82"/>
      <c r="N729" s="84"/>
      <c r="O729" s="82"/>
      <c r="P729" s="82"/>
      <c r="Q729" s="82"/>
      <c r="R729" s="82"/>
      <c r="S729" s="82"/>
      <c r="T729" s="82"/>
      <c r="U729" s="82"/>
      <c r="V729" s="82">
        <f>IF(V624="-","-",V624*INDEX('3c Mappings'!$C$8:$O$21,MATCH($C729,'3c Mappings'!$B$8:$B$21,0),MATCH($B729,'3c Mappings'!$C$7:$O$7,0)))</f>
        <v>0</v>
      </c>
      <c r="W729" s="82">
        <f>IF(W624="-","-",W624*INDEX('3c Mappings'!$C$8:$O$21,MATCH($C729,'3c Mappings'!$B$8:$B$21,0),MATCH($B729,'3c Mappings'!$C$7:$O$7,0)))</f>
        <v>0</v>
      </c>
      <c r="X729" s="82" t="str">
        <f>IF(X624="-","-",X624*INDEX('3c Mappings'!$C$8:$O$21,MATCH($C729,'3c Mappings'!$B$8:$B$21,0),MATCH($B729,'3c Mappings'!$C$7:$O$7,0)))</f>
        <v>-</v>
      </c>
      <c r="Y729" s="82" t="str">
        <f>IF(Y624="-","-",Y624*INDEX('3c Mappings'!$C$8:$O$21,MATCH($C729,'3c Mappings'!$B$8:$B$21,0),MATCH($B729,'3c Mappings'!$C$7:$O$7,0)))</f>
        <v>-</v>
      </c>
      <c r="Z729" s="10"/>
    </row>
    <row r="730" spans="1:26" s="14" customFormat="1" ht="11.25">
      <c r="A730" s="10"/>
      <c r="B730" s="74" t="s">
        <v>168</v>
      </c>
      <c r="C730" s="155" t="s">
        <v>136</v>
      </c>
      <c r="D730" s="189"/>
      <c r="E730" s="29"/>
      <c r="F730" s="82"/>
      <c r="G730" s="82"/>
      <c r="H730" s="82"/>
      <c r="I730" s="82"/>
      <c r="J730" s="82"/>
      <c r="K730" s="82"/>
      <c r="L730" s="82"/>
      <c r="M730" s="82"/>
      <c r="N730" s="84"/>
      <c r="O730" s="82"/>
      <c r="P730" s="82"/>
      <c r="Q730" s="82"/>
      <c r="R730" s="82"/>
      <c r="S730" s="82"/>
      <c r="T730" s="82"/>
      <c r="U730" s="82"/>
      <c r="V730" s="82">
        <f>IF(V625="-","-",V625*INDEX('3c Mappings'!$C$8:$O$21,MATCH($C730,'3c Mappings'!$B$8:$B$21,0),MATCH($B730,'3c Mappings'!$C$7:$O$7,0)))</f>
        <v>0</v>
      </c>
      <c r="W730" s="82">
        <f>IF(W625="-","-",W625*INDEX('3c Mappings'!$C$8:$O$21,MATCH($C730,'3c Mappings'!$B$8:$B$21,0),MATCH($B730,'3c Mappings'!$C$7:$O$7,0)))</f>
        <v>0</v>
      </c>
      <c r="X730" s="82" t="str">
        <f>IF(X625="-","-",X625*INDEX('3c Mappings'!$C$8:$O$21,MATCH($C730,'3c Mappings'!$B$8:$B$21,0),MATCH($B730,'3c Mappings'!$C$7:$O$7,0)))</f>
        <v>-</v>
      </c>
      <c r="Y730" s="82" t="str">
        <f>IF(Y625="-","-",Y625*INDEX('3c Mappings'!$C$8:$O$21,MATCH($C730,'3c Mappings'!$B$8:$B$21,0),MATCH($B730,'3c Mappings'!$C$7:$O$7,0)))</f>
        <v>-</v>
      </c>
      <c r="Z730" s="10"/>
    </row>
    <row r="731" spans="1:26" s="14" customFormat="1" ht="12.6" customHeight="1">
      <c r="A731" s="10"/>
      <c r="B731" s="74" t="s">
        <v>156</v>
      </c>
      <c r="C731" s="155" t="s">
        <v>137</v>
      </c>
      <c r="D731" s="189"/>
      <c r="E731" s="29"/>
      <c r="F731" s="82"/>
      <c r="G731" s="82"/>
      <c r="H731" s="82"/>
      <c r="I731" s="82"/>
      <c r="J731" s="82"/>
      <c r="K731" s="82"/>
      <c r="L731" s="82"/>
      <c r="M731" s="82"/>
      <c r="N731" s="84"/>
      <c r="O731" s="82"/>
      <c r="P731" s="82"/>
      <c r="Q731" s="82"/>
      <c r="R731" s="82"/>
      <c r="S731" s="82"/>
      <c r="T731" s="82"/>
      <c r="U731" s="82"/>
      <c r="V731" s="82">
        <f>IF(V613="-","-",V613*INDEX('3c Mappings'!$C$8:$O$21,MATCH($C731,'3c Mappings'!$B$8:$B$21,0),MATCH($B731,'3c Mappings'!$C$7:$O$7,0)))</f>
        <v>0</v>
      </c>
      <c r="W731" s="82">
        <f>IF(W613="-","-",W613*INDEX('3c Mappings'!$C$8:$O$21,MATCH($C731,'3c Mappings'!$B$8:$B$21,0),MATCH($B731,'3c Mappings'!$C$7:$O$7,0)))</f>
        <v>0</v>
      </c>
      <c r="X731" s="82" t="str">
        <f>IF(X613="-","-",X613*INDEX('3c Mappings'!$C$8:$O$21,MATCH($C731,'3c Mappings'!$B$8:$B$21,0),MATCH($B731,'3c Mappings'!$C$7:$O$7,0)))</f>
        <v>-</v>
      </c>
      <c r="Y731" s="82" t="str">
        <f>IF(Y613="-","-",Y613*INDEX('3c Mappings'!$C$8:$O$21,MATCH($C731,'3c Mappings'!$B$8:$B$21,0),MATCH($B731,'3c Mappings'!$C$7:$O$7,0)))</f>
        <v>-</v>
      </c>
      <c r="Z731" s="10"/>
    </row>
    <row r="732" spans="1:26" s="14" customFormat="1" ht="11.25">
      <c r="A732" s="10"/>
      <c r="B732" s="74" t="s">
        <v>157</v>
      </c>
      <c r="C732" s="155" t="s">
        <v>137</v>
      </c>
      <c r="D732" s="189"/>
      <c r="E732" s="29"/>
      <c r="F732" s="82"/>
      <c r="G732" s="82"/>
      <c r="H732" s="82"/>
      <c r="I732" s="82"/>
      <c r="J732" s="82"/>
      <c r="K732" s="82"/>
      <c r="L732" s="82"/>
      <c r="M732" s="82"/>
      <c r="N732" s="84"/>
      <c r="O732" s="82"/>
      <c r="P732" s="82"/>
      <c r="Q732" s="82"/>
      <c r="R732" s="82"/>
      <c r="S732" s="82"/>
      <c r="T732" s="82"/>
      <c r="U732" s="82"/>
      <c r="V732" s="82">
        <f>IF(V614="-","-",V614*INDEX('3c Mappings'!$C$8:$O$21,MATCH($C732,'3c Mappings'!$B$8:$B$21,0),MATCH($B732,'3c Mappings'!$C$7:$O$7,0)))</f>
        <v>0</v>
      </c>
      <c r="W732" s="82">
        <f>IF(W614="-","-",W614*INDEX('3c Mappings'!$C$8:$O$21,MATCH($C732,'3c Mappings'!$B$8:$B$21,0),MATCH($B732,'3c Mappings'!$C$7:$O$7,0)))</f>
        <v>0</v>
      </c>
      <c r="X732" s="82" t="str">
        <f>IF(X614="-","-",X614*INDEX('3c Mappings'!$C$8:$O$21,MATCH($C732,'3c Mappings'!$B$8:$B$21,0),MATCH($B732,'3c Mappings'!$C$7:$O$7,0)))</f>
        <v>-</v>
      </c>
      <c r="Y732" s="82" t="str">
        <f>IF(Y614="-","-",Y614*INDEX('3c Mappings'!$C$8:$O$21,MATCH($C732,'3c Mappings'!$B$8:$B$21,0),MATCH($B732,'3c Mappings'!$C$7:$O$7,0)))</f>
        <v>-</v>
      </c>
      <c r="Z732" s="10"/>
    </row>
    <row r="733" spans="1:26" s="14" customFormat="1" ht="11.25">
      <c r="A733" s="10"/>
      <c r="B733" s="74" t="s">
        <v>158</v>
      </c>
      <c r="C733" s="155" t="s">
        <v>137</v>
      </c>
      <c r="D733" s="189"/>
      <c r="E733" s="29"/>
      <c r="F733" s="82"/>
      <c r="G733" s="82"/>
      <c r="H733" s="82"/>
      <c r="I733" s="82"/>
      <c r="J733" s="82"/>
      <c r="K733" s="82"/>
      <c r="L733" s="82"/>
      <c r="M733" s="82"/>
      <c r="N733" s="84"/>
      <c r="O733" s="82"/>
      <c r="P733" s="82"/>
      <c r="Q733" s="82"/>
      <c r="R733" s="82"/>
      <c r="S733" s="82"/>
      <c r="T733" s="82"/>
      <c r="U733" s="82"/>
      <c r="V733" s="82">
        <f>IF(V615="-","-",V615*INDEX('3c Mappings'!$C$8:$O$21,MATCH($C733,'3c Mappings'!$B$8:$B$21,0),MATCH($B733,'3c Mappings'!$C$7:$O$7,0)))</f>
        <v>0</v>
      </c>
      <c r="W733" s="82">
        <f>IF(W615="-","-",W615*INDEX('3c Mappings'!$C$8:$O$21,MATCH($C733,'3c Mappings'!$B$8:$B$21,0),MATCH($B733,'3c Mappings'!$C$7:$O$7,0)))</f>
        <v>0</v>
      </c>
      <c r="X733" s="82" t="str">
        <f>IF(X615="-","-",X615*INDEX('3c Mappings'!$C$8:$O$21,MATCH($C733,'3c Mappings'!$B$8:$B$21,0),MATCH($B733,'3c Mappings'!$C$7:$O$7,0)))</f>
        <v>-</v>
      </c>
      <c r="Y733" s="82" t="str">
        <f>IF(Y615="-","-",Y615*INDEX('3c Mappings'!$C$8:$O$21,MATCH($C733,'3c Mappings'!$B$8:$B$21,0),MATCH($B733,'3c Mappings'!$C$7:$O$7,0)))</f>
        <v>-</v>
      </c>
      <c r="Z733" s="10"/>
    </row>
    <row r="734" spans="1:26" s="14" customFormat="1" ht="11.25">
      <c r="A734" s="10"/>
      <c r="B734" s="74" t="s">
        <v>159</v>
      </c>
      <c r="C734" s="155" t="s">
        <v>137</v>
      </c>
      <c r="D734" s="189"/>
      <c r="E734" s="29"/>
      <c r="F734" s="82"/>
      <c r="G734" s="82"/>
      <c r="H734" s="82"/>
      <c r="I734" s="82"/>
      <c r="J734" s="82"/>
      <c r="K734" s="82"/>
      <c r="L734" s="82"/>
      <c r="M734" s="82"/>
      <c r="N734" s="84"/>
      <c r="O734" s="82"/>
      <c r="P734" s="82"/>
      <c r="Q734" s="82"/>
      <c r="R734" s="82"/>
      <c r="S734" s="82"/>
      <c r="T734" s="82"/>
      <c r="U734" s="82"/>
      <c r="V734" s="82">
        <f>IF(V616="-","-",V616*INDEX('3c Mappings'!$C$8:$O$21,MATCH($C734,'3c Mappings'!$B$8:$B$21,0),MATCH($B734,'3c Mappings'!$C$7:$O$7,0)))</f>
        <v>0</v>
      </c>
      <c r="W734" s="82">
        <f>IF(W616="-","-",W616*INDEX('3c Mappings'!$C$8:$O$21,MATCH($C734,'3c Mappings'!$B$8:$B$21,0),MATCH($B734,'3c Mappings'!$C$7:$O$7,0)))</f>
        <v>0</v>
      </c>
      <c r="X734" s="82" t="str">
        <f>IF(X616="-","-",X616*INDEX('3c Mappings'!$C$8:$O$21,MATCH($C734,'3c Mappings'!$B$8:$B$21,0),MATCH($B734,'3c Mappings'!$C$7:$O$7,0)))</f>
        <v>-</v>
      </c>
      <c r="Y734" s="82" t="str">
        <f>IF(Y616="-","-",Y616*INDEX('3c Mappings'!$C$8:$O$21,MATCH($C734,'3c Mappings'!$B$8:$B$21,0),MATCH($B734,'3c Mappings'!$C$7:$O$7,0)))</f>
        <v>-</v>
      </c>
      <c r="Z734" s="10"/>
    </row>
    <row r="735" spans="1:26" s="14" customFormat="1" ht="11.25">
      <c r="A735" s="10"/>
      <c r="B735" s="74" t="s">
        <v>160</v>
      </c>
      <c r="C735" s="155" t="s">
        <v>137</v>
      </c>
      <c r="D735" s="189"/>
      <c r="E735" s="29"/>
      <c r="F735" s="82"/>
      <c r="G735" s="82"/>
      <c r="H735" s="82"/>
      <c r="I735" s="82"/>
      <c r="J735" s="82"/>
      <c r="K735" s="82"/>
      <c r="L735" s="82"/>
      <c r="M735" s="82"/>
      <c r="N735" s="84"/>
      <c r="O735" s="82"/>
      <c r="P735" s="82"/>
      <c r="Q735" s="82"/>
      <c r="R735" s="82"/>
      <c r="S735" s="82"/>
      <c r="T735" s="82"/>
      <c r="U735" s="82"/>
      <c r="V735" s="82">
        <f>IF(V617="-","-",V617*INDEX('3c Mappings'!$C$8:$O$21,MATCH($C735,'3c Mappings'!$B$8:$B$21,0),MATCH($B735,'3c Mappings'!$C$7:$O$7,0)))</f>
        <v>5.6268626572982701</v>
      </c>
      <c r="W735" s="82">
        <f>IF(W617="-","-",W617*INDEX('3c Mappings'!$C$8:$O$21,MATCH($C735,'3c Mappings'!$B$8:$B$21,0),MATCH($B735,'3c Mappings'!$C$7:$O$7,0)))</f>
        <v>5.5243436925749139</v>
      </c>
      <c r="X735" s="82" t="str">
        <f>IF(X617="-","-",X617*INDEX('3c Mappings'!$C$8:$O$21,MATCH($C735,'3c Mappings'!$B$8:$B$21,0),MATCH($B735,'3c Mappings'!$C$7:$O$7,0)))</f>
        <v>-</v>
      </c>
      <c r="Y735" s="82" t="str">
        <f>IF(Y617="-","-",Y617*INDEX('3c Mappings'!$C$8:$O$21,MATCH($C735,'3c Mappings'!$B$8:$B$21,0),MATCH($B735,'3c Mappings'!$C$7:$O$7,0)))</f>
        <v>-</v>
      </c>
      <c r="Z735" s="10"/>
    </row>
    <row r="736" spans="1:26" s="14" customFormat="1" ht="11.25">
      <c r="A736" s="10"/>
      <c r="B736" s="74" t="s">
        <v>161</v>
      </c>
      <c r="C736" s="155" t="s">
        <v>137</v>
      </c>
      <c r="D736" s="189"/>
      <c r="E736" s="29"/>
      <c r="F736" s="82"/>
      <c r="G736" s="82"/>
      <c r="H736" s="82"/>
      <c r="I736" s="82"/>
      <c r="J736" s="82"/>
      <c r="K736" s="82"/>
      <c r="L736" s="82"/>
      <c r="M736" s="82"/>
      <c r="N736" s="84"/>
      <c r="O736" s="82"/>
      <c r="P736" s="82"/>
      <c r="Q736" s="82"/>
      <c r="R736" s="82"/>
      <c r="S736" s="82"/>
      <c r="T736" s="82"/>
      <c r="U736" s="82"/>
      <c r="V736" s="82">
        <f>IF(V618="-","-",V618*INDEX('3c Mappings'!$C$8:$O$21,MATCH($C736,'3c Mappings'!$B$8:$B$21,0),MATCH($B736,'3c Mappings'!$C$7:$O$7,0)))</f>
        <v>0</v>
      </c>
      <c r="W736" s="82">
        <f>IF(W618="-","-",W618*INDEX('3c Mappings'!$C$8:$O$21,MATCH($C736,'3c Mappings'!$B$8:$B$21,0),MATCH($B736,'3c Mappings'!$C$7:$O$7,0)))</f>
        <v>0</v>
      </c>
      <c r="X736" s="82" t="str">
        <f>IF(X618="-","-",X618*INDEX('3c Mappings'!$C$8:$O$21,MATCH($C736,'3c Mappings'!$B$8:$B$21,0),MATCH($B736,'3c Mappings'!$C$7:$O$7,0)))</f>
        <v>-</v>
      </c>
      <c r="Y736" s="82" t="str">
        <f>IF(Y618="-","-",Y618*INDEX('3c Mappings'!$C$8:$O$21,MATCH($C736,'3c Mappings'!$B$8:$B$21,0),MATCH($B736,'3c Mappings'!$C$7:$O$7,0)))</f>
        <v>-</v>
      </c>
      <c r="Z736" s="10"/>
    </row>
    <row r="737" spans="1:26" s="14" customFormat="1" ht="11.25">
      <c r="A737" s="10"/>
      <c r="B737" s="74" t="s">
        <v>162</v>
      </c>
      <c r="C737" s="155" t="s">
        <v>137</v>
      </c>
      <c r="D737" s="189"/>
      <c r="E737" s="29"/>
      <c r="F737" s="82"/>
      <c r="G737" s="82"/>
      <c r="H737" s="82"/>
      <c r="I737" s="82"/>
      <c r="J737" s="82"/>
      <c r="K737" s="82"/>
      <c r="L737" s="82"/>
      <c r="M737" s="82"/>
      <c r="N737" s="84"/>
      <c r="O737" s="82"/>
      <c r="P737" s="82"/>
      <c r="Q737" s="82"/>
      <c r="R737" s="82"/>
      <c r="S737" s="82"/>
      <c r="T737" s="82"/>
      <c r="U737" s="82"/>
      <c r="V737" s="82">
        <f>IF(V619="-","-",V619*INDEX('3c Mappings'!$C$8:$O$21,MATCH($C737,'3c Mappings'!$B$8:$B$21,0),MATCH($B737,'3c Mappings'!$C$7:$O$7,0)))</f>
        <v>0</v>
      </c>
      <c r="W737" s="82">
        <f>IF(W619="-","-",W619*INDEX('3c Mappings'!$C$8:$O$21,MATCH($C737,'3c Mappings'!$B$8:$B$21,0),MATCH($B737,'3c Mappings'!$C$7:$O$7,0)))</f>
        <v>0</v>
      </c>
      <c r="X737" s="82" t="str">
        <f>IF(X619="-","-",X619*INDEX('3c Mappings'!$C$8:$O$21,MATCH($C737,'3c Mappings'!$B$8:$B$21,0),MATCH($B737,'3c Mappings'!$C$7:$O$7,0)))</f>
        <v>-</v>
      </c>
      <c r="Y737" s="82" t="str">
        <f>IF(Y619="-","-",Y619*INDEX('3c Mappings'!$C$8:$O$21,MATCH($C737,'3c Mappings'!$B$8:$B$21,0),MATCH($B737,'3c Mappings'!$C$7:$O$7,0)))</f>
        <v>-</v>
      </c>
      <c r="Z737" s="10"/>
    </row>
    <row r="738" spans="1:26" s="14" customFormat="1" ht="11.25">
      <c r="A738" s="10"/>
      <c r="B738" s="74" t="s">
        <v>163</v>
      </c>
      <c r="C738" s="155" t="s">
        <v>137</v>
      </c>
      <c r="D738" s="189"/>
      <c r="E738" s="29"/>
      <c r="F738" s="82"/>
      <c r="G738" s="82"/>
      <c r="H738" s="82"/>
      <c r="I738" s="82"/>
      <c r="J738" s="82"/>
      <c r="K738" s="82"/>
      <c r="L738" s="82"/>
      <c r="M738" s="82"/>
      <c r="N738" s="84"/>
      <c r="O738" s="82"/>
      <c r="P738" s="82"/>
      <c r="Q738" s="82"/>
      <c r="R738" s="82"/>
      <c r="S738" s="82"/>
      <c r="T738" s="82"/>
      <c r="U738" s="82"/>
      <c r="V738" s="82">
        <f>IF(V620="-","-",V620*INDEX('3c Mappings'!$C$8:$O$21,MATCH($C738,'3c Mappings'!$B$8:$B$21,0),MATCH($B738,'3c Mappings'!$C$7:$O$7,0)))</f>
        <v>138.75226644811457</v>
      </c>
      <c r="W738" s="82">
        <f>IF(W620="-","-",W620*INDEX('3c Mappings'!$C$8:$O$21,MATCH($C738,'3c Mappings'!$B$8:$B$21,0),MATCH($B738,'3c Mappings'!$C$7:$O$7,0)))</f>
        <v>133.2328175206687</v>
      </c>
      <c r="X738" s="82" t="str">
        <f>IF(X620="-","-",X620*INDEX('3c Mappings'!$C$8:$O$21,MATCH($C738,'3c Mappings'!$B$8:$B$21,0),MATCH($B738,'3c Mappings'!$C$7:$O$7,0)))</f>
        <v>-</v>
      </c>
      <c r="Y738" s="82" t="str">
        <f>IF(Y620="-","-",Y620*INDEX('3c Mappings'!$C$8:$O$21,MATCH($C738,'3c Mappings'!$B$8:$B$21,0),MATCH($B738,'3c Mappings'!$C$7:$O$7,0)))</f>
        <v>-</v>
      </c>
      <c r="Z738" s="10"/>
    </row>
    <row r="739" spans="1:26" s="14" customFormat="1" ht="11.25">
      <c r="A739" s="10"/>
      <c r="B739" s="74" t="s">
        <v>164</v>
      </c>
      <c r="C739" s="155" t="s">
        <v>137</v>
      </c>
      <c r="D739" s="189"/>
      <c r="E739" s="29"/>
      <c r="F739" s="82"/>
      <c r="G739" s="82"/>
      <c r="H739" s="82"/>
      <c r="I739" s="82"/>
      <c r="J739" s="82"/>
      <c r="K739" s="82"/>
      <c r="L739" s="82"/>
      <c r="M739" s="82"/>
      <c r="N739" s="84"/>
      <c r="O739" s="82"/>
      <c r="P739" s="82"/>
      <c r="Q739" s="82"/>
      <c r="R739" s="82"/>
      <c r="S739" s="82"/>
      <c r="T739" s="82"/>
      <c r="U739" s="82"/>
      <c r="V739" s="82">
        <f>IF(V621="-","-",V621*INDEX('3c Mappings'!$C$8:$O$21,MATCH($C739,'3c Mappings'!$B$8:$B$21,0),MATCH($B739,'3c Mappings'!$C$7:$O$7,0)))</f>
        <v>0.11306333256503755</v>
      </c>
      <c r="W739" s="82">
        <f>IF(W621="-","-",W621*INDEX('3c Mappings'!$C$8:$O$21,MATCH($C739,'3c Mappings'!$B$8:$B$21,0),MATCH($B739,'3c Mappings'!$C$7:$O$7,0)))</f>
        <v>0.10855623363611849</v>
      </c>
      <c r="X739" s="82" t="str">
        <f>IF(X621="-","-",X621*INDEX('3c Mappings'!$C$8:$O$21,MATCH($C739,'3c Mappings'!$B$8:$B$21,0),MATCH($B739,'3c Mappings'!$C$7:$O$7,0)))</f>
        <v>-</v>
      </c>
      <c r="Y739" s="82" t="str">
        <f>IF(Y621="-","-",Y621*INDEX('3c Mappings'!$C$8:$O$21,MATCH($C739,'3c Mappings'!$B$8:$B$21,0),MATCH($B739,'3c Mappings'!$C$7:$O$7,0)))</f>
        <v>-</v>
      </c>
      <c r="Z739" s="10"/>
    </row>
    <row r="740" spans="1:26" s="14" customFormat="1" ht="11.25">
      <c r="A740" s="10"/>
      <c r="B740" s="74" t="s">
        <v>165</v>
      </c>
      <c r="C740" s="155" t="s">
        <v>137</v>
      </c>
      <c r="D740" s="189"/>
      <c r="E740" s="29"/>
      <c r="F740" s="82"/>
      <c r="G740" s="82"/>
      <c r="H740" s="82"/>
      <c r="I740" s="82"/>
      <c r="J740" s="82"/>
      <c r="K740" s="82"/>
      <c r="L740" s="82"/>
      <c r="M740" s="82"/>
      <c r="N740" s="84"/>
      <c r="O740" s="82"/>
      <c r="P740" s="82"/>
      <c r="Q740" s="82"/>
      <c r="R740" s="82"/>
      <c r="S740" s="82"/>
      <c r="T740" s="82"/>
      <c r="U740" s="82"/>
      <c r="V740" s="82">
        <f>IF(V622="-","-",V622*INDEX('3c Mappings'!$C$8:$O$21,MATCH($C740,'3c Mappings'!$B$8:$B$21,0),MATCH($B740,'3c Mappings'!$C$7:$O$7,0)))</f>
        <v>0</v>
      </c>
      <c r="W740" s="82">
        <f>IF(W622="-","-",W622*INDEX('3c Mappings'!$C$8:$O$21,MATCH($C740,'3c Mappings'!$B$8:$B$21,0),MATCH($B740,'3c Mappings'!$C$7:$O$7,0)))</f>
        <v>0</v>
      </c>
      <c r="X740" s="82" t="str">
        <f>IF(X622="-","-",X622*INDEX('3c Mappings'!$C$8:$O$21,MATCH($C740,'3c Mappings'!$B$8:$B$21,0),MATCH($B740,'3c Mappings'!$C$7:$O$7,0)))</f>
        <v>-</v>
      </c>
      <c r="Y740" s="82" t="str">
        <f>IF(Y622="-","-",Y622*INDEX('3c Mappings'!$C$8:$O$21,MATCH($C740,'3c Mappings'!$B$8:$B$21,0),MATCH($B740,'3c Mappings'!$C$7:$O$7,0)))</f>
        <v>-</v>
      </c>
      <c r="Z740" s="10"/>
    </row>
    <row r="741" spans="1:26" s="14" customFormat="1" ht="11.25">
      <c r="A741" s="10"/>
      <c r="B741" s="74" t="s">
        <v>166</v>
      </c>
      <c r="C741" s="155" t="s">
        <v>137</v>
      </c>
      <c r="D741" s="189"/>
      <c r="E741" s="29"/>
      <c r="F741" s="82"/>
      <c r="G741" s="82"/>
      <c r="H741" s="82"/>
      <c r="I741" s="82"/>
      <c r="J741" s="82"/>
      <c r="K741" s="82"/>
      <c r="L741" s="82"/>
      <c r="M741" s="82"/>
      <c r="N741" s="84"/>
      <c r="O741" s="82"/>
      <c r="P741" s="82"/>
      <c r="Q741" s="82"/>
      <c r="R741" s="82"/>
      <c r="S741" s="82"/>
      <c r="T741" s="82"/>
      <c r="U741" s="82"/>
      <c r="V741" s="82">
        <f>IF(V623="-","-",V623*INDEX('3c Mappings'!$C$8:$O$21,MATCH($C741,'3c Mappings'!$B$8:$B$21,0),MATCH($B741,'3c Mappings'!$C$7:$O$7,0)))</f>
        <v>0</v>
      </c>
      <c r="W741" s="82">
        <f>IF(W623="-","-",W623*INDEX('3c Mappings'!$C$8:$O$21,MATCH($C741,'3c Mappings'!$B$8:$B$21,0),MATCH($B741,'3c Mappings'!$C$7:$O$7,0)))</f>
        <v>0</v>
      </c>
      <c r="X741" s="82" t="str">
        <f>IF(X623="-","-",X623*INDEX('3c Mappings'!$C$8:$O$21,MATCH($C741,'3c Mappings'!$B$8:$B$21,0),MATCH($B741,'3c Mappings'!$C$7:$O$7,0)))</f>
        <v>-</v>
      </c>
      <c r="Y741" s="82" t="str">
        <f>IF(Y623="-","-",Y623*INDEX('3c Mappings'!$C$8:$O$21,MATCH($C741,'3c Mappings'!$B$8:$B$21,0),MATCH($B741,'3c Mappings'!$C$7:$O$7,0)))</f>
        <v>-</v>
      </c>
      <c r="Z741" s="10"/>
    </row>
    <row r="742" spans="1:26" s="14" customFormat="1" ht="11.25">
      <c r="A742" s="10"/>
      <c r="B742" s="74" t="s">
        <v>167</v>
      </c>
      <c r="C742" s="155" t="s">
        <v>137</v>
      </c>
      <c r="D742" s="189"/>
      <c r="E742" s="29"/>
      <c r="F742" s="82"/>
      <c r="G742" s="82"/>
      <c r="H742" s="82"/>
      <c r="I742" s="82"/>
      <c r="J742" s="82"/>
      <c r="K742" s="82"/>
      <c r="L742" s="82"/>
      <c r="M742" s="82"/>
      <c r="N742" s="84"/>
      <c r="O742" s="82"/>
      <c r="P742" s="82"/>
      <c r="Q742" s="82"/>
      <c r="R742" s="82"/>
      <c r="S742" s="82"/>
      <c r="T742" s="82"/>
      <c r="U742" s="82"/>
      <c r="V742" s="82">
        <f>IF(V624="-","-",V624*INDEX('3c Mappings'!$C$8:$O$21,MATCH($C742,'3c Mappings'!$B$8:$B$21,0),MATCH($B742,'3c Mappings'!$C$7:$O$7,0)))</f>
        <v>0</v>
      </c>
      <c r="W742" s="82">
        <f>IF(W624="-","-",W624*INDEX('3c Mappings'!$C$8:$O$21,MATCH($C742,'3c Mappings'!$B$8:$B$21,0),MATCH($B742,'3c Mappings'!$C$7:$O$7,0)))</f>
        <v>0</v>
      </c>
      <c r="X742" s="82" t="str">
        <f>IF(X624="-","-",X624*INDEX('3c Mappings'!$C$8:$O$21,MATCH($C742,'3c Mappings'!$B$8:$B$21,0),MATCH($B742,'3c Mappings'!$C$7:$O$7,0)))</f>
        <v>-</v>
      </c>
      <c r="Y742" s="82" t="str">
        <f>IF(Y624="-","-",Y624*INDEX('3c Mappings'!$C$8:$O$21,MATCH($C742,'3c Mappings'!$B$8:$B$21,0),MATCH($B742,'3c Mappings'!$C$7:$O$7,0)))</f>
        <v>-</v>
      </c>
      <c r="Z742" s="10"/>
    </row>
    <row r="743" spans="1:26" s="14" customFormat="1" ht="11.25">
      <c r="A743" s="10"/>
      <c r="B743" s="74" t="s">
        <v>168</v>
      </c>
      <c r="C743" s="155" t="s">
        <v>137</v>
      </c>
      <c r="D743" s="189"/>
      <c r="E743" s="29"/>
      <c r="F743" s="82"/>
      <c r="G743" s="82"/>
      <c r="H743" s="82"/>
      <c r="I743" s="82"/>
      <c r="J743" s="82"/>
      <c r="K743" s="82"/>
      <c r="L743" s="82"/>
      <c r="M743" s="82"/>
      <c r="N743" s="84"/>
      <c r="O743" s="82"/>
      <c r="P743" s="82"/>
      <c r="Q743" s="82"/>
      <c r="R743" s="82"/>
      <c r="S743" s="82"/>
      <c r="T743" s="82"/>
      <c r="U743" s="82"/>
      <c r="V743" s="82">
        <f>IF(V625="-","-",V625*INDEX('3c Mappings'!$C$8:$O$21,MATCH($C743,'3c Mappings'!$B$8:$B$21,0),MATCH($B743,'3c Mappings'!$C$7:$O$7,0)))</f>
        <v>0</v>
      </c>
      <c r="W743" s="82">
        <f>IF(W625="-","-",W625*INDEX('3c Mappings'!$C$8:$O$21,MATCH($C743,'3c Mappings'!$B$8:$B$21,0),MATCH($B743,'3c Mappings'!$C$7:$O$7,0)))</f>
        <v>0</v>
      </c>
      <c r="X743" s="82" t="str">
        <f>IF(X625="-","-",X625*INDEX('3c Mappings'!$C$8:$O$21,MATCH($C743,'3c Mappings'!$B$8:$B$21,0),MATCH($B743,'3c Mappings'!$C$7:$O$7,0)))</f>
        <v>-</v>
      </c>
      <c r="Y743" s="82" t="str">
        <f>IF(Y625="-","-",Y625*INDEX('3c Mappings'!$C$8:$O$21,MATCH($C743,'3c Mappings'!$B$8:$B$21,0),MATCH($B743,'3c Mappings'!$C$7:$O$7,0)))</f>
        <v>-</v>
      </c>
      <c r="Z743" s="10"/>
    </row>
    <row r="744" spans="1:26" s="14" customFormat="1" ht="12.6" customHeight="1">
      <c r="A744" s="10"/>
      <c r="B744" s="74" t="s">
        <v>156</v>
      </c>
      <c r="C744" s="155" t="s">
        <v>138</v>
      </c>
      <c r="D744" s="189"/>
      <c r="E744" s="29"/>
      <c r="F744" s="82"/>
      <c r="G744" s="82"/>
      <c r="H744" s="82"/>
      <c r="I744" s="82"/>
      <c r="J744" s="82"/>
      <c r="K744" s="82"/>
      <c r="L744" s="82"/>
      <c r="M744" s="82"/>
      <c r="N744" s="84"/>
      <c r="O744" s="82"/>
      <c r="P744" s="82"/>
      <c r="Q744" s="82"/>
      <c r="R744" s="82"/>
      <c r="S744" s="82"/>
      <c r="T744" s="82"/>
      <c r="U744" s="82"/>
      <c r="V744" s="82">
        <f>IF(V613="-","-",V613*INDEX('3c Mappings'!$C$8:$O$21,MATCH($C744,'3c Mappings'!$B$8:$B$21,0),MATCH($B744,'3c Mappings'!$C$7:$O$7,0)))</f>
        <v>0</v>
      </c>
      <c r="W744" s="82">
        <f>IF(W613="-","-",W613*INDEX('3c Mappings'!$C$8:$O$21,MATCH($C744,'3c Mappings'!$B$8:$B$21,0),MATCH($B744,'3c Mappings'!$C$7:$O$7,0)))</f>
        <v>0</v>
      </c>
      <c r="X744" s="82" t="str">
        <f>IF(X613="-","-",X613*INDEX('3c Mappings'!$C$8:$O$21,MATCH($C744,'3c Mappings'!$B$8:$B$21,0),MATCH($B744,'3c Mappings'!$C$7:$O$7,0)))</f>
        <v>-</v>
      </c>
      <c r="Y744" s="82" t="str">
        <f>IF(Y613="-","-",Y613*INDEX('3c Mappings'!$C$8:$O$21,MATCH($C744,'3c Mappings'!$B$8:$B$21,0),MATCH($B744,'3c Mappings'!$C$7:$O$7,0)))</f>
        <v>-</v>
      </c>
      <c r="Z744" s="10"/>
    </row>
    <row r="745" spans="1:26" s="14" customFormat="1" ht="11.25">
      <c r="A745" s="10"/>
      <c r="B745" s="74" t="s">
        <v>157</v>
      </c>
      <c r="C745" s="155" t="s">
        <v>138</v>
      </c>
      <c r="D745" s="189"/>
      <c r="E745" s="29"/>
      <c r="F745" s="82"/>
      <c r="G745" s="82"/>
      <c r="H745" s="82"/>
      <c r="I745" s="82"/>
      <c r="J745" s="82"/>
      <c r="K745" s="82"/>
      <c r="L745" s="82"/>
      <c r="M745" s="82"/>
      <c r="N745" s="84"/>
      <c r="O745" s="82"/>
      <c r="P745" s="82"/>
      <c r="Q745" s="82"/>
      <c r="R745" s="82"/>
      <c r="S745" s="82"/>
      <c r="T745" s="82"/>
      <c r="U745" s="82"/>
      <c r="V745" s="82">
        <f>IF(V614="-","-",V614*INDEX('3c Mappings'!$C$8:$O$21,MATCH($C745,'3c Mappings'!$B$8:$B$21,0),MATCH($B745,'3c Mappings'!$C$7:$O$7,0)))</f>
        <v>0</v>
      </c>
      <c r="W745" s="82">
        <f>IF(W614="-","-",W614*INDEX('3c Mappings'!$C$8:$O$21,MATCH($C745,'3c Mappings'!$B$8:$B$21,0),MATCH($B745,'3c Mappings'!$C$7:$O$7,0)))</f>
        <v>0</v>
      </c>
      <c r="X745" s="82" t="str">
        <f>IF(X614="-","-",X614*INDEX('3c Mappings'!$C$8:$O$21,MATCH($C745,'3c Mappings'!$B$8:$B$21,0),MATCH($B745,'3c Mappings'!$C$7:$O$7,0)))</f>
        <v>-</v>
      </c>
      <c r="Y745" s="82" t="str">
        <f>IF(Y614="-","-",Y614*INDEX('3c Mappings'!$C$8:$O$21,MATCH($C745,'3c Mappings'!$B$8:$B$21,0),MATCH($B745,'3c Mappings'!$C$7:$O$7,0)))</f>
        <v>-</v>
      </c>
      <c r="Z745" s="10"/>
    </row>
    <row r="746" spans="1:26" s="14" customFormat="1" ht="11.25">
      <c r="A746" s="10"/>
      <c r="B746" s="74" t="s">
        <v>158</v>
      </c>
      <c r="C746" s="155" t="s">
        <v>138</v>
      </c>
      <c r="D746" s="189"/>
      <c r="E746" s="29"/>
      <c r="F746" s="82"/>
      <c r="G746" s="82"/>
      <c r="H746" s="82"/>
      <c r="I746" s="82"/>
      <c r="J746" s="82"/>
      <c r="K746" s="82"/>
      <c r="L746" s="82"/>
      <c r="M746" s="82"/>
      <c r="N746" s="84"/>
      <c r="O746" s="82"/>
      <c r="P746" s="82"/>
      <c r="Q746" s="82"/>
      <c r="R746" s="82"/>
      <c r="S746" s="82"/>
      <c r="T746" s="82"/>
      <c r="U746" s="82"/>
      <c r="V746" s="82">
        <f>IF(V615="-","-",V615*INDEX('3c Mappings'!$C$8:$O$21,MATCH($C746,'3c Mappings'!$B$8:$B$21,0),MATCH($B746,'3c Mappings'!$C$7:$O$7,0)))</f>
        <v>0</v>
      </c>
      <c r="W746" s="82">
        <f>IF(W615="-","-",W615*INDEX('3c Mappings'!$C$8:$O$21,MATCH($C746,'3c Mappings'!$B$8:$B$21,0),MATCH($B746,'3c Mappings'!$C$7:$O$7,0)))</f>
        <v>0</v>
      </c>
      <c r="X746" s="82" t="str">
        <f>IF(X615="-","-",X615*INDEX('3c Mappings'!$C$8:$O$21,MATCH($C746,'3c Mappings'!$B$8:$B$21,0),MATCH($B746,'3c Mappings'!$C$7:$O$7,0)))</f>
        <v>-</v>
      </c>
      <c r="Y746" s="82" t="str">
        <f>IF(Y615="-","-",Y615*INDEX('3c Mappings'!$C$8:$O$21,MATCH($C746,'3c Mappings'!$B$8:$B$21,0),MATCH($B746,'3c Mappings'!$C$7:$O$7,0)))</f>
        <v>-</v>
      </c>
      <c r="Z746" s="10"/>
    </row>
    <row r="747" spans="1:26" s="14" customFormat="1" ht="11.25">
      <c r="A747" s="10"/>
      <c r="B747" s="74" t="s">
        <v>159</v>
      </c>
      <c r="C747" s="155" t="s">
        <v>138</v>
      </c>
      <c r="D747" s="189"/>
      <c r="E747" s="29"/>
      <c r="F747" s="82"/>
      <c r="G747" s="82"/>
      <c r="H747" s="82"/>
      <c r="I747" s="82"/>
      <c r="J747" s="82"/>
      <c r="K747" s="82"/>
      <c r="L747" s="82"/>
      <c r="M747" s="82"/>
      <c r="N747" s="84"/>
      <c r="O747" s="82"/>
      <c r="P747" s="82"/>
      <c r="Q747" s="82"/>
      <c r="R747" s="82"/>
      <c r="S747" s="82"/>
      <c r="T747" s="82"/>
      <c r="U747" s="82"/>
      <c r="V747" s="82">
        <f>IF(V616="-","-",V616*INDEX('3c Mappings'!$C$8:$O$21,MATCH($C747,'3c Mappings'!$B$8:$B$21,0),MATCH($B747,'3c Mappings'!$C$7:$O$7,0)))</f>
        <v>0</v>
      </c>
      <c r="W747" s="82">
        <f>IF(W616="-","-",W616*INDEX('3c Mappings'!$C$8:$O$21,MATCH($C747,'3c Mappings'!$B$8:$B$21,0),MATCH($B747,'3c Mappings'!$C$7:$O$7,0)))</f>
        <v>0</v>
      </c>
      <c r="X747" s="82" t="str">
        <f>IF(X616="-","-",X616*INDEX('3c Mappings'!$C$8:$O$21,MATCH($C747,'3c Mappings'!$B$8:$B$21,0),MATCH($B747,'3c Mappings'!$C$7:$O$7,0)))</f>
        <v>-</v>
      </c>
      <c r="Y747" s="82" t="str">
        <f>IF(Y616="-","-",Y616*INDEX('3c Mappings'!$C$8:$O$21,MATCH($C747,'3c Mappings'!$B$8:$B$21,0),MATCH($B747,'3c Mappings'!$C$7:$O$7,0)))</f>
        <v>-</v>
      </c>
      <c r="Z747" s="10"/>
    </row>
    <row r="748" spans="1:26" s="14" customFormat="1" ht="11.25">
      <c r="A748" s="10"/>
      <c r="B748" s="74" t="s">
        <v>160</v>
      </c>
      <c r="C748" s="155" t="s">
        <v>138</v>
      </c>
      <c r="D748" s="189"/>
      <c r="E748" s="29"/>
      <c r="F748" s="82"/>
      <c r="G748" s="82"/>
      <c r="H748" s="82"/>
      <c r="I748" s="82"/>
      <c r="J748" s="82"/>
      <c r="K748" s="82"/>
      <c r="L748" s="82"/>
      <c r="M748" s="82"/>
      <c r="N748" s="84"/>
      <c r="O748" s="82"/>
      <c r="P748" s="82"/>
      <c r="Q748" s="82"/>
      <c r="R748" s="82"/>
      <c r="S748" s="82"/>
      <c r="T748" s="82"/>
      <c r="U748" s="82"/>
      <c r="V748" s="82">
        <f>IF(V617="-","-",V617*INDEX('3c Mappings'!$C$8:$O$21,MATCH($C748,'3c Mappings'!$B$8:$B$21,0),MATCH($B748,'3c Mappings'!$C$7:$O$7,0)))</f>
        <v>0</v>
      </c>
      <c r="W748" s="82">
        <f>IF(W617="-","-",W617*INDEX('3c Mappings'!$C$8:$O$21,MATCH($C748,'3c Mappings'!$B$8:$B$21,0),MATCH($B748,'3c Mappings'!$C$7:$O$7,0)))</f>
        <v>0</v>
      </c>
      <c r="X748" s="82" t="str">
        <f>IF(X617="-","-",X617*INDEX('3c Mappings'!$C$8:$O$21,MATCH($C748,'3c Mappings'!$B$8:$B$21,0),MATCH($B748,'3c Mappings'!$C$7:$O$7,0)))</f>
        <v>-</v>
      </c>
      <c r="Y748" s="82" t="str">
        <f>IF(Y617="-","-",Y617*INDEX('3c Mappings'!$C$8:$O$21,MATCH($C748,'3c Mappings'!$B$8:$B$21,0),MATCH($B748,'3c Mappings'!$C$7:$O$7,0)))</f>
        <v>-</v>
      </c>
      <c r="Z748" s="10"/>
    </row>
    <row r="749" spans="1:26" s="14" customFormat="1" ht="11.25">
      <c r="A749" s="10"/>
      <c r="B749" s="74" t="s">
        <v>161</v>
      </c>
      <c r="C749" s="155" t="s">
        <v>138</v>
      </c>
      <c r="D749" s="189"/>
      <c r="E749" s="29"/>
      <c r="F749" s="82"/>
      <c r="G749" s="82"/>
      <c r="H749" s="82"/>
      <c r="I749" s="82"/>
      <c r="J749" s="82"/>
      <c r="K749" s="82"/>
      <c r="L749" s="82"/>
      <c r="M749" s="82"/>
      <c r="N749" s="84"/>
      <c r="O749" s="82"/>
      <c r="P749" s="82"/>
      <c r="Q749" s="82"/>
      <c r="R749" s="82"/>
      <c r="S749" s="82"/>
      <c r="T749" s="82"/>
      <c r="U749" s="82"/>
      <c r="V749" s="82">
        <f>IF(V618="-","-",V618*INDEX('3c Mappings'!$C$8:$O$21,MATCH($C749,'3c Mappings'!$B$8:$B$21,0),MATCH($B749,'3c Mappings'!$C$7:$O$7,0)))</f>
        <v>0</v>
      </c>
      <c r="W749" s="82">
        <f>IF(W618="-","-",W618*INDEX('3c Mappings'!$C$8:$O$21,MATCH($C749,'3c Mappings'!$B$8:$B$21,0),MATCH($B749,'3c Mappings'!$C$7:$O$7,0)))</f>
        <v>0</v>
      </c>
      <c r="X749" s="82" t="str">
        <f>IF(X618="-","-",X618*INDEX('3c Mappings'!$C$8:$O$21,MATCH($C749,'3c Mappings'!$B$8:$B$21,0),MATCH($B749,'3c Mappings'!$C$7:$O$7,0)))</f>
        <v>-</v>
      </c>
      <c r="Y749" s="82" t="str">
        <f>IF(Y618="-","-",Y618*INDEX('3c Mappings'!$C$8:$O$21,MATCH($C749,'3c Mappings'!$B$8:$B$21,0),MATCH($B749,'3c Mappings'!$C$7:$O$7,0)))</f>
        <v>-</v>
      </c>
      <c r="Z749" s="10"/>
    </row>
    <row r="750" spans="1:26" s="14" customFormat="1" ht="11.25">
      <c r="A750" s="10"/>
      <c r="B750" s="74" t="s">
        <v>162</v>
      </c>
      <c r="C750" s="155" t="s">
        <v>138</v>
      </c>
      <c r="D750" s="189"/>
      <c r="E750" s="29"/>
      <c r="F750" s="82"/>
      <c r="G750" s="82"/>
      <c r="H750" s="82"/>
      <c r="I750" s="82"/>
      <c r="J750" s="82"/>
      <c r="K750" s="82"/>
      <c r="L750" s="82"/>
      <c r="M750" s="82"/>
      <c r="N750" s="84"/>
      <c r="O750" s="82"/>
      <c r="P750" s="82"/>
      <c r="Q750" s="82"/>
      <c r="R750" s="82"/>
      <c r="S750" s="82"/>
      <c r="T750" s="82"/>
      <c r="U750" s="82"/>
      <c r="V750" s="82">
        <f>IF(V619="-","-",V619*INDEX('3c Mappings'!$C$8:$O$21,MATCH($C750,'3c Mappings'!$B$8:$B$21,0),MATCH($B750,'3c Mappings'!$C$7:$O$7,0)))</f>
        <v>0</v>
      </c>
      <c r="W750" s="82">
        <f>IF(W619="-","-",W619*INDEX('3c Mappings'!$C$8:$O$21,MATCH($C750,'3c Mappings'!$B$8:$B$21,0),MATCH($B750,'3c Mappings'!$C$7:$O$7,0)))</f>
        <v>0</v>
      </c>
      <c r="X750" s="82" t="str">
        <f>IF(X619="-","-",X619*INDEX('3c Mappings'!$C$8:$O$21,MATCH($C750,'3c Mappings'!$B$8:$B$21,0),MATCH($B750,'3c Mappings'!$C$7:$O$7,0)))</f>
        <v>-</v>
      </c>
      <c r="Y750" s="82" t="str">
        <f>IF(Y619="-","-",Y619*INDEX('3c Mappings'!$C$8:$O$21,MATCH($C750,'3c Mappings'!$B$8:$B$21,0),MATCH($B750,'3c Mappings'!$C$7:$O$7,0)))</f>
        <v>-</v>
      </c>
      <c r="Z750" s="10"/>
    </row>
    <row r="751" spans="1:26" s="14" customFormat="1" ht="11.25">
      <c r="A751" s="10"/>
      <c r="B751" s="74" t="s">
        <v>163</v>
      </c>
      <c r="C751" s="155" t="s">
        <v>138</v>
      </c>
      <c r="D751" s="189"/>
      <c r="E751" s="29"/>
      <c r="F751" s="82"/>
      <c r="G751" s="82"/>
      <c r="H751" s="82"/>
      <c r="I751" s="82"/>
      <c r="J751" s="82"/>
      <c r="K751" s="82"/>
      <c r="L751" s="82"/>
      <c r="M751" s="82"/>
      <c r="N751" s="84"/>
      <c r="O751" s="82"/>
      <c r="P751" s="82"/>
      <c r="Q751" s="82"/>
      <c r="R751" s="82"/>
      <c r="S751" s="82"/>
      <c r="T751" s="82"/>
      <c r="U751" s="82"/>
      <c r="V751" s="82">
        <f>IF(V620="-","-",V620*INDEX('3c Mappings'!$C$8:$O$21,MATCH($C751,'3c Mappings'!$B$8:$B$21,0),MATCH($B751,'3c Mappings'!$C$7:$O$7,0)))</f>
        <v>0</v>
      </c>
      <c r="W751" s="82">
        <f>IF(W620="-","-",W620*INDEX('3c Mappings'!$C$8:$O$21,MATCH($C751,'3c Mappings'!$B$8:$B$21,0),MATCH($B751,'3c Mappings'!$C$7:$O$7,0)))</f>
        <v>0</v>
      </c>
      <c r="X751" s="82" t="str">
        <f>IF(X620="-","-",X620*INDEX('3c Mappings'!$C$8:$O$21,MATCH($C751,'3c Mappings'!$B$8:$B$21,0),MATCH($B751,'3c Mappings'!$C$7:$O$7,0)))</f>
        <v>-</v>
      </c>
      <c r="Y751" s="82" t="str">
        <f>IF(Y620="-","-",Y620*INDEX('3c Mappings'!$C$8:$O$21,MATCH($C751,'3c Mappings'!$B$8:$B$21,0),MATCH($B751,'3c Mappings'!$C$7:$O$7,0)))</f>
        <v>-</v>
      </c>
      <c r="Z751" s="10"/>
    </row>
    <row r="752" spans="1:26" s="14" customFormat="1" ht="11.25">
      <c r="A752" s="10"/>
      <c r="B752" s="74" t="s">
        <v>164</v>
      </c>
      <c r="C752" s="155" t="s">
        <v>138</v>
      </c>
      <c r="D752" s="189"/>
      <c r="E752" s="29"/>
      <c r="F752" s="82"/>
      <c r="G752" s="82"/>
      <c r="H752" s="82"/>
      <c r="I752" s="82"/>
      <c r="J752" s="82"/>
      <c r="K752" s="82"/>
      <c r="L752" s="82"/>
      <c r="M752" s="82"/>
      <c r="N752" s="84"/>
      <c r="O752" s="82"/>
      <c r="P752" s="82"/>
      <c r="Q752" s="82"/>
      <c r="R752" s="82"/>
      <c r="S752" s="82"/>
      <c r="T752" s="82"/>
      <c r="U752" s="82"/>
      <c r="V752" s="82">
        <f>IF(V621="-","-",V621*INDEX('3c Mappings'!$C$8:$O$21,MATCH($C752,'3c Mappings'!$B$8:$B$21,0),MATCH($B752,'3c Mappings'!$C$7:$O$7,0)))</f>
        <v>0</v>
      </c>
      <c r="W752" s="82">
        <f>IF(W621="-","-",W621*INDEX('3c Mappings'!$C$8:$O$21,MATCH($C752,'3c Mappings'!$B$8:$B$21,0),MATCH($B752,'3c Mappings'!$C$7:$O$7,0)))</f>
        <v>0</v>
      </c>
      <c r="X752" s="82" t="str">
        <f>IF(X621="-","-",X621*INDEX('3c Mappings'!$C$8:$O$21,MATCH($C752,'3c Mappings'!$B$8:$B$21,0),MATCH($B752,'3c Mappings'!$C$7:$O$7,0)))</f>
        <v>-</v>
      </c>
      <c r="Y752" s="82" t="str">
        <f>IF(Y621="-","-",Y621*INDEX('3c Mappings'!$C$8:$O$21,MATCH($C752,'3c Mappings'!$B$8:$B$21,0),MATCH($B752,'3c Mappings'!$C$7:$O$7,0)))</f>
        <v>-</v>
      </c>
      <c r="Z752" s="10"/>
    </row>
    <row r="753" spans="1:26" s="14" customFormat="1" ht="11.25">
      <c r="A753" s="10"/>
      <c r="B753" s="74" t="s">
        <v>165</v>
      </c>
      <c r="C753" s="155" t="s">
        <v>138</v>
      </c>
      <c r="D753" s="189"/>
      <c r="E753" s="29"/>
      <c r="F753" s="82"/>
      <c r="G753" s="82"/>
      <c r="H753" s="82"/>
      <c r="I753" s="82"/>
      <c r="J753" s="82"/>
      <c r="K753" s="82"/>
      <c r="L753" s="82"/>
      <c r="M753" s="82"/>
      <c r="N753" s="84"/>
      <c r="O753" s="82"/>
      <c r="P753" s="82"/>
      <c r="Q753" s="82"/>
      <c r="R753" s="82"/>
      <c r="S753" s="82"/>
      <c r="T753" s="82"/>
      <c r="U753" s="82"/>
      <c r="V753" s="82">
        <f>IF(V622="-","-",V622*INDEX('3c Mappings'!$C$8:$O$21,MATCH($C753,'3c Mappings'!$B$8:$B$21,0),MATCH($B753,'3c Mappings'!$C$7:$O$7,0)))</f>
        <v>0</v>
      </c>
      <c r="W753" s="82">
        <f>IF(W622="-","-",W622*INDEX('3c Mappings'!$C$8:$O$21,MATCH($C753,'3c Mappings'!$B$8:$B$21,0),MATCH($B753,'3c Mappings'!$C$7:$O$7,0)))</f>
        <v>0</v>
      </c>
      <c r="X753" s="82" t="str">
        <f>IF(X622="-","-",X622*INDEX('3c Mappings'!$C$8:$O$21,MATCH($C753,'3c Mappings'!$B$8:$B$21,0),MATCH($B753,'3c Mappings'!$C$7:$O$7,0)))</f>
        <v>-</v>
      </c>
      <c r="Y753" s="82" t="str">
        <f>IF(Y622="-","-",Y622*INDEX('3c Mappings'!$C$8:$O$21,MATCH($C753,'3c Mappings'!$B$8:$B$21,0),MATCH($B753,'3c Mappings'!$C$7:$O$7,0)))</f>
        <v>-</v>
      </c>
      <c r="Z753" s="10"/>
    </row>
    <row r="754" spans="1:26" s="14" customFormat="1" ht="11.25">
      <c r="A754" s="10"/>
      <c r="B754" s="74" t="s">
        <v>166</v>
      </c>
      <c r="C754" s="155" t="s">
        <v>138</v>
      </c>
      <c r="D754" s="189"/>
      <c r="E754" s="29"/>
      <c r="F754" s="82"/>
      <c r="G754" s="82"/>
      <c r="H754" s="82"/>
      <c r="I754" s="82"/>
      <c r="J754" s="82"/>
      <c r="K754" s="82"/>
      <c r="L754" s="82"/>
      <c r="M754" s="82"/>
      <c r="N754" s="84"/>
      <c r="O754" s="82"/>
      <c r="P754" s="82"/>
      <c r="Q754" s="82"/>
      <c r="R754" s="82"/>
      <c r="S754" s="82"/>
      <c r="T754" s="82"/>
      <c r="U754" s="82"/>
      <c r="V754" s="82">
        <f>IF(V623="-","-",V623*INDEX('3c Mappings'!$C$8:$O$21,MATCH($C754,'3c Mappings'!$B$8:$B$21,0),MATCH($B754,'3c Mappings'!$C$7:$O$7,0)))</f>
        <v>0</v>
      </c>
      <c r="W754" s="82">
        <f>IF(W623="-","-",W623*INDEX('3c Mappings'!$C$8:$O$21,MATCH($C754,'3c Mappings'!$B$8:$B$21,0),MATCH($B754,'3c Mappings'!$C$7:$O$7,0)))</f>
        <v>0</v>
      </c>
      <c r="X754" s="82" t="str">
        <f>IF(X623="-","-",X623*INDEX('3c Mappings'!$C$8:$O$21,MATCH($C754,'3c Mappings'!$B$8:$B$21,0),MATCH($B754,'3c Mappings'!$C$7:$O$7,0)))</f>
        <v>-</v>
      </c>
      <c r="Y754" s="82" t="str">
        <f>IF(Y623="-","-",Y623*INDEX('3c Mappings'!$C$8:$O$21,MATCH($C754,'3c Mappings'!$B$8:$B$21,0),MATCH($B754,'3c Mappings'!$C$7:$O$7,0)))</f>
        <v>-</v>
      </c>
      <c r="Z754" s="10"/>
    </row>
    <row r="755" spans="1:26" s="14" customFormat="1" ht="11.25">
      <c r="A755" s="10"/>
      <c r="B755" s="74" t="s">
        <v>167</v>
      </c>
      <c r="C755" s="155" t="s">
        <v>138</v>
      </c>
      <c r="D755" s="189"/>
      <c r="E755" s="29"/>
      <c r="F755" s="82"/>
      <c r="G755" s="82"/>
      <c r="H755" s="82"/>
      <c r="I755" s="82"/>
      <c r="J755" s="82"/>
      <c r="K755" s="82"/>
      <c r="L755" s="82"/>
      <c r="M755" s="82"/>
      <c r="N755" s="84"/>
      <c r="O755" s="82"/>
      <c r="P755" s="82"/>
      <c r="Q755" s="82"/>
      <c r="R755" s="82"/>
      <c r="S755" s="82"/>
      <c r="T755" s="82"/>
      <c r="U755" s="82"/>
      <c r="V755" s="82">
        <f>IF(V624="-","-",V624*INDEX('3c Mappings'!$C$8:$O$21,MATCH($C755,'3c Mappings'!$B$8:$B$21,0),MATCH($B755,'3c Mappings'!$C$7:$O$7,0)))</f>
        <v>1.4460544451124213</v>
      </c>
      <c r="W755" s="82">
        <f>IF(W624="-","-",W624*INDEX('3c Mappings'!$C$8:$O$21,MATCH($C755,'3c Mappings'!$B$8:$B$21,0),MATCH($B755,'3c Mappings'!$C$7:$O$7,0)))</f>
        <v>1.3701076131949264</v>
      </c>
      <c r="X755" s="82" t="str">
        <f>IF(X624="-","-",X624*INDEX('3c Mappings'!$C$8:$O$21,MATCH($C755,'3c Mappings'!$B$8:$B$21,0),MATCH($B755,'3c Mappings'!$C$7:$O$7,0)))</f>
        <v>-</v>
      </c>
      <c r="Y755" s="82" t="str">
        <f>IF(Y624="-","-",Y624*INDEX('3c Mappings'!$C$8:$O$21,MATCH($C755,'3c Mappings'!$B$8:$B$21,0),MATCH($B755,'3c Mappings'!$C$7:$O$7,0)))</f>
        <v>-</v>
      </c>
      <c r="Z755" s="10"/>
    </row>
    <row r="756" spans="1:26" s="14" customFormat="1" ht="11.25">
      <c r="A756" s="10"/>
      <c r="B756" s="74" t="s">
        <v>168</v>
      </c>
      <c r="C756" s="155" t="s">
        <v>138</v>
      </c>
      <c r="D756" s="189"/>
      <c r="E756" s="29"/>
      <c r="F756" s="82"/>
      <c r="G756" s="82"/>
      <c r="H756" s="82"/>
      <c r="I756" s="82"/>
      <c r="J756" s="82"/>
      <c r="K756" s="82"/>
      <c r="L756" s="82"/>
      <c r="M756" s="82"/>
      <c r="N756" s="84"/>
      <c r="O756" s="82"/>
      <c r="P756" s="82"/>
      <c r="Q756" s="82"/>
      <c r="R756" s="82"/>
      <c r="S756" s="82"/>
      <c r="T756" s="82"/>
      <c r="U756" s="82"/>
      <c r="V756" s="82">
        <f>IF(V625="-","-",V625*INDEX('3c Mappings'!$C$8:$O$21,MATCH($C756,'3c Mappings'!$B$8:$B$21,0),MATCH($B756,'3c Mappings'!$C$7:$O$7,0)))</f>
        <v>149.97439527138155</v>
      </c>
      <c r="W756" s="82">
        <f>IF(W625="-","-",W625*INDEX('3c Mappings'!$C$8:$O$21,MATCH($C756,'3c Mappings'!$B$8:$B$21,0),MATCH($B756,'3c Mappings'!$C$7:$O$7,0)))</f>
        <v>142.0885390230948</v>
      </c>
      <c r="X756" s="82" t="str">
        <f>IF(X625="-","-",X625*INDEX('3c Mappings'!$C$8:$O$21,MATCH($C756,'3c Mappings'!$B$8:$B$21,0),MATCH($B756,'3c Mappings'!$C$7:$O$7,0)))</f>
        <v>-</v>
      </c>
      <c r="Y756" s="82" t="str">
        <f>IF(Y625="-","-",Y625*INDEX('3c Mappings'!$C$8:$O$21,MATCH($C756,'3c Mappings'!$B$8:$B$21,0),MATCH($B756,'3c Mappings'!$C$7:$O$7,0)))</f>
        <v>-</v>
      </c>
      <c r="Z756" s="10"/>
    </row>
    <row r="757" spans="1:26" s="14" customFormat="1" ht="12.6" customHeight="1">
      <c r="A757" s="10"/>
      <c r="B757" s="74" t="s">
        <v>156</v>
      </c>
      <c r="C757" s="155" t="s">
        <v>139</v>
      </c>
      <c r="D757" s="189"/>
      <c r="E757" s="29"/>
      <c r="F757" s="82"/>
      <c r="G757" s="82"/>
      <c r="H757" s="82"/>
      <c r="I757" s="82"/>
      <c r="J757" s="82"/>
      <c r="K757" s="82"/>
      <c r="L757" s="82"/>
      <c r="M757" s="82"/>
      <c r="N757" s="84"/>
      <c r="O757" s="82"/>
      <c r="P757" s="82"/>
      <c r="Q757" s="82"/>
      <c r="R757" s="82"/>
      <c r="S757" s="82"/>
      <c r="T757" s="82"/>
      <c r="U757" s="82"/>
      <c r="V757" s="82">
        <f>IF(V613="-","-",V613*INDEX('3c Mappings'!$C$8:$O$21,MATCH($C757,'3c Mappings'!$B$8:$B$21,0),MATCH($B757,'3c Mappings'!$C$7:$O$7,0)))</f>
        <v>0</v>
      </c>
      <c r="W757" s="82">
        <f>IF(W613="-","-",W613*INDEX('3c Mappings'!$C$8:$O$21,MATCH($C757,'3c Mappings'!$B$8:$B$21,0),MATCH($B757,'3c Mappings'!$C$7:$O$7,0)))</f>
        <v>0</v>
      </c>
      <c r="X757" s="82" t="str">
        <f>IF(X613="-","-",X613*INDEX('3c Mappings'!$C$8:$O$21,MATCH($C757,'3c Mappings'!$B$8:$B$21,0),MATCH($B757,'3c Mappings'!$C$7:$O$7,0)))</f>
        <v>-</v>
      </c>
      <c r="Y757" s="82" t="str">
        <f>IF(Y613="-","-",Y613*INDEX('3c Mappings'!$C$8:$O$21,MATCH($C757,'3c Mappings'!$B$8:$B$21,0),MATCH($B757,'3c Mappings'!$C$7:$O$7,0)))</f>
        <v>-</v>
      </c>
      <c r="Z757" s="10"/>
    </row>
    <row r="758" spans="1:26" s="14" customFormat="1" ht="11.25">
      <c r="A758" s="10"/>
      <c r="B758" s="74" t="s">
        <v>157</v>
      </c>
      <c r="C758" s="155" t="s">
        <v>139</v>
      </c>
      <c r="D758" s="189"/>
      <c r="E758" s="29"/>
      <c r="F758" s="82"/>
      <c r="G758" s="82"/>
      <c r="H758" s="82"/>
      <c r="I758" s="82"/>
      <c r="J758" s="82"/>
      <c r="K758" s="82"/>
      <c r="L758" s="82"/>
      <c r="M758" s="82"/>
      <c r="N758" s="84"/>
      <c r="O758" s="82"/>
      <c r="P758" s="82"/>
      <c r="Q758" s="82"/>
      <c r="R758" s="82"/>
      <c r="S758" s="82"/>
      <c r="T758" s="82"/>
      <c r="U758" s="82"/>
      <c r="V758" s="82">
        <f>IF(V614="-","-",V614*INDEX('3c Mappings'!$C$8:$O$21,MATCH($C758,'3c Mappings'!$B$8:$B$21,0),MATCH($B758,'3c Mappings'!$C$7:$O$7,0)))</f>
        <v>0</v>
      </c>
      <c r="W758" s="82">
        <f>IF(W614="-","-",W614*INDEX('3c Mappings'!$C$8:$O$21,MATCH($C758,'3c Mappings'!$B$8:$B$21,0),MATCH($B758,'3c Mappings'!$C$7:$O$7,0)))</f>
        <v>0</v>
      </c>
      <c r="X758" s="82" t="str">
        <f>IF(X614="-","-",X614*INDEX('3c Mappings'!$C$8:$O$21,MATCH($C758,'3c Mappings'!$B$8:$B$21,0),MATCH($B758,'3c Mappings'!$C$7:$O$7,0)))</f>
        <v>-</v>
      </c>
      <c r="Y758" s="82" t="str">
        <f>IF(Y614="-","-",Y614*INDEX('3c Mappings'!$C$8:$O$21,MATCH($C758,'3c Mappings'!$B$8:$B$21,0),MATCH($B758,'3c Mappings'!$C$7:$O$7,0)))</f>
        <v>-</v>
      </c>
      <c r="Z758" s="10"/>
    </row>
    <row r="759" spans="1:26" s="14" customFormat="1" ht="11.25">
      <c r="A759" s="10"/>
      <c r="B759" s="74" t="s">
        <v>158</v>
      </c>
      <c r="C759" s="155" t="s">
        <v>139</v>
      </c>
      <c r="D759" s="189"/>
      <c r="E759" s="29"/>
      <c r="F759" s="82"/>
      <c r="G759" s="82"/>
      <c r="H759" s="82"/>
      <c r="I759" s="82"/>
      <c r="J759" s="82"/>
      <c r="K759" s="82"/>
      <c r="L759" s="82"/>
      <c r="M759" s="82"/>
      <c r="N759" s="84"/>
      <c r="O759" s="82"/>
      <c r="P759" s="82"/>
      <c r="Q759" s="82"/>
      <c r="R759" s="82"/>
      <c r="S759" s="82"/>
      <c r="T759" s="82"/>
      <c r="U759" s="82"/>
      <c r="V759" s="82">
        <f>IF(V615="-","-",V615*INDEX('3c Mappings'!$C$8:$O$21,MATCH($C759,'3c Mappings'!$B$8:$B$21,0),MATCH($B759,'3c Mappings'!$C$7:$O$7,0)))</f>
        <v>0</v>
      </c>
      <c r="W759" s="82">
        <f>IF(W615="-","-",W615*INDEX('3c Mappings'!$C$8:$O$21,MATCH($C759,'3c Mappings'!$B$8:$B$21,0),MATCH($B759,'3c Mappings'!$C$7:$O$7,0)))</f>
        <v>0</v>
      </c>
      <c r="X759" s="82" t="str">
        <f>IF(X615="-","-",X615*INDEX('3c Mappings'!$C$8:$O$21,MATCH($C759,'3c Mappings'!$B$8:$B$21,0),MATCH($B759,'3c Mappings'!$C$7:$O$7,0)))</f>
        <v>-</v>
      </c>
      <c r="Y759" s="82" t="str">
        <f>IF(Y615="-","-",Y615*INDEX('3c Mappings'!$C$8:$O$21,MATCH($C759,'3c Mappings'!$B$8:$B$21,0),MATCH($B759,'3c Mappings'!$C$7:$O$7,0)))</f>
        <v>-</v>
      </c>
      <c r="Z759" s="10"/>
    </row>
    <row r="760" spans="1:26" s="14" customFormat="1" ht="11.25">
      <c r="A760" s="10"/>
      <c r="B760" s="74" t="s">
        <v>159</v>
      </c>
      <c r="C760" s="155" t="s">
        <v>139</v>
      </c>
      <c r="D760" s="189"/>
      <c r="E760" s="29"/>
      <c r="F760" s="82"/>
      <c r="G760" s="82"/>
      <c r="H760" s="82"/>
      <c r="I760" s="82"/>
      <c r="J760" s="82"/>
      <c r="K760" s="82"/>
      <c r="L760" s="82"/>
      <c r="M760" s="82"/>
      <c r="N760" s="84"/>
      <c r="O760" s="82"/>
      <c r="P760" s="82"/>
      <c r="Q760" s="82"/>
      <c r="R760" s="82"/>
      <c r="S760" s="82"/>
      <c r="T760" s="82"/>
      <c r="U760" s="82"/>
      <c r="V760" s="82">
        <f>IF(V616="-","-",V616*INDEX('3c Mappings'!$C$8:$O$21,MATCH($C760,'3c Mappings'!$B$8:$B$21,0),MATCH($B760,'3c Mappings'!$C$7:$O$7,0)))</f>
        <v>0</v>
      </c>
      <c r="W760" s="82">
        <f>IF(W616="-","-",W616*INDEX('3c Mappings'!$C$8:$O$21,MATCH($C760,'3c Mappings'!$B$8:$B$21,0),MATCH($B760,'3c Mappings'!$C$7:$O$7,0)))</f>
        <v>0</v>
      </c>
      <c r="X760" s="82" t="str">
        <f>IF(X616="-","-",X616*INDEX('3c Mappings'!$C$8:$O$21,MATCH($C760,'3c Mappings'!$B$8:$B$21,0),MATCH($B760,'3c Mappings'!$C$7:$O$7,0)))</f>
        <v>-</v>
      </c>
      <c r="Y760" s="82" t="str">
        <f>IF(Y616="-","-",Y616*INDEX('3c Mappings'!$C$8:$O$21,MATCH($C760,'3c Mappings'!$B$8:$B$21,0),MATCH($B760,'3c Mappings'!$C$7:$O$7,0)))</f>
        <v>-</v>
      </c>
      <c r="Z760" s="10"/>
    </row>
    <row r="761" spans="1:26" s="14" customFormat="1" ht="11.25">
      <c r="A761" s="10"/>
      <c r="B761" s="74" t="s">
        <v>160</v>
      </c>
      <c r="C761" s="155" t="s">
        <v>139</v>
      </c>
      <c r="D761" s="189"/>
      <c r="E761" s="29"/>
      <c r="F761" s="82"/>
      <c r="G761" s="82"/>
      <c r="H761" s="82"/>
      <c r="I761" s="82"/>
      <c r="J761" s="82"/>
      <c r="K761" s="82"/>
      <c r="L761" s="82"/>
      <c r="M761" s="82"/>
      <c r="N761" s="84"/>
      <c r="O761" s="82"/>
      <c r="P761" s="82"/>
      <c r="Q761" s="82"/>
      <c r="R761" s="82"/>
      <c r="S761" s="82"/>
      <c r="T761" s="82"/>
      <c r="U761" s="82"/>
      <c r="V761" s="82">
        <f>IF(V617="-","-",V617*INDEX('3c Mappings'!$C$8:$O$21,MATCH($C761,'3c Mappings'!$B$8:$B$21,0),MATCH($B761,'3c Mappings'!$C$7:$O$7,0)))</f>
        <v>0</v>
      </c>
      <c r="W761" s="82">
        <f>IF(W617="-","-",W617*INDEX('3c Mappings'!$C$8:$O$21,MATCH($C761,'3c Mappings'!$B$8:$B$21,0),MATCH($B761,'3c Mappings'!$C$7:$O$7,0)))</f>
        <v>0</v>
      </c>
      <c r="X761" s="82" t="str">
        <f>IF(X617="-","-",X617*INDEX('3c Mappings'!$C$8:$O$21,MATCH($C761,'3c Mappings'!$B$8:$B$21,0),MATCH($B761,'3c Mappings'!$C$7:$O$7,0)))</f>
        <v>-</v>
      </c>
      <c r="Y761" s="82" t="str">
        <f>IF(Y617="-","-",Y617*INDEX('3c Mappings'!$C$8:$O$21,MATCH($C761,'3c Mappings'!$B$8:$B$21,0),MATCH($B761,'3c Mappings'!$C$7:$O$7,0)))</f>
        <v>-</v>
      </c>
      <c r="Z761" s="10"/>
    </row>
    <row r="762" spans="1:26" s="14" customFormat="1" ht="11.25">
      <c r="A762" s="10"/>
      <c r="B762" s="74" t="s">
        <v>161</v>
      </c>
      <c r="C762" s="155" t="s">
        <v>139</v>
      </c>
      <c r="D762" s="189"/>
      <c r="E762" s="29"/>
      <c r="F762" s="82"/>
      <c r="G762" s="82"/>
      <c r="H762" s="82"/>
      <c r="I762" s="82"/>
      <c r="J762" s="82"/>
      <c r="K762" s="82"/>
      <c r="L762" s="82"/>
      <c r="M762" s="82"/>
      <c r="N762" s="84"/>
      <c r="O762" s="82"/>
      <c r="P762" s="82"/>
      <c r="Q762" s="82"/>
      <c r="R762" s="82"/>
      <c r="S762" s="82"/>
      <c r="T762" s="82"/>
      <c r="U762" s="82"/>
      <c r="V762" s="82">
        <f>IF(V618="-","-",V618*INDEX('3c Mappings'!$C$8:$O$21,MATCH($C762,'3c Mappings'!$B$8:$B$21,0),MATCH($B762,'3c Mappings'!$C$7:$O$7,0)))</f>
        <v>0</v>
      </c>
      <c r="W762" s="82">
        <f>IF(W618="-","-",W618*INDEX('3c Mappings'!$C$8:$O$21,MATCH($C762,'3c Mappings'!$B$8:$B$21,0),MATCH($B762,'3c Mappings'!$C$7:$O$7,0)))</f>
        <v>0</v>
      </c>
      <c r="X762" s="82" t="str">
        <f>IF(X618="-","-",X618*INDEX('3c Mappings'!$C$8:$O$21,MATCH($C762,'3c Mappings'!$B$8:$B$21,0),MATCH($B762,'3c Mappings'!$C$7:$O$7,0)))</f>
        <v>-</v>
      </c>
      <c r="Y762" s="82" t="str">
        <f>IF(Y618="-","-",Y618*INDEX('3c Mappings'!$C$8:$O$21,MATCH($C762,'3c Mappings'!$B$8:$B$21,0),MATCH($B762,'3c Mappings'!$C$7:$O$7,0)))</f>
        <v>-</v>
      </c>
      <c r="Z762" s="10"/>
    </row>
    <row r="763" spans="1:26" s="14" customFormat="1" ht="11.25">
      <c r="A763" s="10"/>
      <c r="B763" s="74" t="s">
        <v>162</v>
      </c>
      <c r="C763" s="155" t="s">
        <v>139</v>
      </c>
      <c r="D763" s="189"/>
      <c r="E763" s="29"/>
      <c r="F763" s="82"/>
      <c r="G763" s="82"/>
      <c r="H763" s="82"/>
      <c r="I763" s="82"/>
      <c r="J763" s="82"/>
      <c r="K763" s="82"/>
      <c r="L763" s="82"/>
      <c r="M763" s="82"/>
      <c r="N763" s="84"/>
      <c r="O763" s="82"/>
      <c r="P763" s="82"/>
      <c r="Q763" s="82"/>
      <c r="R763" s="82"/>
      <c r="S763" s="82"/>
      <c r="T763" s="82"/>
      <c r="U763" s="82"/>
      <c r="V763" s="82">
        <f>IF(V619="-","-",V619*INDEX('3c Mappings'!$C$8:$O$21,MATCH($C763,'3c Mappings'!$B$8:$B$21,0),MATCH($B763,'3c Mappings'!$C$7:$O$7,0)))</f>
        <v>0</v>
      </c>
      <c r="W763" s="82">
        <f>IF(W619="-","-",W619*INDEX('3c Mappings'!$C$8:$O$21,MATCH($C763,'3c Mappings'!$B$8:$B$21,0),MATCH($B763,'3c Mappings'!$C$7:$O$7,0)))</f>
        <v>0</v>
      </c>
      <c r="X763" s="82" t="str">
        <f>IF(X619="-","-",X619*INDEX('3c Mappings'!$C$8:$O$21,MATCH($C763,'3c Mappings'!$B$8:$B$21,0),MATCH($B763,'3c Mappings'!$C$7:$O$7,0)))</f>
        <v>-</v>
      </c>
      <c r="Y763" s="82" t="str">
        <f>IF(Y619="-","-",Y619*INDEX('3c Mappings'!$C$8:$O$21,MATCH($C763,'3c Mappings'!$B$8:$B$21,0),MATCH($B763,'3c Mappings'!$C$7:$O$7,0)))</f>
        <v>-</v>
      </c>
      <c r="Z763" s="10"/>
    </row>
    <row r="764" spans="1:26" s="14" customFormat="1" ht="11.25">
      <c r="A764" s="10"/>
      <c r="B764" s="74" t="s">
        <v>163</v>
      </c>
      <c r="C764" s="155" t="s">
        <v>139</v>
      </c>
      <c r="D764" s="189"/>
      <c r="E764" s="29"/>
      <c r="F764" s="82"/>
      <c r="G764" s="82"/>
      <c r="H764" s="82"/>
      <c r="I764" s="82"/>
      <c r="J764" s="82"/>
      <c r="K764" s="82"/>
      <c r="L764" s="82"/>
      <c r="M764" s="82"/>
      <c r="N764" s="84"/>
      <c r="O764" s="82"/>
      <c r="P764" s="82"/>
      <c r="Q764" s="82"/>
      <c r="R764" s="82"/>
      <c r="S764" s="82"/>
      <c r="T764" s="82"/>
      <c r="U764" s="82"/>
      <c r="V764" s="82">
        <f>IF(V620="-","-",V620*INDEX('3c Mappings'!$C$8:$O$21,MATCH($C764,'3c Mappings'!$B$8:$B$21,0),MATCH($B764,'3c Mappings'!$C$7:$O$7,0)))</f>
        <v>0</v>
      </c>
      <c r="W764" s="82">
        <f>IF(W620="-","-",W620*INDEX('3c Mappings'!$C$8:$O$21,MATCH($C764,'3c Mappings'!$B$8:$B$21,0),MATCH($B764,'3c Mappings'!$C$7:$O$7,0)))</f>
        <v>0</v>
      </c>
      <c r="X764" s="82" t="str">
        <f>IF(X620="-","-",X620*INDEX('3c Mappings'!$C$8:$O$21,MATCH($C764,'3c Mappings'!$B$8:$B$21,0),MATCH($B764,'3c Mappings'!$C$7:$O$7,0)))</f>
        <v>-</v>
      </c>
      <c r="Y764" s="82" t="str">
        <f>IF(Y620="-","-",Y620*INDEX('3c Mappings'!$C$8:$O$21,MATCH($C764,'3c Mappings'!$B$8:$B$21,0),MATCH($B764,'3c Mappings'!$C$7:$O$7,0)))</f>
        <v>-</v>
      </c>
      <c r="Z764" s="10"/>
    </row>
    <row r="765" spans="1:26" s="14" customFormat="1" ht="11.25">
      <c r="A765" s="10"/>
      <c r="B765" s="74" t="s">
        <v>164</v>
      </c>
      <c r="C765" s="155" t="s">
        <v>139</v>
      </c>
      <c r="D765" s="189"/>
      <c r="E765" s="29"/>
      <c r="F765" s="82"/>
      <c r="G765" s="82"/>
      <c r="H765" s="82"/>
      <c r="I765" s="82"/>
      <c r="J765" s="82"/>
      <c r="K765" s="82"/>
      <c r="L765" s="82"/>
      <c r="M765" s="82"/>
      <c r="N765" s="84"/>
      <c r="O765" s="82"/>
      <c r="P765" s="82"/>
      <c r="Q765" s="82"/>
      <c r="R765" s="82"/>
      <c r="S765" s="82"/>
      <c r="T765" s="82"/>
      <c r="U765" s="82"/>
      <c r="V765" s="82">
        <f>IF(V621="-","-",V621*INDEX('3c Mappings'!$C$8:$O$21,MATCH($C765,'3c Mappings'!$B$8:$B$21,0),MATCH($B765,'3c Mappings'!$C$7:$O$7,0)))</f>
        <v>2.2868952730486836</v>
      </c>
      <c r="W765" s="82">
        <f>IF(W621="-","-",W621*INDEX('3c Mappings'!$C$8:$O$21,MATCH($C765,'3c Mappings'!$B$8:$B$21,0),MATCH($B765,'3c Mappings'!$C$7:$O$7,0)))</f>
        <v>2.1957316481857889</v>
      </c>
      <c r="X765" s="82" t="str">
        <f>IF(X621="-","-",X621*INDEX('3c Mappings'!$C$8:$O$21,MATCH($C765,'3c Mappings'!$B$8:$B$21,0),MATCH($B765,'3c Mappings'!$C$7:$O$7,0)))</f>
        <v>-</v>
      </c>
      <c r="Y765" s="82" t="str">
        <f>IF(Y621="-","-",Y621*INDEX('3c Mappings'!$C$8:$O$21,MATCH($C765,'3c Mappings'!$B$8:$B$21,0),MATCH($B765,'3c Mappings'!$C$7:$O$7,0)))</f>
        <v>-</v>
      </c>
      <c r="Z765" s="10"/>
    </row>
    <row r="766" spans="1:26" s="14" customFormat="1" ht="11.25">
      <c r="A766" s="10"/>
      <c r="B766" s="74" t="s">
        <v>165</v>
      </c>
      <c r="C766" s="155" t="s">
        <v>139</v>
      </c>
      <c r="D766" s="189"/>
      <c r="E766" s="29"/>
      <c r="F766" s="82"/>
      <c r="G766" s="82"/>
      <c r="H766" s="82"/>
      <c r="I766" s="82"/>
      <c r="J766" s="82"/>
      <c r="K766" s="82"/>
      <c r="L766" s="82"/>
      <c r="M766" s="82"/>
      <c r="N766" s="84"/>
      <c r="O766" s="82"/>
      <c r="P766" s="82"/>
      <c r="Q766" s="82"/>
      <c r="R766" s="82"/>
      <c r="S766" s="82"/>
      <c r="T766" s="82"/>
      <c r="U766" s="82"/>
      <c r="V766" s="82">
        <f>IF(V622="-","-",V622*INDEX('3c Mappings'!$C$8:$O$21,MATCH($C766,'3c Mappings'!$B$8:$B$21,0),MATCH($B766,'3c Mappings'!$C$7:$O$7,0)))</f>
        <v>159.194462582016</v>
      </c>
      <c r="W766" s="82">
        <f>IF(W622="-","-",W622*INDEX('3c Mappings'!$C$8:$O$21,MATCH($C766,'3c Mappings'!$B$8:$B$21,0),MATCH($B766,'3c Mappings'!$C$7:$O$7,0)))</f>
        <v>150.8084180711746</v>
      </c>
      <c r="X766" s="82" t="str">
        <f>IF(X622="-","-",X622*INDEX('3c Mappings'!$C$8:$O$21,MATCH($C766,'3c Mappings'!$B$8:$B$21,0),MATCH($B766,'3c Mappings'!$C$7:$O$7,0)))</f>
        <v>-</v>
      </c>
      <c r="Y766" s="82" t="str">
        <f>IF(Y622="-","-",Y622*INDEX('3c Mappings'!$C$8:$O$21,MATCH($C766,'3c Mappings'!$B$8:$B$21,0),MATCH($B766,'3c Mappings'!$C$7:$O$7,0)))</f>
        <v>-</v>
      </c>
      <c r="Z766" s="10"/>
    </row>
    <row r="767" spans="1:26" s="14" customFormat="1" ht="11.25">
      <c r="A767" s="10"/>
      <c r="B767" s="74" t="s">
        <v>166</v>
      </c>
      <c r="C767" s="155" t="s">
        <v>139</v>
      </c>
      <c r="D767" s="189"/>
      <c r="E767" s="29"/>
      <c r="F767" s="82"/>
      <c r="G767" s="82"/>
      <c r="H767" s="82"/>
      <c r="I767" s="82"/>
      <c r="J767" s="82"/>
      <c r="K767" s="82"/>
      <c r="L767" s="82"/>
      <c r="M767" s="82"/>
      <c r="N767" s="84"/>
      <c r="O767" s="82"/>
      <c r="P767" s="82"/>
      <c r="Q767" s="82"/>
      <c r="R767" s="82"/>
      <c r="S767" s="82"/>
      <c r="T767" s="82"/>
      <c r="U767" s="82"/>
      <c r="V767" s="82">
        <f>IF(V623="-","-",V623*INDEX('3c Mappings'!$C$8:$O$21,MATCH($C767,'3c Mappings'!$B$8:$B$21,0),MATCH($B767,'3c Mappings'!$C$7:$O$7,0)))</f>
        <v>0</v>
      </c>
      <c r="W767" s="82">
        <f>IF(W623="-","-",W623*INDEX('3c Mappings'!$C$8:$O$21,MATCH($C767,'3c Mappings'!$B$8:$B$21,0),MATCH($B767,'3c Mappings'!$C$7:$O$7,0)))</f>
        <v>0</v>
      </c>
      <c r="X767" s="82" t="str">
        <f>IF(X623="-","-",X623*INDEX('3c Mappings'!$C$8:$O$21,MATCH($C767,'3c Mappings'!$B$8:$B$21,0),MATCH($B767,'3c Mappings'!$C$7:$O$7,0)))</f>
        <v>-</v>
      </c>
      <c r="Y767" s="82" t="str">
        <f>IF(Y623="-","-",Y623*INDEX('3c Mappings'!$C$8:$O$21,MATCH($C767,'3c Mappings'!$B$8:$B$21,0),MATCH($B767,'3c Mappings'!$C$7:$O$7,0)))</f>
        <v>-</v>
      </c>
      <c r="Z767" s="10"/>
    </row>
    <row r="768" spans="1:26" s="14" customFormat="1" ht="11.25">
      <c r="A768" s="10"/>
      <c r="B768" s="74" t="s">
        <v>167</v>
      </c>
      <c r="C768" s="155" t="s">
        <v>139</v>
      </c>
      <c r="D768" s="189"/>
      <c r="E768" s="29"/>
      <c r="F768" s="82"/>
      <c r="G768" s="82"/>
      <c r="H768" s="82"/>
      <c r="I768" s="82"/>
      <c r="J768" s="82"/>
      <c r="K768" s="82"/>
      <c r="L768" s="82"/>
      <c r="M768" s="82"/>
      <c r="N768" s="84"/>
      <c r="O768" s="82"/>
      <c r="P768" s="82"/>
      <c r="Q768" s="82"/>
      <c r="R768" s="82"/>
      <c r="S768" s="82"/>
      <c r="T768" s="82"/>
      <c r="U768" s="82"/>
      <c r="V768" s="82">
        <f>IF(V624="-","-",V624*INDEX('3c Mappings'!$C$8:$O$21,MATCH($C768,'3c Mappings'!$B$8:$B$21,0),MATCH($B768,'3c Mappings'!$C$7:$O$7,0)))</f>
        <v>0</v>
      </c>
      <c r="W768" s="82">
        <f>IF(W624="-","-",W624*INDEX('3c Mappings'!$C$8:$O$21,MATCH($C768,'3c Mappings'!$B$8:$B$21,0),MATCH($B768,'3c Mappings'!$C$7:$O$7,0)))</f>
        <v>0</v>
      </c>
      <c r="X768" s="82" t="str">
        <f>IF(X624="-","-",X624*INDEX('3c Mappings'!$C$8:$O$21,MATCH($C768,'3c Mappings'!$B$8:$B$21,0),MATCH($B768,'3c Mappings'!$C$7:$O$7,0)))</f>
        <v>-</v>
      </c>
      <c r="Y768" s="82" t="str">
        <f>IF(Y624="-","-",Y624*INDEX('3c Mappings'!$C$8:$O$21,MATCH($C768,'3c Mappings'!$B$8:$B$21,0),MATCH($B768,'3c Mappings'!$C$7:$O$7,0)))</f>
        <v>-</v>
      </c>
      <c r="Z768" s="10"/>
    </row>
    <row r="769" spans="1:26" s="14" customFormat="1" ht="11.25">
      <c r="A769" s="10"/>
      <c r="B769" s="74" t="s">
        <v>168</v>
      </c>
      <c r="C769" s="155" t="s">
        <v>139</v>
      </c>
      <c r="D769" s="189"/>
      <c r="E769" s="29"/>
      <c r="F769" s="82"/>
      <c r="G769" s="82"/>
      <c r="H769" s="82"/>
      <c r="I769" s="82"/>
      <c r="J769" s="82"/>
      <c r="K769" s="82"/>
      <c r="L769" s="82"/>
      <c r="M769" s="82"/>
      <c r="N769" s="84"/>
      <c r="O769" s="82"/>
      <c r="P769" s="82"/>
      <c r="Q769" s="82"/>
      <c r="R769" s="82"/>
      <c r="S769" s="82"/>
      <c r="T769" s="82"/>
      <c r="U769" s="82"/>
      <c r="V769" s="82">
        <f>IF(V625="-","-",V625*INDEX('3c Mappings'!$C$8:$O$21,MATCH($C769,'3c Mappings'!$B$8:$B$21,0),MATCH($B769,'3c Mappings'!$C$7:$O$7,0)))</f>
        <v>0</v>
      </c>
      <c r="W769" s="82">
        <f>IF(W625="-","-",W625*INDEX('3c Mappings'!$C$8:$O$21,MATCH($C769,'3c Mappings'!$B$8:$B$21,0),MATCH($B769,'3c Mappings'!$C$7:$O$7,0)))</f>
        <v>0</v>
      </c>
      <c r="X769" s="82" t="str">
        <f>IF(X625="-","-",X625*INDEX('3c Mappings'!$C$8:$O$21,MATCH($C769,'3c Mappings'!$B$8:$B$21,0),MATCH($B769,'3c Mappings'!$C$7:$O$7,0)))</f>
        <v>-</v>
      </c>
      <c r="Y769" s="82" t="str">
        <f>IF(Y625="-","-",Y625*INDEX('3c Mappings'!$C$8:$O$21,MATCH($C769,'3c Mappings'!$B$8:$B$21,0),MATCH($B769,'3c Mappings'!$C$7:$O$7,0)))</f>
        <v>-</v>
      </c>
      <c r="Z769" s="10"/>
    </row>
    <row r="770" spans="1:26" s="14" customFormat="1" ht="12.6" customHeight="1">
      <c r="A770" s="10"/>
      <c r="B770" s="74" t="s">
        <v>156</v>
      </c>
      <c r="C770" s="155" t="s">
        <v>140</v>
      </c>
      <c r="D770" s="189"/>
      <c r="E770" s="29"/>
      <c r="F770" s="82"/>
      <c r="G770" s="82"/>
      <c r="H770" s="82"/>
      <c r="I770" s="82"/>
      <c r="J770" s="82"/>
      <c r="K770" s="82"/>
      <c r="L770" s="82"/>
      <c r="M770" s="82"/>
      <c r="N770" s="84"/>
      <c r="O770" s="82"/>
      <c r="P770" s="82"/>
      <c r="Q770" s="82"/>
      <c r="R770" s="82"/>
      <c r="S770" s="82"/>
      <c r="T770" s="82"/>
      <c r="U770" s="82"/>
      <c r="V770" s="82">
        <f>IF(V613="-","-",V613*INDEX('3c Mappings'!$C$8:$O$21,MATCH($C770,'3c Mappings'!$B$8:$B$21,0),MATCH($B770,'3c Mappings'!$C$7:$O$7,0)))</f>
        <v>0</v>
      </c>
      <c r="W770" s="82">
        <f>IF(W613="-","-",W613*INDEX('3c Mappings'!$C$8:$O$21,MATCH($C770,'3c Mappings'!$B$8:$B$21,0),MATCH($B770,'3c Mappings'!$C$7:$O$7,0)))</f>
        <v>0</v>
      </c>
      <c r="X770" s="82" t="str">
        <f>IF(X613="-","-",X613*INDEX('3c Mappings'!$C$8:$O$21,MATCH($C770,'3c Mappings'!$B$8:$B$21,0),MATCH($B770,'3c Mappings'!$C$7:$O$7,0)))</f>
        <v>-</v>
      </c>
      <c r="Y770" s="82" t="str">
        <f>IF(Y613="-","-",Y613*INDEX('3c Mappings'!$C$8:$O$21,MATCH($C770,'3c Mappings'!$B$8:$B$21,0),MATCH($B770,'3c Mappings'!$C$7:$O$7,0)))</f>
        <v>-</v>
      </c>
      <c r="Z770" s="10"/>
    </row>
    <row r="771" spans="1:26" s="14" customFormat="1" ht="11.25">
      <c r="A771" s="10"/>
      <c r="B771" s="74" t="s">
        <v>157</v>
      </c>
      <c r="C771" s="155" t="s">
        <v>140</v>
      </c>
      <c r="D771" s="189"/>
      <c r="E771" s="29"/>
      <c r="F771" s="82"/>
      <c r="G771" s="82"/>
      <c r="H771" s="82"/>
      <c r="I771" s="82"/>
      <c r="J771" s="82"/>
      <c r="K771" s="82"/>
      <c r="L771" s="82"/>
      <c r="M771" s="82"/>
      <c r="N771" s="84"/>
      <c r="O771" s="82"/>
      <c r="P771" s="82"/>
      <c r="Q771" s="82"/>
      <c r="R771" s="82"/>
      <c r="S771" s="82"/>
      <c r="T771" s="82"/>
      <c r="U771" s="82"/>
      <c r="V771" s="82">
        <f>IF(V614="-","-",V614*INDEX('3c Mappings'!$C$8:$O$21,MATCH($C771,'3c Mappings'!$B$8:$B$21,0),MATCH($B771,'3c Mappings'!$C$7:$O$7,0)))</f>
        <v>52.945151307437293</v>
      </c>
      <c r="W771" s="82">
        <f>IF(W614="-","-",W614*INDEX('3c Mappings'!$C$8:$O$21,MATCH($C771,'3c Mappings'!$B$8:$B$21,0),MATCH($B771,'3c Mappings'!$C$7:$O$7,0)))</f>
        <v>49.759817324668482</v>
      </c>
      <c r="X771" s="82" t="str">
        <f>IF(X614="-","-",X614*INDEX('3c Mappings'!$C$8:$O$21,MATCH($C771,'3c Mappings'!$B$8:$B$21,0),MATCH($B771,'3c Mappings'!$C$7:$O$7,0)))</f>
        <v>-</v>
      </c>
      <c r="Y771" s="82" t="str">
        <f>IF(Y614="-","-",Y614*INDEX('3c Mappings'!$C$8:$O$21,MATCH($C771,'3c Mappings'!$B$8:$B$21,0),MATCH($B771,'3c Mappings'!$C$7:$O$7,0)))</f>
        <v>-</v>
      </c>
      <c r="Z771" s="10"/>
    </row>
    <row r="772" spans="1:26" s="14" customFormat="1" ht="11.25">
      <c r="A772" s="10"/>
      <c r="B772" s="74" t="s">
        <v>158</v>
      </c>
      <c r="C772" s="155" t="s">
        <v>140</v>
      </c>
      <c r="D772" s="189"/>
      <c r="E772" s="29"/>
      <c r="F772" s="82"/>
      <c r="G772" s="82"/>
      <c r="H772" s="82"/>
      <c r="I772" s="82"/>
      <c r="J772" s="82"/>
      <c r="K772" s="82"/>
      <c r="L772" s="82"/>
      <c r="M772" s="82"/>
      <c r="N772" s="84"/>
      <c r="O772" s="82"/>
      <c r="P772" s="82"/>
      <c r="Q772" s="82"/>
      <c r="R772" s="82"/>
      <c r="S772" s="82"/>
      <c r="T772" s="82"/>
      <c r="U772" s="82"/>
      <c r="V772" s="82">
        <f>IF(V615="-","-",V615*INDEX('3c Mappings'!$C$8:$O$21,MATCH($C772,'3c Mappings'!$B$8:$B$21,0),MATCH($B772,'3c Mappings'!$C$7:$O$7,0)))</f>
        <v>87.159430633531215</v>
      </c>
      <c r="W772" s="82">
        <f>IF(W615="-","-",W615*INDEX('3c Mappings'!$C$8:$O$21,MATCH($C772,'3c Mappings'!$B$8:$B$21,0),MATCH($B772,'3c Mappings'!$C$7:$O$7,0)))</f>
        <v>83.400008190698514</v>
      </c>
      <c r="X772" s="82" t="str">
        <f>IF(X615="-","-",X615*INDEX('3c Mappings'!$C$8:$O$21,MATCH($C772,'3c Mappings'!$B$8:$B$21,0),MATCH($B772,'3c Mappings'!$C$7:$O$7,0)))</f>
        <v>-</v>
      </c>
      <c r="Y772" s="82" t="str">
        <f>IF(Y615="-","-",Y615*INDEX('3c Mappings'!$C$8:$O$21,MATCH($C772,'3c Mappings'!$B$8:$B$21,0),MATCH($B772,'3c Mappings'!$C$7:$O$7,0)))</f>
        <v>-</v>
      </c>
      <c r="Z772" s="10"/>
    </row>
    <row r="773" spans="1:26" s="14" customFormat="1" ht="11.25">
      <c r="A773" s="10"/>
      <c r="B773" s="74" t="s">
        <v>159</v>
      </c>
      <c r="C773" s="155" t="s">
        <v>140</v>
      </c>
      <c r="D773" s="189"/>
      <c r="E773" s="29"/>
      <c r="F773" s="82"/>
      <c r="G773" s="82"/>
      <c r="H773" s="82"/>
      <c r="I773" s="82"/>
      <c r="J773" s="82"/>
      <c r="K773" s="82"/>
      <c r="L773" s="82"/>
      <c r="M773" s="82"/>
      <c r="N773" s="84"/>
      <c r="O773" s="82"/>
      <c r="P773" s="82"/>
      <c r="Q773" s="82"/>
      <c r="R773" s="82"/>
      <c r="S773" s="82"/>
      <c r="T773" s="82"/>
      <c r="U773" s="82"/>
      <c r="V773" s="82">
        <f>IF(V616="-","-",V616*INDEX('3c Mappings'!$C$8:$O$21,MATCH($C773,'3c Mappings'!$B$8:$B$21,0),MATCH($B773,'3c Mappings'!$C$7:$O$7,0)))</f>
        <v>0</v>
      </c>
      <c r="W773" s="82">
        <f>IF(W616="-","-",W616*INDEX('3c Mappings'!$C$8:$O$21,MATCH($C773,'3c Mappings'!$B$8:$B$21,0),MATCH($B773,'3c Mappings'!$C$7:$O$7,0)))</f>
        <v>0</v>
      </c>
      <c r="X773" s="82" t="str">
        <f>IF(X616="-","-",X616*INDEX('3c Mappings'!$C$8:$O$21,MATCH($C773,'3c Mappings'!$B$8:$B$21,0),MATCH($B773,'3c Mappings'!$C$7:$O$7,0)))</f>
        <v>-</v>
      </c>
      <c r="Y773" s="82" t="str">
        <f>IF(Y616="-","-",Y616*INDEX('3c Mappings'!$C$8:$O$21,MATCH($C773,'3c Mappings'!$B$8:$B$21,0),MATCH($B773,'3c Mappings'!$C$7:$O$7,0)))</f>
        <v>-</v>
      </c>
      <c r="Z773" s="10"/>
    </row>
    <row r="774" spans="1:26" s="14" customFormat="1" ht="11.25">
      <c r="A774" s="10"/>
      <c r="B774" s="74" t="s">
        <v>160</v>
      </c>
      <c r="C774" s="155" t="s">
        <v>140</v>
      </c>
      <c r="D774" s="189"/>
      <c r="E774" s="29"/>
      <c r="F774" s="82"/>
      <c r="G774" s="82"/>
      <c r="H774" s="82"/>
      <c r="I774" s="82"/>
      <c r="J774" s="82"/>
      <c r="K774" s="82"/>
      <c r="L774" s="82"/>
      <c r="M774" s="82"/>
      <c r="N774" s="84"/>
      <c r="O774" s="82"/>
      <c r="P774" s="82"/>
      <c r="Q774" s="82"/>
      <c r="R774" s="82"/>
      <c r="S774" s="82"/>
      <c r="T774" s="82"/>
      <c r="U774" s="82"/>
      <c r="V774" s="82">
        <f>IF(V617="-","-",V617*INDEX('3c Mappings'!$C$8:$O$21,MATCH($C774,'3c Mappings'!$B$8:$B$21,0),MATCH($B774,'3c Mappings'!$C$7:$O$7,0)))</f>
        <v>0</v>
      </c>
      <c r="W774" s="82">
        <f>IF(W617="-","-",W617*INDEX('3c Mappings'!$C$8:$O$21,MATCH($C774,'3c Mappings'!$B$8:$B$21,0),MATCH($B774,'3c Mappings'!$C$7:$O$7,0)))</f>
        <v>0</v>
      </c>
      <c r="X774" s="82" t="str">
        <f>IF(X617="-","-",X617*INDEX('3c Mappings'!$C$8:$O$21,MATCH($C774,'3c Mappings'!$B$8:$B$21,0),MATCH($B774,'3c Mappings'!$C$7:$O$7,0)))</f>
        <v>-</v>
      </c>
      <c r="Y774" s="82" t="str">
        <f>IF(Y617="-","-",Y617*INDEX('3c Mappings'!$C$8:$O$21,MATCH($C774,'3c Mappings'!$B$8:$B$21,0),MATCH($B774,'3c Mappings'!$C$7:$O$7,0)))</f>
        <v>-</v>
      </c>
      <c r="Z774" s="10"/>
    </row>
    <row r="775" spans="1:26" s="14" customFormat="1" ht="11.25">
      <c r="A775" s="10"/>
      <c r="B775" s="74" t="s">
        <v>161</v>
      </c>
      <c r="C775" s="155" t="s">
        <v>140</v>
      </c>
      <c r="D775" s="189"/>
      <c r="E775" s="29"/>
      <c r="F775" s="82"/>
      <c r="G775" s="82"/>
      <c r="H775" s="82"/>
      <c r="I775" s="82"/>
      <c r="J775" s="82"/>
      <c r="K775" s="82"/>
      <c r="L775" s="82"/>
      <c r="M775" s="82"/>
      <c r="N775" s="84"/>
      <c r="O775" s="82"/>
      <c r="P775" s="82"/>
      <c r="Q775" s="82"/>
      <c r="R775" s="82"/>
      <c r="S775" s="82"/>
      <c r="T775" s="82"/>
      <c r="U775" s="82"/>
      <c r="V775" s="82">
        <f>IF(V618="-","-",V618*INDEX('3c Mappings'!$C$8:$O$21,MATCH($C775,'3c Mappings'!$B$8:$B$21,0),MATCH($B775,'3c Mappings'!$C$7:$O$7,0)))</f>
        <v>0.86580175537245641</v>
      </c>
      <c r="W775" s="82">
        <f>IF(W618="-","-",W618*INDEX('3c Mappings'!$C$8:$O$21,MATCH($C775,'3c Mappings'!$B$8:$B$21,0),MATCH($B775,'3c Mappings'!$C$7:$O$7,0)))</f>
        <v>0.83827293141092596</v>
      </c>
      <c r="X775" s="82" t="str">
        <f>IF(X618="-","-",X618*INDEX('3c Mappings'!$C$8:$O$21,MATCH($C775,'3c Mappings'!$B$8:$B$21,0),MATCH($B775,'3c Mappings'!$C$7:$O$7,0)))</f>
        <v>-</v>
      </c>
      <c r="Y775" s="82" t="str">
        <f>IF(Y618="-","-",Y618*INDEX('3c Mappings'!$C$8:$O$21,MATCH($C775,'3c Mappings'!$B$8:$B$21,0),MATCH($B775,'3c Mappings'!$C$7:$O$7,0)))</f>
        <v>-</v>
      </c>
      <c r="Z775" s="10"/>
    </row>
    <row r="776" spans="1:26" s="14" customFormat="1" ht="11.25">
      <c r="A776" s="10"/>
      <c r="B776" s="74" t="s">
        <v>162</v>
      </c>
      <c r="C776" s="155" t="s">
        <v>140</v>
      </c>
      <c r="D776" s="189"/>
      <c r="E776" s="29"/>
      <c r="F776" s="82"/>
      <c r="G776" s="82"/>
      <c r="H776" s="82"/>
      <c r="I776" s="82"/>
      <c r="J776" s="82"/>
      <c r="K776" s="82"/>
      <c r="L776" s="82"/>
      <c r="M776" s="82"/>
      <c r="N776" s="84"/>
      <c r="O776" s="82"/>
      <c r="P776" s="82"/>
      <c r="Q776" s="82"/>
      <c r="R776" s="82"/>
      <c r="S776" s="82"/>
      <c r="T776" s="82"/>
      <c r="U776" s="82"/>
      <c r="V776" s="82">
        <f>IF(V619="-","-",V619*INDEX('3c Mappings'!$C$8:$O$21,MATCH($C776,'3c Mappings'!$B$8:$B$21,0),MATCH($B776,'3c Mappings'!$C$7:$O$7,0)))</f>
        <v>0</v>
      </c>
      <c r="W776" s="82">
        <f>IF(W619="-","-",W619*INDEX('3c Mappings'!$C$8:$O$21,MATCH($C776,'3c Mappings'!$B$8:$B$21,0),MATCH($B776,'3c Mappings'!$C$7:$O$7,0)))</f>
        <v>0</v>
      </c>
      <c r="X776" s="82" t="str">
        <f>IF(X619="-","-",X619*INDEX('3c Mappings'!$C$8:$O$21,MATCH($C776,'3c Mappings'!$B$8:$B$21,0),MATCH($B776,'3c Mappings'!$C$7:$O$7,0)))</f>
        <v>-</v>
      </c>
      <c r="Y776" s="82" t="str">
        <f>IF(Y619="-","-",Y619*INDEX('3c Mappings'!$C$8:$O$21,MATCH($C776,'3c Mappings'!$B$8:$B$21,0),MATCH($B776,'3c Mappings'!$C$7:$O$7,0)))</f>
        <v>-</v>
      </c>
      <c r="Z776" s="10"/>
    </row>
    <row r="777" spans="1:26" s="14" customFormat="1" ht="11.25">
      <c r="A777" s="10"/>
      <c r="B777" s="74" t="s">
        <v>163</v>
      </c>
      <c r="C777" s="155" t="s">
        <v>140</v>
      </c>
      <c r="D777" s="189"/>
      <c r="E777" s="29"/>
      <c r="F777" s="82"/>
      <c r="G777" s="82"/>
      <c r="H777" s="82"/>
      <c r="I777" s="82"/>
      <c r="J777" s="82"/>
      <c r="K777" s="82"/>
      <c r="L777" s="82"/>
      <c r="M777" s="82"/>
      <c r="N777" s="84"/>
      <c r="O777" s="82"/>
      <c r="P777" s="82"/>
      <c r="Q777" s="82"/>
      <c r="R777" s="82"/>
      <c r="S777" s="82"/>
      <c r="T777" s="82"/>
      <c r="U777" s="82"/>
      <c r="V777" s="82">
        <f>IF(V620="-","-",V620*INDEX('3c Mappings'!$C$8:$O$21,MATCH($C777,'3c Mappings'!$B$8:$B$21,0),MATCH($B777,'3c Mappings'!$C$7:$O$7,0)))</f>
        <v>0</v>
      </c>
      <c r="W777" s="82">
        <f>IF(W620="-","-",W620*INDEX('3c Mappings'!$C$8:$O$21,MATCH($C777,'3c Mappings'!$B$8:$B$21,0),MATCH($B777,'3c Mappings'!$C$7:$O$7,0)))</f>
        <v>0</v>
      </c>
      <c r="X777" s="82" t="str">
        <f>IF(X620="-","-",X620*INDEX('3c Mappings'!$C$8:$O$21,MATCH($C777,'3c Mappings'!$B$8:$B$21,0),MATCH($B777,'3c Mappings'!$C$7:$O$7,0)))</f>
        <v>-</v>
      </c>
      <c r="Y777" s="82" t="str">
        <f>IF(Y620="-","-",Y620*INDEX('3c Mappings'!$C$8:$O$21,MATCH($C777,'3c Mappings'!$B$8:$B$21,0),MATCH($B777,'3c Mappings'!$C$7:$O$7,0)))</f>
        <v>-</v>
      </c>
      <c r="Z777" s="10"/>
    </row>
    <row r="778" spans="1:26" s="14" customFormat="1" ht="11.25">
      <c r="A778" s="10"/>
      <c r="B778" s="74" t="s">
        <v>164</v>
      </c>
      <c r="C778" s="155" t="s">
        <v>140</v>
      </c>
      <c r="D778" s="189"/>
      <c r="E778" s="29"/>
      <c r="F778" s="82"/>
      <c r="G778" s="82"/>
      <c r="H778" s="82"/>
      <c r="I778" s="82"/>
      <c r="J778" s="82"/>
      <c r="K778" s="82"/>
      <c r="L778" s="82"/>
      <c r="M778" s="82"/>
      <c r="N778" s="84"/>
      <c r="O778" s="82"/>
      <c r="P778" s="82"/>
      <c r="Q778" s="82"/>
      <c r="R778" s="82"/>
      <c r="S778" s="82"/>
      <c r="T778" s="82"/>
      <c r="U778" s="82"/>
      <c r="V778" s="82">
        <f>IF(V621="-","-",V621*INDEX('3c Mappings'!$C$8:$O$21,MATCH($C778,'3c Mappings'!$B$8:$B$21,0),MATCH($B778,'3c Mappings'!$C$7:$O$7,0)))</f>
        <v>0</v>
      </c>
      <c r="W778" s="82">
        <f>IF(W621="-","-",W621*INDEX('3c Mappings'!$C$8:$O$21,MATCH($C778,'3c Mappings'!$B$8:$B$21,0),MATCH($B778,'3c Mappings'!$C$7:$O$7,0)))</f>
        <v>0</v>
      </c>
      <c r="X778" s="82" t="str">
        <f>IF(X621="-","-",X621*INDEX('3c Mappings'!$C$8:$O$21,MATCH($C778,'3c Mappings'!$B$8:$B$21,0),MATCH($B778,'3c Mappings'!$C$7:$O$7,0)))</f>
        <v>-</v>
      </c>
      <c r="Y778" s="82" t="str">
        <f>IF(Y621="-","-",Y621*INDEX('3c Mappings'!$C$8:$O$21,MATCH($C778,'3c Mappings'!$B$8:$B$21,0),MATCH($B778,'3c Mappings'!$C$7:$O$7,0)))</f>
        <v>-</v>
      </c>
      <c r="Z778" s="10"/>
    </row>
    <row r="779" spans="1:26" s="14" customFormat="1" ht="11.25">
      <c r="A779" s="10"/>
      <c r="B779" s="74" t="s">
        <v>165</v>
      </c>
      <c r="C779" s="155" t="s">
        <v>140</v>
      </c>
      <c r="D779" s="189"/>
      <c r="E779" s="29"/>
      <c r="F779" s="82"/>
      <c r="G779" s="82"/>
      <c r="H779" s="82"/>
      <c r="I779" s="82"/>
      <c r="J779" s="82"/>
      <c r="K779" s="82"/>
      <c r="L779" s="82"/>
      <c r="M779" s="82"/>
      <c r="N779" s="84"/>
      <c r="O779" s="82"/>
      <c r="P779" s="82"/>
      <c r="Q779" s="82"/>
      <c r="R779" s="82"/>
      <c r="S779" s="82"/>
      <c r="T779" s="82"/>
      <c r="U779" s="82"/>
      <c r="V779" s="82">
        <f>IF(V622="-","-",V622*INDEX('3c Mappings'!$C$8:$O$21,MATCH($C779,'3c Mappings'!$B$8:$B$21,0),MATCH($B779,'3c Mappings'!$C$7:$O$7,0)))</f>
        <v>0</v>
      </c>
      <c r="W779" s="82">
        <f>IF(W622="-","-",W622*INDEX('3c Mappings'!$C$8:$O$21,MATCH($C779,'3c Mappings'!$B$8:$B$21,0),MATCH($B779,'3c Mappings'!$C$7:$O$7,0)))</f>
        <v>0</v>
      </c>
      <c r="X779" s="82" t="str">
        <f>IF(X622="-","-",X622*INDEX('3c Mappings'!$C$8:$O$21,MATCH($C779,'3c Mappings'!$B$8:$B$21,0),MATCH($B779,'3c Mappings'!$C$7:$O$7,0)))</f>
        <v>-</v>
      </c>
      <c r="Y779" s="82" t="str">
        <f>IF(Y622="-","-",Y622*INDEX('3c Mappings'!$C$8:$O$21,MATCH($C779,'3c Mappings'!$B$8:$B$21,0),MATCH($B779,'3c Mappings'!$C$7:$O$7,0)))</f>
        <v>-</v>
      </c>
      <c r="Z779" s="10"/>
    </row>
    <row r="780" spans="1:26" s="14" customFormat="1" ht="11.25">
      <c r="A780" s="10"/>
      <c r="B780" s="74" t="s">
        <v>166</v>
      </c>
      <c r="C780" s="155" t="s">
        <v>140</v>
      </c>
      <c r="D780" s="189"/>
      <c r="E780" s="29"/>
      <c r="F780" s="82"/>
      <c r="G780" s="82"/>
      <c r="H780" s="82"/>
      <c r="I780" s="82"/>
      <c r="J780" s="82"/>
      <c r="K780" s="82"/>
      <c r="L780" s="82"/>
      <c r="M780" s="82"/>
      <c r="N780" s="84"/>
      <c r="O780" s="82"/>
      <c r="P780" s="82"/>
      <c r="Q780" s="82"/>
      <c r="R780" s="82"/>
      <c r="S780" s="82"/>
      <c r="T780" s="82"/>
      <c r="U780" s="82"/>
      <c r="V780" s="82">
        <f>IF(V623="-","-",V623*INDEX('3c Mappings'!$C$8:$O$21,MATCH($C780,'3c Mappings'!$B$8:$B$21,0),MATCH($B780,'3c Mappings'!$C$7:$O$7,0)))</f>
        <v>0</v>
      </c>
      <c r="W780" s="82">
        <f>IF(W623="-","-",W623*INDEX('3c Mappings'!$C$8:$O$21,MATCH($C780,'3c Mappings'!$B$8:$B$21,0),MATCH($B780,'3c Mappings'!$C$7:$O$7,0)))</f>
        <v>0</v>
      </c>
      <c r="X780" s="82" t="str">
        <f>IF(X623="-","-",X623*INDEX('3c Mappings'!$C$8:$O$21,MATCH($C780,'3c Mappings'!$B$8:$B$21,0),MATCH($B780,'3c Mappings'!$C$7:$O$7,0)))</f>
        <v>-</v>
      </c>
      <c r="Y780" s="82" t="str">
        <f>IF(Y623="-","-",Y623*INDEX('3c Mappings'!$C$8:$O$21,MATCH($C780,'3c Mappings'!$B$8:$B$21,0),MATCH($B780,'3c Mappings'!$C$7:$O$7,0)))</f>
        <v>-</v>
      </c>
      <c r="Z780" s="10"/>
    </row>
    <row r="781" spans="1:26" s="14" customFormat="1" ht="11.25">
      <c r="A781" s="10"/>
      <c r="B781" s="74" t="s">
        <v>167</v>
      </c>
      <c r="C781" s="155" t="s">
        <v>140</v>
      </c>
      <c r="D781" s="189"/>
      <c r="E781" s="29"/>
      <c r="F781" s="82"/>
      <c r="G781" s="82"/>
      <c r="H781" s="82"/>
      <c r="I781" s="82"/>
      <c r="J781" s="82"/>
      <c r="K781" s="82"/>
      <c r="L781" s="82"/>
      <c r="M781" s="82"/>
      <c r="N781" s="84"/>
      <c r="O781" s="82"/>
      <c r="P781" s="82"/>
      <c r="Q781" s="82"/>
      <c r="R781" s="82"/>
      <c r="S781" s="82"/>
      <c r="T781" s="82"/>
      <c r="U781" s="82"/>
      <c r="V781" s="82">
        <f>IF(V624="-","-",V624*INDEX('3c Mappings'!$C$8:$O$21,MATCH($C781,'3c Mappings'!$B$8:$B$21,0),MATCH($B781,'3c Mappings'!$C$7:$O$7,0)))</f>
        <v>0</v>
      </c>
      <c r="W781" s="82">
        <f>IF(W624="-","-",W624*INDEX('3c Mappings'!$C$8:$O$21,MATCH($C781,'3c Mappings'!$B$8:$B$21,0),MATCH($B781,'3c Mappings'!$C$7:$O$7,0)))</f>
        <v>0</v>
      </c>
      <c r="X781" s="82" t="str">
        <f>IF(X624="-","-",X624*INDEX('3c Mappings'!$C$8:$O$21,MATCH($C781,'3c Mappings'!$B$8:$B$21,0),MATCH($B781,'3c Mappings'!$C$7:$O$7,0)))</f>
        <v>-</v>
      </c>
      <c r="Y781" s="82" t="str">
        <f>IF(Y624="-","-",Y624*INDEX('3c Mappings'!$C$8:$O$21,MATCH($C781,'3c Mappings'!$B$8:$B$21,0),MATCH($B781,'3c Mappings'!$C$7:$O$7,0)))</f>
        <v>-</v>
      </c>
      <c r="Z781" s="10"/>
    </row>
    <row r="782" spans="1:26" s="14" customFormat="1" ht="11.25">
      <c r="A782" s="10"/>
      <c r="B782" s="74" t="s">
        <v>168</v>
      </c>
      <c r="C782" s="155" t="s">
        <v>140</v>
      </c>
      <c r="D782" s="189"/>
      <c r="E782" s="29"/>
      <c r="F782" s="82"/>
      <c r="G782" s="82"/>
      <c r="H782" s="82"/>
      <c r="I782" s="82"/>
      <c r="J782" s="82"/>
      <c r="K782" s="82"/>
      <c r="L782" s="82"/>
      <c r="M782" s="82"/>
      <c r="N782" s="84"/>
      <c r="O782" s="82"/>
      <c r="P782" s="82"/>
      <c r="Q782" s="82"/>
      <c r="R782" s="82"/>
      <c r="S782" s="82"/>
      <c r="T782" s="82"/>
      <c r="U782" s="82"/>
      <c r="V782" s="82">
        <f>IF(V625="-","-",V625*INDEX('3c Mappings'!$C$8:$O$21,MATCH($C782,'3c Mappings'!$B$8:$B$21,0),MATCH($B782,'3c Mappings'!$C$7:$O$7,0)))</f>
        <v>0</v>
      </c>
      <c r="W782" s="82">
        <f>IF(W625="-","-",W625*INDEX('3c Mappings'!$C$8:$O$21,MATCH($C782,'3c Mappings'!$B$8:$B$21,0),MATCH($B782,'3c Mappings'!$C$7:$O$7,0)))</f>
        <v>0</v>
      </c>
      <c r="X782" s="82" t="str">
        <f>IF(X625="-","-",X625*INDEX('3c Mappings'!$C$8:$O$21,MATCH($C782,'3c Mappings'!$B$8:$B$21,0),MATCH($B782,'3c Mappings'!$C$7:$O$7,0)))</f>
        <v>-</v>
      </c>
      <c r="Y782" s="82" t="str">
        <f>IF(Y625="-","-",Y625*INDEX('3c Mappings'!$C$8:$O$21,MATCH($C782,'3c Mappings'!$B$8:$B$21,0),MATCH($B782,'3c Mappings'!$C$7:$O$7,0)))</f>
        <v>-</v>
      </c>
      <c r="Z782" s="10"/>
    </row>
    <row r="783" spans="1:26" s="14" customFormat="1" ht="12.6" customHeight="1">
      <c r="A783" s="10"/>
      <c r="B783" s="74" t="s">
        <v>156</v>
      </c>
      <c r="C783" s="155" t="s">
        <v>141</v>
      </c>
      <c r="D783" s="189"/>
      <c r="E783" s="29"/>
      <c r="F783" s="82"/>
      <c r="G783" s="82"/>
      <c r="H783" s="82"/>
      <c r="I783" s="82"/>
      <c r="J783" s="82"/>
      <c r="K783" s="82"/>
      <c r="L783" s="82"/>
      <c r="M783" s="82"/>
      <c r="N783" s="84"/>
      <c r="O783" s="82"/>
      <c r="P783" s="82"/>
      <c r="Q783" s="82"/>
      <c r="R783" s="82"/>
      <c r="S783" s="82"/>
      <c r="T783" s="82"/>
      <c r="U783" s="82"/>
      <c r="V783" s="82">
        <f>IF(V613="-","-",V613*INDEX('3c Mappings'!$C$8:$O$21,MATCH($C783,'3c Mappings'!$B$8:$B$21,0),MATCH($B783,'3c Mappings'!$C$7:$O$7,0)))</f>
        <v>0</v>
      </c>
      <c r="W783" s="82">
        <f>IF(W613="-","-",W613*INDEX('3c Mappings'!$C$8:$O$21,MATCH($C783,'3c Mappings'!$B$8:$B$21,0),MATCH($B783,'3c Mappings'!$C$7:$O$7,0)))</f>
        <v>0</v>
      </c>
      <c r="X783" s="82" t="str">
        <f>IF(X613="-","-",X613*INDEX('3c Mappings'!$C$8:$O$21,MATCH($C783,'3c Mappings'!$B$8:$B$21,0),MATCH($B783,'3c Mappings'!$C$7:$O$7,0)))</f>
        <v>-</v>
      </c>
      <c r="Y783" s="82" t="str">
        <f>IF(Y613="-","-",Y613*INDEX('3c Mappings'!$C$8:$O$21,MATCH($C783,'3c Mappings'!$B$8:$B$21,0),MATCH($B783,'3c Mappings'!$C$7:$O$7,0)))</f>
        <v>-</v>
      </c>
      <c r="Z783" s="10"/>
    </row>
    <row r="784" spans="1:26" s="14" customFormat="1" ht="11.25">
      <c r="A784" s="10"/>
      <c r="B784" s="74" t="s">
        <v>157</v>
      </c>
      <c r="C784" s="155" t="s">
        <v>141</v>
      </c>
      <c r="D784" s="189"/>
      <c r="E784" s="29"/>
      <c r="F784" s="82"/>
      <c r="G784" s="82"/>
      <c r="H784" s="82"/>
      <c r="I784" s="82"/>
      <c r="J784" s="82"/>
      <c r="K784" s="82"/>
      <c r="L784" s="82"/>
      <c r="M784" s="82"/>
      <c r="N784" s="84"/>
      <c r="O784" s="82"/>
      <c r="P784" s="82"/>
      <c r="Q784" s="82"/>
      <c r="R784" s="82"/>
      <c r="S784" s="82"/>
      <c r="T784" s="82"/>
      <c r="U784" s="82"/>
      <c r="V784" s="82">
        <f>IF(V614="-","-",V614*INDEX('3c Mappings'!$C$8:$O$21,MATCH($C784,'3c Mappings'!$B$8:$B$21,0),MATCH($B784,'3c Mappings'!$C$7:$O$7,0)))</f>
        <v>0</v>
      </c>
      <c r="W784" s="82">
        <f>IF(W614="-","-",W614*INDEX('3c Mappings'!$C$8:$O$21,MATCH($C784,'3c Mappings'!$B$8:$B$21,0),MATCH($B784,'3c Mappings'!$C$7:$O$7,0)))</f>
        <v>0</v>
      </c>
      <c r="X784" s="82" t="str">
        <f>IF(X614="-","-",X614*INDEX('3c Mappings'!$C$8:$O$21,MATCH($C784,'3c Mappings'!$B$8:$B$21,0),MATCH($B784,'3c Mappings'!$C$7:$O$7,0)))</f>
        <v>-</v>
      </c>
      <c r="Y784" s="82" t="str">
        <f>IF(Y614="-","-",Y614*INDEX('3c Mappings'!$C$8:$O$21,MATCH($C784,'3c Mappings'!$B$8:$B$21,0),MATCH($B784,'3c Mappings'!$C$7:$O$7,0)))</f>
        <v>-</v>
      </c>
      <c r="Z784" s="10"/>
    </row>
    <row r="785" spans="1:26" s="14" customFormat="1" ht="11.25">
      <c r="A785" s="10"/>
      <c r="B785" s="74" t="s">
        <v>158</v>
      </c>
      <c r="C785" s="155" t="s">
        <v>141</v>
      </c>
      <c r="D785" s="189"/>
      <c r="E785" s="29"/>
      <c r="F785" s="82"/>
      <c r="G785" s="82"/>
      <c r="H785" s="82"/>
      <c r="I785" s="82"/>
      <c r="J785" s="82"/>
      <c r="K785" s="82"/>
      <c r="L785" s="82"/>
      <c r="M785" s="82"/>
      <c r="N785" s="84"/>
      <c r="O785" s="82"/>
      <c r="P785" s="82"/>
      <c r="Q785" s="82"/>
      <c r="R785" s="82"/>
      <c r="S785" s="82"/>
      <c r="T785" s="82"/>
      <c r="U785" s="82"/>
      <c r="V785" s="82">
        <f>IF(V615="-","-",V615*INDEX('3c Mappings'!$C$8:$O$21,MATCH($C785,'3c Mappings'!$B$8:$B$21,0),MATCH($B785,'3c Mappings'!$C$7:$O$7,0)))</f>
        <v>0</v>
      </c>
      <c r="W785" s="82">
        <f>IF(W615="-","-",W615*INDEX('3c Mappings'!$C$8:$O$21,MATCH($C785,'3c Mappings'!$B$8:$B$21,0),MATCH($B785,'3c Mappings'!$C$7:$O$7,0)))</f>
        <v>0</v>
      </c>
      <c r="X785" s="82" t="str">
        <f>IF(X615="-","-",X615*INDEX('3c Mappings'!$C$8:$O$21,MATCH($C785,'3c Mappings'!$B$8:$B$21,0),MATCH($B785,'3c Mappings'!$C$7:$O$7,0)))</f>
        <v>-</v>
      </c>
      <c r="Y785" s="82" t="str">
        <f>IF(Y615="-","-",Y615*INDEX('3c Mappings'!$C$8:$O$21,MATCH($C785,'3c Mappings'!$B$8:$B$21,0),MATCH($B785,'3c Mappings'!$C$7:$O$7,0)))</f>
        <v>-</v>
      </c>
      <c r="Z785" s="10"/>
    </row>
    <row r="786" spans="1:26" s="14" customFormat="1" ht="11.25">
      <c r="A786" s="10"/>
      <c r="B786" s="74" t="s">
        <v>159</v>
      </c>
      <c r="C786" s="155" t="s">
        <v>141</v>
      </c>
      <c r="D786" s="189"/>
      <c r="E786" s="29"/>
      <c r="F786" s="82"/>
      <c r="G786" s="82"/>
      <c r="H786" s="82"/>
      <c r="I786" s="82"/>
      <c r="J786" s="82"/>
      <c r="K786" s="82"/>
      <c r="L786" s="82"/>
      <c r="M786" s="82"/>
      <c r="N786" s="84"/>
      <c r="O786" s="82"/>
      <c r="P786" s="82"/>
      <c r="Q786" s="82"/>
      <c r="R786" s="82"/>
      <c r="S786" s="82"/>
      <c r="T786" s="82"/>
      <c r="U786" s="82"/>
      <c r="V786" s="82">
        <f>IF(V616="-","-",V616*INDEX('3c Mappings'!$C$8:$O$21,MATCH($C786,'3c Mappings'!$B$8:$B$21,0),MATCH($B786,'3c Mappings'!$C$7:$O$7,0)))</f>
        <v>0.29162901286419701</v>
      </c>
      <c r="W786" s="82">
        <f>IF(W616="-","-",W616*INDEX('3c Mappings'!$C$8:$O$21,MATCH($C786,'3c Mappings'!$B$8:$B$21,0),MATCH($B786,'3c Mappings'!$C$7:$O$7,0)))</f>
        <v>0.27906796569777043</v>
      </c>
      <c r="X786" s="82" t="str">
        <f>IF(X616="-","-",X616*INDEX('3c Mappings'!$C$8:$O$21,MATCH($C786,'3c Mappings'!$B$8:$B$21,0),MATCH($B786,'3c Mappings'!$C$7:$O$7,0)))</f>
        <v>-</v>
      </c>
      <c r="Y786" s="82" t="str">
        <f>IF(Y616="-","-",Y616*INDEX('3c Mappings'!$C$8:$O$21,MATCH($C786,'3c Mappings'!$B$8:$B$21,0),MATCH($B786,'3c Mappings'!$C$7:$O$7,0)))</f>
        <v>-</v>
      </c>
      <c r="Z786" s="10"/>
    </row>
    <row r="787" spans="1:26" s="14" customFormat="1" ht="11.25">
      <c r="A787" s="10"/>
      <c r="B787" s="74" t="s">
        <v>160</v>
      </c>
      <c r="C787" s="155" t="s">
        <v>141</v>
      </c>
      <c r="D787" s="189"/>
      <c r="E787" s="29"/>
      <c r="F787" s="82"/>
      <c r="G787" s="82"/>
      <c r="H787" s="82"/>
      <c r="I787" s="82"/>
      <c r="J787" s="82"/>
      <c r="K787" s="82"/>
      <c r="L787" s="82"/>
      <c r="M787" s="82"/>
      <c r="N787" s="84"/>
      <c r="O787" s="82"/>
      <c r="P787" s="82"/>
      <c r="Q787" s="82"/>
      <c r="R787" s="82"/>
      <c r="S787" s="82"/>
      <c r="T787" s="82"/>
      <c r="U787" s="82"/>
      <c r="V787" s="82">
        <f>IF(V617="-","-",V617*INDEX('3c Mappings'!$C$8:$O$21,MATCH($C787,'3c Mappings'!$B$8:$B$21,0),MATCH($B787,'3c Mappings'!$C$7:$O$7,0)))</f>
        <v>0</v>
      </c>
      <c r="W787" s="82">
        <f>IF(W617="-","-",W617*INDEX('3c Mappings'!$C$8:$O$21,MATCH($C787,'3c Mappings'!$B$8:$B$21,0),MATCH($B787,'3c Mappings'!$C$7:$O$7,0)))</f>
        <v>0</v>
      </c>
      <c r="X787" s="82" t="str">
        <f>IF(X617="-","-",X617*INDEX('3c Mappings'!$C$8:$O$21,MATCH($C787,'3c Mappings'!$B$8:$B$21,0),MATCH($B787,'3c Mappings'!$C$7:$O$7,0)))</f>
        <v>-</v>
      </c>
      <c r="Y787" s="82" t="str">
        <f>IF(Y617="-","-",Y617*INDEX('3c Mappings'!$C$8:$O$21,MATCH($C787,'3c Mappings'!$B$8:$B$21,0),MATCH($B787,'3c Mappings'!$C$7:$O$7,0)))</f>
        <v>-</v>
      </c>
      <c r="Z787" s="10"/>
    </row>
    <row r="788" spans="1:26" s="14" customFormat="1" ht="11.25">
      <c r="A788" s="10"/>
      <c r="B788" s="74" t="s">
        <v>161</v>
      </c>
      <c r="C788" s="155" t="s">
        <v>141</v>
      </c>
      <c r="D788" s="189"/>
      <c r="E788" s="29"/>
      <c r="F788" s="82"/>
      <c r="G788" s="82"/>
      <c r="H788" s="82"/>
      <c r="I788" s="82"/>
      <c r="J788" s="82"/>
      <c r="K788" s="82"/>
      <c r="L788" s="82"/>
      <c r="M788" s="82"/>
      <c r="N788" s="84"/>
      <c r="O788" s="82"/>
      <c r="P788" s="82"/>
      <c r="Q788" s="82"/>
      <c r="R788" s="82"/>
      <c r="S788" s="82"/>
      <c r="T788" s="82"/>
      <c r="U788" s="82"/>
      <c r="V788" s="82">
        <f>IF(V618="-","-",V618*INDEX('3c Mappings'!$C$8:$O$21,MATCH($C788,'3c Mappings'!$B$8:$B$21,0),MATCH($B788,'3c Mappings'!$C$7:$O$7,0)))</f>
        <v>0</v>
      </c>
      <c r="W788" s="82">
        <f>IF(W618="-","-",W618*INDEX('3c Mappings'!$C$8:$O$21,MATCH($C788,'3c Mappings'!$B$8:$B$21,0),MATCH($B788,'3c Mappings'!$C$7:$O$7,0)))</f>
        <v>0</v>
      </c>
      <c r="X788" s="82" t="str">
        <f>IF(X618="-","-",X618*INDEX('3c Mappings'!$C$8:$O$21,MATCH($C788,'3c Mappings'!$B$8:$B$21,0),MATCH($B788,'3c Mappings'!$C$7:$O$7,0)))</f>
        <v>-</v>
      </c>
      <c r="Y788" s="82" t="str">
        <f>IF(Y618="-","-",Y618*INDEX('3c Mappings'!$C$8:$O$21,MATCH($C788,'3c Mappings'!$B$8:$B$21,0),MATCH($B788,'3c Mappings'!$C$7:$O$7,0)))</f>
        <v>-</v>
      </c>
      <c r="Z788" s="10"/>
    </row>
    <row r="789" spans="1:26" s="14" customFormat="1" ht="11.25">
      <c r="A789" s="10"/>
      <c r="B789" s="74" t="s">
        <v>162</v>
      </c>
      <c r="C789" s="155" t="s">
        <v>141</v>
      </c>
      <c r="D789" s="189"/>
      <c r="E789" s="29"/>
      <c r="F789" s="82"/>
      <c r="G789" s="82"/>
      <c r="H789" s="82"/>
      <c r="I789" s="82"/>
      <c r="J789" s="82"/>
      <c r="K789" s="82"/>
      <c r="L789" s="82"/>
      <c r="M789" s="82"/>
      <c r="N789" s="84"/>
      <c r="O789" s="82"/>
      <c r="P789" s="82"/>
      <c r="Q789" s="82"/>
      <c r="R789" s="82"/>
      <c r="S789" s="82"/>
      <c r="T789" s="82"/>
      <c r="U789" s="82"/>
      <c r="V789" s="82">
        <f>IF(V619="-","-",V619*INDEX('3c Mappings'!$C$8:$O$21,MATCH($C789,'3c Mappings'!$B$8:$B$21,0),MATCH($B789,'3c Mappings'!$C$7:$O$7,0)))</f>
        <v>144.84632443768956</v>
      </c>
      <c r="W789" s="82">
        <f>IF(W619="-","-",W619*INDEX('3c Mappings'!$C$8:$O$21,MATCH($C789,'3c Mappings'!$B$8:$B$21,0),MATCH($B789,'3c Mappings'!$C$7:$O$7,0)))</f>
        <v>135.61337884330351</v>
      </c>
      <c r="X789" s="82" t="str">
        <f>IF(X619="-","-",X619*INDEX('3c Mappings'!$C$8:$O$21,MATCH($C789,'3c Mappings'!$B$8:$B$21,0),MATCH($B789,'3c Mappings'!$C$7:$O$7,0)))</f>
        <v>-</v>
      </c>
      <c r="Y789" s="82" t="str">
        <f>IF(Y619="-","-",Y619*INDEX('3c Mappings'!$C$8:$O$21,MATCH($C789,'3c Mappings'!$B$8:$B$21,0),MATCH($B789,'3c Mappings'!$C$7:$O$7,0)))</f>
        <v>-</v>
      </c>
      <c r="Z789" s="10"/>
    </row>
    <row r="790" spans="1:26" s="14" customFormat="1" ht="11.25">
      <c r="A790" s="10"/>
      <c r="B790" s="74" t="s">
        <v>163</v>
      </c>
      <c r="C790" s="155" t="s">
        <v>141</v>
      </c>
      <c r="D790" s="189"/>
      <c r="E790" s="29"/>
      <c r="F790" s="82"/>
      <c r="G790" s="82"/>
      <c r="H790" s="82"/>
      <c r="I790" s="82"/>
      <c r="J790" s="82"/>
      <c r="K790" s="82"/>
      <c r="L790" s="82"/>
      <c r="M790" s="82"/>
      <c r="N790" s="84"/>
      <c r="O790" s="82"/>
      <c r="P790" s="82"/>
      <c r="Q790" s="82"/>
      <c r="R790" s="82"/>
      <c r="S790" s="82"/>
      <c r="T790" s="82"/>
      <c r="U790" s="82"/>
      <c r="V790" s="82">
        <f>IF(V620="-","-",V620*INDEX('3c Mappings'!$C$8:$O$21,MATCH($C790,'3c Mappings'!$B$8:$B$21,0),MATCH($B790,'3c Mappings'!$C$7:$O$7,0)))</f>
        <v>0</v>
      </c>
      <c r="W790" s="82">
        <f>IF(W620="-","-",W620*INDEX('3c Mappings'!$C$8:$O$21,MATCH($C790,'3c Mappings'!$B$8:$B$21,0),MATCH($B790,'3c Mappings'!$C$7:$O$7,0)))</f>
        <v>0</v>
      </c>
      <c r="X790" s="82" t="str">
        <f>IF(X620="-","-",X620*INDEX('3c Mappings'!$C$8:$O$21,MATCH($C790,'3c Mappings'!$B$8:$B$21,0),MATCH($B790,'3c Mappings'!$C$7:$O$7,0)))</f>
        <v>-</v>
      </c>
      <c r="Y790" s="82" t="str">
        <f>IF(Y620="-","-",Y620*INDEX('3c Mappings'!$C$8:$O$21,MATCH($C790,'3c Mappings'!$B$8:$B$21,0),MATCH($B790,'3c Mappings'!$C$7:$O$7,0)))</f>
        <v>-</v>
      </c>
      <c r="Z790" s="10"/>
    </row>
    <row r="791" spans="1:26" s="14" customFormat="1" ht="11.25">
      <c r="A791" s="10"/>
      <c r="B791" s="74" t="s">
        <v>164</v>
      </c>
      <c r="C791" s="155" t="s">
        <v>141</v>
      </c>
      <c r="D791" s="189"/>
      <c r="E791" s="29"/>
      <c r="F791" s="82"/>
      <c r="G791" s="82"/>
      <c r="H791" s="82"/>
      <c r="I791" s="82"/>
      <c r="J791" s="82"/>
      <c r="K791" s="82"/>
      <c r="L791" s="82"/>
      <c r="M791" s="82"/>
      <c r="N791" s="84"/>
      <c r="O791" s="82"/>
      <c r="P791" s="82"/>
      <c r="Q791" s="82"/>
      <c r="R791" s="82"/>
      <c r="S791" s="82"/>
      <c r="T791" s="82"/>
      <c r="U791" s="82"/>
      <c r="V791" s="82">
        <f>IF(V621="-","-",V621*INDEX('3c Mappings'!$C$8:$O$21,MATCH($C791,'3c Mappings'!$B$8:$B$21,0),MATCH($B791,'3c Mappings'!$C$7:$O$7,0)))</f>
        <v>0</v>
      </c>
      <c r="W791" s="82">
        <f>IF(W621="-","-",W621*INDEX('3c Mappings'!$C$8:$O$21,MATCH($C791,'3c Mappings'!$B$8:$B$21,0),MATCH($B791,'3c Mappings'!$C$7:$O$7,0)))</f>
        <v>0</v>
      </c>
      <c r="X791" s="82" t="str">
        <f>IF(X621="-","-",X621*INDEX('3c Mappings'!$C$8:$O$21,MATCH($C791,'3c Mappings'!$B$8:$B$21,0),MATCH($B791,'3c Mappings'!$C$7:$O$7,0)))</f>
        <v>-</v>
      </c>
      <c r="Y791" s="82" t="str">
        <f>IF(Y621="-","-",Y621*INDEX('3c Mappings'!$C$8:$O$21,MATCH($C791,'3c Mappings'!$B$8:$B$21,0),MATCH($B791,'3c Mappings'!$C$7:$O$7,0)))</f>
        <v>-</v>
      </c>
      <c r="Z791" s="10"/>
    </row>
    <row r="792" spans="1:26" s="14" customFormat="1" ht="11.25">
      <c r="A792" s="10"/>
      <c r="B792" s="74" t="s">
        <v>165</v>
      </c>
      <c r="C792" s="155" t="s">
        <v>141</v>
      </c>
      <c r="D792" s="189"/>
      <c r="E792" s="29"/>
      <c r="F792" s="82"/>
      <c r="G792" s="82"/>
      <c r="H792" s="82"/>
      <c r="I792" s="82"/>
      <c r="J792" s="82"/>
      <c r="K792" s="82"/>
      <c r="L792" s="82"/>
      <c r="M792" s="82"/>
      <c r="N792" s="84"/>
      <c r="O792" s="82"/>
      <c r="P792" s="82"/>
      <c r="Q792" s="82"/>
      <c r="R792" s="82"/>
      <c r="S792" s="82"/>
      <c r="T792" s="82"/>
      <c r="U792" s="82"/>
      <c r="V792" s="82">
        <f>IF(V622="-","-",V622*INDEX('3c Mappings'!$C$8:$O$21,MATCH($C792,'3c Mappings'!$B$8:$B$21,0),MATCH($B792,'3c Mappings'!$C$7:$O$7,0)))</f>
        <v>0</v>
      </c>
      <c r="W792" s="82">
        <f>IF(W622="-","-",W622*INDEX('3c Mappings'!$C$8:$O$21,MATCH($C792,'3c Mappings'!$B$8:$B$21,0),MATCH($B792,'3c Mappings'!$C$7:$O$7,0)))</f>
        <v>0</v>
      </c>
      <c r="X792" s="82" t="str">
        <f>IF(X622="-","-",X622*INDEX('3c Mappings'!$C$8:$O$21,MATCH($C792,'3c Mappings'!$B$8:$B$21,0),MATCH($B792,'3c Mappings'!$C$7:$O$7,0)))</f>
        <v>-</v>
      </c>
      <c r="Y792" s="82" t="str">
        <f>IF(Y622="-","-",Y622*INDEX('3c Mappings'!$C$8:$O$21,MATCH($C792,'3c Mappings'!$B$8:$B$21,0),MATCH($B792,'3c Mappings'!$C$7:$O$7,0)))</f>
        <v>-</v>
      </c>
      <c r="Z792" s="10"/>
    </row>
    <row r="793" spans="1:26" s="14" customFormat="1" ht="11.25">
      <c r="A793" s="10"/>
      <c r="B793" s="74" t="s">
        <v>166</v>
      </c>
      <c r="C793" s="155" t="s">
        <v>141</v>
      </c>
      <c r="D793" s="189"/>
      <c r="E793" s="29"/>
      <c r="F793" s="82"/>
      <c r="G793" s="82"/>
      <c r="H793" s="82"/>
      <c r="I793" s="82"/>
      <c r="J793" s="82"/>
      <c r="K793" s="82"/>
      <c r="L793" s="82"/>
      <c r="M793" s="82"/>
      <c r="N793" s="84"/>
      <c r="O793" s="82"/>
      <c r="P793" s="82"/>
      <c r="Q793" s="82"/>
      <c r="R793" s="82"/>
      <c r="S793" s="82"/>
      <c r="T793" s="82"/>
      <c r="U793" s="82"/>
      <c r="V793" s="82">
        <f>IF(V623="-","-",V623*INDEX('3c Mappings'!$C$8:$O$21,MATCH($C793,'3c Mappings'!$B$8:$B$21,0),MATCH($B793,'3c Mappings'!$C$7:$O$7,0)))</f>
        <v>0</v>
      </c>
      <c r="W793" s="82">
        <f>IF(W623="-","-",W623*INDEX('3c Mappings'!$C$8:$O$21,MATCH($C793,'3c Mappings'!$B$8:$B$21,0),MATCH($B793,'3c Mappings'!$C$7:$O$7,0)))</f>
        <v>0</v>
      </c>
      <c r="X793" s="82" t="str">
        <f>IF(X623="-","-",X623*INDEX('3c Mappings'!$C$8:$O$21,MATCH($C793,'3c Mappings'!$B$8:$B$21,0),MATCH($B793,'3c Mappings'!$C$7:$O$7,0)))</f>
        <v>-</v>
      </c>
      <c r="Y793" s="82" t="str">
        <f>IF(Y623="-","-",Y623*INDEX('3c Mappings'!$C$8:$O$21,MATCH($C793,'3c Mappings'!$B$8:$B$21,0),MATCH($B793,'3c Mappings'!$C$7:$O$7,0)))</f>
        <v>-</v>
      </c>
      <c r="Z793" s="10"/>
    </row>
    <row r="794" spans="1:26" s="14" customFormat="1" ht="11.25">
      <c r="A794" s="10"/>
      <c r="B794" s="74" t="s">
        <v>167</v>
      </c>
      <c r="C794" s="155" t="s">
        <v>141</v>
      </c>
      <c r="D794" s="189"/>
      <c r="E794" s="29"/>
      <c r="F794" s="82"/>
      <c r="G794" s="82"/>
      <c r="H794" s="82"/>
      <c r="I794" s="82"/>
      <c r="J794" s="82"/>
      <c r="K794" s="82"/>
      <c r="L794" s="82"/>
      <c r="M794" s="82"/>
      <c r="N794" s="84"/>
      <c r="O794" s="82"/>
      <c r="P794" s="82"/>
      <c r="Q794" s="82"/>
      <c r="R794" s="82"/>
      <c r="S794" s="82"/>
      <c r="T794" s="82"/>
      <c r="U794" s="82"/>
      <c r="V794" s="82">
        <f>IF(V624="-","-",V624*INDEX('3c Mappings'!$C$8:$O$21,MATCH($C794,'3c Mappings'!$B$8:$B$21,0),MATCH($B794,'3c Mappings'!$C$7:$O$7,0)))</f>
        <v>0</v>
      </c>
      <c r="W794" s="82">
        <f>IF(W624="-","-",W624*INDEX('3c Mappings'!$C$8:$O$21,MATCH($C794,'3c Mappings'!$B$8:$B$21,0),MATCH($B794,'3c Mappings'!$C$7:$O$7,0)))</f>
        <v>0</v>
      </c>
      <c r="X794" s="82" t="str">
        <f>IF(X624="-","-",X624*INDEX('3c Mappings'!$C$8:$O$21,MATCH($C794,'3c Mappings'!$B$8:$B$21,0),MATCH($B794,'3c Mappings'!$C$7:$O$7,0)))</f>
        <v>-</v>
      </c>
      <c r="Y794" s="82" t="str">
        <f>IF(Y624="-","-",Y624*INDEX('3c Mappings'!$C$8:$O$21,MATCH($C794,'3c Mappings'!$B$8:$B$21,0),MATCH($B794,'3c Mappings'!$C$7:$O$7,0)))</f>
        <v>-</v>
      </c>
      <c r="Z794" s="10"/>
    </row>
    <row r="795" spans="1:26" s="14" customFormat="1" ht="11.25">
      <c r="A795" s="10"/>
      <c r="B795" s="74" t="s">
        <v>168</v>
      </c>
      <c r="C795" s="155" t="s">
        <v>141</v>
      </c>
      <c r="D795" s="189"/>
      <c r="E795" s="29"/>
      <c r="F795" s="82"/>
      <c r="G795" s="82"/>
      <c r="H795" s="82"/>
      <c r="I795" s="82"/>
      <c r="J795" s="82"/>
      <c r="K795" s="82"/>
      <c r="L795" s="82"/>
      <c r="M795" s="82"/>
      <c r="N795" s="84"/>
      <c r="O795" s="82"/>
      <c r="P795" s="82"/>
      <c r="Q795" s="82"/>
      <c r="R795" s="82"/>
      <c r="S795" s="82"/>
      <c r="T795" s="82"/>
      <c r="U795" s="82"/>
      <c r="V795" s="82">
        <f>IF(V625="-","-",V625*INDEX('3c Mappings'!$C$8:$O$21,MATCH($C795,'3c Mappings'!$B$8:$B$21,0),MATCH($B795,'3c Mappings'!$C$7:$O$7,0)))</f>
        <v>0</v>
      </c>
      <c r="W795" s="82">
        <f>IF(W625="-","-",W625*INDEX('3c Mappings'!$C$8:$O$21,MATCH($C795,'3c Mappings'!$B$8:$B$21,0),MATCH($B795,'3c Mappings'!$C$7:$O$7,0)))</f>
        <v>0</v>
      </c>
      <c r="X795" s="82" t="str">
        <f>IF(X625="-","-",X625*INDEX('3c Mappings'!$C$8:$O$21,MATCH($C795,'3c Mappings'!$B$8:$B$21,0),MATCH($B795,'3c Mappings'!$C$7:$O$7,0)))</f>
        <v>-</v>
      </c>
      <c r="Y795" s="82" t="str">
        <f>IF(Y625="-","-",Y625*INDEX('3c Mappings'!$C$8:$O$21,MATCH($C795,'3c Mappings'!$B$8:$B$21,0),MATCH($B795,'3c Mappings'!$C$7:$O$7,0)))</f>
        <v>-</v>
      </c>
      <c r="Z795" s="10"/>
    </row>
    <row r="796" spans="1:26" s="14" customFormat="1" ht="12.6" customHeight="1">
      <c r="A796" s="10"/>
      <c r="B796" s="74" t="s">
        <v>156</v>
      </c>
      <c r="C796" s="155" t="s">
        <v>142</v>
      </c>
      <c r="D796" s="189"/>
      <c r="E796" s="29"/>
      <c r="F796" s="82"/>
      <c r="G796" s="82"/>
      <c r="H796" s="82"/>
      <c r="I796" s="82"/>
      <c r="J796" s="82"/>
      <c r="K796" s="82"/>
      <c r="L796" s="82"/>
      <c r="M796" s="82"/>
      <c r="N796" s="84"/>
      <c r="O796" s="82"/>
      <c r="P796" s="82"/>
      <c r="Q796" s="82"/>
      <c r="R796" s="82"/>
      <c r="S796" s="82"/>
      <c r="T796" s="82"/>
      <c r="U796" s="82"/>
      <c r="V796" s="82">
        <f>IF(V613="-","-",V613*INDEX('3c Mappings'!$C$8:$O$21,MATCH($C796,'3c Mappings'!$B$8:$B$21,0),MATCH($B796,'3c Mappings'!$C$7:$O$7,0)))</f>
        <v>0</v>
      </c>
      <c r="W796" s="82">
        <f>IF(W613="-","-",W613*INDEX('3c Mappings'!$C$8:$O$21,MATCH($C796,'3c Mappings'!$B$8:$B$21,0),MATCH($B796,'3c Mappings'!$C$7:$O$7,0)))</f>
        <v>0</v>
      </c>
      <c r="X796" s="82" t="str">
        <f>IF(X613="-","-",X613*INDEX('3c Mappings'!$C$8:$O$21,MATCH($C796,'3c Mappings'!$B$8:$B$21,0),MATCH($B796,'3c Mappings'!$C$7:$O$7,0)))</f>
        <v>-</v>
      </c>
      <c r="Y796" s="82" t="str">
        <f>IF(Y613="-","-",Y613*INDEX('3c Mappings'!$C$8:$O$21,MATCH($C796,'3c Mappings'!$B$8:$B$21,0),MATCH($B796,'3c Mappings'!$C$7:$O$7,0)))</f>
        <v>-</v>
      </c>
      <c r="Z796" s="10"/>
    </row>
    <row r="797" spans="1:26" s="14" customFormat="1" ht="11.25">
      <c r="A797" s="10"/>
      <c r="B797" s="74" t="s">
        <v>157</v>
      </c>
      <c r="C797" s="155" t="s">
        <v>142</v>
      </c>
      <c r="D797" s="189"/>
      <c r="E797" s="29"/>
      <c r="F797" s="82"/>
      <c r="G797" s="82"/>
      <c r="H797" s="82"/>
      <c r="I797" s="82"/>
      <c r="J797" s="82"/>
      <c r="K797" s="82"/>
      <c r="L797" s="82"/>
      <c r="M797" s="82"/>
      <c r="N797" s="84"/>
      <c r="O797" s="82"/>
      <c r="P797" s="82"/>
      <c r="Q797" s="82"/>
      <c r="R797" s="82"/>
      <c r="S797" s="82"/>
      <c r="T797" s="82"/>
      <c r="U797" s="82"/>
      <c r="V797" s="82">
        <f>IF(V614="-","-",V614*INDEX('3c Mappings'!$C$8:$O$21,MATCH($C797,'3c Mappings'!$B$8:$B$21,0),MATCH($B797,'3c Mappings'!$C$7:$O$7,0)))</f>
        <v>0</v>
      </c>
      <c r="W797" s="82">
        <f>IF(W614="-","-",W614*INDEX('3c Mappings'!$C$8:$O$21,MATCH($C797,'3c Mappings'!$B$8:$B$21,0),MATCH($B797,'3c Mappings'!$C$7:$O$7,0)))</f>
        <v>0</v>
      </c>
      <c r="X797" s="82" t="str">
        <f>IF(X614="-","-",X614*INDEX('3c Mappings'!$C$8:$O$21,MATCH($C797,'3c Mappings'!$B$8:$B$21,0),MATCH($B797,'3c Mappings'!$C$7:$O$7,0)))</f>
        <v>-</v>
      </c>
      <c r="Y797" s="82" t="str">
        <f>IF(Y614="-","-",Y614*INDEX('3c Mappings'!$C$8:$O$21,MATCH($C797,'3c Mappings'!$B$8:$B$21,0),MATCH($B797,'3c Mappings'!$C$7:$O$7,0)))</f>
        <v>-</v>
      </c>
      <c r="Z797" s="10"/>
    </row>
    <row r="798" spans="1:26" s="14" customFormat="1" ht="11.25">
      <c r="A798" s="10"/>
      <c r="B798" s="74" t="s">
        <v>158</v>
      </c>
      <c r="C798" s="155" t="s">
        <v>142</v>
      </c>
      <c r="D798" s="189"/>
      <c r="E798" s="29"/>
      <c r="F798" s="82"/>
      <c r="G798" s="82"/>
      <c r="H798" s="82"/>
      <c r="I798" s="82"/>
      <c r="J798" s="82"/>
      <c r="K798" s="82"/>
      <c r="L798" s="82"/>
      <c r="M798" s="82"/>
      <c r="N798" s="84"/>
      <c r="O798" s="82"/>
      <c r="P798" s="82"/>
      <c r="Q798" s="82"/>
      <c r="R798" s="82"/>
      <c r="S798" s="82"/>
      <c r="T798" s="82"/>
      <c r="U798" s="82"/>
      <c r="V798" s="82">
        <f>IF(V615="-","-",V615*INDEX('3c Mappings'!$C$8:$O$21,MATCH($C798,'3c Mappings'!$B$8:$B$21,0),MATCH($B798,'3c Mappings'!$C$7:$O$7,0)))</f>
        <v>0</v>
      </c>
      <c r="W798" s="82">
        <f>IF(W615="-","-",W615*INDEX('3c Mappings'!$C$8:$O$21,MATCH($C798,'3c Mappings'!$B$8:$B$21,0),MATCH($B798,'3c Mappings'!$C$7:$O$7,0)))</f>
        <v>0</v>
      </c>
      <c r="X798" s="82" t="str">
        <f>IF(X615="-","-",X615*INDEX('3c Mappings'!$C$8:$O$21,MATCH($C798,'3c Mappings'!$B$8:$B$21,0),MATCH($B798,'3c Mappings'!$C$7:$O$7,0)))</f>
        <v>-</v>
      </c>
      <c r="Y798" s="82" t="str">
        <f>IF(Y615="-","-",Y615*INDEX('3c Mappings'!$C$8:$O$21,MATCH($C798,'3c Mappings'!$B$8:$B$21,0),MATCH($B798,'3c Mappings'!$C$7:$O$7,0)))</f>
        <v>-</v>
      </c>
      <c r="Z798" s="10"/>
    </row>
    <row r="799" spans="1:26" s="14" customFormat="1" ht="11.25">
      <c r="A799" s="10"/>
      <c r="B799" s="74" t="s">
        <v>159</v>
      </c>
      <c r="C799" s="155" t="s">
        <v>142</v>
      </c>
      <c r="D799" s="189"/>
      <c r="E799" s="29"/>
      <c r="F799" s="82"/>
      <c r="G799" s="82"/>
      <c r="H799" s="82"/>
      <c r="I799" s="82"/>
      <c r="J799" s="82"/>
      <c r="K799" s="82"/>
      <c r="L799" s="82"/>
      <c r="M799" s="82"/>
      <c r="N799" s="84"/>
      <c r="O799" s="82"/>
      <c r="P799" s="82"/>
      <c r="Q799" s="82"/>
      <c r="R799" s="82"/>
      <c r="S799" s="82"/>
      <c r="T799" s="82"/>
      <c r="U799" s="82"/>
      <c r="V799" s="82">
        <f>IF(V616="-","-",V616*INDEX('3c Mappings'!$C$8:$O$21,MATCH($C799,'3c Mappings'!$B$8:$B$21,0),MATCH($B799,'3c Mappings'!$C$7:$O$7,0)))</f>
        <v>0</v>
      </c>
      <c r="W799" s="82">
        <f>IF(W616="-","-",W616*INDEX('3c Mappings'!$C$8:$O$21,MATCH($C799,'3c Mappings'!$B$8:$B$21,0),MATCH($B799,'3c Mappings'!$C$7:$O$7,0)))</f>
        <v>0</v>
      </c>
      <c r="X799" s="82" t="str">
        <f>IF(X616="-","-",X616*INDEX('3c Mappings'!$C$8:$O$21,MATCH($C799,'3c Mappings'!$B$8:$B$21,0),MATCH($B799,'3c Mappings'!$C$7:$O$7,0)))</f>
        <v>-</v>
      </c>
      <c r="Y799" s="82" t="str">
        <f>IF(Y616="-","-",Y616*INDEX('3c Mappings'!$C$8:$O$21,MATCH($C799,'3c Mappings'!$B$8:$B$21,0),MATCH($B799,'3c Mappings'!$C$7:$O$7,0)))</f>
        <v>-</v>
      </c>
      <c r="Z799" s="10"/>
    </row>
    <row r="800" spans="1:26" s="14" customFormat="1" ht="11.25">
      <c r="A800" s="10"/>
      <c r="B800" s="74" t="s">
        <v>160</v>
      </c>
      <c r="C800" s="155" t="s">
        <v>142</v>
      </c>
      <c r="D800" s="189"/>
      <c r="E800" s="29"/>
      <c r="F800" s="82"/>
      <c r="G800" s="82"/>
      <c r="H800" s="82"/>
      <c r="I800" s="82"/>
      <c r="J800" s="82"/>
      <c r="K800" s="82"/>
      <c r="L800" s="82"/>
      <c r="M800" s="82"/>
      <c r="N800" s="84"/>
      <c r="O800" s="82"/>
      <c r="P800" s="82"/>
      <c r="Q800" s="82"/>
      <c r="R800" s="82"/>
      <c r="S800" s="82"/>
      <c r="T800" s="82"/>
      <c r="U800" s="82"/>
      <c r="V800" s="82">
        <f>IF(V617="-","-",V617*INDEX('3c Mappings'!$C$8:$O$21,MATCH($C800,'3c Mappings'!$B$8:$B$21,0),MATCH($B800,'3c Mappings'!$C$7:$O$7,0)))</f>
        <v>0</v>
      </c>
      <c r="W800" s="82">
        <f>IF(W617="-","-",W617*INDEX('3c Mappings'!$C$8:$O$21,MATCH($C800,'3c Mappings'!$B$8:$B$21,0),MATCH($B800,'3c Mappings'!$C$7:$O$7,0)))</f>
        <v>0</v>
      </c>
      <c r="X800" s="82" t="str">
        <f>IF(X617="-","-",X617*INDEX('3c Mappings'!$C$8:$O$21,MATCH($C800,'3c Mappings'!$B$8:$B$21,0),MATCH($B800,'3c Mappings'!$C$7:$O$7,0)))</f>
        <v>-</v>
      </c>
      <c r="Y800" s="82" t="str">
        <f>IF(Y617="-","-",Y617*INDEX('3c Mappings'!$C$8:$O$21,MATCH($C800,'3c Mappings'!$B$8:$B$21,0),MATCH($B800,'3c Mappings'!$C$7:$O$7,0)))</f>
        <v>-</v>
      </c>
      <c r="Z800" s="10"/>
    </row>
    <row r="801" spans="1:26" s="14" customFormat="1" ht="11.25">
      <c r="A801" s="10"/>
      <c r="B801" s="74" t="s">
        <v>161</v>
      </c>
      <c r="C801" s="155" t="s">
        <v>142</v>
      </c>
      <c r="D801" s="189"/>
      <c r="E801" s="29"/>
      <c r="F801" s="82"/>
      <c r="G801" s="82"/>
      <c r="H801" s="82"/>
      <c r="I801" s="82"/>
      <c r="J801" s="82"/>
      <c r="K801" s="82"/>
      <c r="L801" s="82"/>
      <c r="M801" s="82"/>
      <c r="N801" s="84"/>
      <c r="O801" s="82"/>
      <c r="P801" s="82"/>
      <c r="Q801" s="82"/>
      <c r="R801" s="82"/>
      <c r="S801" s="82"/>
      <c r="T801" s="82"/>
      <c r="U801" s="82"/>
      <c r="V801" s="82">
        <f>IF(V618="-","-",V618*INDEX('3c Mappings'!$C$8:$O$21,MATCH($C801,'3c Mappings'!$B$8:$B$21,0),MATCH($B801,'3c Mappings'!$C$7:$O$7,0)))</f>
        <v>0</v>
      </c>
      <c r="W801" s="82">
        <f>IF(W618="-","-",W618*INDEX('3c Mappings'!$C$8:$O$21,MATCH($C801,'3c Mappings'!$B$8:$B$21,0),MATCH($B801,'3c Mappings'!$C$7:$O$7,0)))</f>
        <v>0</v>
      </c>
      <c r="X801" s="82" t="str">
        <f>IF(X618="-","-",X618*INDEX('3c Mappings'!$C$8:$O$21,MATCH($C801,'3c Mappings'!$B$8:$B$21,0),MATCH($B801,'3c Mappings'!$C$7:$O$7,0)))</f>
        <v>-</v>
      </c>
      <c r="Y801" s="82" t="str">
        <f>IF(Y618="-","-",Y618*INDEX('3c Mappings'!$C$8:$O$21,MATCH($C801,'3c Mappings'!$B$8:$B$21,0),MATCH($B801,'3c Mappings'!$C$7:$O$7,0)))</f>
        <v>-</v>
      </c>
      <c r="Z801" s="10"/>
    </row>
    <row r="802" spans="1:26" s="14" customFormat="1" ht="11.25">
      <c r="A802" s="10"/>
      <c r="B802" s="74" t="s">
        <v>162</v>
      </c>
      <c r="C802" s="155" t="s">
        <v>142</v>
      </c>
      <c r="D802" s="189"/>
      <c r="E802" s="29"/>
      <c r="F802" s="82"/>
      <c r="G802" s="82"/>
      <c r="H802" s="82"/>
      <c r="I802" s="82"/>
      <c r="J802" s="82"/>
      <c r="K802" s="82"/>
      <c r="L802" s="82"/>
      <c r="M802" s="82"/>
      <c r="N802" s="84"/>
      <c r="O802" s="82"/>
      <c r="P802" s="82"/>
      <c r="Q802" s="82"/>
      <c r="R802" s="82"/>
      <c r="S802" s="82"/>
      <c r="T802" s="82"/>
      <c r="U802" s="82"/>
      <c r="V802" s="82">
        <f>IF(V619="-","-",V619*INDEX('3c Mappings'!$C$8:$O$21,MATCH($C802,'3c Mappings'!$B$8:$B$21,0),MATCH($B802,'3c Mappings'!$C$7:$O$7,0)))</f>
        <v>145.15515789473687</v>
      </c>
      <c r="W802" s="82">
        <f>IF(W619="-","-",W619*INDEX('3c Mappings'!$C$8:$O$21,MATCH($C802,'3c Mappings'!$B$8:$B$21,0),MATCH($B802,'3c Mappings'!$C$7:$O$7,0)))</f>
        <v>135.90252631578949</v>
      </c>
      <c r="X802" s="82" t="str">
        <f>IF(X619="-","-",X619*INDEX('3c Mappings'!$C$8:$O$21,MATCH($C802,'3c Mappings'!$B$8:$B$21,0),MATCH($B802,'3c Mappings'!$C$7:$O$7,0)))</f>
        <v>-</v>
      </c>
      <c r="Y802" s="82" t="str">
        <f>IF(Y619="-","-",Y619*INDEX('3c Mappings'!$C$8:$O$21,MATCH($C802,'3c Mappings'!$B$8:$B$21,0),MATCH($B802,'3c Mappings'!$C$7:$O$7,0)))</f>
        <v>-</v>
      </c>
      <c r="Z802" s="10"/>
    </row>
    <row r="803" spans="1:26" s="14" customFormat="1" ht="11.25">
      <c r="A803" s="10"/>
      <c r="B803" s="74" t="s">
        <v>163</v>
      </c>
      <c r="C803" s="155" t="s">
        <v>142</v>
      </c>
      <c r="D803" s="189"/>
      <c r="E803" s="29"/>
      <c r="F803" s="82"/>
      <c r="G803" s="82"/>
      <c r="H803" s="82"/>
      <c r="I803" s="82"/>
      <c r="J803" s="82"/>
      <c r="K803" s="82"/>
      <c r="L803" s="82"/>
      <c r="M803" s="82"/>
      <c r="N803" s="84"/>
      <c r="O803" s="82"/>
      <c r="P803" s="82"/>
      <c r="Q803" s="82"/>
      <c r="R803" s="82"/>
      <c r="S803" s="82"/>
      <c r="T803" s="82"/>
      <c r="U803" s="82"/>
      <c r="V803" s="82">
        <f>IF(V620="-","-",V620*INDEX('3c Mappings'!$C$8:$O$21,MATCH($C803,'3c Mappings'!$B$8:$B$21,0),MATCH($B803,'3c Mappings'!$C$7:$O$7,0)))</f>
        <v>0</v>
      </c>
      <c r="W803" s="82">
        <f>IF(W620="-","-",W620*INDEX('3c Mappings'!$C$8:$O$21,MATCH($C803,'3c Mappings'!$B$8:$B$21,0),MATCH($B803,'3c Mappings'!$C$7:$O$7,0)))</f>
        <v>0</v>
      </c>
      <c r="X803" s="82" t="str">
        <f>IF(X620="-","-",X620*INDEX('3c Mappings'!$C$8:$O$21,MATCH($C803,'3c Mappings'!$B$8:$B$21,0),MATCH($B803,'3c Mappings'!$C$7:$O$7,0)))</f>
        <v>-</v>
      </c>
      <c r="Y803" s="82" t="str">
        <f>IF(Y620="-","-",Y620*INDEX('3c Mappings'!$C$8:$O$21,MATCH($C803,'3c Mappings'!$B$8:$B$21,0),MATCH($B803,'3c Mappings'!$C$7:$O$7,0)))</f>
        <v>-</v>
      </c>
      <c r="Z803" s="10"/>
    </row>
    <row r="804" spans="1:26" s="14" customFormat="1" ht="11.25">
      <c r="A804" s="10"/>
      <c r="B804" s="74" t="s">
        <v>164</v>
      </c>
      <c r="C804" s="155" t="s">
        <v>142</v>
      </c>
      <c r="D804" s="189"/>
      <c r="E804" s="29"/>
      <c r="F804" s="82"/>
      <c r="G804" s="82"/>
      <c r="H804" s="82"/>
      <c r="I804" s="82"/>
      <c r="J804" s="82"/>
      <c r="K804" s="82"/>
      <c r="L804" s="82"/>
      <c r="M804" s="82"/>
      <c r="N804" s="84"/>
      <c r="O804" s="82"/>
      <c r="P804" s="82"/>
      <c r="Q804" s="82"/>
      <c r="R804" s="82"/>
      <c r="S804" s="82"/>
      <c r="T804" s="82"/>
      <c r="U804" s="82"/>
      <c r="V804" s="82">
        <f>IF(V621="-","-",V621*INDEX('3c Mappings'!$C$8:$O$21,MATCH($C804,'3c Mappings'!$B$8:$B$21,0),MATCH($B804,'3c Mappings'!$C$7:$O$7,0)))</f>
        <v>0</v>
      </c>
      <c r="W804" s="82">
        <f>IF(W621="-","-",W621*INDEX('3c Mappings'!$C$8:$O$21,MATCH($C804,'3c Mappings'!$B$8:$B$21,0),MATCH($B804,'3c Mappings'!$C$7:$O$7,0)))</f>
        <v>0</v>
      </c>
      <c r="X804" s="82" t="str">
        <f>IF(X621="-","-",X621*INDEX('3c Mappings'!$C$8:$O$21,MATCH($C804,'3c Mappings'!$B$8:$B$21,0),MATCH($B804,'3c Mappings'!$C$7:$O$7,0)))</f>
        <v>-</v>
      </c>
      <c r="Y804" s="82" t="str">
        <f>IF(Y621="-","-",Y621*INDEX('3c Mappings'!$C$8:$O$21,MATCH($C804,'3c Mappings'!$B$8:$B$21,0),MATCH($B804,'3c Mappings'!$C$7:$O$7,0)))</f>
        <v>-</v>
      </c>
      <c r="Z804" s="10"/>
    </row>
    <row r="805" spans="1:26" s="14" customFormat="1" ht="11.25">
      <c r="A805" s="10"/>
      <c r="B805" s="74" t="s">
        <v>165</v>
      </c>
      <c r="C805" s="155" t="s">
        <v>142</v>
      </c>
      <c r="D805" s="189"/>
      <c r="E805" s="29"/>
      <c r="F805" s="82"/>
      <c r="G805" s="82"/>
      <c r="H805" s="82"/>
      <c r="I805" s="82"/>
      <c r="J805" s="82"/>
      <c r="K805" s="82"/>
      <c r="L805" s="82"/>
      <c r="M805" s="82"/>
      <c r="N805" s="84"/>
      <c r="O805" s="82"/>
      <c r="P805" s="82"/>
      <c r="Q805" s="82"/>
      <c r="R805" s="82"/>
      <c r="S805" s="82"/>
      <c r="T805" s="82"/>
      <c r="U805" s="82"/>
      <c r="V805" s="82">
        <f>IF(V622="-","-",V622*INDEX('3c Mappings'!$C$8:$O$21,MATCH($C805,'3c Mappings'!$B$8:$B$21,0),MATCH($B805,'3c Mappings'!$C$7:$O$7,0)))</f>
        <v>0</v>
      </c>
      <c r="W805" s="82">
        <f>IF(W622="-","-",W622*INDEX('3c Mappings'!$C$8:$O$21,MATCH($C805,'3c Mappings'!$B$8:$B$21,0),MATCH($B805,'3c Mappings'!$C$7:$O$7,0)))</f>
        <v>0</v>
      </c>
      <c r="X805" s="82" t="str">
        <f>IF(X622="-","-",X622*INDEX('3c Mappings'!$C$8:$O$21,MATCH($C805,'3c Mappings'!$B$8:$B$21,0),MATCH($B805,'3c Mappings'!$C$7:$O$7,0)))</f>
        <v>-</v>
      </c>
      <c r="Y805" s="82" t="str">
        <f>IF(Y622="-","-",Y622*INDEX('3c Mappings'!$C$8:$O$21,MATCH($C805,'3c Mappings'!$B$8:$B$21,0),MATCH($B805,'3c Mappings'!$C$7:$O$7,0)))</f>
        <v>-</v>
      </c>
      <c r="Z805" s="10"/>
    </row>
    <row r="806" spans="1:26" s="14" customFormat="1" ht="11.25">
      <c r="A806" s="10"/>
      <c r="B806" s="74" t="s">
        <v>166</v>
      </c>
      <c r="C806" s="155" t="s">
        <v>142</v>
      </c>
      <c r="D806" s="189"/>
      <c r="E806" s="29"/>
      <c r="F806" s="82"/>
      <c r="G806" s="82"/>
      <c r="H806" s="82"/>
      <c r="I806" s="82"/>
      <c r="J806" s="82"/>
      <c r="K806" s="82"/>
      <c r="L806" s="82"/>
      <c r="M806" s="82"/>
      <c r="N806" s="84"/>
      <c r="O806" s="82"/>
      <c r="P806" s="82"/>
      <c r="Q806" s="82"/>
      <c r="R806" s="82"/>
      <c r="S806" s="82"/>
      <c r="T806" s="82"/>
      <c r="U806" s="82"/>
      <c r="V806" s="82">
        <f>IF(V623="-","-",V623*INDEX('3c Mappings'!$C$8:$O$21,MATCH($C806,'3c Mappings'!$B$8:$B$21,0),MATCH($B806,'3c Mappings'!$C$7:$O$7,0)))</f>
        <v>0</v>
      </c>
      <c r="W806" s="82">
        <f>IF(W623="-","-",W623*INDEX('3c Mappings'!$C$8:$O$21,MATCH($C806,'3c Mappings'!$B$8:$B$21,0),MATCH($B806,'3c Mappings'!$C$7:$O$7,0)))</f>
        <v>0</v>
      </c>
      <c r="X806" s="82" t="str">
        <f>IF(X623="-","-",X623*INDEX('3c Mappings'!$C$8:$O$21,MATCH($C806,'3c Mappings'!$B$8:$B$21,0),MATCH($B806,'3c Mappings'!$C$7:$O$7,0)))</f>
        <v>-</v>
      </c>
      <c r="Y806" s="82" t="str">
        <f>IF(Y623="-","-",Y623*INDEX('3c Mappings'!$C$8:$O$21,MATCH($C806,'3c Mappings'!$B$8:$B$21,0),MATCH($B806,'3c Mappings'!$C$7:$O$7,0)))</f>
        <v>-</v>
      </c>
      <c r="Z806" s="10"/>
    </row>
    <row r="807" spans="1:26" s="14" customFormat="1" ht="11.25">
      <c r="A807" s="10"/>
      <c r="B807" s="74" t="s">
        <v>167</v>
      </c>
      <c r="C807" s="155" t="s">
        <v>142</v>
      </c>
      <c r="D807" s="189"/>
      <c r="E807" s="29"/>
      <c r="F807" s="82"/>
      <c r="G807" s="82"/>
      <c r="H807" s="82"/>
      <c r="I807" s="82"/>
      <c r="J807" s="82"/>
      <c r="K807" s="82"/>
      <c r="L807" s="82"/>
      <c r="M807" s="82"/>
      <c r="N807" s="84"/>
      <c r="O807" s="82"/>
      <c r="P807" s="82"/>
      <c r="Q807" s="82"/>
      <c r="R807" s="82"/>
      <c r="S807" s="82"/>
      <c r="T807" s="82"/>
      <c r="U807" s="82"/>
      <c r="V807" s="82">
        <f>IF(V624="-","-",V624*INDEX('3c Mappings'!$C$8:$O$21,MATCH($C807,'3c Mappings'!$B$8:$B$21,0),MATCH($B807,'3c Mappings'!$C$7:$O$7,0)))</f>
        <v>0</v>
      </c>
      <c r="W807" s="82">
        <f>IF(W624="-","-",W624*INDEX('3c Mappings'!$C$8:$O$21,MATCH($C807,'3c Mappings'!$B$8:$B$21,0),MATCH($B807,'3c Mappings'!$C$7:$O$7,0)))</f>
        <v>0</v>
      </c>
      <c r="X807" s="82" t="str">
        <f>IF(X624="-","-",X624*INDEX('3c Mappings'!$C$8:$O$21,MATCH($C807,'3c Mappings'!$B$8:$B$21,0),MATCH($B807,'3c Mappings'!$C$7:$O$7,0)))</f>
        <v>-</v>
      </c>
      <c r="Y807" s="82" t="str">
        <f>IF(Y624="-","-",Y624*INDEX('3c Mappings'!$C$8:$O$21,MATCH($C807,'3c Mappings'!$B$8:$B$21,0),MATCH($B807,'3c Mappings'!$C$7:$O$7,0)))</f>
        <v>-</v>
      </c>
      <c r="Z807" s="10"/>
    </row>
    <row r="808" spans="1:26" s="14" customFormat="1" ht="11.25">
      <c r="A808" s="10"/>
      <c r="B808" s="74" t="s">
        <v>168</v>
      </c>
      <c r="C808" s="155" t="s">
        <v>142</v>
      </c>
      <c r="D808" s="189"/>
      <c r="E808" s="29"/>
      <c r="F808" s="82"/>
      <c r="G808" s="82"/>
      <c r="H808" s="82"/>
      <c r="I808" s="82"/>
      <c r="J808" s="82"/>
      <c r="K808" s="82"/>
      <c r="L808" s="82"/>
      <c r="M808" s="82"/>
      <c r="N808" s="84"/>
      <c r="O808" s="82"/>
      <c r="P808" s="82"/>
      <c r="Q808" s="82"/>
      <c r="R808" s="82"/>
      <c r="S808" s="82"/>
      <c r="T808" s="82"/>
      <c r="U808" s="82"/>
      <c r="V808" s="82">
        <f>IF(V625="-","-",V625*INDEX('3c Mappings'!$C$8:$O$21,MATCH($C808,'3c Mappings'!$B$8:$B$21,0),MATCH($B808,'3c Mappings'!$C$7:$O$7,0)))</f>
        <v>0</v>
      </c>
      <c r="W808" s="82">
        <f>IF(W625="-","-",W625*INDEX('3c Mappings'!$C$8:$O$21,MATCH($C808,'3c Mappings'!$B$8:$B$21,0),MATCH($B808,'3c Mappings'!$C$7:$O$7,0)))</f>
        <v>0</v>
      </c>
      <c r="X808" s="82" t="str">
        <f>IF(X625="-","-",X625*INDEX('3c Mappings'!$C$8:$O$21,MATCH($C808,'3c Mappings'!$B$8:$B$21,0),MATCH($B808,'3c Mappings'!$C$7:$O$7,0)))</f>
        <v>-</v>
      </c>
      <c r="Y808" s="82" t="str">
        <f>IF(Y625="-","-",Y625*INDEX('3c Mappings'!$C$8:$O$21,MATCH($C808,'3c Mappings'!$B$8:$B$21,0),MATCH($B808,'3c Mappings'!$C$7:$O$7,0)))</f>
        <v>-</v>
      </c>
      <c r="Z808" s="10"/>
    </row>
    <row r="809" spans="1:26" s="63" customFormat="1"/>
  </sheetData>
  <mergeCells count="79">
    <mergeCell ref="C14:C26"/>
    <mergeCell ref="D14:D26"/>
    <mergeCell ref="C8:C12"/>
    <mergeCell ref="B3:G3"/>
    <mergeCell ref="B8:B12"/>
    <mergeCell ref="D8:D9"/>
    <mergeCell ref="F8:M8"/>
    <mergeCell ref="D28:D40"/>
    <mergeCell ref="D41:D53"/>
    <mergeCell ref="O8:Y8"/>
    <mergeCell ref="F9:M9"/>
    <mergeCell ref="O9:Y9"/>
    <mergeCell ref="D93:D105"/>
    <mergeCell ref="D106:D118"/>
    <mergeCell ref="D67:D79"/>
    <mergeCell ref="D80:D92"/>
    <mergeCell ref="D54:D66"/>
    <mergeCell ref="D171:D183"/>
    <mergeCell ref="D184:D196"/>
    <mergeCell ref="D145:D157"/>
    <mergeCell ref="D158:D170"/>
    <mergeCell ref="D119:D131"/>
    <mergeCell ref="D132:D144"/>
    <mergeCell ref="D238:D250"/>
    <mergeCell ref="D251:D263"/>
    <mergeCell ref="D225:D237"/>
    <mergeCell ref="D197:D209"/>
    <mergeCell ref="C211:C223"/>
    <mergeCell ref="D211:D223"/>
    <mergeCell ref="D316:D328"/>
    <mergeCell ref="D329:D341"/>
    <mergeCell ref="D290:D302"/>
    <mergeCell ref="D303:D315"/>
    <mergeCell ref="D264:D276"/>
    <mergeCell ref="D277:D289"/>
    <mergeCell ref="D394:D406"/>
    <mergeCell ref="D368:D380"/>
    <mergeCell ref="D381:D393"/>
    <mergeCell ref="D342:D354"/>
    <mergeCell ref="D355:D367"/>
    <mergeCell ref="B410:B414"/>
    <mergeCell ref="C410:C414"/>
    <mergeCell ref="D410:D411"/>
    <mergeCell ref="F410:M410"/>
    <mergeCell ref="O410:Y410"/>
    <mergeCell ref="F411:M411"/>
    <mergeCell ref="O411:Y411"/>
    <mergeCell ref="C416:C428"/>
    <mergeCell ref="D416:D428"/>
    <mergeCell ref="D430:D442"/>
    <mergeCell ref="D443:D455"/>
    <mergeCell ref="D456:D468"/>
    <mergeCell ref="D469:D481"/>
    <mergeCell ref="D482:D494"/>
    <mergeCell ref="D495:D507"/>
    <mergeCell ref="D508:D520"/>
    <mergeCell ref="D521:D533"/>
    <mergeCell ref="D534:D546"/>
    <mergeCell ref="D547:D559"/>
    <mergeCell ref="D560:D572"/>
    <mergeCell ref="D573:D585"/>
    <mergeCell ref="D586:D598"/>
    <mergeCell ref="D599:D611"/>
    <mergeCell ref="C613:C625"/>
    <mergeCell ref="D613:D625"/>
    <mergeCell ref="D627:D639"/>
    <mergeCell ref="D640:D652"/>
    <mergeCell ref="D653:D665"/>
    <mergeCell ref="D666:D678"/>
    <mergeCell ref="D679:D691"/>
    <mergeCell ref="D692:D704"/>
    <mergeCell ref="D705:D717"/>
    <mergeCell ref="D783:D795"/>
    <mergeCell ref="D796:D808"/>
    <mergeCell ref="D718:D730"/>
    <mergeCell ref="D731:D743"/>
    <mergeCell ref="D744:D756"/>
    <mergeCell ref="D757:D769"/>
    <mergeCell ref="D770:D78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A310"/>
  <sheetViews>
    <sheetView zoomScaleNormal="100" workbookViewId="0"/>
  </sheetViews>
  <sheetFormatPr defaultColWidth="0" defaultRowHeight="14.25" zeroHeight="1"/>
  <cols>
    <col min="1" max="1" width="6.42578125" style="63" customWidth="1"/>
    <col min="2" max="2" width="22.5703125" style="63" customWidth="1"/>
    <col min="3" max="3" width="13" style="80" customWidth="1"/>
    <col min="4" max="4" width="9.5703125" style="63" customWidth="1"/>
    <col min="5" max="5" width="28.5703125" style="63" customWidth="1"/>
    <col min="6" max="6" width="2.85546875" style="63" customWidth="1"/>
    <col min="7" max="14" width="17.5703125" style="63" customWidth="1"/>
    <col min="15" max="15" width="2.85546875" style="63" customWidth="1"/>
    <col min="16" max="26" width="17.5703125" style="63" customWidth="1"/>
    <col min="27" max="27" width="10.140625" style="63" customWidth="1"/>
    <col min="28" max="16384" width="0" style="64" hidden="1"/>
  </cols>
  <sheetData>
    <row r="1" spans="2:26" s="61" customFormat="1" ht="12.6" customHeight="1">
      <c r="C1" s="62"/>
    </row>
    <row r="2" spans="2:26" s="61" customFormat="1" ht="18.600000000000001" customHeight="1">
      <c r="B2" s="27" t="s">
        <v>127</v>
      </c>
      <c r="C2" s="79"/>
      <c r="D2" s="27"/>
      <c r="E2" s="27"/>
    </row>
    <row r="3" spans="2:26" s="61" customFormat="1" ht="48.75" customHeight="1">
      <c r="B3" s="188" t="s">
        <v>173</v>
      </c>
      <c r="C3" s="188"/>
      <c r="D3" s="188"/>
      <c r="E3" s="188"/>
      <c r="F3" s="188"/>
      <c r="G3" s="188"/>
      <c r="H3" s="188"/>
      <c r="I3" s="188"/>
      <c r="J3" s="188"/>
      <c r="K3" s="188"/>
      <c r="L3" s="188"/>
      <c r="M3" s="62"/>
      <c r="N3" s="62"/>
      <c r="O3" s="62"/>
      <c r="P3" s="62"/>
      <c r="Q3" s="62"/>
    </row>
    <row r="4" spans="2:26" s="61" customFormat="1" ht="12.6" customHeight="1">
      <c r="C4" s="62"/>
    </row>
    <row r="5" spans="2:26" s="63" customFormat="1">
      <c r="C5" s="80"/>
      <c r="G5" s="10"/>
      <c r="P5" s="10"/>
    </row>
    <row r="6" spans="2:26" s="63" customFormat="1">
      <c r="C6" s="80"/>
    </row>
    <row r="7" spans="2:26">
      <c r="B7" s="202" t="s">
        <v>20</v>
      </c>
      <c r="C7" s="203" t="s">
        <v>71</v>
      </c>
      <c r="D7" s="193" t="s">
        <v>149</v>
      </c>
      <c r="E7" s="195"/>
      <c r="F7" s="29"/>
      <c r="G7" s="172" t="s">
        <v>72</v>
      </c>
      <c r="H7" s="173"/>
      <c r="I7" s="173"/>
      <c r="J7" s="173"/>
      <c r="K7" s="173"/>
      <c r="L7" s="173"/>
      <c r="M7" s="173"/>
      <c r="N7" s="174"/>
      <c r="O7" s="29"/>
      <c r="P7" s="172" t="s">
        <v>73</v>
      </c>
      <c r="Q7" s="175"/>
      <c r="R7" s="175"/>
      <c r="S7" s="175"/>
      <c r="T7" s="175"/>
      <c r="U7" s="175"/>
      <c r="V7" s="175"/>
      <c r="W7" s="175"/>
      <c r="X7" s="175"/>
      <c r="Y7" s="175"/>
      <c r="Z7" s="176"/>
    </row>
    <row r="8" spans="2:26" ht="13.5" customHeight="1">
      <c r="B8" s="202"/>
      <c r="C8" s="203"/>
      <c r="D8" s="193"/>
      <c r="E8" s="196"/>
      <c r="F8" s="29"/>
      <c r="G8" s="182" t="s">
        <v>151</v>
      </c>
      <c r="H8" s="183"/>
      <c r="I8" s="183"/>
      <c r="J8" s="183"/>
      <c r="K8" s="183"/>
      <c r="L8" s="183"/>
      <c r="M8" s="183"/>
      <c r="N8" s="184"/>
      <c r="O8" s="29"/>
      <c r="P8" s="182" t="s">
        <v>75</v>
      </c>
      <c r="Q8" s="183"/>
      <c r="R8" s="183"/>
      <c r="S8" s="183"/>
      <c r="T8" s="183"/>
      <c r="U8" s="183"/>
      <c r="V8" s="183"/>
      <c r="W8" s="183"/>
      <c r="X8" s="183"/>
      <c r="Y8" s="183"/>
      <c r="Z8" s="184"/>
    </row>
    <row r="9" spans="2:26" ht="25.5" customHeight="1">
      <c r="B9" s="202"/>
      <c r="C9" s="203"/>
      <c r="D9" s="193"/>
      <c r="E9" s="50" t="s">
        <v>76</v>
      </c>
      <c r="F9" s="29"/>
      <c r="G9" s="51" t="s">
        <v>152</v>
      </c>
      <c r="H9" s="51" t="s">
        <v>78</v>
      </c>
      <c r="I9" s="51" t="s">
        <v>153</v>
      </c>
      <c r="J9" s="51" t="s">
        <v>154</v>
      </c>
      <c r="K9" s="51" t="s">
        <v>81</v>
      </c>
      <c r="L9" s="52" t="s">
        <v>82</v>
      </c>
      <c r="M9" s="51" t="s">
        <v>83</v>
      </c>
      <c r="N9" s="51" t="s">
        <v>84</v>
      </c>
      <c r="O9" s="29"/>
      <c r="P9" s="42" t="s">
        <v>85</v>
      </c>
      <c r="Q9" s="42" t="s">
        <v>86</v>
      </c>
      <c r="R9" s="42" t="s">
        <v>87</v>
      </c>
      <c r="S9" s="53" t="s">
        <v>88</v>
      </c>
      <c r="T9" s="42" t="s">
        <v>89</v>
      </c>
      <c r="U9" s="42" t="s">
        <v>90</v>
      </c>
      <c r="V9" s="42" t="s">
        <v>91</v>
      </c>
      <c r="W9" s="42" t="s">
        <v>92</v>
      </c>
      <c r="X9" s="42" t="s">
        <v>93</v>
      </c>
      <c r="Y9" s="42" t="s">
        <v>94</v>
      </c>
      <c r="Z9" s="42" t="s">
        <v>95</v>
      </c>
    </row>
    <row r="10" spans="2:26" ht="15" customHeight="1">
      <c r="B10" s="202"/>
      <c r="C10" s="203"/>
      <c r="D10" s="193"/>
      <c r="E10" s="50" t="s">
        <v>96</v>
      </c>
      <c r="F10" s="29"/>
      <c r="G10" s="54" t="s">
        <v>97</v>
      </c>
      <c r="H10" s="54" t="s">
        <v>98</v>
      </c>
      <c r="I10" s="54" t="s">
        <v>99</v>
      </c>
      <c r="J10" s="54" t="s">
        <v>100</v>
      </c>
      <c r="K10" s="54" t="s">
        <v>101</v>
      </c>
      <c r="L10" s="55" t="s">
        <v>102</v>
      </c>
      <c r="M10" s="54" t="s">
        <v>103</v>
      </c>
      <c r="N10" s="54" t="s">
        <v>104</v>
      </c>
      <c r="O10" s="29"/>
      <c r="P10" s="54" t="s">
        <v>105</v>
      </c>
      <c r="Q10" s="54" t="s">
        <v>106</v>
      </c>
      <c r="R10" s="54" t="s">
        <v>107</v>
      </c>
      <c r="S10" s="56" t="s">
        <v>108</v>
      </c>
      <c r="T10" s="54" t="s">
        <v>109</v>
      </c>
      <c r="U10" s="54" t="s">
        <v>110</v>
      </c>
      <c r="V10" s="54" t="s">
        <v>111</v>
      </c>
      <c r="W10" s="54" t="s">
        <v>112</v>
      </c>
      <c r="X10" s="54" t="s">
        <v>113</v>
      </c>
      <c r="Y10" s="54" t="s">
        <v>114</v>
      </c>
      <c r="Z10" s="54" t="s">
        <v>115</v>
      </c>
    </row>
    <row r="11" spans="2:26" ht="15" customHeight="1">
      <c r="B11" s="202"/>
      <c r="C11" s="203"/>
      <c r="D11" s="193"/>
      <c r="E11" s="16" t="s">
        <v>116</v>
      </c>
      <c r="F11" s="29"/>
      <c r="G11" s="42" t="s">
        <v>117</v>
      </c>
      <c r="H11" s="42" t="s">
        <v>117</v>
      </c>
      <c r="I11" s="42" t="s">
        <v>118</v>
      </c>
      <c r="J11" s="42" t="s">
        <v>118</v>
      </c>
      <c r="K11" s="42" t="s">
        <v>119</v>
      </c>
      <c r="L11" s="57" t="s">
        <v>119</v>
      </c>
      <c r="M11" s="42" t="s">
        <v>120</v>
      </c>
      <c r="N11" s="42" t="s">
        <v>120</v>
      </c>
      <c r="O11" s="29"/>
      <c r="P11" s="42" t="s">
        <v>120</v>
      </c>
      <c r="Q11" s="42" t="s">
        <v>174</v>
      </c>
      <c r="R11" s="42" t="s">
        <v>174</v>
      </c>
      <c r="S11" s="53" t="s">
        <v>175</v>
      </c>
      <c r="T11" s="42" t="s">
        <v>175</v>
      </c>
      <c r="U11" s="42" t="s">
        <v>176</v>
      </c>
      <c r="V11" s="42" t="s">
        <v>176</v>
      </c>
      <c r="W11" s="42" t="s">
        <v>177</v>
      </c>
      <c r="X11" s="42" t="s">
        <v>177</v>
      </c>
      <c r="Y11" s="42" t="s">
        <v>178</v>
      </c>
      <c r="Z11" s="42" t="s">
        <v>178</v>
      </c>
    </row>
    <row r="12" spans="2:26" ht="12.6" customHeight="1">
      <c r="B12" s="201" t="s">
        <v>179</v>
      </c>
      <c r="C12" s="201" t="s">
        <v>180</v>
      </c>
      <c r="D12" s="74" t="s">
        <v>156</v>
      </c>
      <c r="E12" s="189"/>
      <c r="F12" s="29"/>
      <c r="G12" s="82">
        <f>IF('3b Load factors'!H12="","-",('3a Demand'!$C$10*1000)/('3b Load factors'!H12*365))</f>
        <v>106.05391073795846</v>
      </c>
      <c r="H12" s="82">
        <f>IF('3b Load factors'!I12="","-",('3a Demand'!$C$10*1000)/('3b Load factors'!I12*365))</f>
        <v>106.05391073795846</v>
      </c>
      <c r="I12" s="82">
        <f>IF('3b Load factors'!J12="","-",('3a Demand'!$C$10*1000)/('3b Load factors'!J12*365))</f>
        <v>104.70290550562778</v>
      </c>
      <c r="J12" s="82">
        <f>IF('3b Load factors'!K12="","-",('3a Demand'!$C$10*1000)/('3b Load factors'!K12*365))</f>
        <v>104.70290550562778</v>
      </c>
      <c r="K12" s="82">
        <f>IF('3b Load factors'!L12="","-",('3a Demand'!$C$10*1000)/('3b Load factors'!L12*365))</f>
        <v>104.37051532941945</v>
      </c>
      <c r="L12" s="82">
        <f>IF('3b Load factors'!M12="","-",('3a Demand'!$C$10*1000)/('3b Load factors'!M12*365))</f>
        <v>104.37051532941945</v>
      </c>
      <c r="M12" s="82">
        <f>IF('3b Load factors'!N12="","-",('3a Demand'!$C$10*1000)/('3b Load factors'!N12*365))</f>
        <v>104.70290550562778</v>
      </c>
      <c r="N12" s="82">
        <f>IF('3b Load factors'!O12="","-",('3a Demand'!$C$10*1000)/('3b Load factors'!O12*365))</f>
        <v>104.70290550562778</v>
      </c>
      <c r="O12" s="29"/>
      <c r="P12" s="82">
        <f>IF('3b Load factors'!Q12="","-",('3a Demand'!$C$10*1000)/('3b Load factors'!Q12*365))</f>
        <v>104.70290550562778</v>
      </c>
      <c r="Q12" s="82">
        <f>IF('3b Load factors'!R12="","-",('3a Demand'!$C$10*1000)/('3b Load factors'!R12*365))</f>
        <v>104.04022888850355</v>
      </c>
      <c r="R12" s="82">
        <f>IF('3b Load factors'!S12="","-",('3a Demand'!$C$10*1000)/('3b Load factors'!S12*365))</f>
        <v>104.04022888850355</v>
      </c>
      <c r="S12" s="82">
        <f>IF('3b Load factors'!T12="","-",('3a Demand'!$C$10*1000)/('3b Load factors'!T12*365))</f>
        <v>104.37051532941945</v>
      </c>
      <c r="T12" s="82">
        <f>IF('3b Load factors'!U12="","-",('3a Demand'!$C$10*1000)/('3b Load factors'!U12*365))</f>
        <v>104.37051532941945</v>
      </c>
      <c r="U12" s="82">
        <f>IF('3b Load factors'!V12="","-",('3a Demand'!$C$10*1000)/('3b Load factors'!V12*365))</f>
        <v>105.3740779768177</v>
      </c>
      <c r="V12" s="82">
        <f>IF('3b Load factors'!W12="","-",('3a Demand'!$C$10*1000)/('3b Load factors'!W12*365))</f>
        <v>105.3740779768177</v>
      </c>
      <c r="W12" s="82">
        <f>IF('3b Load factors'!X12="","-",('3a Demand'!$C$10*1000)/('3b Load factors'!X12*365))</f>
        <v>105.03741958072563</v>
      </c>
      <c r="X12" s="82">
        <f>IF('3b Load factors'!Y12="","-",('3a Demand'!$C$10*1000)/('3b Load factors'!Y12*365))</f>
        <v>105.03741958072563</v>
      </c>
      <c r="Y12" s="82" t="str">
        <f>IF('3b Load factors'!Z12="","-",('3a Demand'!$C$10*1000)/('3b Load factors'!Z12*365))</f>
        <v>-</v>
      </c>
      <c r="Z12" s="82" t="str">
        <f>IF('3b Load factors'!AA12="","-",('3a Demand'!$C$10*1000)/('3b Load factors'!AA12*365))</f>
        <v>-</v>
      </c>
    </row>
    <row r="13" spans="2:26">
      <c r="B13" s="201"/>
      <c r="C13" s="201"/>
      <c r="D13" s="74" t="s">
        <v>157</v>
      </c>
      <c r="E13" s="189"/>
      <c r="F13" s="29"/>
      <c r="G13" s="82">
        <f>IF('3b Load factors'!H13="","-",('3a Demand'!$C$10*1000)/('3b Load factors'!H13*365))</f>
        <v>99.929216804763286</v>
      </c>
      <c r="H13" s="82">
        <f>IF('3b Load factors'!I13="","-",('3a Demand'!$C$10*1000)/('3b Load factors'!I13*365))</f>
        <v>99.929216804763286</v>
      </c>
      <c r="I13" s="82">
        <f>IF('3b Load factors'!J13="","-",('3a Demand'!$C$10*1000)/('3b Load factors'!J13*365))</f>
        <v>100.23387905111927</v>
      </c>
      <c r="J13" s="82">
        <f>IF('3b Load factors'!K13="","-",('3a Demand'!$C$10*1000)/('3b Load factors'!K13*365))</f>
        <v>100.23387905111927</v>
      </c>
      <c r="K13" s="82">
        <f>IF('3b Load factors'!L13="","-",('3a Demand'!$C$10*1000)/('3b Load factors'!L13*365))</f>
        <v>101.78548708596632</v>
      </c>
      <c r="L13" s="82">
        <f>IF('3b Load factors'!M13="","-",('3a Demand'!$C$10*1000)/('3b Load factors'!M13*365))</f>
        <v>101.78548708596632</v>
      </c>
      <c r="M13" s="82">
        <f>IF('3b Load factors'!N13="","-",('3a Demand'!$C$10*1000)/('3b Load factors'!N13*365))</f>
        <v>102.4196645755985</v>
      </c>
      <c r="N13" s="82">
        <f>IF('3b Load factors'!O13="","-",('3a Demand'!$C$10*1000)/('3b Load factors'!O13*365))</f>
        <v>102.4196645755985</v>
      </c>
      <c r="O13" s="29"/>
      <c r="P13" s="82">
        <f>IF('3b Load factors'!Q13="","-",('3a Demand'!$C$10*1000)/('3b Load factors'!Q13*365))</f>
        <v>102.4196645755985</v>
      </c>
      <c r="Q13" s="82">
        <f>IF('3b Load factors'!R13="","-",('3a Demand'!$C$10*1000)/('3b Load factors'!R13*365))</f>
        <v>102.4196645755985</v>
      </c>
      <c r="R13" s="82">
        <f>IF('3b Load factors'!S13="","-",('3a Demand'!$C$10*1000)/('3b Load factors'!S13*365))</f>
        <v>102.4196645755985</v>
      </c>
      <c r="S13" s="82">
        <f>IF('3b Load factors'!T13="","-",('3a Demand'!$C$10*1000)/('3b Load factors'!T13*365))</f>
        <v>102.73972602739727</v>
      </c>
      <c r="T13" s="82">
        <f>IF('3b Load factors'!U13="","-",('3a Demand'!$C$10*1000)/('3b Load factors'!U13*365))</f>
        <v>102.73972602739727</v>
      </c>
      <c r="U13" s="82">
        <f>IF('3b Load factors'!V13="","-",('3a Demand'!$C$10*1000)/('3b Load factors'!V13*365))</f>
        <v>104.70290550562778</v>
      </c>
      <c r="V13" s="82">
        <f>IF('3b Load factors'!W13="","-",('3a Demand'!$C$10*1000)/('3b Load factors'!W13*365))</f>
        <v>104.70290550562778</v>
      </c>
      <c r="W13" s="82">
        <f>IF('3b Load factors'!X13="","-",('3a Demand'!$C$10*1000)/('3b Load factors'!X13*365))</f>
        <v>106.74257249599715</v>
      </c>
      <c r="X13" s="82">
        <f>IF('3b Load factors'!Y13="","-",('3a Demand'!$C$10*1000)/('3b Load factors'!Y13*365))</f>
        <v>106.74257249599715</v>
      </c>
      <c r="Y13" s="82" t="str">
        <f>IF('3b Load factors'!Z13="","-",('3a Demand'!$C$10*1000)/('3b Load factors'!Z13*365))</f>
        <v>-</v>
      </c>
      <c r="Z13" s="82" t="str">
        <f>IF('3b Load factors'!AA13="","-",('3a Demand'!$C$10*1000)/('3b Load factors'!AA13*365))</f>
        <v>-</v>
      </c>
    </row>
    <row r="14" spans="2:26">
      <c r="B14" s="201"/>
      <c r="C14" s="201"/>
      <c r="D14" s="74" t="s">
        <v>158</v>
      </c>
      <c r="E14" s="189"/>
      <c r="F14" s="29"/>
      <c r="G14" s="82">
        <f>IF('3b Load factors'!H14="","-",('3a Demand'!$C$10*1000)/('3b Load factors'!H14*365))</f>
        <v>93.665847090504641</v>
      </c>
      <c r="H14" s="82">
        <f>IF('3b Load factors'!I14="","-",('3a Demand'!$C$10*1000)/('3b Load factors'!I14*365))</f>
        <v>93.665847090504641</v>
      </c>
      <c r="I14" s="82">
        <f>IF('3b Load factors'!J14="","-",('3a Demand'!$C$10*1000)/('3b Load factors'!J14*365))</f>
        <v>92.350315530244728</v>
      </c>
      <c r="J14" s="82">
        <f>IF('3b Load factors'!K14="","-",('3a Demand'!$C$10*1000)/('3b Load factors'!K14*365))</f>
        <v>92.350315530244728</v>
      </c>
      <c r="K14" s="82">
        <f>IF('3b Load factors'!L14="","-",('3a Demand'!$C$10*1000)/('3b Load factors'!L14*365))</f>
        <v>95.019399794124638</v>
      </c>
      <c r="L14" s="82">
        <f>IF('3b Load factors'!M14="","-",('3a Demand'!$C$10*1000)/('3b Load factors'!M14*365))</f>
        <v>95.019399794124638</v>
      </c>
      <c r="M14" s="82">
        <f>IF('3b Load factors'!N14="","-",('3a Demand'!$C$10*1000)/('3b Load factors'!N14*365))</f>
        <v>96.98145229724814</v>
      </c>
      <c r="N14" s="82">
        <f>IF('3b Load factors'!O14="","-",('3a Demand'!$C$10*1000)/('3b Load factors'!O14*365))</f>
        <v>96.98145229724814</v>
      </c>
      <c r="O14" s="29"/>
      <c r="P14" s="82">
        <f>IF('3b Load factors'!Q14="","-",('3a Demand'!$C$10*1000)/('3b Load factors'!Q14*365))</f>
        <v>96.98145229724814</v>
      </c>
      <c r="Q14" s="82">
        <f>IF('3b Load factors'!R14="","-",('3a Demand'!$C$10*1000)/('3b Load factors'!R14*365))</f>
        <v>96.696212731667998</v>
      </c>
      <c r="R14" s="82">
        <f>IF('3b Load factors'!S14="","-",('3a Demand'!$C$10*1000)/('3b Load factors'!S14*365))</f>
        <v>96.696212731667998</v>
      </c>
      <c r="S14" s="82">
        <f>IF('3b Load factors'!T14="","-",('3a Demand'!$C$10*1000)/('3b Load factors'!T14*365))</f>
        <v>98.139439787364537</v>
      </c>
      <c r="T14" s="82">
        <f>IF('3b Load factors'!U14="","-",('3a Demand'!$C$10*1000)/('3b Load factors'!U14*365))</f>
        <v>98.139439787364537</v>
      </c>
      <c r="U14" s="82">
        <f>IF('3b Load factors'!V14="","-",('3a Demand'!$C$10*1000)/('3b Load factors'!V14*365))</f>
        <v>100.23387905111927</v>
      </c>
      <c r="V14" s="82">
        <f>IF('3b Load factors'!W14="","-",('3a Demand'!$C$10*1000)/('3b Load factors'!W14*365))</f>
        <v>100.23387905111927</v>
      </c>
      <c r="W14" s="82">
        <f>IF('3b Load factors'!X14="","-",('3a Demand'!$C$10*1000)/('3b Load factors'!X14*365))</f>
        <v>100.84881082443903</v>
      </c>
      <c r="X14" s="82">
        <f>IF('3b Load factors'!Y14="","-",('3a Demand'!$C$10*1000)/('3b Load factors'!Y14*365))</f>
        <v>100.84881082443903</v>
      </c>
      <c r="Y14" s="82" t="str">
        <f>IF('3b Load factors'!Z14="","-",('3a Demand'!$C$10*1000)/('3b Load factors'!Z14*365))</f>
        <v>-</v>
      </c>
      <c r="Z14" s="82" t="str">
        <f>IF('3b Load factors'!AA14="","-",('3a Demand'!$C$10*1000)/('3b Load factors'!AA14*365))</f>
        <v>-</v>
      </c>
    </row>
    <row r="15" spans="2:26">
      <c r="B15" s="201"/>
      <c r="C15" s="201"/>
      <c r="D15" s="74" t="s">
        <v>159</v>
      </c>
      <c r="E15" s="189"/>
      <c r="F15" s="29"/>
      <c r="G15" s="82">
        <f>IF('3b Load factors'!H15="","-",('3a Demand'!$C$10*1000)/('3b Load factors'!H15*365))</f>
        <v>104.70290550562778</v>
      </c>
      <c r="H15" s="82">
        <f>IF('3b Load factors'!I15="","-",('3a Demand'!$C$10*1000)/('3b Load factors'!I15*365))</f>
        <v>104.70290550562778</v>
      </c>
      <c r="I15" s="82">
        <f>IF('3b Load factors'!J15="","-",('3a Demand'!$C$10*1000)/('3b Load factors'!J15*365))</f>
        <v>95.294818344252533</v>
      </c>
      <c r="J15" s="82">
        <f>IF('3b Load factors'!K15="","-",('3a Demand'!$C$10*1000)/('3b Load factors'!K15*365))</f>
        <v>95.294818344252533</v>
      </c>
      <c r="K15" s="82">
        <f>IF('3b Load factors'!L15="","-",('3a Demand'!$C$10*1000)/('3b Load factors'!L15*365))</f>
        <v>96.130737803412629</v>
      </c>
      <c r="L15" s="82">
        <f>IF('3b Load factors'!M15="","-",('3a Demand'!$C$10*1000)/('3b Load factors'!M15*365))</f>
        <v>96.130737803412629</v>
      </c>
      <c r="M15" s="82">
        <f>IF('3b Load factors'!N15="","-",('3a Demand'!$C$10*1000)/('3b Load factors'!N15*365))</f>
        <v>95.850473261711727</v>
      </c>
      <c r="N15" s="82">
        <f>IF('3b Load factors'!O15="","-",('3a Demand'!$C$10*1000)/('3b Load factors'!O15*365))</f>
        <v>95.850473261711727</v>
      </c>
      <c r="O15" s="29"/>
      <c r="P15" s="82">
        <f>IF('3b Load factors'!Q15="","-",('3a Demand'!$C$10*1000)/('3b Load factors'!Q15*365))</f>
        <v>95.850473261711727</v>
      </c>
      <c r="Q15" s="82">
        <f>IF('3b Load factors'!R15="","-",('3a Demand'!$C$10*1000)/('3b Load factors'!R15*365))</f>
        <v>95.294818344252533</v>
      </c>
      <c r="R15" s="82">
        <f>IF('3b Load factors'!S15="","-",('3a Demand'!$C$10*1000)/('3b Load factors'!S15*365))</f>
        <v>95.294818344252533</v>
      </c>
      <c r="S15" s="82">
        <f>IF('3b Load factors'!T15="","-",('3a Demand'!$C$10*1000)/('3b Load factors'!T15*365))</f>
        <v>95.294818344252533</v>
      </c>
      <c r="T15" s="82">
        <f>IF('3b Load factors'!U15="","-",('3a Demand'!$C$10*1000)/('3b Load factors'!U15*365))</f>
        <v>95.294818344252533</v>
      </c>
      <c r="U15" s="82">
        <f>IF('3b Load factors'!V15="","-",('3a Demand'!$C$10*1000)/('3b Load factors'!V15*365))</f>
        <v>95.850473261711727</v>
      </c>
      <c r="V15" s="82">
        <f>IF('3b Load factors'!W15="","-",('3a Demand'!$C$10*1000)/('3b Load factors'!W15*365))</f>
        <v>95.850473261711727</v>
      </c>
      <c r="W15" s="82">
        <f>IF('3b Load factors'!X15="","-",('3a Demand'!$C$10*1000)/('3b Load factors'!X15*365))</f>
        <v>95.294818344252533</v>
      </c>
      <c r="X15" s="82">
        <f>IF('3b Load factors'!Y15="","-",('3a Demand'!$C$10*1000)/('3b Load factors'!Y15*365))</f>
        <v>95.294818344252533</v>
      </c>
      <c r="Y15" s="82" t="str">
        <f>IF('3b Load factors'!Z15="","-",('3a Demand'!$C$10*1000)/('3b Load factors'!Z15*365))</f>
        <v>-</v>
      </c>
      <c r="Z15" s="82" t="str">
        <f>IF('3b Load factors'!AA15="","-",('3a Demand'!$C$10*1000)/('3b Load factors'!AA15*365))</f>
        <v>-</v>
      </c>
    </row>
    <row r="16" spans="2:26">
      <c r="B16" s="201"/>
      <c r="C16" s="201"/>
      <c r="D16" s="74" t="s">
        <v>160</v>
      </c>
      <c r="E16" s="189"/>
      <c r="F16" s="29"/>
      <c r="G16" s="82">
        <f>IF('3b Load factors'!H16="","-",('3a Demand'!$C$10*1000)/('3b Load factors'!H16*365))</f>
        <v>107.09026817187988</v>
      </c>
      <c r="H16" s="82">
        <f>IF('3b Load factors'!I16="","-",('3a Demand'!$C$10*1000)/('3b Load factors'!I16*365))</f>
        <v>107.09026817187988</v>
      </c>
      <c r="I16" s="82">
        <f>IF('3b Load factors'!J16="","-",('3a Demand'!$C$10*1000)/('3b Load factors'!J16*365))</f>
        <v>108.86328585684478</v>
      </c>
      <c r="J16" s="82">
        <f>IF('3b Load factors'!K16="","-",('3a Demand'!$C$10*1000)/('3b Load factors'!K16*365))</f>
        <v>108.86328585684478</v>
      </c>
      <c r="K16" s="82">
        <f>IF('3b Load factors'!L16="","-",('3a Demand'!$C$10*1000)/('3b Load factors'!L16*365))</f>
        <v>109.9555596279837</v>
      </c>
      <c r="L16" s="82">
        <f>IF('3b Load factors'!M16="","-",('3a Demand'!$C$10*1000)/('3b Load factors'!M16*365))</f>
        <v>109.9555596279837</v>
      </c>
      <c r="M16" s="82">
        <f>IF('3b Load factors'!N16="","-",('3a Demand'!$C$10*1000)/('3b Load factors'!N16*365))</f>
        <v>111.06997408367272</v>
      </c>
      <c r="N16" s="82">
        <f>IF('3b Load factors'!O16="","-",('3a Demand'!$C$10*1000)/('3b Load factors'!O16*365))</f>
        <v>111.06997408367272</v>
      </c>
      <c r="O16" s="29"/>
      <c r="P16" s="82">
        <f>IF('3b Load factors'!Q16="","-",('3a Demand'!$C$10*1000)/('3b Load factors'!Q16*365))</f>
        <v>111.06997408367272</v>
      </c>
      <c r="Q16" s="82">
        <f>IF('3b Load factors'!R16="","-",('3a Demand'!$C$10*1000)/('3b Load factors'!R16*365))</f>
        <v>110.32453801599706</v>
      </c>
      <c r="R16" s="82">
        <f>IF('3b Load factors'!S16="","-",('3a Demand'!$C$10*1000)/('3b Load factors'!S16*365))</f>
        <v>110.32453801599706</v>
      </c>
      <c r="S16" s="82">
        <f>IF('3b Load factors'!T16="","-",('3a Demand'!$C$10*1000)/('3b Load factors'!T16*365))</f>
        <v>110.69600110696001</v>
      </c>
      <c r="T16" s="82">
        <f>IF('3b Load factors'!U16="","-",('3a Demand'!$C$10*1000)/('3b Load factors'!U16*365))</f>
        <v>110.69600110696001</v>
      </c>
      <c r="U16" s="82">
        <f>IF('3b Load factors'!V16="","-",('3a Demand'!$C$10*1000)/('3b Load factors'!V16*365))</f>
        <v>106.74257249599715</v>
      </c>
      <c r="V16" s="82">
        <f>IF('3b Load factors'!W16="","-",('3a Demand'!$C$10*1000)/('3b Load factors'!W16*365))</f>
        <v>106.74257249599715</v>
      </c>
      <c r="W16" s="82">
        <f>IF('3b Load factors'!X16="","-",('3a Demand'!$C$10*1000)/('3b Load factors'!X16*365))</f>
        <v>105.3740779768177</v>
      </c>
      <c r="X16" s="82">
        <f>IF('3b Load factors'!Y16="","-",('3a Demand'!$C$10*1000)/('3b Load factors'!Y16*365))</f>
        <v>105.3740779768177</v>
      </c>
      <c r="Y16" s="82" t="str">
        <f>IF('3b Load factors'!Z16="","-",('3a Demand'!$C$10*1000)/('3b Load factors'!Z16*365))</f>
        <v>-</v>
      </c>
      <c r="Z16" s="82" t="str">
        <f>IF('3b Load factors'!AA16="","-",('3a Demand'!$C$10*1000)/('3b Load factors'!AA16*365))</f>
        <v>-</v>
      </c>
    </row>
    <row r="17" spans="2:26">
      <c r="B17" s="201"/>
      <c r="C17" s="201"/>
      <c r="D17" s="74" t="s">
        <v>161</v>
      </c>
      <c r="E17" s="189"/>
      <c r="F17" s="29"/>
      <c r="G17" s="82">
        <f>IF('3b Load factors'!H17="","-",('3a Demand'!$C$10*1000)/('3b Load factors'!H17*365))</f>
        <v>96.412646125416785</v>
      </c>
      <c r="H17" s="82">
        <f>IF('3b Load factors'!I17="","-",('3a Demand'!$C$10*1000)/('3b Load factors'!I17*365))</f>
        <v>96.412646125416785</v>
      </c>
      <c r="I17" s="82">
        <f>IF('3b Load factors'!J17="","-",('3a Demand'!$C$10*1000)/('3b Load factors'!J17*365))</f>
        <v>100.84881082443903</v>
      </c>
      <c r="J17" s="82">
        <f>IF('3b Load factors'!K17="","-",('3a Demand'!$C$10*1000)/('3b Load factors'!K17*365))</f>
        <v>100.84881082443903</v>
      </c>
      <c r="K17" s="82">
        <f>IF('3b Load factors'!L17="","-",('3a Demand'!$C$10*1000)/('3b Load factors'!L17*365))</f>
        <v>105.03741958072563</v>
      </c>
      <c r="L17" s="82">
        <f>IF('3b Load factors'!M17="","-",('3a Demand'!$C$10*1000)/('3b Load factors'!M17*365))</f>
        <v>105.03741958072563</v>
      </c>
      <c r="M17" s="82">
        <f>IF('3b Load factors'!N17="","-",('3a Demand'!$C$10*1000)/('3b Load factors'!N17*365))</f>
        <v>105.03741958072563</v>
      </c>
      <c r="N17" s="82">
        <f>IF('3b Load factors'!O17="","-",('3a Demand'!$C$10*1000)/('3b Load factors'!O17*365))</f>
        <v>105.03741958072563</v>
      </c>
      <c r="O17" s="29"/>
      <c r="P17" s="82">
        <f>IF('3b Load factors'!Q17="","-",('3a Demand'!$C$10*1000)/('3b Load factors'!Q17*365))</f>
        <v>105.03741958072563</v>
      </c>
      <c r="Q17" s="82">
        <f>IF('3b Load factors'!R17="","-",('3a Demand'!$C$10*1000)/('3b Load factors'!R17*365))</f>
        <v>103.3858878263117</v>
      </c>
      <c r="R17" s="82">
        <f>IF('3b Load factors'!S17="","-",('3a Demand'!$C$10*1000)/('3b Load factors'!S17*365))</f>
        <v>103.3858878263117</v>
      </c>
      <c r="S17" s="82">
        <f>IF('3b Load factors'!T17="","-",('3a Demand'!$C$10*1000)/('3b Load factors'!T17*365))</f>
        <v>104.37051532941945</v>
      </c>
      <c r="T17" s="82">
        <f>IF('3b Load factors'!U17="","-",('3a Demand'!$C$10*1000)/('3b Load factors'!U17*365))</f>
        <v>104.37051532941945</v>
      </c>
      <c r="U17" s="82">
        <f>IF('3b Load factors'!V17="","-",('3a Demand'!$C$10*1000)/('3b Load factors'!V17*365))</f>
        <v>105.71290137867243</v>
      </c>
      <c r="V17" s="82">
        <f>IF('3b Load factors'!W17="","-",('3a Demand'!$C$10*1000)/('3b Load factors'!W17*365))</f>
        <v>105.71290137867243</v>
      </c>
      <c r="W17" s="82">
        <f>IF('3b Load factors'!X17="","-",('3a Demand'!$C$10*1000)/('3b Load factors'!X17*365))</f>
        <v>105.3740779768177</v>
      </c>
      <c r="X17" s="82">
        <f>IF('3b Load factors'!Y17="","-",('3a Demand'!$C$10*1000)/('3b Load factors'!Y17*365))</f>
        <v>105.3740779768177</v>
      </c>
      <c r="Y17" s="82" t="str">
        <f>IF('3b Load factors'!Z17="","-",('3a Demand'!$C$10*1000)/('3b Load factors'!Z17*365))</f>
        <v>-</v>
      </c>
      <c r="Z17" s="82" t="str">
        <f>IF('3b Load factors'!AA17="","-",('3a Demand'!$C$10*1000)/('3b Load factors'!AA17*365))</f>
        <v>-</v>
      </c>
    </row>
    <row r="18" spans="2:26">
      <c r="B18" s="201"/>
      <c r="C18" s="201"/>
      <c r="D18" s="74" t="s">
        <v>162</v>
      </c>
      <c r="E18" s="189"/>
      <c r="F18" s="29"/>
      <c r="G18" s="82">
        <f>IF('3b Load factors'!H18="","-",('3a Demand'!$C$10*1000)/('3b Load factors'!H18*365))</f>
        <v>88.378258948298722</v>
      </c>
      <c r="H18" s="82">
        <f>IF('3b Load factors'!I18="","-",('3a Demand'!$C$10*1000)/('3b Load factors'!I18*365))</f>
        <v>88.378258948298722</v>
      </c>
      <c r="I18" s="82">
        <f>IF('3b Load factors'!J18="","-",('3a Demand'!$C$10*1000)/('3b Load factors'!J18*365))</f>
        <v>94.202614122541902</v>
      </c>
      <c r="J18" s="82">
        <f>IF('3b Load factors'!K18="","-",('3a Demand'!$C$10*1000)/('3b Load factors'!K18*365))</f>
        <v>94.202614122541902</v>
      </c>
      <c r="K18" s="82">
        <f>IF('3b Load factors'!L18="","-",('3a Demand'!$C$10*1000)/('3b Load factors'!L18*365))</f>
        <v>97.847358121330728</v>
      </c>
      <c r="L18" s="82">
        <f>IF('3b Load factors'!M18="","-",('3a Demand'!$C$10*1000)/('3b Load factors'!M18*365))</f>
        <v>97.847358121330728</v>
      </c>
      <c r="M18" s="82">
        <f>IF('3b Load factors'!N18="","-",('3a Demand'!$C$10*1000)/('3b Load factors'!N18*365))</f>
        <v>96.98145229724814</v>
      </c>
      <c r="N18" s="82">
        <f>IF('3b Load factors'!O18="","-",('3a Demand'!$C$10*1000)/('3b Load factors'!O18*365))</f>
        <v>96.98145229724814</v>
      </c>
      <c r="O18" s="29"/>
      <c r="P18" s="82">
        <f>IF('3b Load factors'!Q18="","-",('3a Demand'!$C$10*1000)/('3b Load factors'!Q18*365))</f>
        <v>96.98145229724814</v>
      </c>
      <c r="Q18" s="82">
        <f>IF('3b Load factors'!R18="","-",('3a Demand'!$C$10*1000)/('3b Load factors'!R18*365))</f>
        <v>96.412646125416785</v>
      </c>
      <c r="R18" s="82">
        <f>IF('3b Load factors'!S18="","-",('3a Demand'!$C$10*1000)/('3b Load factors'!S18*365))</f>
        <v>96.412646125416785</v>
      </c>
      <c r="S18" s="82">
        <f>IF('3b Load factors'!T18="","-",('3a Demand'!$C$10*1000)/('3b Load factors'!T18*365))</f>
        <v>96.696212731667998</v>
      </c>
      <c r="T18" s="82">
        <f>IF('3b Load factors'!U18="","-",('3a Demand'!$C$10*1000)/('3b Load factors'!U18*365))</f>
        <v>96.696212731667998</v>
      </c>
      <c r="U18" s="82">
        <f>IF('3b Load factors'!V18="","-",('3a Demand'!$C$10*1000)/('3b Load factors'!V18*365))</f>
        <v>95.850473261711727</v>
      </c>
      <c r="V18" s="82">
        <f>IF('3b Load factors'!W18="","-",('3a Demand'!$C$10*1000)/('3b Load factors'!W18*365))</f>
        <v>95.850473261711727</v>
      </c>
      <c r="W18" s="82">
        <f>IF('3b Load factors'!X18="","-",('3a Demand'!$C$10*1000)/('3b Load factors'!X18*365))</f>
        <v>95.571838165020722</v>
      </c>
      <c r="X18" s="82">
        <f>IF('3b Load factors'!Y18="","-",('3a Demand'!$C$10*1000)/('3b Load factors'!Y18*365))</f>
        <v>95.571838165020722</v>
      </c>
      <c r="Y18" s="82" t="str">
        <f>IF('3b Load factors'!Z18="","-",('3a Demand'!$C$10*1000)/('3b Load factors'!Z18*365))</f>
        <v>-</v>
      </c>
      <c r="Z18" s="82" t="str">
        <f>IF('3b Load factors'!AA18="","-",('3a Demand'!$C$10*1000)/('3b Load factors'!AA18*365))</f>
        <v>-</v>
      </c>
    </row>
    <row r="19" spans="2:26">
      <c r="B19" s="201"/>
      <c r="C19" s="201"/>
      <c r="D19" s="74" t="s">
        <v>163</v>
      </c>
      <c r="E19" s="189"/>
      <c r="F19" s="29"/>
      <c r="G19" s="82">
        <f>IF('3b Load factors'!H19="","-",('3a Demand'!$C$10*1000)/('3b Load factors'!H19*365))</f>
        <v>111.44648247039703</v>
      </c>
      <c r="H19" s="82">
        <f>IF('3b Load factors'!I19="","-",('3a Demand'!$C$10*1000)/('3b Load factors'!I19*365))</f>
        <v>111.44648247039703</v>
      </c>
      <c r="I19" s="82">
        <f>IF('3b Load factors'!J19="","-",('3a Demand'!$C$10*1000)/('3b Load factors'!J19*365))</f>
        <v>115.76307158016593</v>
      </c>
      <c r="J19" s="82">
        <f>IF('3b Load factors'!K19="","-",('3a Demand'!$C$10*1000)/('3b Load factors'!K19*365))</f>
        <v>115.76307158016593</v>
      </c>
      <c r="K19" s="82">
        <f>IF('3b Load factors'!L19="","-",('3a Demand'!$C$10*1000)/('3b Load factors'!L19*365))</f>
        <v>115.35688536409518</v>
      </c>
      <c r="L19" s="82">
        <f>IF('3b Load factors'!M19="","-",('3a Demand'!$C$10*1000)/('3b Load factors'!M19*365))</f>
        <v>115.35688536409518</v>
      </c>
      <c r="M19" s="82">
        <f>IF('3b Load factors'!N19="","-",('3a Demand'!$C$10*1000)/('3b Load factors'!N19*365))</f>
        <v>116.58408627222386</v>
      </c>
      <c r="N19" s="82">
        <f>IF('3b Load factors'!O19="","-",('3a Demand'!$C$10*1000)/('3b Load factors'!O19*365))</f>
        <v>116.58408627222386</v>
      </c>
      <c r="O19" s="29"/>
      <c r="P19" s="82">
        <f>IF('3b Load factors'!Q19="","-",('3a Demand'!$C$10*1000)/('3b Load factors'!Q19*365))</f>
        <v>116.58408627222386</v>
      </c>
      <c r="Q19" s="82">
        <f>IF('3b Load factors'!R19="","-",('3a Demand'!$C$10*1000)/('3b Load factors'!R19*365))</f>
        <v>114.95353961107388</v>
      </c>
      <c r="R19" s="82">
        <f>IF('3b Load factors'!S19="","-",('3a Demand'!$C$10*1000)/('3b Load factors'!S19*365))</f>
        <v>114.95353961107388</v>
      </c>
      <c r="S19" s="82">
        <f>IF('3b Load factors'!T19="","-",('3a Demand'!$C$10*1000)/('3b Load factors'!T19*365))</f>
        <v>115.35688536409518</v>
      </c>
      <c r="T19" s="82">
        <f>IF('3b Load factors'!U19="","-",('3a Demand'!$C$10*1000)/('3b Load factors'!U19*365))</f>
        <v>115.35688536409518</v>
      </c>
      <c r="U19" s="82">
        <f>IF('3b Load factors'!V19="","-",('3a Demand'!$C$10*1000)/('3b Load factors'!V19*365))</f>
        <v>111.44648247039703</v>
      </c>
      <c r="V19" s="82">
        <f>IF('3b Load factors'!W19="","-",('3a Demand'!$C$10*1000)/('3b Load factors'!W19*365))</f>
        <v>111.44648247039703</v>
      </c>
      <c r="W19" s="82">
        <f>IF('3b Load factors'!X19="","-",('3a Demand'!$C$10*1000)/('3b Load factors'!X19*365))</f>
        <v>111.06997408367272</v>
      </c>
      <c r="X19" s="82">
        <f>IF('3b Load factors'!Y19="","-",('3a Demand'!$C$10*1000)/('3b Load factors'!Y19*365))</f>
        <v>111.06997408367272</v>
      </c>
      <c r="Y19" s="82" t="str">
        <f>IF('3b Load factors'!Z19="","-",('3a Demand'!$C$10*1000)/('3b Load factors'!Z19*365))</f>
        <v>-</v>
      </c>
      <c r="Z19" s="82" t="str">
        <f>IF('3b Load factors'!AA19="","-",('3a Demand'!$C$10*1000)/('3b Load factors'!AA19*365))</f>
        <v>-</v>
      </c>
    </row>
    <row r="20" spans="2:26">
      <c r="B20" s="201"/>
      <c r="C20" s="201"/>
      <c r="D20" s="74" t="s">
        <v>164</v>
      </c>
      <c r="E20" s="189"/>
      <c r="F20" s="29"/>
      <c r="G20" s="82">
        <f>IF('3b Load factors'!H20="","-",('3a Demand'!$C$10*1000)/('3b Load factors'!H20*365))</f>
        <v>118.26155513945007</v>
      </c>
      <c r="H20" s="82">
        <f>IF('3b Load factors'!I20="","-",('3a Demand'!$C$10*1000)/('3b Load factors'!I20*365))</f>
        <v>118.26155513945007</v>
      </c>
      <c r="I20" s="82">
        <f>IF('3b Load factors'!J20="","-",('3a Demand'!$C$10*1000)/('3b Load factors'!J20*365))</f>
        <v>114.55300462985061</v>
      </c>
      <c r="J20" s="82">
        <f>IF('3b Load factors'!K20="","-",('3a Demand'!$C$10*1000)/('3b Load factors'!K20*365))</f>
        <v>114.55300462985061</v>
      </c>
      <c r="K20" s="82">
        <f>IF('3b Load factors'!L20="","-",('3a Demand'!$C$10*1000)/('3b Load factors'!L20*365))</f>
        <v>114.55300462985061</v>
      </c>
      <c r="L20" s="82">
        <f>IF('3b Load factors'!M20="","-",('3a Demand'!$C$10*1000)/('3b Load factors'!M20*365))</f>
        <v>114.55300462985061</v>
      </c>
      <c r="M20" s="82">
        <f>IF('3b Load factors'!N20="","-",('3a Demand'!$C$10*1000)/('3b Load factors'!N20*365))</f>
        <v>114.15525114155253</v>
      </c>
      <c r="N20" s="82">
        <f>IF('3b Load factors'!O20="","-",('3a Demand'!$C$10*1000)/('3b Load factors'!O20*365))</f>
        <v>114.15525114155253</v>
      </c>
      <c r="O20" s="29"/>
      <c r="P20" s="82">
        <f>IF('3b Load factors'!Q20="","-",('3a Demand'!$C$10*1000)/('3b Load factors'!Q20*365))</f>
        <v>114.15525114155253</v>
      </c>
      <c r="Q20" s="82">
        <f>IF('3b Load factors'!R20="","-",('3a Demand'!$C$10*1000)/('3b Load factors'!R20*365))</f>
        <v>114.95353961107388</v>
      </c>
      <c r="R20" s="82">
        <f>IF('3b Load factors'!S20="","-",('3a Demand'!$C$10*1000)/('3b Load factors'!S20*365))</f>
        <v>114.95353961107388</v>
      </c>
      <c r="S20" s="82">
        <f>IF('3b Load factors'!T20="","-",('3a Demand'!$C$10*1000)/('3b Load factors'!T20*365))</f>
        <v>115.76307158016593</v>
      </c>
      <c r="T20" s="82">
        <f>IF('3b Load factors'!U20="","-",('3a Demand'!$C$10*1000)/('3b Load factors'!U20*365))</f>
        <v>115.76307158016593</v>
      </c>
      <c r="U20" s="82">
        <f>IF('3b Load factors'!V20="","-",('3a Demand'!$C$10*1000)/('3b Load factors'!V20*365))</f>
        <v>119.98800119988</v>
      </c>
      <c r="V20" s="82">
        <f>IF('3b Load factors'!W20="","-",('3a Demand'!$C$10*1000)/('3b Load factors'!W20*365))</f>
        <v>119.98800119988</v>
      </c>
      <c r="W20" s="82">
        <f>IF('3b Load factors'!X20="","-",('3a Demand'!$C$10*1000)/('3b Load factors'!X20*365))</f>
        <v>119.11852293031565</v>
      </c>
      <c r="X20" s="82">
        <f>IF('3b Load factors'!Y20="","-",('3a Demand'!$C$10*1000)/('3b Load factors'!Y20*365))</f>
        <v>119.11852293031565</v>
      </c>
      <c r="Y20" s="82" t="str">
        <f>IF('3b Load factors'!Z20="","-",('3a Demand'!$C$10*1000)/('3b Load factors'!Z20*365))</f>
        <v>-</v>
      </c>
      <c r="Z20" s="82" t="str">
        <f>IF('3b Load factors'!AA20="","-",('3a Demand'!$C$10*1000)/('3b Load factors'!AA20*365))</f>
        <v>-</v>
      </c>
    </row>
    <row r="21" spans="2:26">
      <c r="B21" s="201"/>
      <c r="C21" s="201"/>
      <c r="D21" s="74" t="s">
        <v>165</v>
      </c>
      <c r="E21" s="189"/>
      <c r="F21" s="29"/>
      <c r="G21" s="82">
        <f>IF('3b Load factors'!H21="","-",('3a Demand'!$C$10*1000)/('3b Load factors'!H21*365))</f>
        <v>109.9555596279837</v>
      </c>
      <c r="H21" s="82">
        <f>IF('3b Load factors'!I21="","-",('3a Demand'!$C$10*1000)/('3b Load factors'!I21*365))</f>
        <v>109.9555596279837</v>
      </c>
      <c r="I21" s="82">
        <f>IF('3b Load factors'!J21="","-",('3a Demand'!$C$10*1000)/('3b Load factors'!J21*365))</f>
        <v>110.32453801599706</v>
      </c>
      <c r="J21" s="82">
        <f>IF('3b Load factors'!K21="","-",('3a Demand'!$C$10*1000)/('3b Load factors'!K21*365))</f>
        <v>110.32453801599706</v>
      </c>
      <c r="K21" s="82">
        <f>IF('3b Load factors'!L21="","-",('3a Demand'!$C$10*1000)/('3b Load factors'!L21*365))</f>
        <v>112.97839288236126</v>
      </c>
      <c r="L21" s="82">
        <f>IF('3b Load factors'!M21="","-",('3a Demand'!$C$10*1000)/('3b Load factors'!M21*365))</f>
        <v>112.97839288236126</v>
      </c>
      <c r="M21" s="82">
        <f>IF('3b Load factors'!N21="","-",('3a Demand'!$C$10*1000)/('3b Load factors'!N21*365))</f>
        <v>112.97839288236126</v>
      </c>
      <c r="N21" s="82">
        <f>IF('3b Load factors'!O21="","-",('3a Demand'!$C$10*1000)/('3b Load factors'!O21*365))</f>
        <v>112.97839288236126</v>
      </c>
      <c r="O21" s="29"/>
      <c r="P21" s="82">
        <f>IF('3b Load factors'!Q21="","-",('3a Demand'!$C$10*1000)/('3b Load factors'!Q21*365))</f>
        <v>112.97839288236126</v>
      </c>
      <c r="Q21" s="82">
        <f>IF('3b Load factors'!R21="","-",('3a Demand'!$C$10*1000)/('3b Load factors'!R21*365))</f>
        <v>112.59148057796961</v>
      </c>
      <c r="R21" s="82">
        <f>IF('3b Load factors'!S21="","-",('3a Demand'!$C$10*1000)/('3b Load factors'!S21*365))</f>
        <v>112.59148057796961</v>
      </c>
      <c r="S21" s="82">
        <f>IF('3b Load factors'!T21="","-",('3a Demand'!$C$10*1000)/('3b Load factors'!T21*365))</f>
        <v>112.20720931319838</v>
      </c>
      <c r="T21" s="82">
        <f>IF('3b Load factors'!U21="","-",('3a Demand'!$C$10*1000)/('3b Load factors'!U21*365))</f>
        <v>112.20720931319838</v>
      </c>
      <c r="U21" s="82">
        <f>IF('3b Load factors'!V21="","-",('3a Demand'!$C$10*1000)/('3b Load factors'!V21*365))</f>
        <v>113.76025027255061</v>
      </c>
      <c r="V21" s="82">
        <f>IF('3b Load factors'!W21="","-",('3a Demand'!$C$10*1000)/('3b Load factors'!W21*365))</f>
        <v>113.76025027255061</v>
      </c>
      <c r="W21" s="82">
        <f>IF('3b Load factors'!X21="","-",('3a Demand'!$C$10*1000)/('3b Load factors'!X21*365))</f>
        <v>111.44648247039703</v>
      </c>
      <c r="X21" s="82">
        <f>IF('3b Load factors'!Y21="","-",('3a Demand'!$C$10*1000)/('3b Load factors'!Y21*365))</f>
        <v>111.44648247039703</v>
      </c>
      <c r="Y21" s="82" t="str">
        <f>IF('3b Load factors'!Z21="","-",('3a Demand'!$C$10*1000)/('3b Load factors'!Z21*365))</f>
        <v>-</v>
      </c>
      <c r="Z21" s="82" t="str">
        <f>IF('3b Load factors'!AA21="","-",('3a Demand'!$C$10*1000)/('3b Load factors'!AA21*365))</f>
        <v>-</v>
      </c>
    </row>
    <row r="22" spans="2:26">
      <c r="B22" s="201"/>
      <c r="C22" s="201"/>
      <c r="D22" s="74" t="s">
        <v>166</v>
      </c>
      <c r="E22" s="189"/>
      <c r="F22" s="29"/>
      <c r="G22" s="82">
        <f>IF('3b Load factors'!H22="","-",('3a Demand'!$C$10*1000)/('3b Load factors'!H22*365))</f>
        <v>109.58904109589041</v>
      </c>
      <c r="H22" s="82">
        <f>IF('3b Load factors'!I22="","-",('3a Demand'!$C$10*1000)/('3b Load factors'!I22*365))</f>
        <v>109.58904109589041</v>
      </c>
      <c r="I22" s="82">
        <f>IF('3b Load factors'!J22="","-",('3a Demand'!$C$10*1000)/('3b Load factors'!J22*365))</f>
        <v>107.79249943858073</v>
      </c>
      <c r="J22" s="82">
        <f>IF('3b Load factors'!K22="","-",('3a Demand'!$C$10*1000)/('3b Load factors'!K22*365))</f>
        <v>107.79249943858073</v>
      </c>
      <c r="K22" s="82">
        <f>IF('3b Load factors'!L22="","-",('3a Demand'!$C$10*1000)/('3b Load factors'!L22*365))</f>
        <v>108.50400108504002</v>
      </c>
      <c r="L22" s="82">
        <f>IF('3b Load factors'!M22="","-",('3a Demand'!$C$10*1000)/('3b Load factors'!M22*365))</f>
        <v>108.50400108504002</v>
      </c>
      <c r="M22" s="82">
        <f>IF('3b Load factors'!N22="","-",('3a Demand'!$C$10*1000)/('3b Load factors'!N22*365))</f>
        <v>108.14708002883923</v>
      </c>
      <c r="N22" s="82">
        <f>IF('3b Load factors'!O22="","-",('3a Demand'!$C$10*1000)/('3b Load factors'!O22*365))</f>
        <v>108.14708002883923</v>
      </c>
      <c r="O22" s="29"/>
      <c r="P22" s="82">
        <f>IF('3b Load factors'!Q22="","-",('3a Demand'!$C$10*1000)/('3b Load factors'!Q22*365))</f>
        <v>108.14708002883923</v>
      </c>
      <c r="Q22" s="82">
        <f>IF('3b Load factors'!R22="","-",('3a Demand'!$C$10*1000)/('3b Load factors'!R22*365))</f>
        <v>107.79249943858073</v>
      </c>
      <c r="R22" s="82">
        <f>IF('3b Load factors'!S22="","-",('3a Demand'!$C$10*1000)/('3b Load factors'!S22*365))</f>
        <v>107.79249943858073</v>
      </c>
      <c r="S22" s="82">
        <f>IF('3b Load factors'!T22="","-",('3a Demand'!$C$10*1000)/('3b Load factors'!T22*365))</f>
        <v>108.50400108504002</v>
      </c>
      <c r="T22" s="82">
        <f>IF('3b Load factors'!U22="","-",('3a Demand'!$C$10*1000)/('3b Load factors'!U22*365))</f>
        <v>108.50400108504002</v>
      </c>
      <c r="U22" s="82">
        <f>IF('3b Load factors'!V22="","-",('3a Demand'!$C$10*1000)/('3b Load factors'!V22*365))</f>
        <v>111.06997408367272</v>
      </c>
      <c r="V22" s="82">
        <f>IF('3b Load factors'!W22="","-",('3a Demand'!$C$10*1000)/('3b Load factors'!W22*365))</f>
        <v>111.06997408367272</v>
      </c>
      <c r="W22" s="82">
        <f>IF('3b Load factors'!X22="","-",('3a Demand'!$C$10*1000)/('3b Load factors'!X22*365))</f>
        <v>110.32453801599706</v>
      </c>
      <c r="X22" s="82">
        <f>IF('3b Load factors'!Y22="","-",('3a Demand'!$C$10*1000)/('3b Load factors'!Y22*365))</f>
        <v>110.32453801599706</v>
      </c>
      <c r="Y22" s="82" t="str">
        <f>IF('3b Load factors'!Z22="","-",('3a Demand'!$C$10*1000)/('3b Load factors'!Z22*365))</f>
        <v>-</v>
      </c>
      <c r="Z22" s="82" t="str">
        <f>IF('3b Load factors'!AA22="","-",('3a Demand'!$C$10*1000)/('3b Load factors'!AA22*365))</f>
        <v>-</v>
      </c>
    </row>
    <row r="23" spans="2:26">
      <c r="B23" s="201"/>
      <c r="C23" s="201"/>
      <c r="D23" s="74" t="s">
        <v>167</v>
      </c>
      <c r="E23" s="189"/>
      <c r="F23" s="29"/>
      <c r="G23" s="82">
        <f>IF('3b Load factors'!H23="","-",('3a Demand'!$C$10*1000)/('3b Load factors'!H23*365))</f>
        <v>96.412646125416785</v>
      </c>
      <c r="H23" s="82">
        <f>IF('3b Load factors'!I23="","-",('3a Demand'!$C$10*1000)/('3b Load factors'!I23*365))</f>
        <v>96.412646125416785</v>
      </c>
      <c r="I23" s="82">
        <f>IF('3b Load factors'!J23="","-",('3a Demand'!$C$10*1000)/('3b Load factors'!J23*365))</f>
        <v>100.84881082443903</v>
      </c>
      <c r="J23" s="82">
        <f>IF('3b Load factors'!K23="","-",('3a Demand'!$C$10*1000)/('3b Load factors'!K23*365))</f>
        <v>100.84881082443903</v>
      </c>
      <c r="K23" s="82">
        <f>IF('3b Load factors'!L23="","-",('3a Demand'!$C$10*1000)/('3b Load factors'!L23*365))</f>
        <v>105.03741958072563</v>
      </c>
      <c r="L23" s="82">
        <f>IF('3b Load factors'!M23="","-",('3a Demand'!$C$10*1000)/('3b Load factors'!M23*365))</f>
        <v>105.03741958072563</v>
      </c>
      <c r="M23" s="82">
        <f>IF('3b Load factors'!N23="","-",('3a Demand'!$C$10*1000)/('3b Load factors'!N23*365))</f>
        <v>105.03741958072563</v>
      </c>
      <c r="N23" s="82">
        <f>IF('3b Load factors'!O23="","-",('3a Demand'!$C$10*1000)/('3b Load factors'!O23*365))</f>
        <v>105.03741958072563</v>
      </c>
      <c r="O23" s="29"/>
      <c r="P23" s="82">
        <f>IF('3b Load factors'!Q23="","-",('3a Demand'!$C$10*1000)/('3b Load factors'!Q23*365))</f>
        <v>105.03741958072563</v>
      </c>
      <c r="Q23" s="82">
        <f>IF('3b Load factors'!R23="","-",('3a Demand'!$C$10*1000)/('3b Load factors'!R23*365))</f>
        <v>103.3858878263117</v>
      </c>
      <c r="R23" s="82">
        <f>IF('3b Load factors'!S23="","-",('3a Demand'!$C$10*1000)/('3b Load factors'!S23*365))</f>
        <v>103.3858878263117</v>
      </c>
      <c r="S23" s="82">
        <f>IF('3b Load factors'!T23="","-",('3a Demand'!$C$10*1000)/('3b Load factors'!T23*365))</f>
        <v>105.71290137867243</v>
      </c>
      <c r="T23" s="82">
        <f>IF('3b Load factors'!U23="","-",('3a Demand'!$C$10*1000)/('3b Load factors'!U23*365))</f>
        <v>105.71290137867243</v>
      </c>
      <c r="U23" s="82">
        <f>IF('3b Load factors'!V23="","-",('3a Demand'!$C$10*1000)/('3b Load factors'!V23*365))</f>
        <v>106.74257249599715</v>
      </c>
      <c r="V23" s="82">
        <f>IF('3b Load factors'!W23="","-",('3a Demand'!$C$10*1000)/('3b Load factors'!W23*365))</f>
        <v>106.74257249599715</v>
      </c>
      <c r="W23" s="82">
        <f>IF('3b Load factors'!X23="","-",('3a Demand'!$C$10*1000)/('3b Load factors'!X23*365))</f>
        <v>107.79249943858073</v>
      </c>
      <c r="X23" s="82">
        <f>IF('3b Load factors'!Y23="","-",('3a Demand'!$C$10*1000)/('3b Load factors'!Y23*365))</f>
        <v>107.79249943858073</v>
      </c>
      <c r="Y23" s="82" t="str">
        <f>IF('3b Load factors'!Z23="","-",('3a Demand'!$C$10*1000)/('3b Load factors'!Z23*365))</f>
        <v>-</v>
      </c>
      <c r="Z23" s="82" t="str">
        <f>IF('3b Load factors'!AA23="","-",('3a Demand'!$C$10*1000)/('3b Load factors'!AA23*365))</f>
        <v>-</v>
      </c>
    </row>
    <row r="24" spans="2:26">
      <c r="B24" s="201"/>
      <c r="C24" s="201"/>
      <c r="D24" s="74" t="s">
        <v>168</v>
      </c>
      <c r="E24" s="189"/>
      <c r="F24" s="29"/>
      <c r="G24" s="82">
        <f>IF('3b Load factors'!H24="","-",('3a Demand'!$C$10*1000)/('3b Load factors'!H24*365))</f>
        <v>103.3858878263117</v>
      </c>
      <c r="H24" s="82">
        <f>IF('3b Load factors'!I24="","-",('3a Demand'!$C$10*1000)/('3b Load factors'!I24*365))</f>
        <v>103.3858878263117</v>
      </c>
      <c r="I24" s="82">
        <f>IF('3b Load factors'!J24="","-",('3a Demand'!$C$10*1000)/('3b Load factors'!J24*365))</f>
        <v>102.10159108312772</v>
      </c>
      <c r="J24" s="82">
        <f>IF('3b Load factors'!K24="","-",('3a Demand'!$C$10*1000)/('3b Load factors'!K24*365))</f>
        <v>102.10159108312772</v>
      </c>
      <c r="K24" s="82">
        <f>IF('3b Load factors'!L24="","-",('3a Demand'!$C$10*1000)/('3b Load factors'!L24*365))</f>
        <v>106.74257249599715</v>
      </c>
      <c r="L24" s="82">
        <f>IF('3b Load factors'!M24="","-",('3a Demand'!$C$10*1000)/('3b Load factors'!M24*365))</f>
        <v>106.74257249599715</v>
      </c>
      <c r="M24" s="82">
        <f>IF('3b Load factors'!N24="","-",('3a Demand'!$C$10*1000)/('3b Load factors'!N24*365))</f>
        <v>106.74257249599715</v>
      </c>
      <c r="N24" s="82">
        <f>IF('3b Load factors'!O24="","-",('3a Demand'!$C$10*1000)/('3b Load factors'!O24*365))</f>
        <v>106.74257249599715</v>
      </c>
      <c r="O24" s="29"/>
      <c r="P24" s="82">
        <f>IF('3b Load factors'!Q24="","-",('3a Demand'!$C$10*1000)/('3b Load factors'!Q24*365))</f>
        <v>106.74257249599715</v>
      </c>
      <c r="Q24" s="82">
        <f>IF('3b Load factors'!R24="","-",('3a Demand'!$C$10*1000)/('3b Load factors'!R24*365))</f>
        <v>106.39712727756351</v>
      </c>
      <c r="R24" s="82">
        <f>IF('3b Load factors'!S24="","-",('3a Demand'!$C$10*1000)/('3b Load factors'!S24*365))</f>
        <v>106.39712727756351</v>
      </c>
      <c r="S24" s="82">
        <f>IF('3b Load factors'!T24="","-",('3a Demand'!$C$10*1000)/('3b Load factors'!T24*365))</f>
        <v>107.09026817187988</v>
      </c>
      <c r="T24" s="82">
        <f>IF('3b Load factors'!U24="","-",('3a Demand'!$C$10*1000)/('3b Load factors'!U24*365))</f>
        <v>107.09026817187988</v>
      </c>
      <c r="U24" s="82">
        <f>IF('3b Load factors'!V24="","-",('3a Demand'!$C$10*1000)/('3b Load factors'!V24*365))</f>
        <v>110.69600110696001</v>
      </c>
      <c r="V24" s="82">
        <f>IF('3b Load factors'!W24="","-",('3a Demand'!$C$10*1000)/('3b Load factors'!W24*365))</f>
        <v>110.69600110696001</v>
      </c>
      <c r="W24" s="82">
        <f>IF('3b Load factors'!X24="","-",('3a Demand'!$C$10*1000)/('3b Load factors'!X24*365))</f>
        <v>109.9555596279837</v>
      </c>
      <c r="X24" s="82">
        <f>IF('3b Load factors'!Y24="","-",('3a Demand'!$C$10*1000)/('3b Load factors'!Y24*365))</f>
        <v>109.9555596279837</v>
      </c>
      <c r="Y24" s="82" t="str">
        <f>IF('3b Load factors'!Z24="","-",('3a Demand'!$C$10*1000)/('3b Load factors'!Z24*365))</f>
        <v>-</v>
      </c>
      <c r="Z24" s="82" t="str">
        <f>IF('3b Load factors'!AA24="","-",('3a Demand'!$C$10*1000)/('3b Load factors'!AA24*365))</f>
        <v>-</v>
      </c>
    </row>
    <row r="25" spans="2:26" ht="12.6" customHeight="1">
      <c r="B25" s="201" t="s">
        <v>181</v>
      </c>
      <c r="C25" s="201" t="s">
        <v>180</v>
      </c>
      <c r="D25" s="74" t="s">
        <v>156</v>
      </c>
      <c r="E25" s="189"/>
      <c r="F25" s="29"/>
      <c r="G25" s="82"/>
      <c r="H25" s="82"/>
      <c r="I25" s="82"/>
      <c r="J25" s="82"/>
      <c r="K25" s="82"/>
      <c r="L25" s="82"/>
      <c r="M25" s="82"/>
      <c r="N25" s="82"/>
      <c r="O25" s="29"/>
      <c r="P25" s="82"/>
      <c r="Q25" s="82"/>
      <c r="R25" s="82"/>
      <c r="S25" s="82"/>
      <c r="T25" s="82"/>
      <c r="U25" s="82"/>
      <c r="V25" s="82"/>
      <c r="W25" s="82">
        <f>IF('3b Load factors'!X25="","-",('3a Demand'!$C$10*1000)/('3b Load factors'!X25*365))</f>
        <v>98.433270445410542</v>
      </c>
      <c r="X25" s="82">
        <f>IF('3b Load factors'!Y25="","-",('3a Demand'!$C$10*1000)/('3b Load factors'!Y25*365))</f>
        <v>98.433270445410542</v>
      </c>
      <c r="Y25" s="82" t="str">
        <f>IF('3b Load factors'!Z25="","-",('3a Demand'!$C$10*1000)/('3b Load factors'!Z25*365))</f>
        <v>-</v>
      </c>
      <c r="Z25" s="82" t="str">
        <f>IF('3b Load factors'!AA25="","-",('3a Demand'!$C$10*1000)/('3b Load factors'!AA25*365))</f>
        <v>-</v>
      </c>
    </row>
    <row r="26" spans="2:26">
      <c r="B26" s="201"/>
      <c r="C26" s="201"/>
      <c r="D26" s="74" t="s">
        <v>157</v>
      </c>
      <c r="E26" s="189"/>
      <c r="F26" s="29"/>
      <c r="G26" s="82"/>
      <c r="H26" s="82"/>
      <c r="I26" s="82"/>
      <c r="J26" s="82"/>
      <c r="K26" s="82"/>
      <c r="L26" s="82"/>
      <c r="M26" s="82"/>
      <c r="N26" s="82"/>
      <c r="O26" s="29"/>
      <c r="P26" s="82"/>
      <c r="Q26" s="82"/>
      <c r="R26" s="82"/>
      <c r="S26" s="82"/>
      <c r="T26" s="82"/>
      <c r="U26" s="82"/>
      <c r="V26" s="82"/>
      <c r="W26" s="82">
        <f>IF('3b Load factors'!X26="","-",('3a Demand'!$C$10*1000)/('3b Load factors'!X26*365))</f>
        <v>96.130737803412629</v>
      </c>
      <c r="X26" s="82">
        <f>IF('3b Load factors'!Y26="","-",('3a Demand'!$C$10*1000)/('3b Load factors'!Y26*365))</f>
        <v>96.130737803412629</v>
      </c>
      <c r="Y26" s="82" t="str">
        <f>IF('3b Load factors'!Z26="","-",('3a Demand'!$C$10*1000)/('3b Load factors'!Z26*365))</f>
        <v>-</v>
      </c>
      <c r="Z26" s="82" t="str">
        <f>IF('3b Load factors'!AA26="","-",('3a Demand'!$C$10*1000)/('3b Load factors'!AA26*365))</f>
        <v>-</v>
      </c>
    </row>
    <row r="27" spans="2:26">
      <c r="B27" s="201"/>
      <c r="C27" s="201"/>
      <c r="D27" s="74" t="s">
        <v>158</v>
      </c>
      <c r="E27" s="189"/>
      <c r="F27" s="29"/>
      <c r="G27" s="82"/>
      <c r="H27" s="82"/>
      <c r="I27" s="82"/>
      <c r="J27" s="82"/>
      <c r="K27" s="82"/>
      <c r="L27" s="82"/>
      <c r="M27" s="82"/>
      <c r="N27" s="82"/>
      <c r="O27" s="29"/>
      <c r="P27" s="82"/>
      <c r="Q27" s="82"/>
      <c r="R27" s="82"/>
      <c r="S27" s="82"/>
      <c r="T27" s="82"/>
      <c r="U27" s="82"/>
      <c r="V27" s="82"/>
      <c r="W27" s="82">
        <f>IF('3b Load factors'!X27="","-",('3a Demand'!$C$10*1000)/('3b Load factors'!X27*365))</f>
        <v>92.350315530244728</v>
      </c>
      <c r="X27" s="82">
        <f>IF('3b Load factors'!Y27="","-",('3a Demand'!$C$10*1000)/('3b Load factors'!Y27*365))</f>
        <v>92.350315530244728</v>
      </c>
      <c r="Y27" s="82" t="str">
        <f>IF('3b Load factors'!Z27="","-",('3a Demand'!$C$10*1000)/('3b Load factors'!Z27*365))</f>
        <v>-</v>
      </c>
      <c r="Z27" s="82" t="str">
        <f>IF('3b Load factors'!AA27="","-",('3a Demand'!$C$10*1000)/('3b Load factors'!AA27*365))</f>
        <v>-</v>
      </c>
    </row>
    <row r="28" spans="2:26">
      <c r="B28" s="201"/>
      <c r="C28" s="201"/>
      <c r="D28" s="74" t="s">
        <v>159</v>
      </c>
      <c r="E28" s="189"/>
      <c r="F28" s="29"/>
      <c r="G28" s="82"/>
      <c r="H28" s="82"/>
      <c r="I28" s="82"/>
      <c r="J28" s="82"/>
      <c r="K28" s="82"/>
      <c r="L28" s="82"/>
      <c r="M28" s="82"/>
      <c r="N28" s="82"/>
      <c r="O28" s="29"/>
      <c r="P28" s="82"/>
      <c r="Q28" s="82"/>
      <c r="R28" s="82"/>
      <c r="S28" s="82"/>
      <c r="T28" s="82"/>
      <c r="U28" s="82"/>
      <c r="V28" s="82"/>
      <c r="W28" s="82">
        <f>IF('3b Load factors'!X28="","-",('3a Demand'!$C$10*1000)/('3b Load factors'!X28*365))</f>
        <v>87.905647937880019</v>
      </c>
      <c r="X28" s="82">
        <f>IF('3b Load factors'!Y28="","-",('3a Demand'!$C$10*1000)/('3b Load factors'!Y28*365))</f>
        <v>87.905647937880019</v>
      </c>
      <c r="Y28" s="82" t="str">
        <f>IF('3b Load factors'!Z28="","-",('3a Demand'!$C$10*1000)/('3b Load factors'!Z28*365))</f>
        <v>-</v>
      </c>
      <c r="Z28" s="82" t="str">
        <f>IF('3b Load factors'!AA28="","-",('3a Demand'!$C$10*1000)/('3b Load factors'!AA28*365))</f>
        <v>-</v>
      </c>
    </row>
    <row r="29" spans="2:26">
      <c r="B29" s="201"/>
      <c r="C29" s="201"/>
      <c r="D29" s="74" t="s">
        <v>160</v>
      </c>
      <c r="E29" s="189"/>
      <c r="F29" s="29"/>
      <c r="G29" s="82"/>
      <c r="H29" s="82"/>
      <c r="I29" s="82"/>
      <c r="J29" s="82"/>
      <c r="K29" s="82"/>
      <c r="L29" s="82"/>
      <c r="M29" s="82"/>
      <c r="N29" s="82"/>
      <c r="O29" s="29"/>
      <c r="P29" s="82"/>
      <c r="Q29" s="82"/>
      <c r="R29" s="82"/>
      <c r="S29" s="82"/>
      <c r="T29" s="82"/>
      <c r="U29" s="82"/>
      <c r="V29" s="82"/>
      <c r="W29" s="82">
        <f>IF('3b Load factors'!X29="","-",('3a Demand'!$C$10*1000)/('3b Load factors'!X29*365))</f>
        <v>95.019399794124638</v>
      </c>
      <c r="X29" s="82">
        <f>IF('3b Load factors'!Y29="","-",('3a Demand'!$C$10*1000)/('3b Load factors'!Y29*365))</f>
        <v>95.019399794124638</v>
      </c>
      <c r="Y29" s="82" t="str">
        <f>IF('3b Load factors'!Z29="","-",('3a Demand'!$C$10*1000)/('3b Load factors'!Z29*365))</f>
        <v>-</v>
      </c>
      <c r="Z29" s="82" t="str">
        <f>IF('3b Load factors'!AA29="","-",('3a Demand'!$C$10*1000)/('3b Load factors'!AA29*365))</f>
        <v>-</v>
      </c>
    </row>
    <row r="30" spans="2:26">
      <c r="B30" s="201"/>
      <c r="C30" s="201"/>
      <c r="D30" s="74" t="s">
        <v>161</v>
      </c>
      <c r="E30" s="189"/>
      <c r="F30" s="29"/>
      <c r="G30" s="82"/>
      <c r="H30" s="82"/>
      <c r="I30" s="82"/>
      <c r="J30" s="82"/>
      <c r="K30" s="82"/>
      <c r="L30" s="82"/>
      <c r="M30" s="82"/>
      <c r="N30" s="82"/>
      <c r="O30" s="29"/>
      <c r="P30" s="82"/>
      <c r="Q30" s="82"/>
      <c r="R30" s="82"/>
      <c r="S30" s="82"/>
      <c r="T30" s="82"/>
      <c r="U30" s="82"/>
      <c r="V30" s="82"/>
      <c r="W30" s="82">
        <f>IF('3b Load factors'!X30="","-",('3a Demand'!$C$10*1000)/('3b Load factors'!X30*365))</f>
        <v>93.933463796477511</v>
      </c>
      <c r="X30" s="82">
        <f>IF('3b Load factors'!Y30="","-",('3a Demand'!$C$10*1000)/('3b Load factors'!Y30*365))</f>
        <v>93.933463796477511</v>
      </c>
      <c r="Y30" s="82" t="str">
        <f>IF('3b Load factors'!Z30="","-",('3a Demand'!$C$10*1000)/('3b Load factors'!Z30*365))</f>
        <v>-</v>
      </c>
      <c r="Z30" s="82" t="str">
        <f>IF('3b Load factors'!AA30="","-",('3a Demand'!$C$10*1000)/('3b Load factors'!AA30*365))</f>
        <v>-</v>
      </c>
    </row>
    <row r="31" spans="2:26">
      <c r="B31" s="201"/>
      <c r="C31" s="201"/>
      <c r="D31" s="74" t="s">
        <v>162</v>
      </c>
      <c r="E31" s="189"/>
      <c r="F31" s="29"/>
      <c r="G31" s="82"/>
      <c r="H31" s="82"/>
      <c r="I31" s="82"/>
      <c r="J31" s="82"/>
      <c r="K31" s="82"/>
      <c r="L31" s="82"/>
      <c r="M31" s="82"/>
      <c r="N31" s="82"/>
      <c r="O31" s="29"/>
      <c r="P31" s="82"/>
      <c r="Q31" s="82"/>
      <c r="R31" s="82"/>
      <c r="S31" s="82"/>
      <c r="T31" s="82"/>
      <c r="U31" s="82"/>
      <c r="V31" s="82"/>
      <c r="W31" s="82">
        <f>IF('3b Load factors'!X31="","-",('3a Demand'!$C$10*1000)/('3b Load factors'!X31*365))</f>
        <v>86.51766402307139</v>
      </c>
      <c r="X31" s="82">
        <f>IF('3b Load factors'!Y31="","-",('3a Demand'!$C$10*1000)/('3b Load factors'!Y31*365))</f>
        <v>86.51766402307139</v>
      </c>
      <c r="Y31" s="82" t="str">
        <f>IF('3b Load factors'!Z31="","-",('3a Demand'!$C$10*1000)/('3b Load factors'!Z31*365))</f>
        <v>-</v>
      </c>
      <c r="Z31" s="82" t="str">
        <f>IF('3b Load factors'!AA31="","-",('3a Demand'!$C$10*1000)/('3b Load factors'!AA31*365))</f>
        <v>-</v>
      </c>
    </row>
    <row r="32" spans="2:26">
      <c r="B32" s="201"/>
      <c r="C32" s="201"/>
      <c r="D32" s="74" t="s">
        <v>163</v>
      </c>
      <c r="E32" s="189"/>
      <c r="F32" s="29"/>
      <c r="G32" s="82"/>
      <c r="H32" s="82"/>
      <c r="I32" s="82"/>
      <c r="J32" s="82"/>
      <c r="K32" s="82"/>
      <c r="L32" s="82"/>
      <c r="M32" s="82"/>
      <c r="N32" s="82"/>
      <c r="O32" s="29"/>
      <c r="P32" s="82"/>
      <c r="Q32" s="82"/>
      <c r="R32" s="82"/>
      <c r="S32" s="82"/>
      <c r="T32" s="82"/>
      <c r="U32" s="82"/>
      <c r="V32" s="82"/>
      <c r="W32" s="82">
        <f>IF('3b Load factors'!X32="","-",('3a Demand'!$C$10*1000)/('3b Load factors'!X32*365))</f>
        <v>99.62640099626401</v>
      </c>
      <c r="X32" s="82">
        <f>IF('3b Load factors'!Y32="","-",('3a Demand'!$C$10*1000)/('3b Load factors'!Y32*365))</f>
        <v>99.62640099626401</v>
      </c>
      <c r="Y32" s="82" t="str">
        <f>IF('3b Load factors'!Z32="","-",('3a Demand'!$C$10*1000)/('3b Load factors'!Z32*365))</f>
        <v>-</v>
      </c>
      <c r="Z32" s="82" t="str">
        <f>IF('3b Load factors'!AA32="","-",('3a Demand'!$C$10*1000)/('3b Load factors'!AA32*365))</f>
        <v>-</v>
      </c>
    </row>
    <row r="33" spans="2:26">
      <c r="B33" s="201"/>
      <c r="C33" s="201"/>
      <c r="D33" s="74" t="s">
        <v>164</v>
      </c>
      <c r="E33" s="189"/>
      <c r="F33" s="29"/>
      <c r="G33" s="82"/>
      <c r="H33" s="82"/>
      <c r="I33" s="82"/>
      <c r="J33" s="82"/>
      <c r="K33" s="82"/>
      <c r="L33" s="82"/>
      <c r="M33" s="82"/>
      <c r="N33" s="82"/>
      <c r="O33" s="29"/>
      <c r="P33" s="82"/>
      <c r="Q33" s="82"/>
      <c r="R33" s="82"/>
      <c r="S33" s="82"/>
      <c r="T33" s="82"/>
      <c r="U33" s="82"/>
      <c r="V33" s="82"/>
      <c r="W33" s="82">
        <f>IF('3b Load factors'!X33="","-",('3a Demand'!$C$10*1000)/('3b Load factors'!X33*365))</f>
        <v>107.09026817187988</v>
      </c>
      <c r="X33" s="82">
        <f>IF('3b Load factors'!Y33="","-",('3a Demand'!$C$10*1000)/('3b Load factors'!Y33*365))</f>
        <v>107.09026817187988</v>
      </c>
      <c r="Y33" s="82" t="str">
        <f>IF('3b Load factors'!Z33="","-",('3a Demand'!$C$10*1000)/('3b Load factors'!Z33*365))</f>
        <v>-</v>
      </c>
      <c r="Z33" s="82" t="str">
        <f>IF('3b Load factors'!AA33="","-",('3a Demand'!$C$10*1000)/('3b Load factors'!AA33*365))</f>
        <v>-</v>
      </c>
    </row>
    <row r="34" spans="2:26">
      <c r="B34" s="201"/>
      <c r="C34" s="201"/>
      <c r="D34" s="74" t="s">
        <v>165</v>
      </c>
      <c r="E34" s="189"/>
      <c r="F34" s="29"/>
      <c r="G34" s="82"/>
      <c r="H34" s="82"/>
      <c r="I34" s="82"/>
      <c r="J34" s="82"/>
      <c r="K34" s="82"/>
      <c r="L34" s="82"/>
      <c r="M34" s="82"/>
      <c r="N34" s="82"/>
      <c r="O34" s="29"/>
      <c r="P34" s="82"/>
      <c r="Q34" s="82"/>
      <c r="R34" s="82"/>
      <c r="S34" s="82"/>
      <c r="T34" s="82"/>
      <c r="U34" s="82"/>
      <c r="V34" s="82"/>
      <c r="W34" s="82">
        <f>IF('3b Load factors'!X34="","-",('3a Demand'!$C$10*1000)/('3b Load factors'!X34*365))</f>
        <v>102.73972602739727</v>
      </c>
      <c r="X34" s="82">
        <f>IF('3b Load factors'!Y34="","-",('3a Demand'!$C$10*1000)/('3b Load factors'!Y34*365))</f>
        <v>102.73972602739727</v>
      </c>
      <c r="Y34" s="82" t="str">
        <f>IF('3b Load factors'!Z34="","-",('3a Demand'!$C$10*1000)/('3b Load factors'!Z34*365))</f>
        <v>-</v>
      </c>
      <c r="Z34" s="82" t="str">
        <f>IF('3b Load factors'!AA34="","-",('3a Demand'!$C$10*1000)/('3b Load factors'!AA34*365))</f>
        <v>-</v>
      </c>
    </row>
    <row r="35" spans="2:26">
      <c r="B35" s="201"/>
      <c r="C35" s="201"/>
      <c r="D35" s="74" t="s">
        <v>166</v>
      </c>
      <c r="E35" s="189"/>
      <c r="F35" s="29"/>
      <c r="G35" s="82"/>
      <c r="H35" s="82"/>
      <c r="I35" s="82"/>
      <c r="J35" s="82"/>
      <c r="K35" s="82"/>
      <c r="L35" s="82"/>
      <c r="M35" s="82"/>
      <c r="N35" s="82"/>
      <c r="O35" s="29"/>
      <c r="P35" s="82"/>
      <c r="Q35" s="82"/>
      <c r="R35" s="82"/>
      <c r="S35" s="82"/>
      <c r="T35" s="82"/>
      <c r="U35" s="82"/>
      <c r="V35" s="82"/>
      <c r="W35" s="82">
        <f>IF('3b Load factors'!X35="","-",('3a Demand'!$C$10*1000)/('3b Load factors'!X35*365))</f>
        <v>98.139439787364537</v>
      </c>
      <c r="X35" s="82">
        <f>IF('3b Load factors'!Y35="","-",('3a Demand'!$C$10*1000)/('3b Load factors'!Y35*365))</f>
        <v>98.139439787364537</v>
      </c>
      <c r="Y35" s="82" t="str">
        <f>IF('3b Load factors'!Z35="","-",('3a Demand'!$C$10*1000)/('3b Load factors'!Z35*365))</f>
        <v>-</v>
      </c>
      <c r="Z35" s="82" t="str">
        <f>IF('3b Load factors'!AA35="","-",('3a Demand'!$C$10*1000)/('3b Load factors'!AA35*365))</f>
        <v>-</v>
      </c>
    </row>
    <row r="36" spans="2:26">
      <c r="B36" s="201"/>
      <c r="C36" s="201"/>
      <c r="D36" s="74" t="s">
        <v>167</v>
      </c>
      <c r="E36" s="189"/>
      <c r="F36" s="29"/>
      <c r="G36" s="82"/>
      <c r="H36" s="82"/>
      <c r="I36" s="82"/>
      <c r="J36" s="82"/>
      <c r="K36" s="82"/>
      <c r="L36" s="82"/>
      <c r="M36" s="82"/>
      <c r="N36" s="82"/>
      <c r="O36" s="29"/>
      <c r="P36" s="82"/>
      <c r="Q36" s="82"/>
      <c r="R36" s="82"/>
      <c r="S36" s="82"/>
      <c r="T36" s="82"/>
      <c r="U36" s="82"/>
      <c r="V36" s="82"/>
      <c r="W36" s="82">
        <f>IF('3b Load factors'!X36="","-",('3a Demand'!$C$10*1000)/('3b Load factors'!X36*365))</f>
        <v>92.350315530244728</v>
      </c>
      <c r="X36" s="82">
        <f>IF('3b Load factors'!Y36="","-",('3a Demand'!$C$10*1000)/('3b Load factors'!Y36*365))</f>
        <v>92.350315530244728</v>
      </c>
      <c r="Y36" s="82" t="str">
        <f>IF('3b Load factors'!Z36="","-",('3a Demand'!$C$10*1000)/('3b Load factors'!Z36*365))</f>
        <v>-</v>
      </c>
      <c r="Z36" s="82" t="str">
        <f>IF('3b Load factors'!AA36="","-",('3a Demand'!$C$10*1000)/('3b Load factors'!AA36*365))</f>
        <v>-</v>
      </c>
    </row>
    <row r="37" spans="2:26">
      <c r="B37" s="201"/>
      <c r="C37" s="201"/>
      <c r="D37" s="74" t="s">
        <v>168</v>
      </c>
      <c r="E37" s="189"/>
      <c r="F37" s="29"/>
      <c r="G37" s="82"/>
      <c r="H37" s="82"/>
      <c r="I37" s="82"/>
      <c r="J37" s="82"/>
      <c r="K37" s="82"/>
      <c r="L37" s="82"/>
      <c r="M37" s="82"/>
      <c r="N37" s="82"/>
      <c r="O37" s="29"/>
      <c r="P37" s="82"/>
      <c r="Q37" s="82"/>
      <c r="R37" s="82"/>
      <c r="S37" s="82"/>
      <c r="T37" s="82"/>
      <c r="U37" s="82"/>
      <c r="V37" s="82"/>
      <c r="W37" s="82">
        <f>IF('3b Load factors'!X37="","-",('3a Demand'!$C$10*1000)/('3b Load factors'!X37*365))</f>
        <v>96.130737803412629</v>
      </c>
      <c r="X37" s="82">
        <f>IF('3b Load factors'!Y37="","-",('3a Demand'!$C$10*1000)/('3b Load factors'!Y37*365))</f>
        <v>96.130737803412629</v>
      </c>
      <c r="Y37" s="82" t="str">
        <f>IF('3b Load factors'!Z37="","-",('3a Demand'!$C$10*1000)/('3b Load factors'!Z37*365))</f>
        <v>-</v>
      </c>
      <c r="Z37" s="82" t="str">
        <f>IF('3b Load factors'!AA37="","-",('3a Demand'!$C$10*1000)/('3b Load factors'!AA37*365))</f>
        <v>-</v>
      </c>
    </row>
    <row r="38" spans="2:26" ht="12.6" customHeight="1">
      <c r="B38" s="201" t="s">
        <v>182</v>
      </c>
      <c r="C38" s="201" t="s">
        <v>129</v>
      </c>
      <c r="D38" s="74" t="s">
        <v>156</v>
      </c>
      <c r="E38" s="189"/>
      <c r="F38" s="29"/>
      <c r="G38" s="82">
        <f>IF('3f NTS exit commodity charges'!G$11="","-",SUM('3f NTS exit commodity charges'!G$11:G$12)*'3a Demand'!$C$10*10)</f>
        <v>4.4039999999999999</v>
      </c>
      <c r="H38" s="82">
        <f>IF('3f NTS exit commodity charges'!H$11="","-",SUM('3f NTS exit commodity charges'!H$11:H$12)*'3a Demand'!$C$10*10)</f>
        <v>4.2839999999999998</v>
      </c>
      <c r="I38" s="82">
        <f>IF('3f NTS exit commodity charges'!I$11="","-",SUM('3f NTS exit commodity charges'!I$11:I$12)*'3a Demand'!$C$10*10)</f>
        <v>4.4399999999999995</v>
      </c>
      <c r="J38" s="82">
        <f>IF('3f NTS exit commodity charges'!J$11="","-",SUM('3f NTS exit commodity charges'!J$11:J$12)*'3a Demand'!$C$10*10)</f>
        <v>4.0920000000000005</v>
      </c>
      <c r="K38" s="82">
        <f>IF('3f NTS exit commodity charges'!K$11="","-",SUM('3f NTS exit commodity charges'!K$11:K$12)*'3a Demand'!$C$10*10)</f>
        <v>4.0679999999999996</v>
      </c>
      <c r="L38" s="82">
        <f>IF('3f NTS exit commodity charges'!L$11="","-",SUM('3f NTS exit commodity charges'!L$11:L$12)*'3a Demand'!$C$10*10)</f>
        <v>4.0920000000000005</v>
      </c>
      <c r="M38" s="82">
        <f>IF('3f NTS exit commodity charges'!M$11="","-",SUM('3f NTS exit commodity charges'!M$11:M$12)*'3a Demand'!$C$10*10)</f>
        <v>3.6360000000000001</v>
      </c>
      <c r="N38" s="82">
        <f>IF('3f NTS exit commodity charges'!N$11="","-",SUM('3f NTS exit commodity charges'!N$11:N$12)*'3a Demand'!$C$10*10)</f>
        <v>3.7080000000000002</v>
      </c>
      <c r="O38" s="29"/>
      <c r="P38" s="82">
        <f>IF('3f NTS exit commodity charges'!P$11="","-",SUM('3f NTS exit commodity charges'!P$11:P$12)*'3a Demand'!$C$10*10)</f>
        <v>3.7080000000000002</v>
      </c>
      <c r="Q38" s="82">
        <f>IF('3f NTS exit commodity charges'!Q$11="","-",SUM('3f NTS exit commodity charges'!Q$11:Q$12)*'3a Demand'!$C$10*10)</f>
        <v>4.6199999999999992</v>
      </c>
      <c r="R38" s="82">
        <f>IF('3f NTS exit commodity charges'!R$11="","-",SUM('3f NTS exit commodity charges'!R$11:R$12)*'3a Demand'!$C$10*10)</f>
        <v>4.1760000000000002</v>
      </c>
      <c r="S38" s="82">
        <f>IF('3f NTS exit commodity charges'!S$11="","-",SUM('3f NTS exit commodity charges'!S$11:S$12)*'3a Demand'!$C$10*10)</f>
        <v>4.2</v>
      </c>
      <c r="T38" s="82">
        <f>IF('3f NTS exit commodity charges'!T$11="","-",SUM('3f NTS exit commodity charges'!T$11:T$12)*'3a Demand'!$C$10*10)</f>
        <v>1.536</v>
      </c>
      <c r="U38" s="82" t="str">
        <f>IF('3f NTS exit commodity charges'!U$11="","-",SUM('3f NTS exit commodity charges'!U$11:U$12)*'3a Demand'!$C$10*10)</f>
        <v>-</v>
      </c>
      <c r="V38" s="82" t="str">
        <f>IF('3f NTS exit commodity charges'!V$11="","-",SUM('3f NTS exit commodity charges'!V$11:V$12)*'3a Demand'!$C$10*10)</f>
        <v>-</v>
      </c>
      <c r="W38" s="82" t="str">
        <f>IF('3f NTS exit commodity charges'!W$11="","-",SUM('3f NTS exit commodity charges'!W$11:W$12)*'3a Demand'!$C$10*10)</f>
        <v>-</v>
      </c>
      <c r="X38" s="82" t="str">
        <f>IF('3f NTS exit commodity charges'!X$11="","-",SUM('3f NTS exit commodity charges'!X$11:X$12)*'3a Demand'!$C$10*10)</f>
        <v>-</v>
      </c>
      <c r="Y38" s="82" t="str">
        <f>IF('3f NTS exit commodity charges'!Y$11="","-",SUM('3f NTS exit commodity charges'!Y$11:Y$12)*'3a Demand'!$C$10*10)</f>
        <v>-</v>
      </c>
      <c r="Z38" s="82" t="str">
        <f>IF('3f NTS exit commodity charges'!Z$11="","-",SUM('3f NTS exit commodity charges'!Z$11:Z$12)*'3a Demand'!$C$10*10)</f>
        <v>-</v>
      </c>
    </row>
    <row r="39" spans="2:26">
      <c r="B39" s="201"/>
      <c r="C39" s="201"/>
      <c r="D39" s="74" t="s">
        <v>157</v>
      </c>
      <c r="E39" s="189"/>
      <c r="F39" s="29"/>
      <c r="G39" s="82">
        <f>IF('3f NTS exit commodity charges'!G$11="","-",SUM('3f NTS exit commodity charges'!G$11:G$12)*'3a Demand'!$C$10*10)</f>
        <v>4.4039999999999999</v>
      </c>
      <c r="H39" s="82">
        <f>IF('3f NTS exit commodity charges'!H$11="","-",SUM('3f NTS exit commodity charges'!H$11:H$12)*'3a Demand'!$C$10*10)</f>
        <v>4.2839999999999998</v>
      </c>
      <c r="I39" s="82">
        <f>IF('3f NTS exit commodity charges'!I$11="","-",SUM('3f NTS exit commodity charges'!I$11:I$12)*'3a Demand'!$C$10*10)</f>
        <v>4.4399999999999995</v>
      </c>
      <c r="J39" s="82">
        <f>IF('3f NTS exit commodity charges'!J$11="","-",SUM('3f NTS exit commodity charges'!J$11:J$12)*'3a Demand'!$C$10*10)</f>
        <v>4.0920000000000005</v>
      </c>
      <c r="K39" s="82">
        <f>IF('3f NTS exit commodity charges'!K$11="","-",SUM('3f NTS exit commodity charges'!K$11:K$12)*'3a Demand'!$C$10*10)</f>
        <v>4.0679999999999996</v>
      </c>
      <c r="L39" s="82">
        <f>IF('3f NTS exit commodity charges'!L$11="","-",SUM('3f NTS exit commodity charges'!L$11:L$12)*'3a Demand'!$C$10*10)</f>
        <v>4.0920000000000005</v>
      </c>
      <c r="M39" s="82">
        <f>IF('3f NTS exit commodity charges'!M$11="","-",SUM('3f NTS exit commodity charges'!M$11:M$12)*'3a Demand'!$C$10*10)</f>
        <v>3.6360000000000001</v>
      </c>
      <c r="N39" s="82">
        <f>IF('3f NTS exit commodity charges'!N$11="","-",SUM('3f NTS exit commodity charges'!N$11:N$12)*'3a Demand'!$C$10*10)</f>
        <v>3.7080000000000002</v>
      </c>
      <c r="O39" s="29"/>
      <c r="P39" s="82">
        <f>IF('3f NTS exit commodity charges'!P$11="","-",SUM('3f NTS exit commodity charges'!P$11:P$12)*'3a Demand'!$C$10*10)</f>
        <v>3.7080000000000002</v>
      </c>
      <c r="Q39" s="82">
        <f>IF('3f NTS exit commodity charges'!Q$11="","-",SUM('3f NTS exit commodity charges'!Q$11:Q$12)*'3a Demand'!$C$10*10)</f>
        <v>4.6199999999999992</v>
      </c>
      <c r="R39" s="82">
        <f>IF('3f NTS exit commodity charges'!R$11="","-",SUM('3f NTS exit commodity charges'!R$11:R$12)*'3a Demand'!$C$10*10)</f>
        <v>4.1760000000000002</v>
      </c>
      <c r="S39" s="82">
        <f>IF('3f NTS exit commodity charges'!S$11="","-",SUM('3f NTS exit commodity charges'!S$11:S$12)*'3a Demand'!$C$10*10)</f>
        <v>4.2</v>
      </c>
      <c r="T39" s="82">
        <f>IF('3f NTS exit commodity charges'!T$11="","-",SUM('3f NTS exit commodity charges'!T$11:T$12)*'3a Demand'!$C$10*10)</f>
        <v>1.536</v>
      </c>
      <c r="U39" s="82" t="str">
        <f>IF('3f NTS exit commodity charges'!U$11="","-",SUM('3f NTS exit commodity charges'!U$11:U$12)*'3a Demand'!$C$10*10)</f>
        <v>-</v>
      </c>
      <c r="V39" s="82" t="str">
        <f>IF('3f NTS exit commodity charges'!V$11="","-",SUM('3f NTS exit commodity charges'!V$11:V$12)*'3a Demand'!$C$10*10)</f>
        <v>-</v>
      </c>
      <c r="W39" s="82" t="str">
        <f>IF('3f NTS exit commodity charges'!W$11="","-",SUM('3f NTS exit commodity charges'!W$11:W$12)*'3a Demand'!$C$10*10)</f>
        <v>-</v>
      </c>
      <c r="X39" s="82" t="str">
        <f>IF('3f NTS exit commodity charges'!X$11="","-",SUM('3f NTS exit commodity charges'!X$11:X$12)*'3a Demand'!$C$10*10)</f>
        <v>-</v>
      </c>
      <c r="Y39" s="82" t="str">
        <f>IF('3f NTS exit commodity charges'!Y$11="","-",SUM('3f NTS exit commodity charges'!Y$11:Y$12)*'3a Demand'!$C$10*10)</f>
        <v>-</v>
      </c>
      <c r="Z39" s="82" t="str">
        <f>IF('3f NTS exit commodity charges'!Z$11="","-",SUM('3f NTS exit commodity charges'!Z$11:Z$12)*'3a Demand'!$C$10*10)</f>
        <v>-</v>
      </c>
    </row>
    <row r="40" spans="2:26">
      <c r="B40" s="201"/>
      <c r="C40" s="201"/>
      <c r="D40" s="74" t="s">
        <v>158</v>
      </c>
      <c r="E40" s="189"/>
      <c r="F40" s="29"/>
      <c r="G40" s="82">
        <f>IF('3f NTS exit commodity charges'!G$11="","-",SUM('3f NTS exit commodity charges'!G$11:G$12)*'3a Demand'!$C$10*10)</f>
        <v>4.4039999999999999</v>
      </c>
      <c r="H40" s="82">
        <f>IF('3f NTS exit commodity charges'!H$11="","-",SUM('3f NTS exit commodity charges'!H$11:H$12)*'3a Demand'!$C$10*10)</f>
        <v>4.2839999999999998</v>
      </c>
      <c r="I40" s="82">
        <f>IF('3f NTS exit commodity charges'!I$11="","-",SUM('3f NTS exit commodity charges'!I$11:I$12)*'3a Demand'!$C$10*10)</f>
        <v>4.4399999999999995</v>
      </c>
      <c r="J40" s="82">
        <f>IF('3f NTS exit commodity charges'!J$11="","-",SUM('3f NTS exit commodity charges'!J$11:J$12)*'3a Demand'!$C$10*10)</f>
        <v>4.0920000000000005</v>
      </c>
      <c r="K40" s="82">
        <f>IF('3f NTS exit commodity charges'!K$11="","-",SUM('3f NTS exit commodity charges'!K$11:K$12)*'3a Demand'!$C$10*10)</f>
        <v>4.0679999999999996</v>
      </c>
      <c r="L40" s="82">
        <f>IF('3f NTS exit commodity charges'!L$11="","-",SUM('3f NTS exit commodity charges'!L$11:L$12)*'3a Demand'!$C$10*10)</f>
        <v>4.0920000000000005</v>
      </c>
      <c r="M40" s="82">
        <f>IF('3f NTS exit commodity charges'!M$11="","-",SUM('3f NTS exit commodity charges'!M$11:M$12)*'3a Demand'!$C$10*10)</f>
        <v>3.6360000000000001</v>
      </c>
      <c r="N40" s="82">
        <f>IF('3f NTS exit commodity charges'!N$11="","-",SUM('3f NTS exit commodity charges'!N$11:N$12)*'3a Demand'!$C$10*10)</f>
        <v>3.7080000000000002</v>
      </c>
      <c r="O40" s="29"/>
      <c r="P40" s="82">
        <f>IF('3f NTS exit commodity charges'!P$11="","-",SUM('3f NTS exit commodity charges'!P$11:P$12)*'3a Demand'!$C$10*10)</f>
        <v>3.7080000000000002</v>
      </c>
      <c r="Q40" s="82">
        <f>IF('3f NTS exit commodity charges'!Q$11="","-",SUM('3f NTS exit commodity charges'!Q$11:Q$12)*'3a Demand'!$C$10*10)</f>
        <v>4.6199999999999992</v>
      </c>
      <c r="R40" s="82">
        <f>IF('3f NTS exit commodity charges'!R$11="","-",SUM('3f NTS exit commodity charges'!R$11:R$12)*'3a Demand'!$C$10*10)</f>
        <v>4.1760000000000002</v>
      </c>
      <c r="S40" s="82">
        <f>IF('3f NTS exit commodity charges'!S$11="","-",SUM('3f NTS exit commodity charges'!S$11:S$12)*'3a Demand'!$C$10*10)</f>
        <v>4.2</v>
      </c>
      <c r="T40" s="82">
        <f>IF('3f NTS exit commodity charges'!T$11="","-",SUM('3f NTS exit commodity charges'!T$11:T$12)*'3a Demand'!$C$10*10)</f>
        <v>1.536</v>
      </c>
      <c r="U40" s="82" t="str">
        <f>IF('3f NTS exit commodity charges'!U$11="","-",SUM('3f NTS exit commodity charges'!U$11:U$12)*'3a Demand'!$C$10*10)</f>
        <v>-</v>
      </c>
      <c r="V40" s="82" t="str">
        <f>IF('3f NTS exit commodity charges'!V$11="","-",SUM('3f NTS exit commodity charges'!V$11:V$12)*'3a Demand'!$C$10*10)</f>
        <v>-</v>
      </c>
      <c r="W40" s="82" t="str">
        <f>IF('3f NTS exit commodity charges'!W$11="","-",SUM('3f NTS exit commodity charges'!W$11:W$12)*'3a Demand'!$C$10*10)</f>
        <v>-</v>
      </c>
      <c r="X40" s="82" t="str">
        <f>IF('3f NTS exit commodity charges'!X$11="","-",SUM('3f NTS exit commodity charges'!X$11:X$12)*'3a Demand'!$C$10*10)</f>
        <v>-</v>
      </c>
      <c r="Y40" s="82" t="str">
        <f>IF('3f NTS exit commodity charges'!Y$11="","-",SUM('3f NTS exit commodity charges'!Y$11:Y$12)*'3a Demand'!$C$10*10)</f>
        <v>-</v>
      </c>
      <c r="Z40" s="82" t="str">
        <f>IF('3f NTS exit commodity charges'!Z$11="","-",SUM('3f NTS exit commodity charges'!Z$11:Z$12)*'3a Demand'!$C$10*10)</f>
        <v>-</v>
      </c>
    </row>
    <row r="41" spans="2:26">
      <c r="B41" s="201"/>
      <c r="C41" s="201"/>
      <c r="D41" s="74" t="s">
        <v>159</v>
      </c>
      <c r="E41" s="189"/>
      <c r="F41" s="29"/>
      <c r="G41" s="82">
        <f>IF('3f NTS exit commodity charges'!G$11="","-",SUM('3f NTS exit commodity charges'!G$11:G$12)*'3a Demand'!$C$10*10)</f>
        <v>4.4039999999999999</v>
      </c>
      <c r="H41" s="82">
        <f>IF('3f NTS exit commodity charges'!H$11="","-",SUM('3f NTS exit commodity charges'!H$11:H$12)*'3a Demand'!$C$10*10)</f>
        <v>4.2839999999999998</v>
      </c>
      <c r="I41" s="82">
        <f>IF('3f NTS exit commodity charges'!I$11="","-",SUM('3f NTS exit commodity charges'!I$11:I$12)*'3a Demand'!$C$10*10)</f>
        <v>4.4399999999999995</v>
      </c>
      <c r="J41" s="82">
        <f>IF('3f NTS exit commodity charges'!J$11="","-",SUM('3f NTS exit commodity charges'!J$11:J$12)*'3a Demand'!$C$10*10)</f>
        <v>4.0920000000000005</v>
      </c>
      <c r="K41" s="82">
        <f>IF('3f NTS exit commodity charges'!K$11="","-",SUM('3f NTS exit commodity charges'!K$11:K$12)*'3a Demand'!$C$10*10)</f>
        <v>4.0679999999999996</v>
      </c>
      <c r="L41" s="82">
        <f>IF('3f NTS exit commodity charges'!L$11="","-",SUM('3f NTS exit commodity charges'!L$11:L$12)*'3a Demand'!$C$10*10)</f>
        <v>4.0920000000000005</v>
      </c>
      <c r="M41" s="82">
        <f>IF('3f NTS exit commodity charges'!M$11="","-",SUM('3f NTS exit commodity charges'!M$11:M$12)*'3a Demand'!$C$10*10)</f>
        <v>3.6360000000000001</v>
      </c>
      <c r="N41" s="82">
        <f>IF('3f NTS exit commodity charges'!N$11="","-",SUM('3f NTS exit commodity charges'!N$11:N$12)*'3a Demand'!$C$10*10)</f>
        <v>3.7080000000000002</v>
      </c>
      <c r="O41" s="29"/>
      <c r="P41" s="82">
        <f>IF('3f NTS exit commodity charges'!P$11="","-",SUM('3f NTS exit commodity charges'!P$11:P$12)*'3a Demand'!$C$10*10)</f>
        <v>3.7080000000000002</v>
      </c>
      <c r="Q41" s="82">
        <f>IF('3f NTS exit commodity charges'!Q$11="","-",SUM('3f NTS exit commodity charges'!Q$11:Q$12)*'3a Demand'!$C$10*10)</f>
        <v>4.6199999999999992</v>
      </c>
      <c r="R41" s="82">
        <f>IF('3f NTS exit commodity charges'!R$11="","-",SUM('3f NTS exit commodity charges'!R$11:R$12)*'3a Demand'!$C$10*10)</f>
        <v>4.1760000000000002</v>
      </c>
      <c r="S41" s="82">
        <f>IF('3f NTS exit commodity charges'!S$11="","-",SUM('3f NTS exit commodity charges'!S$11:S$12)*'3a Demand'!$C$10*10)</f>
        <v>4.2</v>
      </c>
      <c r="T41" s="82">
        <f>IF('3f NTS exit commodity charges'!T$11="","-",SUM('3f NTS exit commodity charges'!T$11:T$12)*'3a Demand'!$C$10*10)</f>
        <v>1.536</v>
      </c>
      <c r="U41" s="82" t="str">
        <f>IF('3f NTS exit commodity charges'!U$11="","-",SUM('3f NTS exit commodity charges'!U$11:U$12)*'3a Demand'!$C$10*10)</f>
        <v>-</v>
      </c>
      <c r="V41" s="82" t="str">
        <f>IF('3f NTS exit commodity charges'!V$11="","-",SUM('3f NTS exit commodity charges'!V$11:V$12)*'3a Demand'!$C$10*10)</f>
        <v>-</v>
      </c>
      <c r="W41" s="82" t="str">
        <f>IF('3f NTS exit commodity charges'!W$11="","-",SUM('3f NTS exit commodity charges'!W$11:W$12)*'3a Demand'!$C$10*10)</f>
        <v>-</v>
      </c>
      <c r="X41" s="82" t="str">
        <f>IF('3f NTS exit commodity charges'!X$11="","-",SUM('3f NTS exit commodity charges'!X$11:X$12)*'3a Demand'!$C$10*10)</f>
        <v>-</v>
      </c>
      <c r="Y41" s="82" t="str">
        <f>IF('3f NTS exit commodity charges'!Y$11="","-",SUM('3f NTS exit commodity charges'!Y$11:Y$12)*'3a Demand'!$C$10*10)</f>
        <v>-</v>
      </c>
      <c r="Z41" s="82" t="str">
        <f>IF('3f NTS exit commodity charges'!Z$11="","-",SUM('3f NTS exit commodity charges'!Z$11:Z$12)*'3a Demand'!$C$10*10)</f>
        <v>-</v>
      </c>
    </row>
    <row r="42" spans="2:26">
      <c r="B42" s="201"/>
      <c r="C42" s="201"/>
      <c r="D42" s="74" t="s">
        <v>160</v>
      </c>
      <c r="E42" s="189"/>
      <c r="F42" s="29"/>
      <c r="G42" s="82">
        <f>IF('3f NTS exit commodity charges'!G$11="","-",SUM('3f NTS exit commodity charges'!G$11:G$12)*'3a Demand'!$C$10*10)</f>
        <v>4.4039999999999999</v>
      </c>
      <c r="H42" s="82">
        <f>IF('3f NTS exit commodity charges'!H$11="","-",SUM('3f NTS exit commodity charges'!H$11:H$12)*'3a Demand'!$C$10*10)</f>
        <v>4.2839999999999998</v>
      </c>
      <c r="I42" s="82">
        <f>IF('3f NTS exit commodity charges'!I$11="","-",SUM('3f NTS exit commodity charges'!I$11:I$12)*'3a Demand'!$C$10*10)</f>
        <v>4.4399999999999995</v>
      </c>
      <c r="J42" s="82">
        <f>IF('3f NTS exit commodity charges'!J$11="","-",SUM('3f NTS exit commodity charges'!J$11:J$12)*'3a Demand'!$C$10*10)</f>
        <v>4.0920000000000005</v>
      </c>
      <c r="K42" s="82">
        <f>IF('3f NTS exit commodity charges'!K$11="","-",SUM('3f NTS exit commodity charges'!K$11:K$12)*'3a Demand'!$C$10*10)</f>
        <v>4.0679999999999996</v>
      </c>
      <c r="L42" s="82">
        <f>IF('3f NTS exit commodity charges'!L$11="","-",SUM('3f NTS exit commodity charges'!L$11:L$12)*'3a Demand'!$C$10*10)</f>
        <v>4.0920000000000005</v>
      </c>
      <c r="M42" s="82">
        <f>IF('3f NTS exit commodity charges'!M$11="","-",SUM('3f NTS exit commodity charges'!M$11:M$12)*'3a Demand'!$C$10*10)</f>
        <v>3.6360000000000001</v>
      </c>
      <c r="N42" s="82">
        <f>IF('3f NTS exit commodity charges'!N$11="","-",SUM('3f NTS exit commodity charges'!N$11:N$12)*'3a Demand'!$C$10*10)</f>
        <v>3.7080000000000002</v>
      </c>
      <c r="O42" s="29"/>
      <c r="P42" s="82">
        <f>IF('3f NTS exit commodity charges'!P$11="","-",SUM('3f NTS exit commodity charges'!P$11:P$12)*'3a Demand'!$C$10*10)</f>
        <v>3.7080000000000002</v>
      </c>
      <c r="Q42" s="82">
        <f>IF('3f NTS exit commodity charges'!Q$11="","-",SUM('3f NTS exit commodity charges'!Q$11:Q$12)*'3a Demand'!$C$10*10)</f>
        <v>4.6199999999999992</v>
      </c>
      <c r="R42" s="82">
        <f>IF('3f NTS exit commodity charges'!R$11="","-",SUM('3f NTS exit commodity charges'!R$11:R$12)*'3a Demand'!$C$10*10)</f>
        <v>4.1760000000000002</v>
      </c>
      <c r="S42" s="82">
        <f>IF('3f NTS exit commodity charges'!S$11="","-",SUM('3f NTS exit commodity charges'!S$11:S$12)*'3a Demand'!$C$10*10)</f>
        <v>4.2</v>
      </c>
      <c r="T42" s="82">
        <f>IF('3f NTS exit commodity charges'!T$11="","-",SUM('3f NTS exit commodity charges'!T$11:T$12)*'3a Demand'!$C$10*10)</f>
        <v>1.536</v>
      </c>
      <c r="U42" s="82" t="str">
        <f>IF('3f NTS exit commodity charges'!U$11="","-",SUM('3f NTS exit commodity charges'!U$11:U$12)*'3a Demand'!$C$10*10)</f>
        <v>-</v>
      </c>
      <c r="V42" s="82" t="str">
        <f>IF('3f NTS exit commodity charges'!V$11="","-",SUM('3f NTS exit commodity charges'!V$11:V$12)*'3a Demand'!$C$10*10)</f>
        <v>-</v>
      </c>
      <c r="W42" s="82" t="str">
        <f>IF('3f NTS exit commodity charges'!W$11="","-",SUM('3f NTS exit commodity charges'!W$11:W$12)*'3a Demand'!$C$10*10)</f>
        <v>-</v>
      </c>
      <c r="X42" s="82" t="str">
        <f>IF('3f NTS exit commodity charges'!X$11="","-",SUM('3f NTS exit commodity charges'!X$11:X$12)*'3a Demand'!$C$10*10)</f>
        <v>-</v>
      </c>
      <c r="Y42" s="82" t="str">
        <f>IF('3f NTS exit commodity charges'!Y$11="","-",SUM('3f NTS exit commodity charges'!Y$11:Y$12)*'3a Demand'!$C$10*10)</f>
        <v>-</v>
      </c>
      <c r="Z42" s="82" t="str">
        <f>IF('3f NTS exit commodity charges'!Z$11="","-",SUM('3f NTS exit commodity charges'!Z$11:Z$12)*'3a Demand'!$C$10*10)</f>
        <v>-</v>
      </c>
    </row>
    <row r="43" spans="2:26">
      <c r="B43" s="201"/>
      <c r="C43" s="201"/>
      <c r="D43" s="74" t="s">
        <v>161</v>
      </c>
      <c r="E43" s="189"/>
      <c r="F43" s="29"/>
      <c r="G43" s="82">
        <f>IF('3f NTS exit commodity charges'!G$11="","-",SUM('3f NTS exit commodity charges'!G$11:G$12)*'3a Demand'!$C$10*10)</f>
        <v>4.4039999999999999</v>
      </c>
      <c r="H43" s="82">
        <f>IF('3f NTS exit commodity charges'!H$11="","-",SUM('3f NTS exit commodity charges'!H$11:H$12)*'3a Demand'!$C$10*10)</f>
        <v>4.2839999999999998</v>
      </c>
      <c r="I43" s="82">
        <f>IF('3f NTS exit commodity charges'!I$11="","-",SUM('3f NTS exit commodity charges'!I$11:I$12)*'3a Demand'!$C$10*10)</f>
        <v>4.4399999999999995</v>
      </c>
      <c r="J43" s="82">
        <f>IF('3f NTS exit commodity charges'!J$11="","-",SUM('3f NTS exit commodity charges'!J$11:J$12)*'3a Demand'!$C$10*10)</f>
        <v>4.0920000000000005</v>
      </c>
      <c r="K43" s="82">
        <f>IF('3f NTS exit commodity charges'!K$11="","-",SUM('3f NTS exit commodity charges'!K$11:K$12)*'3a Demand'!$C$10*10)</f>
        <v>4.0679999999999996</v>
      </c>
      <c r="L43" s="82">
        <f>IF('3f NTS exit commodity charges'!L$11="","-",SUM('3f NTS exit commodity charges'!L$11:L$12)*'3a Demand'!$C$10*10)</f>
        <v>4.0920000000000005</v>
      </c>
      <c r="M43" s="82">
        <f>IF('3f NTS exit commodity charges'!M$11="","-",SUM('3f NTS exit commodity charges'!M$11:M$12)*'3a Demand'!$C$10*10)</f>
        <v>3.6360000000000001</v>
      </c>
      <c r="N43" s="82">
        <f>IF('3f NTS exit commodity charges'!N$11="","-",SUM('3f NTS exit commodity charges'!N$11:N$12)*'3a Demand'!$C$10*10)</f>
        <v>3.7080000000000002</v>
      </c>
      <c r="O43" s="29"/>
      <c r="P43" s="82">
        <f>IF('3f NTS exit commodity charges'!P$11="","-",SUM('3f NTS exit commodity charges'!P$11:P$12)*'3a Demand'!$C$10*10)</f>
        <v>3.7080000000000002</v>
      </c>
      <c r="Q43" s="82">
        <f>IF('3f NTS exit commodity charges'!Q$11="","-",SUM('3f NTS exit commodity charges'!Q$11:Q$12)*'3a Demand'!$C$10*10)</f>
        <v>4.6199999999999992</v>
      </c>
      <c r="R43" s="82">
        <f>IF('3f NTS exit commodity charges'!R$11="","-",SUM('3f NTS exit commodity charges'!R$11:R$12)*'3a Demand'!$C$10*10)</f>
        <v>4.1760000000000002</v>
      </c>
      <c r="S43" s="82">
        <f>IF('3f NTS exit commodity charges'!S$11="","-",SUM('3f NTS exit commodity charges'!S$11:S$12)*'3a Demand'!$C$10*10)</f>
        <v>4.2</v>
      </c>
      <c r="T43" s="82">
        <f>IF('3f NTS exit commodity charges'!T$11="","-",SUM('3f NTS exit commodity charges'!T$11:T$12)*'3a Demand'!$C$10*10)</f>
        <v>1.536</v>
      </c>
      <c r="U43" s="82" t="str">
        <f>IF('3f NTS exit commodity charges'!U$11="","-",SUM('3f NTS exit commodity charges'!U$11:U$12)*'3a Demand'!$C$10*10)</f>
        <v>-</v>
      </c>
      <c r="V43" s="82" t="str">
        <f>IF('3f NTS exit commodity charges'!V$11="","-",SUM('3f NTS exit commodity charges'!V$11:V$12)*'3a Demand'!$C$10*10)</f>
        <v>-</v>
      </c>
      <c r="W43" s="82" t="str">
        <f>IF('3f NTS exit commodity charges'!W$11="","-",SUM('3f NTS exit commodity charges'!W$11:W$12)*'3a Demand'!$C$10*10)</f>
        <v>-</v>
      </c>
      <c r="X43" s="82" t="str">
        <f>IF('3f NTS exit commodity charges'!X$11="","-",SUM('3f NTS exit commodity charges'!X$11:X$12)*'3a Demand'!$C$10*10)</f>
        <v>-</v>
      </c>
      <c r="Y43" s="82" t="str">
        <f>IF('3f NTS exit commodity charges'!Y$11="","-",SUM('3f NTS exit commodity charges'!Y$11:Y$12)*'3a Demand'!$C$10*10)</f>
        <v>-</v>
      </c>
      <c r="Z43" s="82" t="str">
        <f>IF('3f NTS exit commodity charges'!Z$11="","-",SUM('3f NTS exit commodity charges'!Z$11:Z$12)*'3a Demand'!$C$10*10)</f>
        <v>-</v>
      </c>
    </row>
    <row r="44" spans="2:26">
      <c r="B44" s="201"/>
      <c r="C44" s="201"/>
      <c r="D44" s="74" t="s">
        <v>162</v>
      </c>
      <c r="E44" s="189"/>
      <c r="F44" s="29"/>
      <c r="G44" s="82">
        <f>IF('3f NTS exit commodity charges'!G$11="","-",SUM('3f NTS exit commodity charges'!G$11:G$12)*'3a Demand'!$C$10*10)</f>
        <v>4.4039999999999999</v>
      </c>
      <c r="H44" s="82">
        <f>IF('3f NTS exit commodity charges'!H$11="","-",SUM('3f NTS exit commodity charges'!H$11:H$12)*'3a Demand'!$C$10*10)</f>
        <v>4.2839999999999998</v>
      </c>
      <c r="I44" s="82">
        <f>IF('3f NTS exit commodity charges'!I$11="","-",SUM('3f NTS exit commodity charges'!I$11:I$12)*'3a Demand'!$C$10*10)</f>
        <v>4.4399999999999995</v>
      </c>
      <c r="J44" s="82">
        <f>IF('3f NTS exit commodity charges'!J$11="","-",SUM('3f NTS exit commodity charges'!J$11:J$12)*'3a Demand'!$C$10*10)</f>
        <v>4.0920000000000005</v>
      </c>
      <c r="K44" s="82">
        <f>IF('3f NTS exit commodity charges'!K$11="","-",SUM('3f NTS exit commodity charges'!K$11:K$12)*'3a Demand'!$C$10*10)</f>
        <v>4.0679999999999996</v>
      </c>
      <c r="L44" s="82">
        <f>IF('3f NTS exit commodity charges'!L$11="","-",SUM('3f NTS exit commodity charges'!L$11:L$12)*'3a Demand'!$C$10*10)</f>
        <v>4.0920000000000005</v>
      </c>
      <c r="M44" s="82">
        <f>IF('3f NTS exit commodity charges'!M$11="","-",SUM('3f NTS exit commodity charges'!M$11:M$12)*'3a Demand'!$C$10*10)</f>
        <v>3.6360000000000001</v>
      </c>
      <c r="N44" s="82">
        <f>IF('3f NTS exit commodity charges'!N$11="","-",SUM('3f NTS exit commodity charges'!N$11:N$12)*'3a Demand'!$C$10*10)</f>
        <v>3.7080000000000002</v>
      </c>
      <c r="O44" s="29"/>
      <c r="P44" s="82">
        <f>IF('3f NTS exit commodity charges'!P$11="","-",SUM('3f NTS exit commodity charges'!P$11:P$12)*'3a Demand'!$C$10*10)</f>
        <v>3.7080000000000002</v>
      </c>
      <c r="Q44" s="82">
        <f>IF('3f NTS exit commodity charges'!Q$11="","-",SUM('3f NTS exit commodity charges'!Q$11:Q$12)*'3a Demand'!$C$10*10)</f>
        <v>4.6199999999999992</v>
      </c>
      <c r="R44" s="82">
        <f>IF('3f NTS exit commodity charges'!R$11="","-",SUM('3f NTS exit commodity charges'!R$11:R$12)*'3a Demand'!$C$10*10)</f>
        <v>4.1760000000000002</v>
      </c>
      <c r="S44" s="82">
        <f>IF('3f NTS exit commodity charges'!S$11="","-",SUM('3f NTS exit commodity charges'!S$11:S$12)*'3a Demand'!$C$10*10)</f>
        <v>4.2</v>
      </c>
      <c r="T44" s="82">
        <f>IF('3f NTS exit commodity charges'!T$11="","-",SUM('3f NTS exit commodity charges'!T$11:T$12)*'3a Demand'!$C$10*10)</f>
        <v>1.536</v>
      </c>
      <c r="U44" s="82" t="str">
        <f>IF('3f NTS exit commodity charges'!U$11="","-",SUM('3f NTS exit commodity charges'!U$11:U$12)*'3a Demand'!$C$10*10)</f>
        <v>-</v>
      </c>
      <c r="V44" s="82" t="str">
        <f>IF('3f NTS exit commodity charges'!V$11="","-",SUM('3f NTS exit commodity charges'!V$11:V$12)*'3a Demand'!$C$10*10)</f>
        <v>-</v>
      </c>
      <c r="W44" s="82" t="str">
        <f>IF('3f NTS exit commodity charges'!W$11="","-",SUM('3f NTS exit commodity charges'!W$11:W$12)*'3a Demand'!$C$10*10)</f>
        <v>-</v>
      </c>
      <c r="X44" s="82" t="str">
        <f>IF('3f NTS exit commodity charges'!X$11="","-",SUM('3f NTS exit commodity charges'!X$11:X$12)*'3a Demand'!$C$10*10)</f>
        <v>-</v>
      </c>
      <c r="Y44" s="82" t="str">
        <f>IF('3f NTS exit commodity charges'!Y$11="","-",SUM('3f NTS exit commodity charges'!Y$11:Y$12)*'3a Demand'!$C$10*10)</f>
        <v>-</v>
      </c>
      <c r="Z44" s="82" t="str">
        <f>IF('3f NTS exit commodity charges'!Z$11="","-",SUM('3f NTS exit commodity charges'!Z$11:Z$12)*'3a Demand'!$C$10*10)</f>
        <v>-</v>
      </c>
    </row>
    <row r="45" spans="2:26">
      <c r="B45" s="201"/>
      <c r="C45" s="201"/>
      <c r="D45" s="74" t="s">
        <v>163</v>
      </c>
      <c r="E45" s="189"/>
      <c r="F45" s="29"/>
      <c r="G45" s="82">
        <f>IF('3f NTS exit commodity charges'!G$11="","-",SUM('3f NTS exit commodity charges'!G$11:G$12)*'3a Demand'!$C$10*10)</f>
        <v>4.4039999999999999</v>
      </c>
      <c r="H45" s="82">
        <f>IF('3f NTS exit commodity charges'!H$11="","-",SUM('3f NTS exit commodity charges'!H$11:H$12)*'3a Demand'!$C$10*10)</f>
        <v>4.2839999999999998</v>
      </c>
      <c r="I45" s="82">
        <f>IF('3f NTS exit commodity charges'!I$11="","-",SUM('3f NTS exit commodity charges'!I$11:I$12)*'3a Demand'!$C$10*10)</f>
        <v>4.4399999999999995</v>
      </c>
      <c r="J45" s="82">
        <f>IF('3f NTS exit commodity charges'!J$11="","-",SUM('3f NTS exit commodity charges'!J$11:J$12)*'3a Demand'!$C$10*10)</f>
        <v>4.0920000000000005</v>
      </c>
      <c r="K45" s="82">
        <f>IF('3f NTS exit commodity charges'!K$11="","-",SUM('3f NTS exit commodity charges'!K$11:K$12)*'3a Demand'!$C$10*10)</f>
        <v>4.0679999999999996</v>
      </c>
      <c r="L45" s="82">
        <f>IF('3f NTS exit commodity charges'!L$11="","-",SUM('3f NTS exit commodity charges'!L$11:L$12)*'3a Demand'!$C$10*10)</f>
        <v>4.0920000000000005</v>
      </c>
      <c r="M45" s="82">
        <f>IF('3f NTS exit commodity charges'!M$11="","-",SUM('3f NTS exit commodity charges'!M$11:M$12)*'3a Demand'!$C$10*10)</f>
        <v>3.6360000000000001</v>
      </c>
      <c r="N45" s="82">
        <f>IF('3f NTS exit commodity charges'!N$11="","-",SUM('3f NTS exit commodity charges'!N$11:N$12)*'3a Demand'!$C$10*10)</f>
        <v>3.7080000000000002</v>
      </c>
      <c r="O45" s="29"/>
      <c r="P45" s="82">
        <f>IF('3f NTS exit commodity charges'!P$11="","-",SUM('3f NTS exit commodity charges'!P$11:P$12)*'3a Demand'!$C$10*10)</f>
        <v>3.7080000000000002</v>
      </c>
      <c r="Q45" s="82">
        <f>IF('3f NTS exit commodity charges'!Q$11="","-",SUM('3f NTS exit commodity charges'!Q$11:Q$12)*'3a Demand'!$C$10*10)</f>
        <v>4.6199999999999992</v>
      </c>
      <c r="R45" s="82">
        <f>IF('3f NTS exit commodity charges'!R$11="","-",SUM('3f NTS exit commodity charges'!R$11:R$12)*'3a Demand'!$C$10*10)</f>
        <v>4.1760000000000002</v>
      </c>
      <c r="S45" s="82">
        <f>IF('3f NTS exit commodity charges'!S$11="","-",SUM('3f NTS exit commodity charges'!S$11:S$12)*'3a Demand'!$C$10*10)</f>
        <v>4.2</v>
      </c>
      <c r="T45" s="82">
        <f>IF('3f NTS exit commodity charges'!T$11="","-",SUM('3f NTS exit commodity charges'!T$11:T$12)*'3a Demand'!$C$10*10)</f>
        <v>1.536</v>
      </c>
      <c r="U45" s="82" t="str">
        <f>IF('3f NTS exit commodity charges'!U$11="","-",SUM('3f NTS exit commodity charges'!U$11:U$12)*'3a Demand'!$C$10*10)</f>
        <v>-</v>
      </c>
      <c r="V45" s="82" t="str">
        <f>IF('3f NTS exit commodity charges'!V$11="","-",SUM('3f NTS exit commodity charges'!V$11:V$12)*'3a Demand'!$C$10*10)</f>
        <v>-</v>
      </c>
      <c r="W45" s="82" t="str">
        <f>IF('3f NTS exit commodity charges'!W$11="","-",SUM('3f NTS exit commodity charges'!W$11:W$12)*'3a Demand'!$C$10*10)</f>
        <v>-</v>
      </c>
      <c r="X45" s="82" t="str">
        <f>IF('3f NTS exit commodity charges'!X$11="","-",SUM('3f NTS exit commodity charges'!X$11:X$12)*'3a Demand'!$C$10*10)</f>
        <v>-</v>
      </c>
      <c r="Y45" s="82" t="str">
        <f>IF('3f NTS exit commodity charges'!Y$11="","-",SUM('3f NTS exit commodity charges'!Y$11:Y$12)*'3a Demand'!$C$10*10)</f>
        <v>-</v>
      </c>
      <c r="Z45" s="82" t="str">
        <f>IF('3f NTS exit commodity charges'!Z$11="","-",SUM('3f NTS exit commodity charges'!Z$11:Z$12)*'3a Demand'!$C$10*10)</f>
        <v>-</v>
      </c>
    </row>
    <row r="46" spans="2:26">
      <c r="B46" s="201"/>
      <c r="C46" s="201"/>
      <c r="D46" s="74" t="s">
        <v>164</v>
      </c>
      <c r="E46" s="189"/>
      <c r="F46" s="29"/>
      <c r="G46" s="82">
        <f>IF('3f NTS exit commodity charges'!G$11="","-",SUM('3f NTS exit commodity charges'!G$11:G$12)*'3a Demand'!$C$10*10)</f>
        <v>4.4039999999999999</v>
      </c>
      <c r="H46" s="82">
        <f>IF('3f NTS exit commodity charges'!H$11="","-",SUM('3f NTS exit commodity charges'!H$11:H$12)*'3a Demand'!$C$10*10)</f>
        <v>4.2839999999999998</v>
      </c>
      <c r="I46" s="82">
        <f>IF('3f NTS exit commodity charges'!I$11="","-",SUM('3f NTS exit commodity charges'!I$11:I$12)*'3a Demand'!$C$10*10)</f>
        <v>4.4399999999999995</v>
      </c>
      <c r="J46" s="82">
        <f>IF('3f NTS exit commodity charges'!J$11="","-",SUM('3f NTS exit commodity charges'!J$11:J$12)*'3a Demand'!$C$10*10)</f>
        <v>4.0920000000000005</v>
      </c>
      <c r="K46" s="82">
        <f>IF('3f NTS exit commodity charges'!K$11="","-",SUM('3f NTS exit commodity charges'!K$11:K$12)*'3a Demand'!$C$10*10)</f>
        <v>4.0679999999999996</v>
      </c>
      <c r="L46" s="82">
        <f>IF('3f NTS exit commodity charges'!L$11="","-",SUM('3f NTS exit commodity charges'!L$11:L$12)*'3a Demand'!$C$10*10)</f>
        <v>4.0920000000000005</v>
      </c>
      <c r="M46" s="82">
        <f>IF('3f NTS exit commodity charges'!M$11="","-",SUM('3f NTS exit commodity charges'!M$11:M$12)*'3a Demand'!$C$10*10)</f>
        <v>3.6360000000000001</v>
      </c>
      <c r="N46" s="82">
        <f>IF('3f NTS exit commodity charges'!N$11="","-",SUM('3f NTS exit commodity charges'!N$11:N$12)*'3a Demand'!$C$10*10)</f>
        <v>3.7080000000000002</v>
      </c>
      <c r="O46" s="29"/>
      <c r="P46" s="82">
        <f>IF('3f NTS exit commodity charges'!P$11="","-",SUM('3f NTS exit commodity charges'!P$11:P$12)*'3a Demand'!$C$10*10)</f>
        <v>3.7080000000000002</v>
      </c>
      <c r="Q46" s="82">
        <f>IF('3f NTS exit commodity charges'!Q$11="","-",SUM('3f NTS exit commodity charges'!Q$11:Q$12)*'3a Demand'!$C$10*10)</f>
        <v>4.6199999999999992</v>
      </c>
      <c r="R46" s="82">
        <f>IF('3f NTS exit commodity charges'!R$11="","-",SUM('3f NTS exit commodity charges'!R$11:R$12)*'3a Demand'!$C$10*10)</f>
        <v>4.1760000000000002</v>
      </c>
      <c r="S46" s="82">
        <f>IF('3f NTS exit commodity charges'!S$11="","-",SUM('3f NTS exit commodity charges'!S$11:S$12)*'3a Demand'!$C$10*10)</f>
        <v>4.2</v>
      </c>
      <c r="T46" s="82">
        <f>IF('3f NTS exit commodity charges'!T$11="","-",SUM('3f NTS exit commodity charges'!T$11:T$12)*'3a Demand'!$C$10*10)</f>
        <v>1.536</v>
      </c>
      <c r="U46" s="82" t="str">
        <f>IF('3f NTS exit commodity charges'!U$11="","-",SUM('3f NTS exit commodity charges'!U$11:U$12)*'3a Demand'!$C$10*10)</f>
        <v>-</v>
      </c>
      <c r="V46" s="82" t="str">
        <f>IF('3f NTS exit commodity charges'!V$11="","-",SUM('3f NTS exit commodity charges'!V$11:V$12)*'3a Demand'!$C$10*10)</f>
        <v>-</v>
      </c>
      <c r="W46" s="82" t="str">
        <f>IF('3f NTS exit commodity charges'!W$11="","-",SUM('3f NTS exit commodity charges'!W$11:W$12)*'3a Demand'!$C$10*10)</f>
        <v>-</v>
      </c>
      <c r="X46" s="82" t="str">
        <f>IF('3f NTS exit commodity charges'!X$11="","-",SUM('3f NTS exit commodity charges'!X$11:X$12)*'3a Demand'!$C$10*10)</f>
        <v>-</v>
      </c>
      <c r="Y46" s="82" t="str">
        <f>IF('3f NTS exit commodity charges'!Y$11="","-",SUM('3f NTS exit commodity charges'!Y$11:Y$12)*'3a Demand'!$C$10*10)</f>
        <v>-</v>
      </c>
      <c r="Z46" s="82" t="str">
        <f>IF('3f NTS exit commodity charges'!Z$11="","-",SUM('3f NTS exit commodity charges'!Z$11:Z$12)*'3a Demand'!$C$10*10)</f>
        <v>-</v>
      </c>
    </row>
    <row r="47" spans="2:26">
      <c r="B47" s="201"/>
      <c r="C47" s="201"/>
      <c r="D47" s="74" t="s">
        <v>165</v>
      </c>
      <c r="E47" s="189"/>
      <c r="F47" s="29"/>
      <c r="G47" s="82">
        <f>IF('3f NTS exit commodity charges'!G$11="","-",SUM('3f NTS exit commodity charges'!G$11:G$12)*'3a Demand'!$C$10*10)</f>
        <v>4.4039999999999999</v>
      </c>
      <c r="H47" s="82">
        <f>IF('3f NTS exit commodity charges'!H$11="","-",SUM('3f NTS exit commodity charges'!H$11:H$12)*'3a Demand'!$C$10*10)</f>
        <v>4.2839999999999998</v>
      </c>
      <c r="I47" s="82">
        <f>IF('3f NTS exit commodity charges'!I$11="","-",SUM('3f NTS exit commodity charges'!I$11:I$12)*'3a Demand'!$C$10*10)</f>
        <v>4.4399999999999995</v>
      </c>
      <c r="J47" s="82">
        <f>IF('3f NTS exit commodity charges'!J$11="","-",SUM('3f NTS exit commodity charges'!J$11:J$12)*'3a Demand'!$C$10*10)</f>
        <v>4.0920000000000005</v>
      </c>
      <c r="K47" s="82">
        <f>IF('3f NTS exit commodity charges'!K$11="","-",SUM('3f NTS exit commodity charges'!K$11:K$12)*'3a Demand'!$C$10*10)</f>
        <v>4.0679999999999996</v>
      </c>
      <c r="L47" s="82">
        <f>IF('3f NTS exit commodity charges'!L$11="","-",SUM('3f NTS exit commodity charges'!L$11:L$12)*'3a Demand'!$C$10*10)</f>
        <v>4.0920000000000005</v>
      </c>
      <c r="M47" s="82">
        <f>IF('3f NTS exit commodity charges'!M$11="","-",SUM('3f NTS exit commodity charges'!M$11:M$12)*'3a Demand'!$C$10*10)</f>
        <v>3.6360000000000001</v>
      </c>
      <c r="N47" s="82">
        <f>IF('3f NTS exit commodity charges'!N$11="","-",SUM('3f NTS exit commodity charges'!N$11:N$12)*'3a Demand'!$C$10*10)</f>
        <v>3.7080000000000002</v>
      </c>
      <c r="O47" s="29"/>
      <c r="P47" s="82">
        <f>IF('3f NTS exit commodity charges'!P$11="","-",SUM('3f NTS exit commodity charges'!P$11:P$12)*'3a Demand'!$C$10*10)</f>
        <v>3.7080000000000002</v>
      </c>
      <c r="Q47" s="82">
        <f>IF('3f NTS exit commodity charges'!Q$11="","-",SUM('3f NTS exit commodity charges'!Q$11:Q$12)*'3a Demand'!$C$10*10)</f>
        <v>4.6199999999999992</v>
      </c>
      <c r="R47" s="82">
        <f>IF('3f NTS exit commodity charges'!R$11="","-",SUM('3f NTS exit commodity charges'!R$11:R$12)*'3a Demand'!$C$10*10)</f>
        <v>4.1760000000000002</v>
      </c>
      <c r="S47" s="82">
        <f>IF('3f NTS exit commodity charges'!S$11="","-",SUM('3f NTS exit commodity charges'!S$11:S$12)*'3a Demand'!$C$10*10)</f>
        <v>4.2</v>
      </c>
      <c r="T47" s="82">
        <f>IF('3f NTS exit commodity charges'!T$11="","-",SUM('3f NTS exit commodity charges'!T$11:T$12)*'3a Demand'!$C$10*10)</f>
        <v>1.536</v>
      </c>
      <c r="U47" s="82" t="str">
        <f>IF('3f NTS exit commodity charges'!U$11="","-",SUM('3f NTS exit commodity charges'!U$11:U$12)*'3a Demand'!$C$10*10)</f>
        <v>-</v>
      </c>
      <c r="V47" s="82" t="str">
        <f>IF('3f NTS exit commodity charges'!V$11="","-",SUM('3f NTS exit commodity charges'!V$11:V$12)*'3a Demand'!$C$10*10)</f>
        <v>-</v>
      </c>
      <c r="W47" s="82" t="str">
        <f>IF('3f NTS exit commodity charges'!W$11="","-",SUM('3f NTS exit commodity charges'!W$11:W$12)*'3a Demand'!$C$10*10)</f>
        <v>-</v>
      </c>
      <c r="X47" s="82" t="str">
        <f>IF('3f NTS exit commodity charges'!X$11="","-",SUM('3f NTS exit commodity charges'!X$11:X$12)*'3a Demand'!$C$10*10)</f>
        <v>-</v>
      </c>
      <c r="Y47" s="82" t="str">
        <f>IF('3f NTS exit commodity charges'!Y$11="","-",SUM('3f NTS exit commodity charges'!Y$11:Y$12)*'3a Demand'!$C$10*10)</f>
        <v>-</v>
      </c>
      <c r="Z47" s="82" t="str">
        <f>IF('3f NTS exit commodity charges'!Z$11="","-",SUM('3f NTS exit commodity charges'!Z$11:Z$12)*'3a Demand'!$C$10*10)</f>
        <v>-</v>
      </c>
    </row>
    <row r="48" spans="2:26">
      <c r="B48" s="201"/>
      <c r="C48" s="201"/>
      <c r="D48" s="74" t="s">
        <v>166</v>
      </c>
      <c r="E48" s="189"/>
      <c r="F48" s="29"/>
      <c r="G48" s="82">
        <f>IF('3f NTS exit commodity charges'!G$11="","-",SUM('3f NTS exit commodity charges'!G$11:G$12)*'3a Demand'!$C$10*10)</f>
        <v>4.4039999999999999</v>
      </c>
      <c r="H48" s="82">
        <f>IF('3f NTS exit commodity charges'!H$11="","-",SUM('3f NTS exit commodity charges'!H$11:H$12)*'3a Demand'!$C$10*10)</f>
        <v>4.2839999999999998</v>
      </c>
      <c r="I48" s="82">
        <f>IF('3f NTS exit commodity charges'!I$11="","-",SUM('3f NTS exit commodity charges'!I$11:I$12)*'3a Demand'!$C$10*10)</f>
        <v>4.4399999999999995</v>
      </c>
      <c r="J48" s="82">
        <f>IF('3f NTS exit commodity charges'!J$11="","-",SUM('3f NTS exit commodity charges'!J$11:J$12)*'3a Demand'!$C$10*10)</f>
        <v>4.0920000000000005</v>
      </c>
      <c r="K48" s="82">
        <f>IF('3f NTS exit commodity charges'!K$11="","-",SUM('3f NTS exit commodity charges'!K$11:K$12)*'3a Demand'!$C$10*10)</f>
        <v>4.0679999999999996</v>
      </c>
      <c r="L48" s="82">
        <f>IF('3f NTS exit commodity charges'!L$11="","-",SUM('3f NTS exit commodity charges'!L$11:L$12)*'3a Demand'!$C$10*10)</f>
        <v>4.0920000000000005</v>
      </c>
      <c r="M48" s="82">
        <f>IF('3f NTS exit commodity charges'!M$11="","-",SUM('3f NTS exit commodity charges'!M$11:M$12)*'3a Demand'!$C$10*10)</f>
        <v>3.6360000000000001</v>
      </c>
      <c r="N48" s="82">
        <f>IF('3f NTS exit commodity charges'!N$11="","-",SUM('3f NTS exit commodity charges'!N$11:N$12)*'3a Demand'!$C$10*10)</f>
        <v>3.7080000000000002</v>
      </c>
      <c r="O48" s="29"/>
      <c r="P48" s="82">
        <f>IF('3f NTS exit commodity charges'!P$11="","-",SUM('3f NTS exit commodity charges'!P$11:P$12)*'3a Demand'!$C$10*10)</f>
        <v>3.7080000000000002</v>
      </c>
      <c r="Q48" s="82">
        <f>IF('3f NTS exit commodity charges'!Q$11="","-",SUM('3f NTS exit commodity charges'!Q$11:Q$12)*'3a Demand'!$C$10*10)</f>
        <v>4.6199999999999992</v>
      </c>
      <c r="R48" s="82">
        <f>IF('3f NTS exit commodity charges'!R$11="","-",SUM('3f NTS exit commodity charges'!R$11:R$12)*'3a Demand'!$C$10*10)</f>
        <v>4.1760000000000002</v>
      </c>
      <c r="S48" s="82">
        <f>IF('3f NTS exit commodity charges'!S$11="","-",SUM('3f NTS exit commodity charges'!S$11:S$12)*'3a Demand'!$C$10*10)</f>
        <v>4.2</v>
      </c>
      <c r="T48" s="82">
        <f>IF('3f NTS exit commodity charges'!T$11="","-",SUM('3f NTS exit commodity charges'!T$11:T$12)*'3a Demand'!$C$10*10)</f>
        <v>1.536</v>
      </c>
      <c r="U48" s="82" t="str">
        <f>IF('3f NTS exit commodity charges'!U$11="","-",SUM('3f NTS exit commodity charges'!U$11:U$12)*'3a Demand'!$C$10*10)</f>
        <v>-</v>
      </c>
      <c r="V48" s="82" t="str">
        <f>IF('3f NTS exit commodity charges'!V$11="","-",SUM('3f NTS exit commodity charges'!V$11:V$12)*'3a Demand'!$C$10*10)</f>
        <v>-</v>
      </c>
      <c r="W48" s="82" t="str">
        <f>IF('3f NTS exit commodity charges'!W$11="","-",SUM('3f NTS exit commodity charges'!W$11:W$12)*'3a Demand'!$C$10*10)</f>
        <v>-</v>
      </c>
      <c r="X48" s="82" t="str">
        <f>IF('3f NTS exit commodity charges'!X$11="","-",SUM('3f NTS exit commodity charges'!X$11:X$12)*'3a Demand'!$C$10*10)</f>
        <v>-</v>
      </c>
      <c r="Y48" s="82" t="str">
        <f>IF('3f NTS exit commodity charges'!Y$11="","-",SUM('3f NTS exit commodity charges'!Y$11:Y$12)*'3a Demand'!$C$10*10)</f>
        <v>-</v>
      </c>
      <c r="Z48" s="82" t="str">
        <f>IF('3f NTS exit commodity charges'!Z$11="","-",SUM('3f NTS exit commodity charges'!Z$11:Z$12)*'3a Demand'!$C$10*10)</f>
        <v>-</v>
      </c>
    </row>
    <row r="49" spans="2:26">
      <c r="B49" s="201"/>
      <c r="C49" s="201"/>
      <c r="D49" s="74" t="s">
        <v>167</v>
      </c>
      <c r="E49" s="189"/>
      <c r="F49" s="29"/>
      <c r="G49" s="82">
        <f>IF('3f NTS exit commodity charges'!G$11="","-",SUM('3f NTS exit commodity charges'!G$11:G$12)*'3a Demand'!$C$10*10)</f>
        <v>4.4039999999999999</v>
      </c>
      <c r="H49" s="82">
        <f>IF('3f NTS exit commodity charges'!H$11="","-",SUM('3f NTS exit commodity charges'!H$11:H$12)*'3a Demand'!$C$10*10)</f>
        <v>4.2839999999999998</v>
      </c>
      <c r="I49" s="82">
        <f>IF('3f NTS exit commodity charges'!I$11="","-",SUM('3f NTS exit commodity charges'!I$11:I$12)*'3a Demand'!$C$10*10)</f>
        <v>4.4399999999999995</v>
      </c>
      <c r="J49" s="82">
        <f>IF('3f NTS exit commodity charges'!J$11="","-",SUM('3f NTS exit commodity charges'!J$11:J$12)*'3a Demand'!$C$10*10)</f>
        <v>4.0920000000000005</v>
      </c>
      <c r="K49" s="82">
        <f>IF('3f NTS exit commodity charges'!K$11="","-",SUM('3f NTS exit commodity charges'!K$11:K$12)*'3a Demand'!$C$10*10)</f>
        <v>4.0679999999999996</v>
      </c>
      <c r="L49" s="82">
        <f>IF('3f NTS exit commodity charges'!L$11="","-",SUM('3f NTS exit commodity charges'!L$11:L$12)*'3a Demand'!$C$10*10)</f>
        <v>4.0920000000000005</v>
      </c>
      <c r="M49" s="82">
        <f>IF('3f NTS exit commodity charges'!M$11="","-",SUM('3f NTS exit commodity charges'!M$11:M$12)*'3a Demand'!$C$10*10)</f>
        <v>3.6360000000000001</v>
      </c>
      <c r="N49" s="82">
        <f>IF('3f NTS exit commodity charges'!N$11="","-",SUM('3f NTS exit commodity charges'!N$11:N$12)*'3a Demand'!$C$10*10)</f>
        <v>3.7080000000000002</v>
      </c>
      <c r="O49" s="29"/>
      <c r="P49" s="82">
        <f>IF('3f NTS exit commodity charges'!P$11="","-",SUM('3f NTS exit commodity charges'!P$11:P$12)*'3a Demand'!$C$10*10)</f>
        <v>3.7080000000000002</v>
      </c>
      <c r="Q49" s="82">
        <f>IF('3f NTS exit commodity charges'!Q$11="","-",SUM('3f NTS exit commodity charges'!Q$11:Q$12)*'3a Demand'!$C$10*10)</f>
        <v>4.6199999999999992</v>
      </c>
      <c r="R49" s="82">
        <f>IF('3f NTS exit commodity charges'!R$11="","-",SUM('3f NTS exit commodity charges'!R$11:R$12)*'3a Demand'!$C$10*10)</f>
        <v>4.1760000000000002</v>
      </c>
      <c r="S49" s="82">
        <f>IF('3f NTS exit commodity charges'!S$11="","-",SUM('3f NTS exit commodity charges'!S$11:S$12)*'3a Demand'!$C$10*10)</f>
        <v>4.2</v>
      </c>
      <c r="T49" s="82">
        <f>IF('3f NTS exit commodity charges'!T$11="","-",SUM('3f NTS exit commodity charges'!T$11:T$12)*'3a Demand'!$C$10*10)</f>
        <v>1.536</v>
      </c>
      <c r="U49" s="82" t="str">
        <f>IF('3f NTS exit commodity charges'!U$11="","-",SUM('3f NTS exit commodity charges'!U$11:U$12)*'3a Demand'!$C$10*10)</f>
        <v>-</v>
      </c>
      <c r="V49" s="82" t="str">
        <f>IF('3f NTS exit commodity charges'!V$11="","-",SUM('3f NTS exit commodity charges'!V$11:V$12)*'3a Demand'!$C$10*10)</f>
        <v>-</v>
      </c>
      <c r="W49" s="82" t="str">
        <f>IF('3f NTS exit commodity charges'!W$11="","-",SUM('3f NTS exit commodity charges'!W$11:W$12)*'3a Demand'!$C$10*10)</f>
        <v>-</v>
      </c>
      <c r="X49" s="82" t="str">
        <f>IF('3f NTS exit commodity charges'!X$11="","-",SUM('3f NTS exit commodity charges'!X$11:X$12)*'3a Demand'!$C$10*10)</f>
        <v>-</v>
      </c>
      <c r="Y49" s="82" t="str">
        <f>IF('3f NTS exit commodity charges'!Y$11="","-",SUM('3f NTS exit commodity charges'!Y$11:Y$12)*'3a Demand'!$C$10*10)</f>
        <v>-</v>
      </c>
      <c r="Z49" s="82" t="str">
        <f>IF('3f NTS exit commodity charges'!Z$11="","-",SUM('3f NTS exit commodity charges'!Z$11:Z$12)*'3a Demand'!$C$10*10)</f>
        <v>-</v>
      </c>
    </row>
    <row r="50" spans="2:26">
      <c r="B50" s="201"/>
      <c r="C50" s="201"/>
      <c r="D50" s="74" t="s">
        <v>168</v>
      </c>
      <c r="E50" s="189"/>
      <c r="F50" s="29"/>
      <c r="G50" s="82">
        <f>IF('3f NTS exit commodity charges'!G$11="","-",SUM('3f NTS exit commodity charges'!G$11:G$12)*'3a Demand'!$C$10*10)</f>
        <v>4.4039999999999999</v>
      </c>
      <c r="H50" s="82">
        <f>IF('3f NTS exit commodity charges'!H$11="","-",SUM('3f NTS exit commodity charges'!H$11:H$12)*'3a Demand'!$C$10*10)</f>
        <v>4.2839999999999998</v>
      </c>
      <c r="I50" s="82">
        <f>IF('3f NTS exit commodity charges'!I$11="","-",SUM('3f NTS exit commodity charges'!I$11:I$12)*'3a Demand'!$C$10*10)</f>
        <v>4.4399999999999995</v>
      </c>
      <c r="J50" s="82">
        <f>IF('3f NTS exit commodity charges'!J$11="","-",SUM('3f NTS exit commodity charges'!J$11:J$12)*'3a Demand'!$C$10*10)</f>
        <v>4.0920000000000005</v>
      </c>
      <c r="K50" s="82">
        <f>IF('3f NTS exit commodity charges'!K$11="","-",SUM('3f NTS exit commodity charges'!K$11:K$12)*'3a Demand'!$C$10*10)</f>
        <v>4.0679999999999996</v>
      </c>
      <c r="L50" s="82">
        <f>IF('3f NTS exit commodity charges'!L$11="","-",SUM('3f NTS exit commodity charges'!L$11:L$12)*'3a Demand'!$C$10*10)</f>
        <v>4.0920000000000005</v>
      </c>
      <c r="M50" s="82">
        <f>IF('3f NTS exit commodity charges'!M$11="","-",SUM('3f NTS exit commodity charges'!M$11:M$12)*'3a Demand'!$C$10*10)</f>
        <v>3.6360000000000001</v>
      </c>
      <c r="N50" s="82">
        <f>IF('3f NTS exit commodity charges'!N$11="","-",SUM('3f NTS exit commodity charges'!N$11:N$12)*'3a Demand'!$C$10*10)</f>
        <v>3.7080000000000002</v>
      </c>
      <c r="O50" s="29"/>
      <c r="P50" s="82">
        <f>IF('3f NTS exit commodity charges'!P$11="","-",SUM('3f NTS exit commodity charges'!P$11:P$12)*'3a Demand'!$C$10*10)</f>
        <v>3.7080000000000002</v>
      </c>
      <c r="Q50" s="82">
        <f>IF('3f NTS exit commodity charges'!Q$11="","-",SUM('3f NTS exit commodity charges'!Q$11:Q$12)*'3a Demand'!$C$10*10)</f>
        <v>4.6199999999999992</v>
      </c>
      <c r="R50" s="82">
        <f>IF('3f NTS exit commodity charges'!R$11="","-",SUM('3f NTS exit commodity charges'!R$11:R$12)*'3a Demand'!$C$10*10)</f>
        <v>4.1760000000000002</v>
      </c>
      <c r="S50" s="82">
        <f>IF('3f NTS exit commodity charges'!S$11="","-",SUM('3f NTS exit commodity charges'!S$11:S$12)*'3a Demand'!$C$10*10)</f>
        <v>4.2</v>
      </c>
      <c r="T50" s="82">
        <f>IF('3f NTS exit commodity charges'!T$11="","-",SUM('3f NTS exit commodity charges'!T$11:T$12)*'3a Demand'!$C$10*10)</f>
        <v>1.536</v>
      </c>
      <c r="U50" s="82" t="str">
        <f>IF('3f NTS exit commodity charges'!U$11="","-",SUM('3f NTS exit commodity charges'!U$11:U$12)*'3a Demand'!$C$10*10)</f>
        <v>-</v>
      </c>
      <c r="V50" s="82" t="str">
        <f>IF('3f NTS exit commodity charges'!V$11="","-",SUM('3f NTS exit commodity charges'!V$11:V$12)*'3a Demand'!$C$10*10)</f>
        <v>-</v>
      </c>
      <c r="W50" s="82" t="str">
        <f>IF('3f NTS exit commodity charges'!W$11="","-",SUM('3f NTS exit commodity charges'!W$11:W$12)*'3a Demand'!$C$10*10)</f>
        <v>-</v>
      </c>
      <c r="X50" s="82" t="str">
        <f>IF('3f NTS exit commodity charges'!X$11="","-",SUM('3f NTS exit commodity charges'!X$11:X$12)*'3a Demand'!$C$10*10)</f>
        <v>-</v>
      </c>
      <c r="Y50" s="82" t="str">
        <f>IF('3f NTS exit commodity charges'!Y$11="","-",SUM('3f NTS exit commodity charges'!Y$11:Y$12)*'3a Demand'!$C$10*10)</f>
        <v>-</v>
      </c>
      <c r="Z50" s="82" t="str">
        <f>IF('3f NTS exit commodity charges'!Z$11="","-",SUM('3f NTS exit commodity charges'!Z$11:Z$12)*'3a Demand'!$C$10*10)</f>
        <v>-</v>
      </c>
    </row>
    <row r="51" spans="2:26" ht="13.5" customHeight="1">
      <c r="B51" s="201" t="s">
        <v>183</v>
      </c>
      <c r="C51" s="201" t="s">
        <v>129</v>
      </c>
      <c r="D51" s="74" t="s">
        <v>156</v>
      </c>
      <c r="E51" s="189"/>
      <c r="F51" s="29"/>
      <c r="G51" s="82" t="str">
        <f>IF('3f NTS exit commodity charges'!G$13="","-",('3f NTS exit commodity charges'!G$13)*'3a Demand'!$C$10*10)</f>
        <v>-</v>
      </c>
      <c r="H51" s="82" t="str">
        <f>IF('3f NTS exit commodity charges'!H$13="","-",('3f NTS exit commodity charges'!H$13)*'3a Demand'!$C$10*10)</f>
        <v>-</v>
      </c>
      <c r="I51" s="82" t="str">
        <f>IF('3f NTS exit commodity charges'!I$13="","-",('3f NTS exit commodity charges'!I$13)*'3a Demand'!$C$10*10)</f>
        <v>-</v>
      </c>
      <c r="J51" s="82" t="str">
        <f>IF('3f NTS exit commodity charges'!J$13="","-",('3f NTS exit commodity charges'!J$13)*'3a Demand'!$C$10*10)</f>
        <v>-</v>
      </c>
      <c r="K51" s="82" t="str">
        <f>IF('3f NTS exit commodity charges'!K$13="","-",('3f NTS exit commodity charges'!K$13)*'3a Demand'!$C$10*10)</f>
        <v>-</v>
      </c>
      <c r="L51" s="82" t="str">
        <f>IF('3f NTS exit commodity charges'!L$13="","-",('3f NTS exit commodity charges'!L$13)*'3a Demand'!$C$10*10)</f>
        <v>-</v>
      </c>
      <c r="M51" s="82" t="str">
        <f>IF('3f NTS exit commodity charges'!M$13="","-",('3f NTS exit commodity charges'!M$13)*'3a Demand'!$C$10*10)</f>
        <v>-</v>
      </c>
      <c r="N51" s="82" t="str">
        <f>IF('3f NTS exit commodity charges'!N$13="","-",('3f NTS exit commodity charges'!N$13)*'3a Demand'!$C$10*10)</f>
        <v>-</v>
      </c>
      <c r="O51" s="29"/>
      <c r="P51" s="82" t="str">
        <f>IF('3f NTS exit commodity charges'!P$13="","-",('3f NTS exit commodity charges'!P$13)*'3a Demand'!$C$10*10)</f>
        <v>-</v>
      </c>
      <c r="Q51" s="82" t="str">
        <f>IF('3f NTS exit commodity charges'!Q$13="","-",('3f NTS exit commodity charges'!Q$13)*'3a Demand'!$C$10*10)</f>
        <v>-</v>
      </c>
      <c r="R51" s="82" t="str">
        <f>IF('3f NTS exit commodity charges'!R$13="","-",('3f NTS exit commodity charges'!R$13)*'3a Demand'!$C$10*10)</f>
        <v>-</v>
      </c>
      <c r="S51" s="82" t="str">
        <f>IF('3f NTS exit commodity charges'!S$13="","-",('3f NTS exit commodity charges'!S$13)*'3a Demand'!$C$10*10)</f>
        <v>-</v>
      </c>
      <c r="T51" s="82" t="str">
        <f>IF('3f NTS exit commodity charges'!T$13="","-",('3f NTS exit commodity charges'!T$13)*'3a Demand'!$C$10*10)</f>
        <v>-</v>
      </c>
      <c r="U51" s="82">
        <f>IF('3f NTS exit commodity charges'!U$13="","-",('3f NTS exit commodity charges'!U$13)*'3a Demand'!$C$10*10)</f>
        <v>1.536</v>
      </c>
      <c r="V51" s="82">
        <f>IF('3f NTS exit commodity charges'!V$13="","-",('3f NTS exit commodity charges'!V$13)*'3a Demand'!$C$10*10)</f>
        <v>1.1040000000000001</v>
      </c>
      <c r="W51" s="82">
        <f>IF('3f NTS exit commodity charges'!W$13="","-",('3f NTS exit commodity charges'!W$13)*'3a Demand'!$C$10*10)</f>
        <v>1.1040000000000001</v>
      </c>
      <c r="X51" s="82">
        <f>IF('3f NTS exit commodity charges'!X$13="","-",('3f NTS exit commodity charges'!X$13)*'3a Demand'!$C$10*10)</f>
        <v>4.1159999999999997</v>
      </c>
      <c r="Y51" s="82" t="str">
        <f>IF('3f NTS exit commodity charges'!Y$13="","-",('3f NTS exit commodity charges'!Y$13)*'3a Demand'!$C$10*10)</f>
        <v>-</v>
      </c>
      <c r="Z51" s="82" t="str">
        <f>IF('3f NTS exit commodity charges'!Z$13="","-",('3f NTS exit commodity charges'!Z$13)*'3a Demand'!$C$10*10)</f>
        <v>-</v>
      </c>
    </row>
    <row r="52" spans="2:26">
      <c r="B52" s="201"/>
      <c r="C52" s="201"/>
      <c r="D52" s="74" t="s">
        <v>157</v>
      </c>
      <c r="E52" s="189"/>
      <c r="F52" s="29"/>
      <c r="G52" s="82" t="str">
        <f>IF('3f NTS exit commodity charges'!G$13="","-",('3f NTS exit commodity charges'!G$13)*'3a Demand'!$C$10*10)</f>
        <v>-</v>
      </c>
      <c r="H52" s="82" t="str">
        <f>IF('3f NTS exit commodity charges'!H$13="","-",('3f NTS exit commodity charges'!H$13)*'3a Demand'!$C$10*10)</f>
        <v>-</v>
      </c>
      <c r="I52" s="82" t="str">
        <f>IF('3f NTS exit commodity charges'!I$13="","-",('3f NTS exit commodity charges'!I$13)*'3a Demand'!$C$10*10)</f>
        <v>-</v>
      </c>
      <c r="J52" s="82" t="str">
        <f>IF('3f NTS exit commodity charges'!J$13="","-",('3f NTS exit commodity charges'!J$13)*'3a Demand'!$C$10*10)</f>
        <v>-</v>
      </c>
      <c r="K52" s="82" t="str">
        <f>IF('3f NTS exit commodity charges'!K$13="","-",('3f NTS exit commodity charges'!K$13)*'3a Demand'!$C$10*10)</f>
        <v>-</v>
      </c>
      <c r="L52" s="82" t="str">
        <f>IF('3f NTS exit commodity charges'!L$13="","-",('3f NTS exit commodity charges'!L$13)*'3a Demand'!$C$10*10)</f>
        <v>-</v>
      </c>
      <c r="M52" s="82" t="str">
        <f>IF('3f NTS exit commodity charges'!M$13="","-",('3f NTS exit commodity charges'!M$13)*'3a Demand'!$C$10*10)</f>
        <v>-</v>
      </c>
      <c r="N52" s="82" t="str">
        <f>IF('3f NTS exit commodity charges'!N$13="","-",('3f NTS exit commodity charges'!N$13)*'3a Demand'!$C$10*10)</f>
        <v>-</v>
      </c>
      <c r="O52" s="29"/>
      <c r="P52" s="82" t="str">
        <f>IF('3f NTS exit commodity charges'!P$13="","-",('3f NTS exit commodity charges'!P$13)*'3a Demand'!$C$10*10)</f>
        <v>-</v>
      </c>
      <c r="Q52" s="82" t="str">
        <f>IF('3f NTS exit commodity charges'!Q$13="","-",('3f NTS exit commodity charges'!Q$13)*'3a Demand'!$C$10*10)</f>
        <v>-</v>
      </c>
      <c r="R52" s="82" t="str">
        <f>IF('3f NTS exit commodity charges'!R$13="","-",('3f NTS exit commodity charges'!R$13)*'3a Demand'!$C$10*10)</f>
        <v>-</v>
      </c>
      <c r="S52" s="82" t="str">
        <f>IF('3f NTS exit commodity charges'!S$13="","-",('3f NTS exit commodity charges'!S$13)*'3a Demand'!$C$10*10)</f>
        <v>-</v>
      </c>
      <c r="T52" s="82" t="str">
        <f>IF('3f NTS exit commodity charges'!T$13="","-",('3f NTS exit commodity charges'!T$13)*'3a Demand'!$C$10*10)</f>
        <v>-</v>
      </c>
      <c r="U52" s="82">
        <f>IF('3f NTS exit commodity charges'!U$13="","-",('3f NTS exit commodity charges'!U$13)*'3a Demand'!$C$10*10)</f>
        <v>1.536</v>
      </c>
      <c r="V52" s="82">
        <f>IF('3f NTS exit commodity charges'!V$13="","-",('3f NTS exit commodity charges'!V$13)*'3a Demand'!$C$10*10)</f>
        <v>1.1040000000000001</v>
      </c>
      <c r="W52" s="82">
        <f>IF('3f NTS exit commodity charges'!W$13="","-",('3f NTS exit commodity charges'!W$13)*'3a Demand'!$C$10*10)</f>
        <v>1.1040000000000001</v>
      </c>
      <c r="X52" s="82">
        <f>IF('3f NTS exit commodity charges'!X$13="","-",('3f NTS exit commodity charges'!X$13)*'3a Demand'!$C$10*10)</f>
        <v>4.1159999999999997</v>
      </c>
      <c r="Y52" s="82" t="str">
        <f>IF('3f NTS exit commodity charges'!Y$13="","-",('3f NTS exit commodity charges'!Y$13)*'3a Demand'!$C$10*10)</f>
        <v>-</v>
      </c>
      <c r="Z52" s="82" t="str">
        <f>IF('3f NTS exit commodity charges'!Z$13="","-",('3f NTS exit commodity charges'!Z$13)*'3a Demand'!$C$10*10)</f>
        <v>-</v>
      </c>
    </row>
    <row r="53" spans="2:26">
      <c r="B53" s="201"/>
      <c r="C53" s="201"/>
      <c r="D53" s="74" t="s">
        <v>158</v>
      </c>
      <c r="E53" s="189"/>
      <c r="F53" s="29"/>
      <c r="G53" s="82" t="str">
        <f>IF('3f NTS exit commodity charges'!G$13="","-",('3f NTS exit commodity charges'!G$13)*'3a Demand'!$C$10*10)</f>
        <v>-</v>
      </c>
      <c r="H53" s="82" t="str">
        <f>IF('3f NTS exit commodity charges'!H$13="","-",('3f NTS exit commodity charges'!H$13)*'3a Demand'!$C$10*10)</f>
        <v>-</v>
      </c>
      <c r="I53" s="82" t="str">
        <f>IF('3f NTS exit commodity charges'!I$13="","-",('3f NTS exit commodity charges'!I$13)*'3a Demand'!$C$10*10)</f>
        <v>-</v>
      </c>
      <c r="J53" s="82" t="str">
        <f>IF('3f NTS exit commodity charges'!J$13="","-",('3f NTS exit commodity charges'!J$13)*'3a Demand'!$C$10*10)</f>
        <v>-</v>
      </c>
      <c r="K53" s="82" t="str">
        <f>IF('3f NTS exit commodity charges'!K$13="","-",('3f NTS exit commodity charges'!K$13)*'3a Demand'!$C$10*10)</f>
        <v>-</v>
      </c>
      <c r="L53" s="82" t="str">
        <f>IF('3f NTS exit commodity charges'!L$13="","-",('3f NTS exit commodity charges'!L$13)*'3a Demand'!$C$10*10)</f>
        <v>-</v>
      </c>
      <c r="M53" s="82" t="str">
        <f>IF('3f NTS exit commodity charges'!M$13="","-",('3f NTS exit commodity charges'!M$13)*'3a Demand'!$C$10*10)</f>
        <v>-</v>
      </c>
      <c r="N53" s="82" t="str">
        <f>IF('3f NTS exit commodity charges'!N$13="","-",('3f NTS exit commodity charges'!N$13)*'3a Demand'!$C$10*10)</f>
        <v>-</v>
      </c>
      <c r="O53" s="29"/>
      <c r="P53" s="82" t="str">
        <f>IF('3f NTS exit commodity charges'!P$13="","-",('3f NTS exit commodity charges'!P$13)*'3a Demand'!$C$10*10)</f>
        <v>-</v>
      </c>
      <c r="Q53" s="82" t="str">
        <f>IF('3f NTS exit commodity charges'!Q$13="","-",('3f NTS exit commodity charges'!Q$13)*'3a Demand'!$C$10*10)</f>
        <v>-</v>
      </c>
      <c r="R53" s="82" t="str">
        <f>IF('3f NTS exit commodity charges'!R$13="","-",('3f NTS exit commodity charges'!R$13)*'3a Demand'!$C$10*10)</f>
        <v>-</v>
      </c>
      <c r="S53" s="82" t="str">
        <f>IF('3f NTS exit commodity charges'!S$13="","-",('3f NTS exit commodity charges'!S$13)*'3a Demand'!$C$10*10)</f>
        <v>-</v>
      </c>
      <c r="T53" s="82" t="str">
        <f>IF('3f NTS exit commodity charges'!T$13="","-",('3f NTS exit commodity charges'!T$13)*'3a Demand'!$C$10*10)</f>
        <v>-</v>
      </c>
      <c r="U53" s="82">
        <f>IF('3f NTS exit commodity charges'!U$13="","-",('3f NTS exit commodity charges'!U$13)*'3a Demand'!$C$10*10)</f>
        <v>1.536</v>
      </c>
      <c r="V53" s="82">
        <f>IF('3f NTS exit commodity charges'!V$13="","-",('3f NTS exit commodity charges'!V$13)*'3a Demand'!$C$10*10)</f>
        <v>1.1040000000000001</v>
      </c>
      <c r="W53" s="82">
        <f>IF('3f NTS exit commodity charges'!W$13="","-",('3f NTS exit commodity charges'!W$13)*'3a Demand'!$C$10*10)</f>
        <v>1.1040000000000001</v>
      </c>
      <c r="X53" s="82">
        <f>IF('3f NTS exit commodity charges'!X$13="","-",('3f NTS exit commodity charges'!X$13)*'3a Demand'!$C$10*10)</f>
        <v>4.1159999999999997</v>
      </c>
      <c r="Y53" s="82" t="str">
        <f>IF('3f NTS exit commodity charges'!Y$13="","-",('3f NTS exit commodity charges'!Y$13)*'3a Demand'!$C$10*10)</f>
        <v>-</v>
      </c>
      <c r="Z53" s="82" t="str">
        <f>IF('3f NTS exit commodity charges'!Z$13="","-",('3f NTS exit commodity charges'!Z$13)*'3a Demand'!$C$10*10)</f>
        <v>-</v>
      </c>
    </row>
    <row r="54" spans="2:26">
      <c r="B54" s="201"/>
      <c r="C54" s="201"/>
      <c r="D54" s="74" t="s">
        <v>159</v>
      </c>
      <c r="E54" s="189"/>
      <c r="F54" s="29"/>
      <c r="G54" s="82" t="str">
        <f>IF('3f NTS exit commodity charges'!G$13="","-",('3f NTS exit commodity charges'!G$13)*'3a Demand'!$C$10*10)</f>
        <v>-</v>
      </c>
      <c r="H54" s="82" t="str">
        <f>IF('3f NTS exit commodity charges'!H$13="","-",('3f NTS exit commodity charges'!H$13)*'3a Demand'!$C$10*10)</f>
        <v>-</v>
      </c>
      <c r="I54" s="82" t="str">
        <f>IF('3f NTS exit commodity charges'!I$13="","-",('3f NTS exit commodity charges'!I$13)*'3a Demand'!$C$10*10)</f>
        <v>-</v>
      </c>
      <c r="J54" s="82" t="str">
        <f>IF('3f NTS exit commodity charges'!J$13="","-",('3f NTS exit commodity charges'!J$13)*'3a Demand'!$C$10*10)</f>
        <v>-</v>
      </c>
      <c r="K54" s="82" t="str">
        <f>IF('3f NTS exit commodity charges'!K$13="","-",('3f NTS exit commodity charges'!K$13)*'3a Demand'!$C$10*10)</f>
        <v>-</v>
      </c>
      <c r="L54" s="82" t="str">
        <f>IF('3f NTS exit commodity charges'!L$13="","-",('3f NTS exit commodity charges'!L$13)*'3a Demand'!$C$10*10)</f>
        <v>-</v>
      </c>
      <c r="M54" s="82" t="str">
        <f>IF('3f NTS exit commodity charges'!M$13="","-",('3f NTS exit commodity charges'!M$13)*'3a Demand'!$C$10*10)</f>
        <v>-</v>
      </c>
      <c r="N54" s="82" t="str">
        <f>IF('3f NTS exit commodity charges'!N$13="","-",('3f NTS exit commodity charges'!N$13)*'3a Demand'!$C$10*10)</f>
        <v>-</v>
      </c>
      <c r="O54" s="29"/>
      <c r="P54" s="82" t="str">
        <f>IF('3f NTS exit commodity charges'!P$13="","-",('3f NTS exit commodity charges'!P$13)*'3a Demand'!$C$10*10)</f>
        <v>-</v>
      </c>
      <c r="Q54" s="82" t="str">
        <f>IF('3f NTS exit commodity charges'!Q$13="","-",('3f NTS exit commodity charges'!Q$13)*'3a Demand'!$C$10*10)</f>
        <v>-</v>
      </c>
      <c r="R54" s="82" t="str">
        <f>IF('3f NTS exit commodity charges'!R$13="","-",('3f NTS exit commodity charges'!R$13)*'3a Demand'!$C$10*10)</f>
        <v>-</v>
      </c>
      <c r="S54" s="82" t="str">
        <f>IF('3f NTS exit commodity charges'!S$13="","-",('3f NTS exit commodity charges'!S$13)*'3a Demand'!$C$10*10)</f>
        <v>-</v>
      </c>
      <c r="T54" s="82" t="str">
        <f>IF('3f NTS exit commodity charges'!T$13="","-",('3f NTS exit commodity charges'!T$13)*'3a Demand'!$C$10*10)</f>
        <v>-</v>
      </c>
      <c r="U54" s="82">
        <f>IF('3f NTS exit commodity charges'!U$13="","-",('3f NTS exit commodity charges'!U$13)*'3a Demand'!$C$10*10)</f>
        <v>1.536</v>
      </c>
      <c r="V54" s="82">
        <f>IF('3f NTS exit commodity charges'!V$13="","-",('3f NTS exit commodity charges'!V$13)*'3a Demand'!$C$10*10)</f>
        <v>1.1040000000000001</v>
      </c>
      <c r="W54" s="82">
        <f>IF('3f NTS exit commodity charges'!W$13="","-",('3f NTS exit commodity charges'!W$13)*'3a Demand'!$C$10*10)</f>
        <v>1.1040000000000001</v>
      </c>
      <c r="X54" s="82">
        <f>IF('3f NTS exit commodity charges'!X$13="","-",('3f NTS exit commodity charges'!X$13)*'3a Demand'!$C$10*10)</f>
        <v>4.1159999999999997</v>
      </c>
      <c r="Y54" s="82" t="str">
        <f>IF('3f NTS exit commodity charges'!Y$13="","-",('3f NTS exit commodity charges'!Y$13)*'3a Demand'!$C$10*10)</f>
        <v>-</v>
      </c>
      <c r="Z54" s="82" t="str">
        <f>IF('3f NTS exit commodity charges'!Z$13="","-",('3f NTS exit commodity charges'!Z$13)*'3a Demand'!$C$10*10)</f>
        <v>-</v>
      </c>
    </row>
    <row r="55" spans="2:26">
      <c r="B55" s="201"/>
      <c r="C55" s="201"/>
      <c r="D55" s="74" t="s">
        <v>160</v>
      </c>
      <c r="E55" s="189"/>
      <c r="F55" s="29"/>
      <c r="G55" s="82" t="str">
        <f>IF('3f NTS exit commodity charges'!G$13="","-",('3f NTS exit commodity charges'!G$13)*'3a Demand'!$C$10*10)</f>
        <v>-</v>
      </c>
      <c r="H55" s="82" t="str">
        <f>IF('3f NTS exit commodity charges'!H$13="","-",('3f NTS exit commodity charges'!H$13)*'3a Demand'!$C$10*10)</f>
        <v>-</v>
      </c>
      <c r="I55" s="82" t="str">
        <f>IF('3f NTS exit commodity charges'!I$13="","-",('3f NTS exit commodity charges'!I$13)*'3a Demand'!$C$10*10)</f>
        <v>-</v>
      </c>
      <c r="J55" s="82" t="str">
        <f>IF('3f NTS exit commodity charges'!J$13="","-",('3f NTS exit commodity charges'!J$13)*'3a Demand'!$C$10*10)</f>
        <v>-</v>
      </c>
      <c r="K55" s="82" t="str">
        <f>IF('3f NTS exit commodity charges'!K$13="","-",('3f NTS exit commodity charges'!K$13)*'3a Demand'!$C$10*10)</f>
        <v>-</v>
      </c>
      <c r="L55" s="82" t="str">
        <f>IF('3f NTS exit commodity charges'!L$13="","-",('3f NTS exit commodity charges'!L$13)*'3a Demand'!$C$10*10)</f>
        <v>-</v>
      </c>
      <c r="M55" s="82" t="str">
        <f>IF('3f NTS exit commodity charges'!M$13="","-",('3f NTS exit commodity charges'!M$13)*'3a Demand'!$C$10*10)</f>
        <v>-</v>
      </c>
      <c r="N55" s="82" t="str">
        <f>IF('3f NTS exit commodity charges'!N$13="","-",('3f NTS exit commodity charges'!N$13)*'3a Demand'!$C$10*10)</f>
        <v>-</v>
      </c>
      <c r="O55" s="29"/>
      <c r="P55" s="82" t="str">
        <f>IF('3f NTS exit commodity charges'!P$13="","-",('3f NTS exit commodity charges'!P$13)*'3a Demand'!$C$10*10)</f>
        <v>-</v>
      </c>
      <c r="Q55" s="82" t="str">
        <f>IF('3f NTS exit commodity charges'!Q$13="","-",('3f NTS exit commodity charges'!Q$13)*'3a Demand'!$C$10*10)</f>
        <v>-</v>
      </c>
      <c r="R55" s="82" t="str">
        <f>IF('3f NTS exit commodity charges'!R$13="","-",('3f NTS exit commodity charges'!R$13)*'3a Demand'!$C$10*10)</f>
        <v>-</v>
      </c>
      <c r="S55" s="82" t="str">
        <f>IF('3f NTS exit commodity charges'!S$13="","-",('3f NTS exit commodity charges'!S$13)*'3a Demand'!$C$10*10)</f>
        <v>-</v>
      </c>
      <c r="T55" s="82" t="str">
        <f>IF('3f NTS exit commodity charges'!T$13="","-",('3f NTS exit commodity charges'!T$13)*'3a Demand'!$C$10*10)</f>
        <v>-</v>
      </c>
      <c r="U55" s="82">
        <f>IF('3f NTS exit commodity charges'!U$13="","-",('3f NTS exit commodity charges'!U$13)*'3a Demand'!$C$10*10)</f>
        <v>1.536</v>
      </c>
      <c r="V55" s="82">
        <f>IF('3f NTS exit commodity charges'!V$13="","-",('3f NTS exit commodity charges'!V$13)*'3a Demand'!$C$10*10)</f>
        <v>1.1040000000000001</v>
      </c>
      <c r="W55" s="82">
        <f>IF('3f NTS exit commodity charges'!W$13="","-",('3f NTS exit commodity charges'!W$13)*'3a Demand'!$C$10*10)</f>
        <v>1.1040000000000001</v>
      </c>
      <c r="X55" s="82">
        <f>IF('3f NTS exit commodity charges'!X$13="","-",('3f NTS exit commodity charges'!X$13)*'3a Demand'!$C$10*10)</f>
        <v>4.1159999999999997</v>
      </c>
      <c r="Y55" s="82" t="str">
        <f>IF('3f NTS exit commodity charges'!Y$13="","-",('3f NTS exit commodity charges'!Y$13)*'3a Demand'!$C$10*10)</f>
        <v>-</v>
      </c>
      <c r="Z55" s="82" t="str">
        <f>IF('3f NTS exit commodity charges'!Z$13="","-",('3f NTS exit commodity charges'!Z$13)*'3a Demand'!$C$10*10)</f>
        <v>-</v>
      </c>
    </row>
    <row r="56" spans="2:26">
      <c r="B56" s="201"/>
      <c r="C56" s="201"/>
      <c r="D56" s="74" t="s">
        <v>161</v>
      </c>
      <c r="E56" s="189"/>
      <c r="F56" s="29"/>
      <c r="G56" s="82" t="str">
        <f>IF('3f NTS exit commodity charges'!G$13="","-",('3f NTS exit commodity charges'!G$13)*'3a Demand'!$C$10*10)</f>
        <v>-</v>
      </c>
      <c r="H56" s="82" t="str">
        <f>IF('3f NTS exit commodity charges'!H$13="","-",('3f NTS exit commodity charges'!H$13)*'3a Demand'!$C$10*10)</f>
        <v>-</v>
      </c>
      <c r="I56" s="82" t="str">
        <f>IF('3f NTS exit commodity charges'!I$13="","-",('3f NTS exit commodity charges'!I$13)*'3a Demand'!$C$10*10)</f>
        <v>-</v>
      </c>
      <c r="J56" s="82" t="str">
        <f>IF('3f NTS exit commodity charges'!J$13="","-",('3f NTS exit commodity charges'!J$13)*'3a Demand'!$C$10*10)</f>
        <v>-</v>
      </c>
      <c r="K56" s="82" t="str">
        <f>IF('3f NTS exit commodity charges'!K$13="","-",('3f NTS exit commodity charges'!K$13)*'3a Demand'!$C$10*10)</f>
        <v>-</v>
      </c>
      <c r="L56" s="82" t="str">
        <f>IF('3f NTS exit commodity charges'!L$13="","-",('3f NTS exit commodity charges'!L$13)*'3a Demand'!$C$10*10)</f>
        <v>-</v>
      </c>
      <c r="M56" s="82" t="str">
        <f>IF('3f NTS exit commodity charges'!M$13="","-",('3f NTS exit commodity charges'!M$13)*'3a Demand'!$C$10*10)</f>
        <v>-</v>
      </c>
      <c r="N56" s="82" t="str">
        <f>IF('3f NTS exit commodity charges'!N$13="","-",('3f NTS exit commodity charges'!N$13)*'3a Demand'!$C$10*10)</f>
        <v>-</v>
      </c>
      <c r="O56" s="29"/>
      <c r="P56" s="82" t="str">
        <f>IF('3f NTS exit commodity charges'!P$13="","-",('3f NTS exit commodity charges'!P$13)*'3a Demand'!$C$10*10)</f>
        <v>-</v>
      </c>
      <c r="Q56" s="82" t="str">
        <f>IF('3f NTS exit commodity charges'!Q$13="","-",('3f NTS exit commodity charges'!Q$13)*'3a Demand'!$C$10*10)</f>
        <v>-</v>
      </c>
      <c r="R56" s="82" t="str">
        <f>IF('3f NTS exit commodity charges'!R$13="","-",('3f NTS exit commodity charges'!R$13)*'3a Demand'!$C$10*10)</f>
        <v>-</v>
      </c>
      <c r="S56" s="82" t="str">
        <f>IF('3f NTS exit commodity charges'!S$13="","-",('3f NTS exit commodity charges'!S$13)*'3a Demand'!$C$10*10)</f>
        <v>-</v>
      </c>
      <c r="T56" s="82" t="str">
        <f>IF('3f NTS exit commodity charges'!T$13="","-",('3f NTS exit commodity charges'!T$13)*'3a Demand'!$C$10*10)</f>
        <v>-</v>
      </c>
      <c r="U56" s="82">
        <f>IF('3f NTS exit commodity charges'!U$13="","-",('3f NTS exit commodity charges'!U$13)*'3a Demand'!$C$10*10)</f>
        <v>1.536</v>
      </c>
      <c r="V56" s="82">
        <f>IF('3f NTS exit commodity charges'!V$13="","-",('3f NTS exit commodity charges'!V$13)*'3a Demand'!$C$10*10)</f>
        <v>1.1040000000000001</v>
      </c>
      <c r="W56" s="82">
        <f>IF('3f NTS exit commodity charges'!W$13="","-",('3f NTS exit commodity charges'!W$13)*'3a Demand'!$C$10*10)</f>
        <v>1.1040000000000001</v>
      </c>
      <c r="X56" s="82">
        <f>IF('3f NTS exit commodity charges'!X$13="","-",('3f NTS exit commodity charges'!X$13)*'3a Demand'!$C$10*10)</f>
        <v>4.1159999999999997</v>
      </c>
      <c r="Y56" s="82" t="str">
        <f>IF('3f NTS exit commodity charges'!Y$13="","-",('3f NTS exit commodity charges'!Y$13)*'3a Demand'!$C$10*10)</f>
        <v>-</v>
      </c>
      <c r="Z56" s="82" t="str">
        <f>IF('3f NTS exit commodity charges'!Z$13="","-",('3f NTS exit commodity charges'!Z$13)*'3a Demand'!$C$10*10)</f>
        <v>-</v>
      </c>
    </row>
    <row r="57" spans="2:26">
      <c r="B57" s="201"/>
      <c r="C57" s="201"/>
      <c r="D57" s="74" t="s">
        <v>162</v>
      </c>
      <c r="E57" s="189"/>
      <c r="F57" s="29"/>
      <c r="G57" s="82" t="str">
        <f>IF('3f NTS exit commodity charges'!G$13="","-",('3f NTS exit commodity charges'!G$13)*'3a Demand'!$C$10*10)</f>
        <v>-</v>
      </c>
      <c r="H57" s="82" t="str">
        <f>IF('3f NTS exit commodity charges'!H$13="","-",('3f NTS exit commodity charges'!H$13)*'3a Demand'!$C$10*10)</f>
        <v>-</v>
      </c>
      <c r="I57" s="82" t="str">
        <f>IF('3f NTS exit commodity charges'!I$13="","-",('3f NTS exit commodity charges'!I$13)*'3a Demand'!$C$10*10)</f>
        <v>-</v>
      </c>
      <c r="J57" s="82" t="str">
        <f>IF('3f NTS exit commodity charges'!J$13="","-",('3f NTS exit commodity charges'!J$13)*'3a Demand'!$C$10*10)</f>
        <v>-</v>
      </c>
      <c r="K57" s="82" t="str">
        <f>IF('3f NTS exit commodity charges'!K$13="","-",('3f NTS exit commodity charges'!K$13)*'3a Demand'!$C$10*10)</f>
        <v>-</v>
      </c>
      <c r="L57" s="82" t="str">
        <f>IF('3f NTS exit commodity charges'!L$13="","-",('3f NTS exit commodity charges'!L$13)*'3a Demand'!$C$10*10)</f>
        <v>-</v>
      </c>
      <c r="M57" s="82" t="str">
        <f>IF('3f NTS exit commodity charges'!M$13="","-",('3f NTS exit commodity charges'!M$13)*'3a Demand'!$C$10*10)</f>
        <v>-</v>
      </c>
      <c r="N57" s="82" t="str">
        <f>IF('3f NTS exit commodity charges'!N$13="","-",('3f NTS exit commodity charges'!N$13)*'3a Demand'!$C$10*10)</f>
        <v>-</v>
      </c>
      <c r="O57" s="29"/>
      <c r="P57" s="82" t="str">
        <f>IF('3f NTS exit commodity charges'!P$13="","-",('3f NTS exit commodity charges'!P$13)*'3a Demand'!$C$10*10)</f>
        <v>-</v>
      </c>
      <c r="Q57" s="82" t="str">
        <f>IF('3f NTS exit commodity charges'!Q$13="","-",('3f NTS exit commodity charges'!Q$13)*'3a Demand'!$C$10*10)</f>
        <v>-</v>
      </c>
      <c r="R57" s="82" t="str">
        <f>IF('3f NTS exit commodity charges'!R$13="","-",('3f NTS exit commodity charges'!R$13)*'3a Demand'!$C$10*10)</f>
        <v>-</v>
      </c>
      <c r="S57" s="82" t="str">
        <f>IF('3f NTS exit commodity charges'!S$13="","-",('3f NTS exit commodity charges'!S$13)*'3a Demand'!$C$10*10)</f>
        <v>-</v>
      </c>
      <c r="T57" s="82" t="str">
        <f>IF('3f NTS exit commodity charges'!T$13="","-",('3f NTS exit commodity charges'!T$13)*'3a Demand'!$C$10*10)</f>
        <v>-</v>
      </c>
      <c r="U57" s="82">
        <f>IF('3f NTS exit commodity charges'!U$13="","-",('3f NTS exit commodity charges'!U$13)*'3a Demand'!$C$10*10)</f>
        <v>1.536</v>
      </c>
      <c r="V57" s="82">
        <f>IF('3f NTS exit commodity charges'!V$13="","-",('3f NTS exit commodity charges'!V$13)*'3a Demand'!$C$10*10)</f>
        <v>1.1040000000000001</v>
      </c>
      <c r="W57" s="82">
        <f>IF('3f NTS exit commodity charges'!W$13="","-",('3f NTS exit commodity charges'!W$13)*'3a Demand'!$C$10*10)</f>
        <v>1.1040000000000001</v>
      </c>
      <c r="X57" s="82">
        <f>IF('3f NTS exit commodity charges'!X$13="","-",('3f NTS exit commodity charges'!X$13)*'3a Demand'!$C$10*10)</f>
        <v>4.1159999999999997</v>
      </c>
      <c r="Y57" s="82" t="str">
        <f>IF('3f NTS exit commodity charges'!Y$13="","-",('3f NTS exit commodity charges'!Y$13)*'3a Demand'!$C$10*10)</f>
        <v>-</v>
      </c>
      <c r="Z57" s="82" t="str">
        <f>IF('3f NTS exit commodity charges'!Z$13="","-",('3f NTS exit commodity charges'!Z$13)*'3a Demand'!$C$10*10)</f>
        <v>-</v>
      </c>
    </row>
    <row r="58" spans="2:26">
      <c r="B58" s="201"/>
      <c r="C58" s="201"/>
      <c r="D58" s="74" t="s">
        <v>163</v>
      </c>
      <c r="E58" s="189"/>
      <c r="F58" s="29"/>
      <c r="G58" s="82" t="str">
        <f>IF('3f NTS exit commodity charges'!G$13="","-",('3f NTS exit commodity charges'!G$13)*'3a Demand'!$C$10*10)</f>
        <v>-</v>
      </c>
      <c r="H58" s="82" t="str">
        <f>IF('3f NTS exit commodity charges'!H$13="","-",('3f NTS exit commodity charges'!H$13)*'3a Demand'!$C$10*10)</f>
        <v>-</v>
      </c>
      <c r="I58" s="82" t="str">
        <f>IF('3f NTS exit commodity charges'!I$13="","-",('3f NTS exit commodity charges'!I$13)*'3a Demand'!$C$10*10)</f>
        <v>-</v>
      </c>
      <c r="J58" s="82" t="str">
        <f>IF('3f NTS exit commodity charges'!J$13="","-",('3f NTS exit commodity charges'!J$13)*'3a Demand'!$C$10*10)</f>
        <v>-</v>
      </c>
      <c r="K58" s="82" t="str">
        <f>IF('3f NTS exit commodity charges'!K$13="","-",('3f NTS exit commodity charges'!K$13)*'3a Demand'!$C$10*10)</f>
        <v>-</v>
      </c>
      <c r="L58" s="82" t="str">
        <f>IF('3f NTS exit commodity charges'!L$13="","-",('3f NTS exit commodity charges'!L$13)*'3a Demand'!$C$10*10)</f>
        <v>-</v>
      </c>
      <c r="M58" s="82" t="str">
        <f>IF('3f NTS exit commodity charges'!M$13="","-",('3f NTS exit commodity charges'!M$13)*'3a Demand'!$C$10*10)</f>
        <v>-</v>
      </c>
      <c r="N58" s="82" t="str">
        <f>IF('3f NTS exit commodity charges'!N$13="","-",('3f NTS exit commodity charges'!N$13)*'3a Demand'!$C$10*10)</f>
        <v>-</v>
      </c>
      <c r="O58" s="29"/>
      <c r="P58" s="82" t="str">
        <f>IF('3f NTS exit commodity charges'!P$13="","-",('3f NTS exit commodity charges'!P$13)*'3a Demand'!$C$10*10)</f>
        <v>-</v>
      </c>
      <c r="Q58" s="82" t="str">
        <f>IF('3f NTS exit commodity charges'!Q$13="","-",('3f NTS exit commodity charges'!Q$13)*'3a Demand'!$C$10*10)</f>
        <v>-</v>
      </c>
      <c r="R58" s="82" t="str">
        <f>IF('3f NTS exit commodity charges'!R$13="","-",('3f NTS exit commodity charges'!R$13)*'3a Demand'!$C$10*10)</f>
        <v>-</v>
      </c>
      <c r="S58" s="82" t="str">
        <f>IF('3f NTS exit commodity charges'!S$13="","-",('3f NTS exit commodity charges'!S$13)*'3a Demand'!$C$10*10)</f>
        <v>-</v>
      </c>
      <c r="T58" s="82" t="str">
        <f>IF('3f NTS exit commodity charges'!T$13="","-",('3f NTS exit commodity charges'!T$13)*'3a Demand'!$C$10*10)</f>
        <v>-</v>
      </c>
      <c r="U58" s="82">
        <f>IF('3f NTS exit commodity charges'!U$13="","-",('3f NTS exit commodity charges'!U$13)*'3a Demand'!$C$10*10)</f>
        <v>1.536</v>
      </c>
      <c r="V58" s="82">
        <f>IF('3f NTS exit commodity charges'!V$13="","-",('3f NTS exit commodity charges'!V$13)*'3a Demand'!$C$10*10)</f>
        <v>1.1040000000000001</v>
      </c>
      <c r="W58" s="82">
        <f>IF('3f NTS exit commodity charges'!W$13="","-",('3f NTS exit commodity charges'!W$13)*'3a Demand'!$C$10*10)</f>
        <v>1.1040000000000001</v>
      </c>
      <c r="X58" s="82">
        <f>IF('3f NTS exit commodity charges'!X$13="","-",('3f NTS exit commodity charges'!X$13)*'3a Demand'!$C$10*10)</f>
        <v>4.1159999999999997</v>
      </c>
      <c r="Y58" s="82" t="str">
        <f>IF('3f NTS exit commodity charges'!Y$13="","-",('3f NTS exit commodity charges'!Y$13)*'3a Demand'!$C$10*10)</f>
        <v>-</v>
      </c>
      <c r="Z58" s="82" t="str">
        <f>IF('3f NTS exit commodity charges'!Z$13="","-",('3f NTS exit commodity charges'!Z$13)*'3a Demand'!$C$10*10)</f>
        <v>-</v>
      </c>
    </row>
    <row r="59" spans="2:26">
      <c r="B59" s="201"/>
      <c r="C59" s="201"/>
      <c r="D59" s="74" t="s">
        <v>164</v>
      </c>
      <c r="E59" s="189"/>
      <c r="F59" s="29"/>
      <c r="G59" s="82" t="str">
        <f>IF('3f NTS exit commodity charges'!G$13="","-",('3f NTS exit commodity charges'!G$13)*'3a Demand'!$C$10*10)</f>
        <v>-</v>
      </c>
      <c r="H59" s="82" t="str">
        <f>IF('3f NTS exit commodity charges'!H$13="","-",('3f NTS exit commodity charges'!H$13)*'3a Demand'!$C$10*10)</f>
        <v>-</v>
      </c>
      <c r="I59" s="82" t="str">
        <f>IF('3f NTS exit commodity charges'!I$13="","-",('3f NTS exit commodity charges'!I$13)*'3a Demand'!$C$10*10)</f>
        <v>-</v>
      </c>
      <c r="J59" s="82" t="str">
        <f>IF('3f NTS exit commodity charges'!J$13="","-",('3f NTS exit commodity charges'!J$13)*'3a Demand'!$C$10*10)</f>
        <v>-</v>
      </c>
      <c r="K59" s="82" t="str">
        <f>IF('3f NTS exit commodity charges'!K$13="","-",('3f NTS exit commodity charges'!K$13)*'3a Demand'!$C$10*10)</f>
        <v>-</v>
      </c>
      <c r="L59" s="82" t="str">
        <f>IF('3f NTS exit commodity charges'!L$13="","-",('3f NTS exit commodity charges'!L$13)*'3a Demand'!$C$10*10)</f>
        <v>-</v>
      </c>
      <c r="M59" s="82" t="str">
        <f>IF('3f NTS exit commodity charges'!M$13="","-",('3f NTS exit commodity charges'!M$13)*'3a Demand'!$C$10*10)</f>
        <v>-</v>
      </c>
      <c r="N59" s="82" t="str">
        <f>IF('3f NTS exit commodity charges'!N$13="","-",('3f NTS exit commodity charges'!N$13)*'3a Demand'!$C$10*10)</f>
        <v>-</v>
      </c>
      <c r="O59" s="29"/>
      <c r="P59" s="82" t="str">
        <f>IF('3f NTS exit commodity charges'!P$13="","-",('3f NTS exit commodity charges'!P$13)*'3a Demand'!$C$10*10)</f>
        <v>-</v>
      </c>
      <c r="Q59" s="82" t="str">
        <f>IF('3f NTS exit commodity charges'!Q$13="","-",('3f NTS exit commodity charges'!Q$13)*'3a Demand'!$C$10*10)</f>
        <v>-</v>
      </c>
      <c r="R59" s="82" t="str">
        <f>IF('3f NTS exit commodity charges'!R$13="","-",('3f NTS exit commodity charges'!R$13)*'3a Demand'!$C$10*10)</f>
        <v>-</v>
      </c>
      <c r="S59" s="82" t="str">
        <f>IF('3f NTS exit commodity charges'!S$13="","-",('3f NTS exit commodity charges'!S$13)*'3a Demand'!$C$10*10)</f>
        <v>-</v>
      </c>
      <c r="T59" s="82" t="str">
        <f>IF('3f NTS exit commodity charges'!T$13="","-",('3f NTS exit commodity charges'!T$13)*'3a Demand'!$C$10*10)</f>
        <v>-</v>
      </c>
      <c r="U59" s="82">
        <f>IF('3f NTS exit commodity charges'!U$13="","-",('3f NTS exit commodity charges'!U$13)*'3a Demand'!$C$10*10)</f>
        <v>1.536</v>
      </c>
      <c r="V59" s="82">
        <f>IF('3f NTS exit commodity charges'!V$13="","-",('3f NTS exit commodity charges'!V$13)*'3a Demand'!$C$10*10)</f>
        <v>1.1040000000000001</v>
      </c>
      <c r="W59" s="82">
        <f>IF('3f NTS exit commodity charges'!W$13="","-",('3f NTS exit commodity charges'!W$13)*'3a Demand'!$C$10*10)</f>
        <v>1.1040000000000001</v>
      </c>
      <c r="X59" s="82">
        <f>IF('3f NTS exit commodity charges'!X$13="","-",('3f NTS exit commodity charges'!X$13)*'3a Demand'!$C$10*10)</f>
        <v>4.1159999999999997</v>
      </c>
      <c r="Y59" s="82" t="str">
        <f>IF('3f NTS exit commodity charges'!Y$13="","-",('3f NTS exit commodity charges'!Y$13)*'3a Demand'!$C$10*10)</f>
        <v>-</v>
      </c>
      <c r="Z59" s="82" t="str">
        <f>IF('3f NTS exit commodity charges'!Z$13="","-",('3f NTS exit commodity charges'!Z$13)*'3a Demand'!$C$10*10)</f>
        <v>-</v>
      </c>
    </row>
    <row r="60" spans="2:26">
      <c r="B60" s="201"/>
      <c r="C60" s="201"/>
      <c r="D60" s="74" t="s">
        <v>165</v>
      </c>
      <c r="E60" s="189"/>
      <c r="F60" s="29"/>
      <c r="G60" s="82" t="str">
        <f>IF('3f NTS exit commodity charges'!G$13="","-",('3f NTS exit commodity charges'!G$13)*'3a Demand'!$C$10*10)</f>
        <v>-</v>
      </c>
      <c r="H60" s="82" t="str">
        <f>IF('3f NTS exit commodity charges'!H$13="","-",('3f NTS exit commodity charges'!H$13)*'3a Demand'!$C$10*10)</f>
        <v>-</v>
      </c>
      <c r="I60" s="82" t="str">
        <f>IF('3f NTS exit commodity charges'!I$13="","-",('3f NTS exit commodity charges'!I$13)*'3a Demand'!$C$10*10)</f>
        <v>-</v>
      </c>
      <c r="J60" s="82" t="str">
        <f>IF('3f NTS exit commodity charges'!J$13="","-",('3f NTS exit commodity charges'!J$13)*'3a Demand'!$C$10*10)</f>
        <v>-</v>
      </c>
      <c r="K60" s="82" t="str">
        <f>IF('3f NTS exit commodity charges'!K$13="","-",('3f NTS exit commodity charges'!K$13)*'3a Demand'!$C$10*10)</f>
        <v>-</v>
      </c>
      <c r="L60" s="82" t="str">
        <f>IF('3f NTS exit commodity charges'!L$13="","-",('3f NTS exit commodity charges'!L$13)*'3a Demand'!$C$10*10)</f>
        <v>-</v>
      </c>
      <c r="M60" s="82" t="str">
        <f>IF('3f NTS exit commodity charges'!M$13="","-",('3f NTS exit commodity charges'!M$13)*'3a Demand'!$C$10*10)</f>
        <v>-</v>
      </c>
      <c r="N60" s="82" t="str">
        <f>IF('3f NTS exit commodity charges'!N$13="","-",('3f NTS exit commodity charges'!N$13)*'3a Demand'!$C$10*10)</f>
        <v>-</v>
      </c>
      <c r="O60" s="29"/>
      <c r="P60" s="82" t="str">
        <f>IF('3f NTS exit commodity charges'!P$13="","-",('3f NTS exit commodity charges'!P$13)*'3a Demand'!$C$10*10)</f>
        <v>-</v>
      </c>
      <c r="Q60" s="82" t="str">
        <f>IF('3f NTS exit commodity charges'!Q$13="","-",('3f NTS exit commodity charges'!Q$13)*'3a Demand'!$C$10*10)</f>
        <v>-</v>
      </c>
      <c r="R60" s="82" t="str">
        <f>IF('3f NTS exit commodity charges'!R$13="","-",('3f NTS exit commodity charges'!R$13)*'3a Demand'!$C$10*10)</f>
        <v>-</v>
      </c>
      <c r="S60" s="82" t="str">
        <f>IF('3f NTS exit commodity charges'!S$13="","-",('3f NTS exit commodity charges'!S$13)*'3a Demand'!$C$10*10)</f>
        <v>-</v>
      </c>
      <c r="T60" s="82" t="str">
        <f>IF('3f NTS exit commodity charges'!T$13="","-",('3f NTS exit commodity charges'!T$13)*'3a Demand'!$C$10*10)</f>
        <v>-</v>
      </c>
      <c r="U60" s="82">
        <f>IF('3f NTS exit commodity charges'!U$13="","-",('3f NTS exit commodity charges'!U$13)*'3a Demand'!$C$10*10)</f>
        <v>1.536</v>
      </c>
      <c r="V60" s="82">
        <f>IF('3f NTS exit commodity charges'!V$13="","-",('3f NTS exit commodity charges'!V$13)*'3a Demand'!$C$10*10)</f>
        <v>1.1040000000000001</v>
      </c>
      <c r="W60" s="82">
        <f>IF('3f NTS exit commodity charges'!W$13="","-",('3f NTS exit commodity charges'!W$13)*'3a Demand'!$C$10*10)</f>
        <v>1.1040000000000001</v>
      </c>
      <c r="X60" s="82">
        <f>IF('3f NTS exit commodity charges'!X$13="","-",('3f NTS exit commodity charges'!X$13)*'3a Demand'!$C$10*10)</f>
        <v>4.1159999999999997</v>
      </c>
      <c r="Y60" s="82" t="str">
        <f>IF('3f NTS exit commodity charges'!Y$13="","-",('3f NTS exit commodity charges'!Y$13)*'3a Demand'!$C$10*10)</f>
        <v>-</v>
      </c>
      <c r="Z60" s="82" t="str">
        <f>IF('3f NTS exit commodity charges'!Z$13="","-",('3f NTS exit commodity charges'!Z$13)*'3a Demand'!$C$10*10)</f>
        <v>-</v>
      </c>
    </row>
    <row r="61" spans="2:26">
      <c r="B61" s="201"/>
      <c r="C61" s="201"/>
      <c r="D61" s="74" t="s">
        <v>166</v>
      </c>
      <c r="E61" s="189"/>
      <c r="F61" s="29"/>
      <c r="G61" s="82" t="str">
        <f>IF('3f NTS exit commodity charges'!G$13="","-",('3f NTS exit commodity charges'!G$13)*'3a Demand'!$C$10*10)</f>
        <v>-</v>
      </c>
      <c r="H61" s="82" t="str">
        <f>IF('3f NTS exit commodity charges'!H$13="","-",('3f NTS exit commodity charges'!H$13)*'3a Demand'!$C$10*10)</f>
        <v>-</v>
      </c>
      <c r="I61" s="82" t="str">
        <f>IF('3f NTS exit commodity charges'!I$13="","-",('3f NTS exit commodity charges'!I$13)*'3a Demand'!$C$10*10)</f>
        <v>-</v>
      </c>
      <c r="J61" s="82" t="str">
        <f>IF('3f NTS exit commodity charges'!J$13="","-",('3f NTS exit commodity charges'!J$13)*'3a Demand'!$C$10*10)</f>
        <v>-</v>
      </c>
      <c r="K61" s="82" t="str">
        <f>IF('3f NTS exit commodity charges'!K$13="","-",('3f NTS exit commodity charges'!K$13)*'3a Demand'!$C$10*10)</f>
        <v>-</v>
      </c>
      <c r="L61" s="82" t="str">
        <f>IF('3f NTS exit commodity charges'!L$13="","-",('3f NTS exit commodity charges'!L$13)*'3a Demand'!$C$10*10)</f>
        <v>-</v>
      </c>
      <c r="M61" s="82" t="str">
        <f>IF('3f NTS exit commodity charges'!M$13="","-",('3f NTS exit commodity charges'!M$13)*'3a Demand'!$C$10*10)</f>
        <v>-</v>
      </c>
      <c r="N61" s="82" t="str">
        <f>IF('3f NTS exit commodity charges'!N$13="","-",('3f NTS exit commodity charges'!N$13)*'3a Demand'!$C$10*10)</f>
        <v>-</v>
      </c>
      <c r="O61" s="29"/>
      <c r="P61" s="82" t="str">
        <f>IF('3f NTS exit commodity charges'!P$13="","-",('3f NTS exit commodity charges'!P$13)*'3a Demand'!$C$10*10)</f>
        <v>-</v>
      </c>
      <c r="Q61" s="82" t="str">
        <f>IF('3f NTS exit commodity charges'!Q$13="","-",('3f NTS exit commodity charges'!Q$13)*'3a Demand'!$C$10*10)</f>
        <v>-</v>
      </c>
      <c r="R61" s="82" t="str">
        <f>IF('3f NTS exit commodity charges'!R$13="","-",('3f NTS exit commodity charges'!R$13)*'3a Demand'!$C$10*10)</f>
        <v>-</v>
      </c>
      <c r="S61" s="82" t="str">
        <f>IF('3f NTS exit commodity charges'!S$13="","-",('3f NTS exit commodity charges'!S$13)*'3a Demand'!$C$10*10)</f>
        <v>-</v>
      </c>
      <c r="T61" s="82" t="str">
        <f>IF('3f NTS exit commodity charges'!T$13="","-",('3f NTS exit commodity charges'!T$13)*'3a Demand'!$C$10*10)</f>
        <v>-</v>
      </c>
      <c r="U61" s="82">
        <f>IF('3f NTS exit commodity charges'!U$13="","-",('3f NTS exit commodity charges'!U$13)*'3a Demand'!$C$10*10)</f>
        <v>1.536</v>
      </c>
      <c r="V61" s="82">
        <f>IF('3f NTS exit commodity charges'!V$13="","-",('3f NTS exit commodity charges'!V$13)*'3a Demand'!$C$10*10)</f>
        <v>1.1040000000000001</v>
      </c>
      <c r="W61" s="82">
        <f>IF('3f NTS exit commodity charges'!W$13="","-",('3f NTS exit commodity charges'!W$13)*'3a Demand'!$C$10*10)</f>
        <v>1.1040000000000001</v>
      </c>
      <c r="X61" s="82">
        <f>IF('3f NTS exit commodity charges'!X$13="","-",('3f NTS exit commodity charges'!X$13)*'3a Demand'!$C$10*10)</f>
        <v>4.1159999999999997</v>
      </c>
      <c r="Y61" s="82" t="str">
        <f>IF('3f NTS exit commodity charges'!Y$13="","-",('3f NTS exit commodity charges'!Y$13)*'3a Demand'!$C$10*10)</f>
        <v>-</v>
      </c>
      <c r="Z61" s="82" t="str">
        <f>IF('3f NTS exit commodity charges'!Z$13="","-",('3f NTS exit commodity charges'!Z$13)*'3a Demand'!$C$10*10)</f>
        <v>-</v>
      </c>
    </row>
    <row r="62" spans="2:26">
      <c r="B62" s="201"/>
      <c r="C62" s="201"/>
      <c r="D62" s="74" t="s">
        <v>167</v>
      </c>
      <c r="E62" s="189"/>
      <c r="F62" s="29"/>
      <c r="G62" s="82" t="str">
        <f>IF('3f NTS exit commodity charges'!G$13="","-",('3f NTS exit commodity charges'!G$13)*'3a Demand'!$C$10*10)</f>
        <v>-</v>
      </c>
      <c r="H62" s="82" t="str">
        <f>IF('3f NTS exit commodity charges'!H$13="","-",('3f NTS exit commodity charges'!H$13)*'3a Demand'!$C$10*10)</f>
        <v>-</v>
      </c>
      <c r="I62" s="82" t="str">
        <f>IF('3f NTS exit commodity charges'!I$13="","-",('3f NTS exit commodity charges'!I$13)*'3a Demand'!$C$10*10)</f>
        <v>-</v>
      </c>
      <c r="J62" s="82" t="str">
        <f>IF('3f NTS exit commodity charges'!J$13="","-",('3f NTS exit commodity charges'!J$13)*'3a Demand'!$C$10*10)</f>
        <v>-</v>
      </c>
      <c r="K62" s="82" t="str">
        <f>IF('3f NTS exit commodity charges'!K$13="","-",('3f NTS exit commodity charges'!K$13)*'3a Demand'!$C$10*10)</f>
        <v>-</v>
      </c>
      <c r="L62" s="82" t="str">
        <f>IF('3f NTS exit commodity charges'!L$13="","-",('3f NTS exit commodity charges'!L$13)*'3a Demand'!$C$10*10)</f>
        <v>-</v>
      </c>
      <c r="M62" s="82" t="str">
        <f>IF('3f NTS exit commodity charges'!M$13="","-",('3f NTS exit commodity charges'!M$13)*'3a Demand'!$C$10*10)</f>
        <v>-</v>
      </c>
      <c r="N62" s="82" t="str">
        <f>IF('3f NTS exit commodity charges'!N$13="","-",('3f NTS exit commodity charges'!N$13)*'3a Demand'!$C$10*10)</f>
        <v>-</v>
      </c>
      <c r="O62" s="29"/>
      <c r="P62" s="82" t="str">
        <f>IF('3f NTS exit commodity charges'!P$13="","-",('3f NTS exit commodity charges'!P$13)*'3a Demand'!$C$10*10)</f>
        <v>-</v>
      </c>
      <c r="Q62" s="82" t="str">
        <f>IF('3f NTS exit commodity charges'!Q$13="","-",('3f NTS exit commodity charges'!Q$13)*'3a Demand'!$C$10*10)</f>
        <v>-</v>
      </c>
      <c r="R62" s="82" t="str">
        <f>IF('3f NTS exit commodity charges'!R$13="","-",('3f NTS exit commodity charges'!R$13)*'3a Demand'!$C$10*10)</f>
        <v>-</v>
      </c>
      <c r="S62" s="82" t="str">
        <f>IF('3f NTS exit commodity charges'!S$13="","-",('3f NTS exit commodity charges'!S$13)*'3a Demand'!$C$10*10)</f>
        <v>-</v>
      </c>
      <c r="T62" s="82" t="str">
        <f>IF('3f NTS exit commodity charges'!T$13="","-",('3f NTS exit commodity charges'!T$13)*'3a Demand'!$C$10*10)</f>
        <v>-</v>
      </c>
      <c r="U62" s="82">
        <f>IF('3f NTS exit commodity charges'!U$13="","-",('3f NTS exit commodity charges'!U$13)*'3a Demand'!$C$10*10)</f>
        <v>1.536</v>
      </c>
      <c r="V62" s="82">
        <f>IF('3f NTS exit commodity charges'!V$13="","-",('3f NTS exit commodity charges'!V$13)*'3a Demand'!$C$10*10)</f>
        <v>1.1040000000000001</v>
      </c>
      <c r="W62" s="82">
        <f>IF('3f NTS exit commodity charges'!W$13="","-",('3f NTS exit commodity charges'!W$13)*'3a Demand'!$C$10*10)</f>
        <v>1.1040000000000001</v>
      </c>
      <c r="X62" s="82">
        <f>IF('3f NTS exit commodity charges'!X$13="","-",('3f NTS exit commodity charges'!X$13)*'3a Demand'!$C$10*10)</f>
        <v>4.1159999999999997</v>
      </c>
      <c r="Y62" s="82" t="str">
        <f>IF('3f NTS exit commodity charges'!Y$13="","-",('3f NTS exit commodity charges'!Y$13)*'3a Demand'!$C$10*10)</f>
        <v>-</v>
      </c>
      <c r="Z62" s="82" t="str">
        <f>IF('3f NTS exit commodity charges'!Z$13="","-",('3f NTS exit commodity charges'!Z$13)*'3a Demand'!$C$10*10)</f>
        <v>-</v>
      </c>
    </row>
    <row r="63" spans="2:26">
      <c r="B63" s="201"/>
      <c r="C63" s="201"/>
      <c r="D63" s="74" t="s">
        <v>168</v>
      </c>
      <c r="E63" s="189"/>
      <c r="F63" s="29"/>
      <c r="G63" s="82" t="str">
        <f>IF('3f NTS exit commodity charges'!G$13="","-",('3f NTS exit commodity charges'!G$13)*'3a Demand'!$C$10*10)</f>
        <v>-</v>
      </c>
      <c r="H63" s="82" t="str">
        <f>IF('3f NTS exit commodity charges'!H$13="","-",('3f NTS exit commodity charges'!H$13)*'3a Demand'!$C$10*10)</f>
        <v>-</v>
      </c>
      <c r="I63" s="82" t="str">
        <f>IF('3f NTS exit commodity charges'!I$13="","-",('3f NTS exit commodity charges'!I$13)*'3a Demand'!$C$10*10)</f>
        <v>-</v>
      </c>
      <c r="J63" s="82" t="str">
        <f>IF('3f NTS exit commodity charges'!J$13="","-",('3f NTS exit commodity charges'!J$13)*'3a Demand'!$C$10*10)</f>
        <v>-</v>
      </c>
      <c r="K63" s="82" t="str">
        <f>IF('3f NTS exit commodity charges'!K$13="","-",('3f NTS exit commodity charges'!K$13)*'3a Demand'!$C$10*10)</f>
        <v>-</v>
      </c>
      <c r="L63" s="82" t="str">
        <f>IF('3f NTS exit commodity charges'!L$13="","-",('3f NTS exit commodity charges'!L$13)*'3a Demand'!$C$10*10)</f>
        <v>-</v>
      </c>
      <c r="M63" s="82" t="str">
        <f>IF('3f NTS exit commodity charges'!M$13="","-",('3f NTS exit commodity charges'!M$13)*'3a Demand'!$C$10*10)</f>
        <v>-</v>
      </c>
      <c r="N63" s="82" t="str">
        <f>IF('3f NTS exit commodity charges'!N$13="","-",('3f NTS exit commodity charges'!N$13)*'3a Demand'!$C$10*10)</f>
        <v>-</v>
      </c>
      <c r="O63" s="29"/>
      <c r="P63" s="82" t="str">
        <f>IF('3f NTS exit commodity charges'!P$13="","-",('3f NTS exit commodity charges'!P$13)*'3a Demand'!$C$10*10)</f>
        <v>-</v>
      </c>
      <c r="Q63" s="82" t="str">
        <f>IF('3f NTS exit commodity charges'!Q$13="","-",('3f NTS exit commodity charges'!Q$13)*'3a Demand'!$C$10*10)</f>
        <v>-</v>
      </c>
      <c r="R63" s="82" t="str">
        <f>IF('3f NTS exit commodity charges'!R$13="","-",('3f NTS exit commodity charges'!R$13)*'3a Demand'!$C$10*10)</f>
        <v>-</v>
      </c>
      <c r="S63" s="82" t="str">
        <f>IF('3f NTS exit commodity charges'!S$13="","-",('3f NTS exit commodity charges'!S$13)*'3a Demand'!$C$10*10)</f>
        <v>-</v>
      </c>
      <c r="T63" s="82" t="str">
        <f>IF('3f NTS exit commodity charges'!T$13="","-",('3f NTS exit commodity charges'!T$13)*'3a Demand'!$C$10*10)</f>
        <v>-</v>
      </c>
      <c r="U63" s="82">
        <f>IF('3f NTS exit commodity charges'!U$13="","-",('3f NTS exit commodity charges'!U$13)*'3a Demand'!$C$10*10)</f>
        <v>1.536</v>
      </c>
      <c r="V63" s="82">
        <f>IF('3f NTS exit commodity charges'!V$13="","-",('3f NTS exit commodity charges'!V$13)*'3a Demand'!$C$10*10)</f>
        <v>1.1040000000000001</v>
      </c>
      <c r="W63" s="82">
        <f>IF('3f NTS exit commodity charges'!W$13="","-",('3f NTS exit commodity charges'!W$13)*'3a Demand'!$C$10*10)</f>
        <v>1.1040000000000001</v>
      </c>
      <c r="X63" s="82">
        <f>IF('3f NTS exit commodity charges'!X$13="","-",('3f NTS exit commodity charges'!X$13)*'3a Demand'!$C$10*10)</f>
        <v>4.1159999999999997</v>
      </c>
      <c r="Y63" s="82" t="str">
        <f>IF('3f NTS exit commodity charges'!Y$13="","-",('3f NTS exit commodity charges'!Y$13)*'3a Demand'!$C$10*10)</f>
        <v>-</v>
      </c>
      <c r="Z63" s="82" t="str">
        <f>IF('3f NTS exit commodity charges'!Z$13="","-",('3f NTS exit commodity charges'!Z$13)*'3a Demand'!$C$10*10)</f>
        <v>-</v>
      </c>
    </row>
    <row r="64" spans="2:26" ht="12.6" customHeight="1">
      <c r="B64" s="201" t="s">
        <v>184</v>
      </c>
      <c r="C64" s="201" t="s">
        <v>129</v>
      </c>
      <c r="D64" s="74" t="s">
        <v>156</v>
      </c>
      <c r="E64" s="189"/>
      <c r="F64" s="29"/>
      <c r="G64" s="83">
        <f>IF(G12="-","-",G12*3.65*INDEX('2c ECN charge by LDZ'!$C$8:$K$20,MATCH($D64,'2c ECN charge by LDZ'!$B$8:$B$20,0),MATCH(G$11,'2c ECN charge by LDZ'!$C$7:$K$7,0)))</f>
        <v>3.3708927231807957</v>
      </c>
      <c r="H64" s="83">
        <f>IF(H12="-","-",H12*3.65*INDEX('2c ECN charge by LDZ'!$C$8:$K$20,MATCH($D64,'2c ECN charge by LDZ'!$B$8:$B$20,0),MATCH(H$11,'2c ECN charge by LDZ'!$C$7:$K$7,0)))</f>
        <v>3.3708927231807957</v>
      </c>
      <c r="I64" s="83">
        <f>IF(I12="-","-",I12*3.65*INDEX('2c ECN charge by LDZ'!$C$8:$K$20,MATCH($D64,'2c ECN charge by LDZ'!$B$8:$B$20,0),MATCH(I$11,'2c ECN charge by LDZ'!$C$7:$K$7,0)))</f>
        <v>3.1951731056678474</v>
      </c>
      <c r="J64" s="83">
        <f>IF(J12="-","-",J12*3.65*INDEX('2c ECN charge by LDZ'!$C$8:$K$20,MATCH($D64,'2c ECN charge by LDZ'!$B$8:$B$20,0),MATCH(J$11,'2c ECN charge by LDZ'!$C$7:$K$7,0)))</f>
        <v>3.1951731056678474</v>
      </c>
      <c r="K64" s="83">
        <f>IF(K12="-","-",K12*3.65*INDEX('2c ECN charge by LDZ'!$C$8:$K$20,MATCH($D64,'2c ECN charge by LDZ'!$B$8:$B$20,0),MATCH(K$11,'2c ECN charge by LDZ'!$C$7:$K$7,0)))</f>
        <v>2.8978254303835702</v>
      </c>
      <c r="L64" s="83">
        <f>IF(L12="-","-",L12*3.65*INDEX('2c ECN charge by LDZ'!$C$8:$K$20,MATCH($D64,'2c ECN charge by LDZ'!$B$8:$B$20,0),MATCH(L$11,'2c ECN charge by LDZ'!$C$7:$K$7,0)))</f>
        <v>2.8978254303835702</v>
      </c>
      <c r="M64" s="83">
        <f>IF(M12="-","-",M12*3.65*INDEX('2c ECN charge by LDZ'!$C$8:$K$20,MATCH($D64,'2c ECN charge by LDZ'!$B$8:$B$20,0),MATCH(M$11,'2c ECN charge by LDZ'!$C$7:$K$7,0)))</f>
        <v>3.0687170924172857</v>
      </c>
      <c r="N64" s="83">
        <f>IF(N12="-","-",N12*3.65*INDEX('2c ECN charge by LDZ'!$C$8:$K$20,MATCH($D64,'2c ECN charge by LDZ'!$B$8:$B$20,0),MATCH(N$11,'2c ECN charge by LDZ'!$C$7:$K$7,0)))</f>
        <v>3.0687170924172857</v>
      </c>
      <c r="O64" s="29"/>
      <c r="P64" s="83">
        <f>IF(P12="-","-",P12*3.65*INDEX('2c ECN charge by LDZ'!$C$8:$K$20,MATCH($D64,'2c ECN charge by LDZ'!$B$8:$B$20,0),MATCH(P$11,'2c ECN charge by LDZ'!$C$7:$K$7,0)))</f>
        <v>3.0687170924172857</v>
      </c>
      <c r="Q64" s="83">
        <f>IF(Q12="-","-",Q12*3.65*INDEX('2c ECN charge by LDZ'!$C$8:$K$20,MATCH($D64,'2c ECN charge by LDZ'!$B$8:$B$20,0),MATCH(Q$11,'2c ECN charge by LDZ'!$C$7:$K$7,0)))</f>
        <v>3.2761795166858456</v>
      </c>
      <c r="R64" s="83">
        <f>IF(R12="-","-",R12*3.65*INDEX('2c ECN charge by LDZ'!$C$8:$K$20,MATCH($D64,'2c ECN charge by LDZ'!$B$8:$B$20,0),MATCH(R$11,'2c ECN charge by LDZ'!$C$7:$K$7,0)))</f>
        <v>3.2761795166858456</v>
      </c>
      <c r="S64" s="83">
        <f>IF(S12="-","-",S12*3.65*INDEX('2c ECN charge by LDZ'!$C$8:$K$20,MATCH($D64,'2c ECN charge by LDZ'!$B$8:$B$20,0),MATCH(S$11,'2c ECN charge by LDZ'!$C$7:$K$7,0)))</f>
        <v>2.425581395348837</v>
      </c>
      <c r="T64" s="83">
        <f>IF(T12="-","-",T12*3.65*INDEX('2c ECN charge by LDZ'!$C$8:$K$20,MATCH($D64,'2c ECN charge by LDZ'!$B$8:$B$20,0),MATCH(T$11,'2c ECN charge by LDZ'!$C$7:$K$7,0)))</f>
        <v>2.425581395348837</v>
      </c>
      <c r="U64" s="83">
        <f>IF(U12="-","-",U12*3.65*INDEX('2c ECN charge by LDZ'!$C$8:$K$20,MATCH($D64,'2c ECN charge by LDZ'!$B$8:$B$20,0),MATCH(U$11,'2c ECN charge by LDZ'!$C$7:$K$7,0)))</f>
        <v>6.8461538461538458</v>
      </c>
      <c r="V64" s="83">
        <f>IF(V12="-","-",V12*3.65*INDEX('2c ECN charge by LDZ'!$C$8:$K$20,MATCH($D64,'2c ECN charge by LDZ'!$B$8:$B$20,0),MATCH(V$11,'2c ECN charge by LDZ'!$C$7:$K$7,0)))</f>
        <v>6.8461538461538458</v>
      </c>
      <c r="W64" s="83">
        <f>IF(W12="-","-",W12*3.65*INDEX('2c ECN charge by LDZ'!$C$8:$K$20,MATCH($D64,'2c ECN charge by LDZ'!$B$8:$B$20,0),MATCH(W$11,'2c ECN charge by LDZ'!$C$7:$K$7,0)))</f>
        <v>12.498402555910541</v>
      </c>
      <c r="X64" s="83">
        <f>IF(X12="-","-",X12*3.65*INDEX('2c ECN charge by LDZ'!$C$8:$K$20,MATCH($D64,'2c ECN charge by LDZ'!$B$8:$B$20,0),MATCH(X$11,'2c ECN charge by LDZ'!$C$7:$K$7,0)))</f>
        <v>12.498402555910541</v>
      </c>
      <c r="Y64" s="83" t="str">
        <f>IF(Y12="-","-",Y12*3.65*INDEX('2c ECN charge by LDZ'!$C$8:$K$20,MATCH($D64,'2c ECN charge by LDZ'!$B$8:$B$20,0),MATCH(Y$11,'2c ECN charge by LDZ'!$C$7:$K$7,0)))</f>
        <v>-</v>
      </c>
      <c r="Z64" s="83" t="str">
        <f>IF(Z12="-","-",Z12*3.65*INDEX('2c ECN charge by LDZ'!$C$8:$K$20,MATCH($D64,'2c ECN charge by LDZ'!$B$8:$B$20,0),MATCH(Z$11,'2c ECN charge by LDZ'!$C$7:$K$7,0)))</f>
        <v>-</v>
      </c>
    </row>
    <row r="65" spans="2:26">
      <c r="B65" s="201"/>
      <c r="C65" s="201"/>
      <c r="D65" s="74" t="s">
        <v>157</v>
      </c>
      <c r="E65" s="189"/>
      <c r="F65" s="29"/>
      <c r="G65" s="83">
        <f>IF(G13="-","-",G13*3.65*INDEX('2c ECN charge by LDZ'!$C$8:$K$20,MATCH($D65,'2c ECN charge by LDZ'!$B$8:$B$20,0),MATCH(G$11,'2c ECN charge by LDZ'!$C$7:$K$7,0)))</f>
        <v>4.0659192661668717</v>
      </c>
      <c r="H65" s="83">
        <f>IF(H13="-","-",H13*3.65*INDEX('2c ECN charge by LDZ'!$C$8:$K$20,MATCH($D65,'2c ECN charge by LDZ'!$B$8:$B$20,0),MATCH(H$11,'2c ECN charge by LDZ'!$C$7:$K$7,0)))</f>
        <v>4.0659192661668717</v>
      </c>
      <c r="I65" s="83">
        <f>IF(I13="-","-",I13*3.65*INDEX('2c ECN charge by LDZ'!$C$8:$K$20,MATCH($D65,'2c ECN charge by LDZ'!$B$8:$B$20,0),MATCH(I$11,'2c ECN charge by LDZ'!$C$7:$K$7,0)))</f>
        <v>3.8654053613467125</v>
      </c>
      <c r="J65" s="83">
        <f>IF(J13="-","-",J13*3.65*INDEX('2c ECN charge by LDZ'!$C$8:$K$20,MATCH($D65,'2c ECN charge by LDZ'!$B$8:$B$20,0),MATCH(J$11,'2c ECN charge by LDZ'!$C$7:$K$7,0)))</f>
        <v>3.8654053613467125</v>
      </c>
      <c r="K65" s="83">
        <f>IF(K13="-","-",K13*3.65*INDEX('2c ECN charge by LDZ'!$C$8:$K$20,MATCH($D65,'2c ECN charge by LDZ'!$B$8:$B$20,0),MATCH(K$11,'2c ECN charge by LDZ'!$C$7:$K$7,0)))</f>
        <v>3.2668448257289113</v>
      </c>
      <c r="L65" s="83">
        <f>IF(L13="-","-",L13*3.65*INDEX('2c ECN charge by LDZ'!$C$8:$K$20,MATCH($D65,'2c ECN charge by LDZ'!$B$8:$B$20,0),MATCH(L$11,'2c ECN charge by LDZ'!$C$7:$K$7,0)))</f>
        <v>3.2668448257289113</v>
      </c>
      <c r="M65" s="83">
        <f>IF(M13="-","-",M13*3.65*INDEX('2c ECN charge by LDZ'!$C$8:$K$20,MATCH($D65,'2c ECN charge by LDZ'!$B$8:$B$20,0),MATCH(M$11,'2c ECN charge by LDZ'!$C$7:$K$7,0)))</f>
        <v>3.7715782763099628</v>
      </c>
      <c r="N65" s="83">
        <f>IF(N13="-","-",N13*3.65*INDEX('2c ECN charge by LDZ'!$C$8:$K$20,MATCH($D65,'2c ECN charge by LDZ'!$B$8:$B$20,0),MATCH(N$11,'2c ECN charge by LDZ'!$C$7:$K$7,0)))</f>
        <v>3.7715782763099628</v>
      </c>
      <c r="O65" s="29"/>
      <c r="P65" s="83">
        <f>IF(P13="-","-",P13*3.65*INDEX('2c ECN charge by LDZ'!$C$8:$K$20,MATCH($D65,'2c ECN charge by LDZ'!$B$8:$B$20,0),MATCH(P$11,'2c ECN charge by LDZ'!$C$7:$K$7,0)))</f>
        <v>3.7715782763099628</v>
      </c>
      <c r="Q65" s="83">
        <f>IF(Q13="-","-",Q13*3.65*INDEX('2c ECN charge by LDZ'!$C$8:$K$20,MATCH($D65,'2c ECN charge by LDZ'!$B$8:$B$20,0),MATCH(Q$11,'2c ECN charge by LDZ'!$C$7:$K$7,0)))</f>
        <v>3.7366422381404667</v>
      </c>
      <c r="R65" s="83">
        <f>IF(R13="-","-",R13*3.65*INDEX('2c ECN charge by LDZ'!$C$8:$K$20,MATCH($D65,'2c ECN charge by LDZ'!$B$8:$B$20,0),MATCH(R$11,'2c ECN charge by LDZ'!$C$7:$K$7,0)))</f>
        <v>3.7366422381404667</v>
      </c>
      <c r="S65" s="83">
        <f>IF(S13="-","-",S13*3.65*INDEX('2c ECN charge by LDZ'!$C$8:$K$20,MATCH($D65,'2c ECN charge by LDZ'!$B$8:$B$20,0),MATCH(S$11,'2c ECN charge by LDZ'!$C$7:$K$7,0)))</f>
        <v>2.7270542559465305</v>
      </c>
      <c r="T65" s="83">
        <f>IF(T13="-","-",T13*3.65*INDEX('2c ECN charge by LDZ'!$C$8:$K$20,MATCH($D65,'2c ECN charge by LDZ'!$B$8:$B$20,0),MATCH(T$11,'2c ECN charge by LDZ'!$C$7:$K$7,0)))</f>
        <v>2.7270542559465305</v>
      </c>
      <c r="U65" s="83">
        <f>IF(U13="-","-",U13*3.65*INDEX('2c ECN charge by LDZ'!$C$8:$K$20,MATCH($D65,'2c ECN charge by LDZ'!$B$8:$B$20,0),MATCH(U$11,'2c ECN charge by LDZ'!$C$7:$K$7,0)))</f>
        <v>6.8025477707006399</v>
      </c>
      <c r="V65" s="83">
        <f>IF(V13="-","-",V13*3.65*INDEX('2c ECN charge by LDZ'!$C$8:$K$20,MATCH($D65,'2c ECN charge by LDZ'!$B$8:$B$20,0),MATCH(V$11,'2c ECN charge by LDZ'!$C$7:$K$7,0)))</f>
        <v>6.8025477707006399</v>
      </c>
      <c r="W65" s="83">
        <f>IF(W13="-","-",W13*3.65*INDEX('2c ECN charge by LDZ'!$C$8:$K$20,MATCH($D65,'2c ECN charge by LDZ'!$B$8:$B$20,0),MATCH(W$11,'2c ECN charge by LDZ'!$C$7:$K$7,0)))</f>
        <v>12.701298701298702</v>
      </c>
      <c r="X65" s="83">
        <f>IF(X13="-","-",X13*3.65*INDEX('2c ECN charge by LDZ'!$C$8:$K$20,MATCH($D65,'2c ECN charge by LDZ'!$B$8:$B$20,0),MATCH(X$11,'2c ECN charge by LDZ'!$C$7:$K$7,0)))</f>
        <v>12.701298701298702</v>
      </c>
      <c r="Y65" s="83" t="str">
        <f>IF(Y13="-","-",Y13*3.65*INDEX('2c ECN charge by LDZ'!$C$8:$K$20,MATCH($D65,'2c ECN charge by LDZ'!$B$8:$B$20,0),MATCH(Y$11,'2c ECN charge by LDZ'!$C$7:$K$7,0)))</f>
        <v>-</v>
      </c>
      <c r="Z65" s="83" t="str">
        <f>IF(Z13="-","-",Z13*3.65*INDEX('2c ECN charge by LDZ'!$C$8:$K$20,MATCH($D65,'2c ECN charge by LDZ'!$B$8:$B$20,0),MATCH(Z$11,'2c ECN charge by LDZ'!$C$7:$K$7,0)))</f>
        <v>-</v>
      </c>
    </row>
    <row r="66" spans="2:26">
      <c r="B66" s="201"/>
      <c r="C66" s="201"/>
      <c r="D66" s="74" t="s">
        <v>158</v>
      </c>
      <c r="E66" s="189"/>
      <c r="F66" s="29"/>
      <c r="G66" s="83">
        <f>IF(G14="-","-",G14*3.65*INDEX('2c ECN charge by LDZ'!$C$8:$K$20,MATCH($D66,'2c ECN charge by LDZ'!$B$8:$B$20,0),MATCH(G$11,'2c ECN charge by LDZ'!$C$7:$K$7,0)))</f>
        <v>1.6135021097046418</v>
      </c>
      <c r="H66" s="83">
        <f>IF(H14="-","-",H14*3.65*INDEX('2c ECN charge by LDZ'!$C$8:$K$20,MATCH($D66,'2c ECN charge by LDZ'!$B$8:$B$20,0),MATCH(H$11,'2c ECN charge by LDZ'!$C$7:$K$7,0)))</f>
        <v>1.6135021097046418</v>
      </c>
      <c r="I66" s="83">
        <f>IF(I14="-","-",I14*3.65*INDEX('2c ECN charge by LDZ'!$C$8:$K$20,MATCH($D66,'2c ECN charge by LDZ'!$B$8:$B$20,0),MATCH(I$11,'2c ECN charge by LDZ'!$C$7:$K$7,0)))</f>
        <v>2.5296366093016642</v>
      </c>
      <c r="J66" s="83">
        <f>IF(J14="-","-",J14*3.65*INDEX('2c ECN charge by LDZ'!$C$8:$K$20,MATCH($D66,'2c ECN charge by LDZ'!$B$8:$B$20,0),MATCH(J$11,'2c ECN charge by LDZ'!$C$7:$K$7,0)))</f>
        <v>2.5296366093016642</v>
      </c>
      <c r="K66" s="83">
        <f>IF(K14="-","-",K14*3.65*INDEX('2c ECN charge by LDZ'!$C$8:$K$20,MATCH($D66,'2c ECN charge by LDZ'!$B$8:$B$20,0),MATCH(K$11,'2c ECN charge by LDZ'!$C$7:$K$7,0)))</f>
        <v>2.0459025389624648</v>
      </c>
      <c r="L66" s="83">
        <f>IF(L14="-","-",L14*3.65*INDEX('2c ECN charge by LDZ'!$C$8:$K$20,MATCH($D66,'2c ECN charge by LDZ'!$B$8:$B$20,0),MATCH(L$11,'2c ECN charge by LDZ'!$C$7:$K$7,0)))</f>
        <v>2.0459025389624648</v>
      </c>
      <c r="M66" s="83">
        <f>IF(M14="-","-",M14*3.65*INDEX('2c ECN charge by LDZ'!$C$8:$K$20,MATCH($D66,'2c ECN charge by LDZ'!$B$8:$B$20,0),MATCH(M$11,'2c ECN charge by LDZ'!$C$7:$K$7,0)))</f>
        <v>1.5906015458720733</v>
      </c>
      <c r="N66" s="83">
        <f>IF(N14="-","-",N14*3.65*INDEX('2c ECN charge by LDZ'!$C$8:$K$20,MATCH($D66,'2c ECN charge by LDZ'!$B$8:$B$20,0),MATCH(N$11,'2c ECN charge by LDZ'!$C$7:$K$7,0)))</f>
        <v>1.5906015458720733</v>
      </c>
      <c r="O66" s="29"/>
      <c r="P66" s="83">
        <f>IF(P14="-","-",P14*3.65*INDEX('2c ECN charge by LDZ'!$C$8:$K$20,MATCH($D66,'2c ECN charge by LDZ'!$B$8:$B$20,0),MATCH(P$11,'2c ECN charge by LDZ'!$C$7:$K$7,0)))</f>
        <v>1.5906015458720733</v>
      </c>
      <c r="Q66" s="83">
        <f>IF(Q14="-","-",Q14*3.65*INDEX('2c ECN charge by LDZ'!$C$8:$K$20,MATCH($D66,'2c ECN charge by LDZ'!$B$8:$B$20,0),MATCH(Q$11,'2c ECN charge by LDZ'!$C$7:$K$7,0)))</f>
        <v>2.0462211466865226</v>
      </c>
      <c r="R66" s="83">
        <f>IF(R14="-","-",R14*3.65*INDEX('2c ECN charge by LDZ'!$C$8:$K$20,MATCH($D66,'2c ECN charge by LDZ'!$B$8:$B$20,0),MATCH(R$11,'2c ECN charge by LDZ'!$C$7:$K$7,0)))</f>
        <v>2.0462211466865226</v>
      </c>
      <c r="S66" s="83">
        <f>IF(S14="-","-",S14*3.65*INDEX('2c ECN charge by LDZ'!$C$8:$K$20,MATCH($D66,'2c ECN charge by LDZ'!$B$8:$B$20,0),MATCH(S$11,'2c ECN charge by LDZ'!$C$7:$K$7,0)))</f>
        <v>0.89018326091063671</v>
      </c>
      <c r="T66" s="83">
        <f>IF(T14="-","-",T14*3.65*INDEX('2c ECN charge by LDZ'!$C$8:$K$20,MATCH($D66,'2c ECN charge by LDZ'!$B$8:$B$20,0),MATCH(T$11,'2c ECN charge by LDZ'!$C$7:$K$7,0)))</f>
        <v>0.89018326091063671</v>
      </c>
      <c r="U66" s="83">
        <f>IF(U14="-","-",U14*3.65*INDEX('2c ECN charge by LDZ'!$C$8:$K$20,MATCH($D66,'2c ECN charge by LDZ'!$B$8:$B$20,0),MATCH(U$11,'2c ECN charge by LDZ'!$C$7:$K$7,0)))</f>
        <v>7.1929394711632817</v>
      </c>
      <c r="V66" s="83">
        <f>IF(V14="-","-",V14*3.65*INDEX('2c ECN charge by LDZ'!$C$8:$K$20,MATCH($D66,'2c ECN charge by LDZ'!$B$8:$B$20,0),MATCH(V$11,'2c ECN charge by LDZ'!$C$7:$K$7,0)))</f>
        <v>7.1929394711632817</v>
      </c>
      <c r="W66" s="83">
        <f>IF(W14="-","-",W14*3.65*INDEX('2c ECN charge by LDZ'!$C$8:$K$20,MATCH($D66,'2c ECN charge by LDZ'!$B$8:$B$20,0),MATCH(W$11,'2c ECN charge by LDZ'!$C$7:$K$7,0)))</f>
        <v>11.103465416927095</v>
      </c>
      <c r="X66" s="83">
        <f>IF(X14="-","-",X14*3.65*INDEX('2c ECN charge by LDZ'!$C$8:$K$20,MATCH($D66,'2c ECN charge by LDZ'!$B$8:$B$20,0),MATCH(X$11,'2c ECN charge by LDZ'!$C$7:$K$7,0)))</f>
        <v>11.103465416927095</v>
      </c>
      <c r="Y66" s="83" t="str">
        <f>IF(Y14="-","-",Y14*3.65*INDEX('2c ECN charge by LDZ'!$C$8:$K$20,MATCH($D66,'2c ECN charge by LDZ'!$B$8:$B$20,0),MATCH(Y$11,'2c ECN charge by LDZ'!$C$7:$K$7,0)))</f>
        <v>-</v>
      </c>
      <c r="Z66" s="83" t="str">
        <f>IF(Z14="-","-",Z14*3.65*INDEX('2c ECN charge by LDZ'!$C$8:$K$20,MATCH($D66,'2c ECN charge by LDZ'!$B$8:$B$20,0),MATCH(Z$11,'2c ECN charge by LDZ'!$C$7:$K$7,0)))</f>
        <v>-</v>
      </c>
    </row>
    <row r="67" spans="2:26">
      <c r="B67" s="201"/>
      <c r="C67" s="201"/>
      <c r="D67" s="74" t="s">
        <v>159</v>
      </c>
      <c r="E67" s="189"/>
      <c r="F67" s="29"/>
      <c r="G67" s="83">
        <f>IF(G15="-","-",G15*3.65*INDEX('2c ECN charge by LDZ'!$C$8:$K$20,MATCH($D67,'2c ECN charge by LDZ'!$B$8:$B$20,0),MATCH(G$11,'2c ECN charge by LDZ'!$C$7:$K$7,0)))</f>
        <v>0.81426950055507674</v>
      </c>
      <c r="H67" s="83">
        <f>IF(H15="-","-",H15*3.65*INDEX('2c ECN charge by LDZ'!$C$8:$K$20,MATCH($D67,'2c ECN charge by LDZ'!$B$8:$B$20,0),MATCH(H$11,'2c ECN charge by LDZ'!$C$7:$K$7,0)))</f>
        <v>0.81426950055507674</v>
      </c>
      <c r="I67" s="83">
        <f>IF(I15="-","-",I15*3.65*INDEX('2c ECN charge by LDZ'!$C$8:$K$20,MATCH($D67,'2c ECN charge by LDZ'!$B$8:$B$20,0),MATCH(I$11,'2c ECN charge by LDZ'!$C$7:$K$7,0)))</f>
        <v>0.76894288980144798</v>
      </c>
      <c r="J67" s="83">
        <f>IF(J15="-","-",J15*3.65*INDEX('2c ECN charge by LDZ'!$C$8:$K$20,MATCH($D67,'2c ECN charge by LDZ'!$B$8:$B$20,0),MATCH(J$11,'2c ECN charge by LDZ'!$C$7:$K$7,0)))</f>
        <v>0.76894288980144798</v>
      </c>
      <c r="K67" s="83">
        <f>IF(K15="-","-",K15*3.65*INDEX('2c ECN charge by LDZ'!$C$8:$K$20,MATCH($D67,'2c ECN charge by LDZ'!$B$8:$B$20,0),MATCH(K$11,'2c ECN charge by LDZ'!$C$7:$K$7,0)))</f>
        <v>0.7450759322844599</v>
      </c>
      <c r="L67" s="83">
        <f>IF(L15="-","-",L15*3.65*INDEX('2c ECN charge by LDZ'!$C$8:$K$20,MATCH($D67,'2c ECN charge by LDZ'!$B$8:$B$20,0),MATCH(L$11,'2c ECN charge by LDZ'!$C$7:$K$7,0)))</f>
        <v>0.7450759322844599</v>
      </c>
      <c r="M67" s="83">
        <f>IF(M15="-","-",M15*3.65*INDEX('2c ECN charge by LDZ'!$C$8:$K$20,MATCH($D67,'2c ECN charge by LDZ'!$B$8:$B$20,0),MATCH(M$11,'2c ECN charge by LDZ'!$C$7:$K$7,0)))</f>
        <v>1.0743284099006134</v>
      </c>
      <c r="N67" s="83">
        <f>IF(N15="-","-",N15*3.65*INDEX('2c ECN charge by LDZ'!$C$8:$K$20,MATCH($D67,'2c ECN charge by LDZ'!$B$8:$B$20,0),MATCH(N$11,'2c ECN charge by LDZ'!$C$7:$K$7,0)))</f>
        <v>1.0743284099006134</v>
      </c>
      <c r="O67" s="29"/>
      <c r="P67" s="83">
        <f>IF(P15="-","-",P15*3.65*INDEX('2c ECN charge by LDZ'!$C$8:$K$20,MATCH($D67,'2c ECN charge by LDZ'!$B$8:$B$20,0),MATCH(P$11,'2c ECN charge by LDZ'!$C$7:$K$7,0)))</f>
        <v>1.0743284099006134</v>
      </c>
      <c r="Q67" s="83">
        <f>IF(Q15="-","-",Q15*3.65*INDEX('2c ECN charge by LDZ'!$C$8:$K$20,MATCH($D67,'2c ECN charge by LDZ'!$B$8:$B$20,0),MATCH(Q$11,'2c ECN charge by LDZ'!$C$7:$K$7,0)))</f>
        <v>0.79993226366368886</v>
      </c>
      <c r="R67" s="83">
        <f>IF(R15="-","-",R15*3.65*INDEX('2c ECN charge by LDZ'!$C$8:$K$20,MATCH($D67,'2c ECN charge by LDZ'!$B$8:$B$20,0),MATCH(R$11,'2c ECN charge by LDZ'!$C$7:$K$7,0)))</f>
        <v>0.79993226366368886</v>
      </c>
      <c r="S67" s="83">
        <f>IF(S15="-","-",S15*3.65*INDEX('2c ECN charge by LDZ'!$C$8:$K$20,MATCH($D67,'2c ECN charge by LDZ'!$B$8:$B$20,0),MATCH(S$11,'2c ECN charge by LDZ'!$C$7:$K$7,0)))</f>
        <v>0.34210236653824988</v>
      </c>
      <c r="T67" s="83">
        <f>IF(T15="-","-",T15*3.65*INDEX('2c ECN charge by LDZ'!$C$8:$K$20,MATCH($D67,'2c ECN charge by LDZ'!$B$8:$B$20,0),MATCH(T$11,'2c ECN charge by LDZ'!$C$7:$K$7,0)))</f>
        <v>0.34210236653824988</v>
      </c>
      <c r="U67" s="83">
        <f>IF(U15="-","-",U15*3.65*INDEX('2c ECN charge by LDZ'!$C$8:$K$20,MATCH($D67,'2c ECN charge by LDZ'!$B$8:$B$20,0),MATCH(U$11,'2c ECN charge by LDZ'!$C$7:$K$7,0)))</f>
        <v>6.8803224974493018</v>
      </c>
      <c r="V67" s="83">
        <f>IF(V15="-","-",V15*3.65*INDEX('2c ECN charge by LDZ'!$C$8:$K$20,MATCH($D67,'2c ECN charge by LDZ'!$B$8:$B$20,0),MATCH(V$11,'2c ECN charge by LDZ'!$C$7:$K$7,0)))</f>
        <v>6.8803224974493018</v>
      </c>
      <c r="W67" s="83">
        <f>IF(W15="-","-",W15*3.65*INDEX('2c ECN charge by LDZ'!$C$8:$K$20,MATCH($D67,'2c ECN charge by LDZ'!$B$8:$B$20,0),MATCH(W$11,'2c ECN charge by LDZ'!$C$7:$K$7,0)))</f>
        <v>10.315001868560941</v>
      </c>
      <c r="X67" s="83">
        <f>IF(X15="-","-",X15*3.65*INDEX('2c ECN charge by LDZ'!$C$8:$K$20,MATCH($D67,'2c ECN charge by LDZ'!$B$8:$B$20,0),MATCH(X$11,'2c ECN charge by LDZ'!$C$7:$K$7,0)))</f>
        <v>10.315001868560941</v>
      </c>
      <c r="Y67" s="83" t="str">
        <f>IF(Y15="-","-",Y15*3.65*INDEX('2c ECN charge by LDZ'!$C$8:$K$20,MATCH($D67,'2c ECN charge by LDZ'!$B$8:$B$20,0),MATCH(Y$11,'2c ECN charge by LDZ'!$C$7:$K$7,0)))</f>
        <v>-</v>
      </c>
      <c r="Z67" s="83" t="str">
        <f>IF(Z15="-","-",Z15*3.65*INDEX('2c ECN charge by LDZ'!$C$8:$K$20,MATCH($D67,'2c ECN charge by LDZ'!$B$8:$B$20,0),MATCH(Z$11,'2c ECN charge by LDZ'!$C$7:$K$7,0)))</f>
        <v>-</v>
      </c>
    </row>
    <row r="68" spans="2:26">
      <c r="B68" s="201"/>
      <c r="C68" s="201"/>
      <c r="D68" s="74" t="s">
        <v>160</v>
      </c>
      <c r="E68" s="189"/>
      <c r="F68" s="29"/>
      <c r="G68" s="83">
        <f>IF(G16="-","-",G16*3.65*INDEX('2c ECN charge by LDZ'!$C$8:$K$20,MATCH($D68,'2c ECN charge by LDZ'!$B$8:$B$20,0),MATCH(G$11,'2c ECN charge by LDZ'!$C$7:$K$7,0)))</f>
        <v>4.7014380426699622</v>
      </c>
      <c r="H68" s="83">
        <f>IF(H16="-","-",H16*3.65*INDEX('2c ECN charge by LDZ'!$C$8:$K$20,MATCH($D68,'2c ECN charge by LDZ'!$B$8:$B$20,0),MATCH(H$11,'2c ECN charge by LDZ'!$C$7:$K$7,0)))</f>
        <v>4.7014380426699622</v>
      </c>
      <c r="I68" s="83">
        <f>IF(I16="-","-",I16*3.65*INDEX('2c ECN charge by LDZ'!$C$8:$K$20,MATCH($D68,'2c ECN charge by LDZ'!$B$8:$B$20,0),MATCH(I$11,'2c ECN charge by LDZ'!$C$7:$K$7,0)))</f>
        <v>5.0111113477140607</v>
      </c>
      <c r="J68" s="83">
        <f>IF(J16="-","-",J16*3.65*INDEX('2c ECN charge by LDZ'!$C$8:$K$20,MATCH($D68,'2c ECN charge by LDZ'!$B$8:$B$20,0),MATCH(J$11,'2c ECN charge by LDZ'!$C$7:$K$7,0)))</f>
        <v>5.0111113477140607</v>
      </c>
      <c r="K68" s="83">
        <f>IF(K16="-","-",K16*3.65*INDEX('2c ECN charge by LDZ'!$C$8:$K$20,MATCH($D68,'2c ECN charge by LDZ'!$B$8:$B$20,0),MATCH(K$11,'2c ECN charge by LDZ'!$C$7:$K$7,0)))</f>
        <v>4.8250094097151273</v>
      </c>
      <c r="L68" s="83">
        <f>IF(L16="-","-",L16*3.65*INDEX('2c ECN charge by LDZ'!$C$8:$K$20,MATCH($D68,'2c ECN charge by LDZ'!$B$8:$B$20,0),MATCH(L$11,'2c ECN charge by LDZ'!$C$7:$K$7,0)))</f>
        <v>4.8250094097151273</v>
      </c>
      <c r="M68" s="83">
        <f>IF(M16="-","-",M16*3.65*INDEX('2c ECN charge by LDZ'!$C$8:$K$20,MATCH($D68,'2c ECN charge by LDZ'!$B$8:$B$20,0),MATCH(M$11,'2c ECN charge by LDZ'!$C$7:$K$7,0)))</f>
        <v>4.8476231858868513</v>
      </c>
      <c r="N68" s="83">
        <f>IF(N16="-","-",N16*3.65*INDEX('2c ECN charge by LDZ'!$C$8:$K$20,MATCH($D68,'2c ECN charge by LDZ'!$B$8:$B$20,0),MATCH(N$11,'2c ECN charge by LDZ'!$C$7:$K$7,0)))</f>
        <v>4.8476231858868513</v>
      </c>
      <c r="O68" s="29"/>
      <c r="P68" s="83">
        <f>IF(P16="-","-",P16*3.65*INDEX('2c ECN charge by LDZ'!$C$8:$K$20,MATCH($D68,'2c ECN charge by LDZ'!$B$8:$B$20,0),MATCH(P$11,'2c ECN charge by LDZ'!$C$7:$K$7,0)))</f>
        <v>4.8476231858868513</v>
      </c>
      <c r="Q68" s="83">
        <f>IF(Q16="-","-",Q16*3.65*INDEX('2c ECN charge by LDZ'!$C$8:$K$20,MATCH($D68,'2c ECN charge by LDZ'!$B$8:$B$20,0),MATCH(Q$11,'2c ECN charge by LDZ'!$C$7:$K$7,0)))</f>
        <v>5.2546149032132758</v>
      </c>
      <c r="R68" s="83">
        <f>IF(R16="-","-",R16*3.65*INDEX('2c ECN charge by LDZ'!$C$8:$K$20,MATCH($D68,'2c ECN charge by LDZ'!$B$8:$B$20,0),MATCH(R$11,'2c ECN charge by LDZ'!$C$7:$K$7,0)))</f>
        <v>5.2546149032132758</v>
      </c>
      <c r="S68" s="83">
        <f>IF(S16="-","-",S16*3.65*INDEX('2c ECN charge by LDZ'!$C$8:$K$20,MATCH($D68,'2c ECN charge by LDZ'!$B$8:$B$20,0),MATCH(S$11,'2c ECN charge by LDZ'!$C$7:$K$7,0)))</f>
        <v>4.0689683544989004</v>
      </c>
      <c r="T68" s="83">
        <f>IF(T16="-","-",T16*3.65*INDEX('2c ECN charge by LDZ'!$C$8:$K$20,MATCH($D68,'2c ECN charge by LDZ'!$B$8:$B$20,0),MATCH(T$11,'2c ECN charge by LDZ'!$C$7:$K$7,0)))</f>
        <v>4.0689683544989004</v>
      </c>
      <c r="U68" s="83">
        <f>IF(U16="-","-",U16*3.65*INDEX('2c ECN charge by LDZ'!$C$8:$K$20,MATCH($D68,'2c ECN charge by LDZ'!$B$8:$B$20,0),MATCH(U$11,'2c ECN charge by LDZ'!$C$7:$K$7,0)))</f>
        <v>7.2067172695611346</v>
      </c>
      <c r="V68" s="83">
        <f>IF(V16="-","-",V16*3.65*INDEX('2c ECN charge by LDZ'!$C$8:$K$20,MATCH($D68,'2c ECN charge by LDZ'!$B$8:$B$20,0),MATCH(V$11,'2c ECN charge by LDZ'!$C$7:$K$7,0)))</f>
        <v>7.2067172695611346</v>
      </c>
      <c r="W68" s="83">
        <f>IF(W16="-","-",W16*3.65*INDEX('2c ECN charge by LDZ'!$C$8:$K$20,MATCH($D68,'2c ECN charge by LDZ'!$B$8:$B$20,0),MATCH(W$11,'2c ECN charge by LDZ'!$C$7:$K$7,0)))</f>
        <v>12.114323458412917</v>
      </c>
      <c r="X68" s="83">
        <f>IF(X16="-","-",X16*3.65*INDEX('2c ECN charge by LDZ'!$C$8:$K$20,MATCH($D68,'2c ECN charge by LDZ'!$B$8:$B$20,0),MATCH(X$11,'2c ECN charge by LDZ'!$C$7:$K$7,0)))</f>
        <v>12.114323458412917</v>
      </c>
      <c r="Y68" s="83" t="str">
        <f>IF(Y16="-","-",Y16*3.65*INDEX('2c ECN charge by LDZ'!$C$8:$K$20,MATCH($D68,'2c ECN charge by LDZ'!$B$8:$B$20,0),MATCH(Y$11,'2c ECN charge by LDZ'!$C$7:$K$7,0)))</f>
        <v>-</v>
      </c>
      <c r="Z68" s="83" t="str">
        <f>IF(Z16="-","-",Z16*3.65*INDEX('2c ECN charge by LDZ'!$C$8:$K$20,MATCH($D68,'2c ECN charge by LDZ'!$B$8:$B$20,0),MATCH(Z$11,'2c ECN charge by LDZ'!$C$7:$K$7,0)))</f>
        <v>-</v>
      </c>
    </row>
    <row r="69" spans="2:26">
      <c r="B69" s="201"/>
      <c r="C69" s="201"/>
      <c r="D69" s="74" t="s">
        <v>161</v>
      </c>
      <c r="E69" s="189"/>
      <c r="F69" s="29"/>
      <c r="G69" s="83">
        <f>IF(G17="-","-",G17*3.65*INDEX('2c ECN charge by LDZ'!$C$8:$K$20,MATCH($D69,'2c ECN charge by LDZ'!$B$8:$B$20,0),MATCH(G$11,'2c ECN charge by LDZ'!$C$7:$K$7,0)))</f>
        <v>7.8331234218978789</v>
      </c>
      <c r="H69" s="83">
        <f>IF(H17="-","-",H17*3.65*INDEX('2c ECN charge by LDZ'!$C$8:$K$20,MATCH($D69,'2c ECN charge by LDZ'!$B$8:$B$20,0),MATCH(H$11,'2c ECN charge by LDZ'!$C$7:$K$7,0)))</f>
        <v>7.8331234218978789</v>
      </c>
      <c r="I69" s="83">
        <f>IF(I17="-","-",I17*3.65*INDEX('2c ECN charge by LDZ'!$C$8:$K$20,MATCH($D69,'2c ECN charge by LDZ'!$B$8:$B$20,0),MATCH(I$11,'2c ECN charge by LDZ'!$C$7:$K$7,0)))</f>
        <v>8.7127589712322315</v>
      </c>
      <c r="J69" s="83">
        <f>IF(J17="-","-",J17*3.65*INDEX('2c ECN charge by LDZ'!$C$8:$K$20,MATCH($D69,'2c ECN charge by LDZ'!$B$8:$B$20,0),MATCH(J$11,'2c ECN charge by LDZ'!$C$7:$K$7,0)))</f>
        <v>8.7127589712322315</v>
      </c>
      <c r="K69" s="83">
        <f>IF(K17="-","-",K17*3.65*INDEX('2c ECN charge by LDZ'!$C$8:$K$20,MATCH($D69,'2c ECN charge by LDZ'!$B$8:$B$20,0),MATCH(K$11,'2c ECN charge by LDZ'!$C$7:$K$7,0)))</f>
        <v>8.5399092444056635</v>
      </c>
      <c r="L69" s="83">
        <f>IF(L17="-","-",L17*3.65*INDEX('2c ECN charge by LDZ'!$C$8:$K$20,MATCH($D69,'2c ECN charge by LDZ'!$B$8:$B$20,0),MATCH(L$11,'2c ECN charge by LDZ'!$C$7:$K$7,0)))</f>
        <v>8.5399092444056635</v>
      </c>
      <c r="M69" s="83">
        <f>IF(M17="-","-",M17*3.65*INDEX('2c ECN charge by LDZ'!$C$8:$K$20,MATCH($D69,'2c ECN charge by LDZ'!$B$8:$B$20,0),MATCH(M$11,'2c ECN charge by LDZ'!$C$7:$K$7,0)))</f>
        <v>8.5358698266595585</v>
      </c>
      <c r="N69" s="83">
        <f>IF(N17="-","-",N17*3.65*INDEX('2c ECN charge by LDZ'!$C$8:$K$20,MATCH($D69,'2c ECN charge by LDZ'!$B$8:$B$20,0),MATCH(N$11,'2c ECN charge by LDZ'!$C$7:$K$7,0)))</f>
        <v>8.5358698266595585</v>
      </c>
      <c r="O69" s="29"/>
      <c r="P69" s="83">
        <f>IF(P17="-","-",P17*3.65*INDEX('2c ECN charge by LDZ'!$C$8:$K$20,MATCH($D69,'2c ECN charge by LDZ'!$B$8:$B$20,0),MATCH(P$11,'2c ECN charge by LDZ'!$C$7:$K$7,0)))</f>
        <v>8.5358698266595585</v>
      </c>
      <c r="Q69" s="83">
        <f>IF(Q17="-","-",Q17*3.65*INDEX('2c ECN charge by LDZ'!$C$8:$K$20,MATCH($D69,'2c ECN charge by LDZ'!$B$8:$B$20,0),MATCH(Q$11,'2c ECN charge by LDZ'!$C$7:$K$7,0)))</f>
        <v>8.5372124254077235</v>
      </c>
      <c r="R69" s="83">
        <f>IF(R17="-","-",R17*3.65*INDEX('2c ECN charge by LDZ'!$C$8:$K$20,MATCH($D69,'2c ECN charge by LDZ'!$B$8:$B$20,0),MATCH(R$11,'2c ECN charge by LDZ'!$C$7:$K$7,0)))</f>
        <v>8.5372124254077235</v>
      </c>
      <c r="S69" s="83">
        <f>IF(S17="-","-",S17*3.65*INDEX('2c ECN charge by LDZ'!$C$8:$K$20,MATCH($D69,'2c ECN charge by LDZ'!$B$8:$B$20,0),MATCH(S$11,'2c ECN charge by LDZ'!$C$7:$K$7,0)))</f>
        <v>7.4611299404873099</v>
      </c>
      <c r="T69" s="83">
        <f>IF(T17="-","-",T17*3.65*INDEX('2c ECN charge by LDZ'!$C$8:$K$20,MATCH($D69,'2c ECN charge by LDZ'!$B$8:$B$20,0),MATCH(T$11,'2c ECN charge by LDZ'!$C$7:$K$7,0)))</f>
        <v>7.4611299404873099</v>
      </c>
      <c r="U69" s="83">
        <f>IF(U17="-","-",U17*3.65*INDEX('2c ECN charge by LDZ'!$C$8:$K$20,MATCH($D69,'2c ECN charge by LDZ'!$B$8:$B$20,0),MATCH(U$11,'2c ECN charge by LDZ'!$C$7:$K$7,0)))</f>
        <v>6.9839228295819957</v>
      </c>
      <c r="V69" s="83">
        <f>IF(V17="-","-",V17*3.65*INDEX('2c ECN charge by LDZ'!$C$8:$K$20,MATCH($D69,'2c ECN charge by LDZ'!$B$8:$B$20,0),MATCH(V$11,'2c ECN charge by LDZ'!$C$7:$K$7,0)))</f>
        <v>6.9839228295819957</v>
      </c>
      <c r="W69" s="83">
        <f>IF(W17="-","-",W17*3.65*INDEX('2c ECN charge by LDZ'!$C$8:$K$20,MATCH($D69,'2c ECN charge by LDZ'!$B$8:$B$20,0),MATCH(W$11,'2c ECN charge by LDZ'!$C$7:$K$7,0)))</f>
        <v>10.192307692307692</v>
      </c>
      <c r="X69" s="83">
        <f>IF(X17="-","-",X17*3.65*INDEX('2c ECN charge by LDZ'!$C$8:$K$20,MATCH($D69,'2c ECN charge by LDZ'!$B$8:$B$20,0),MATCH(X$11,'2c ECN charge by LDZ'!$C$7:$K$7,0)))</f>
        <v>10.192307692307692</v>
      </c>
      <c r="Y69" s="83" t="str">
        <f>IF(Y17="-","-",Y17*3.65*INDEX('2c ECN charge by LDZ'!$C$8:$K$20,MATCH($D69,'2c ECN charge by LDZ'!$B$8:$B$20,0),MATCH(Y$11,'2c ECN charge by LDZ'!$C$7:$K$7,0)))</f>
        <v>-</v>
      </c>
      <c r="Z69" s="83" t="str">
        <f>IF(Z17="-","-",Z17*3.65*INDEX('2c ECN charge by LDZ'!$C$8:$K$20,MATCH($D69,'2c ECN charge by LDZ'!$B$8:$B$20,0),MATCH(Z$11,'2c ECN charge by LDZ'!$C$7:$K$7,0)))</f>
        <v>-</v>
      </c>
    </row>
    <row r="70" spans="2:26">
      <c r="B70" s="201"/>
      <c r="C70" s="201"/>
      <c r="D70" s="74" t="s">
        <v>162</v>
      </c>
      <c r="E70" s="189"/>
      <c r="F70" s="29"/>
      <c r="G70" s="83">
        <f>IF(G18="-","-",G18*3.65*INDEX('2c ECN charge by LDZ'!$C$8:$K$20,MATCH($D70,'2c ECN charge by LDZ'!$B$8:$B$20,0),MATCH(G$11,'2c ECN charge by LDZ'!$C$7:$K$7,0)))</f>
        <v>7.1542970223970076E-2</v>
      </c>
      <c r="H70" s="83">
        <f>IF(H18="-","-",H18*3.65*INDEX('2c ECN charge by LDZ'!$C$8:$K$20,MATCH($D70,'2c ECN charge by LDZ'!$B$8:$B$20,0),MATCH(H$11,'2c ECN charge by LDZ'!$C$7:$K$7,0)))</f>
        <v>7.1542970223970076E-2</v>
      </c>
      <c r="I70" s="83">
        <f>IF(I18="-","-",I18*3.65*INDEX('2c ECN charge by LDZ'!$C$8:$K$20,MATCH($D70,'2c ECN charge by LDZ'!$B$8:$B$20,0),MATCH(I$11,'2c ECN charge by LDZ'!$C$7:$K$7,0)))</f>
        <v>0.13208372095101828</v>
      </c>
      <c r="J70" s="83">
        <f>IF(J18="-","-",J18*3.65*INDEX('2c ECN charge by LDZ'!$C$8:$K$20,MATCH($D70,'2c ECN charge by LDZ'!$B$8:$B$20,0),MATCH(J$11,'2c ECN charge by LDZ'!$C$7:$K$7,0)))</f>
        <v>0.13208372095101828</v>
      </c>
      <c r="K70" s="83">
        <f>IF(K18="-","-",K18*3.65*INDEX('2c ECN charge by LDZ'!$C$8:$K$20,MATCH($D70,'2c ECN charge by LDZ'!$B$8:$B$20,0),MATCH(K$11,'2c ECN charge by LDZ'!$C$7:$K$7,0)))</f>
        <v>0.14426826098258383</v>
      </c>
      <c r="L70" s="83">
        <f>IF(L18="-","-",L18*3.65*INDEX('2c ECN charge by LDZ'!$C$8:$K$20,MATCH($D70,'2c ECN charge by LDZ'!$B$8:$B$20,0),MATCH(L$11,'2c ECN charge by LDZ'!$C$7:$K$7,0)))</f>
        <v>0.14426826098258383</v>
      </c>
      <c r="M70" s="83">
        <f>IF(M18="-","-",M18*3.65*INDEX('2c ECN charge by LDZ'!$C$8:$K$20,MATCH($D70,'2c ECN charge by LDZ'!$B$8:$B$20,0),MATCH(M$11,'2c ECN charge by LDZ'!$C$7:$K$7,0)))</f>
        <v>7.0796460176991136E-2</v>
      </c>
      <c r="N70" s="83">
        <f>IF(N18="-","-",N18*3.65*INDEX('2c ECN charge by LDZ'!$C$8:$K$20,MATCH($D70,'2c ECN charge by LDZ'!$B$8:$B$20,0),MATCH(N$11,'2c ECN charge by LDZ'!$C$7:$K$7,0)))</f>
        <v>7.0796460176991136E-2</v>
      </c>
      <c r="O70" s="29"/>
      <c r="P70" s="83">
        <f>IF(P18="-","-",P18*3.65*INDEX('2c ECN charge by LDZ'!$C$8:$K$20,MATCH($D70,'2c ECN charge by LDZ'!$B$8:$B$20,0),MATCH(P$11,'2c ECN charge by LDZ'!$C$7:$K$7,0)))</f>
        <v>7.0796460176991136E-2</v>
      </c>
      <c r="Q70" s="83">
        <f>IF(Q18="-","-",Q18*3.65*INDEX('2c ECN charge by LDZ'!$C$8:$K$20,MATCH($D70,'2c ECN charge by LDZ'!$B$8:$B$20,0),MATCH(Q$11,'2c ECN charge by LDZ'!$C$7:$K$7,0)))</f>
        <v>4.9131478464767071E-2</v>
      </c>
      <c r="R70" s="83">
        <f>IF(R18="-","-",R18*3.65*INDEX('2c ECN charge by LDZ'!$C$8:$K$20,MATCH($D70,'2c ECN charge by LDZ'!$B$8:$B$20,0),MATCH(R$11,'2c ECN charge by LDZ'!$C$7:$K$7,0)))</f>
        <v>4.9131478464767071E-2</v>
      </c>
      <c r="S70" s="83">
        <f>IF(S18="-","-",S18*3.65*INDEX('2c ECN charge by LDZ'!$C$8:$K$20,MATCH($D70,'2c ECN charge by LDZ'!$B$8:$B$20,0),MATCH(S$11,'2c ECN charge by LDZ'!$C$7:$K$7,0)))</f>
        <v>7.0588235294117632E-2</v>
      </c>
      <c r="T70" s="83">
        <f>IF(T18="-","-",T18*3.65*INDEX('2c ECN charge by LDZ'!$C$8:$K$20,MATCH($D70,'2c ECN charge by LDZ'!$B$8:$B$20,0),MATCH(T$11,'2c ECN charge by LDZ'!$C$7:$K$7,0)))</f>
        <v>7.0588235294117632E-2</v>
      </c>
      <c r="U70" s="83">
        <f>IF(U18="-","-",U18*3.65*INDEX('2c ECN charge by LDZ'!$C$8:$K$20,MATCH($D70,'2c ECN charge by LDZ'!$B$8:$B$20,0),MATCH(U$11,'2c ECN charge by LDZ'!$C$7:$K$7,0)))</f>
        <v>8.6194577505632779</v>
      </c>
      <c r="V70" s="83">
        <f>IF(V18="-","-",V18*3.65*INDEX('2c ECN charge by LDZ'!$C$8:$K$20,MATCH($D70,'2c ECN charge by LDZ'!$B$8:$B$20,0),MATCH(V$11,'2c ECN charge by LDZ'!$C$7:$K$7,0)))</f>
        <v>8.6194577505632779</v>
      </c>
      <c r="W70" s="83">
        <f>IF(W18="-","-",W18*3.65*INDEX('2c ECN charge by LDZ'!$C$8:$K$20,MATCH($D70,'2c ECN charge by LDZ'!$B$8:$B$20,0),MATCH(W$11,'2c ECN charge by LDZ'!$C$7:$K$7,0)))</f>
        <v>12.61607461892871</v>
      </c>
      <c r="X70" s="83">
        <f>IF(X18="-","-",X18*3.65*INDEX('2c ECN charge by LDZ'!$C$8:$K$20,MATCH($D70,'2c ECN charge by LDZ'!$B$8:$B$20,0),MATCH(X$11,'2c ECN charge by LDZ'!$C$7:$K$7,0)))</f>
        <v>12.61607461892871</v>
      </c>
      <c r="Y70" s="83" t="str">
        <f>IF(Y18="-","-",Y18*3.65*INDEX('2c ECN charge by LDZ'!$C$8:$K$20,MATCH($D70,'2c ECN charge by LDZ'!$B$8:$B$20,0),MATCH(Y$11,'2c ECN charge by LDZ'!$C$7:$K$7,0)))</f>
        <v>-</v>
      </c>
      <c r="Z70" s="83" t="str">
        <f>IF(Z18="-","-",Z18*3.65*INDEX('2c ECN charge by LDZ'!$C$8:$K$20,MATCH($D70,'2c ECN charge by LDZ'!$B$8:$B$20,0),MATCH(Z$11,'2c ECN charge by LDZ'!$C$7:$K$7,0)))</f>
        <v>-</v>
      </c>
    </row>
    <row r="71" spans="2:26">
      <c r="B71" s="201"/>
      <c r="C71" s="201"/>
      <c r="D71" s="74" t="s">
        <v>163</v>
      </c>
      <c r="E71" s="189"/>
      <c r="F71" s="29"/>
      <c r="G71" s="83">
        <f>IF(G19="-","-",G19*3.65*INDEX('2c ECN charge by LDZ'!$C$8:$K$20,MATCH($D71,'2c ECN charge by LDZ'!$B$8:$B$20,0),MATCH(G$11,'2c ECN charge by LDZ'!$C$7:$K$7,0)))</f>
        <v>6.4271186440677974</v>
      </c>
      <c r="H71" s="83">
        <f>IF(H19="-","-",H19*3.65*INDEX('2c ECN charge by LDZ'!$C$8:$K$20,MATCH($D71,'2c ECN charge by LDZ'!$B$8:$B$20,0),MATCH(H$11,'2c ECN charge by LDZ'!$C$7:$K$7,0)))</f>
        <v>6.4271186440677974</v>
      </c>
      <c r="I71" s="83">
        <f>IF(I19="-","-",I19*3.65*INDEX('2c ECN charge by LDZ'!$C$8:$K$20,MATCH($D71,'2c ECN charge by LDZ'!$B$8:$B$20,0),MATCH(I$11,'2c ECN charge by LDZ'!$C$7:$K$7,0)))</f>
        <v>6.845070422535211</v>
      </c>
      <c r="J71" s="83">
        <f>IF(J19="-","-",J19*3.65*INDEX('2c ECN charge by LDZ'!$C$8:$K$20,MATCH($D71,'2c ECN charge by LDZ'!$B$8:$B$20,0),MATCH(J$11,'2c ECN charge by LDZ'!$C$7:$K$7,0)))</f>
        <v>6.845070422535211</v>
      </c>
      <c r="K71" s="83">
        <f>IF(K19="-","-",K19*3.65*INDEX('2c ECN charge by LDZ'!$C$8:$K$20,MATCH($D71,'2c ECN charge by LDZ'!$B$8:$B$20,0),MATCH(K$11,'2c ECN charge by LDZ'!$C$7:$K$7,0)))</f>
        <v>7.3263157894736839</v>
      </c>
      <c r="L71" s="83">
        <f>IF(L19="-","-",L19*3.65*INDEX('2c ECN charge by LDZ'!$C$8:$K$20,MATCH($D71,'2c ECN charge by LDZ'!$B$8:$B$20,0),MATCH(L$11,'2c ECN charge by LDZ'!$C$7:$K$7,0)))</f>
        <v>7.3263157894736839</v>
      </c>
      <c r="M71" s="83">
        <f>IF(M19="-","-",M19*3.65*INDEX('2c ECN charge by LDZ'!$C$8:$K$20,MATCH($D71,'2c ECN charge by LDZ'!$B$8:$B$20,0),MATCH(M$11,'2c ECN charge by LDZ'!$C$7:$K$7,0)))</f>
        <v>7.1914893617021294</v>
      </c>
      <c r="N71" s="83">
        <f>IF(N19="-","-",N19*3.65*INDEX('2c ECN charge by LDZ'!$C$8:$K$20,MATCH($D71,'2c ECN charge by LDZ'!$B$8:$B$20,0),MATCH(N$11,'2c ECN charge by LDZ'!$C$7:$K$7,0)))</f>
        <v>7.1914893617021294</v>
      </c>
      <c r="O71" s="29"/>
      <c r="P71" s="83">
        <f>IF(P19="-","-",P19*3.65*INDEX('2c ECN charge by LDZ'!$C$8:$K$20,MATCH($D71,'2c ECN charge by LDZ'!$B$8:$B$20,0),MATCH(P$11,'2c ECN charge by LDZ'!$C$7:$K$7,0)))</f>
        <v>7.1914893617021294</v>
      </c>
      <c r="Q71" s="83">
        <f>IF(Q19="-","-",Q19*3.65*INDEX('2c ECN charge by LDZ'!$C$8:$K$20,MATCH($D71,'2c ECN charge by LDZ'!$B$8:$B$20,0),MATCH(Q$11,'2c ECN charge by LDZ'!$C$7:$K$7,0)))</f>
        <v>6.7132867132867142</v>
      </c>
      <c r="R71" s="83">
        <f>IF(R19="-","-",R19*3.65*INDEX('2c ECN charge by LDZ'!$C$8:$K$20,MATCH($D71,'2c ECN charge by LDZ'!$B$8:$B$20,0),MATCH(R$11,'2c ECN charge by LDZ'!$C$7:$K$7,0)))</f>
        <v>6.7132867132867142</v>
      </c>
      <c r="S71" s="83">
        <f>IF(S19="-","-",S19*3.65*INDEX('2c ECN charge by LDZ'!$C$8:$K$20,MATCH($D71,'2c ECN charge by LDZ'!$B$8:$B$20,0),MATCH(S$11,'2c ECN charge by LDZ'!$C$7:$K$7,0)))</f>
        <v>4.8842105263157896</v>
      </c>
      <c r="T71" s="83">
        <f>IF(T19="-","-",T19*3.65*INDEX('2c ECN charge by LDZ'!$C$8:$K$20,MATCH($D71,'2c ECN charge by LDZ'!$B$8:$B$20,0),MATCH(T$11,'2c ECN charge by LDZ'!$C$7:$K$7,0)))</f>
        <v>4.8842105263157896</v>
      </c>
      <c r="U71" s="83">
        <f>IF(U19="-","-",U19*3.65*INDEX('2c ECN charge by LDZ'!$C$8:$K$20,MATCH($D71,'2c ECN charge by LDZ'!$B$8:$B$20,0),MATCH(U$11,'2c ECN charge by LDZ'!$C$7:$K$7,0)))</f>
        <v>7.9728813559322029</v>
      </c>
      <c r="V71" s="83">
        <f>IF(V19="-","-",V19*3.65*INDEX('2c ECN charge by LDZ'!$C$8:$K$20,MATCH($D71,'2c ECN charge by LDZ'!$B$8:$B$20,0),MATCH(V$11,'2c ECN charge by LDZ'!$C$7:$K$7,0)))</f>
        <v>7.9728813559322029</v>
      </c>
      <c r="W71" s="83">
        <f>IF(W19="-","-",W19*3.65*INDEX('2c ECN charge by LDZ'!$C$8:$K$20,MATCH($D71,'2c ECN charge by LDZ'!$B$8:$B$20,0),MATCH(W$11,'2c ECN charge by LDZ'!$C$7:$K$7,0)))</f>
        <v>10.013513513513514</v>
      </c>
      <c r="X71" s="83">
        <f>IF(X19="-","-",X19*3.65*INDEX('2c ECN charge by LDZ'!$C$8:$K$20,MATCH($D71,'2c ECN charge by LDZ'!$B$8:$B$20,0),MATCH(X$11,'2c ECN charge by LDZ'!$C$7:$K$7,0)))</f>
        <v>10.013513513513514</v>
      </c>
      <c r="Y71" s="83" t="str">
        <f>IF(Y19="-","-",Y19*3.65*INDEX('2c ECN charge by LDZ'!$C$8:$K$20,MATCH($D71,'2c ECN charge by LDZ'!$B$8:$B$20,0),MATCH(Y$11,'2c ECN charge by LDZ'!$C$7:$K$7,0)))</f>
        <v>-</v>
      </c>
      <c r="Z71" s="83" t="str">
        <f>IF(Z19="-","-",Z19*3.65*INDEX('2c ECN charge by LDZ'!$C$8:$K$20,MATCH($D71,'2c ECN charge by LDZ'!$B$8:$B$20,0),MATCH(Z$11,'2c ECN charge by LDZ'!$C$7:$K$7,0)))</f>
        <v>-</v>
      </c>
    </row>
    <row r="72" spans="2:26">
      <c r="B72" s="201"/>
      <c r="C72" s="201"/>
      <c r="D72" s="74" t="s">
        <v>164</v>
      </c>
      <c r="E72" s="189"/>
      <c r="F72" s="29"/>
      <c r="G72" s="83">
        <f>IF(G20="-","-",G20*3.65*INDEX('2c ECN charge by LDZ'!$C$8:$K$20,MATCH($D72,'2c ECN charge by LDZ'!$B$8:$B$20,0),MATCH(G$11,'2c ECN charge by LDZ'!$C$7:$K$7,0)))</f>
        <v>10.191984849456562</v>
      </c>
      <c r="H72" s="83">
        <f>IF(H20="-","-",H20*3.65*INDEX('2c ECN charge by LDZ'!$C$8:$K$20,MATCH($D72,'2c ECN charge by LDZ'!$B$8:$B$20,0),MATCH(H$11,'2c ECN charge by LDZ'!$C$7:$K$7,0)))</f>
        <v>10.191984849456562</v>
      </c>
      <c r="I72" s="83">
        <f>IF(I20="-","-",I20*3.65*INDEX('2c ECN charge by LDZ'!$C$8:$K$20,MATCH($D72,'2c ECN charge by LDZ'!$B$8:$B$20,0),MATCH(I$11,'2c ECN charge by LDZ'!$C$7:$K$7,0)))</f>
        <v>10.449190493852649</v>
      </c>
      <c r="J72" s="83">
        <f>IF(J20="-","-",J20*3.65*INDEX('2c ECN charge by LDZ'!$C$8:$K$20,MATCH($D72,'2c ECN charge by LDZ'!$B$8:$B$20,0),MATCH(J$11,'2c ECN charge by LDZ'!$C$7:$K$7,0)))</f>
        <v>10.449190493852649</v>
      </c>
      <c r="K72" s="83">
        <f>IF(K20="-","-",K20*3.65*INDEX('2c ECN charge by LDZ'!$C$8:$K$20,MATCH($D72,'2c ECN charge by LDZ'!$B$8:$B$20,0),MATCH(K$11,'2c ECN charge by LDZ'!$C$7:$K$7,0)))</f>
        <v>10.620713344746751</v>
      </c>
      <c r="L72" s="83">
        <f>IF(L20="-","-",L20*3.65*INDEX('2c ECN charge by LDZ'!$C$8:$K$20,MATCH($D72,'2c ECN charge by LDZ'!$B$8:$B$20,0),MATCH(L$11,'2c ECN charge by LDZ'!$C$7:$K$7,0)))</f>
        <v>10.620713344746751</v>
      </c>
      <c r="M72" s="83">
        <f>IF(M20="-","-",M20*3.65*INDEX('2c ECN charge by LDZ'!$C$8:$K$20,MATCH($D72,'2c ECN charge by LDZ'!$B$8:$B$20,0),MATCH(M$11,'2c ECN charge by LDZ'!$C$7:$K$7,0)))</f>
        <v>11.690493357804577</v>
      </c>
      <c r="N72" s="83">
        <f>IF(N20="-","-",N20*3.65*INDEX('2c ECN charge by LDZ'!$C$8:$K$20,MATCH($D72,'2c ECN charge by LDZ'!$B$8:$B$20,0),MATCH(N$11,'2c ECN charge by LDZ'!$C$7:$K$7,0)))</f>
        <v>11.690493357804577</v>
      </c>
      <c r="O72" s="29"/>
      <c r="P72" s="83">
        <f>IF(P20="-","-",P20*3.65*INDEX('2c ECN charge by LDZ'!$C$8:$K$20,MATCH($D72,'2c ECN charge by LDZ'!$B$8:$B$20,0),MATCH(P$11,'2c ECN charge by LDZ'!$C$7:$K$7,0)))</f>
        <v>11.690493357804577</v>
      </c>
      <c r="Q72" s="83">
        <f>IF(Q20="-","-",Q20*3.65*INDEX('2c ECN charge by LDZ'!$C$8:$K$20,MATCH($D72,'2c ECN charge by LDZ'!$B$8:$B$20,0),MATCH(Q$11,'2c ECN charge by LDZ'!$C$7:$K$7,0)))</f>
        <v>13.279390247927218</v>
      </c>
      <c r="R72" s="83">
        <f>IF(R20="-","-",R20*3.65*INDEX('2c ECN charge by LDZ'!$C$8:$K$20,MATCH($D72,'2c ECN charge by LDZ'!$B$8:$B$20,0),MATCH(R$11,'2c ECN charge by LDZ'!$C$7:$K$7,0)))</f>
        <v>13.279390247927218</v>
      </c>
      <c r="S72" s="83">
        <f>IF(S20="-","-",S20*3.65*INDEX('2c ECN charge by LDZ'!$C$8:$K$20,MATCH($D72,'2c ECN charge by LDZ'!$B$8:$B$20,0),MATCH(S$11,'2c ECN charge by LDZ'!$C$7:$K$7,0)))</f>
        <v>10.053479766907685</v>
      </c>
      <c r="T72" s="83">
        <f>IF(T20="-","-",T20*3.65*INDEX('2c ECN charge by LDZ'!$C$8:$K$20,MATCH($D72,'2c ECN charge by LDZ'!$B$8:$B$20,0),MATCH(T$11,'2c ECN charge by LDZ'!$C$7:$K$7,0)))</f>
        <v>10.053479766907685</v>
      </c>
      <c r="U72" s="83">
        <f>IF(U20="-","-",U20*3.65*INDEX('2c ECN charge by LDZ'!$C$8:$K$20,MATCH($D72,'2c ECN charge by LDZ'!$B$8:$B$20,0),MATCH(U$11,'2c ECN charge by LDZ'!$C$7:$K$7,0)))</f>
        <v>8.4412986347754462</v>
      </c>
      <c r="V72" s="83">
        <f>IF(V20="-","-",V20*3.65*INDEX('2c ECN charge by LDZ'!$C$8:$K$20,MATCH($D72,'2c ECN charge by LDZ'!$B$8:$B$20,0),MATCH(V$11,'2c ECN charge by LDZ'!$C$7:$K$7,0)))</f>
        <v>8.4412986347754462</v>
      </c>
      <c r="W72" s="83">
        <f>IF(W20="-","-",W20*3.65*INDEX('2c ECN charge by LDZ'!$C$8:$K$20,MATCH($D72,'2c ECN charge by LDZ'!$B$8:$B$20,0),MATCH(W$11,'2c ECN charge by LDZ'!$C$7:$K$7,0)))</f>
        <v>10.890091996608293</v>
      </c>
      <c r="X72" s="83">
        <f>IF(X20="-","-",X20*3.65*INDEX('2c ECN charge by LDZ'!$C$8:$K$20,MATCH($D72,'2c ECN charge by LDZ'!$B$8:$B$20,0),MATCH(X$11,'2c ECN charge by LDZ'!$C$7:$K$7,0)))</f>
        <v>10.890091996608293</v>
      </c>
      <c r="Y72" s="83" t="str">
        <f>IF(Y20="-","-",Y20*3.65*INDEX('2c ECN charge by LDZ'!$C$8:$K$20,MATCH($D72,'2c ECN charge by LDZ'!$B$8:$B$20,0),MATCH(Y$11,'2c ECN charge by LDZ'!$C$7:$K$7,0)))</f>
        <v>-</v>
      </c>
      <c r="Z72" s="83" t="str">
        <f>IF(Z20="-","-",Z20*3.65*INDEX('2c ECN charge by LDZ'!$C$8:$K$20,MATCH($D72,'2c ECN charge by LDZ'!$B$8:$B$20,0),MATCH(Z$11,'2c ECN charge by LDZ'!$C$7:$K$7,0)))</f>
        <v>-</v>
      </c>
    </row>
    <row r="73" spans="2:26">
      <c r="B73" s="201"/>
      <c r="C73" s="201"/>
      <c r="D73" s="74" t="s">
        <v>165</v>
      </c>
      <c r="E73" s="189"/>
      <c r="F73" s="29"/>
      <c r="G73" s="83">
        <f>IF(G21="-","-",G21*3.65*INDEX('2c ECN charge by LDZ'!$C$8:$K$20,MATCH($D73,'2c ECN charge by LDZ'!$B$8:$B$20,0),MATCH(G$11,'2c ECN charge by LDZ'!$C$7:$K$7,0)))</f>
        <v>7.4163569924439487</v>
      </c>
      <c r="H73" s="83">
        <f>IF(H21="-","-",H21*3.65*INDEX('2c ECN charge by LDZ'!$C$8:$K$20,MATCH($D73,'2c ECN charge by LDZ'!$B$8:$B$20,0),MATCH(H$11,'2c ECN charge by LDZ'!$C$7:$K$7,0)))</f>
        <v>7.4163569924439487</v>
      </c>
      <c r="I73" s="83">
        <f>IF(I21="-","-",I21*3.65*INDEX('2c ECN charge by LDZ'!$C$8:$K$20,MATCH($D73,'2c ECN charge by LDZ'!$B$8:$B$20,0),MATCH(I$11,'2c ECN charge by LDZ'!$C$7:$K$7,0)))</f>
        <v>7.8596818294804871</v>
      </c>
      <c r="J73" s="83">
        <f>IF(J21="-","-",J21*3.65*INDEX('2c ECN charge by LDZ'!$C$8:$K$20,MATCH($D73,'2c ECN charge by LDZ'!$B$8:$B$20,0),MATCH(J$11,'2c ECN charge by LDZ'!$C$7:$K$7,0)))</f>
        <v>7.8596818294804871</v>
      </c>
      <c r="K73" s="83">
        <f>IF(K21="-","-",K21*3.65*INDEX('2c ECN charge by LDZ'!$C$8:$K$20,MATCH($D73,'2c ECN charge by LDZ'!$B$8:$B$20,0),MATCH(K$11,'2c ECN charge by LDZ'!$C$7:$K$7,0)))</f>
        <v>8.0123456790123448</v>
      </c>
      <c r="L73" s="83">
        <f>IF(L21="-","-",L21*3.65*INDEX('2c ECN charge by LDZ'!$C$8:$K$20,MATCH($D73,'2c ECN charge by LDZ'!$B$8:$B$20,0),MATCH(L$11,'2c ECN charge by LDZ'!$C$7:$K$7,0)))</f>
        <v>8.0123456790123448</v>
      </c>
      <c r="M73" s="83">
        <f>IF(M21="-","-",M21*3.65*INDEX('2c ECN charge by LDZ'!$C$8:$K$20,MATCH($D73,'2c ECN charge by LDZ'!$B$8:$B$20,0),MATCH(M$11,'2c ECN charge by LDZ'!$C$7:$K$7,0)))</f>
        <v>15.593419880361459</v>
      </c>
      <c r="N73" s="83">
        <f>IF(N21="-","-",N21*3.65*INDEX('2c ECN charge by LDZ'!$C$8:$K$20,MATCH($D73,'2c ECN charge by LDZ'!$B$8:$B$20,0),MATCH(N$11,'2c ECN charge by LDZ'!$C$7:$K$7,0)))</f>
        <v>15.593419880361459</v>
      </c>
      <c r="O73" s="29"/>
      <c r="P73" s="83">
        <f>IF(P21="-","-",P21*3.65*INDEX('2c ECN charge by LDZ'!$C$8:$K$20,MATCH($D73,'2c ECN charge by LDZ'!$B$8:$B$20,0),MATCH(P$11,'2c ECN charge by LDZ'!$C$7:$K$7,0)))</f>
        <v>15.593419880361459</v>
      </c>
      <c r="Q73" s="83">
        <f>IF(Q21="-","-",Q21*3.65*INDEX('2c ECN charge by LDZ'!$C$8:$K$20,MATCH($D73,'2c ECN charge by LDZ'!$B$8:$B$20,0),MATCH(Q$11,'2c ECN charge by LDZ'!$C$7:$K$7,0)))</f>
        <v>16.259481227803143</v>
      </c>
      <c r="R73" s="83">
        <f>IF(R21="-","-",R21*3.65*INDEX('2c ECN charge by LDZ'!$C$8:$K$20,MATCH($D73,'2c ECN charge by LDZ'!$B$8:$B$20,0),MATCH(R$11,'2c ECN charge by LDZ'!$C$7:$K$7,0)))</f>
        <v>16.259481227803143</v>
      </c>
      <c r="S73" s="83">
        <f>IF(S21="-","-",S21*3.65*INDEX('2c ECN charge by LDZ'!$C$8:$K$20,MATCH($D73,'2c ECN charge by LDZ'!$B$8:$B$20,0),MATCH(S$11,'2c ECN charge by LDZ'!$C$7:$K$7,0)))</f>
        <v>9.638035646568067</v>
      </c>
      <c r="T73" s="83">
        <f>IF(T21="-","-",T21*3.65*INDEX('2c ECN charge by LDZ'!$C$8:$K$20,MATCH($D73,'2c ECN charge by LDZ'!$B$8:$B$20,0),MATCH(T$11,'2c ECN charge by LDZ'!$C$7:$K$7,0)))</f>
        <v>9.638035646568067</v>
      </c>
      <c r="U73" s="83">
        <f>IF(U21="-","-",U21*3.65*INDEX('2c ECN charge by LDZ'!$C$8:$K$20,MATCH($D73,'2c ECN charge by LDZ'!$B$8:$B$20,0),MATCH(U$11,'2c ECN charge by LDZ'!$C$7:$K$7,0)))</f>
        <v>6.4008232556963254</v>
      </c>
      <c r="V73" s="83">
        <f>IF(V21="-","-",V21*3.65*INDEX('2c ECN charge by LDZ'!$C$8:$K$20,MATCH($D73,'2c ECN charge by LDZ'!$B$8:$B$20,0),MATCH(V$11,'2c ECN charge by LDZ'!$C$7:$K$7,0)))</f>
        <v>6.4008232556963254</v>
      </c>
      <c r="W73" s="83">
        <f>IF(W21="-","-",W21*3.65*INDEX('2c ECN charge by LDZ'!$C$8:$K$20,MATCH($D73,'2c ECN charge by LDZ'!$B$8:$B$20,0),MATCH(W$11,'2c ECN charge by LDZ'!$C$7:$K$7,0)))</f>
        <v>13.331616131138111</v>
      </c>
      <c r="X73" s="83">
        <f>IF(X21="-","-",X21*3.65*INDEX('2c ECN charge by LDZ'!$C$8:$K$20,MATCH($D73,'2c ECN charge by LDZ'!$B$8:$B$20,0),MATCH(X$11,'2c ECN charge by LDZ'!$C$7:$K$7,0)))</f>
        <v>13.331616131138111</v>
      </c>
      <c r="Y73" s="83" t="str">
        <f>IF(Y21="-","-",Y21*3.65*INDEX('2c ECN charge by LDZ'!$C$8:$K$20,MATCH($D73,'2c ECN charge by LDZ'!$B$8:$B$20,0),MATCH(Y$11,'2c ECN charge by LDZ'!$C$7:$K$7,0)))</f>
        <v>-</v>
      </c>
      <c r="Z73" s="83" t="str">
        <f>IF(Z21="-","-",Z21*3.65*INDEX('2c ECN charge by LDZ'!$C$8:$K$20,MATCH($D73,'2c ECN charge by LDZ'!$B$8:$B$20,0),MATCH(Z$11,'2c ECN charge by LDZ'!$C$7:$K$7,0)))</f>
        <v>-</v>
      </c>
    </row>
    <row r="74" spans="2:26">
      <c r="B74" s="201"/>
      <c r="C74" s="201"/>
      <c r="D74" s="74" t="s">
        <v>166</v>
      </c>
      <c r="E74" s="189"/>
      <c r="F74" s="29"/>
      <c r="G74" s="83">
        <f>IF(G22="-","-",G22*3.65*INDEX('2c ECN charge by LDZ'!$C$8:$K$20,MATCH($D74,'2c ECN charge by LDZ'!$B$8:$B$20,0),MATCH(G$11,'2c ECN charge by LDZ'!$C$7:$K$7,0)))</f>
        <v>6.0471800679501708</v>
      </c>
      <c r="H74" s="83">
        <f>IF(H22="-","-",H22*3.65*INDEX('2c ECN charge by LDZ'!$C$8:$K$20,MATCH($D74,'2c ECN charge by LDZ'!$B$8:$B$20,0),MATCH(H$11,'2c ECN charge by LDZ'!$C$7:$K$7,0)))</f>
        <v>6.0471800679501708</v>
      </c>
      <c r="I74" s="83">
        <f>IF(I22="-","-",I22*3.65*INDEX('2c ECN charge by LDZ'!$C$8:$K$20,MATCH($D74,'2c ECN charge by LDZ'!$B$8:$B$20,0),MATCH(I$11,'2c ECN charge by LDZ'!$C$7:$K$7,0)))</f>
        <v>5.8819226556263109</v>
      </c>
      <c r="J74" s="83">
        <f>IF(J22="-","-",J22*3.65*INDEX('2c ECN charge by LDZ'!$C$8:$K$20,MATCH($D74,'2c ECN charge by LDZ'!$B$8:$B$20,0),MATCH(J$11,'2c ECN charge by LDZ'!$C$7:$K$7,0)))</f>
        <v>5.8819226556263109</v>
      </c>
      <c r="K74" s="83">
        <f>IF(K22="-","-",K22*3.65*INDEX('2c ECN charge by LDZ'!$C$8:$K$20,MATCH($D74,'2c ECN charge by LDZ'!$B$8:$B$20,0),MATCH(K$11,'2c ECN charge by LDZ'!$C$7:$K$7,0)))</f>
        <v>5.9079196707892763</v>
      </c>
      <c r="L74" s="83">
        <f>IF(L22="-","-",L22*3.65*INDEX('2c ECN charge by LDZ'!$C$8:$K$20,MATCH($D74,'2c ECN charge by LDZ'!$B$8:$B$20,0),MATCH(L$11,'2c ECN charge by LDZ'!$C$7:$K$7,0)))</f>
        <v>5.9079196707892763</v>
      </c>
      <c r="M74" s="83">
        <f>IF(M22="-","-",M22*3.65*INDEX('2c ECN charge by LDZ'!$C$8:$K$20,MATCH($D74,'2c ECN charge by LDZ'!$B$8:$B$20,0),MATCH(M$11,'2c ECN charge by LDZ'!$C$7:$K$7,0)))</f>
        <v>6.1956696668057463</v>
      </c>
      <c r="N74" s="83">
        <f>IF(N22="-","-",N22*3.65*INDEX('2c ECN charge by LDZ'!$C$8:$K$20,MATCH($D74,'2c ECN charge by LDZ'!$B$8:$B$20,0),MATCH(N$11,'2c ECN charge by LDZ'!$C$7:$K$7,0)))</f>
        <v>6.1956696668057463</v>
      </c>
      <c r="O74" s="29"/>
      <c r="P74" s="83">
        <f>IF(P22="-","-",P22*3.65*INDEX('2c ECN charge by LDZ'!$C$8:$K$20,MATCH($D74,'2c ECN charge by LDZ'!$B$8:$B$20,0),MATCH(P$11,'2c ECN charge by LDZ'!$C$7:$K$7,0)))</f>
        <v>6.1956696668057463</v>
      </c>
      <c r="Q74" s="83">
        <f>IF(Q22="-","-",Q22*3.65*INDEX('2c ECN charge by LDZ'!$C$8:$K$20,MATCH($D74,'2c ECN charge by LDZ'!$B$8:$B$20,0),MATCH(Q$11,'2c ECN charge by LDZ'!$C$7:$K$7,0)))</f>
        <v>6.5619590442418723</v>
      </c>
      <c r="R74" s="83">
        <f>IF(R22="-","-",R22*3.65*INDEX('2c ECN charge by LDZ'!$C$8:$K$20,MATCH($D74,'2c ECN charge by LDZ'!$B$8:$B$20,0),MATCH(R$11,'2c ECN charge by LDZ'!$C$7:$K$7,0)))</f>
        <v>6.5619590442418723</v>
      </c>
      <c r="S74" s="83">
        <f>IF(S22="-","-",S22*3.65*INDEX('2c ECN charge by LDZ'!$C$8:$K$20,MATCH($D74,'2c ECN charge by LDZ'!$B$8:$B$20,0),MATCH(S$11,'2c ECN charge by LDZ'!$C$7:$K$7,0)))</f>
        <v>5.3856676720899719</v>
      </c>
      <c r="T74" s="83">
        <f>IF(T22="-","-",T22*3.65*INDEX('2c ECN charge by LDZ'!$C$8:$K$20,MATCH($D74,'2c ECN charge by LDZ'!$B$8:$B$20,0),MATCH(T$11,'2c ECN charge by LDZ'!$C$7:$K$7,0)))</f>
        <v>5.3856676720899719</v>
      </c>
      <c r="U74" s="83">
        <f>IF(U22="-","-",U22*3.65*INDEX('2c ECN charge by LDZ'!$C$8:$K$20,MATCH($D74,'2c ECN charge by LDZ'!$B$8:$B$20,0),MATCH(U$11,'2c ECN charge by LDZ'!$C$7:$K$7,0)))</f>
        <v>7.2972972972972974</v>
      </c>
      <c r="V74" s="83">
        <f>IF(V22="-","-",V22*3.65*INDEX('2c ECN charge by LDZ'!$C$8:$K$20,MATCH($D74,'2c ECN charge by LDZ'!$B$8:$B$20,0),MATCH(V$11,'2c ECN charge by LDZ'!$C$7:$K$7,0)))</f>
        <v>7.2972972972972974</v>
      </c>
      <c r="W74" s="83">
        <f>IF(W22="-","-",W22*3.65*INDEX('2c ECN charge by LDZ'!$C$8:$K$20,MATCH($D74,'2c ECN charge by LDZ'!$B$8:$B$20,0),MATCH(W$11,'2c ECN charge by LDZ'!$C$7:$K$7,0)))</f>
        <v>11.395973154362416</v>
      </c>
      <c r="X74" s="83">
        <f>IF(X22="-","-",X22*3.65*INDEX('2c ECN charge by LDZ'!$C$8:$K$20,MATCH($D74,'2c ECN charge by LDZ'!$B$8:$B$20,0),MATCH(X$11,'2c ECN charge by LDZ'!$C$7:$K$7,0)))</f>
        <v>11.395973154362416</v>
      </c>
      <c r="Y74" s="83" t="str">
        <f>IF(Y22="-","-",Y22*3.65*INDEX('2c ECN charge by LDZ'!$C$8:$K$20,MATCH($D74,'2c ECN charge by LDZ'!$B$8:$B$20,0),MATCH(Y$11,'2c ECN charge by LDZ'!$C$7:$K$7,0)))</f>
        <v>-</v>
      </c>
      <c r="Z74" s="83" t="str">
        <f>IF(Z22="-","-",Z22*3.65*INDEX('2c ECN charge by LDZ'!$C$8:$K$20,MATCH($D74,'2c ECN charge by LDZ'!$B$8:$B$20,0),MATCH(Z$11,'2c ECN charge by LDZ'!$C$7:$K$7,0)))</f>
        <v>-</v>
      </c>
    </row>
    <row r="75" spans="2:26">
      <c r="B75" s="201"/>
      <c r="C75" s="201"/>
      <c r="D75" s="74" t="s">
        <v>167</v>
      </c>
      <c r="E75" s="189"/>
      <c r="F75" s="29"/>
      <c r="G75" s="83">
        <f>IF(G23="-","-",G23*3.65*INDEX('2c ECN charge by LDZ'!$C$8:$K$20,MATCH($D75,'2c ECN charge by LDZ'!$B$8:$B$20,0),MATCH(G$11,'2c ECN charge by LDZ'!$C$7:$K$7,0)))</f>
        <v>8.129032258064516</v>
      </c>
      <c r="H75" s="83">
        <f>IF(H23="-","-",H23*3.65*INDEX('2c ECN charge by LDZ'!$C$8:$K$20,MATCH($D75,'2c ECN charge by LDZ'!$B$8:$B$20,0),MATCH(H$11,'2c ECN charge by LDZ'!$C$7:$K$7,0)))</f>
        <v>8.129032258064516</v>
      </c>
      <c r="I75" s="83">
        <f>IF(I23="-","-",I23*3.65*INDEX('2c ECN charge by LDZ'!$C$8:$K$20,MATCH($D75,'2c ECN charge by LDZ'!$B$8:$B$20,0),MATCH(I$11,'2c ECN charge by LDZ'!$C$7:$K$7,0)))</f>
        <v>9.3128834355828225</v>
      </c>
      <c r="J75" s="83">
        <f>IF(J23="-","-",J23*3.65*INDEX('2c ECN charge by LDZ'!$C$8:$K$20,MATCH($D75,'2c ECN charge by LDZ'!$B$8:$B$20,0),MATCH(J$11,'2c ECN charge by LDZ'!$C$7:$K$7,0)))</f>
        <v>9.3128834355828225</v>
      </c>
      <c r="K75" s="83">
        <f>IF(K23="-","-",K23*3.65*INDEX('2c ECN charge by LDZ'!$C$8:$K$20,MATCH($D75,'2c ECN charge by LDZ'!$B$8:$B$20,0),MATCH(K$11,'2c ECN charge by LDZ'!$C$7:$K$7,0)))</f>
        <v>6.5942492012779548</v>
      </c>
      <c r="L75" s="83">
        <f>IF(L23="-","-",L23*3.65*INDEX('2c ECN charge by LDZ'!$C$8:$K$20,MATCH($D75,'2c ECN charge by LDZ'!$B$8:$B$20,0),MATCH(L$11,'2c ECN charge by LDZ'!$C$7:$K$7,0)))</f>
        <v>6.5942492012779548</v>
      </c>
      <c r="M75" s="83">
        <f>IF(M23="-","-",M23*3.65*INDEX('2c ECN charge by LDZ'!$C$8:$K$20,MATCH($D75,'2c ECN charge by LDZ'!$B$8:$B$20,0),MATCH(M$11,'2c ECN charge by LDZ'!$C$7:$K$7,0)))</f>
        <v>12.766773162939298</v>
      </c>
      <c r="N75" s="83">
        <f>IF(N23="-","-",N23*3.65*INDEX('2c ECN charge by LDZ'!$C$8:$K$20,MATCH($D75,'2c ECN charge by LDZ'!$B$8:$B$20,0),MATCH(N$11,'2c ECN charge by LDZ'!$C$7:$K$7,0)))</f>
        <v>12.766773162939298</v>
      </c>
      <c r="O75" s="29"/>
      <c r="P75" s="83">
        <f>IF(P23="-","-",P23*3.65*INDEX('2c ECN charge by LDZ'!$C$8:$K$20,MATCH($D75,'2c ECN charge by LDZ'!$B$8:$B$20,0),MATCH(P$11,'2c ECN charge by LDZ'!$C$7:$K$7,0)))</f>
        <v>12.766773162939298</v>
      </c>
      <c r="Q75" s="83">
        <f>IF(Q23="-","-",Q23*3.65*INDEX('2c ECN charge by LDZ'!$C$8:$K$20,MATCH($D75,'2c ECN charge by LDZ'!$B$8:$B$20,0),MATCH(Q$11,'2c ECN charge by LDZ'!$C$7:$K$7,0)))</f>
        <v>20.566037735849058</v>
      </c>
      <c r="R75" s="83">
        <f>IF(R23="-","-",R23*3.65*INDEX('2c ECN charge by LDZ'!$C$8:$K$20,MATCH($D75,'2c ECN charge by LDZ'!$B$8:$B$20,0),MATCH(R$11,'2c ECN charge by LDZ'!$C$7:$K$7,0)))</f>
        <v>20.566037735849058</v>
      </c>
      <c r="S75" s="83">
        <f>IF(S23="-","-",S23*3.65*INDEX('2c ECN charge by LDZ'!$C$8:$K$20,MATCH($D75,'2c ECN charge by LDZ'!$B$8:$B$20,0),MATCH(S$11,'2c ECN charge by LDZ'!$C$7:$K$7,0)))</f>
        <v>12.19292604501608</v>
      </c>
      <c r="T75" s="83">
        <f>IF(T23="-","-",T23*3.65*INDEX('2c ECN charge by LDZ'!$C$8:$K$20,MATCH($D75,'2c ECN charge by LDZ'!$B$8:$B$20,0),MATCH(T$11,'2c ECN charge by LDZ'!$C$7:$K$7,0)))</f>
        <v>12.19292604501608</v>
      </c>
      <c r="U75" s="83">
        <f>IF(U23="-","-",U23*3.65*INDEX('2c ECN charge by LDZ'!$C$8:$K$20,MATCH($D75,'2c ECN charge by LDZ'!$B$8:$B$20,0),MATCH(U$11,'2c ECN charge by LDZ'!$C$7:$K$7,0)))</f>
        <v>5.8441558441558437</v>
      </c>
      <c r="V75" s="83">
        <f>IF(V23="-","-",V23*3.65*INDEX('2c ECN charge by LDZ'!$C$8:$K$20,MATCH($D75,'2c ECN charge by LDZ'!$B$8:$B$20,0),MATCH(V$11,'2c ECN charge by LDZ'!$C$7:$K$7,0)))</f>
        <v>5.8441558441558437</v>
      </c>
      <c r="W75" s="83">
        <f>IF(W23="-","-",W23*3.65*INDEX('2c ECN charge by LDZ'!$C$8:$K$20,MATCH($D75,'2c ECN charge by LDZ'!$B$8:$B$20,0),MATCH(W$11,'2c ECN charge by LDZ'!$C$7:$K$7,0)))</f>
        <v>12.157377049180328</v>
      </c>
      <c r="X75" s="83">
        <f>IF(X23="-","-",X23*3.65*INDEX('2c ECN charge by LDZ'!$C$8:$K$20,MATCH($D75,'2c ECN charge by LDZ'!$B$8:$B$20,0),MATCH(X$11,'2c ECN charge by LDZ'!$C$7:$K$7,0)))</f>
        <v>12.157377049180328</v>
      </c>
      <c r="Y75" s="83" t="str">
        <f>IF(Y23="-","-",Y23*3.65*INDEX('2c ECN charge by LDZ'!$C$8:$K$20,MATCH($D75,'2c ECN charge by LDZ'!$B$8:$B$20,0),MATCH(Y$11,'2c ECN charge by LDZ'!$C$7:$K$7,0)))</f>
        <v>-</v>
      </c>
      <c r="Z75" s="83" t="str">
        <f>IF(Z23="-","-",Z23*3.65*INDEX('2c ECN charge by LDZ'!$C$8:$K$20,MATCH($D75,'2c ECN charge by LDZ'!$B$8:$B$20,0),MATCH(Z$11,'2c ECN charge by LDZ'!$C$7:$K$7,0)))</f>
        <v>-</v>
      </c>
    </row>
    <row r="76" spans="2:26">
      <c r="B76" s="201"/>
      <c r="C76" s="201"/>
      <c r="D76" s="74" t="s">
        <v>168</v>
      </c>
      <c r="E76" s="189"/>
      <c r="F76" s="29"/>
      <c r="G76" s="83">
        <f>IF(G24="-","-",G24*3.65*INDEX('2c ECN charge by LDZ'!$C$8:$K$20,MATCH($D76,'2c ECN charge by LDZ'!$B$8:$B$20,0),MATCH(G$11,'2c ECN charge by LDZ'!$C$7:$K$7,0)))</f>
        <v>0.49056603773584895</v>
      </c>
      <c r="H76" s="83">
        <f>IF(H24="-","-",H24*3.65*INDEX('2c ECN charge by LDZ'!$C$8:$K$20,MATCH($D76,'2c ECN charge by LDZ'!$B$8:$B$20,0),MATCH(H$11,'2c ECN charge by LDZ'!$C$7:$K$7,0)))</f>
        <v>0.49056603773584895</v>
      </c>
      <c r="I76" s="83">
        <f>IF(I24="-","-",I24*3.65*INDEX('2c ECN charge by LDZ'!$C$8:$K$20,MATCH($D76,'2c ECN charge by LDZ'!$B$8:$B$20,0),MATCH(I$11,'2c ECN charge by LDZ'!$C$7:$K$7,0)))</f>
        <v>1.0062111801242237</v>
      </c>
      <c r="J76" s="83">
        <f>IF(J24="-","-",J24*3.65*INDEX('2c ECN charge by LDZ'!$C$8:$K$20,MATCH($D76,'2c ECN charge by LDZ'!$B$8:$B$20,0),MATCH(J$11,'2c ECN charge by LDZ'!$C$7:$K$7,0)))</f>
        <v>1.0062111801242237</v>
      </c>
      <c r="K76" s="83">
        <f>IF(K24="-","-",K24*3.65*INDEX('2c ECN charge by LDZ'!$C$8:$K$20,MATCH($D76,'2c ECN charge by LDZ'!$B$8:$B$20,0),MATCH(K$11,'2c ECN charge by LDZ'!$C$7:$K$7,0)))</f>
        <v>2.6493506493506489</v>
      </c>
      <c r="L76" s="83">
        <f>IF(L24="-","-",L24*3.65*INDEX('2c ECN charge by LDZ'!$C$8:$K$20,MATCH($D76,'2c ECN charge by LDZ'!$B$8:$B$20,0),MATCH(L$11,'2c ECN charge by LDZ'!$C$7:$K$7,0)))</f>
        <v>2.6493506493506489</v>
      </c>
      <c r="M76" s="83">
        <f>IF(M24="-","-",M24*3.65*INDEX('2c ECN charge by LDZ'!$C$8:$K$20,MATCH($D76,'2c ECN charge by LDZ'!$B$8:$B$20,0),MATCH(M$11,'2c ECN charge by LDZ'!$C$7:$K$7,0)))</f>
        <v>3.8961038961038956</v>
      </c>
      <c r="N76" s="83">
        <f>IF(N24="-","-",N24*3.65*INDEX('2c ECN charge by LDZ'!$C$8:$K$20,MATCH($D76,'2c ECN charge by LDZ'!$B$8:$B$20,0),MATCH(N$11,'2c ECN charge by LDZ'!$C$7:$K$7,0)))</f>
        <v>3.8961038961038956</v>
      </c>
      <c r="O76" s="29"/>
      <c r="P76" s="83">
        <f>IF(P24="-","-",P24*3.65*INDEX('2c ECN charge by LDZ'!$C$8:$K$20,MATCH($D76,'2c ECN charge by LDZ'!$B$8:$B$20,0),MATCH(P$11,'2c ECN charge by LDZ'!$C$7:$K$7,0)))</f>
        <v>3.8961038961038956</v>
      </c>
      <c r="Q76" s="83">
        <f>IF(Q24="-","-",Q24*3.65*INDEX('2c ECN charge by LDZ'!$C$8:$K$20,MATCH($D76,'2c ECN charge by LDZ'!$B$8:$B$20,0),MATCH(Q$11,'2c ECN charge by LDZ'!$C$7:$K$7,0)))</f>
        <v>1.2815533980582525</v>
      </c>
      <c r="R76" s="83">
        <f>IF(R24="-","-",R24*3.65*INDEX('2c ECN charge by LDZ'!$C$8:$K$20,MATCH($D76,'2c ECN charge by LDZ'!$B$8:$B$20,0),MATCH(R$11,'2c ECN charge by LDZ'!$C$7:$K$7,0)))</f>
        <v>1.2815533980582525</v>
      </c>
      <c r="S76" s="83">
        <f>IF(S24="-","-",S24*3.65*INDEX('2c ECN charge by LDZ'!$C$8:$K$20,MATCH($D76,'2c ECN charge by LDZ'!$B$8:$B$20,0),MATCH(S$11,'2c ECN charge by LDZ'!$C$7:$K$7,0)))</f>
        <v>0.2736156351791531</v>
      </c>
      <c r="T76" s="83">
        <f>IF(T24="-","-",T24*3.65*INDEX('2c ECN charge by LDZ'!$C$8:$K$20,MATCH($D76,'2c ECN charge by LDZ'!$B$8:$B$20,0),MATCH(T$11,'2c ECN charge by LDZ'!$C$7:$K$7,0)))</f>
        <v>0.2736156351791531</v>
      </c>
      <c r="U76" s="83">
        <f>IF(U24="-","-",U24*3.65*INDEX('2c ECN charge by LDZ'!$C$8:$K$20,MATCH($D76,'2c ECN charge by LDZ'!$B$8:$B$20,0),MATCH(U$11,'2c ECN charge by LDZ'!$C$7:$K$7,0)))</f>
        <v>7.191919191919192</v>
      </c>
      <c r="V76" s="83">
        <f>IF(V24="-","-",V24*3.65*INDEX('2c ECN charge by LDZ'!$C$8:$K$20,MATCH($D76,'2c ECN charge by LDZ'!$B$8:$B$20,0),MATCH(V$11,'2c ECN charge by LDZ'!$C$7:$K$7,0)))</f>
        <v>7.191919191919192</v>
      </c>
      <c r="W76" s="83">
        <f>IF(W24="-","-",W24*3.65*INDEX('2c ECN charge by LDZ'!$C$8:$K$20,MATCH($D76,'2c ECN charge by LDZ'!$B$8:$B$20,0),MATCH(W$11,'2c ECN charge by LDZ'!$C$7:$K$7,0)))</f>
        <v>11.919732441471574</v>
      </c>
      <c r="X76" s="83">
        <f>IF(X24="-","-",X24*3.65*INDEX('2c ECN charge by LDZ'!$C$8:$K$20,MATCH($D76,'2c ECN charge by LDZ'!$B$8:$B$20,0),MATCH(X$11,'2c ECN charge by LDZ'!$C$7:$K$7,0)))</f>
        <v>11.919732441471574</v>
      </c>
      <c r="Y76" s="83" t="str">
        <f>IF(Y24="-","-",Y24*3.65*INDEX('2c ECN charge by LDZ'!$C$8:$K$20,MATCH($D76,'2c ECN charge by LDZ'!$B$8:$B$20,0),MATCH(Y$11,'2c ECN charge by LDZ'!$C$7:$K$7,0)))</f>
        <v>-</v>
      </c>
      <c r="Z76" s="83" t="str">
        <f>IF(Z24="-","-",Z24*3.65*INDEX('2c ECN charge by LDZ'!$C$8:$K$20,MATCH($D76,'2c ECN charge by LDZ'!$B$8:$B$20,0),MATCH(Z$11,'2c ECN charge by LDZ'!$C$7:$K$7,0)))</f>
        <v>-</v>
      </c>
    </row>
    <row r="77" spans="2:26" ht="12.6" customHeight="1">
      <c r="B77" s="201" t="s">
        <v>185</v>
      </c>
      <c r="C77" s="201" t="s">
        <v>129</v>
      </c>
      <c r="D77" s="74" t="s">
        <v>156</v>
      </c>
      <c r="E77" s="189"/>
      <c r="F77" s="29"/>
      <c r="G77" s="83"/>
      <c r="H77" s="83"/>
      <c r="I77" s="83"/>
      <c r="J77" s="83"/>
      <c r="K77" s="83"/>
      <c r="L77" s="83"/>
      <c r="M77" s="83"/>
      <c r="N77" s="83"/>
      <c r="O77" s="29"/>
      <c r="P77" s="83"/>
      <c r="Q77" s="83"/>
      <c r="R77" s="83"/>
      <c r="S77" s="83"/>
      <c r="T77" s="83"/>
      <c r="U77" s="83"/>
      <c r="V77" s="83"/>
      <c r="W77" s="83">
        <f>IF(W25="-","-",W25*3.65*INDEX('2c ECN charge by LDZ'!$C$8:$K$20,MATCH($D77,'2c ECN charge by LDZ'!$B$8:$B$20,0),MATCH(W$11,'2c ECN charge by LDZ'!$C$7:$K$7,0)))</f>
        <v>11.712574850299399</v>
      </c>
      <c r="X77" s="83">
        <f>IF(X25="-","-",X25*3.65*INDEX('2c ECN charge by LDZ'!$C$8:$K$20,MATCH($D77,'2c ECN charge by LDZ'!$B$8:$B$20,0),MATCH(X$11,'2c ECN charge by LDZ'!$C$7:$K$7,0)))</f>
        <v>11.712574850299399</v>
      </c>
      <c r="Y77" s="83" t="str">
        <f>IF(Y25="-","-",Y25*3.65*INDEX('2c ECN charge by LDZ'!$C$8:$K$20,MATCH($D77,'2c ECN charge by LDZ'!$B$8:$B$20,0),MATCH(Y$11,'2c ECN charge by LDZ'!$C$7:$K$7,0)))</f>
        <v>-</v>
      </c>
      <c r="Z77" s="83" t="str">
        <f>IF(Z25="-","-",Z25*3.65*INDEX('2c ECN charge by LDZ'!$C$8:$K$20,MATCH($D77,'2c ECN charge by LDZ'!$B$8:$B$20,0),MATCH(Z$11,'2c ECN charge by LDZ'!$C$7:$K$7,0)))</f>
        <v>-</v>
      </c>
    </row>
    <row r="78" spans="2:26">
      <c r="B78" s="201"/>
      <c r="C78" s="201"/>
      <c r="D78" s="74" t="s">
        <v>157</v>
      </c>
      <c r="E78" s="189"/>
      <c r="F78" s="29"/>
      <c r="G78" s="83"/>
      <c r="H78" s="83"/>
      <c r="I78" s="83"/>
      <c r="J78" s="83"/>
      <c r="K78" s="83"/>
      <c r="L78" s="83"/>
      <c r="M78" s="83"/>
      <c r="N78" s="83"/>
      <c r="O78" s="29"/>
      <c r="P78" s="83"/>
      <c r="Q78" s="83"/>
      <c r="R78" s="83"/>
      <c r="S78" s="83"/>
      <c r="T78" s="83"/>
      <c r="U78" s="83"/>
      <c r="V78" s="83"/>
      <c r="W78" s="83">
        <f>IF(W26="-","-",W26*3.65*INDEX('2c ECN charge by LDZ'!$C$8:$K$20,MATCH($D78,'2c ECN charge by LDZ'!$B$8:$B$20,0),MATCH(W$11,'2c ECN charge by LDZ'!$C$7:$K$7,0)))</f>
        <v>11.43859649122807</v>
      </c>
      <c r="X78" s="83">
        <f>IF(X26="-","-",X26*3.65*INDEX('2c ECN charge by LDZ'!$C$8:$K$20,MATCH($D78,'2c ECN charge by LDZ'!$B$8:$B$20,0),MATCH(X$11,'2c ECN charge by LDZ'!$C$7:$K$7,0)))</f>
        <v>11.43859649122807</v>
      </c>
      <c r="Y78" s="83" t="str">
        <f>IF(Y26="-","-",Y26*3.65*INDEX('2c ECN charge by LDZ'!$C$8:$K$20,MATCH($D78,'2c ECN charge by LDZ'!$B$8:$B$20,0),MATCH(Y$11,'2c ECN charge by LDZ'!$C$7:$K$7,0)))</f>
        <v>-</v>
      </c>
      <c r="Z78" s="83" t="str">
        <f>IF(Z26="-","-",Z26*3.65*INDEX('2c ECN charge by LDZ'!$C$8:$K$20,MATCH($D78,'2c ECN charge by LDZ'!$B$8:$B$20,0),MATCH(Z$11,'2c ECN charge by LDZ'!$C$7:$K$7,0)))</f>
        <v>-</v>
      </c>
    </row>
    <row r="79" spans="2:26">
      <c r="B79" s="201"/>
      <c r="C79" s="201"/>
      <c r="D79" s="74" t="s">
        <v>158</v>
      </c>
      <c r="E79" s="189"/>
      <c r="F79" s="29"/>
      <c r="G79" s="83"/>
      <c r="H79" s="83"/>
      <c r="I79" s="83"/>
      <c r="J79" s="83"/>
      <c r="K79" s="83"/>
      <c r="L79" s="83"/>
      <c r="M79" s="83"/>
      <c r="N79" s="83"/>
      <c r="O79" s="29"/>
      <c r="P79" s="83"/>
      <c r="Q79" s="83"/>
      <c r="R79" s="83"/>
      <c r="S79" s="83"/>
      <c r="T79" s="83"/>
      <c r="U79" s="83"/>
      <c r="V79" s="83"/>
      <c r="W79" s="83">
        <f>IF(W27="-","-",W27*3.65*INDEX('2c ECN charge by LDZ'!$C$8:$K$20,MATCH($D79,'2c ECN charge by LDZ'!$B$8:$B$20,0),MATCH(W$11,'2c ECN charge by LDZ'!$C$7:$K$7,0)))</f>
        <v>10.1677801289838</v>
      </c>
      <c r="X79" s="83">
        <f>IF(X27="-","-",X27*3.65*INDEX('2c ECN charge by LDZ'!$C$8:$K$20,MATCH($D79,'2c ECN charge by LDZ'!$B$8:$B$20,0),MATCH(X$11,'2c ECN charge by LDZ'!$C$7:$K$7,0)))</f>
        <v>10.1677801289838</v>
      </c>
      <c r="Y79" s="83" t="str">
        <f>IF(Y27="-","-",Y27*3.65*INDEX('2c ECN charge by LDZ'!$C$8:$K$20,MATCH($D79,'2c ECN charge by LDZ'!$B$8:$B$20,0),MATCH(Y$11,'2c ECN charge by LDZ'!$C$7:$K$7,0)))</f>
        <v>-</v>
      </c>
      <c r="Z79" s="83" t="str">
        <f>IF(Z27="-","-",Z27*3.65*INDEX('2c ECN charge by LDZ'!$C$8:$K$20,MATCH($D79,'2c ECN charge by LDZ'!$B$8:$B$20,0),MATCH(Z$11,'2c ECN charge by LDZ'!$C$7:$K$7,0)))</f>
        <v>-</v>
      </c>
    </row>
    <row r="80" spans="2:26">
      <c r="B80" s="201"/>
      <c r="C80" s="201"/>
      <c r="D80" s="74" t="s">
        <v>159</v>
      </c>
      <c r="E80" s="189"/>
      <c r="F80" s="29"/>
      <c r="G80" s="83"/>
      <c r="H80" s="83"/>
      <c r="I80" s="83"/>
      <c r="J80" s="83"/>
      <c r="K80" s="83"/>
      <c r="L80" s="83"/>
      <c r="M80" s="83"/>
      <c r="N80" s="83"/>
      <c r="O80" s="29"/>
      <c r="P80" s="83"/>
      <c r="Q80" s="83"/>
      <c r="R80" s="83"/>
      <c r="S80" s="83"/>
      <c r="T80" s="83"/>
      <c r="U80" s="83"/>
      <c r="V80" s="83"/>
      <c r="W80" s="83">
        <f>IF(W28="-","-",W28*3.65*INDEX('2c ECN charge by LDZ'!$C$8:$K$20,MATCH($D80,'2c ECN charge by LDZ'!$B$8:$B$20,0),MATCH(W$11,'2c ECN charge by LDZ'!$C$7:$K$7,0)))</f>
        <v>9.5151755204639699</v>
      </c>
      <c r="X80" s="83">
        <f>IF(X28="-","-",X28*3.65*INDEX('2c ECN charge by LDZ'!$C$8:$K$20,MATCH($D80,'2c ECN charge by LDZ'!$B$8:$B$20,0),MATCH(X$11,'2c ECN charge by LDZ'!$C$7:$K$7,0)))</f>
        <v>9.5151755204639699</v>
      </c>
      <c r="Y80" s="83" t="str">
        <f>IF(Y28="-","-",Y28*3.65*INDEX('2c ECN charge by LDZ'!$C$8:$K$20,MATCH($D80,'2c ECN charge by LDZ'!$B$8:$B$20,0),MATCH(Y$11,'2c ECN charge by LDZ'!$C$7:$K$7,0)))</f>
        <v>-</v>
      </c>
      <c r="Z80" s="83" t="str">
        <f>IF(Z28="-","-",Z28*3.65*INDEX('2c ECN charge by LDZ'!$C$8:$K$20,MATCH($D80,'2c ECN charge by LDZ'!$B$8:$B$20,0),MATCH(Z$11,'2c ECN charge by LDZ'!$C$7:$K$7,0)))</f>
        <v>-</v>
      </c>
    </row>
    <row r="81" spans="2:26">
      <c r="B81" s="201"/>
      <c r="C81" s="201"/>
      <c r="D81" s="74" t="s">
        <v>160</v>
      </c>
      <c r="E81" s="189"/>
      <c r="F81" s="29"/>
      <c r="G81" s="83"/>
      <c r="H81" s="83"/>
      <c r="I81" s="83"/>
      <c r="J81" s="83"/>
      <c r="K81" s="83"/>
      <c r="L81" s="83"/>
      <c r="M81" s="83"/>
      <c r="N81" s="83"/>
      <c r="O81" s="29"/>
      <c r="P81" s="83"/>
      <c r="Q81" s="83"/>
      <c r="R81" s="83"/>
      <c r="S81" s="83"/>
      <c r="T81" s="83"/>
      <c r="U81" s="83"/>
      <c r="V81" s="83"/>
      <c r="W81" s="83">
        <f>IF(W29="-","-",W29*3.65*INDEX('2c ECN charge by LDZ'!$C$8:$K$20,MATCH($D81,'2c ECN charge by LDZ'!$B$8:$B$20,0),MATCH(W$11,'2c ECN charge by LDZ'!$C$7:$K$7,0)))</f>
        <v>10.923898609898353</v>
      </c>
      <c r="X81" s="83">
        <f>IF(X29="-","-",X29*3.65*INDEX('2c ECN charge by LDZ'!$C$8:$K$20,MATCH($D81,'2c ECN charge by LDZ'!$B$8:$B$20,0),MATCH(X$11,'2c ECN charge by LDZ'!$C$7:$K$7,0)))</f>
        <v>10.923898609898353</v>
      </c>
      <c r="Y81" s="83" t="str">
        <f>IF(Y29="-","-",Y29*3.65*INDEX('2c ECN charge by LDZ'!$C$8:$K$20,MATCH($D81,'2c ECN charge by LDZ'!$B$8:$B$20,0),MATCH(Y$11,'2c ECN charge by LDZ'!$C$7:$K$7,0)))</f>
        <v>-</v>
      </c>
      <c r="Z81" s="83" t="str">
        <f>IF(Z29="-","-",Z29*3.65*INDEX('2c ECN charge by LDZ'!$C$8:$K$20,MATCH($D81,'2c ECN charge by LDZ'!$B$8:$B$20,0),MATCH(Z$11,'2c ECN charge by LDZ'!$C$7:$K$7,0)))</f>
        <v>-</v>
      </c>
    </row>
    <row r="82" spans="2:26">
      <c r="B82" s="201"/>
      <c r="C82" s="201"/>
      <c r="D82" s="74" t="s">
        <v>161</v>
      </c>
      <c r="E82" s="189"/>
      <c r="F82" s="29"/>
      <c r="G82" s="83"/>
      <c r="H82" s="83"/>
      <c r="I82" s="83"/>
      <c r="J82" s="83"/>
      <c r="K82" s="83"/>
      <c r="L82" s="83"/>
      <c r="M82" s="83"/>
      <c r="N82" s="83"/>
      <c r="O82" s="29"/>
      <c r="P82" s="83"/>
      <c r="Q82" s="83"/>
      <c r="R82" s="83"/>
      <c r="S82" s="83"/>
      <c r="T82" s="83"/>
      <c r="U82" s="83"/>
      <c r="V82" s="83"/>
      <c r="W82" s="83">
        <f>IF(W30="-","-",W30*3.65*INDEX('2c ECN charge by LDZ'!$C$8:$K$20,MATCH($D82,'2c ECN charge by LDZ'!$B$8:$B$20,0),MATCH(W$11,'2c ECN charge by LDZ'!$C$7:$K$7,0)))</f>
        <v>9.0857142857142872</v>
      </c>
      <c r="X82" s="83">
        <f>IF(X30="-","-",X30*3.65*INDEX('2c ECN charge by LDZ'!$C$8:$K$20,MATCH($D82,'2c ECN charge by LDZ'!$B$8:$B$20,0),MATCH(X$11,'2c ECN charge by LDZ'!$C$7:$K$7,0)))</f>
        <v>9.0857142857142872</v>
      </c>
      <c r="Y82" s="83" t="str">
        <f>IF(Y30="-","-",Y30*3.65*INDEX('2c ECN charge by LDZ'!$C$8:$K$20,MATCH($D82,'2c ECN charge by LDZ'!$B$8:$B$20,0),MATCH(Y$11,'2c ECN charge by LDZ'!$C$7:$K$7,0)))</f>
        <v>-</v>
      </c>
      <c r="Z82" s="83" t="str">
        <f>IF(Z30="-","-",Z30*3.65*INDEX('2c ECN charge by LDZ'!$C$8:$K$20,MATCH($D82,'2c ECN charge by LDZ'!$B$8:$B$20,0),MATCH(Z$11,'2c ECN charge by LDZ'!$C$7:$K$7,0)))</f>
        <v>-</v>
      </c>
    </row>
    <row r="83" spans="2:26">
      <c r="B83" s="201"/>
      <c r="C83" s="201"/>
      <c r="D83" s="74" t="s">
        <v>162</v>
      </c>
      <c r="E83" s="189"/>
      <c r="F83" s="29"/>
      <c r="G83" s="83"/>
      <c r="H83" s="83"/>
      <c r="I83" s="83"/>
      <c r="J83" s="83"/>
      <c r="K83" s="83"/>
      <c r="L83" s="83"/>
      <c r="M83" s="83"/>
      <c r="N83" s="83"/>
      <c r="O83" s="29"/>
      <c r="P83" s="83"/>
      <c r="Q83" s="83"/>
      <c r="R83" s="83"/>
      <c r="S83" s="83"/>
      <c r="T83" s="83"/>
      <c r="U83" s="83"/>
      <c r="V83" s="83"/>
      <c r="W83" s="83">
        <f>IF(W31="-","-",W31*3.65*INDEX('2c ECN charge by LDZ'!$C$8:$K$20,MATCH($D83,'2c ECN charge by LDZ'!$B$8:$B$20,0),MATCH(W$11,'2c ECN charge by LDZ'!$C$7:$K$7,0)))</f>
        <v>11.420867549767044</v>
      </c>
      <c r="X83" s="83">
        <f>IF(X31="-","-",X31*3.65*INDEX('2c ECN charge by LDZ'!$C$8:$K$20,MATCH($D83,'2c ECN charge by LDZ'!$B$8:$B$20,0),MATCH(X$11,'2c ECN charge by LDZ'!$C$7:$K$7,0)))</f>
        <v>11.420867549767044</v>
      </c>
      <c r="Y83" s="83" t="str">
        <f>IF(Y31="-","-",Y31*3.65*INDEX('2c ECN charge by LDZ'!$C$8:$K$20,MATCH($D83,'2c ECN charge by LDZ'!$B$8:$B$20,0),MATCH(Y$11,'2c ECN charge by LDZ'!$C$7:$K$7,0)))</f>
        <v>-</v>
      </c>
      <c r="Z83" s="83" t="str">
        <f>IF(Z31="-","-",Z31*3.65*INDEX('2c ECN charge by LDZ'!$C$8:$K$20,MATCH($D83,'2c ECN charge by LDZ'!$B$8:$B$20,0),MATCH(Z$11,'2c ECN charge by LDZ'!$C$7:$K$7,0)))</f>
        <v>-</v>
      </c>
    </row>
    <row r="84" spans="2:26">
      <c r="B84" s="201"/>
      <c r="C84" s="201"/>
      <c r="D84" s="74" t="s">
        <v>163</v>
      </c>
      <c r="E84" s="189"/>
      <c r="F84" s="29"/>
      <c r="G84" s="83"/>
      <c r="H84" s="83"/>
      <c r="I84" s="83"/>
      <c r="J84" s="83"/>
      <c r="K84" s="83"/>
      <c r="L84" s="83"/>
      <c r="M84" s="83"/>
      <c r="N84" s="83"/>
      <c r="O84" s="29"/>
      <c r="P84" s="83"/>
      <c r="Q84" s="83"/>
      <c r="R84" s="83"/>
      <c r="S84" s="83"/>
      <c r="T84" s="83"/>
      <c r="U84" s="83"/>
      <c r="V84" s="83"/>
      <c r="W84" s="83">
        <f>IF(W32="-","-",W32*3.65*INDEX('2c ECN charge by LDZ'!$C$8:$K$20,MATCH($D84,'2c ECN charge by LDZ'!$B$8:$B$20,0),MATCH(W$11,'2c ECN charge by LDZ'!$C$7:$K$7,0)))</f>
        <v>8.9818181818181806</v>
      </c>
      <c r="X84" s="83">
        <f>IF(X32="-","-",X32*3.65*INDEX('2c ECN charge by LDZ'!$C$8:$K$20,MATCH($D84,'2c ECN charge by LDZ'!$B$8:$B$20,0),MATCH(X$11,'2c ECN charge by LDZ'!$C$7:$K$7,0)))</f>
        <v>8.9818181818181806</v>
      </c>
      <c r="Y84" s="83" t="str">
        <f>IF(Y32="-","-",Y32*3.65*INDEX('2c ECN charge by LDZ'!$C$8:$K$20,MATCH($D84,'2c ECN charge by LDZ'!$B$8:$B$20,0),MATCH(Y$11,'2c ECN charge by LDZ'!$C$7:$K$7,0)))</f>
        <v>-</v>
      </c>
      <c r="Z84" s="83" t="str">
        <f>IF(Z32="-","-",Z32*3.65*INDEX('2c ECN charge by LDZ'!$C$8:$K$20,MATCH($D84,'2c ECN charge by LDZ'!$B$8:$B$20,0),MATCH(Z$11,'2c ECN charge by LDZ'!$C$7:$K$7,0)))</f>
        <v>-</v>
      </c>
    </row>
    <row r="85" spans="2:26">
      <c r="B85" s="201"/>
      <c r="C85" s="201"/>
      <c r="D85" s="74" t="s">
        <v>164</v>
      </c>
      <c r="E85" s="189"/>
      <c r="F85" s="29"/>
      <c r="G85" s="83"/>
      <c r="H85" s="83"/>
      <c r="I85" s="83"/>
      <c r="J85" s="83"/>
      <c r="K85" s="83"/>
      <c r="L85" s="83"/>
      <c r="M85" s="83"/>
      <c r="N85" s="83"/>
      <c r="O85" s="29"/>
      <c r="P85" s="83"/>
      <c r="Q85" s="83"/>
      <c r="R85" s="83"/>
      <c r="S85" s="83"/>
      <c r="T85" s="83"/>
      <c r="U85" s="83"/>
      <c r="V85" s="83"/>
      <c r="W85" s="83">
        <f>IF(W33="-","-",W33*3.65*INDEX('2c ECN charge by LDZ'!$C$8:$K$20,MATCH($D85,'2c ECN charge by LDZ'!$B$8:$B$20,0),MATCH(W$11,'2c ECN charge by LDZ'!$C$7:$K$7,0)))</f>
        <v>9.7904410132374249</v>
      </c>
      <c r="X85" s="83">
        <f>IF(X33="-","-",X33*3.65*INDEX('2c ECN charge by LDZ'!$C$8:$K$20,MATCH($D85,'2c ECN charge by LDZ'!$B$8:$B$20,0),MATCH(X$11,'2c ECN charge by LDZ'!$C$7:$K$7,0)))</f>
        <v>9.7904410132374249</v>
      </c>
      <c r="Y85" s="83" t="str">
        <f>IF(Y33="-","-",Y33*3.65*INDEX('2c ECN charge by LDZ'!$C$8:$K$20,MATCH($D85,'2c ECN charge by LDZ'!$B$8:$B$20,0),MATCH(Y$11,'2c ECN charge by LDZ'!$C$7:$K$7,0)))</f>
        <v>-</v>
      </c>
      <c r="Z85" s="83" t="str">
        <f>IF(Z33="-","-",Z33*3.65*INDEX('2c ECN charge by LDZ'!$C$8:$K$20,MATCH($D85,'2c ECN charge by LDZ'!$B$8:$B$20,0),MATCH(Z$11,'2c ECN charge by LDZ'!$C$7:$K$7,0)))</f>
        <v>-</v>
      </c>
    </row>
    <row r="86" spans="2:26">
      <c r="B86" s="201"/>
      <c r="C86" s="201"/>
      <c r="D86" s="74" t="s">
        <v>165</v>
      </c>
      <c r="E86" s="189"/>
      <c r="F86" s="29"/>
      <c r="G86" s="83"/>
      <c r="H86" s="83"/>
      <c r="I86" s="83"/>
      <c r="J86" s="83"/>
      <c r="K86" s="83"/>
      <c r="L86" s="83"/>
      <c r="M86" s="83"/>
      <c r="N86" s="83"/>
      <c r="O86" s="29"/>
      <c r="P86" s="83"/>
      <c r="Q86" s="83"/>
      <c r="R86" s="83"/>
      <c r="S86" s="83"/>
      <c r="T86" s="83"/>
      <c r="U86" s="83"/>
      <c r="V86" s="83"/>
      <c r="W86" s="83">
        <f>IF(W34="-","-",W34*3.65*INDEX('2c ECN charge by LDZ'!$C$8:$K$20,MATCH($D86,'2c ECN charge by LDZ'!$B$8:$B$20,0),MATCH(W$11,'2c ECN charge by LDZ'!$C$7:$K$7,0)))</f>
        <v>12.290083620892945</v>
      </c>
      <c r="X86" s="83">
        <f>IF(X34="-","-",X34*3.65*INDEX('2c ECN charge by LDZ'!$C$8:$K$20,MATCH($D86,'2c ECN charge by LDZ'!$B$8:$B$20,0),MATCH(X$11,'2c ECN charge by LDZ'!$C$7:$K$7,0)))</f>
        <v>12.290083620892945</v>
      </c>
      <c r="Y86" s="83" t="str">
        <f>IF(Y34="-","-",Y34*3.65*INDEX('2c ECN charge by LDZ'!$C$8:$K$20,MATCH($D86,'2c ECN charge by LDZ'!$B$8:$B$20,0),MATCH(Y$11,'2c ECN charge by LDZ'!$C$7:$K$7,0)))</f>
        <v>-</v>
      </c>
      <c r="Z86" s="83" t="str">
        <f>IF(Z34="-","-",Z34*3.65*INDEX('2c ECN charge by LDZ'!$C$8:$K$20,MATCH($D86,'2c ECN charge by LDZ'!$B$8:$B$20,0),MATCH(Z$11,'2c ECN charge by LDZ'!$C$7:$K$7,0)))</f>
        <v>-</v>
      </c>
    </row>
    <row r="87" spans="2:26">
      <c r="B87" s="201"/>
      <c r="C87" s="201"/>
      <c r="D87" s="74" t="s">
        <v>166</v>
      </c>
      <c r="E87" s="189"/>
      <c r="F87" s="29"/>
      <c r="G87" s="83"/>
      <c r="H87" s="83"/>
      <c r="I87" s="83"/>
      <c r="J87" s="83"/>
      <c r="K87" s="83"/>
      <c r="L87" s="83"/>
      <c r="M87" s="83"/>
      <c r="N87" s="83"/>
      <c r="O87" s="29"/>
      <c r="P87" s="83"/>
      <c r="Q87" s="83"/>
      <c r="R87" s="83"/>
      <c r="S87" s="83"/>
      <c r="T87" s="83"/>
      <c r="U87" s="83"/>
      <c r="V87" s="83"/>
      <c r="W87" s="83">
        <f>IF(W35="-","-",W35*3.65*INDEX('2c ECN charge by LDZ'!$C$8:$K$20,MATCH($D87,'2c ECN charge by LDZ'!$B$8:$B$20,0),MATCH(W$11,'2c ECN charge by LDZ'!$C$7:$K$7,0)))</f>
        <v>10.137313432835819</v>
      </c>
      <c r="X87" s="83">
        <f>IF(X35="-","-",X35*3.65*INDEX('2c ECN charge by LDZ'!$C$8:$K$20,MATCH($D87,'2c ECN charge by LDZ'!$B$8:$B$20,0),MATCH(X$11,'2c ECN charge by LDZ'!$C$7:$K$7,0)))</f>
        <v>10.137313432835819</v>
      </c>
      <c r="Y87" s="83" t="str">
        <f>IF(Y35="-","-",Y35*3.65*INDEX('2c ECN charge by LDZ'!$C$8:$K$20,MATCH($D87,'2c ECN charge by LDZ'!$B$8:$B$20,0),MATCH(Y$11,'2c ECN charge by LDZ'!$C$7:$K$7,0)))</f>
        <v>-</v>
      </c>
      <c r="Z87" s="83" t="str">
        <f>IF(Z35="-","-",Z35*3.65*INDEX('2c ECN charge by LDZ'!$C$8:$K$20,MATCH($D87,'2c ECN charge by LDZ'!$B$8:$B$20,0),MATCH(Z$11,'2c ECN charge by LDZ'!$C$7:$K$7,0)))</f>
        <v>-</v>
      </c>
    </row>
    <row r="88" spans="2:26">
      <c r="B88" s="201"/>
      <c r="C88" s="201"/>
      <c r="D88" s="74" t="s">
        <v>167</v>
      </c>
      <c r="E88" s="189"/>
      <c r="F88" s="29"/>
      <c r="G88" s="83"/>
      <c r="H88" s="83"/>
      <c r="I88" s="83"/>
      <c r="J88" s="83"/>
      <c r="K88" s="83"/>
      <c r="L88" s="83"/>
      <c r="M88" s="83"/>
      <c r="N88" s="83"/>
      <c r="O88" s="29"/>
      <c r="P88" s="83"/>
      <c r="Q88" s="83"/>
      <c r="R88" s="83"/>
      <c r="S88" s="83"/>
      <c r="T88" s="83"/>
      <c r="U88" s="83"/>
      <c r="V88" s="83"/>
      <c r="W88" s="83">
        <f>IF(W36="-","-",W36*3.65*INDEX('2c ECN charge by LDZ'!$C$8:$K$20,MATCH($D88,'2c ECN charge by LDZ'!$B$8:$B$20,0),MATCH(W$11,'2c ECN charge by LDZ'!$C$7:$K$7,0)))</f>
        <v>10.415730337078651</v>
      </c>
      <c r="X88" s="83">
        <f>IF(X36="-","-",X36*3.65*INDEX('2c ECN charge by LDZ'!$C$8:$K$20,MATCH($D88,'2c ECN charge by LDZ'!$B$8:$B$20,0),MATCH(X$11,'2c ECN charge by LDZ'!$C$7:$K$7,0)))</f>
        <v>10.415730337078651</v>
      </c>
      <c r="Y88" s="83" t="str">
        <f>IF(Y36="-","-",Y36*3.65*INDEX('2c ECN charge by LDZ'!$C$8:$K$20,MATCH($D88,'2c ECN charge by LDZ'!$B$8:$B$20,0),MATCH(Y$11,'2c ECN charge by LDZ'!$C$7:$K$7,0)))</f>
        <v>-</v>
      </c>
      <c r="Z88" s="83" t="str">
        <f>IF(Z36="-","-",Z36*3.65*INDEX('2c ECN charge by LDZ'!$C$8:$K$20,MATCH($D88,'2c ECN charge by LDZ'!$B$8:$B$20,0),MATCH(Z$11,'2c ECN charge by LDZ'!$C$7:$K$7,0)))</f>
        <v>-</v>
      </c>
    </row>
    <row r="89" spans="2:26">
      <c r="B89" s="201"/>
      <c r="C89" s="201"/>
      <c r="D89" s="74" t="s">
        <v>168</v>
      </c>
      <c r="E89" s="189"/>
      <c r="F89" s="29"/>
      <c r="G89" s="83"/>
      <c r="H89" s="83"/>
      <c r="I89" s="83"/>
      <c r="J89" s="83"/>
      <c r="K89" s="83"/>
      <c r="L89" s="83"/>
      <c r="M89" s="83"/>
      <c r="N89" s="83"/>
      <c r="O89" s="29"/>
      <c r="P89" s="83"/>
      <c r="Q89" s="83"/>
      <c r="R89" s="83"/>
      <c r="S89" s="83"/>
      <c r="T89" s="83"/>
      <c r="U89" s="83"/>
      <c r="V89" s="83"/>
      <c r="W89" s="83">
        <f>IF(W37="-","-",W37*3.65*INDEX('2c ECN charge by LDZ'!$C$8:$K$20,MATCH($D89,'2c ECN charge by LDZ'!$B$8:$B$20,0),MATCH(W$11,'2c ECN charge by LDZ'!$C$7:$K$7,0)))</f>
        <v>10.421052631578947</v>
      </c>
      <c r="X89" s="83">
        <f>IF(X37="-","-",X37*3.65*INDEX('2c ECN charge by LDZ'!$C$8:$K$20,MATCH($D89,'2c ECN charge by LDZ'!$B$8:$B$20,0),MATCH(X$11,'2c ECN charge by LDZ'!$C$7:$K$7,0)))</f>
        <v>10.421052631578947</v>
      </c>
      <c r="Y89" s="83" t="str">
        <f>IF(Y37="-","-",Y37*3.65*INDEX('2c ECN charge by LDZ'!$C$8:$K$20,MATCH($D89,'2c ECN charge by LDZ'!$B$8:$B$20,0),MATCH(Y$11,'2c ECN charge by LDZ'!$C$7:$K$7,0)))</f>
        <v>-</v>
      </c>
      <c r="Z89" s="83" t="str">
        <f>IF(Z37="-","-",Z37*3.65*INDEX('2c ECN charge by LDZ'!$C$8:$K$20,MATCH($D89,'2c ECN charge by LDZ'!$B$8:$B$20,0),MATCH(Z$11,'2c ECN charge by LDZ'!$C$7:$K$7,0)))</f>
        <v>-</v>
      </c>
    </row>
    <row r="90" spans="2:26" ht="12.6" customHeight="1">
      <c r="B90" s="201" t="s">
        <v>186</v>
      </c>
      <c r="C90" s="201" t="s">
        <v>129</v>
      </c>
      <c r="D90" s="74" t="s">
        <v>156</v>
      </c>
      <c r="E90" s="189"/>
      <c r="F90" s="29"/>
      <c r="G90" s="83">
        <f t="shared" ref="G90:N102" si="0">IF(G38="-","-",G38+G64)</f>
        <v>7.7748927231807956</v>
      </c>
      <c r="H90" s="83">
        <f t="shared" si="0"/>
        <v>7.6548927231807955</v>
      </c>
      <c r="I90" s="83">
        <f t="shared" si="0"/>
        <v>7.6351731056678469</v>
      </c>
      <c r="J90" s="83">
        <f t="shared" si="0"/>
        <v>7.2871731056678479</v>
      </c>
      <c r="K90" s="83">
        <f t="shared" si="0"/>
        <v>6.9658254303835694</v>
      </c>
      <c r="L90" s="83">
        <f t="shared" si="0"/>
        <v>6.9898254303835703</v>
      </c>
      <c r="M90" s="83">
        <f t="shared" si="0"/>
        <v>6.7047170924172859</v>
      </c>
      <c r="N90" s="83">
        <f t="shared" si="0"/>
        <v>6.7767170924172859</v>
      </c>
      <c r="O90" s="29"/>
      <c r="P90" s="83">
        <f t="shared" ref="P90:S102" si="1">IF(P38="-","-",P38+P64)</f>
        <v>6.7767170924172859</v>
      </c>
      <c r="Q90" s="83">
        <f t="shared" si="1"/>
        <v>7.8961795166858444</v>
      </c>
      <c r="R90" s="83">
        <f t="shared" si="1"/>
        <v>7.4521795166858453</v>
      </c>
      <c r="S90" s="83">
        <f t="shared" si="1"/>
        <v>6.6255813953488367</v>
      </c>
      <c r="T90" s="83">
        <f t="shared" ref="T90" si="2">IF(T38="-","-",T38+T64)</f>
        <v>3.961581395348837</v>
      </c>
      <c r="U90" s="83">
        <f t="shared" ref="U90:Z90" si="3">IF(U51="-","-",U51+U64)</f>
        <v>8.3821538461538463</v>
      </c>
      <c r="V90" s="83">
        <f t="shared" si="3"/>
        <v>7.9501538461538459</v>
      </c>
      <c r="W90" s="83">
        <f t="shared" si="3"/>
        <v>13.60240255591054</v>
      </c>
      <c r="X90" s="83">
        <f t="shared" si="3"/>
        <v>16.614402555910541</v>
      </c>
      <c r="Y90" s="83" t="str">
        <f t="shared" si="3"/>
        <v>-</v>
      </c>
      <c r="Z90" s="83" t="str">
        <f t="shared" si="3"/>
        <v>-</v>
      </c>
    </row>
    <row r="91" spans="2:26">
      <c r="B91" s="201"/>
      <c r="C91" s="201"/>
      <c r="D91" s="74" t="s">
        <v>157</v>
      </c>
      <c r="E91" s="189"/>
      <c r="F91" s="29"/>
      <c r="G91" s="83">
        <f t="shared" si="0"/>
        <v>8.4699192661668725</v>
      </c>
      <c r="H91" s="83">
        <f t="shared" si="0"/>
        <v>8.3499192661668715</v>
      </c>
      <c r="I91" s="83">
        <f t="shared" si="0"/>
        <v>8.3054053613467111</v>
      </c>
      <c r="J91" s="83">
        <f t="shared" si="0"/>
        <v>7.9574053613467131</v>
      </c>
      <c r="K91" s="83">
        <f t="shared" si="0"/>
        <v>7.3348448257289114</v>
      </c>
      <c r="L91" s="83">
        <f t="shared" si="0"/>
        <v>7.3588448257289123</v>
      </c>
      <c r="M91" s="83">
        <f t="shared" si="0"/>
        <v>7.4075782763099625</v>
      </c>
      <c r="N91" s="83">
        <f t="shared" si="0"/>
        <v>7.4795782763099634</v>
      </c>
      <c r="O91" s="29"/>
      <c r="P91" s="83">
        <f t="shared" si="1"/>
        <v>7.4795782763099634</v>
      </c>
      <c r="Q91" s="83">
        <f t="shared" si="1"/>
        <v>8.3566422381404664</v>
      </c>
      <c r="R91" s="83">
        <f t="shared" si="1"/>
        <v>7.9126422381404673</v>
      </c>
      <c r="S91" s="83">
        <f t="shared" si="1"/>
        <v>6.9270542559465307</v>
      </c>
      <c r="T91" s="83">
        <f t="shared" ref="T91" si="4">IF(T39="-","-",T39+T65)</f>
        <v>4.2630542559465301</v>
      </c>
      <c r="U91" s="83">
        <f t="shared" ref="U91:Z101" si="5">IF(U52="-","-",U52+U65)</f>
        <v>8.3385477707006395</v>
      </c>
      <c r="V91" s="83">
        <f t="shared" si="5"/>
        <v>7.90654777070064</v>
      </c>
      <c r="W91" s="83">
        <f t="shared" si="5"/>
        <v>13.805298701298703</v>
      </c>
      <c r="X91" s="83">
        <f t="shared" si="5"/>
        <v>16.817298701298704</v>
      </c>
      <c r="Y91" s="83" t="str">
        <f t="shared" si="5"/>
        <v>-</v>
      </c>
      <c r="Z91" s="83" t="str">
        <f t="shared" si="5"/>
        <v>-</v>
      </c>
    </row>
    <row r="92" spans="2:26">
      <c r="B92" s="201"/>
      <c r="C92" s="201"/>
      <c r="D92" s="74" t="s">
        <v>158</v>
      </c>
      <c r="E92" s="189"/>
      <c r="F92" s="29"/>
      <c r="G92" s="83">
        <f t="shared" si="0"/>
        <v>6.0175021097046422</v>
      </c>
      <c r="H92" s="83">
        <f t="shared" si="0"/>
        <v>5.8975021097046412</v>
      </c>
      <c r="I92" s="83">
        <f t="shared" si="0"/>
        <v>6.9696366093016637</v>
      </c>
      <c r="J92" s="83">
        <f t="shared" si="0"/>
        <v>6.6216366093016648</v>
      </c>
      <c r="K92" s="83">
        <f t="shared" si="0"/>
        <v>6.1139025389624644</v>
      </c>
      <c r="L92" s="83">
        <f t="shared" si="0"/>
        <v>6.1379025389624653</v>
      </c>
      <c r="M92" s="83">
        <f t="shared" si="0"/>
        <v>5.2266015458720734</v>
      </c>
      <c r="N92" s="83">
        <f t="shared" si="0"/>
        <v>5.2986015458720734</v>
      </c>
      <c r="O92" s="29"/>
      <c r="P92" s="83">
        <f t="shared" si="1"/>
        <v>5.2986015458720734</v>
      </c>
      <c r="Q92" s="83">
        <f t="shared" si="1"/>
        <v>6.6662211466865218</v>
      </c>
      <c r="R92" s="83">
        <f t="shared" si="1"/>
        <v>6.2222211466865227</v>
      </c>
      <c r="S92" s="83">
        <f t="shared" si="1"/>
        <v>5.0901832609106368</v>
      </c>
      <c r="T92" s="83">
        <f t="shared" ref="T92" si="6">IF(T40="-","-",T40+T66)</f>
        <v>2.4261832609106366</v>
      </c>
      <c r="U92" s="83">
        <f t="shared" si="5"/>
        <v>8.7289394711632813</v>
      </c>
      <c r="V92" s="83">
        <f t="shared" si="5"/>
        <v>8.2969394711632809</v>
      </c>
      <c r="W92" s="83">
        <f t="shared" si="5"/>
        <v>12.207465416927096</v>
      </c>
      <c r="X92" s="83">
        <f t="shared" si="5"/>
        <v>15.219465416927095</v>
      </c>
      <c r="Y92" s="83" t="str">
        <f t="shared" si="5"/>
        <v>-</v>
      </c>
      <c r="Z92" s="83" t="str">
        <f t="shared" si="5"/>
        <v>-</v>
      </c>
    </row>
    <row r="93" spans="2:26">
      <c r="B93" s="201"/>
      <c r="C93" s="201"/>
      <c r="D93" s="74" t="s">
        <v>159</v>
      </c>
      <c r="E93" s="189"/>
      <c r="F93" s="29"/>
      <c r="G93" s="83">
        <f t="shared" si="0"/>
        <v>5.2182695005550768</v>
      </c>
      <c r="H93" s="83">
        <f t="shared" si="0"/>
        <v>5.0982695005550767</v>
      </c>
      <c r="I93" s="83">
        <f t="shared" si="0"/>
        <v>5.2089428898014472</v>
      </c>
      <c r="J93" s="83">
        <f t="shared" si="0"/>
        <v>4.8609428898014482</v>
      </c>
      <c r="K93" s="83">
        <f t="shared" si="0"/>
        <v>4.8130759322844598</v>
      </c>
      <c r="L93" s="83">
        <f t="shared" si="0"/>
        <v>4.8370759322844608</v>
      </c>
      <c r="M93" s="83">
        <f t="shared" si="0"/>
        <v>4.7103284099006135</v>
      </c>
      <c r="N93" s="83">
        <f t="shared" si="0"/>
        <v>4.7823284099006136</v>
      </c>
      <c r="O93" s="29"/>
      <c r="P93" s="83">
        <f t="shared" si="1"/>
        <v>4.7823284099006136</v>
      </c>
      <c r="Q93" s="83">
        <f t="shared" si="1"/>
        <v>5.4199322636636884</v>
      </c>
      <c r="R93" s="83">
        <f t="shared" si="1"/>
        <v>4.9759322636636893</v>
      </c>
      <c r="S93" s="83">
        <f t="shared" si="1"/>
        <v>4.5421023665382503</v>
      </c>
      <c r="T93" s="83">
        <f t="shared" ref="T93" si="7">IF(T41="-","-",T41+T67)</f>
        <v>1.8781023665382499</v>
      </c>
      <c r="U93" s="83">
        <f t="shared" si="5"/>
        <v>8.4163224974493023</v>
      </c>
      <c r="V93" s="83">
        <f t="shared" si="5"/>
        <v>7.9843224974493019</v>
      </c>
      <c r="W93" s="83">
        <f t="shared" si="5"/>
        <v>11.41900186856094</v>
      </c>
      <c r="X93" s="83">
        <f t="shared" si="5"/>
        <v>14.431001868560941</v>
      </c>
      <c r="Y93" s="83" t="str">
        <f t="shared" si="5"/>
        <v>-</v>
      </c>
      <c r="Z93" s="83" t="str">
        <f t="shared" si="5"/>
        <v>-</v>
      </c>
    </row>
    <row r="94" spans="2:26">
      <c r="B94" s="201"/>
      <c r="C94" s="201"/>
      <c r="D94" s="74" t="s">
        <v>160</v>
      </c>
      <c r="E94" s="189"/>
      <c r="F94" s="29"/>
      <c r="G94" s="83">
        <f t="shared" si="0"/>
        <v>9.105438042669963</v>
      </c>
      <c r="H94" s="83">
        <f t="shared" si="0"/>
        <v>8.985438042669962</v>
      </c>
      <c r="I94" s="83">
        <f t="shared" si="0"/>
        <v>9.4511113477140611</v>
      </c>
      <c r="J94" s="83">
        <f t="shared" si="0"/>
        <v>9.1031113477140622</v>
      </c>
      <c r="K94" s="83">
        <f t="shared" si="0"/>
        <v>8.8930094097151269</v>
      </c>
      <c r="L94" s="83">
        <f t="shared" si="0"/>
        <v>8.9170094097151278</v>
      </c>
      <c r="M94" s="83">
        <f t="shared" si="0"/>
        <v>8.4836231858868523</v>
      </c>
      <c r="N94" s="83">
        <f t="shared" si="0"/>
        <v>8.5556231858868514</v>
      </c>
      <c r="O94" s="29"/>
      <c r="P94" s="83">
        <f t="shared" si="1"/>
        <v>8.5556231858868514</v>
      </c>
      <c r="Q94" s="83">
        <f t="shared" si="1"/>
        <v>9.8746149032132742</v>
      </c>
      <c r="R94" s="83">
        <f t="shared" si="1"/>
        <v>9.4306149032132751</v>
      </c>
      <c r="S94" s="83">
        <f t="shared" si="1"/>
        <v>8.2689683544989006</v>
      </c>
      <c r="T94" s="83">
        <f t="shared" ref="T94" si="8">IF(T42="-","-",T42+T68)</f>
        <v>5.6049683544989009</v>
      </c>
      <c r="U94" s="83">
        <f t="shared" si="5"/>
        <v>8.742717269561135</v>
      </c>
      <c r="V94" s="83">
        <f t="shared" si="5"/>
        <v>8.3107172695611347</v>
      </c>
      <c r="W94" s="83">
        <f t="shared" si="5"/>
        <v>13.218323458412918</v>
      </c>
      <c r="X94" s="83">
        <f t="shared" si="5"/>
        <v>16.230323458412919</v>
      </c>
      <c r="Y94" s="83" t="str">
        <f t="shared" si="5"/>
        <v>-</v>
      </c>
      <c r="Z94" s="83" t="str">
        <f t="shared" si="5"/>
        <v>-</v>
      </c>
    </row>
    <row r="95" spans="2:26">
      <c r="B95" s="201"/>
      <c r="C95" s="201"/>
      <c r="D95" s="74" t="s">
        <v>161</v>
      </c>
      <c r="E95" s="189"/>
      <c r="F95" s="29"/>
      <c r="G95" s="83">
        <f t="shared" si="0"/>
        <v>12.237123421897879</v>
      </c>
      <c r="H95" s="83">
        <f t="shared" si="0"/>
        <v>12.11712342189788</v>
      </c>
      <c r="I95" s="83">
        <f t="shared" si="0"/>
        <v>13.152758971232231</v>
      </c>
      <c r="J95" s="83">
        <f t="shared" si="0"/>
        <v>12.804758971232232</v>
      </c>
      <c r="K95" s="83">
        <f t="shared" si="0"/>
        <v>12.607909244405663</v>
      </c>
      <c r="L95" s="83">
        <f t="shared" si="0"/>
        <v>12.631909244405664</v>
      </c>
      <c r="M95" s="83">
        <f t="shared" si="0"/>
        <v>12.17186982665956</v>
      </c>
      <c r="N95" s="83">
        <f t="shared" si="0"/>
        <v>12.243869826659559</v>
      </c>
      <c r="O95" s="29"/>
      <c r="P95" s="83">
        <f t="shared" si="1"/>
        <v>12.243869826659559</v>
      </c>
      <c r="Q95" s="83">
        <f t="shared" si="1"/>
        <v>13.157212425407723</v>
      </c>
      <c r="R95" s="83">
        <f t="shared" si="1"/>
        <v>12.713212425407724</v>
      </c>
      <c r="S95" s="83">
        <f t="shared" si="1"/>
        <v>11.66112994048731</v>
      </c>
      <c r="T95" s="83">
        <f t="shared" ref="T95" si="9">IF(T43="-","-",T43+T69)</f>
        <v>8.9971299404873104</v>
      </c>
      <c r="U95" s="83">
        <f t="shared" si="5"/>
        <v>8.5199228295819953</v>
      </c>
      <c r="V95" s="83">
        <f t="shared" si="5"/>
        <v>8.0879228295819949</v>
      </c>
      <c r="W95" s="83">
        <f t="shared" si="5"/>
        <v>11.296307692307693</v>
      </c>
      <c r="X95" s="83">
        <f t="shared" si="5"/>
        <v>14.308307692307691</v>
      </c>
      <c r="Y95" s="83" t="str">
        <f t="shared" si="5"/>
        <v>-</v>
      </c>
      <c r="Z95" s="83" t="str">
        <f t="shared" si="5"/>
        <v>-</v>
      </c>
    </row>
    <row r="96" spans="2:26">
      <c r="B96" s="201"/>
      <c r="C96" s="201"/>
      <c r="D96" s="74" t="s">
        <v>162</v>
      </c>
      <c r="E96" s="189"/>
      <c r="F96" s="29"/>
      <c r="G96" s="83">
        <f t="shared" si="0"/>
        <v>4.4755429702239704</v>
      </c>
      <c r="H96" s="83">
        <f t="shared" si="0"/>
        <v>4.3555429702239703</v>
      </c>
      <c r="I96" s="83">
        <f t="shared" si="0"/>
        <v>4.5720837209510181</v>
      </c>
      <c r="J96" s="83">
        <f t="shared" si="0"/>
        <v>4.2240837209510191</v>
      </c>
      <c r="K96" s="83">
        <f t="shared" si="0"/>
        <v>4.212268260982583</v>
      </c>
      <c r="L96" s="83">
        <f t="shared" si="0"/>
        <v>4.2362682609825839</v>
      </c>
      <c r="M96" s="83">
        <f t="shared" si="0"/>
        <v>3.7067964601769914</v>
      </c>
      <c r="N96" s="83">
        <f t="shared" si="0"/>
        <v>3.7787964601769914</v>
      </c>
      <c r="O96" s="29"/>
      <c r="P96" s="83">
        <f t="shared" si="1"/>
        <v>3.7787964601769914</v>
      </c>
      <c r="Q96" s="83">
        <f t="shared" si="1"/>
        <v>4.6691314784647666</v>
      </c>
      <c r="R96" s="83">
        <f t="shared" si="1"/>
        <v>4.2251314784647676</v>
      </c>
      <c r="S96" s="83">
        <f t="shared" si="1"/>
        <v>4.2705882352941176</v>
      </c>
      <c r="T96" s="83">
        <f t="shared" ref="T96" si="10">IF(T44="-","-",T44+T70)</f>
        <v>1.6065882352941177</v>
      </c>
      <c r="U96" s="83">
        <f t="shared" si="5"/>
        <v>10.155457750563277</v>
      </c>
      <c r="V96" s="83">
        <f t="shared" si="5"/>
        <v>9.7234577505632771</v>
      </c>
      <c r="W96" s="83">
        <f t="shared" si="5"/>
        <v>13.720074618928709</v>
      </c>
      <c r="X96" s="83">
        <f t="shared" si="5"/>
        <v>16.73207461892871</v>
      </c>
      <c r="Y96" s="83" t="str">
        <f t="shared" si="5"/>
        <v>-</v>
      </c>
      <c r="Z96" s="83" t="str">
        <f t="shared" si="5"/>
        <v>-</v>
      </c>
    </row>
    <row r="97" spans="2:26">
      <c r="B97" s="201"/>
      <c r="C97" s="201"/>
      <c r="D97" s="74" t="s">
        <v>163</v>
      </c>
      <c r="E97" s="189"/>
      <c r="F97" s="29"/>
      <c r="G97" s="83">
        <f t="shared" si="0"/>
        <v>10.831118644067796</v>
      </c>
      <c r="H97" s="83">
        <f t="shared" si="0"/>
        <v>10.711118644067797</v>
      </c>
      <c r="I97" s="83">
        <f t="shared" si="0"/>
        <v>11.28507042253521</v>
      </c>
      <c r="J97" s="83">
        <f t="shared" si="0"/>
        <v>10.937070422535211</v>
      </c>
      <c r="K97" s="83">
        <f t="shared" si="0"/>
        <v>11.394315789473684</v>
      </c>
      <c r="L97" s="83">
        <f t="shared" si="0"/>
        <v>11.418315789473684</v>
      </c>
      <c r="M97" s="83">
        <f t="shared" si="0"/>
        <v>10.82748936170213</v>
      </c>
      <c r="N97" s="83">
        <f t="shared" si="0"/>
        <v>10.89948936170213</v>
      </c>
      <c r="O97" s="29"/>
      <c r="P97" s="83">
        <f t="shared" si="1"/>
        <v>10.89948936170213</v>
      </c>
      <c r="Q97" s="83">
        <f t="shared" si="1"/>
        <v>11.333286713286714</v>
      </c>
      <c r="R97" s="83">
        <f t="shared" si="1"/>
        <v>10.889286713286715</v>
      </c>
      <c r="S97" s="83">
        <f t="shared" si="1"/>
        <v>9.0842105263157897</v>
      </c>
      <c r="T97" s="83">
        <f t="shared" ref="T97" si="11">IF(T45="-","-",T45+T71)</f>
        <v>6.42021052631579</v>
      </c>
      <c r="U97" s="83">
        <f t="shared" si="5"/>
        <v>9.5088813559322034</v>
      </c>
      <c r="V97" s="83">
        <f t="shared" si="5"/>
        <v>9.076881355932203</v>
      </c>
      <c r="W97" s="83">
        <f t="shared" si="5"/>
        <v>11.117513513513515</v>
      </c>
      <c r="X97" s="83">
        <f t="shared" si="5"/>
        <v>14.129513513513514</v>
      </c>
      <c r="Y97" s="83" t="str">
        <f t="shared" si="5"/>
        <v>-</v>
      </c>
      <c r="Z97" s="83" t="str">
        <f t="shared" si="5"/>
        <v>-</v>
      </c>
    </row>
    <row r="98" spans="2:26">
      <c r="B98" s="201"/>
      <c r="C98" s="201"/>
      <c r="D98" s="74" t="s">
        <v>164</v>
      </c>
      <c r="E98" s="189"/>
      <c r="F98" s="29"/>
      <c r="G98" s="83">
        <f t="shared" si="0"/>
        <v>14.595984849456562</v>
      </c>
      <c r="H98" s="83">
        <f t="shared" si="0"/>
        <v>14.475984849456562</v>
      </c>
      <c r="I98" s="83">
        <f t="shared" si="0"/>
        <v>14.889190493852649</v>
      </c>
      <c r="J98" s="83">
        <f t="shared" si="0"/>
        <v>14.54119049385265</v>
      </c>
      <c r="K98" s="83">
        <f t="shared" si="0"/>
        <v>14.68871334474675</v>
      </c>
      <c r="L98" s="83">
        <f t="shared" si="0"/>
        <v>14.712713344746751</v>
      </c>
      <c r="M98" s="83">
        <f t="shared" si="0"/>
        <v>15.326493357804576</v>
      </c>
      <c r="N98" s="83">
        <f t="shared" si="0"/>
        <v>15.398493357804577</v>
      </c>
      <c r="O98" s="29"/>
      <c r="P98" s="83">
        <f t="shared" si="1"/>
        <v>15.398493357804577</v>
      </c>
      <c r="Q98" s="83">
        <f t="shared" si="1"/>
        <v>17.899390247927215</v>
      </c>
      <c r="R98" s="83">
        <f t="shared" si="1"/>
        <v>17.45539024792722</v>
      </c>
      <c r="S98" s="83">
        <f t="shared" si="1"/>
        <v>14.253479766907684</v>
      </c>
      <c r="T98" s="83">
        <f t="shared" ref="T98" si="12">IF(T46="-","-",T46+T72)</f>
        <v>11.589479766907685</v>
      </c>
      <c r="U98" s="83">
        <f t="shared" si="5"/>
        <v>9.9772986347754458</v>
      </c>
      <c r="V98" s="83">
        <f t="shared" si="5"/>
        <v>9.5452986347754454</v>
      </c>
      <c r="W98" s="83">
        <f t="shared" si="5"/>
        <v>11.994091996608294</v>
      </c>
      <c r="X98" s="83">
        <f t="shared" si="5"/>
        <v>15.006091996608292</v>
      </c>
      <c r="Y98" s="83" t="str">
        <f t="shared" si="5"/>
        <v>-</v>
      </c>
      <c r="Z98" s="83" t="str">
        <f t="shared" si="5"/>
        <v>-</v>
      </c>
    </row>
    <row r="99" spans="2:26">
      <c r="B99" s="201"/>
      <c r="C99" s="201"/>
      <c r="D99" s="74" t="s">
        <v>165</v>
      </c>
      <c r="E99" s="189"/>
      <c r="F99" s="29"/>
      <c r="G99" s="83">
        <f t="shared" si="0"/>
        <v>11.820356992443948</v>
      </c>
      <c r="H99" s="83">
        <f t="shared" si="0"/>
        <v>11.700356992443949</v>
      </c>
      <c r="I99" s="83">
        <f t="shared" si="0"/>
        <v>12.299681829480487</v>
      </c>
      <c r="J99" s="83">
        <f t="shared" si="0"/>
        <v>11.951681829480489</v>
      </c>
      <c r="K99" s="83">
        <f t="shared" si="0"/>
        <v>12.080345679012344</v>
      </c>
      <c r="L99" s="83">
        <f t="shared" si="0"/>
        <v>12.104345679012345</v>
      </c>
      <c r="M99" s="83">
        <f t="shared" si="0"/>
        <v>19.229419880361458</v>
      </c>
      <c r="N99" s="83">
        <f t="shared" si="0"/>
        <v>19.301419880361458</v>
      </c>
      <c r="O99" s="29"/>
      <c r="P99" s="83">
        <f t="shared" si="1"/>
        <v>19.301419880361458</v>
      </c>
      <c r="Q99" s="83">
        <f t="shared" si="1"/>
        <v>20.87948122780314</v>
      </c>
      <c r="R99" s="83">
        <f t="shared" si="1"/>
        <v>20.435481227803145</v>
      </c>
      <c r="S99" s="83">
        <f t="shared" si="1"/>
        <v>13.838035646568066</v>
      </c>
      <c r="T99" s="83">
        <f t="shared" ref="T99" si="13">IF(T47="-","-",T47+T73)</f>
        <v>11.174035646568067</v>
      </c>
      <c r="U99" s="83">
        <f t="shared" si="5"/>
        <v>7.936823255696325</v>
      </c>
      <c r="V99" s="83">
        <f t="shared" si="5"/>
        <v>7.5048232556963255</v>
      </c>
      <c r="W99" s="83">
        <f t="shared" si="5"/>
        <v>14.435616131138111</v>
      </c>
      <c r="X99" s="83">
        <f t="shared" si="5"/>
        <v>17.447616131138112</v>
      </c>
      <c r="Y99" s="83" t="str">
        <f t="shared" si="5"/>
        <v>-</v>
      </c>
      <c r="Z99" s="83" t="str">
        <f t="shared" si="5"/>
        <v>-</v>
      </c>
    </row>
    <row r="100" spans="2:26">
      <c r="B100" s="201"/>
      <c r="C100" s="201"/>
      <c r="D100" s="74" t="s">
        <v>166</v>
      </c>
      <c r="E100" s="189"/>
      <c r="F100" s="29"/>
      <c r="G100" s="83">
        <f t="shared" si="0"/>
        <v>10.451180067950171</v>
      </c>
      <c r="H100" s="83">
        <f t="shared" si="0"/>
        <v>10.331180067950172</v>
      </c>
      <c r="I100" s="83">
        <f t="shared" si="0"/>
        <v>10.32192265562631</v>
      </c>
      <c r="J100" s="83">
        <f t="shared" si="0"/>
        <v>9.9739226556263105</v>
      </c>
      <c r="K100" s="83">
        <f t="shared" si="0"/>
        <v>9.9759196707892759</v>
      </c>
      <c r="L100" s="83">
        <f t="shared" si="0"/>
        <v>9.9999196707892768</v>
      </c>
      <c r="M100" s="83">
        <f t="shared" si="0"/>
        <v>9.8316696668057464</v>
      </c>
      <c r="N100" s="83">
        <f t="shared" si="0"/>
        <v>9.9036696668057473</v>
      </c>
      <c r="O100" s="29"/>
      <c r="P100" s="83">
        <f t="shared" si="1"/>
        <v>9.9036696668057473</v>
      </c>
      <c r="Q100" s="83">
        <f t="shared" si="1"/>
        <v>11.181959044241871</v>
      </c>
      <c r="R100" s="83">
        <f t="shared" si="1"/>
        <v>10.737959044241872</v>
      </c>
      <c r="S100" s="83">
        <f t="shared" si="1"/>
        <v>9.5856676720899721</v>
      </c>
      <c r="T100" s="83">
        <f t="shared" ref="T100" si="14">IF(T48="-","-",T48+T74)</f>
        <v>6.9216676720899724</v>
      </c>
      <c r="U100" s="83">
        <f t="shared" si="5"/>
        <v>8.8332972972972978</v>
      </c>
      <c r="V100" s="83">
        <f t="shared" si="5"/>
        <v>8.4012972972972975</v>
      </c>
      <c r="W100" s="83">
        <f t="shared" si="5"/>
        <v>12.499973154362415</v>
      </c>
      <c r="X100" s="83">
        <f t="shared" si="5"/>
        <v>15.511973154362416</v>
      </c>
      <c r="Y100" s="83" t="str">
        <f t="shared" si="5"/>
        <v>-</v>
      </c>
      <c r="Z100" s="83" t="str">
        <f t="shared" si="5"/>
        <v>-</v>
      </c>
    </row>
    <row r="101" spans="2:26">
      <c r="B101" s="201"/>
      <c r="C101" s="201"/>
      <c r="D101" s="74" t="s">
        <v>167</v>
      </c>
      <c r="E101" s="189"/>
      <c r="F101" s="29"/>
      <c r="G101" s="83">
        <f t="shared" si="0"/>
        <v>12.533032258064516</v>
      </c>
      <c r="H101" s="83">
        <f t="shared" si="0"/>
        <v>12.413032258064515</v>
      </c>
      <c r="I101" s="83">
        <f t="shared" si="0"/>
        <v>13.752883435582822</v>
      </c>
      <c r="J101" s="83">
        <f t="shared" si="0"/>
        <v>13.404883435582823</v>
      </c>
      <c r="K101" s="83">
        <f t="shared" si="0"/>
        <v>10.662249201277955</v>
      </c>
      <c r="L101" s="83">
        <f t="shared" si="0"/>
        <v>10.686249201277956</v>
      </c>
      <c r="M101" s="83">
        <f t="shared" si="0"/>
        <v>16.402773162939297</v>
      </c>
      <c r="N101" s="83">
        <f t="shared" si="0"/>
        <v>16.4747731629393</v>
      </c>
      <c r="O101" s="29"/>
      <c r="P101" s="83">
        <f t="shared" si="1"/>
        <v>16.4747731629393</v>
      </c>
      <c r="Q101" s="83">
        <f t="shared" si="1"/>
        <v>25.186037735849055</v>
      </c>
      <c r="R101" s="83">
        <f t="shared" si="1"/>
        <v>24.74203773584906</v>
      </c>
      <c r="S101" s="83">
        <f t="shared" si="1"/>
        <v>16.392926045016079</v>
      </c>
      <c r="T101" s="83">
        <f t="shared" ref="T101" si="15">IF(T49="-","-",T49+T75)</f>
        <v>13.728926045016079</v>
      </c>
      <c r="U101" s="83">
        <f t="shared" si="5"/>
        <v>7.3801558441558441</v>
      </c>
      <c r="V101" s="83">
        <f t="shared" si="5"/>
        <v>6.9481558441558438</v>
      </c>
      <c r="W101" s="83">
        <f t="shared" si="5"/>
        <v>13.261377049180329</v>
      </c>
      <c r="X101" s="83">
        <f t="shared" si="5"/>
        <v>16.273377049180326</v>
      </c>
      <c r="Y101" s="83" t="str">
        <f t="shared" si="5"/>
        <v>-</v>
      </c>
      <c r="Z101" s="83" t="str">
        <f t="shared" si="5"/>
        <v>-</v>
      </c>
    </row>
    <row r="102" spans="2:26">
      <c r="B102" s="201"/>
      <c r="C102" s="201"/>
      <c r="D102" s="74" t="s">
        <v>168</v>
      </c>
      <c r="E102" s="189"/>
      <c r="F102" s="29"/>
      <c r="G102" s="83">
        <f t="shared" si="0"/>
        <v>4.8945660377358493</v>
      </c>
      <c r="H102" s="83">
        <f t="shared" si="0"/>
        <v>4.7745660377358483</v>
      </c>
      <c r="I102" s="83">
        <f t="shared" si="0"/>
        <v>5.446211180124223</v>
      </c>
      <c r="J102" s="83">
        <f t="shared" si="0"/>
        <v>5.098211180124224</v>
      </c>
      <c r="K102" s="83">
        <f t="shared" si="0"/>
        <v>6.7173506493506485</v>
      </c>
      <c r="L102" s="83">
        <f t="shared" si="0"/>
        <v>6.7413506493506494</v>
      </c>
      <c r="M102" s="83">
        <f t="shared" si="0"/>
        <v>7.5321038961038962</v>
      </c>
      <c r="N102" s="83">
        <f t="shared" si="0"/>
        <v>7.6041038961038954</v>
      </c>
      <c r="O102" s="29"/>
      <c r="P102" s="83">
        <f t="shared" si="1"/>
        <v>7.6041038961038954</v>
      </c>
      <c r="Q102" s="83">
        <f t="shared" si="1"/>
        <v>5.901553398058252</v>
      </c>
      <c r="R102" s="83">
        <f t="shared" si="1"/>
        <v>5.4575533980582529</v>
      </c>
      <c r="S102" s="83">
        <f t="shared" si="1"/>
        <v>4.4736156351791534</v>
      </c>
      <c r="T102" s="83">
        <f t="shared" ref="T102" si="16">IF(T50="-","-",T50+T76)</f>
        <v>1.8096156351791532</v>
      </c>
      <c r="U102" s="83">
        <f t="shared" ref="U102:Z102" si="17">IF(U63="-","-",U63+U76)</f>
        <v>8.7279191919191916</v>
      </c>
      <c r="V102" s="83">
        <f t="shared" si="17"/>
        <v>8.295919191919193</v>
      </c>
      <c r="W102" s="83">
        <f t="shared" si="17"/>
        <v>13.023732441471573</v>
      </c>
      <c r="X102" s="83">
        <f t="shared" si="17"/>
        <v>16.035732441471573</v>
      </c>
      <c r="Y102" s="83" t="str">
        <f t="shared" si="17"/>
        <v>-</v>
      </c>
      <c r="Z102" s="83" t="str">
        <f t="shared" si="17"/>
        <v>-</v>
      </c>
    </row>
    <row r="103" spans="2:26" ht="12.6" customHeight="1">
      <c r="B103" s="201" t="s">
        <v>187</v>
      </c>
      <c r="C103" s="201" t="s">
        <v>129</v>
      </c>
      <c r="D103" s="74" t="s">
        <v>156</v>
      </c>
      <c r="E103" s="189"/>
      <c r="F103" s="29"/>
      <c r="G103" s="83"/>
      <c r="H103" s="83"/>
      <c r="I103" s="83"/>
      <c r="J103" s="83"/>
      <c r="K103" s="83"/>
      <c r="L103" s="83"/>
      <c r="M103" s="83"/>
      <c r="N103" s="83"/>
      <c r="O103" s="29"/>
      <c r="P103" s="83"/>
      <c r="Q103" s="83"/>
      <c r="R103" s="83"/>
      <c r="S103" s="83"/>
      <c r="T103" s="83"/>
      <c r="U103" s="83"/>
      <c r="V103" s="83"/>
      <c r="W103" s="83">
        <f t="shared" ref="W103:Z103" si="18">IF(W77="-","-",W51+W77)</f>
        <v>12.8165748502994</v>
      </c>
      <c r="X103" s="83">
        <f t="shared" si="18"/>
        <v>15.828574850299399</v>
      </c>
      <c r="Y103" s="83" t="str">
        <f t="shared" si="18"/>
        <v>-</v>
      </c>
      <c r="Z103" s="83" t="str">
        <f t="shared" si="18"/>
        <v>-</v>
      </c>
    </row>
    <row r="104" spans="2:26">
      <c r="B104" s="201"/>
      <c r="C104" s="201"/>
      <c r="D104" s="74" t="s">
        <v>157</v>
      </c>
      <c r="E104" s="189"/>
      <c r="F104" s="29"/>
      <c r="G104" s="83"/>
      <c r="H104" s="83"/>
      <c r="I104" s="83"/>
      <c r="J104" s="83"/>
      <c r="K104" s="83"/>
      <c r="L104" s="83"/>
      <c r="M104" s="83"/>
      <c r="N104" s="83"/>
      <c r="O104" s="29"/>
      <c r="P104" s="83"/>
      <c r="Q104" s="83"/>
      <c r="R104" s="83"/>
      <c r="S104" s="83"/>
      <c r="T104" s="83"/>
      <c r="U104" s="83"/>
      <c r="V104" s="83"/>
      <c r="W104" s="83">
        <f t="shared" ref="W104:Z115" si="19">IF(W78="-","-",W52+W78)</f>
        <v>12.542596491228071</v>
      </c>
      <c r="X104" s="83">
        <f t="shared" si="19"/>
        <v>15.55459649122807</v>
      </c>
      <c r="Y104" s="83" t="str">
        <f t="shared" si="19"/>
        <v>-</v>
      </c>
      <c r="Z104" s="83" t="str">
        <f t="shared" si="19"/>
        <v>-</v>
      </c>
    </row>
    <row r="105" spans="2:26">
      <c r="B105" s="201"/>
      <c r="C105" s="201"/>
      <c r="D105" s="74" t="s">
        <v>158</v>
      </c>
      <c r="E105" s="189"/>
      <c r="F105" s="29"/>
      <c r="G105" s="83"/>
      <c r="H105" s="83"/>
      <c r="I105" s="83"/>
      <c r="J105" s="83"/>
      <c r="K105" s="83"/>
      <c r="L105" s="83"/>
      <c r="M105" s="83"/>
      <c r="N105" s="83"/>
      <c r="O105" s="29"/>
      <c r="P105" s="83"/>
      <c r="Q105" s="83"/>
      <c r="R105" s="83"/>
      <c r="S105" s="83"/>
      <c r="T105" s="83"/>
      <c r="U105" s="83"/>
      <c r="V105" s="83"/>
      <c r="W105" s="83">
        <f t="shared" si="19"/>
        <v>11.271780128983799</v>
      </c>
      <c r="X105" s="83">
        <f t="shared" si="19"/>
        <v>14.2837801289838</v>
      </c>
      <c r="Y105" s="83" t="str">
        <f t="shared" si="19"/>
        <v>-</v>
      </c>
      <c r="Z105" s="83" t="str">
        <f t="shared" si="19"/>
        <v>-</v>
      </c>
    </row>
    <row r="106" spans="2:26">
      <c r="B106" s="201"/>
      <c r="C106" s="201"/>
      <c r="D106" s="74" t="s">
        <v>159</v>
      </c>
      <c r="E106" s="189"/>
      <c r="F106" s="29"/>
      <c r="G106" s="83"/>
      <c r="H106" s="83"/>
      <c r="I106" s="83"/>
      <c r="J106" s="83"/>
      <c r="K106" s="83"/>
      <c r="L106" s="83"/>
      <c r="M106" s="83"/>
      <c r="N106" s="83"/>
      <c r="O106" s="29"/>
      <c r="P106" s="83"/>
      <c r="Q106" s="83"/>
      <c r="R106" s="83"/>
      <c r="S106" s="83"/>
      <c r="T106" s="83"/>
      <c r="U106" s="83"/>
      <c r="V106" s="83"/>
      <c r="W106" s="83">
        <f t="shared" si="19"/>
        <v>10.619175520463969</v>
      </c>
      <c r="X106" s="83">
        <f t="shared" si="19"/>
        <v>13.63117552046397</v>
      </c>
      <c r="Y106" s="83" t="str">
        <f t="shared" si="19"/>
        <v>-</v>
      </c>
      <c r="Z106" s="83" t="str">
        <f t="shared" si="19"/>
        <v>-</v>
      </c>
    </row>
    <row r="107" spans="2:26">
      <c r="B107" s="201"/>
      <c r="C107" s="201"/>
      <c r="D107" s="74" t="s">
        <v>160</v>
      </c>
      <c r="E107" s="189"/>
      <c r="F107" s="29"/>
      <c r="G107" s="83"/>
      <c r="H107" s="83"/>
      <c r="I107" s="83"/>
      <c r="J107" s="83"/>
      <c r="K107" s="83"/>
      <c r="L107" s="83"/>
      <c r="M107" s="83"/>
      <c r="N107" s="83"/>
      <c r="O107" s="29"/>
      <c r="P107" s="83"/>
      <c r="Q107" s="83"/>
      <c r="R107" s="83"/>
      <c r="S107" s="83"/>
      <c r="T107" s="83"/>
      <c r="U107" s="83"/>
      <c r="V107" s="83"/>
      <c r="W107" s="83">
        <f t="shared" si="19"/>
        <v>12.027898609898354</v>
      </c>
      <c r="X107" s="83">
        <f t="shared" si="19"/>
        <v>15.039898609898353</v>
      </c>
      <c r="Y107" s="83" t="str">
        <f t="shared" si="19"/>
        <v>-</v>
      </c>
      <c r="Z107" s="83" t="str">
        <f t="shared" si="19"/>
        <v>-</v>
      </c>
    </row>
    <row r="108" spans="2:26">
      <c r="B108" s="201"/>
      <c r="C108" s="201"/>
      <c r="D108" s="74" t="s">
        <v>161</v>
      </c>
      <c r="E108" s="189"/>
      <c r="F108" s="29"/>
      <c r="G108" s="83"/>
      <c r="H108" s="83"/>
      <c r="I108" s="83"/>
      <c r="J108" s="83"/>
      <c r="K108" s="83"/>
      <c r="L108" s="83"/>
      <c r="M108" s="83"/>
      <c r="N108" s="83"/>
      <c r="O108" s="29"/>
      <c r="P108" s="83"/>
      <c r="Q108" s="83"/>
      <c r="R108" s="83"/>
      <c r="S108" s="83"/>
      <c r="T108" s="83"/>
      <c r="U108" s="83"/>
      <c r="V108" s="83"/>
      <c r="W108" s="83">
        <f t="shared" si="19"/>
        <v>10.189714285714288</v>
      </c>
      <c r="X108" s="83">
        <f t="shared" si="19"/>
        <v>13.201714285714287</v>
      </c>
      <c r="Y108" s="83" t="str">
        <f t="shared" si="19"/>
        <v>-</v>
      </c>
      <c r="Z108" s="83" t="str">
        <f t="shared" si="19"/>
        <v>-</v>
      </c>
    </row>
    <row r="109" spans="2:26">
      <c r="B109" s="201"/>
      <c r="C109" s="201"/>
      <c r="D109" s="74" t="s">
        <v>162</v>
      </c>
      <c r="E109" s="189"/>
      <c r="F109" s="29"/>
      <c r="G109" s="83"/>
      <c r="H109" s="83"/>
      <c r="I109" s="83"/>
      <c r="J109" s="83"/>
      <c r="K109" s="83"/>
      <c r="L109" s="83"/>
      <c r="M109" s="83"/>
      <c r="N109" s="83"/>
      <c r="O109" s="29"/>
      <c r="P109" s="83"/>
      <c r="Q109" s="83"/>
      <c r="R109" s="83"/>
      <c r="S109" s="83"/>
      <c r="T109" s="83"/>
      <c r="U109" s="83"/>
      <c r="V109" s="83"/>
      <c r="W109" s="83">
        <f t="shared" si="19"/>
        <v>12.524867549767045</v>
      </c>
      <c r="X109" s="83">
        <f t="shared" si="19"/>
        <v>15.536867549767043</v>
      </c>
      <c r="Y109" s="83" t="str">
        <f t="shared" si="19"/>
        <v>-</v>
      </c>
      <c r="Z109" s="83" t="str">
        <f t="shared" si="19"/>
        <v>-</v>
      </c>
    </row>
    <row r="110" spans="2:26">
      <c r="B110" s="201"/>
      <c r="C110" s="201"/>
      <c r="D110" s="74" t="s">
        <v>163</v>
      </c>
      <c r="E110" s="189"/>
      <c r="F110" s="29"/>
      <c r="G110" s="83"/>
      <c r="H110" s="83"/>
      <c r="I110" s="83"/>
      <c r="J110" s="83"/>
      <c r="K110" s="83"/>
      <c r="L110" s="83"/>
      <c r="M110" s="83"/>
      <c r="N110" s="83"/>
      <c r="O110" s="29"/>
      <c r="P110" s="83"/>
      <c r="Q110" s="83"/>
      <c r="R110" s="83"/>
      <c r="S110" s="83"/>
      <c r="T110" s="83"/>
      <c r="U110" s="83"/>
      <c r="V110" s="83"/>
      <c r="W110" s="83">
        <f t="shared" si="19"/>
        <v>10.08581818181818</v>
      </c>
      <c r="X110" s="83">
        <f t="shared" si="19"/>
        <v>13.09781818181818</v>
      </c>
      <c r="Y110" s="83" t="str">
        <f t="shared" si="19"/>
        <v>-</v>
      </c>
      <c r="Z110" s="83" t="str">
        <f t="shared" si="19"/>
        <v>-</v>
      </c>
    </row>
    <row r="111" spans="2:26">
      <c r="B111" s="201"/>
      <c r="C111" s="201"/>
      <c r="D111" s="74" t="s">
        <v>164</v>
      </c>
      <c r="E111" s="189"/>
      <c r="F111" s="29"/>
      <c r="G111" s="83"/>
      <c r="H111" s="83"/>
      <c r="I111" s="83"/>
      <c r="J111" s="83"/>
      <c r="K111" s="83"/>
      <c r="L111" s="83"/>
      <c r="M111" s="83"/>
      <c r="N111" s="83"/>
      <c r="O111" s="29"/>
      <c r="P111" s="83"/>
      <c r="Q111" s="83"/>
      <c r="R111" s="83"/>
      <c r="S111" s="83"/>
      <c r="T111" s="83"/>
      <c r="U111" s="83"/>
      <c r="V111" s="83"/>
      <c r="W111" s="83">
        <f t="shared" si="19"/>
        <v>10.894441013237426</v>
      </c>
      <c r="X111" s="83">
        <f t="shared" si="19"/>
        <v>13.906441013237425</v>
      </c>
      <c r="Y111" s="83" t="str">
        <f t="shared" si="19"/>
        <v>-</v>
      </c>
      <c r="Z111" s="83" t="str">
        <f t="shared" si="19"/>
        <v>-</v>
      </c>
    </row>
    <row r="112" spans="2:26">
      <c r="B112" s="201"/>
      <c r="C112" s="201"/>
      <c r="D112" s="74" t="s">
        <v>165</v>
      </c>
      <c r="E112" s="189"/>
      <c r="F112" s="29"/>
      <c r="G112" s="83"/>
      <c r="H112" s="83"/>
      <c r="I112" s="83"/>
      <c r="J112" s="83"/>
      <c r="K112" s="83"/>
      <c r="L112" s="83"/>
      <c r="M112" s="83"/>
      <c r="N112" s="83"/>
      <c r="O112" s="29"/>
      <c r="P112" s="83"/>
      <c r="Q112" s="83"/>
      <c r="R112" s="83"/>
      <c r="S112" s="83"/>
      <c r="T112" s="83"/>
      <c r="U112" s="83"/>
      <c r="V112" s="83"/>
      <c r="W112" s="83">
        <f t="shared" si="19"/>
        <v>13.394083620892946</v>
      </c>
      <c r="X112" s="83">
        <f t="shared" si="19"/>
        <v>16.406083620892943</v>
      </c>
      <c r="Y112" s="83" t="str">
        <f t="shared" si="19"/>
        <v>-</v>
      </c>
      <c r="Z112" s="83" t="str">
        <f t="shared" si="19"/>
        <v>-</v>
      </c>
    </row>
    <row r="113" spans="1:26">
      <c r="B113" s="201"/>
      <c r="C113" s="201"/>
      <c r="D113" s="74" t="s">
        <v>166</v>
      </c>
      <c r="E113" s="189"/>
      <c r="F113" s="29"/>
      <c r="G113" s="83"/>
      <c r="H113" s="83"/>
      <c r="I113" s="83"/>
      <c r="J113" s="83"/>
      <c r="K113" s="83"/>
      <c r="L113" s="83"/>
      <c r="M113" s="83"/>
      <c r="N113" s="83"/>
      <c r="O113" s="29"/>
      <c r="P113" s="83"/>
      <c r="Q113" s="83"/>
      <c r="R113" s="83"/>
      <c r="S113" s="83"/>
      <c r="T113" s="83"/>
      <c r="U113" s="83"/>
      <c r="V113" s="83"/>
      <c r="W113" s="83">
        <f t="shared" si="19"/>
        <v>11.24131343283582</v>
      </c>
      <c r="X113" s="83">
        <f t="shared" si="19"/>
        <v>14.253313432835819</v>
      </c>
      <c r="Y113" s="83" t="str">
        <f t="shared" si="19"/>
        <v>-</v>
      </c>
      <c r="Z113" s="83" t="str">
        <f t="shared" si="19"/>
        <v>-</v>
      </c>
    </row>
    <row r="114" spans="1:26">
      <c r="B114" s="201"/>
      <c r="C114" s="201"/>
      <c r="D114" s="74" t="s">
        <v>167</v>
      </c>
      <c r="E114" s="189"/>
      <c r="F114" s="29"/>
      <c r="G114" s="83"/>
      <c r="H114" s="83"/>
      <c r="I114" s="83"/>
      <c r="J114" s="83"/>
      <c r="K114" s="83"/>
      <c r="L114" s="83"/>
      <c r="M114" s="83"/>
      <c r="N114" s="83"/>
      <c r="O114" s="29"/>
      <c r="P114" s="83"/>
      <c r="Q114" s="83"/>
      <c r="R114" s="83"/>
      <c r="S114" s="83"/>
      <c r="T114" s="83"/>
      <c r="U114" s="83"/>
      <c r="V114" s="83"/>
      <c r="W114" s="83">
        <f t="shared" si="19"/>
        <v>11.519730337078652</v>
      </c>
      <c r="X114" s="83">
        <f t="shared" si="19"/>
        <v>14.531730337078651</v>
      </c>
      <c r="Y114" s="83" t="str">
        <f t="shared" si="19"/>
        <v>-</v>
      </c>
      <c r="Z114" s="83" t="str">
        <f t="shared" si="19"/>
        <v>-</v>
      </c>
    </row>
    <row r="115" spans="1:26">
      <c r="B115" s="201"/>
      <c r="C115" s="201"/>
      <c r="D115" s="74" t="s">
        <v>168</v>
      </c>
      <c r="E115" s="189"/>
      <c r="F115" s="29"/>
      <c r="G115" s="83"/>
      <c r="H115" s="83"/>
      <c r="I115" s="83"/>
      <c r="J115" s="83"/>
      <c r="K115" s="83"/>
      <c r="L115" s="83"/>
      <c r="M115" s="83"/>
      <c r="N115" s="83"/>
      <c r="O115" s="29"/>
      <c r="P115" s="83"/>
      <c r="Q115" s="83"/>
      <c r="R115" s="83"/>
      <c r="S115" s="83"/>
      <c r="T115" s="83"/>
      <c r="U115" s="83"/>
      <c r="V115" s="83"/>
      <c r="W115" s="83">
        <f t="shared" si="19"/>
        <v>11.525052631578948</v>
      </c>
      <c r="X115" s="83">
        <f t="shared" si="19"/>
        <v>14.537052631578947</v>
      </c>
      <c r="Y115" s="83" t="str">
        <f t="shared" si="19"/>
        <v>-</v>
      </c>
      <c r="Z115" s="83" t="str">
        <f t="shared" si="19"/>
        <v>-</v>
      </c>
    </row>
    <row r="116" spans="1:26" s="63" customFormat="1">
      <c r="C116" s="80"/>
    </row>
    <row r="117" spans="1:26" hidden="1">
      <c r="A117" s="64"/>
      <c r="B117" s="64"/>
      <c r="C117" s="81"/>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hidden="1">
      <c r="A118" s="64"/>
      <c r="B118" s="64"/>
      <c r="C118" s="81"/>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hidden="1">
      <c r="A119" s="64"/>
      <c r="B119" s="64"/>
      <c r="C119" s="81"/>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hidden="1">
      <c r="A120" s="64"/>
      <c r="B120" s="64"/>
      <c r="C120" s="81"/>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hidden="1">
      <c r="A121" s="64"/>
      <c r="B121" s="64"/>
      <c r="C121" s="81"/>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hidden="1">
      <c r="A122" s="64"/>
      <c r="B122" s="64"/>
      <c r="C122" s="81"/>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hidden="1">
      <c r="A123" s="64"/>
      <c r="B123" s="64"/>
      <c r="C123" s="81"/>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hidden="1">
      <c r="A124" s="64"/>
      <c r="B124" s="64"/>
      <c r="C124" s="81"/>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hidden="1">
      <c r="A125" s="64"/>
      <c r="B125" s="64"/>
      <c r="C125" s="81"/>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idden="1">
      <c r="A126" s="64"/>
      <c r="B126" s="64"/>
      <c r="C126" s="81"/>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idden="1">
      <c r="A127" s="64"/>
      <c r="B127" s="64"/>
      <c r="C127" s="81"/>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idden="1">
      <c r="A128" s="64"/>
      <c r="B128" s="64"/>
      <c r="C128" s="81"/>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3:27" s="64" customFormat="1" hidden="1">
      <c r="C129" s="81"/>
      <c r="AA129" s="63"/>
    </row>
    <row r="130" spans="3:27" s="64" customFormat="1" hidden="1">
      <c r="C130" s="81"/>
      <c r="AA130" s="63"/>
    </row>
    <row r="131" spans="3:27" s="64" customFormat="1" hidden="1">
      <c r="C131" s="81"/>
      <c r="AA131" s="63"/>
    </row>
    <row r="132" spans="3:27" s="64" customFormat="1" hidden="1">
      <c r="C132" s="81"/>
      <c r="AA132" s="63"/>
    </row>
    <row r="133" spans="3:27" s="64" customFormat="1" hidden="1">
      <c r="C133" s="81"/>
      <c r="AA133" s="63"/>
    </row>
    <row r="134" spans="3:27" s="64" customFormat="1" hidden="1">
      <c r="C134" s="81"/>
      <c r="AA134" s="63"/>
    </row>
    <row r="135" spans="3:27" s="64" customFormat="1" hidden="1">
      <c r="C135" s="81"/>
      <c r="AA135" s="63"/>
    </row>
    <row r="136" spans="3:27" s="64" customFormat="1" hidden="1">
      <c r="C136" s="81"/>
      <c r="AA136" s="63"/>
    </row>
    <row r="137" spans="3:27" s="64" customFormat="1" hidden="1">
      <c r="C137" s="81"/>
      <c r="AA137" s="63"/>
    </row>
    <row r="138" spans="3:27" s="64" customFormat="1" hidden="1">
      <c r="C138" s="81"/>
      <c r="AA138" s="63"/>
    </row>
    <row r="139" spans="3:27" s="64" customFormat="1" hidden="1">
      <c r="C139" s="81"/>
      <c r="AA139" s="63"/>
    </row>
    <row r="140" spans="3:27" s="64" customFormat="1" hidden="1">
      <c r="C140" s="81"/>
      <c r="AA140" s="63"/>
    </row>
    <row r="141" spans="3:27" s="64" customFormat="1" hidden="1">
      <c r="C141" s="81"/>
      <c r="AA141" s="63"/>
    </row>
    <row r="142" spans="3:27" s="64" customFormat="1" hidden="1">
      <c r="C142" s="81"/>
      <c r="AA142" s="63"/>
    </row>
    <row r="143" spans="3:27" s="64" customFormat="1" hidden="1">
      <c r="C143" s="81"/>
      <c r="AA143" s="63"/>
    </row>
    <row r="144" spans="3:27" s="64" customFormat="1" hidden="1">
      <c r="C144" s="81"/>
      <c r="AA144" s="63"/>
    </row>
    <row r="145" spans="3:27" s="64" customFormat="1" hidden="1">
      <c r="C145" s="81"/>
      <c r="AA145" s="63"/>
    </row>
    <row r="146" spans="3:27" s="64" customFormat="1" hidden="1">
      <c r="C146" s="81"/>
      <c r="AA146" s="63"/>
    </row>
    <row r="147" spans="3:27" s="64" customFormat="1" hidden="1">
      <c r="C147" s="81"/>
      <c r="AA147" s="63"/>
    </row>
    <row r="148" spans="3:27" s="64" customFormat="1" hidden="1">
      <c r="C148" s="81"/>
      <c r="AA148" s="63"/>
    </row>
    <row r="149" spans="3:27" s="64" customFormat="1" hidden="1">
      <c r="C149" s="81"/>
      <c r="AA149" s="63"/>
    </row>
    <row r="150" spans="3:27" s="64" customFormat="1" hidden="1">
      <c r="C150" s="81"/>
      <c r="AA150" s="63"/>
    </row>
    <row r="151" spans="3:27" s="64" customFormat="1" hidden="1">
      <c r="C151" s="81"/>
      <c r="AA151" s="63"/>
    </row>
    <row r="152" spans="3:27" s="64" customFormat="1" hidden="1">
      <c r="C152" s="81"/>
      <c r="AA152" s="63"/>
    </row>
    <row r="153" spans="3:27" s="64" customFormat="1" hidden="1">
      <c r="C153" s="81"/>
      <c r="AA153" s="63"/>
    </row>
    <row r="154" spans="3:27" s="64" customFormat="1" hidden="1">
      <c r="C154" s="81"/>
      <c r="AA154" s="63"/>
    </row>
    <row r="155" spans="3:27" s="64" customFormat="1" hidden="1">
      <c r="C155" s="81"/>
      <c r="AA155" s="63"/>
    </row>
    <row r="156" spans="3:27" s="64" customFormat="1" hidden="1">
      <c r="C156" s="81"/>
      <c r="AA156" s="63"/>
    </row>
    <row r="157" spans="3:27" s="64" customFormat="1" hidden="1">
      <c r="C157" s="81"/>
      <c r="AA157" s="63"/>
    </row>
    <row r="158" spans="3:27" s="64" customFormat="1" hidden="1">
      <c r="C158" s="81"/>
      <c r="AA158" s="63"/>
    </row>
    <row r="159" spans="3:27" s="64" customFormat="1" hidden="1">
      <c r="C159" s="81"/>
      <c r="AA159" s="63"/>
    </row>
    <row r="160" spans="3:27" s="64" customFormat="1" hidden="1">
      <c r="C160" s="81"/>
      <c r="AA160" s="63"/>
    </row>
    <row r="161" spans="3:27" s="64" customFormat="1" hidden="1">
      <c r="C161" s="81"/>
      <c r="AA161" s="63"/>
    </row>
    <row r="162" spans="3:27" s="64" customFormat="1" hidden="1">
      <c r="C162" s="81"/>
      <c r="AA162" s="63"/>
    </row>
    <row r="163" spans="3:27" s="64" customFormat="1" hidden="1">
      <c r="C163" s="81"/>
      <c r="AA163" s="63"/>
    </row>
    <row r="164" spans="3:27" s="64" customFormat="1" hidden="1">
      <c r="C164" s="81"/>
      <c r="AA164" s="63"/>
    </row>
    <row r="165" spans="3:27" s="64" customFormat="1" hidden="1">
      <c r="C165" s="81"/>
      <c r="AA165" s="63"/>
    </row>
    <row r="166" spans="3:27" s="64" customFormat="1" hidden="1">
      <c r="C166" s="81"/>
      <c r="AA166" s="63"/>
    </row>
    <row r="167" spans="3:27" s="64" customFormat="1" hidden="1">
      <c r="C167" s="81"/>
      <c r="AA167" s="63"/>
    </row>
    <row r="168" spans="3:27" s="64" customFormat="1" hidden="1">
      <c r="C168" s="81"/>
      <c r="AA168" s="63"/>
    </row>
    <row r="169" spans="3:27" s="64" customFormat="1" hidden="1">
      <c r="C169" s="81"/>
      <c r="AA169" s="63"/>
    </row>
    <row r="170" spans="3:27" s="64" customFormat="1" hidden="1">
      <c r="C170" s="81"/>
      <c r="AA170" s="63"/>
    </row>
    <row r="171" spans="3:27" s="64" customFormat="1" hidden="1">
      <c r="C171" s="81"/>
      <c r="AA171" s="63"/>
    </row>
    <row r="172" spans="3:27" s="64" customFormat="1" hidden="1">
      <c r="C172" s="81"/>
      <c r="AA172" s="63"/>
    </row>
    <row r="173" spans="3:27" s="64" customFormat="1" hidden="1">
      <c r="C173" s="81"/>
      <c r="AA173" s="63"/>
    </row>
    <row r="174" spans="3:27" s="64" customFormat="1" hidden="1">
      <c r="C174" s="81"/>
      <c r="AA174" s="63"/>
    </row>
    <row r="175" spans="3:27" s="64" customFormat="1" hidden="1">
      <c r="C175" s="81"/>
      <c r="AA175" s="63"/>
    </row>
    <row r="176" spans="3:27" s="64" customFormat="1" hidden="1">
      <c r="C176" s="81"/>
      <c r="AA176" s="63"/>
    </row>
    <row r="177" spans="3:27" s="64" customFormat="1" hidden="1">
      <c r="C177" s="81"/>
      <c r="AA177" s="63"/>
    </row>
    <row r="178" spans="3:27" s="64" customFormat="1" hidden="1">
      <c r="C178" s="81"/>
      <c r="AA178" s="63"/>
    </row>
    <row r="179" spans="3:27" s="64" customFormat="1" hidden="1">
      <c r="C179" s="81"/>
      <c r="AA179" s="63"/>
    </row>
    <row r="180" spans="3:27" s="64" customFormat="1" hidden="1">
      <c r="C180" s="81"/>
      <c r="AA180" s="63"/>
    </row>
    <row r="181" spans="3:27" s="64" customFormat="1" hidden="1">
      <c r="C181" s="81"/>
      <c r="AA181" s="63"/>
    </row>
    <row r="182" spans="3:27" s="64" customFormat="1" hidden="1">
      <c r="C182" s="81"/>
      <c r="AA182" s="63"/>
    </row>
    <row r="183" spans="3:27" s="64" customFormat="1" hidden="1">
      <c r="C183" s="81"/>
      <c r="AA183" s="63"/>
    </row>
    <row r="184" spans="3:27" s="64" customFormat="1" hidden="1">
      <c r="C184" s="81"/>
      <c r="AA184" s="63"/>
    </row>
    <row r="185" spans="3:27" s="64" customFormat="1" hidden="1">
      <c r="C185" s="81"/>
      <c r="AA185" s="63"/>
    </row>
    <row r="186" spans="3:27" s="64" customFormat="1" hidden="1">
      <c r="C186" s="81"/>
      <c r="AA186" s="63"/>
    </row>
    <row r="187" spans="3:27" s="64" customFormat="1" hidden="1">
      <c r="C187" s="81"/>
      <c r="AA187" s="63"/>
    </row>
    <row r="188" spans="3:27" s="64" customFormat="1" hidden="1">
      <c r="C188" s="81"/>
      <c r="AA188" s="63"/>
    </row>
    <row r="189" spans="3:27" s="64" customFormat="1" hidden="1">
      <c r="C189" s="81"/>
      <c r="AA189" s="63"/>
    </row>
    <row r="190" spans="3:27" s="64" customFormat="1" hidden="1">
      <c r="C190" s="81"/>
      <c r="AA190" s="63"/>
    </row>
    <row r="191" spans="3:27" s="64" customFormat="1" hidden="1">
      <c r="C191" s="81"/>
      <c r="AA191" s="63"/>
    </row>
    <row r="192" spans="3:27" s="64" customFormat="1" hidden="1">
      <c r="C192" s="81"/>
      <c r="AA192" s="63"/>
    </row>
    <row r="193" spans="3:27" s="64" customFormat="1" hidden="1">
      <c r="C193" s="81"/>
      <c r="AA193" s="63"/>
    </row>
    <row r="194" spans="3:27" s="64" customFormat="1" hidden="1">
      <c r="C194" s="81"/>
      <c r="AA194" s="63"/>
    </row>
    <row r="195" spans="3:27" s="64" customFormat="1" hidden="1">
      <c r="C195" s="81"/>
      <c r="AA195" s="63"/>
    </row>
    <row r="196" spans="3:27" s="64" customFormat="1" hidden="1">
      <c r="C196" s="81"/>
      <c r="AA196" s="63"/>
    </row>
    <row r="197" spans="3:27" s="64" customFormat="1" hidden="1">
      <c r="C197" s="81"/>
      <c r="AA197" s="63"/>
    </row>
    <row r="198" spans="3:27" s="64" customFormat="1" hidden="1">
      <c r="C198" s="81"/>
      <c r="AA198" s="63"/>
    </row>
    <row r="199" spans="3:27" s="64" customFormat="1" hidden="1">
      <c r="C199" s="81"/>
      <c r="AA199" s="63"/>
    </row>
    <row r="200" spans="3:27" s="64" customFormat="1" hidden="1">
      <c r="C200" s="81"/>
      <c r="AA200" s="63"/>
    </row>
    <row r="201" spans="3:27" s="64" customFormat="1" hidden="1">
      <c r="C201" s="81"/>
      <c r="AA201" s="63"/>
    </row>
    <row r="202" spans="3:27" s="64" customFormat="1" hidden="1">
      <c r="C202" s="81"/>
      <c r="AA202" s="63"/>
    </row>
    <row r="203" spans="3:27" s="64" customFormat="1" hidden="1">
      <c r="C203" s="81"/>
      <c r="AA203" s="63"/>
    </row>
    <row r="204" spans="3:27" s="64" customFormat="1" hidden="1">
      <c r="C204" s="81"/>
      <c r="AA204" s="63"/>
    </row>
    <row r="205" spans="3:27" s="64" customFormat="1" hidden="1">
      <c r="C205" s="81"/>
      <c r="AA205" s="63"/>
    </row>
    <row r="206" spans="3:27" s="64" customFormat="1" hidden="1">
      <c r="C206" s="81"/>
      <c r="AA206" s="63"/>
    </row>
    <row r="207" spans="3:27" s="64" customFormat="1" hidden="1">
      <c r="C207" s="81"/>
      <c r="AA207" s="63"/>
    </row>
    <row r="208" spans="3:27" s="64" customFormat="1" hidden="1">
      <c r="C208" s="81"/>
      <c r="AA208" s="63"/>
    </row>
    <row r="209" spans="3:27" s="64" customFormat="1" hidden="1">
      <c r="C209" s="81"/>
      <c r="AA209" s="63"/>
    </row>
    <row r="210" spans="3:27" s="64" customFormat="1" hidden="1">
      <c r="C210" s="81"/>
      <c r="AA210" s="63"/>
    </row>
    <row r="211" spans="3:27" s="64" customFormat="1" hidden="1">
      <c r="C211" s="81"/>
      <c r="AA211" s="63"/>
    </row>
    <row r="212" spans="3:27" s="64" customFormat="1" hidden="1">
      <c r="C212" s="81"/>
      <c r="AA212" s="63"/>
    </row>
    <row r="213" spans="3:27" s="64" customFormat="1" hidden="1">
      <c r="C213" s="81"/>
      <c r="AA213" s="63"/>
    </row>
    <row r="214" spans="3:27" s="64" customFormat="1" hidden="1">
      <c r="C214" s="81"/>
      <c r="AA214" s="63"/>
    </row>
    <row r="215" spans="3:27" s="64" customFormat="1" hidden="1">
      <c r="C215" s="81"/>
      <c r="AA215" s="63"/>
    </row>
    <row r="216" spans="3:27" s="64" customFormat="1" hidden="1">
      <c r="C216" s="81"/>
      <c r="AA216" s="63"/>
    </row>
    <row r="217" spans="3:27" s="64" customFormat="1" hidden="1">
      <c r="C217" s="81"/>
      <c r="AA217" s="63"/>
    </row>
    <row r="218" spans="3:27" s="64" customFormat="1" hidden="1">
      <c r="C218" s="81"/>
      <c r="AA218" s="63"/>
    </row>
    <row r="219" spans="3:27" s="64" customFormat="1" hidden="1">
      <c r="C219" s="81"/>
      <c r="AA219" s="63"/>
    </row>
    <row r="220" spans="3:27" s="64" customFormat="1" hidden="1">
      <c r="C220" s="81"/>
      <c r="AA220" s="63"/>
    </row>
    <row r="221" spans="3:27" s="64" customFormat="1" hidden="1">
      <c r="C221" s="81"/>
      <c r="AA221" s="63"/>
    </row>
    <row r="222" spans="3:27" s="64" customFormat="1" hidden="1">
      <c r="C222" s="81"/>
      <c r="AA222" s="63"/>
    </row>
    <row r="223" spans="3:27" s="64" customFormat="1" hidden="1">
      <c r="C223" s="81"/>
      <c r="AA223" s="63"/>
    </row>
    <row r="224" spans="3:27" s="64" customFormat="1" hidden="1">
      <c r="C224" s="81"/>
      <c r="AA224" s="63"/>
    </row>
    <row r="225" spans="3:27" s="64" customFormat="1" hidden="1">
      <c r="C225" s="81"/>
      <c r="AA225" s="63"/>
    </row>
    <row r="226" spans="3:27" s="64" customFormat="1" hidden="1">
      <c r="C226" s="81"/>
      <c r="AA226" s="63"/>
    </row>
    <row r="227" spans="3:27" s="64" customFormat="1" hidden="1">
      <c r="C227" s="81"/>
      <c r="AA227" s="63"/>
    </row>
    <row r="228" spans="3:27" s="64" customFormat="1" hidden="1">
      <c r="C228" s="81"/>
      <c r="AA228" s="63"/>
    </row>
    <row r="229" spans="3:27" s="64" customFormat="1" hidden="1">
      <c r="C229" s="81"/>
      <c r="AA229" s="63"/>
    </row>
    <row r="230" spans="3:27" s="64" customFormat="1" hidden="1">
      <c r="C230" s="81"/>
      <c r="AA230" s="63"/>
    </row>
    <row r="231" spans="3:27" s="64" customFormat="1" hidden="1">
      <c r="C231" s="81"/>
      <c r="AA231" s="63"/>
    </row>
    <row r="232" spans="3:27" s="64" customFormat="1" hidden="1">
      <c r="C232" s="81"/>
      <c r="AA232" s="63"/>
    </row>
    <row r="233" spans="3:27" s="64" customFormat="1" hidden="1">
      <c r="C233" s="81"/>
      <c r="AA233" s="63"/>
    </row>
    <row r="234" spans="3:27" s="64" customFormat="1" hidden="1">
      <c r="C234" s="81"/>
      <c r="AA234" s="63"/>
    </row>
    <row r="235" spans="3:27" s="64" customFormat="1" hidden="1">
      <c r="C235" s="81"/>
      <c r="AA235" s="63"/>
    </row>
    <row r="236" spans="3:27" s="64" customFormat="1" hidden="1">
      <c r="C236" s="81"/>
      <c r="AA236" s="63"/>
    </row>
    <row r="237" spans="3:27" s="64" customFormat="1" hidden="1">
      <c r="C237" s="81"/>
      <c r="AA237" s="63"/>
    </row>
    <row r="238" spans="3:27" s="64" customFormat="1" hidden="1">
      <c r="C238" s="81"/>
      <c r="AA238" s="63"/>
    </row>
    <row r="239" spans="3:27" s="64" customFormat="1" hidden="1">
      <c r="C239" s="81"/>
      <c r="AA239" s="63"/>
    </row>
    <row r="240" spans="3:27" s="64" customFormat="1" hidden="1">
      <c r="C240" s="81"/>
      <c r="AA240" s="63"/>
    </row>
    <row r="241" spans="1:26" hidden="1">
      <c r="A241" s="64"/>
      <c r="B241" s="64"/>
      <c r="C241" s="81"/>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idden="1">
      <c r="A242" s="64"/>
      <c r="B242" s="64"/>
      <c r="C242" s="81"/>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idden="1">
      <c r="A243" s="64"/>
      <c r="B243" s="64"/>
      <c r="C243" s="81"/>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idden="1">
      <c r="A244" s="64"/>
      <c r="B244" s="64"/>
      <c r="C244" s="81"/>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idden="1">
      <c r="A245" s="64"/>
      <c r="B245" s="64"/>
      <c r="C245" s="81"/>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idden="1">
      <c r="A246" s="64"/>
      <c r="B246" s="64"/>
      <c r="C246" s="81"/>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idden="1">
      <c r="A247" s="64"/>
      <c r="B247" s="64"/>
      <c r="C247" s="81"/>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idden="1">
      <c r="A248" s="64"/>
      <c r="B248" s="64"/>
      <c r="C248" s="81"/>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idden="1">
      <c r="A249" s="64"/>
      <c r="B249" s="64"/>
      <c r="C249" s="81"/>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idden="1">
      <c r="A250" s="64"/>
      <c r="B250" s="64"/>
      <c r="C250" s="81"/>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idden="1">
      <c r="A251" s="64"/>
      <c r="B251" s="64"/>
      <c r="C251" s="81"/>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idden="1">
      <c r="A252" s="64"/>
      <c r="B252" s="64"/>
      <c r="C252" s="81"/>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idden="1">
      <c r="A253" s="64"/>
      <c r="B253" s="64"/>
      <c r="C253" s="81"/>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idden="1">
      <c r="A254" s="64"/>
      <c r="B254" s="64"/>
      <c r="C254" s="81"/>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idden="1">
      <c r="A255" s="64"/>
      <c r="B255" s="64"/>
      <c r="C255" s="81"/>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idden="1">
      <c r="A256" s="64"/>
      <c r="B256" s="64"/>
      <c r="C256" s="81"/>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idden="1">
      <c r="A257" s="64"/>
      <c r="B257" s="64"/>
      <c r="C257" s="81"/>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idden="1">
      <c r="A258" s="64"/>
      <c r="B258" s="64"/>
      <c r="C258" s="81"/>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idden="1">
      <c r="A259" s="64"/>
      <c r="B259" s="64"/>
      <c r="C259" s="81"/>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idden="1">
      <c r="A260" s="64"/>
      <c r="B260" s="64"/>
      <c r="C260" s="81"/>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idden="1">
      <c r="A261" s="64"/>
      <c r="B261" s="64"/>
      <c r="C261" s="81"/>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idden="1">
      <c r="A262" s="64"/>
      <c r="B262" s="64"/>
      <c r="C262" s="81"/>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idden="1">
      <c r="A263" s="64"/>
      <c r="B263" s="64"/>
      <c r="C263" s="81"/>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idden="1">
      <c r="A264" s="64"/>
      <c r="B264" s="64"/>
      <c r="C264" s="81"/>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idden="1">
      <c r="A265" s="64"/>
      <c r="B265" s="64"/>
      <c r="C265" s="81"/>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idden="1">
      <c r="A266" s="64"/>
      <c r="B266" s="64"/>
      <c r="C266" s="81"/>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idden="1">
      <c r="A267" s="64"/>
      <c r="B267" s="64"/>
      <c r="C267" s="81"/>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idden="1">
      <c r="A268" s="64"/>
      <c r="B268" s="64"/>
      <c r="C268" s="81"/>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idden="1">
      <c r="A269" s="64"/>
      <c r="B269" s="64"/>
      <c r="C269" s="81"/>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idden="1">
      <c r="A270" s="64"/>
      <c r="B270" s="64"/>
      <c r="C270" s="81"/>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idden="1">
      <c r="A271" s="64"/>
      <c r="B271" s="64"/>
      <c r="C271" s="81"/>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idden="1">
      <c r="A272" s="64"/>
      <c r="B272" s="64"/>
      <c r="C272" s="81"/>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idden="1">
      <c r="A273" s="64"/>
      <c r="B273" s="64"/>
      <c r="C273" s="81"/>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idden="1">
      <c r="A274" s="64"/>
      <c r="B274" s="64"/>
      <c r="C274" s="81"/>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idden="1">
      <c r="A275" s="64"/>
      <c r="B275" s="64"/>
      <c r="C275" s="81"/>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idden="1">
      <c r="A276" s="64"/>
      <c r="B276" s="64"/>
      <c r="C276" s="81"/>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idden="1">
      <c r="A277" s="64"/>
      <c r="B277" s="64"/>
      <c r="C277" s="81"/>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idden="1">
      <c r="A278" s="64"/>
      <c r="B278" s="64"/>
      <c r="C278" s="81"/>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idden="1">
      <c r="A279" s="64"/>
      <c r="B279" s="64"/>
      <c r="C279" s="81"/>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idden="1">
      <c r="A280" s="64"/>
      <c r="B280" s="64"/>
      <c r="C280" s="81"/>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idden="1">
      <c r="A281" s="64"/>
      <c r="B281" s="64"/>
      <c r="C281" s="81"/>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idden="1">
      <c r="A282" s="64"/>
      <c r="B282" s="64"/>
      <c r="C282" s="81"/>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idden="1">
      <c r="A283" s="64"/>
      <c r="B283" s="64"/>
      <c r="C283" s="81"/>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idden="1">
      <c r="A284" s="64"/>
      <c r="B284" s="64"/>
      <c r="C284" s="81"/>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idden="1">
      <c r="A285" s="64"/>
      <c r="B285" s="64"/>
      <c r="C285" s="81"/>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idden="1">
      <c r="A286" s="64"/>
      <c r="B286" s="64"/>
      <c r="C286" s="81"/>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idden="1">
      <c r="A287" s="64"/>
      <c r="B287" s="64"/>
      <c r="C287" s="81"/>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idden="1">
      <c r="A288" s="64"/>
      <c r="B288" s="64"/>
      <c r="C288" s="81"/>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idden="1">
      <c r="A289" s="64"/>
      <c r="B289" s="64"/>
      <c r="C289" s="81"/>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idden="1">
      <c r="A290" s="64"/>
      <c r="B290" s="64"/>
      <c r="C290" s="81"/>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idden="1">
      <c r="A291" s="64"/>
      <c r="B291" s="64"/>
      <c r="C291" s="81"/>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idden="1">
      <c r="A292" s="64"/>
      <c r="B292" s="64"/>
      <c r="C292" s="81"/>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idden="1">
      <c r="A293" s="64"/>
      <c r="B293" s="64"/>
      <c r="C293" s="81"/>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idden="1">
      <c r="A294" s="64"/>
      <c r="B294" s="64"/>
      <c r="C294" s="81"/>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idden="1">
      <c r="A295" s="64"/>
      <c r="B295" s="64"/>
      <c r="C295" s="81"/>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idden="1">
      <c r="A296" s="64"/>
      <c r="B296" s="64"/>
      <c r="C296" s="81"/>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idden="1">
      <c r="A297" s="64"/>
      <c r="B297" s="64"/>
      <c r="C297" s="81"/>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idden="1">
      <c r="A298" s="64"/>
      <c r="B298" s="64"/>
      <c r="C298" s="81"/>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idden="1">
      <c r="A299" s="64"/>
      <c r="B299" s="64"/>
      <c r="C299" s="81"/>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idden="1">
      <c r="A300" s="64"/>
      <c r="B300" s="64"/>
      <c r="C300" s="81"/>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idden="1">
      <c r="A301" s="64"/>
      <c r="B301" s="64"/>
      <c r="C301" s="81"/>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idden="1">
      <c r="A302" s="64"/>
      <c r="B302" s="64"/>
      <c r="C302" s="81"/>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idden="1">
      <c r="A303" s="64"/>
      <c r="B303" s="64"/>
      <c r="C303" s="81"/>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idden="1">
      <c r="A304" s="64"/>
      <c r="B304" s="64"/>
      <c r="C304" s="81"/>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idden="1">
      <c r="A305" s="64"/>
      <c r="B305" s="64"/>
      <c r="C305" s="81"/>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idden="1">
      <c r="A306" s="64"/>
      <c r="B306" s="64"/>
      <c r="C306" s="81"/>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idden="1">
      <c r="A307" s="64"/>
      <c r="B307" s="64"/>
      <c r="C307" s="81"/>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idden="1">
      <c r="A308" s="64"/>
      <c r="B308" s="64"/>
      <c r="C308" s="81"/>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idden="1">
      <c r="A309" s="64"/>
      <c r="B309" s="64"/>
      <c r="C309" s="81"/>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4.25" hidden="1" customHeight="1">
      <c r="A310" s="64"/>
      <c r="B310" s="64"/>
      <c r="C310" s="81"/>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sheetData>
  <mergeCells count="33">
    <mergeCell ref="B3:L3"/>
    <mergeCell ref="P7:Z7"/>
    <mergeCell ref="G8:N8"/>
    <mergeCell ref="P8:Z8"/>
    <mergeCell ref="B12:B24"/>
    <mergeCell ref="C12:C24"/>
    <mergeCell ref="E12:E24"/>
    <mergeCell ref="B7:B11"/>
    <mergeCell ref="C7:C11"/>
    <mergeCell ref="D7:D11"/>
    <mergeCell ref="E7:E8"/>
    <mergeCell ref="G7:N7"/>
    <mergeCell ref="C64:C76"/>
    <mergeCell ref="E64:E76"/>
    <mergeCell ref="B51:B63"/>
    <mergeCell ref="C51:C63"/>
    <mergeCell ref="E51:E63"/>
    <mergeCell ref="B103:B115"/>
    <mergeCell ref="C103:C115"/>
    <mergeCell ref="E103:E115"/>
    <mergeCell ref="B25:B37"/>
    <mergeCell ref="C25:C37"/>
    <mergeCell ref="E25:E37"/>
    <mergeCell ref="B77:B89"/>
    <mergeCell ref="C77:C89"/>
    <mergeCell ref="E77:E89"/>
    <mergeCell ref="C90:C102"/>
    <mergeCell ref="B90:B102"/>
    <mergeCell ref="E90:E102"/>
    <mergeCell ref="B38:B50"/>
    <mergeCell ref="C38:C50"/>
    <mergeCell ref="E38:E50"/>
    <mergeCell ref="B64:B7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C21"/>
  <sheetViews>
    <sheetView showGridLines="0" workbookViewId="0"/>
  </sheetViews>
  <sheetFormatPr defaultColWidth="0" defaultRowHeight="14.25" zeroHeight="1"/>
  <cols>
    <col min="1" max="1" width="6.42578125" style="64" customWidth="1"/>
    <col min="2" max="2" width="10.42578125" style="64" customWidth="1"/>
    <col min="3" max="12" width="9.140625" style="64" customWidth="1"/>
    <col min="13" max="13" width="0" style="64" hidden="1" customWidth="1"/>
    <col min="14" max="16384" width="9.140625" style="64" hidden="1"/>
  </cols>
  <sheetData>
    <row r="1" spans="2:29" s="61" customFormat="1" ht="12.6" customHeight="1"/>
    <row r="2" spans="2:29" s="61" customFormat="1" ht="18.600000000000001" customHeight="1">
      <c r="B2" s="27" t="s">
        <v>197</v>
      </c>
      <c r="D2" s="27"/>
      <c r="E2" s="27"/>
      <c r="F2" s="27"/>
      <c r="G2" s="27"/>
      <c r="H2" s="27"/>
      <c r="I2" s="27"/>
      <c r="J2" s="27"/>
      <c r="R2" s="27"/>
    </row>
    <row r="3" spans="2:29" s="61" customFormat="1" ht="33.75" customHeight="1">
      <c r="B3" s="188" t="s">
        <v>198</v>
      </c>
      <c r="C3" s="188"/>
      <c r="D3" s="188"/>
      <c r="E3" s="188"/>
      <c r="F3" s="188"/>
      <c r="G3" s="188"/>
      <c r="H3" s="188"/>
      <c r="I3" s="188"/>
      <c r="J3" s="188"/>
      <c r="K3" s="188"/>
      <c r="L3" s="62"/>
      <c r="M3" s="62"/>
      <c r="N3" s="62"/>
      <c r="O3" s="62"/>
      <c r="P3" s="62"/>
      <c r="Q3" s="62"/>
      <c r="R3" s="62"/>
      <c r="S3" s="62"/>
      <c r="T3" s="62"/>
      <c r="U3" s="62"/>
      <c r="V3" s="62"/>
      <c r="W3" s="62"/>
      <c r="X3" s="62"/>
      <c r="Y3" s="62"/>
      <c r="Z3" s="62"/>
      <c r="AA3" s="62"/>
      <c r="AB3" s="62"/>
      <c r="AC3" s="62"/>
    </row>
    <row r="4" spans="2:29" s="61" customFormat="1" ht="12.6" customHeight="1"/>
    <row r="5" spans="2:29">
      <c r="B5" s="63"/>
      <c r="C5" s="63"/>
      <c r="D5" s="63"/>
      <c r="E5" s="63"/>
      <c r="F5" s="63"/>
      <c r="G5" s="63"/>
      <c r="H5" s="63"/>
      <c r="I5" s="63"/>
      <c r="J5" s="63"/>
      <c r="K5" s="63"/>
      <c r="L5" s="63"/>
    </row>
    <row r="6" spans="2:29" ht="14.25" customHeight="1">
      <c r="B6" s="204" t="s">
        <v>149</v>
      </c>
      <c r="C6" s="178" t="s">
        <v>199</v>
      </c>
      <c r="D6" s="178"/>
      <c r="E6" s="178"/>
      <c r="F6" s="178"/>
      <c r="G6" s="178"/>
      <c r="H6" s="178"/>
      <c r="I6" s="178"/>
      <c r="J6" s="178"/>
      <c r="K6" s="178"/>
      <c r="L6" s="63"/>
    </row>
    <row r="7" spans="2:29">
      <c r="B7" s="204"/>
      <c r="C7" s="19" t="s">
        <v>117</v>
      </c>
      <c r="D7" s="19" t="s">
        <v>118</v>
      </c>
      <c r="E7" s="19" t="s">
        <v>119</v>
      </c>
      <c r="F7" s="19" t="s">
        <v>120</v>
      </c>
      <c r="G7" s="19" t="s">
        <v>174</v>
      </c>
      <c r="H7" s="19" t="s">
        <v>175</v>
      </c>
      <c r="I7" s="13" t="s">
        <v>176</v>
      </c>
      <c r="J7" s="13" t="s">
        <v>177</v>
      </c>
      <c r="K7" s="13" t="s">
        <v>178</v>
      </c>
      <c r="L7" s="63"/>
    </row>
    <row r="8" spans="2:29">
      <c r="B8" s="87" t="s">
        <v>156</v>
      </c>
      <c r="C8" s="98">
        <f>IF('3e ECN charges'!V$9="-","-",SUMIF('3e ECN charges'!$C$9:$C$41,'2c ECN charge by LDZ'!$B8,'3e ECN charges'!V$9:V$41)/SUMIF('3e ECN charges'!$C$9:$C$41,'2c ECN charge by LDZ'!$B8,'3e ECN charges'!M$9:M$41))</f>
        <v>8.7081395348837225E-3</v>
      </c>
      <c r="D8" s="98">
        <f>IF('3e ECN charges'!W$9="-","-",SUMIF('3e ECN charges'!$C$9:$C$41,'2c ECN charge by LDZ'!$B8,'3e ECN charges'!W$9:W$41)/SUMIF('3e ECN charges'!$C$9:$C$41,'2c ECN charge by LDZ'!$B8,'3e ECN charges'!N$9:N$41))</f>
        <v>8.3607029598308669E-3</v>
      </c>
      <c r="E8" s="98">
        <f>IF('3e ECN charges'!X$9="-","-",SUMIF('3e ECN charges'!$C$9:$C$41,'2c ECN charge by LDZ'!$B8,'3e ECN charges'!X$9:X$41)/SUMIF('3e ECN charges'!$C$9:$C$41,'2c ECN charge by LDZ'!$B8,'3e ECN charges'!O$9:O$41))</f>
        <v>7.6067917547568715E-3</v>
      </c>
      <c r="F8" s="98">
        <f>IF('3e ECN charges'!Y$9="-","-",SUMIF('3e ECN charges'!$C$9:$C$41,'2c ECN charge by LDZ'!$B8,'3e ECN charges'!Y$9:Y$41)/SUMIF('3e ECN charges'!$C$9:$C$41,'2c ECN charge by LDZ'!$B8,'3e ECN charges'!P$9:P$41))</f>
        <v>8.029809725158564E-3</v>
      </c>
      <c r="G8" s="98">
        <f>IF('3e ECN charges'!Z$9="-","-",SUMIF('3e ECN charges'!$C$9:$C$41,'2c ECN charge by LDZ'!$B8,'3e ECN charges'!Z$9:Z$41)/SUMIF('3e ECN charges'!$C$9:$C$41,'2c ECN charge by LDZ'!$B8,'3e ECN charges'!Q$9:Q$41))</f>
        <v>8.6272727272727282E-3</v>
      </c>
      <c r="H8" s="98">
        <f>IF('3e ECN charges'!AA$9="-","-",SUMIF('3e ECN charges'!$C$9:$C$41,'2c ECN charge by LDZ'!$B8,'3e ECN charges'!AA$9:AA$41)/SUMIF('3e ECN charges'!$C$9:$C$41,'2c ECN charge by LDZ'!$B8,'3e ECN charges'!R$9:R$41))</f>
        <v>6.3671511627906973E-3</v>
      </c>
      <c r="I8" s="98">
        <f>IF('3e ECN charges'!AB$9="-","-",SUMIF('3e ECN charges'!$C$9:$C$41,'2c ECN charge by LDZ'!$B8,'3e ECN charges'!AB$9:AB$41)/SUMIF('3e ECN charges'!$C$9:$C$41,'2c ECN charge by LDZ'!$B8,'3e ECN charges'!S$9:S$41))</f>
        <v>1.78E-2</v>
      </c>
      <c r="J8" s="98">
        <f>IF('3e ECN charges'!AC$9="-","-",SUMIF('3e ECN charges'!$C$9:$C$41,'2c ECN charge by LDZ'!$B8,'3e ECN charges'!AC$9:AC$41)/SUMIF('3e ECN charges'!$C$9:$C$41,'2c ECN charge by LDZ'!$B8,'3e ECN charges'!T$9:T$41))</f>
        <v>3.2599999999999997E-2</v>
      </c>
      <c r="K8" s="98" t="str">
        <f>IF('3e ECN charges'!AD$9="-","-",SUMIF('3e ECN charges'!$C$9:$C$41,'2c ECN charge by LDZ'!$B8,'3e ECN charges'!AD$9:AD$41)/SUMIF('3e ECN charges'!$C$9:$C$41,'2c ECN charge by LDZ'!$B8,'3e ECN charges'!U$9:U$41))</f>
        <v>-</v>
      </c>
      <c r="L8" s="63"/>
    </row>
    <row r="9" spans="2:29">
      <c r="B9" s="88" t="s">
        <v>157</v>
      </c>
      <c r="C9" s="98">
        <f>IF('3e ECN charges'!V$9="-","-",SUMIF('3e ECN charges'!$C$9:$C$41,'2c ECN charge by LDZ'!$B9,'3e ECN charges'!V$9:V$41)/SUMIF('3e ECN charges'!$C$9:$C$41,'2c ECN charge by LDZ'!$B9,'3e ECN charges'!M$9:M$41))</f>
        <v>1.1147395321407507E-2</v>
      </c>
      <c r="D9" s="98">
        <f>IF('3e ECN charges'!W$9="-","-",SUMIF('3e ECN charges'!$C$9:$C$41,'2c ECN charge by LDZ'!$B9,'3e ECN charges'!W$9:W$41)/SUMIF('3e ECN charges'!$C$9:$C$41,'2c ECN charge by LDZ'!$B9,'3e ECN charges'!N$9:N$41))</f>
        <v>1.0565441321014349E-2</v>
      </c>
      <c r="E9" s="98">
        <f>IF('3e ECN charges'!X$9="-","-",SUMIF('3e ECN charges'!$C$9:$C$41,'2c ECN charge by LDZ'!$B9,'3e ECN charges'!X$9:X$41)/SUMIF('3e ECN charges'!$C$9:$C$41,'2c ECN charge by LDZ'!$B9,'3e ECN charges'!O$9:O$41))</f>
        <v>8.7932573225869871E-3</v>
      </c>
      <c r="F9" s="98">
        <f>IF('3e ECN charges'!Y$9="-","-",SUMIF('3e ECN charges'!$C$9:$C$41,'2c ECN charge by LDZ'!$B9,'3e ECN charges'!Y$9:Y$41)/SUMIF('3e ECN charges'!$C$9:$C$41,'2c ECN charge by LDZ'!$B9,'3e ECN charges'!P$9:P$41))</f>
        <v>1.0088971889129151E-2</v>
      </c>
      <c r="G9" s="98">
        <f>IF('3e ECN charges'!Z$9="-","-",SUMIF('3e ECN charges'!$C$9:$C$41,'2c ECN charge by LDZ'!$B9,'3e ECN charges'!Z$9:Z$41)/SUMIF('3e ECN charges'!$C$9:$C$41,'2c ECN charge by LDZ'!$B9,'3e ECN charges'!Q$9:Q$41))</f>
        <v>9.99551798702575E-3</v>
      </c>
      <c r="H9" s="98">
        <f>IF('3e ECN charges'!AA$9="-","-",SUMIF('3e ECN charges'!$C$9:$C$41,'2c ECN charge by LDZ'!$B9,'3e ECN charges'!AA$9:AA$41)/SUMIF('3e ECN charges'!$C$9:$C$41,'2c ECN charge by LDZ'!$B9,'3e ECN charges'!R$9:R$41))</f>
        <v>7.272144682524081E-3</v>
      </c>
      <c r="I9" s="98">
        <f>IF('3e ECN charges'!AB$9="-","-",SUMIF('3e ECN charges'!$C$9:$C$41,'2c ECN charge by LDZ'!$B9,'3e ECN charges'!AB$9:AB$41)/SUMIF('3e ECN charges'!$C$9:$C$41,'2c ECN charge by LDZ'!$B9,'3e ECN charges'!S$9:S$41))</f>
        <v>1.7800000000000007E-2</v>
      </c>
      <c r="J9" s="98">
        <f>IF('3e ECN charges'!AC$9="-","-",SUMIF('3e ECN charges'!$C$9:$C$41,'2c ECN charge by LDZ'!$B9,'3e ECN charges'!AC$9:AC$41)/SUMIF('3e ECN charges'!$C$9:$C$41,'2c ECN charge by LDZ'!$B9,'3e ECN charges'!T$9:T$41))</f>
        <v>3.2600000000000004E-2</v>
      </c>
      <c r="K9" s="98" t="str">
        <f>IF('3e ECN charges'!AD$9="-","-",SUMIF('3e ECN charges'!$C$9:$C$41,'2c ECN charge by LDZ'!$B9,'3e ECN charges'!AD$9:AD$41)/SUMIF('3e ECN charges'!$C$9:$C$41,'2c ECN charge by LDZ'!$B9,'3e ECN charges'!U$9:U$41))</f>
        <v>-</v>
      </c>
      <c r="L9" s="63"/>
    </row>
    <row r="10" spans="2:29">
      <c r="B10" s="88" t="s">
        <v>158</v>
      </c>
      <c r="C10" s="98">
        <f>IF('3e ECN charges'!V$9="-","-",SUMIF('3e ECN charges'!$C$9:$C$41,'2c ECN charge by LDZ'!$B10,'3e ECN charges'!V$9:V$41)/SUMIF('3e ECN charges'!$C$9:$C$41,'2c ECN charge by LDZ'!$B10,'3e ECN charges'!M$9:M$41))</f>
        <v>4.7194936708860767E-3</v>
      </c>
      <c r="D10" s="98">
        <f>IF('3e ECN charges'!W$9="-","-",SUMIF('3e ECN charges'!$C$9:$C$41,'2c ECN charge by LDZ'!$B10,'3e ECN charges'!W$9:W$41)/SUMIF('3e ECN charges'!$C$9:$C$41,'2c ECN charge by LDZ'!$B10,'3e ECN charges'!N$9:N$41))</f>
        <v>7.5045886075949374E-3</v>
      </c>
      <c r="E10" s="98">
        <f>IF('3e ECN charges'!X$9="-","-",SUMIF('3e ECN charges'!$C$9:$C$41,'2c ECN charge by LDZ'!$B10,'3e ECN charges'!X$9:X$41)/SUMIF('3e ECN charges'!$C$9:$C$41,'2c ECN charge by LDZ'!$B10,'3e ECN charges'!O$9:O$41))</f>
        <v>5.8990189873417732E-3</v>
      </c>
      <c r="F10" s="98">
        <f>IF('3e ECN charges'!Y$9="-","-",SUMIF('3e ECN charges'!$C$9:$C$41,'2c ECN charge by LDZ'!$B10,'3e ECN charges'!Y$9:Y$41)/SUMIF('3e ECN charges'!$C$9:$C$41,'2c ECN charge by LDZ'!$B10,'3e ECN charges'!P$9:P$41))</f>
        <v>4.4934493670886078E-3</v>
      </c>
      <c r="G10" s="98">
        <f>IF('3e ECN charges'!Z$9="-","-",SUMIF('3e ECN charges'!$C$9:$C$41,'2c ECN charge by LDZ'!$B10,'3e ECN charges'!Z$9:Z$41)/SUMIF('3e ECN charges'!$C$9:$C$41,'2c ECN charge by LDZ'!$B10,'3e ECN charges'!Q$9:Q$41))</f>
        <v>5.7976265822784817E-3</v>
      </c>
      <c r="H10" s="98">
        <f>IF('3e ECN charges'!AA$9="-","-",SUMIF('3e ECN charges'!$C$9:$C$41,'2c ECN charge by LDZ'!$B10,'3e ECN charges'!AA$9:AA$41)/SUMIF('3e ECN charges'!$C$9:$C$41,'2c ECN charge by LDZ'!$B10,'3e ECN charges'!R$9:R$41))</f>
        <v>2.4850949367088613E-3</v>
      </c>
      <c r="I10" s="98">
        <f>IF('3e ECN charges'!AB$9="-","-",SUMIF('3e ECN charges'!$C$9:$C$41,'2c ECN charge by LDZ'!$B10,'3e ECN charges'!AB$9:AB$41)/SUMIF('3e ECN charges'!$C$9:$C$41,'2c ECN charge by LDZ'!$B10,'3e ECN charges'!S$9:S$41))</f>
        <v>1.966070122117964E-2</v>
      </c>
      <c r="J10" s="98">
        <f>IF('3e ECN charges'!AC$9="-","-",SUMIF('3e ECN charges'!$C$9:$C$41,'2c ECN charge by LDZ'!$B10,'3e ECN charges'!AC$9:AC$41)/SUMIF('3e ECN charges'!$C$9:$C$41,'2c ECN charge by LDZ'!$B10,'3e ECN charges'!T$9:T$41))</f>
        <v>3.0164414382651942E-2</v>
      </c>
      <c r="K10" s="98" t="str">
        <f>IF('3e ECN charges'!AD$9="-","-",SUMIF('3e ECN charges'!$C$9:$C$41,'2c ECN charge by LDZ'!$B10,'3e ECN charges'!AD$9:AD$41)/SUMIF('3e ECN charges'!$C$9:$C$41,'2c ECN charge by LDZ'!$B10,'3e ECN charges'!U$9:U$41))</f>
        <v>-</v>
      </c>
      <c r="L10" s="63"/>
    </row>
    <row r="11" spans="2:29">
      <c r="B11" s="88" t="s">
        <v>159</v>
      </c>
      <c r="C11" s="98">
        <f>IF('3e ECN charges'!V$9="-","-",SUMIF('3e ECN charges'!$C$9:$C$41,'2c ECN charge by LDZ'!$B11,'3e ECN charges'!V$9:V$41)/SUMIF('3e ECN charges'!$C$9:$C$41,'2c ECN charge by LDZ'!$B11,'3e ECN charges'!M$9:M$41))</f>
        <v>2.130671859785784E-3</v>
      </c>
      <c r="D11" s="98">
        <f>IF('3e ECN charges'!W$9="-","-",SUMIF('3e ECN charges'!$C$9:$C$41,'2c ECN charge by LDZ'!$B11,'3e ECN charges'!W$9:W$41)/SUMIF('3e ECN charges'!$C$9:$C$41,'2c ECN charge by LDZ'!$B11,'3e ECN charges'!N$9:N$41))</f>
        <v>2.2107108081791628E-3</v>
      </c>
      <c r="E11" s="98">
        <f>IF('3e ECN charges'!X$9="-","-",SUMIF('3e ECN charges'!$C$9:$C$41,'2c ECN charge by LDZ'!$B11,'3e ECN charges'!X$9:X$41)/SUMIF('3e ECN charges'!$C$9:$C$41,'2c ECN charge by LDZ'!$B11,'3e ECN charges'!O$9:O$41))</f>
        <v>2.1234664070107108E-3</v>
      </c>
      <c r="F11" s="98">
        <f>IF('3e ECN charges'!Y$9="-","-",SUMIF('3e ECN charges'!$C$9:$C$41,'2c ECN charge by LDZ'!$B11,'3e ECN charges'!Y$9:Y$41)/SUMIF('3e ECN charges'!$C$9:$C$41,'2c ECN charge by LDZ'!$B11,'3e ECN charges'!P$9:P$41))</f>
        <v>3.0707887049659204E-3</v>
      </c>
      <c r="G11" s="98">
        <f>IF('3e ECN charges'!Z$9="-","-",SUMIF('3e ECN charges'!$C$9:$C$41,'2c ECN charge by LDZ'!$B11,'3e ECN charges'!Z$9:Z$41)/SUMIF('3e ECN charges'!$C$9:$C$41,'2c ECN charge by LDZ'!$B11,'3e ECN charges'!Q$9:Q$41))</f>
        <v>2.2998052580331056E-3</v>
      </c>
      <c r="H11" s="98">
        <f>IF('3e ECN charges'!AA$9="-","-",SUMIF('3e ECN charges'!$C$9:$C$41,'2c ECN charge by LDZ'!$B11,'3e ECN charges'!AA$9:AA$41)/SUMIF('3e ECN charges'!$C$9:$C$41,'2c ECN charge by LDZ'!$B11,'3e ECN charges'!R$9:R$41))</f>
        <v>9.8354430379746834E-4</v>
      </c>
      <c r="I11" s="98">
        <f>IF('3e ECN charges'!AB$9="-","-",SUMIF('3e ECN charges'!$C$9:$C$41,'2c ECN charge by LDZ'!$B11,'3e ECN charges'!AB$9:AB$41)/SUMIF('3e ECN charges'!$C$9:$C$41,'2c ECN charge by LDZ'!$B11,'3e ECN charges'!S$9:S$41))</f>
        <v>1.9666255138542588E-2</v>
      </c>
      <c r="J11" s="98">
        <f>IF('3e ECN charges'!AC$9="-","-",SUMIF('3e ECN charges'!$C$9:$C$41,'2c ECN charge by LDZ'!$B11,'3e ECN charges'!AC$9:AC$41)/SUMIF('3e ECN charges'!$C$9:$C$41,'2c ECN charge by LDZ'!$B11,'3e ECN charges'!T$9:T$41))</f>
        <v>2.9655630372112704E-2</v>
      </c>
      <c r="K11" s="98" t="str">
        <f>IF('3e ECN charges'!AD$9="-","-",SUMIF('3e ECN charges'!$C$9:$C$41,'2c ECN charge by LDZ'!$B11,'3e ECN charges'!AD$9:AD$41)/SUMIF('3e ECN charges'!$C$9:$C$41,'2c ECN charge by LDZ'!$B11,'3e ECN charges'!U$9:U$41))</f>
        <v>-</v>
      </c>
      <c r="L11" s="63"/>
    </row>
    <row r="12" spans="2:29">
      <c r="B12" s="88" t="s">
        <v>160</v>
      </c>
      <c r="C12" s="98">
        <f>IF('3e ECN charges'!V$9="-","-",SUMIF('3e ECN charges'!$C$9:$C$41,'2c ECN charge by LDZ'!$B12,'3e ECN charges'!V$9:V$41)/SUMIF('3e ECN charges'!$C$9:$C$41,'2c ECN charge by LDZ'!$B12,'3e ECN charges'!M$9:M$41))</f>
        <v>1.2027845659163986E-2</v>
      </c>
      <c r="D12" s="98">
        <f>IF('3e ECN charges'!W$9="-","-",SUMIF('3e ECN charges'!$C$9:$C$41,'2c ECN charge by LDZ'!$B12,'3e ECN charges'!W$9:W$41)/SUMIF('3e ECN charges'!$C$9:$C$41,'2c ECN charge by LDZ'!$B12,'3e ECN charges'!N$9:N$41))</f>
        <v>1.2611296891747052E-2</v>
      </c>
      <c r="E12" s="98">
        <f>IF('3e ECN charges'!X$9="-","-",SUMIF('3e ECN charges'!$C$9:$C$41,'2c ECN charge by LDZ'!$B12,'3e ECN charges'!X$9:X$41)/SUMIF('3e ECN charges'!$C$9:$C$41,'2c ECN charge by LDZ'!$B12,'3e ECN charges'!O$9:O$41))</f>
        <v>1.2022315112540191E-2</v>
      </c>
      <c r="F12" s="98">
        <f>IF('3e ECN charges'!Y$9="-","-",SUMIF('3e ECN charges'!$C$9:$C$41,'2c ECN charge by LDZ'!$B12,'3e ECN charges'!Y$9:Y$41)/SUMIF('3e ECN charges'!$C$9:$C$41,'2c ECN charge by LDZ'!$B12,'3e ECN charges'!P$9:P$41))</f>
        <v>1.1957470525187567E-2</v>
      </c>
      <c r="G12" s="98">
        <f>IF('3e ECN charges'!Z$9="-","-",SUMIF('3e ECN charges'!$C$9:$C$41,'2c ECN charge by LDZ'!$B12,'3e ECN charges'!Z$9:Z$41)/SUMIF('3e ECN charges'!$C$9:$C$41,'2c ECN charge by LDZ'!$B12,'3e ECN charges'!Q$9:Q$41))</f>
        <v>1.3048960342979634E-2</v>
      </c>
      <c r="H12" s="98">
        <f>IF('3e ECN charges'!AA$9="-","-",SUMIF('3e ECN charges'!$C$9:$C$41,'2c ECN charge by LDZ'!$B12,'3e ECN charges'!AA$9:AA$41)/SUMIF('3e ECN charges'!$C$9:$C$41,'2c ECN charge by LDZ'!$B12,'3e ECN charges'!R$9:R$41))</f>
        <v>1.0070696677384779E-2</v>
      </c>
      <c r="I12" s="98">
        <f>IF('3e ECN charges'!AB$9="-","-",SUMIF('3e ECN charges'!$C$9:$C$41,'2c ECN charge by LDZ'!$B12,'3e ECN charges'!AB$9:AB$41)/SUMIF('3e ECN charges'!$C$9:$C$41,'2c ECN charge by LDZ'!$B12,'3e ECN charges'!S$9:S$41))</f>
        <v>1.8497240991873581E-2</v>
      </c>
      <c r="J12" s="98">
        <f>IF('3e ECN charges'!AC$9="-","-",SUMIF('3e ECN charges'!$C$9:$C$41,'2c ECN charge by LDZ'!$B12,'3e ECN charges'!AC$9:AC$41)/SUMIF('3e ECN charges'!$C$9:$C$41,'2c ECN charge by LDZ'!$B12,'3e ECN charges'!T$9:T$41))</f>
        <v>3.1497240991873586E-2</v>
      </c>
      <c r="K12" s="98" t="str">
        <f>IF('3e ECN charges'!AD$9="-","-",SUMIF('3e ECN charges'!$C$9:$C$41,'2c ECN charge by LDZ'!$B12,'3e ECN charges'!AD$9:AD$41)/SUMIF('3e ECN charges'!$C$9:$C$41,'2c ECN charge by LDZ'!$B12,'3e ECN charges'!U$9:U$41))</f>
        <v>-</v>
      </c>
      <c r="L12" s="63"/>
    </row>
    <row r="13" spans="2:29">
      <c r="B13" s="88" t="s">
        <v>161</v>
      </c>
      <c r="C13" s="98">
        <f>IF('3e ECN charges'!V$9="-","-",SUMIF('3e ECN charges'!$C$9:$C$41,'2c ECN charge by LDZ'!$B13,'3e ECN charges'!V$9:V$41)/SUMIF('3e ECN charges'!$C$9:$C$41,'2c ECN charge by LDZ'!$B13,'3e ECN charges'!M$9:M$41))</f>
        <v>2.2259125723893141E-2</v>
      </c>
      <c r="D13" s="98">
        <f>IF('3e ECN charges'!W$9="-","-",SUMIF('3e ECN charges'!$C$9:$C$41,'2c ECN charge by LDZ'!$B13,'3e ECN charges'!W$9:W$41)/SUMIF('3e ECN charges'!$C$9:$C$41,'2c ECN charge by LDZ'!$B13,'3e ECN charges'!N$9:N$41))</f>
        <v>2.3669661871847561E-2</v>
      </c>
      <c r="E13" s="98">
        <f>IF('3e ECN charges'!X$9="-","-",SUMIF('3e ECN charges'!$C$9:$C$41,'2c ECN charge by LDZ'!$B13,'3e ECN charges'!X$9:X$41)/SUMIF('3e ECN charges'!$C$9:$C$41,'2c ECN charge by LDZ'!$B13,'3e ECN charges'!O$9:O$41))</f>
        <v>2.2274929945824772E-2</v>
      </c>
      <c r="F13" s="98">
        <f>IF('3e ECN charges'!Y$9="-","-",SUMIF('3e ECN charges'!$C$9:$C$41,'2c ECN charge by LDZ'!$B13,'3e ECN charges'!Y$9:Y$41)/SUMIF('3e ECN charges'!$C$9:$C$41,'2c ECN charge by LDZ'!$B13,'3e ECN charges'!P$9:P$41))</f>
        <v>2.226439379787035E-2</v>
      </c>
      <c r="G13" s="98">
        <f>IF('3e ECN charges'!Z$9="-","-",SUMIF('3e ECN charges'!$C$9:$C$41,'2c ECN charge by LDZ'!$B13,'3e ECN charges'!Z$9:Z$41)/SUMIF('3e ECN charges'!$C$9:$C$41,'2c ECN charge by LDZ'!$B13,'3e ECN charges'!Q$9:Q$41))</f>
        <v>2.2623612927330471E-2</v>
      </c>
      <c r="H13" s="98">
        <f>IF('3e ECN charges'!AA$9="-","-",SUMIF('3e ECN charges'!$C$9:$C$41,'2c ECN charge by LDZ'!$B13,'3e ECN charges'!AA$9:AA$41)/SUMIF('3e ECN charges'!$C$9:$C$41,'2c ECN charge by LDZ'!$B13,'3e ECN charges'!R$9:R$41))</f>
        <v>1.9585466093779189E-2</v>
      </c>
      <c r="I13" s="98">
        <f>IF('3e ECN charges'!AB$9="-","-",SUMIF('3e ECN charges'!$C$9:$C$41,'2c ECN charge by LDZ'!$B13,'3e ECN charges'!AB$9:AB$41)/SUMIF('3e ECN charges'!$C$9:$C$41,'2c ECN charge by LDZ'!$B13,'3e ECN charges'!S$9:S$41))</f>
        <v>1.8100000000000005E-2</v>
      </c>
      <c r="J13" s="98">
        <f>IF('3e ECN charges'!AC$9="-","-",SUMIF('3e ECN charges'!$C$9:$C$41,'2c ECN charge by LDZ'!$B13,'3e ECN charges'!AC$9:AC$41)/SUMIF('3e ECN charges'!$C$9:$C$41,'2c ECN charge by LDZ'!$B13,'3e ECN charges'!T$9:T$41))</f>
        <v>2.6499999999999999E-2</v>
      </c>
      <c r="K13" s="98" t="str">
        <f>IF('3e ECN charges'!AD$9="-","-",SUMIF('3e ECN charges'!$C$9:$C$41,'2c ECN charge by LDZ'!$B13,'3e ECN charges'!AD$9:AD$41)/SUMIF('3e ECN charges'!$C$9:$C$41,'2c ECN charge by LDZ'!$B13,'3e ECN charges'!U$9:U$41))</f>
        <v>-</v>
      </c>
      <c r="L13" s="63"/>
    </row>
    <row r="14" spans="2:29">
      <c r="B14" s="88" t="s">
        <v>162</v>
      </c>
      <c r="C14" s="98">
        <f>IF('3e ECN charges'!V$9="-","-",SUMIF('3e ECN charges'!$C$9:$C$41,'2c ECN charge by LDZ'!$B14,'3e ECN charges'!V$9:V$41)/SUMIF('3e ECN charges'!$C$9:$C$41,'2c ECN charge by LDZ'!$B14,'3e ECN charges'!M$9:M$41))</f>
        <v>2.2178320769430726E-4</v>
      </c>
      <c r="D14" s="98">
        <f>IF('3e ECN charges'!W$9="-","-",SUMIF('3e ECN charges'!$C$9:$C$41,'2c ECN charge by LDZ'!$B14,'3e ECN charges'!W$9:W$41)/SUMIF('3e ECN charges'!$C$9:$C$41,'2c ECN charge by LDZ'!$B14,'3e ECN charges'!N$9:N$41))</f>
        <v>3.8414348843254483E-4</v>
      </c>
      <c r="E14" s="98">
        <f>IF('3e ECN charges'!X$9="-","-",SUMIF('3e ECN charges'!$C$9:$C$41,'2c ECN charge by LDZ'!$B14,'3e ECN charges'!X$9:X$41)/SUMIF('3e ECN charges'!$C$9:$C$41,'2c ECN charge by LDZ'!$B14,'3e ECN charges'!O$9:O$41))</f>
        <v>4.039511307512347E-4</v>
      </c>
      <c r="F14" s="98">
        <f>IF('3e ECN charges'!Y$9="-","-",SUMIF('3e ECN charges'!$C$9:$C$41,'2c ECN charge by LDZ'!$B14,'3e ECN charges'!Y$9:Y$41)/SUMIF('3e ECN charges'!$C$9:$C$41,'2c ECN charge by LDZ'!$B14,'3e ECN charges'!P$9:P$41))</f>
        <v>2.0000000000000001E-4</v>
      </c>
      <c r="G14" s="98">
        <f>IF('3e ECN charges'!Z$9="-","-",SUMIF('3e ECN charges'!$C$9:$C$41,'2c ECN charge by LDZ'!$B14,'3e ECN charges'!Z$9:Z$41)/SUMIF('3e ECN charges'!$C$9:$C$41,'2c ECN charge by LDZ'!$B14,'3e ECN charges'!Q$9:Q$41))</f>
        <v>1.3961528463737977E-4</v>
      </c>
      <c r="H14" s="98">
        <f>IF('3e ECN charges'!AA$9="-","-",SUMIF('3e ECN charges'!$C$9:$C$41,'2c ECN charge by LDZ'!$B14,'3e ECN charges'!AA$9:AA$41)/SUMIF('3e ECN charges'!$C$9:$C$41,'2c ECN charge by LDZ'!$B14,'3e ECN charges'!R$9:R$41))</f>
        <v>2.0000000000000001E-4</v>
      </c>
      <c r="I14" s="98">
        <f>IF('3e ECN charges'!AB$9="-","-",SUMIF('3e ECN charges'!$C$9:$C$41,'2c ECN charge by LDZ'!$B14,'3e ECN charges'!AB$9:AB$41)/SUMIF('3e ECN charges'!$C$9:$C$41,'2c ECN charge by LDZ'!$B14,'3e ECN charges'!S$9:S$41))</f>
        <v>2.463728340369337E-2</v>
      </c>
      <c r="J14" s="98">
        <f>IF('3e ECN charges'!AC$9="-","-",SUMIF('3e ECN charges'!$C$9:$C$41,'2c ECN charge by LDZ'!$B14,'3e ECN charges'!AC$9:AC$41)/SUMIF('3e ECN charges'!$C$9:$C$41,'2c ECN charge by LDZ'!$B14,'3e ECN charges'!T$9:T$41))</f>
        <v>3.6166080574262301E-2</v>
      </c>
      <c r="K14" s="98" t="str">
        <f>IF('3e ECN charges'!AD$9="-","-",SUMIF('3e ECN charges'!$C$9:$C$41,'2c ECN charge by LDZ'!$B14,'3e ECN charges'!AD$9:AD$41)/SUMIF('3e ECN charges'!$C$9:$C$41,'2c ECN charge by LDZ'!$B14,'3e ECN charges'!U$9:U$41))</f>
        <v>-</v>
      </c>
      <c r="L14" s="63"/>
    </row>
    <row r="15" spans="2:29">
      <c r="B15" s="88" t="s">
        <v>163</v>
      </c>
      <c r="C15" s="98">
        <f>IF('3e ECN charges'!V$9="-","-",SUMIF('3e ECN charges'!$C$9:$C$41,'2c ECN charge by LDZ'!$B15,'3e ECN charges'!V$9:V$41)/SUMIF('3e ECN charges'!$C$9:$C$41,'2c ECN charge by LDZ'!$B15,'3e ECN charges'!M$9:M$41))</f>
        <v>1.5800000000000002E-2</v>
      </c>
      <c r="D15" s="98">
        <f>IF('3e ECN charges'!W$9="-","-",SUMIF('3e ECN charges'!$C$9:$C$41,'2c ECN charge by LDZ'!$B15,'3e ECN charges'!W$9:W$41)/SUMIF('3e ECN charges'!$C$9:$C$41,'2c ECN charge by LDZ'!$B15,'3e ECN charges'!N$9:N$41))</f>
        <v>1.6199999999999999E-2</v>
      </c>
      <c r="E15" s="98">
        <f>IF('3e ECN charges'!X$9="-","-",SUMIF('3e ECN charges'!$C$9:$C$41,'2c ECN charge by LDZ'!$B15,'3e ECN charges'!X$9:X$41)/SUMIF('3e ECN charges'!$C$9:$C$41,'2c ECN charge by LDZ'!$B15,'3e ECN charges'!O$9:O$41))</f>
        <v>1.7399999999999999E-2</v>
      </c>
      <c r="F15" s="98">
        <f>IF('3e ECN charges'!Y$9="-","-",SUMIF('3e ECN charges'!$C$9:$C$41,'2c ECN charge by LDZ'!$B15,'3e ECN charges'!Y$9:Y$41)/SUMIF('3e ECN charges'!$C$9:$C$41,'2c ECN charge by LDZ'!$B15,'3e ECN charges'!P$9:P$41))</f>
        <v>1.6900000000000002E-2</v>
      </c>
      <c r="G15" s="98">
        <f>IF('3e ECN charges'!Z$9="-","-",SUMIF('3e ECN charges'!$C$9:$C$41,'2c ECN charge by LDZ'!$B15,'3e ECN charges'!Z$9:Z$41)/SUMIF('3e ECN charges'!$C$9:$C$41,'2c ECN charge by LDZ'!$B15,'3e ECN charges'!Q$9:Q$41))</f>
        <v>1.6E-2</v>
      </c>
      <c r="H15" s="98">
        <f>IF('3e ECN charges'!AA$9="-","-",SUMIF('3e ECN charges'!$C$9:$C$41,'2c ECN charge by LDZ'!$B15,'3e ECN charges'!AA$9:AA$41)/SUMIF('3e ECN charges'!$C$9:$C$41,'2c ECN charge by LDZ'!$B15,'3e ECN charges'!R$9:R$41))</f>
        <v>1.1599999999999999E-2</v>
      </c>
      <c r="I15" s="98">
        <f>IF('3e ECN charges'!AB$9="-","-",SUMIF('3e ECN charges'!$C$9:$C$41,'2c ECN charge by LDZ'!$B15,'3e ECN charges'!AB$9:AB$41)/SUMIF('3e ECN charges'!$C$9:$C$41,'2c ECN charge by LDZ'!$B15,'3e ECN charges'!S$9:S$41))</f>
        <v>1.9599999999999999E-2</v>
      </c>
      <c r="J15" s="98">
        <f>IF('3e ECN charges'!AC$9="-","-",SUMIF('3e ECN charges'!$C$9:$C$41,'2c ECN charge by LDZ'!$B15,'3e ECN charges'!AC$9:AC$41)/SUMIF('3e ECN charges'!$C$9:$C$41,'2c ECN charge by LDZ'!$B15,'3e ECN charges'!T$9:T$41))</f>
        <v>2.47E-2</v>
      </c>
      <c r="K15" s="98" t="str">
        <f>IF('3e ECN charges'!AD$9="-","-",SUMIF('3e ECN charges'!$C$9:$C$41,'2c ECN charge by LDZ'!$B15,'3e ECN charges'!AD$9:AD$41)/SUMIF('3e ECN charges'!$C$9:$C$41,'2c ECN charge by LDZ'!$B15,'3e ECN charges'!U$9:U$41))</f>
        <v>-</v>
      </c>
      <c r="L15" s="63"/>
    </row>
    <row r="16" spans="2:29">
      <c r="B16" s="88" t="s">
        <v>164</v>
      </c>
      <c r="C16" s="98">
        <f>IF('3e ECN charges'!V$9="-","-",SUMIF('3e ECN charges'!$C$9:$C$41,'2c ECN charge by LDZ'!$B16,'3e ECN charges'!V$9:V$41)/SUMIF('3e ECN charges'!$C$9:$C$41,'2c ECN charge by LDZ'!$B16,'3e ECN charges'!M$9:M$41))</f>
        <v>2.3611431567907706E-2</v>
      </c>
      <c r="D16" s="98">
        <f>IF('3e ECN charges'!W$9="-","-",SUMIF('3e ECN charges'!$C$9:$C$41,'2c ECN charge by LDZ'!$B16,'3e ECN charges'!W$9:W$41)/SUMIF('3e ECN charges'!$C$9:$C$41,'2c ECN charge by LDZ'!$B16,'3e ECN charges'!N$9:N$41))</f>
        <v>2.4990980597797585E-2</v>
      </c>
      <c r="E16" s="98">
        <f>IF('3e ECN charges'!X$9="-","-",SUMIF('3e ECN charges'!$C$9:$C$41,'2c ECN charge by LDZ'!$B16,'3e ECN charges'!X$9:X$41)/SUMIF('3e ECN charges'!$C$9:$C$41,'2c ECN charge by LDZ'!$B16,'3e ECN charges'!O$9:O$41))</f>
        <v>2.5401206082852644E-2</v>
      </c>
      <c r="F16" s="98">
        <f>IF('3e ECN charges'!Y$9="-","-",SUMIF('3e ECN charges'!$C$9:$C$41,'2c ECN charge by LDZ'!$B16,'3e ECN charges'!Y$9:Y$41)/SUMIF('3e ECN charges'!$C$9:$C$41,'2c ECN charge by LDZ'!$B16,'3e ECN charges'!P$9:P$41))</f>
        <v>2.8057184058730984E-2</v>
      </c>
      <c r="G16" s="98">
        <f>IF('3e ECN charges'!Z$9="-","-",SUMIF('3e ECN charges'!$C$9:$C$41,'2c ECN charge by LDZ'!$B16,'3e ECN charges'!Z$9:Z$41)/SUMIF('3e ECN charges'!$C$9:$C$41,'2c ECN charge by LDZ'!$B16,'3e ECN charges'!Q$9:Q$41))</f>
        <v>3.1649213424226531E-2</v>
      </c>
      <c r="H16" s="98">
        <f>IF('3e ECN charges'!AA$9="-","-",SUMIF('3e ECN charges'!$C$9:$C$41,'2c ECN charge by LDZ'!$B16,'3e ECN charges'!AA$9:AA$41)/SUMIF('3e ECN charges'!$C$9:$C$41,'2c ECN charge by LDZ'!$B16,'3e ECN charges'!R$9:R$41))</f>
        <v>2.3793235448348188E-2</v>
      </c>
      <c r="I16" s="98">
        <f>IF('3e ECN charges'!AB$9="-","-",SUMIF('3e ECN charges'!$C$9:$C$41,'2c ECN charge by LDZ'!$B16,'3e ECN charges'!AB$9:AB$41)/SUMIF('3e ECN charges'!$C$9:$C$41,'2c ECN charge by LDZ'!$B16,'3e ECN charges'!S$9:S$41))</f>
        <v>1.9274298549403938E-2</v>
      </c>
      <c r="J16" s="98">
        <f>IF('3e ECN charges'!AC$9="-","-",SUMIF('3e ECN charges'!$C$9:$C$41,'2c ECN charge by LDZ'!$B16,'3e ECN charges'!AC$9:AC$41)/SUMIF('3e ECN charges'!$C$9:$C$41,'2c ECN charge by LDZ'!$B16,'3e ECN charges'!T$9:T$41))</f>
        <v>2.5047211592199078E-2</v>
      </c>
      <c r="K16" s="98" t="str">
        <f>IF('3e ECN charges'!AD$9="-","-",SUMIF('3e ECN charges'!$C$9:$C$41,'2c ECN charge by LDZ'!$B16,'3e ECN charges'!AD$9:AD$41)/SUMIF('3e ECN charges'!$C$9:$C$41,'2c ECN charge by LDZ'!$B16,'3e ECN charges'!U$9:U$41))</f>
        <v>-</v>
      </c>
      <c r="L16" s="63"/>
    </row>
    <row r="17" spans="2:12">
      <c r="B17" s="88" t="s">
        <v>165</v>
      </c>
      <c r="C17" s="98">
        <f>IF('3e ECN charges'!V$9="-","-",SUMIF('3e ECN charges'!$C$9:$C$41,'2c ECN charge by LDZ'!$B17,'3e ECN charges'!V$9:V$41)/SUMIF('3e ECN charges'!$C$9:$C$41,'2c ECN charge by LDZ'!$B17,'3e ECN charges'!M$9:M$41))</f>
        <v>1.8479089506172837E-2</v>
      </c>
      <c r="D17" s="98">
        <f>IF('3e ECN charges'!W$9="-","-",SUMIF('3e ECN charges'!$C$9:$C$41,'2c ECN charge by LDZ'!$B17,'3e ECN charges'!W$9:W$41)/SUMIF('3e ECN charges'!$C$9:$C$41,'2c ECN charge by LDZ'!$B17,'3e ECN charges'!N$9:N$41))</f>
        <v>1.9518209876543208E-2</v>
      </c>
      <c r="E17" s="98">
        <f>IF('3e ECN charges'!X$9="-","-",SUMIF('3e ECN charges'!$C$9:$C$41,'2c ECN charge by LDZ'!$B17,'3e ECN charges'!X$9:X$41)/SUMIF('3e ECN charges'!$C$9:$C$41,'2c ECN charge by LDZ'!$B17,'3e ECN charges'!O$9:O$41))</f>
        <v>1.9429938271604934E-2</v>
      </c>
      <c r="F17" s="98">
        <f>IF('3e ECN charges'!Y$9="-","-",SUMIF('3e ECN charges'!$C$9:$C$41,'2c ECN charge by LDZ'!$B17,'3e ECN charges'!Y$9:Y$41)/SUMIF('3e ECN charges'!$C$9:$C$41,'2c ECN charge by LDZ'!$B17,'3e ECN charges'!P$9:P$41))</f>
        <v>3.7814043209876531E-2</v>
      </c>
      <c r="G17" s="98">
        <f>IF('3e ECN charges'!Z$9="-","-",SUMIF('3e ECN charges'!$C$9:$C$41,'2c ECN charge by LDZ'!$B17,'3e ECN charges'!Z$9:Z$41)/SUMIF('3e ECN charges'!$C$9:$C$41,'2c ECN charge by LDZ'!$B17,'3e ECN charges'!Q$9:Q$41))</f>
        <v>3.9564737654320975E-2</v>
      </c>
      <c r="H17" s="98">
        <f>IF('3e ECN charges'!AA$9="-","-",SUMIF('3e ECN charges'!$C$9:$C$41,'2c ECN charge by LDZ'!$B17,'3e ECN charges'!AA$9:AA$41)/SUMIF('3e ECN charges'!$C$9:$C$41,'2c ECN charge by LDZ'!$B17,'3e ECN charges'!R$9:R$41))</f>
        <v>2.3532870370370364E-2</v>
      </c>
      <c r="I17" s="98">
        <f>IF('3e ECN charges'!AB$9="-","-",SUMIF('3e ECN charges'!$C$9:$C$41,'2c ECN charge by LDZ'!$B17,'3e ECN charges'!AB$9:AB$41)/SUMIF('3e ECN charges'!$C$9:$C$41,'2c ECN charge by LDZ'!$B17,'3e ECN charges'!S$9:S$41))</f>
        <v>1.5415316007468649E-2</v>
      </c>
      <c r="J17" s="98">
        <f>IF('3e ECN charges'!AC$9="-","-",SUMIF('3e ECN charges'!$C$9:$C$41,'2c ECN charge by LDZ'!$B17,'3e ECN charges'!AC$9:AC$41)/SUMIF('3e ECN charges'!$C$9:$C$41,'2c ECN charge by LDZ'!$B17,'3e ECN charges'!T$9:T$41))</f>
        <v>3.2773556322381187E-2</v>
      </c>
      <c r="K17" s="98" t="str">
        <f>IF('3e ECN charges'!AD$9="-","-",SUMIF('3e ECN charges'!$C$9:$C$41,'2c ECN charge by LDZ'!$B17,'3e ECN charges'!AD$9:AD$41)/SUMIF('3e ECN charges'!$C$9:$C$41,'2c ECN charge by LDZ'!$B17,'3e ECN charges'!U$9:U$41))</f>
        <v>-</v>
      </c>
      <c r="L17" s="63"/>
    </row>
    <row r="18" spans="2:12">
      <c r="B18" s="88" t="s">
        <v>166</v>
      </c>
      <c r="C18" s="98">
        <f>IF('3e ECN charges'!V$9="-","-",SUMIF('3e ECN charges'!$C$9:$C$41,'2c ECN charge by LDZ'!$B18,'3e ECN charges'!V$9:V$41)/SUMIF('3e ECN charges'!$C$9:$C$41,'2c ECN charge by LDZ'!$B18,'3e ECN charges'!M$9:M$41))</f>
        <v>1.5117950169875426E-2</v>
      </c>
      <c r="D18" s="98">
        <f>IF('3e ECN charges'!W$9="-","-",SUMIF('3e ECN charges'!$C$9:$C$41,'2c ECN charge by LDZ'!$B18,'3e ECN charges'!W$9:W$41)/SUMIF('3e ECN charges'!$C$9:$C$41,'2c ECN charge by LDZ'!$B18,'3e ECN charges'!N$9:N$41))</f>
        <v>1.4949886749716873E-2</v>
      </c>
      <c r="E18" s="98">
        <f>IF('3e ECN charges'!X$9="-","-",SUMIF('3e ECN charges'!$C$9:$C$41,'2c ECN charge by LDZ'!$B18,'3e ECN charges'!X$9:X$41)/SUMIF('3e ECN charges'!$C$9:$C$41,'2c ECN charge by LDZ'!$B18,'3e ECN charges'!O$9:O$41))</f>
        <v>1.4917497168742922E-2</v>
      </c>
      <c r="F18" s="98">
        <f>IF('3e ECN charges'!Y$9="-","-",SUMIF('3e ECN charges'!$C$9:$C$41,'2c ECN charge by LDZ'!$B18,'3e ECN charges'!Y$9:Y$41)/SUMIF('3e ECN charges'!$C$9:$C$41,'2c ECN charge by LDZ'!$B18,'3e ECN charges'!P$9:P$41))</f>
        <v>1.5695696489241222E-2</v>
      </c>
      <c r="G18" s="98">
        <f>IF('3e ECN charges'!Z$9="-","-",SUMIF('3e ECN charges'!$C$9:$C$41,'2c ECN charge by LDZ'!$B18,'3e ECN charges'!Z$9:Z$41)/SUMIF('3e ECN charges'!$C$9:$C$41,'2c ECN charge by LDZ'!$B18,'3e ECN charges'!Q$9:Q$41))</f>
        <v>1.6678312570781426E-2</v>
      </c>
      <c r="H18" s="98">
        <f>IF('3e ECN charges'!AA$9="-","-",SUMIF('3e ECN charges'!$C$9:$C$41,'2c ECN charge by LDZ'!$B18,'3e ECN charges'!AA$9:AA$41)/SUMIF('3e ECN charges'!$C$9:$C$41,'2c ECN charge by LDZ'!$B18,'3e ECN charges'!R$9:R$41))</f>
        <v>1.3598810872027179E-2</v>
      </c>
      <c r="I18" s="98">
        <f>IF('3e ECN charges'!AB$9="-","-",SUMIF('3e ECN charges'!$C$9:$C$41,'2c ECN charge by LDZ'!$B18,'3e ECN charges'!AB$9:AB$41)/SUMIF('3e ECN charges'!$C$9:$C$41,'2c ECN charge by LDZ'!$B18,'3e ECN charges'!S$9:S$41))</f>
        <v>1.7999999999999999E-2</v>
      </c>
      <c r="J18" s="98">
        <f>IF('3e ECN charges'!AC$9="-","-",SUMIF('3e ECN charges'!$C$9:$C$41,'2c ECN charge by LDZ'!$B18,'3e ECN charges'!AC$9:AC$41)/SUMIF('3e ECN charges'!$C$9:$C$41,'2c ECN charge by LDZ'!$B18,'3e ECN charges'!T$9:T$41))</f>
        <v>2.8299999999999999E-2</v>
      </c>
      <c r="K18" s="98" t="str">
        <f>IF('3e ECN charges'!AD$9="-","-",SUMIF('3e ECN charges'!$C$9:$C$41,'2c ECN charge by LDZ'!$B18,'3e ECN charges'!AD$9:AD$41)/SUMIF('3e ECN charges'!$C$9:$C$41,'2c ECN charge by LDZ'!$B18,'3e ECN charges'!U$9:U$41))</f>
        <v>-</v>
      </c>
      <c r="L18" s="63"/>
    </row>
    <row r="19" spans="2:12">
      <c r="B19" s="88" t="s">
        <v>167</v>
      </c>
      <c r="C19" s="98">
        <f>IF('3e ECN charges'!V$9="-","-",SUMIF('3e ECN charges'!$C$9:$C$41,'2c ECN charge by LDZ'!$B19,'3e ECN charges'!V$9:V$41)/SUMIF('3e ECN charges'!$C$9:$C$41,'2c ECN charge by LDZ'!$B19,'3e ECN charges'!M$9:M$41))</f>
        <v>2.3100000000000002E-2</v>
      </c>
      <c r="D19" s="98">
        <f>IF('3e ECN charges'!W$9="-","-",SUMIF('3e ECN charges'!$C$9:$C$41,'2c ECN charge by LDZ'!$B19,'3e ECN charges'!W$9:W$41)/SUMIF('3e ECN charges'!$C$9:$C$41,'2c ECN charge by LDZ'!$B19,'3e ECN charges'!N$9:N$41))</f>
        <v>2.53E-2</v>
      </c>
      <c r="E19" s="98">
        <f>IF('3e ECN charges'!X$9="-","-",SUMIF('3e ECN charges'!$C$9:$C$41,'2c ECN charge by LDZ'!$B19,'3e ECN charges'!X$9:X$41)/SUMIF('3e ECN charges'!$C$9:$C$41,'2c ECN charge by LDZ'!$B19,'3e ECN charges'!O$9:O$41))</f>
        <v>1.72E-2</v>
      </c>
      <c r="F19" s="98">
        <f>IF('3e ECN charges'!Y$9="-","-",SUMIF('3e ECN charges'!$C$9:$C$41,'2c ECN charge by LDZ'!$B19,'3e ECN charges'!Y$9:Y$41)/SUMIF('3e ECN charges'!$C$9:$C$41,'2c ECN charge by LDZ'!$B19,'3e ECN charges'!P$9:P$41))</f>
        <v>3.3300000000000003E-2</v>
      </c>
      <c r="G19" s="98">
        <f>IF('3e ECN charges'!Z$9="-","-",SUMIF('3e ECN charges'!$C$9:$C$41,'2c ECN charge by LDZ'!$B19,'3e ECN charges'!Z$9:Z$41)/SUMIF('3e ECN charges'!$C$9:$C$41,'2c ECN charge by LDZ'!$B19,'3e ECN charges'!Q$9:Q$41))</f>
        <v>5.4500000000000007E-2</v>
      </c>
      <c r="H19" s="98">
        <f>IF('3e ECN charges'!AA$9="-","-",SUMIF('3e ECN charges'!$C$9:$C$41,'2c ECN charge by LDZ'!$B19,'3e ECN charges'!AA$9:AA$41)/SUMIF('3e ECN charges'!$C$9:$C$41,'2c ECN charge by LDZ'!$B19,'3e ECN charges'!R$9:R$41))</f>
        <v>3.1600000000000003E-2</v>
      </c>
      <c r="I19" s="98">
        <f>IF('3e ECN charges'!AB$9="-","-",SUMIF('3e ECN charges'!$C$9:$C$41,'2c ECN charge by LDZ'!$B19,'3e ECN charges'!AB$9:AB$41)/SUMIF('3e ECN charges'!$C$9:$C$41,'2c ECN charge by LDZ'!$B19,'3e ECN charges'!S$9:S$41))</f>
        <v>1.5000000000000001E-2</v>
      </c>
      <c r="J19" s="98">
        <f>IF('3e ECN charges'!AC$9="-","-",SUMIF('3e ECN charges'!$C$9:$C$41,'2c ECN charge by LDZ'!$B19,'3e ECN charges'!AC$9:AC$41)/SUMIF('3e ECN charges'!$C$9:$C$41,'2c ECN charge by LDZ'!$B19,'3e ECN charges'!T$9:T$41))</f>
        <v>3.09E-2</v>
      </c>
      <c r="K19" s="98" t="str">
        <f>IF('3e ECN charges'!AD$9="-","-",SUMIF('3e ECN charges'!$C$9:$C$41,'2c ECN charge by LDZ'!$B19,'3e ECN charges'!AD$9:AD$41)/SUMIF('3e ECN charges'!$C$9:$C$41,'2c ECN charge by LDZ'!$B19,'3e ECN charges'!U$9:U$41))</f>
        <v>-</v>
      </c>
      <c r="L19" s="63"/>
    </row>
    <row r="20" spans="2:12">
      <c r="B20" s="88" t="s">
        <v>168</v>
      </c>
      <c r="C20" s="98">
        <f>IF('3e ECN charges'!V$9="-","-",SUMIF('3e ECN charges'!$C$9:$C$41,'2c ECN charge by LDZ'!$B20,'3e ECN charges'!V$9:V$41)/SUMIF('3e ECN charges'!$C$9:$C$41,'2c ECN charge by LDZ'!$B20,'3e ECN charges'!M$9:M$41))</f>
        <v>1.2999999999999999E-3</v>
      </c>
      <c r="D20" s="98">
        <f>IF('3e ECN charges'!W$9="-","-",SUMIF('3e ECN charges'!$C$9:$C$41,'2c ECN charge by LDZ'!$B20,'3e ECN charges'!W$9:W$41)/SUMIF('3e ECN charges'!$C$9:$C$41,'2c ECN charge by LDZ'!$B20,'3e ECN charges'!N$9:N$41))</f>
        <v>2.7000000000000001E-3</v>
      </c>
      <c r="E20" s="98">
        <f>IF('3e ECN charges'!X$9="-","-",SUMIF('3e ECN charges'!$C$9:$C$41,'2c ECN charge by LDZ'!$B20,'3e ECN charges'!X$9:X$41)/SUMIF('3e ECN charges'!$C$9:$C$41,'2c ECN charge by LDZ'!$B20,'3e ECN charges'!O$9:O$41))</f>
        <v>6.7999999999999996E-3</v>
      </c>
      <c r="F20" s="98">
        <f>IF('3e ECN charges'!Y$9="-","-",SUMIF('3e ECN charges'!$C$9:$C$41,'2c ECN charge by LDZ'!$B20,'3e ECN charges'!Y$9:Y$41)/SUMIF('3e ECN charges'!$C$9:$C$41,'2c ECN charge by LDZ'!$B20,'3e ECN charges'!P$9:P$41))</f>
        <v>0.01</v>
      </c>
      <c r="G20" s="98">
        <f>IF('3e ECN charges'!Z$9="-","-",SUMIF('3e ECN charges'!$C$9:$C$41,'2c ECN charge by LDZ'!$B20,'3e ECN charges'!Z$9:Z$41)/SUMIF('3e ECN charges'!$C$9:$C$41,'2c ECN charge by LDZ'!$B20,'3e ECN charges'!Q$9:Q$41))</f>
        <v>3.3E-3</v>
      </c>
      <c r="H20" s="98">
        <f>IF('3e ECN charges'!AA$9="-","-",SUMIF('3e ECN charges'!$C$9:$C$41,'2c ECN charge by LDZ'!$B20,'3e ECN charges'!AA$9:AA$41)/SUMIF('3e ECN charges'!$C$9:$C$41,'2c ECN charge by LDZ'!$B20,'3e ECN charges'!R$9:R$41))</f>
        <v>6.9999999999999999E-4</v>
      </c>
      <c r="I20" s="98">
        <f>IF('3e ECN charges'!AB$9="-","-",SUMIF('3e ECN charges'!$C$9:$C$41,'2c ECN charge by LDZ'!$B20,'3e ECN charges'!AB$9:AB$41)/SUMIF('3e ECN charges'!$C$9:$C$41,'2c ECN charge by LDZ'!$B20,'3e ECN charges'!S$9:S$41))</f>
        <v>1.78E-2</v>
      </c>
      <c r="J20" s="98">
        <f>IF('3e ECN charges'!AC$9="-","-",SUMIF('3e ECN charges'!$C$9:$C$41,'2c ECN charge by LDZ'!$B20,'3e ECN charges'!AC$9:AC$41)/SUMIF('3e ECN charges'!$C$9:$C$41,'2c ECN charge by LDZ'!$B20,'3e ECN charges'!T$9:T$41))</f>
        <v>2.9700000000000001E-2</v>
      </c>
      <c r="K20" s="98" t="str">
        <f>IF('3e ECN charges'!AD$9="-","-",SUMIF('3e ECN charges'!$C$9:$C$41,'2c ECN charge by LDZ'!$B20,'3e ECN charges'!AD$9:AD$41)/SUMIF('3e ECN charges'!$C$9:$C$41,'2c ECN charge by LDZ'!$B20,'3e ECN charges'!U$9:U$41))</f>
        <v>-</v>
      </c>
      <c r="L20" s="63"/>
    </row>
    <row r="21" spans="2:12">
      <c r="B21" s="63"/>
      <c r="C21" s="63"/>
      <c r="D21" s="63"/>
      <c r="E21" s="63"/>
      <c r="F21" s="63"/>
      <c r="G21" s="63"/>
      <c r="H21" s="63"/>
      <c r="I21" s="63"/>
      <c r="J21" s="63"/>
      <c r="K21" s="63"/>
      <c r="L21" s="63"/>
    </row>
  </sheetData>
  <mergeCells count="3">
    <mergeCell ref="C6:K6"/>
    <mergeCell ref="B6:B7"/>
    <mergeCell ref="B3:K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A348"/>
  <sheetViews>
    <sheetView zoomScaleNormal="100" workbookViewId="0"/>
  </sheetViews>
  <sheetFormatPr defaultColWidth="0" defaultRowHeight="14.25" zeroHeight="1"/>
  <cols>
    <col min="1" max="1" width="6.42578125" style="64" customWidth="1"/>
    <col min="2" max="2" width="21.140625" style="64" customWidth="1"/>
    <col min="3" max="3" width="19.5703125" style="64" customWidth="1"/>
    <col min="4" max="4" width="22.42578125" style="64" customWidth="1"/>
    <col min="5" max="5" width="28.5703125" style="64" customWidth="1"/>
    <col min="6" max="6" width="2.85546875" style="64" customWidth="1"/>
    <col min="7" max="14" width="17.5703125" style="64" customWidth="1"/>
    <col min="15" max="15" width="2.85546875" style="64" customWidth="1"/>
    <col min="16" max="26" width="17.5703125" style="64" customWidth="1"/>
    <col min="27" max="27" width="10.140625" style="64" customWidth="1"/>
    <col min="28" max="16384" width="0" style="64" hidden="1"/>
  </cols>
  <sheetData>
    <row r="1" spans="1:27" s="61" customFormat="1" ht="12.6" customHeight="1"/>
    <row r="2" spans="1:27" s="61" customFormat="1" ht="18.600000000000001" customHeight="1">
      <c r="B2" s="27" t="s">
        <v>143</v>
      </c>
      <c r="C2" s="27"/>
      <c r="D2" s="27"/>
      <c r="E2" s="27"/>
    </row>
    <row r="3" spans="1:27" s="61" customFormat="1" ht="33.6" customHeight="1">
      <c r="B3" s="188" t="s">
        <v>423</v>
      </c>
      <c r="C3" s="188"/>
      <c r="D3" s="188"/>
      <c r="E3" s="188"/>
      <c r="F3" s="188"/>
      <c r="G3" s="188"/>
      <c r="H3" s="188"/>
      <c r="I3" s="188"/>
      <c r="J3" s="188"/>
      <c r="K3" s="188"/>
      <c r="L3" s="188"/>
      <c r="M3" s="62"/>
      <c r="N3" s="62"/>
      <c r="O3" s="62"/>
      <c r="P3" s="62"/>
      <c r="Q3" s="62"/>
    </row>
    <row r="4" spans="1:27" s="61" customFormat="1" ht="12.6" customHeight="1"/>
    <row r="5" spans="1:27" s="63" customFormat="1">
      <c r="G5" s="10"/>
      <c r="P5" s="10"/>
    </row>
    <row r="6" spans="1:27" s="10" customFormat="1" ht="11.25"/>
    <row r="7" spans="1:27" s="14" customFormat="1" ht="11.25">
      <c r="A7" s="10"/>
      <c r="B7" s="202" t="s">
        <v>20</v>
      </c>
      <c r="C7" s="202" t="s">
        <v>71</v>
      </c>
      <c r="D7" s="193" t="s">
        <v>149</v>
      </c>
      <c r="E7" s="195"/>
      <c r="F7" s="29"/>
      <c r="G7" s="172" t="s">
        <v>72</v>
      </c>
      <c r="H7" s="173"/>
      <c r="I7" s="173"/>
      <c r="J7" s="173"/>
      <c r="K7" s="173"/>
      <c r="L7" s="173"/>
      <c r="M7" s="173"/>
      <c r="N7" s="174"/>
      <c r="O7" s="29"/>
      <c r="P7" s="172" t="s">
        <v>73</v>
      </c>
      <c r="Q7" s="175"/>
      <c r="R7" s="175"/>
      <c r="S7" s="175"/>
      <c r="T7" s="175"/>
      <c r="U7" s="175"/>
      <c r="V7" s="175"/>
      <c r="W7" s="175"/>
      <c r="X7" s="175"/>
      <c r="Y7" s="175"/>
      <c r="Z7" s="176"/>
      <c r="AA7" s="10"/>
    </row>
    <row r="8" spans="1:27" s="14" customFormat="1" ht="11.25" customHeight="1">
      <c r="A8" s="10"/>
      <c r="B8" s="202"/>
      <c r="C8" s="202"/>
      <c r="D8" s="193"/>
      <c r="E8" s="196"/>
      <c r="F8" s="29"/>
      <c r="G8" s="182" t="s">
        <v>151</v>
      </c>
      <c r="H8" s="183"/>
      <c r="I8" s="183"/>
      <c r="J8" s="183"/>
      <c r="K8" s="183"/>
      <c r="L8" s="183"/>
      <c r="M8" s="183"/>
      <c r="N8" s="184"/>
      <c r="O8" s="29"/>
      <c r="P8" s="182" t="s">
        <v>75</v>
      </c>
      <c r="Q8" s="183"/>
      <c r="R8" s="183"/>
      <c r="S8" s="183"/>
      <c r="T8" s="183"/>
      <c r="U8" s="183"/>
      <c r="V8" s="183"/>
      <c r="W8" s="183"/>
      <c r="X8" s="183"/>
      <c r="Y8" s="183"/>
      <c r="Z8" s="184"/>
      <c r="AA8" s="10"/>
    </row>
    <row r="9" spans="1:27" s="14" customFormat="1" ht="25.5" customHeight="1">
      <c r="A9" s="10"/>
      <c r="B9" s="202"/>
      <c r="C9" s="202"/>
      <c r="D9" s="193"/>
      <c r="E9" s="50" t="s">
        <v>76</v>
      </c>
      <c r="F9" s="29"/>
      <c r="G9" s="51" t="s">
        <v>152</v>
      </c>
      <c r="H9" s="51" t="s">
        <v>78</v>
      </c>
      <c r="I9" s="51" t="s">
        <v>153</v>
      </c>
      <c r="J9" s="51" t="s">
        <v>154</v>
      </c>
      <c r="K9" s="51" t="s">
        <v>81</v>
      </c>
      <c r="L9" s="52" t="s">
        <v>82</v>
      </c>
      <c r="M9" s="51" t="s">
        <v>83</v>
      </c>
      <c r="N9" s="51" t="s">
        <v>84</v>
      </c>
      <c r="O9" s="29"/>
      <c r="P9" s="42" t="s">
        <v>85</v>
      </c>
      <c r="Q9" s="42" t="s">
        <v>86</v>
      </c>
      <c r="R9" s="42" t="s">
        <v>87</v>
      </c>
      <c r="S9" s="53" t="s">
        <v>88</v>
      </c>
      <c r="T9" s="42" t="s">
        <v>89</v>
      </c>
      <c r="U9" s="42" t="s">
        <v>90</v>
      </c>
      <c r="V9" s="42" t="s">
        <v>91</v>
      </c>
      <c r="W9" s="42" t="s">
        <v>92</v>
      </c>
      <c r="X9" s="42" t="s">
        <v>93</v>
      </c>
      <c r="Y9" s="42" t="s">
        <v>94</v>
      </c>
      <c r="Z9" s="42" t="s">
        <v>95</v>
      </c>
      <c r="AA9" s="10"/>
    </row>
    <row r="10" spans="1:27" s="14" customFormat="1" ht="15" customHeight="1">
      <c r="A10" s="10"/>
      <c r="B10" s="202"/>
      <c r="C10" s="202"/>
      <c r="D10" s="193"/>
      <c r="E10" s="50" t="s">
        <v>96</v>
      </c>
      <c r="F10" s="29"/>
      <c r="G10" s="54" t="s">
        <v>97</v>
      </c>
      <c r="H10" s="54" t="s">
        <v>98</v>
      </c>
      <c r="I10" s="54" t="s">
        <v>99</v>
      </c>
      <c r="J10" s="54" t="s">
        <v>100</v>
      </c>
      <c r="K10" s="54" t="s">
        <v>101</v>
      </c>
      <c r="L10" s="55" t="s">
        <v>102</v>
      </c>
      <c r="M10" s="54" t="s">
        <v>103</v>
      </c>
      <c r="N10" s="54" t="s">
        <v>104</v>
      </c>
      <c r="O10" s="29"/>
      <c r="P10" s="54" t="s">
        <v>105</v>
      </c>
      <c r="Q10" s="54" t="s">
        <v>106</v>
      </c>
      <c r="R10" s="54" t="s">
        <v>107</v>
      </c>
      <c r="S10" s="56" t="s">
        <v>108</v>
      </c>
      <c r="T10" s="54" t="s">
        <v>109</v>
      </c>
      <c r="U10" s="54" t="s">
        <v>110</v>
      </c>
      <c r="V10" s="54" t="s">
        <v>111</v>
      </c>
      <c r="W10" s="54" t="s">
        <v>112</v>
      </c>
      <c r="X10" s="54" t="s">
        <v>113</v>
      </c>
      <c r="Y10" s="54" t="s">
        <v>114</v>
      </c>
      <c r="Z10" s="54" t="s">
        <v>115</v>
      </c>
      <c r="AA10" s="10"/>
    </row>
    <row r="11" spans="1:27" s="14" customFormat="1" ht="15" customHeight="1">
      <c r="A11" s="10"/>
      <c r="B11" s="202"/>
      <c r="C11" s="202"/>
      <c r="D11" s="193"/>
      <c r="E11" s="16" t="s">
        <v>116</v>
      </c>
      <c r="F11" s="29"/>
      <c r="G11" s="42" t="s">
        <v>117</v>
      </c>
      <c r="H11" s="42" t="s">
        <v>117</v>
      </c>
      <c r="I11" s="42" t="s">
        <v>118</v>
      </c>
      <c r="J11" s="42" t="s">
        <v>118</v>
      </c>
      <c r="K11" s="42" t="s">
        <v>119</v>
      </c>
      <c r="L11" s="57" t="s">
        <v>119</v>
      </c>
      <c r="M11" s="42" t="s">
        <v>120</v>
      </c>
      <c r="N11" s="42" t="s">
        <v>120</v>
      </c>
      <c r="O11" s="29"/>
      <c r="P11" s="42" t="s">
        <v>121</v>
      </c>
      <c r="Q11" s="42" t="s">
        <v>122</v>
      </c>
      <c r="R11" s="42" t="s">
        <v>122</v>
      </c>
      <c r="S11" s="53" t="s">
        <v>123</v>
      </c>
      <c r="T11" s="42" t="s">
        <v>123</v>
      </c>
      <c r="U11" s="42" t="s">
        <v>124</v>
      </c>
      <c r="V11" s="42" t="s">
        <v>124</v>
      </c>
      <c r="W11" s="42" t="s">
        <v>125</v>
      </c>
      <c r="X11" s="42" t="s">
        <v>125</v>
      </c>
      <c r="Y11" s="42" t="s">
        <v>126</v>
      </c>
      <c r="Z11" s="42" t="s">
        <v>126</v>
      </c>
      <c r="AA11" s="10"/>
    </row>
    <row r="12" spans="1:27" s="14" customFormat="1" ht="12.6" customHeight="1">
      <c r="A12" s="10"/>
      <c r="B12" s="201" t="s">
        <v>179</v>
      </c>
      <c r="C12" s="201" t="s">
        <v>180</v>
      </c>
      <c r="D12" s="74" t="s">
        <v>156</v>
      </c>
      <c r="E12" s="189"/>
      <c r="F12" s="29"/>
      <c r="G12" s="82">
        <f>IF('3b Load factors'!H12="","-",('3a Demand'!$C$10*1000)/('3b Load factors'!H12*365))</f>
        <v>106.05391073795846</v>
      </c>
      <c r="H12" s="82">
        <f>IF('3b Load factors'!I12="","-",('3a Demand'!$C$10*1000)/('3b Load factors'!I12*365))</f>
        <v>106.05391073795846</v>
      </c>
      <c r="I12" s="82">
        <f>IF('3b Load factors'!J12="","-",('3a Demand'!$C$10*1000)/('3b Load factors'!J12*365))</f>
        <v>104.70290550562778</v>
      </c>
      <c r="J12" s="82">
        <f>IF('3b Load factors'!K12="","-",('3a Demand'!$C$10*1000)/('3b Load factors'!K12*365))</f>
        <v>104.70290550562778</v>
      </c>
      <c r="K12" s="82">
        <f>IF('3b Load factors'!L12="","-",('3a Demand'!$C$10*1000)/('3b Load factors'!L12*365))</f>
        <v>104.37051532941945</v>
      </c>
      <c r="L12" s="82">
        <f>IF('3b Load factors'!M12="","-",('3a Demand'!$C$10*1000)/('3b Load factors'!M12*365))</f>
        <v>104.37051532941945</v>
      </c>
      <c r="M12" s="82">
        <f>IF('3b Load factors'!N12="","-",('3a Demand'!$C$10*1000)/('3b Load factors'!N12*365))</f>
        <v>104.70290550562778</v>
      </c>
      <c r="N12" s="82">
        <f>IF('3b Load factors'!O12="","-",('3a Demand'!$C$10*1000)/('3b Load factors'!O12*365))</f>
        <v>104.70290550562778</v>
      </c>
      <c r="O12" s="29"/>
      <c r="P12" s="82">
        <f>IF('3b Load factors'!Q12="","-",('3a Demand'!$C$10*1000)/('3b Load factors'!Q12*365))</f>
        <v>104.70290550562778</v>
      </c>
      <c r="Q12" s="82">
        <f>IF('3b Load factors'!R12="","-",('3a Demand'!$C$10*1000)/('3b Load factors'!R12*365))</f>
        <v>104.04022888850355</v>
      </c>
      <c r="R12" s="82">
        <f>IF('3b Load factors'!S12="","-",('3a Demand'!$C$10*1000)/('3b Load factors'!S12*365))</f>
        <v>104.04022888850355</v>
      </c>
      <c r="S12" s="82">
        <f>IF('3b Load factors'!T12="","-",('3a Demand'!$C$10*1000)/('3b Load factors'!T12*365))</f>
        <v>104.37051532941945</v>
      </c>
      <c r="T12" s="82">
        <f>IF('3b Load factors'!U12="","-",('3a Demand'!$C$10*1000)/('3b Load factors'!U12*365))</f>
        <v>104.37051532941945</v>
      </c>
      <c r="U12" s="82">
        <f>IF('3b Load factors'!V12="","-",('3a Demand'!$C$10*1000)/('3b Load factors'!V12*365))</f>
        <v>105.3740779768177</v>
      </c>
      <c r="V12" s="82">
        <f>IF('3b Load factors'!W12="","-",('3a Demand'!$C$10*1000)/('3b Load factors'!W12*365))</f>
        <v>105.3740779768177</v>
      </c>
      <c r="W12" s="82">
        <f>IF('3b Load factors'!X12="","-",('3a Demand'!$C$10*1000)/('3b Load factors'!X12*365))</f>
        <v>105.03741958072563</v>
      </c>
      <c r="X12" s="82">
        <f>IF('3b Load factors'!Y12="","-",('3a Demand'!$C$10*1000)/('3b Load factors'!Y12*365))</f>
        <v>105.03741958072563</v>
      </c>
      <c r="Y12" s="82" t="str">
        <f>IF('3b Load factors'!Z12="","-",('3a Demand'!$C$10*1000)/('3b Load factors'!Z12*365))</f>
        <v>-</v>
      </c>
      <c r="Z12" s="82" t="str">
        <f>IF('3b Load factors'!AA12="","-",('3a Demand'!$C$10*1000)/('3b Load factors'!AA12*365))</f>
        <v>-</v>
      </c>
      <c r="AA12" s="10"/>
    </row>
    <row r="13" spans="1:27" s="14" customFormat="1" ht="11.25">
      <c r="A13" s="10"/>
      <c r="B13" s="201"/>
      <c r="C13" s="201"/>
      <c r="D13" s="74" t="s">
        <v>157</v>
      </c>
      <c r="E13" s="189"/>
      <c r="F13" s="29"/>
      <c r="G13" s="82">
        <f>IF('3b Load factors'!H13="","-",('3a Demand'!$C$10*1000)/('3b Load factors'!H13*365))</f>
        <v>99.929216804763286</v>
      </c>
      <c r="H13" s="82">
        <f>IF('3b Load factors'!I13="","-",('3a Demand'!$C$10*1000)/('3b Load factors'!I13*365))</f>
        <v>99.929216804763286</v>
      </c>
      <c r="I13" s="82">
        <f>IF('3b Load factors'!J13="","-",('3a Demand'!$C$10*1000)/('3b Load factors'!J13*365))</f>
        <v>100.23387905111927</v>
      </c>
      <c r="J13" s="82">
        <f>IF('3b Load factors'!K13="","-",('3a Demand'!$C$10*1000)/('3b Load factors'!K13*365))</f>
        <v>100.23387905111927</v>
      </c>
      <c r="K13" s="82">
        <f>IF('3b Load factors'!L13="","-",('3a Demand'!$C$10*1000)/('3b Load factors'!L13*365))</f>
        <v>101.78548708596632</v>
      </c>
      <c r="L13" s="82">
        <f>IF('3b Load factors'!M13="","-",('3a Demand'!$C$10*1000)/('3b Load factors'!M13*365))</f>
        <v>101.78548708596632</v>
      </c>
      <c r="M13" s="82">
        <f>IF('3b Load factors'!N13="","-",('3a Demand'!$C$10*1000)/('3b Load factors'!N13*365))</f>
        <v>102.4196645755985</v>
      </c>
      <c r="N13" s="82">
        <f>IF('3b Load factors'!O13="","-",('3a Demand'!$C$10*1000)/('3b Load factors'!O13*365))</f>
        <v>102.4196645755985</v>
      </c>
      <c r="O13" s="29"/>
      <c r="P13" s="82">
        <f>IF('3b Load factors'!Q13="","-",('3a Demand'!$C$10*1000)/('3b Load factors'!Q13*365))</f>
        <v>102.4196645755985</v>
      </c>
      <c r="Q13" s="82">
        <f>IF('3b Load factors'!R13="","-",('3a Demand'!$C$10*1000)/('3b Load factors'!R13*365))</f>
        <v>102.4196645755985</v>
      </c>
      <c r="R13" s="82">
        <f>IF('3b Load factors'!S13="","-",('3a Demand'!$C$10*1000)/('3b Load factors'!S13*365))</f>
        <v>102.4196645755985</v>
      </c>
      <c r="S13" s="82">
        <f>IF('3b Load factors'!T13="","-",('3a Demand'!$C$10*1000)/('3b Load factors'!T13*365))</f>
        <v>102.73972602739727</v>
      </c>
      <c r="T13" s="82">
        <f>IF('3b Load factors'!U13="","-",('3a Demand'!$C$10*1000)/('3b Load factors'!U13*365))</f>
        <v>102.73972602739727</v>
      </c>
      <c r="U13" s="82">
        <f>IF('3b Load factors'!V13="","-",('3a Demand'!$C$10*1000)/('3b Load factors'!V13*365))</f>
        <v>104.70290550562778</v>
      </c>
      <c r="V13" s="82">
        <f>IF('3b Load factors'!W13="","-",('3a Demand'!$C$10*1000)/('3b Load factors'!W13*365))</f>
        <v>104.70290550562778</v>
      </c>
      <c r="W13" s="82">
        <f>IF('3b Load factors'!X13="","-",('3a Demand'!$C$10*1000)/('3b Load factors'!X13*365))</f>
        <v>106.74257249599715</v>
      </c>
      <c r="X13" s="82">
        <f>IF('3b Load factors'!Y13="","-",('3a Demand'!$C$10*1000)/('3b Load factors'!Y13*365))</f>
        <v>106.74257249599715</v>
      </c>
      <c r="Y13" s="82" t="str">
        <f>IF('3b Load factors'!Z13="","-",('3a Demand'!$C$10*1000)/('3b Load factors'!Z13*365))</f>
        <v>-</v>
      </c>
      <c r="Z13" s="82" t="str">
        <f>IF('3b Load factors'!AA13="","-",('3a Demand'!$C$10*1000)/('3b Load factors'!AA13*365))</f>
        <v>-</v>
      </c>
      <c r="AA13" s="10"/>
    </row>
    <row r="14" spans="1:27" s="14" customFormat="1" ht="11.25">
      <c r="A14" s="10"/>
      <c r="B14" s="201"/>
      <c r="C14" s="201"/>
      <c r="D14" s="74" t="s">
        <v>158</v>
      </c>
      <c r="E14" s="189"/>
      <c r="F14" s="29"/>
      <c r="G14" s="82">
        <f>IF('3b Load factors'!H14="","-",('3a Demand'!$C$10*1000)/('3b Load factors'!H14*365))</f>
        <v>93.665847090504641</v>
      </c>
      <c r="H14" s="82">
        <f>IF('3b Load factors'!I14="","-",('3a Demand'!$C$10*1000)/('3b Load factors'!I14*365))</f>
        <v>93.665847090504641</v>
      </c>
      <c r="I14" s="82">
        <f>IF('3b Load factors'!J14="","-",('3a Demand'!$C$10*1000)/('3b Load factors'!J14*365))</f>
        <v>92.350315530244728</v>
      </c>
      <c r="J14" s="82">
        <f>IF('3b Load factors'!K14="","-",('3a Demand'!$C$10*1000)/('3b Load factors'!K14*365))</f>
        <v>92.350315530244728</v>
      </c>
      <c r="K14" s="82">
        <f>IF('3b Load factors'!L14="","-",('3a Demand'!$C$10*1000)/('3b Load factors'!L14*365))</f>
        <v>95.019399794124638</v>
      </c>
      <c r="L14" s="82">
        <f>IF('3b Load factors'!M14="","-",('3a Demand'!$C$10*1000)/('3b Load factors'!M14*365))</f>
        <v>95.019399794124638</v>
      </c>
      <c r="M14" s="82">
        <f>IF('3b Load factors'!N14="","-",('3a Demand'!$C$10*1000)/('3b Load factors'!N14*365))</f>
        <v>96.98145229724814</v>
      </c>
      <c r="N14" s="82">
        <f>IF('3b Load factors'!O14="","-",('3a Demand'!$C$10*1000)/('3b Load factors'!O14*365))</f>
        <v>96.98145229724814</v>
      </c>
      <c r="O14" s="29"/>
      <c r="P14" s="82">
        <f>IF('3b Load factors'!Q14="","-",('3a Demand'!$C$10*1000)/('3b Load factors'!Q14*365))</f>
        <v>96.98145229724814</v>
      </c>
      <c r="Q14" s="82">
        <f>IF('3b Load factors'!R14="","-",('3a Demand'!$C$10*1000)/('3b Load factors'!R14*365))</f>
        <v>96.696212731667998</v>
      </c>
      <c r="R14" s="82">
        <f>IF('3b Load factors'!S14="","-",('3a Demand'!$C$10*1000)/('3b Load factors'!S14*365))</f>
        <v>96.696212731667998</v>
      </c>
      <c r="S14" s="82">
        <f>IF('3b Load factors'!T14="","-",('3a Demand'!$C$10*1000)/('3b Load factors'!T14*365))</f>
        <v>98.139439787364537</v>
      </c>
      <c r="T14" s="82">
        <f>IF('3b Load factors'!U14="","-",('3a Demand'!$C$10*1000)/('3b Load factors'!U14*365))</f>
        <v>98.139439787364537</v>
      </c>
      <c r="U14" s="82">
        <f>IF('3b Load factors'!V14="","-",('3a Demand'!$C$10*1000)/('3b Load factors'!V14*365))</f>
        <v>100.23387905111927</v>
      </c>
      <c r="V14" s="82">
        <f>IF('3b Load factors'!W14="","-",('3a Demand'!$C$10*1000)/('3b Load factors'!W14*365))</f>
        <v>100.23387905111927</v>
      </c>
      <c r="W14" s="82">
        <f>IF('3b Load factors'!X14="","-",('3a Demand'!$C$10*1000)/('3b Load factors'!X14*365))</f>
        <v>100.84881082443903</v>
      </c>
      <c r="X14" s="82">
        <f>IF('3b Load factors'!Y14="","-",('3a Demand'!$C$10*1000)/('3b Load factors'!Y14*365))</f>
        <v>100.84881082443903</v>
      </c>
      <c r="Y14" s="82" t="str">
        <f>IF('3b Load factors'!Z14="","-",('3a Demand'!$C$10*1000)/('3b Load factors'!Z14*365))</f>
        <v>-</v>
      </c>
      <c r="Z14" s="82" t="str">
        <f>IF('3b Load factors'!AA14="","-",('3a Demand'!$C$10*1000)/('3b Load factors'!AA14*365))</f>
        <v>-</v>
      </c>
      <c r="AA14" s="10"/>
    </row>
    <row r="15" spans="1:27" s="14" customFormat="1" ht="11.25">
      <c r="A15" s="10"/>
      <c r="B15" s="201"/>
      <c r="C15" s="201"/>
      <c r="D15" s="74" t="s">
        <v>159</v>
      </c>
      <c r="E15" s="189"/>
      <c r="F15" s="29"/>
      <c r="G15" s="82">
        <f>IF('3b Load factors'!H15="","-",('3a Demand'!$C$10*1000)/('3b Load factors'!H15*365))</f>
        <v>104.70290550562778</v>
      </c>
      <c r="H15" s="82">
        <f>IF('3b Load factors'!I15="","-",('3a Demand'!$C$10*1000)/('3b Load factors'!I15*365))</f>
        <v>104.70290550562778</v>
      </c>
      <c r="I15" s="82">
        <f>IF('3b Load factors'!J15="","-",('3a Demand'!$C$10*1000)/('3b Load factors'!J15*365))</f>
        <v>95.294818344252533</v>
      </c>
      <c r="J15" s="82">
        <f>IF('3b Load factors'!K15="","-",('3a Demand'!$C$10*1000)/('3b Load factors'!K15*365))</f>
        <v>95.294818344252533</v>
      </c>
      <c r="K15" s="82">
        <f>IF('3b Load factors'!L15="","-",('3a Demand'!$C$10*1000)/('3b Load factors'!L15*365))</f>
        <v>96.130737803412629</v>
      </c>
      <c r="L15" s="82">
        <f>IF('3b Load factors'!M15="","-",('3a Demand'!$C$10*1000)/('3b Load factors'!M15*365))</f>
        <v>96.130737803412629</v>
      </c>
      <c r="M15" s="82">
        <f>IF('3b Load factors'!N15="","-",('3a Demand'!$C$10*1000)/('3b Load factors'!N15*365))</f>
        <v>95.850473261711727</v>
      </c>
      <c r="N15" s="82">
        <f>IF('3b Load factors'!O15="","-",('3a Demand'!$C$10*1000)/('3b Load factors'!O15*365))</f>
        <v>95.850473261711727</v>
      </c>
      <c r="O15" s="29"/>
      <c r="P15" s="82">
        <f>IF('3b Load factors'!Q15="","-",('3a Demand'!$C$10*1000)/('3b Load factors'!Q15*365))</f>
        <v>95.850473261711727</v>
      </c>
      <c r="Q15" s="82">
        <f>IF('3b Load factors'!R15="","-",('3a Demand'!$C$10*1000)/('3b Load factors'!R15*365))</f>
        <v>95.294818344252533</v>
      </c>
      <c r="R15" s="82">
        <f>IF('3b Load factors'!S15="","-",('3a Demand'!$C$10*1000)/('3b Load factors'!S15*365))</f>
        <v>95.294818344252533</v>
      </c>
      <c r="S15" s="82">
        <f>IF('3b Load factors'!T15="","-",('3a Demand'!$C$10*1000)/('3b Load factors'!T15*365))</f>
        <v>95.294818344252533</v>
      </c>
      <c r="T15" s="82">
        <f>IF('3b Load factors'!U15="","-",('3a Demand'!$C$10*1000)/('3b Load factors'!U15*365))</f>
        <v>95.294818344252533</v>
      </c>
      <c r="U15" s="82">
        <f>IF('3b Load factors'!V15="","-",('3a Demand'!$C$10*1000)/('3b Load factors'!V15*365))</f>
        <v>95.850473261711727</v>
      </c>
      <c r="V15" s="82">
        <f>IF('3b Load factors'!W15="","-",('3a Demand'!$C$10*1000)/('3b Load factors'!W15*365))</f>
        <v>95.850473261711727</v>
      </c>
      <c r="W15" s="82">
        <f>IF('3b Load factors'!X15="","-",('3a Demand'!$C$10*1000)/('3b Load factors'!X15*365))</f>
        <v>95.294818344252533</v>
      </c>
      <c r="X15" s="82">
        <f>IF('3b Load factors'!Y15="","-",('3a Demand'!$C$10*1000)/('3b Load factors'!Y15*365))</f>
        <v>95.294818344252533</v>
      </c>
      <c r="Y15" s="82" t="str">
        <f>IF('3b Load factors'!Z15="","-",('3a Demand'!$C$10*1000)/('3b Load factors'!Z15*365))</f>
        <v>-</v>
      </c>
      <c r="Z15" s="82" t="str">
        <f>IF('3b Load factors'!AA15="","-",('3a Demand'!$C$10*1000)/('3b Load factors'!AA15*365))</f>
        <v>-</v>
      </c>
      <c r="AA15" s="10"/>
    </row>
    <row r="16" spans="1:27" s="14" customFormat="1" ht="11.25">
      <c r="A16" s="10"/>
      <c r="B16" s="201"/>
      <c r="C16" s="201"/>
      <c r="D16" s="74" t="s">
        <v>160</v>
      </c>
      <c r="E16" s="189"/>
      <c r="F16" s="29"/>
      <c r="G16" s="82">
        <f>IF('3b Load factors'!H16="","-",('3a Demand'!$C$10*1000)/('3b Load factors'!H16*365))</f>
        <v>107.09026817187988</v>
      </c>
      <c r="H16" s="82">
        <f>IF('3b Load factors'!I16="","-",('3a Demand'!$C$10*1000)/('3b Load factors'!I16*365))</f>
        <v>107.09026817187988</v>
      </c>
      <c r="I16" s="82">
        <f>IF('3b Load factors'!J16="","-",('3a Demand'!$C$10*1000)/('3b Load factors'!J16*365))</f>
        <v>108.86328585684478</v>
      </c>
      <c r="J16" s="82">
        <f>IF('3b Load factors'!K16="","-",('3a Demand'!$C$10*1000)/('3b Load factors'!K16*365))</f>
        <v>108.86328585684478</v>
      </c>
      <c r="K16" s="82">
        <f>IF('3b Load factors'!L16="","-",('3a Demand'!$C$10*1000)/('3b Load factors'!L16*365))</f>
        <v>109.9555596279837</v>
      </c>
      <c r="L16" s="82">
        <f>IF('3b Load factors'!M16="","-",('3a Demand'!$C$10*1000)/('3b Load factors'!M16*365))</f>
        <v>109.9555596279837</v>
      </c>
      <c r="M16" s="82">
        <f>IF('3b Load factors'!N16="","-",('3a Demand'!$C$10*1000)/('3b Load factors'!N16*365))</f>
        <v>111.06997408367272</v>
      </c>
      <c r="N16" s="82">
        <f>IF('3b Load factors'!O16="","-",('3a Demand'!$C$10*1000)/('3b Load factors'!O16*365))</f>
        <v>111.06997408367272</v>
      </c>
      <c r="O16" s="29"/>
      <c r="P16" s="82">
        <f>IF('3b Load factors'!Q16="","-",('3a Demand'!$C$10*1000)/('3b Load factors'!Q16*365))</f>
        <v>111.06997408367272</v>
      </c>
      <c r="Q16" s="82">
        <f>IF('3b Load factors'!R16="","-",('3a Demand'!$C$10*1000)/('3b Load factors'!R16*365))</f>
        <v>110.32453801599706</v>
      </c>
      <c r="R16" s="82">
        <f>IF('3b Load factors'!S16="","-",('3a Demand'!$C$10*1000)/('3b Load factors'!S16*365))</f>
        <v>110.32453801599706</v>
      </c>
      <c r="S16" s="82">
        <f>IF('3b Load factors'!T16="","-",('3a Demand'!$C$10*1000)/('3b Load factors'!T16*365))</f>
        <v>110.69600110696001</v>
      </c>
      <c r="T16" s="82">
        <f>IF('3b Load factors'!U16="","-",('3a Demand'!$C$10*1000)/('3b Load factors'!U16*365))</f>
        <v>110.69600110696001</v>
      </c>
      <c r="U16" s="82">
        <f>IF('3b Load factors'!V16="","-",('3a Demand'!$C$10*1000)/('3b Load factors'!V16*365))</f>
        <v>106.74257249599715</v>
      </c>
      <c r="V16" s="82">
        <f>IF('3b Load factors'!W16="","-",('3a Demand'!$C$10*1000)/('3b Load factors'!W16*365))</f>
        <v>106.74257249599715</v>
      </c>
      <c r="W16" s="82">
        <f>IF('3b Load factors'!X16="","-",('3a Demand'!$C$10*1000)/('3b Load factors'!X16*365))</f>
        <v>105.3740779768177</v>
      </c>
      <c r="X16" s="82">
        <f>IF('3b Load factors'!Y16="","-",('3a Demand'!$C$10*1000)/('3b Load factors'!Y16*365))</f>
        <v>105.3740779768177</v>
      </c>
      <c r="Y16" s="82" t="str">
        <f>IF('3b Load factors'!Z16="","-",('3a Demand'!$C$10*1000)/('3b Load factors'!Z16*365))</f>
        <v>-</v>
      </c>
      <c r="Z16" s="82" t="str">
        <f>IF('3b Load factors'!AA16="","-",('3a Demand'!$C$10*1000)/('3b Load factors'!AA16*365))</f>
        <v>-</v>
      </c>
      <c r="AA16" s="10"/>
    </row>
    <row r="17" spans="1:27" s="14" customFormat="1" ht="11.25">
      <c r="A17" s="10"/>
      <c r="B17" s="201"/>
      <c r="C17" s="201"/>
      <c r="D17" s="74" t="s">
        <v>161</v>
      </c>
      <c r="E17" s="189"/>
      <c r="F17" s="29"/>
      <c r="G17" s="82">
        <f>IF('3b Load factors'!H17="","-",('3a Demand'!$C$10*1000)/('3b Load factors'!H17*365))</f>
        <v>96.412646125416785</v>
      </c>
      <c r="H17" s="82">
        <f>IF('3b Load factors'!I17="","-",('3a Demand'!$C$10*1000)/('3b Load factors'!I17*365))</f>
        <v>96.412646125416785</v>
      </c>
      <c r="I17" s="82">
        <f>IF('3b Load factors'!J17="","-",('3a Demand'!$C$10*1000)/('3b Load factors'!J17*365))</f>
        <v>100.84881082443903</v>
      </c>
      <c r="J17" s="82">
        <f>IF('3b Load factors'!K17="","-",('3a Demand'!$C$10*1000)/('3b Load factors'!K17*365))</f>
        <v>100.84881082443903</v>
      </c>
      <c r="K17" s="82">
        <f>IF('3b Load factors'!L17="","-",('3a Demand'!$C$10*1000)/('3b Load factors'!L17*365))</f>
        <v>105.03741958072563</v>
      </c>
      <c r="L17" s="82">
        <f>IF('3b Load factors'!M17="","-",('3a Demand'!$C$10*1000)/('3b Load factors'!M17*365))</f>
        <v>105.03741958072563</v>
      </c>
      <c r="M17" s="82">
        <f>IF('3b Load factors'!N17="","-",('3a Demand'!$C$10*1000)/('3b Load factors'!N17*365))</f>
        <v>105.03741958072563</v>
      </c>
      <c r="N17" s="82">
        <f>IF('3b Load factors'!O17="","-",('3a Demand'!$C$10*1000)/('3b Load factors'!O17*365))</f>
        <v>105.03741958072563</v>
      </c>
      <c r="O17" s="29"/>
      <c r="P17" s="82">
        <f>IF('3b Load factors'!Q17="","-",('3a Demand'!$C$10*1000)/('3b Load factors'!Q17*365))</f>
        <v>105.03741958072563</v>
      </c>
      <c r="Q17" s="82">
        <f>IF('3b Load factors'!R17="","-",('3a Demand'!$C$10*1000)/('3b Load factors'!R17*365))</f>
        <v>103.3858878263117</v>
      </c>
      <c r="R17" s="82">
        <f>IF('3b Load factors'!S17="","-",('3a Demand'!$C$10*1000)/('3b Load factors'!S17*365))</f>
        <v>103.3858878263117</v>
      </c>
      <c r="S17" s="82">
        <f>IF('3b Load factors'!T17="","-",('3a Demand'!$C$10*1000)/('3b Load factors'!T17*365))</f>
        <v>104.37051532941945</v>
      </c>
      <c r="T17" s="82">
        <f>IF('3b Load factors'!U17="","-",('3a Demand'!$C$10*1000)/('3b Load factors'!U17*365))</f>
        <v>104.37051532941945</v>
      </c>
      <c r="U17" s="82">
        <f>IF('3b Load factors'!V17="","-",('3a Demand'!$C$10*1000)/('3b Load factors'!V17*365))</f>
        <v>105.71290137867243</v>
      </c>
      <c r="V17" s="82">
        <f>IF('3b Load factors'!W17="","-",('3a Demand'!$C$10*1000)/('3b Load factors'!W17*365))</f>
        <v>105.71290137867243</v>
      </c>
      <c r="W17" s="82">
        <f>IF('3b Load factors'!X17="","-",('3a Demand'!$C$10*1000)/('3b Load factors'!X17*365))</f>
        <v>105.3740779768177</v>
      </c>
      <c r="X17" s="82">
        <f>IF('3b Load factors'!Y17="","-",('3a Demand'!$C$10*1000)/('3b Load factors'!Y17*365))</f>
        <v>105.3740779768177</v>
      </c>
      <c r="Y17" s="82" t="str">
        <f>IF('3b Load factors'!Z17="","-",('3a Demand'!$C$10*1000)/('3b Load factors'!Z17*365))</f>
        <v>-</v>
      </c>
      <c r="Z17" s="82" t="str">
        <f>IF('3b Load factors'!AA17="","-",('3a Demand'!$C$10*1000)/('3b Load factors'!AA17*365))</f>
        <v>-</v>
      </c>
      <c r="AA17" s="10"/>
    </row>
    <row r="18" spans="1:27" s="14" customFormat="1" ht="11.25">
      <c r="A18" s="10"/>
      <c r="B18" s="201"/>
      <c r="C18" s="201"/>
      <c r="D18" s="74" t="s">
        <v>162</v>
      </c>
      <c r="E18" s="189"/>
      <c r="F18" s="29"/>
      <c r="G18" s="82">
        <f>IF('3b Load factors'!H18="","-",('3a Demand'!$C$10*1000)/('3b Load factors'!H18*365))</f>
        <v>88.378258948298722</v>
      </c>
      <c r="H18" s="82">
        <f>IF('3b Load factors'!I18="","-",('3a Demand'!$C$10*1000)/('3b Load factors'!I18*365))</f>
        <v>88.378258948298722</v>
      </c>
      <c r="I18" s="82">
        <f>IF('3b Load factors'!J18="","-",('3a Demand'!$C$10*1000)/('3b Load factors'!J18*365))</f>
        <v>94.202614122541902</v>
      </c>
      <c r="J18" s="82">
        <f>IF('3b Load factors'!K18="","-",('3a Demand'!$C$10*1000)/('3b Load factors'!K18*365))</f>
        <v>94.202614122541902</v>
      </c>
      <c r="K18" s="82">
        <f>IF('3b Load factors'!L18="","-",('3a Demand'!$C$10*1000)/('3b Load factors'!L18*365))</f>
        <v>97.847358121330728</v>
      </c>
      <c r="L18" s="82">
        <f>IF('3b Load factors'!M18="","-",('3a Demand'!$C$10*1000)/('3b Load factors'!M18*365))</f>
        <v>97.847358121330728</v>
      </c>
      <c r="M18" s="82">
        <f>IF('3b Load factors'!N18="","-",('3a Demand'!$C$10*1000)/('3b Load factors'!N18*365))</f>
        <v>96.98145229724814</v>
      </c>
      <c r="N18" s="82">
        <f>IF('3b Load factors'!O18="","-",('3a Demand'!$C$10*1000)/('3b Load factors'!O18*365))</f>
        <v>96.98145229724814</v>
      </c>
      <c r="O18" s="29"/>
      <c r="P18" s="82">
        <f>IF('3b Load factors'!Q18="","-",('3a Demand'!$C$10*1000)/('3b Load factors'!Q18*365))</f>
        <v>96.98145229724814</v>
      </c>
      <c r="Q18" s="82">
        <f>IF('3b Load factors'!R18="","-",('3a Demand'!$C$10*1000)/('3b Load factors'!R18*365))</f>
        <v>96.412646125416785</v>
      </c>
      <c r="R18" s="82">
        <f>IF('3b Load factors'!S18="","-",('3a Demand'!$C$10*1000)/('3b Load factors'!S18*365))</f>
        <v>96.412646125416785</v>
      </c>
      <c r="S18" s="82">
        <f>IF('3b Load factors'!T18="","-",('3a Demand'!$C$10*1000)/('3b Load factors'!T18*365))</f>
        <v>96.696212731667998</v>
      </c>
      <c r="T18" s="82">
        <f>IF('3b Load factors'!U18="","-",('3a Demand'!$C$10*1000)/('3b Load factors'!U18*365))</f>
        <v>96.696212731667998</v>
      </c>
      <c r="U18" s="82">
        <f>IF('3b Load factors'!V18="","-",('3a Demand'!$C$10*1000)/('3b Load factors'!V18*365))</f>
        <v>95.850473261711727</v>
      </c>
      <c r="V18" s="82">
        <f>IF('3b Load factors'!W18="","-",('3a Demand'!$C$10*1000)/('3b Load factors'!W18*365))</f>
        <v>95.850473261711727</v>
      </c>
      <c r="W18" s="82">
        <f>IF('3b Load factors'!X18="","-",('3a Demand'!$C$10*1000)/('3b Load factors'!X18*365))</f>
        <v>95.571838165020722</v>
      </c>
      <c r="X18" s="82">
        <f>IF('3b Load factors'!Y18="","-",('3a Demand'!$C$10*1000)/('3b Load factors'!Y18*365))</f>
        <v>95.571838165020722</v>
      </c>
      <c r="Y18" s="82" t="str">
        <f>IF('3b Load factors'!Z18="","-",('3a Demand'!$C$10*1000)/('3b Load factors'!Z18*365))</f>
        <v>-</v>
      </c>
      <c r="Z18" s="82" t="str">
        <f>IF('3b Load factors'!AA18="","-",('3a Demand'!$C$10*1000)/('3b Load factors'!AA18*365))</f>
        <v>-</v>
      </c>
      <c r="AA18" s="10"/>
    </row>
    <row r="19" spans="1:27" s="14" customFormat="1" ht="11.25">
      <c r="A19" s="10"/>
      <c r="B19" s="201"/>
      <c r="C19" s="201"/>
      <c r="D19" s="74" t="s">
        <v>163</v>
      </c>
      <c r="E19" s="189"/>
      <c r="F19" s="29"/>
      <c r="G19" s="82">
        <f>IF('3b Load factors'!H19="","-",('3a Demand'!$C$10*1000)/('3b Load factors'!H19*365))</f>
        <v>111.44648247039703</v>
      </c>
      <c r="H19" s="82">
        <f>IF('3b Load factors'!I19="","-",('3a Demand'!$C$10*1000)/('3b Load factors'!I19*365))</f>
        <v>111.44648247039703</v>
      </c>
      <c r="I19" s="82">
        <f>IF('3b Load factors'!J19="","-",('3a Demand'!$C$10*1000)/('3b Load factors'!J19*365))</f>
        <v>115.76307158016593</v>
      </c>
      <c r="J19" s="82">
        <f>IF('3b Load factors'!K19="","-",('3a Demand'!$C$10*1000)/('3b Load factors'!K19*365))</f>
        <v>115.76307158016593</v>
      </c>
      <c r="K19" s="82">
        <f>IF('3b Load factors'!L19="","-",('3a Demand'!$C$10*1000)/('3b Load factors'!L19*365))</f>
        <v>115.35688536409518</v>
      </c>
      <c r="L19" s="82">
        <f>IF('3b Load factors'!M19="","-",('3a Demand'!$C$10*1000)/('3b Load factors'!M19*365))</f>
        <v>115.35688536409518</v>
      </c>
      <c r="M19" s="82">
        <f>IF('3b Load factors'!N19="","-",('3a Demand'!$C$10*1000)/('3b Load factors'!N19*365))</f>
        <v>116.58408627222386</v>
      </c>
      <c r="N19" s="82">
        <f>IF('3b Load factors'!O19="","-",('3a Demand'!$C$10*1000)/('3b Load factors'!O19*365))</f>
        <v>116.58408627222386</v>
      </c>
      <c r="O19" s="29"/>
      <c r="P19" s="82">
        <f>IF('3b Load factors'!Q19="","-",('3a Demand'!$C$10*1000)/('3b Load factors'!Q19*365))</f>
        <v>116.58408627222386</v>
      </c>
      <c r="Q19" s="82">
        <f>IF('3b Load factors'!R19="","-",('3a Demand'!$C$10*1000)/('3b Load factors'!R19*365))</f>
        <v>114.95353961107388</v>
      </c>
      <c r="R19" s="82">
        <f>IF('3b Load factors'!S19="","-",('3a Demand'!$C$10*1000)/('3b Load factors'!S19*365))</f>
        <v>114.95353961107388</v>
      </c>
      <c r="S19" s="82">
        <f>IF('3b Load factors'!T19="","-",('3a Demand'!$C$10*1000)/('3b Load factors'!T19*365))</f>
        <v>115.35688536409518</v>
      </c>
      <c r="T19" s="82">
        <f>IF('3b Load factors'!U19="","-",('3a Demand'!$C$10*1000)/('3b Load factors'!U19*365))</f>
        <v>115.35688536409518</v>
      </c>
      <c r="U19" s="82">
        <f>IF('3b Load factors'!V19="","-",('3a Demand'!$C$10*1000)/('3b Load factors'!V19*365))</f>
        <v>111.44648247039703</v>
      </c>
      <c r="V19" s="82">
        <f>IF('3b Load factors'!W19="","-",('3a Demand'!$C$10*1000)/('3b Load factors'!W19*365))</f>
        <v>111.44648247039703</v>
      </c>
      <c r="W19" s="82">
        <f>IF('3b Load factors'!X19="","-",('3a Demand'!$C$10*1000)/('3b Load factors'!X19*365))</f>
        <v>111.06997408367272</v>
      </c>
      <c r="X19" s="82">
        <f>IF('3b Load factors'!Y19="","-",('3a Demand'!$C$10*1000)/('3b Load factors'!Y19*365))</f>
        <v>111.06997408367272</v>
      </c>
      <c r="Y19" s="82" t="str">
        <f>IF('3b Load factors'!Z19="","-",('3a Demand'!$C$10*1000)/('3b Load factors'!Z19*365))</f>
        <v>-</v>
      </c>
      <c r="Z19" s="82" t="str">
        <f>IF('3b Load factors'!AA19="","-",('3a Demand'!$C$10*1000)/('3b Load factors'!AA19*365))</f>
        <v>-</v>
      </c>
      <c r="AA19" s="10"/>
    </row>
    <row r="20" spans="1:27" s="14" customFormat="1" ht="11.25">
      <c r="A20" s="10"/>
      <c r="B20" s="201"/>
      <c r="C20" s="201"/>
      <c r="D20" s="74" t="s">
        <v>164</v>
      </c>
      <c r="E20" s="189"/>
      <c r="F20" s="29"/>
      <c r="G20" s="82">
        <f>IF('3b Load factors'!H20="","-",('3a Demand'!$C$10*1000)/('3b Load factors'!H20*365))</f>
        <v>118.26155513945007</v>
      </c>
      <c r="H20" s="82">
        <f>IF('3b Load factors'!I20="","-",('3a Demand'!$C$10*1000)/('3b Load factors'!I20*365))</f>
        <v>118.26155513945007</v>
      </c>
      <c r="I20" s="82">
        <f>IF('3b Load factors'!J20="","-",('3a Demand'!$C$10*1000)/('3b Load factors'!J20*365))</f>
        <v>114.55300462985061</v>
      </c>
      <c r="J20" s="82">
        <f>IF('3b Load factors'!K20="","-",('3a Demand'!$C$10*1000)/('3b Load factors'!K20*365))</f>
        <v>114.55300462985061</v>
      </c>
      <c r="K20" s="82">
        <f>IF('3b Load factors'!L20="","-",('3a Demand'!$C$10*1000)/('3b Load factors'!L20*365))</f>
        <v>114.55300462985061</v>
      </c>
      <c r="L20" s="82">
        <f>IF('3b Load factors'!M20="","-",('3a Demand'!$C$10*1000)/('3b Load factors'!M20*365))</f>
        <v>114.55300462985061</v>
      </c>
      <c r="M20" s="82">
        <f>IF('3b Load factors'!N20="","-",('3a Demand'!$C$10*1000)/('3b Load factors'!N20*365))</f>
        <v>114.15525114155253</v>
      </c>
      <c r="N20" s="82">
        <f>IF('3b Load factors'!O20="","-",('3a Demand'!$C$10*1000)/('3b Load factors'!O20*365))</f>
        <v>114.15525114155253</v>
      </c>
      <c r="O20" s="29"/>
      <c r="P20" s="82">
        <f>IF('3b Load factors'!Q20="","-",('3a Demand'!$C$10*1000)/('3b Load factors'!Q20*365))</f>
        <v>114.15525114155253</v>
      </c>
      <c r="Q20" s="82">
        <f>IF('3b Load factors'!R20="","-",('3a Demand'!$C$10*1000)/('3b Load factors'!R20*365))</f>
        <v>114.95353961107388</v>
      </c>
      <c r="R20" s="82">
        <f>IF('3b Load factors'!S20="","-",('3a Demand'!$C$10*1000)/('3b Load factors'!S20*365))</f>
        <v>114.95353961107388</v>
      </c>
      <c r="S20" s="82">
        <f>IF('3b Load factors'!T20="","-",('3a Demand'!$C$10*1000)/('3b Load factors'!T20*365))</f>
        <v>115.76307158016593</v>
      </c>
      <c r="T20" s="82">
        <f>IF('3b Load factors'!U20="","-",('3a Demand'!$C$10*1000)/('3b Load factors'!U20*365))</f>
        <v>115.76307158016593</v>
      </c>
      <c r="U20" s="82">
        <f>IF('3b Load factors'!V20="","-",('3a Demand'!$C$10*1000)/('3b Load factors'!V20*365))</f>
        <v>119.98800119988</v>
      </c>
      <c r="V20" s="82">
        <f>IF('3b Load factors'!W20="","-",('3a Demand'!$C$10*1000)/('3b Load factors'!W20*365))</f>
        <v>119.98800119988</v>
      </c>
      <c r="W20" s="82">
        <f>IF('3b Load factors'!X20="","-",('3a Demand'!$C$10*1000)/('3b Load factors'!X20*365))</f>
        <v>119.11852293031565</v>
      </c>
      <c r="X20" s="82">
        <f>IF('3b Load factors'!Y20="","-",('3a Demand'!$C$10*1000)/('3b Load factors'!Y20*365))</f>
        <v>119.11852293031565</v>
      </c>
      <c r="Y20" s="82" t="str">
        <f>IF('3b Load factors'!Z20="","-",('3a Demand'!$C$10*1000)/('3b Load factors'!Z20*365))</f>
        <v>-</v>
      </c>
      <c r="Z20" s="82" t="str">
        <f>IF('3b Load factors'!AA20="","-",('3a Demand'!$C$10*1000)/('3b Load factors'!AA20*365))</f>
        <v>-</v>
      </c>
      <c r="AA20" s="10"/>
    </row>
    <row r="21" spans="1:27" s="14" customFormat="1" ht="11.25">
      <c r="A21" s="10"/>
      <c r="B21" s="201"/>
      <c r="C21" s="201"/>
      <c r="D21" s="74" t="s">
        <v>165</v>
      </c>
      <c r="E21" s="189"/>
      <c r="F21" s="29"/>
      <c r="G21" s="82">
        <f>IF('3b Load factors'!H21="","-",('3a Demand'!$C$10*1000)/('3b Load factors'!H21*365))</f>
        <v>109.9555596279837</v>
      </c>
      <c r="H21" s="82">
        <f>IF('3b Load factors'!I21="","-",('3a Demand'!$C$10*1000)/('3b Load factors'!I21*365))</f>
        <v>109.9555596279837</v>
      </c>
      <c r="I21" s="82">
        <f>IF('3b Load factors'!J21="","-",('3a Demand'!$C$10*1000)/('3b Load factors'!J21*365))</f>
        <v>110.32453801599706</v>
      </c>
      <c r="J21" s="82">
        <f>IF('3b Load factors'!K21="","-",('3a Demand'!$C$10*1000)/('3b Load factors'!K21*365))</f>
        <v>110.32453801599706</v>
      </c>
      <c r="K21" s="82">
        <f>IF('3b Load factors'!L21="","-",('3a Demand'!$C$10*1000)/('3b Load factors'!L21*365))</f>
        <v>112.97839288236126</v>
      </c>
      <c r="L21" s="82">
        <f>IF('3b Load factors'!M21="","-",('3a Demand'!$C$10*1000)/('3b Load factors'!M21*365))</f>
        <v>112.97839288236126</v>
      </c>
      <c r="M21" s="82">
        <f>IF('3b Load factors'!N21="","-",('3a Demand'!$C$10*1000)/('3b Load factors'!N21*365))</f>
        <v>112.97839288236126</v>
      </c>
      <c r="N21" s="82">
        <f>IF('3b Load factors'!O21="","-",('3a Demand'!$C$10*1000)/('3b Load factors'!O21*365))</f>
        <v>112.97839288236126</v>
      </c>
      <c r="O21" s="29"/>
      <c r="P21" s="82">
        <f>IF('3b Load factors'!Q21="","-",('3a Demand'!$C$10*1000)/('3b Load factors'!Q21*365))</f>
        <v>112.97839288236126</v>
      </c>
      <c r="Q21" s="82">
        <f>IF('3b Load factors'!R21="","-",('3a Demand'!$C$10*1000)/('3b Load factors'!R21*365))</f>
        <v>112.59148057796961</v>
      </c>
      <c r="R21" s="82">
        <f>IF('3b Load factors'!S21="","-",('3a Demand'!$C$10*1000)/('3b Load factors'!S21*365))</f>
        <v>112.59148057796961</v>
      </c>
      <c r="S21" s="82">
        <f>IF('3b Load factors'!T21="","-",('3a Demand'!$C$10*1000)/('3b Load factors'!T21*365))</f>
        <v>112.20720931319838</v>
      </c>
      <c r="T21" s="82">
        <f>IF('3b Load factors'!U21="","-",('3a Demand'!$C$10*1000)/('3b Load factors'!U21*365))</f>
        <v>112.20720931319838</v>
      </c>
      <c r="U21" s="82">
        <f>IF('3b Load factors'!V21="","-",('3a Demand'!$C$10*1000)/('3b Load factors'!V21*365))</f>
        <v>113.76025027255061</v>
      </c>
      <c r="V21" s="82">
        <f>IF('3b Load factors'!W21="","-",('3a Demand'!$C$10*1000)/('3b Load factors'!W21*365))</f>
        <v>113.76025027255061</v>
      </c>
      <c r="W21" s="82">
        <f>IF('3b Load factors'!X21="","-",('3a Demand'!$C$10*1000)/('3b Load factors'!X21*365))</f>
        <v>111.44648247039703</v>
      </c>
      <c r="X21" s="82">
        <f>IF('3b Load factors'!Y21="","-",('3a Demand'!$C$10*1000)/('3b Load factors'!Y21*365))</f>
        <v>111.44648247039703</v>
      </c>
      <c r="Y21" s="82" t="str">
        <f>IF('3b Load factors'!Z21="","-",('3a Demand'!$C$10*1000)/('3b Load factors'!Z21*365))</f>
        <v>-</v>
      </c>
      <c r="Z21" s="82" t="str">
        <f>IF('3b Load factors'!AA21="","-",('3a Demand'!$C$10*1000)/('3b Load factors'!AA21*365))</f>
        <v>-</v>
      </c>
      <c r="AA21" s="10"/>
    </row>
    <row r="22" spans="1:27" s="14" customFormat="1" ht="11.25">
      <c r="A22" s="10"/>
      <c r="B22" s="201"/>
      <c r="C22" s="201"/>
      <c r="D22" s="74" t="s">
        <v>166</v>
      </c>
      <c r="E22" s="189"/>
      <c r="F22" s="29"/>
      <c r="G22" s="82">
        <f>IF('3b Load factors'!H22="","-",('3a Demand'!$C$10*1000)/('3b Load factors'!H22*365))</f>
        <v>109.58904109589041</v>
      </c>
      <c r="H22" s="82">
        <f>IF('3b Load factors'!I22="","-",('3a Demand'!$C$10*1000)/('3b Load factors'!I22*365))</f>
        <v>109.58904109589041</v>
      </c>
      <c r="I22" s="82">
        <f>IF('3b Load factors'!J22="","-",('3a Demand'!$C$10*1000)/('3b Load factors'!J22*365))</f>
        <v>107.79249943858073</v>
      </c>
      <c r="J22" s="82">
        <f>IF('3b Load factors'!K22="","-",('3a Demand'!$C$10*1000)/('3b Load factors'!K22*365))</f>
        <v>107.79249943858073</v>
      </c>
      <c r="K22" s="82">
        <f>IF('3b Load factors'!L22="","-",('3a Demand'!$C$10*1000)/('3b Load factors'!L22*365))</f>
        <v>108.50400108504002</v>
      </c>
      <c r="L22" s="82">
        <f>IF('3b Load factors'!M22="","-",('3a Demand'!$C$10*1000)/('3b Load factors'!M22*365))</f>
        <v>108.50400108504002</v>
      </c>
      <c r="M22" s="82">
        <f>IF('3b Load factors'!N22="","-",('3a Demand'!$C$10*1000)/('3b Load factors'!N22*365))</f>
        <v>108.14708002883923</v>
      </c>
      <c r="N22" s="82">
        <f>IF('3b Load factors'!O22="","-",('3a Demand'!$C$10*1000)/('3b Load factors'!O22*365))</f>
        <v>108.14708002883923</v>
      </c>
      <c r="O22" s="29"/>
      <c r="P22" s="82">
        <f>IF('3b Load factors'!Q22="","-",('3a Demand'!$C$10*1000)/('3b Load factors'!Q22*365))</f>
        <v>108.14708002883923</v>
      </c>
      <c r="Q22" s="82">
        <f>IF('3b Load factors'!R22="","-",('3a Demand'!$C$10*1000)/('3b Load factors'!R22*365))</f>
        <v>107.79249943858073</v>
      </c>
      <c r="R22" s="82">
        <f>IF('3b Load factors'!S22="","-",('3a Demand'!$C$10*1000)/('3b Load factors'!S22*365))</f>
        <v>107.79249943858073</v>
      </c>
      <c r="S22" s="82">
        <f>IF('3b Load factors'!T22="","-",('3a Demand'!$C$10*1000)/('3b Load factors'!T22*365))</f>
        <v>108.50400108504002</v>
      </c>
      <c r="T22" s="82">
        <f>IF('3b Load factors'!U22="","-",('3a Demand'!$C$10*1000)/('3b Load factors'!U22*365))</f>
        <v>108.50400108504002</v>
      </c>
      <c r="U22" s="82">
        <f>IF('3b Load factors'!V22="","-",('3a Demand'!$C$10*1000)/('3b Load factors'!V22*365))</f>
        <v>111.06997408367272</v>
      </c>
      <c r="V22" s="82">
        <f>IF('3b Load factors'!W22="","-",('3a Demand'!$C$10*1000)/('3b Load factors'!W22*365))</f>
        <v>111.06997408367272</v>
      </c>
      <c r="W22" s="82">
        <f>IF('3b Load factors'!X22="","-",('3a Demand'!$C$10*1000)/('3b Load factors'!X22*365))</f>
        <v>110.32453801599706</v>
      </c>
      <c r="X22" s="82">
        <f>IF('3b Load factors'!Y22="","-",('3a Demand'!$C$10*1000)/('3b Load factors'!Y22*365))</f>
        <v>110.32453801599706</v>
      </c>
      <c r="Y22" s="82" t="str">
        <f>IF('3b Load factors'!Z22="","-",('3a Demand'!$C$10*1000)/('3b Load factors'!Z22*365))</f>
        <v>-</v>
      </c>
      <c r="Z22" s="82" t="str">
        <f>IF('3b Load factors'!AA22="","-",('3a Demand'!$C$10*1000)/('3b Load factors'!AA22*365))</f>
        <v>-</v>
      </c>
      <c r="AA22" s="10"/>
    </row>
    <row r="23" spans="1:27" s="14" customFormat="1" ht="11.25">
      <c r="A23" s="10"/>
      <c r="B23" s="201"/>
      <c r="C23" s="201"/>
      <c r="D23" s="74" t="s">
        <v>167</v>
      </c>
      <c r="E23" s="189"/>
      <c r="F23" s="29"/>
      <c r="G23" s="82">
        <f>IF('3b Load factors'!H23="","-",('3a Demand'!$C$10*1000)/('3b Load factors'!H23*365))</f>
        <v>96.412646125416785</v>
      </c>
      <c r="H23" s="82">
        <f>IF('3b Load factors'!I23="","-",('3a Demand'!$C$10*1000)/('3b Load factors'!I23*365))</f>
        <v>96.412646125416785</v>
      </c>
      <c r="I23" s="82">
        <f>IF('3b Load factors'!J23="","-",('3a Demand'!$C$10*1000)/('3b Load factors'!J23*365))</f>
        <v>100.84881082443903</v>
      </c>
      <c r="J23" s="82">
        <f>IF('3b Load factors'!K23="","-",('3a Demand'!$C$10*1000)/('3b Load factors'!K23*365))</f>
        <v>100.84881082443903</v>
      </c>
      <c r="K23" s="82">
        <f>IF('3b Load factors'!L23="","-",('3a Demand'!$C$10*1000)/('3b Load factors'!L23*365))</f>
        <v>105.03741958072563</v>
      </c>
      <c r="L23" s="82">
        <f>IF('3b Load factors'!M23="","-",('3a Demand'!$C$10*1000)/('3b Load factors'!M23*365))</f>
        <v>105.03741958072563</v>
      </c>
      <c r="M23" s="82">
        <f>IF('3b Load factors'!N23="","-",('3a Demand'!$C$10*1000)/('3b Load factors'!N23*365))</f>
        <v>105.03741958072563</v>
      </c>
      <c r="N23" s="82">
        <f>IF('3b Load factors'!O23="","-",('3a Demand'!$C$10*1000)/('3b Load factors'!O23*365))</f>
        <v>105.03741958072563</v>
      </c>
      <c r="O23" s="29"/>
      <c r="P23" s="82">
        <f>IF('3b Load factors'!Q23="","-",('3a Demand'!$C$10*1000)/('3b Load factors'!Q23*365))</f>
        <v>105.03741958072563</v>
      </c>
      <c r="Q23" s="82">
        <f>IF('3b Load factors'!R23="","-",('3a Demand'!$C$10*1000)/('3b Load factors'!R23*365))</f>
        <v>103.3858878263117</v>
      </c>
      <c r="R23" s="82">
        <f>IF('3b Load factors'!S23="","-",('3a Demand'!$C$10*1000)/('3b Load factors'!S23*365))</f>
        <v>103.3858878263117</v>
      </c>
      <c r="S23" s="82">
        <f>IF('3b Load factors'!T23="","-",('3a Demand'!$C$10*1000)/('3b Load factors'!T23*365))</f>
        <v>105.71290137867243</v>
      </c>
      <c r="T23" s="82">
        <f>IF('3b Load factors'!U23="","-",('3a Demand'!$C$10*1000)/('3b Load factors'!U23*365))</f>
        <v>105.71290137867243</v>
      </c>
      <c r="U23" s="82">
        <f>IF('3b Load factors'!V23="","-",('3a Demand'!$C$10*1000)/('3b Load factors'!V23*365))</f>
        <v>106.74257249599715</v>
      </c>
      <c r="V23" s="82">
        <f>IF('3b Load factors'!W23="","-",('3a Demand'!$C$10*1000)/('3b Load factors'!W23*365))</f>
        <v>106.74257249599715</v>
      </c>
      <c r="W23" s="82">
        <f>IF('3b Load factors'!X23="","-",('3a Demand'!$C$10*1000)/('3b Load factors'!X23*365))</f>
        <v>107.79249943858073</v>
      </c>
      <c r="X23" s="82">
        <f>IF('3b Load factors'!Y23="","-",('3a Demand'!$C$10*1000)/('3b Load factors'!Y23*365))</f>
        <v>107.79249943858073</v>
      </c>
      <c r="Y23" s="82" t="str">
        <f>IF('3b Load factors'!Z23="","-",('3a Demand'!$C$10*1000)/('3b Load factors'!Z23*365))</f>
        <v>-</v>
      </c>
      <c r="Z23" s="82" t="str">
        <f>IF('3b Load factors'!AA23="","-",('3a Demand'!$C$10*1000)/('3b Load factors'!AA23*365))</f>
        <v>-</v>
      </c>
      <c r="AA23" s="10"/>
    </row>
    <row r="24" spans="1:27" s="14" customFormat="1" ht="11.25">
      <c r="A24" s="10"/>
      <c r="B24" s="201"/>
      <c r="C24" s="201"/>
      <c r="D24" s="74" t="s">
        <v>168</v>
      </c>
      <c r="E24" s="189"/>
      <c r="F24" s="29"/>
      <c r="G24" s="82">
        <f>IF('3b Load factors'!H24="","-",('3a Demand'!$C$10*1000)/('3b Load factors'!H24*365))</f>
        <v>103.3858878263117</v>
      </c>
      <c r="H24" s="82">
        <f>IF('3b Load factors'!I24="","-",('3a Demand'!$C$10*1000)/('3b Load factors'!I24*365))</f>
        <v>103.3858878263117</v>
      </c>
      <c r="I24" s="82">
        <f>IF('3b Load factors'!J24="","-",('3a Demand'!$C$10*1000)/('3b Load factors'!J24*365))</f>
        <v>102.10159108312772</v>
      </c>
      <c r="J24" s="82">
        <f>IF('3b Load factors'!K24="","-",('3a Demand'!$C$10*1000)/('3b Load factors'!K24*365))</f>
        <v>102.10159108312772</v>
      </c>
      <c r="K24" s="82">
        <f>IF('3b Load factors'!L24="","-",('3a Demand'!$C$10*1000)/('3b Load factors'!L24*365))</f>
        <v>106.74257249599715</v>
      </c>
      <c r="L24" s="82">
        <f>IF('3b Load factors'!M24="","-",('3a Demand'!$C$10*1000)/('3b Load factors'!M24*365))</f>
        <v>106.74257249599715</v>
      </c>
      <c r="M24" s="82">
        <f>IF('3b Load factors'!N24="","-",('3a Demand'!$C$10*1000)/('3b Load factors'!N24*365))</f>
        <v>106.74257249599715</v>
      </c>
      <c r="N24" s="82">
        <f>IF('3b Load factors'!O24="","-",('3a Demand'!$C$10*1000)/('3b Load factors'!O24*365))</f>
        <v>106.74257249599715</v>
      </c>
      <c r="O24" s="29"/>
      <c r="P24" s="82">
        <f>IF('3b Load factors'!Q24="","-",('3a Demand'!$C$10*1000)/('3b Load factors'!Q24*365))</f>
        <v>106.74257249599715</v>
      </c>
      <c r="Q24" s="82">
        <f>IF('3b Load factors'!R24="","-",('3a Demand'!$C$10*1000)/('3b Load factors'!R24*365))</f>
        <v>106.39712727756351</v>
      </c>
      <c r="R24" s="82">
        <f>IF('3b Load factors'!S24="","-",('3a Demand'!$C$10*1000)/('3b Load factors'!S24*365))</f>
        <v>106.39712727756351</v>
      </c>
      <c r="S24" s="82">
        <f>IF('3b Load factors'!T24="","-",('3a Demand'!$C$10*1000)/('3b Load factors'!T24*365))</f>
        <v>107.09026817187988</v>
      </c>
      <c r="T24" s="82">
        <f>IF('3b Load factors'!U24="","-",('3a Demand'!$C$10*1000)/('3b Load factors'!U24*365))</f>
        <v>107.09026817187988</v>
      </c>
      <c r="U24" s="82">
        <f>IF('3b Load factors'!V24="","-",('3a Demand'!$C$10*1000)/('3b Load factors'!V24*365))</f>
        <v>110.69600110696001</v>
      </c>
      <c r="V24" s="82">
        <f>IF('3b Load factors'!W24="","-",('3a Demand'!$C$10*1000)/('3b Load factors'!W24*365))</f>
        <v>110.69600110696001</v>
      </c>
      <c r="W24" s="82">
        <f>IF('3b Load factors'!X24="","-",('3a Demand'!$C$10*1000)/('3b Load factors'!X24*365))</f>
        <v>109.9555596279837</v>
      </c>
      <c r="X24" s="82">
        <f>IF('3b Load factors'!Y24="","-",('3a Demand'!$C$10*1000)/('3b Load factors'!Y24*365))</f>
        <v>109.9555596279837</v>
      </c>
      <c r="Y24" s="82" t="str">
        <f>IF('3b Load factors'!Z24="","-",('3a Demand'!$C$10*1000)/('3b Load factors'!Z24*365))</f>
        <v>-</v>
      </c>
      <c r="Z24" s="82" t="str">
        <f>IF('3b Load factors'!AA24="","-",('3a Demand'!$C$10*1000)/('3b Load factors'!AA24*365))</f>
        <v>-</v>
      </c>
      <c r="AA24" s="10"/>
    </row>
    <row r="25" spans="1:27" s="14" customFormat="1" ht="12.6" customHeight="1">
      <c r="A25" s="10"/>
      <c r="B25" s="201" t="s">
        <v>181</v>
      </c>
      <c r="C25" s="201" t="s">
        <v>180</v>
      </c>
      <c r="D25" s="74" t="s">
        <v>156</v>
      </c>
      <c r="E25" s="189"/>
      <c r="F25" s="29"/>
      <c r="G25" s="83"/>
      <c r="H25" s="83"/>
      <c r="I25" s="83"/>
      <c r="J25" s="83"/>
      <c r="K25" s="83"/>
      <c r="L25" s="83"/>
      <c r="M25" s="83"/>
      <c r="N25" s="83"/>
      <c r="O25" s="29"/>
      <c r="P25" s="83"/>
      <c r="Q25" s="83"/>
      <c r="R25" s="83"/>
      <c r="S25" s="83"/>
      <c r="T25" s="83"/>
      <c r="U25" s="83"/>
      <c r="V25" s="83"/>
      <c r="W25" s="82">
        <f>IF('3b Load factors'!X25="","-",('3a Demand'!$C$10*1000)/('3b Load factors'!X25*365))</f>
        <v>98.433270445410542</v>
      </c>
      <c r="X25" s="82">
        <f>IF('3b Load factors'!Y25="","-",('3a Demand'!$C$10*1000)/('3b Load factors'!Y25*365))</f>
        <v>98.433270445410542</v>
      </c>
      <c r="Y25" s="82" t="str">
        <f>IF('3b Load factors'!Z25="","-",('3a Demand'!$C$10*1000)/('3b Load factors'!Z25*365))</f>
        <v>-</v>
      </c>
      <c r="Z25" s="82" t="str">
        <f>IF('3b Load factors'!AA25="","-",('3a Demand'!$C$10*1000)/('3b Load factors'!AA25*365))</f>
        <v>-</v>
      </c>
      <c r="AA25" s="10"/>
    </row>
    <row r="26" spans="1:27" s="14" customFormat="1" ht="11.25">
      <c r="A26" s="10"/>
      <c r="B26" s="201"/>
      <c r="C26" s="201"/>
      <c r="D26" s="74" t="s">
        <v>157</v>
      </c>
      <c r="E26" s="189"/>
      <c r="F26" s="29"/>
      <c r="G26" s="83"/>
      <c r="H26" s="83"/>
      <c r="I26" s="83"/>
      <c r="J26" s="83"/>
      <c r="K26" s="83"/>
      <c r="L26" s="83"/>
      <c r="M26" s="83"/>
      <c r="N26" s="83"/>
      <c r="O26" s="29"/>
      <c r="P26" s="83"/>
      <c r="Q26" s="83"/>
      <c r="R26" s="83"/>
      <c r="S26" s="83"/>
      <c r="T26" s="83"/>
      <c r="U26" s="83"/>
      <c r="V26" s="83"/>
      <c r="W26" s="82">
        <f>IF('3b Load factors'!X26="","-",('3a Demand'!$C$10*1000)/('3b Load factors'!X26*365))</f>
        <v>96.130737803412629</v>
      </c>
      <c r="X26" s="82">
        <f>IF('3b Load factors'!Y26="","-",('3a Demand'!$C$10*1000)/('3b Load factors'!Y26*365))</f>
        <v>96.130737803412629</v>
      </c>
      <c r="Y26" s="82" t="str">
        <f>IF('3b Load factors'!Z26="","-",('3a Demand'!$C$10*1000)/('3b Load factors'!Z26*365))</f>
        <v>-</v>
      </c>
      <c r="Z26" s="82" t="str">
        <f>IF('3b Load factors'!AA26="","-",('3a Demand'!$C$10*1000)/('3b Load factors'!AA26*365))</f>
        <v>-</v>
      </c>
      <c r="AA26" s="10"/>
    </row>
    <row r="27" spans="1:27" s="14" customFormat="1" ht="11.25">
      <c r="A27" s="10"/>
      <c r="B27" s="201"/>
      <c r="C27" s="201"/>
      <c r="D27" s="74" t="s">
        <v>158</v>
      </c>
      <c r="E27" s="189"/>
      <c r="F27" s="29"/>
      <c r="G27" s="83"/>
      <c r="H27" s="83"/>
      <c r="I27" s="83"/>
      <c r="J27" s="83"/>
      <c r="K27" s="83"/>
      <c r="L27" s="83"/>
      <c r="M27" s="83"/>
      <c r="N27" s="83"/>
      <c r="O27" s="29"/>
      <c r="P27" s="83"/>
      <c r="Q27" s="83"/>
      <c r="R27" s="83"/>
      <c r="S27" s="83"/>
      <c r="T27" s="83"/>
      <c r="U27" s="83"/>
      <c r="V27" s="83"/>
      <c r="W27" s="82">
        <f>IF('3b Load factors'!X27="","-",('3a Demand'!$C$10*1000)/('3b Load factors'!X27*365))</f>
        <v>92.350315530244728</v>
      </c>
      <c r="X27" s="82">
        <f>IF('3b Load factors'!Y27="","-",('3a Demand'!$C$10*1000)/('3b Load factors'!Y27*365))</f>
        <v>92.350315530244728</v>
      </c>
      <c r="Y27" s="82" t="str">
        <f>IF('3b Load factors'!Z27="","-",('3a Demand'!$C$10*1000)/('3b Load factors'!Z27*365))</f>
        <v>-</v>
      </c>
      <c r="Z27" s="82" t="str">
        <f>IF('3b Load factors'!AA27="","-",('3a Demand'!$C$10*1000)/('3b Load factors'!AA27*365))</f>
        <v>-</v>
      </c>
      <c r="AA27" s="10"/>
    </row>
    <row r="28" spans="1:27" s="14" customFormat="1" ht="11.25">
      <c r="A28" s="10"/>
      <c r="B28" s="201"/>
      <c r="C28" s="201"/>
      <c r="D28" s="74" t="s">
        <v>159</v>
      </c>
      <c r="E28" s="189"/>
      <c r="F28" s="29"/>
      <c r="G28" s="83"/>
      <c r="H28" s="83"/>
      <c r="I28" s="83"/>
      <c r="J28" s="83"/>
      <c r="K28" s="83"/>
      <c r="L28" s="83"/>
      <c r="M28" s="83"/>
      <c r="N28" s="83"/>
      <c r="O28" s="29"/>
      <c r="P28" s="83"/>
      <c r="Q28" s="83"/>
      <c r="R28" s="83"/>
      <c r="S28" s="83"/>
      <c r="T28" s="83"/>
      <c r="U28" s="83"/>
      <c r="V28" s="83"/>
      <c r="W28" s="82">
        <f>IF('3b Load factors'!X28="","-",('3a Demand'!$C$10*1000)/('3b Load factors'!X28*365))</f>
        <v>87.905647937880019</v>
      </c>
      <c r="X28" s="82">
        <f>IF('3b Load factors'!Y28="","-",('3a Demand'!$C$10*1000)/('3b Load factors'!Y28*365))</f>
        <v>87.905647937880019</v>
      </c>
      <c r="Y28" s="82" t="str">
        <f>IF('3b Load factors'!Z28="","-",('3a Demand'!$C$10*1000)/('3b Load factors'!Z28*365))</f>
        <v>-</v>
      </c>
      <c r="Z28" s="82" t="str">
        <f>IF('3b Load factors'!AA28="","-",('3a Demand'!$C$10*1000)/('3b Load factors'!AA28*365))</f>
        <v>-</v>
      </c>
      <c r="AA28" s="10"/>
    </row>
    <row r="29" spans="1:27" s="14" customFormat="1" ht="11.25">
      <c r="A29" s="10"/>
      <c r="B29" s="201"/>
      <c r="C29" s="201"/>
      <c r="D29" s="74" t="s">
        <v>160</v>
      </c>
      <c r="E29" s="189"/>
      <c r="F29" s="29"/>
      <c r="G29" s="83"/>
      <c r="H29" s="83"/>
      <c r="I29" s="83"/>
      <c r="J29" s="83"/>
      <c r="K29" s="83"/>
      <c r="L29" s="83"/>
      <c r="M29" s="83"/>
      <c r="N29" s="83"/>
      <c r="O29" s="29"/>
      <c r="P29" s="83"/>
      <c r="Q29" s="83"/>
      <c r="R29" s="83"/>
      <c r="S29" s="83"/>
      <c r="T29" s="83"/>
      <c r="U29" s="83"/>
      <c r="V29" s="83"/>
      <c r="W29" s="82">
        <f>IF('3b Load factors'!X29="","-",('3a Demand'!$C$10*1000)/('3b Load factors'!X29*365))</f>
        <v>95.019399794124638</v>
      </c>
      <c r="X29" s="82">
        <f>IF('3b Load factors'!Y29="","-",('3a Demand'!$C$10*1000)/('3b Load factors'!Y29*365))</f>
        <v>95.019399794124638</v>
      </c>
      <c r="Y29" s="82" t="str">
        <f>IF('3b Load factors'!Z29="","-",('3a Demand'!$C$10*1000)/('3b Load factors'!Z29*365))</f>
        <v>-</v>
      </c>
      <c r="Z29" s="82" t="str">
        <f>IF('3b Load factors'!AA29="","-",('3a Demand'!$C$10*1000)/('3b Load factors'!AA29*365))</f>
        <v>-</v>
      </c>
      <c r="AA29" s="10"/>
    </row>
    <row r="30" spans="1:27" s="14" customFormat="1" ht="11.25">
      <c r="A30" s="10"/>
      <c r="B30" s="201"/>
      <c r="C30" s="201"/>
      <c r="D30" s="74" t="s">
        <v>161</v>
      </c>
      <c r="E30" s="189"/>
      <c r="F30" s="29"/>
      <c r="G30" s="83"/>
      <c r="H30" s="83"/>
      <c r="I30" s="83"/>
      <c r="J30" s="83"/>
      <c r="K30" s="83"/>
      <c r="L30" s="83"/>
      <c r="M30" s="83"/>
      <c r="N30" s="83"/>
      <c r="O30" s="29"/>
      <c r="P30" s="83"/>
      <c r="Q30" s="83"/>
      <c r="R30" s="83"/>
      <c r="S30" s="83"/>
      <c r="T30" s="83"/>
      <c r="U30" s="83"/>
      <c r="V30" s="83"/>
      <c r="W30" s="82">
        <f>IF('3b Load factors'!X30="","-",('3a Demand'!$C$10*1000)/('3b Load factors'!X30*365))</f>
        <v>93.933463796477511</v>
      </c>
      <c r="X30" s="82">
        <f>IF('3b Load factors'!Y30="","-",('3a Demand'!$C$10*1000)/('3b Load factors'!Y30*365))</f>
        <v>93.933463796477511</v>
      </c>
      <c r="Y30" s="82" t="str">
        <f>IF('3b Load factors'!Z30="","-",('3a Demand'!$C$10*1000)/('3b Load factors'!Z30*365))</f>
        <v>-</v>
      </c>
      <c r="Z30" s="82" t="str">
        <f>IF('3b Load factors'!AA30="","-",('3a Demand'!$C$10*1000)/('3b Load factors'!AA30*365))</f>
        <v>-</v>
      </c>
      <c r="AA30" s="10"/>
    </row>
    <row r="31" spans="1:27" s="14" customFormat="1" ht="11.25">
      <c r="A31" s="10"/>
      <c r="B31" s="201"/>
      <c r="C31" s="201"/>
      <c r="D31" s="74" t="s">
        <v>162</v>
      </c>
      <c r="E31" s="189"/>
      <c r="F31" s="29"/>
      <c r="G31" s="83"/>
      <c r="H31" s="83"/>
      <c r="I31" s="83"/>
      <c r="J31" s="83"/>
      <c r="K31" s="83"/>
      <c r="L31" s="83"/>
      <c r="M31" s="83"/>
      <c r="N31" s="83"/>
      <c r="O31" s="29"/>
      <c r="P31" s="83"/>
      <c r="Q31" s="83"/>
      <c r="R31" s="83"/>
      <c r="S31" s="83"/>
      <c r="T31" s="83"/>
      <c r="U31" s="83"/>
      <c r="V31" s="83"/>
      <c r="W31" s="82">
        <f>IF('3b Load factors'!X31="","-",('3a Demand'!$C$10*1000)/('3b Load factors'!X31*365))</f>
        <v>86.51766402307139</v>
      </c>
      <c r="X31" s="82">
        <f>IF('3b Load factors'!Y31="","-",('3a Demand'!$C$10*1000)/('3b Load factors'!Y31*365))</f>
        <v>86.51766402307139</v>
      </c>
      <c r="Y31" s="82" t="str">
        <f>IF('3b Load factors'!Z31="","-",('3a Demand'!$C$10*1000)/('3b Load factors'!Z31*365))</f>
        <v>-</v>
      </c>
      <c r="Z31" s="82" t="str">
        <f>IF('3b Load factors'!AA31="","-",('3a Demand'!$C$10*1000)/('3b Load factors'!AA31*365))</f>
        <v>-</v>
      </c>
      <c r="AA31" s="10"/>
    </row>
    <row r="32" spans="1:27" s="14" customFormat="1" ht="11.25">
      <c r="A32" s="10"/>
      <c r="B32" s="201"/>
      <c r="C32" s="201"/>
      <c r="D32" s="74" t="s">
        <v>163</v>
      </c>
      <c r="E32" s="189"/>
      <c r="F32" s="29"/>
      <c r="G32" s="83"/>
      <c r="H32" s="83"/>
      <c r="I32" s="83"/>
      <c r="J32" s="83"/>
      <c r="K32" s="83"/>
      <c r="L32" s="83"/>
      <c r="M32" s="83"/>
      <c r="N32" s="83"/>
      <c r="O32" s="29"/>
      <c r="P32" s="83"/>
      <c r="Q32" s="83"/>
      <c r="R32" s="83"/>
      <c r="S32" s="83"/>
      <c r="T32" s="83"/>
      <c r="U32" s="83"/>
      <c r="V32" s="83"/>
      <c r="W32" s="82">
        <f>IF('3b Load factors'!X32="","-",('3a Demand'!$C$10*1000)/('3b Load factors'!X32*365))</f>
        <v>99.62640099626401</v>
      </c>
      <c r="X32" s="82">
        <f>IF('3b Load factors'!Y32="","-",('3a Demand'!$C$10*1000)/('3b Load factors'!Y32*365))</f>
        <v>99.62640099626401</v>
      </c>
      <c r="Y32" s="82" t="str">
        <f>IF('3b Load factors'!Z32="","-",('3a Demand'!$C$10*1000)/('3b Load factors'!Z32*365))</f>
        <v>-</v>
      </c>
      <c r="Z32" s="82" t="str">
        <f>IF('3b Load factors'!AA32="","-",('3a Demand'!$C$10*1000)/('3b Load factors'!AA32*365))</f>
        <v>-</v>
      </c>
      <c r="AA32" s="10"/>
    </row>
    <row r="33" spans="1:27" s="14" customFormat="1" ht="11.25">
      <c r="A33" s="10"/>
      <c r="B33" s="201"/>
      <c r="C33" s="201"/>
      <c r="D33" s="74" t="s">
        <v>164</v>
      </c>
      <c r="E33" s="189"/>
      <c r="F33" s="29"/>
      <c r="G33" s="83"/>
      <c r="H33" s="83"/>
      <c r="I33" s="83"/>
      <c r="J33" s="83"/>
      <c r="K33" s="83"/>
      <c r="L33" s="83"/>
      <c r="M33" s="83"/>
      <c r="N33" s="83"/>
      <c r="O33" s="29"/>
      <c r="P33" s="83"/>
      <c r="Q33" s="83"/>
      <c r="R33" s="83"/>
      <c r="S33" s="83"/>
      <c r="T33" s="83"/>
      <c r="U33" s="83"/>
      <c r="V33" s="83"/>
      <c r="W33" s="82">
        <f>IF('3b Load factors'!X33="","-",('3a Demand'!$C$10*1000)/('3b Load factors'!X33*365))</f>
        <v>107.09026817187988</v>
      </c>
      <c r="X33" s="82">
        <f>IF('3b Load factors'!Y33="","-",('3a Demand'!$C$10*1000)/('3b Load factors'!Y33*365))</f>
        <v>107.09026817187988</v>
      </c>
      <c r="Y33" s="82" t="str">
        <f>IF('3b Load factors'!Z33="","-",('3a Demand'!$C$10*1000)/('3b Load factors'!Z33*365))</f>
        <v>-</v>
      </c>
      <c r="Z33" s="82" t="str">
        <f>IF('3b Load factors'!AA33="","-",('3a Demand'!$C$10*1000)/('3b Load factors'!AA33*365))</f>
        <v>-</v>
      </c>
      <c r="AA33" s="10"/>
    </row>
    <row r="34" spans="1:27" s="14" customFormat="1" ht="11.25">
      <c r="A34" s="10"/>
      <c r="B34" s="201"/>
      <c r="C34" s="201"/>
      <c r="D34" s="74" t="s">
        <v>165</v>
      </c>
      <c r="E34" s="189"/>
      <c r="F34" s="29"/>
      <c r="G34" s="83"/>
      <c r="H34" s="83"/>
      <c r="I34" s="83"/>
      <c r="J34" s="83"/>
      <c r="K34" s="83"/>
      <c r="L34" s="83"/>
      <c r="M34" s="83"/>
      <c r="N34" s="83"/>
      <c r="O34" s="29"/>
      <c r="P34" s="83"/>
      <c r="Q34" s="83"/>
      <c r="R34" s="83"/>
      <c r="S34" s="83"/>
      <c r="T34" s="83"/>
      <c r="U34" s="83"/>
      <c r="V34" s="83"/>
      <c r="W34" s="82">
        <f>IF('3b Load factors'!X34="","-",('3a Demand'!$C$10*1000)/('3b Load factors'!X34*365))</f>
        <v>102.73972602739727</v>
      </c>
      <c r="X34" s="82">
        <f>IF('3b Load factors'!Y34="","-",('3a Demand'!$C$10*1000)/('3b Load factors'!Y34*365))</f>
        <v>102.73972602739727</v>
      </c>
      <c r="Y34" s="82" t="str">
        <f>IF('3b Load factors'!Z34="","-",('3a Demand'!$C$10*1000)/('3b Load factors'!Z34*365))</f>
        <v>-</v>
      </c>
      <c r="Z34" s="82" t="str">
        <f>IF('3b Load factors'!AA34="","-",('3a Demand'!$C$10*1000)/('3b Load factors'!AA34*365))</f>
        <v>-</v>
      </c>
      <c r="AA34" s="10"/>
    </row>
    <row r="35" spans="1:27" s="14" customFormat="1" ht="11.25">
      <c r="A35" s="10"/>
      <c r="B35" s="201"/>
      <c r="C35" s="201"/>
      <c r="D35" s="74" t="s">
        <v>166</v>
      </c>
      <c r="E35" s="189"/>
      <c r="F35" s="29"/>
      <c r="G35" s="83"/>
      <c r="H35" s="83"/>
      <c r="I35" s="83"/>
      <c r="J35" s="83"/>
      <c r="K35" s="83"/>
      <c r="L35" s="83"/>
      <c r="M35" s="83"/>
      <c r="N35" s="83"/>
      <c r="O35" s="29"/>
      <c r="P35" s="83"/>
      <c r="Q35" s="83"/>
      <c r="R35" s="83"/>
      <c r="S35" s="83"/>
      <c r="T35" s="83"/>
      <c r="U35" s="83"/>
      <c r="V35" s="83"/>
      <c r="W35" s="82">
        <f>IF('3b Load factors'!X35="","-",('3a Demand'!$C$10*1000)/('3b Load factors'!X35*365))</f>
        <v>98.139439787364537</v>
      </c>
      <c r="X35" s="82">
        <f>IF('3b Load factors'!Y35="","-",('3a Demand'!$C$10*1000)/('3b Load factors'!Y35*365))</f>
        <v>98.139439787364537</v>
      </c>
      <c r="Y35" s="82" t="str">
        <f>IF('3b Load factors'!Z35="","-",('3a Demand'!$C$10*1000)/('3b Load factors'!Z35*365))</f>
        <v>-</v>
      </c>
      <c r="Z35" s="82" t="str">
        <f>IF('3b Load factors'!AA35="","-",('3a Demand'!$C$10*1000)/('3b Load factors'!AA35*365))</f>
        <v>-</v>
      </c>
      <c r="AA35" s="10"/>
    </row>
    <row r="36" spans="1:27" s="14" customFormat="1" ht="11.25">
      <c r="A36" s="10"/>
      <c r="B36" s="201"/>
      <c r="C36" s="201"/>
      <c r="D36" s="74" t="s">
        <v>167</v>
      </c>
      <c r="E36" s="189"/>
      <c r="F36" s="29"/>
      <c r="G36" s="83"/>
      <c r="H36" s="83"/>
      <c r="I36" s="83"/>
      <c r="J36" s="83"/>
      <c r="K36" s="83"/>
      <c r="L36" s="83"/>
      <c r="M36" s="83"/>
      <c r="N36" s="83"/>
      <c r="O36" s="29"/>
      <c r="P36" s="83"/>
      <c r="Q36" s="83"/>
      <c r="R36" s="83"/>
      <c r="S36" s="83"/>
      <c r="T36" s="83"/>
      <c r="U36" s="83"/>
      <c r="V36" s="83"/>
      <c r="W36" s="82">
        <f>IF('3b Load factors'!X36="","-",('3a Demand'!$C$10*1000)/('3b Load factors'!X36*365))</f>
        <v>92.350315530244728</v>
      </c>
      <c r="X36" s="82">
        <f>IF('3b Load factors'!Y36="","-",('3a Demand'!$C$10*1000)/('3b Load factors'!Y36*365))</f>
        <v>92.350315530244728</v>
      </c>
      <c r="Y36" s="82" t="str">
        <f>IF('3b Load factors'!Z36="","-",('3a Demand'!$C$10*1000)/('3b Load factors'!Z36*365))</f>
        <v>-</v>
      </c>
      <c r="Z36" s="82" t="str">
        <f>IF('3b Load factors'!AA36="","-",('3a Demand'!$C$10*1000)/('3b Load factors'!AA36*365))</f>
        <v>-</v>
      </c>
      <c r="AA36" s="10"/>
    </row>
    <row r="37" spans="1:27" s="14" customFormat="1" ht="11.25">
      <c r="A37" s="10"/>
      <c r="B37" s="201"/>
      <c r="C37" s="201"/>
      <c r="D37" s="74" t="s">
        <v>168</v>
      </c>
      <c r="E37" s="189"/>
      <c r="F37" s="29"/>
      <c r="G37" s="83"/>
      <c r="H37" s="83"/>
      <c r="I37" s="83"/>
      <c r="J37" s="83"/>
      <c r="K37" s="83"/>
      <c r="L37" s="83"/>
      <c r="M37" s="83"/>
      <c r="N37" s="83"/>
      <c r="O37" s="29"/>
      <c r="P37" s="83"/>
      <c r="Q37" s="83"/>
      <c r="R37" s="83"/>
      <c r="S37" s="83"/>
      <c r="T37" s="83"/>
      <c r="U37" s="83"/>
      <c r="V37" s="83"/>
      <c r="W37" s="82">
        <f>IF('3b Load factors'!X37="","-",('3a Demand'!$C$10*1000)/('3b Load factors'!X37*365))</f>
        <v>96.130737803412629</v>
      </c>
      <c r="X37" s="82">
        <f>IF('3b Load factors'!Y37="","-",('3a Demand'!$C$10*1000)/('3b Load factors'!Y37*365))</f>
        <v>96.130737803412629</v>
      </c>
      <c r="Y37" s="82" t="str">
        <f>IF('3b Load factors'!Z37="","-",('3a Demand'!$C$10*1000)/('3b Load factors'!Z37*365))</f>
        <v>-</v>
      </c>
      <c r="Z37" s="82" t="str">
        <f>IF('3b Load factors'!AA37="","-",('3a Demand'!$C$10*1000)/('3b Load factors'!AA37*365))</f>
        <v>-</v>
      </c>
      <c r="AA37" s="10"/>
    </row>
    <row r="38" spans="1:27" s="14" customFormat="1" ht="12.6" customHeight="1">
      <c r="A38" s="10"/>
      <c r="B38" s="201" t="s">
        <v>188</v>
      </c>
      <c r="C38" s="201" t="s">
        <v>129</v>
      </c>
      <c r="D38" s="74" t="s">
        <v>156</v>
      </c>
      <c r="E38" s="189"/>
      <c r="F38" s="29"/>
      <c r="G38" s="82">
        <f>IF('3g Gas distribution charges'!H12="","-",('3g Gas distribution charges'!H12*'3a Demand'!$C$10*1000)/100)</f>
        <v>3.0359999999999996</v>
      </c>
      <c r="H38" s="82">
        <f>IF('3g Gas distribution charges'!I12="","-",('3g Gas distribution charges'!I12*'3a Demand'!$C$10*1000)/100)</f>
        <v>3.0359999999999996</v>
      </c>
      <c r="I38" s="82">
        <f>IF('3g Gas distribution charges'!J12="","-",('3g Gas distribution charges'!J12*'3a Demand'!$C$10*1000)/100)</f>
        <v>2.9159999999999995</v>
      </c>
      <c r="J38" s="82">
        <f>IF('3g Gas distribution charges'!K12="","-",('3g Gas distribution charges'!K12*'3a Demand'!$C$10*1000)/100)</f>
        <v>2.9159999999999995</v>
      </c>
      <c r="K38" s="82">
        <f>IF('3g Gas distribution charges'!L12="","-",('3g Gas distribution charges'!L12*'3a Demand'!$C$10*1000)/100)</f>
        <v>3.444</v>
      </c>
      <c r="L38" s="82">
        <f>IF('3g Gas distribution charges'!M12="","-",('3g Gas distribution charges'!M12*'3a Demand'!$C$10*1000)/100)</f>
        <v>3.444</v>
      </c>
      <c r="M38" s="82">
        <f>IF('3g Gas distribution charges'!N12="","-",('3g Gas distribution charges'!N12*'3a Demand'!$C$10*1000)/100)</f>
        <v>3.5639999999999996</v>
      </c>
      <c r="N38" s="82">
        <f>IF('3g Gas distribution charges'!O12="","-",('3g Gas distribution charges'!O12*'3a Demand'!$C$10*1000)/100)</f>
        <v>3.5639999999999996</v>
      </c>
      <c r="O38" s="29"/>
      <c r="P38" s="82">
        <f>IF('3g Gas distribution charges'!Q12="","-",('3g Gas distribution charges'!Q12*'3a Demand'!$C$10*1000)/100)</f>
        <v>3.5639999999999996</v>
      </c>
      <c r="Q38" s="82">
        <f>IF('3g Gas distribution charges'!R12="","-",('3g Gas distribution charges'!R12*'3a Demand'!$C$10*1000)/100)</f>
        <v>3.4800000000000004</v>
      </c>
      <c r="R38" s="82">
        <f>IF('3g Gas distribution charges'!S12="","-",('3g Gas distribution charges'!S12*'3a Demand'!$C$10*1000)/100)</f>
        <v>3.4800000000000004</v>
      </c>
      <c r="S38" s="82">
        <f>IF('3g Gas distribution charges'!T12="","-",('3g Gas distribution charges'!T12*'3a Demand'!$C$10*1000)/100)</f>
        <v>3.444</v>
      </c>
      <c r="T38" s="82">
        <f>IF('3g Gas distribution charges'!U12="","-",('3g Gas distribution charges'!U12*'3a Demand'!$C$10*1000)/100)</f>
        <v>3.444</v>
      </c>
      <c r="U38" s="82">
        <f>IF('3g Gas distribution charges'!V12="","-",('3g Gas distribution charges'!V12*'3a Demand'!$C$10*1000)/100)</f>
        <v>3.3960000000000004</v>
      </c>
      <c r="V38" s="82">
        <f>IF('3g Gas distribution charges'!W12="","-",('3g Gas distribution charges'!W12*'3a Demand'!$C$10*1000)/100)</f>
        <v>3.3960000000000004</v>
      </c>
      <c r="W38" s="82">
        <f>IF('3g Gas distribution charges'!X12="","-",('3g Gas distribution charges'!X12*'3a Demand'!$C$10*1000)/100)</f>
        <v>3.84</v>
      </c>
      <c r="X38" s="82">
        <f>IF('3g Gas distribution charges'!Y12="","-",('3g Gas distribution charges'!Y12*'3a Demand'!$C$10*1000)/100)</f>
        <v>3.84</v>
      </c>
      <c r="Y38" s="82" t="str">
        <f>IF('3g Gas distribution charges'!Z12="","-",('3g Gas distribution charges'!Z12*'3a Demand'!$C$10*1000)/100)</f>
        <v>-</v>
      </c>
      <c r="Z38" s="82" t="str">
        <f>IF('3g Gas distribution charges'!AA12="","-",('3g Gas distribution charges'!AA12*'3a Demand'!$C$10*1000)/100)</f>
        <v>-</v>
      </c>
      <c r="AA38" s="10"/>
    </row>
    <row r="39" spans="1:27" s="14" customFormat="1" ht="11.25">
      <c r="A39" s="10"/>
      <c r="B39" s="201"/>
      <c r="C39" s="201"/>
      <c r="D39" s="74" t="s">
        <v>157</v>
      </c>
      <c r="E39" s="189"/>
      <c r="F39" s="29"/>
      <c r="G39" s="82">
        <f>IF('3g Gas distribution charges'!H13="","-",('3g Gas distribution charges'!H13*'3a Demand'!$C$10*1000)/100)</f>
        <v>3.0359999999999996</v>
      </c>
      <c r="H39" s="82">
        <f>IF('3g Gas distribution charges'!I13="","-",('3g Gas distribution charges'!I13*'3a Demand'!$C$10*1000)/100)</f>
        <v>3.0359999999999996</v>
      </c>
      <c r="I39" s="82">
        <f>IF('3g Gas distribution charges'!J13="","-",('3g Gas distribution charges'!J13*'3a Demand'!$C$10*1000)/100)</f>
        <v>2.9159999999999995</v>
      </c>
      <c r="J39" s="82">
        <f>IF('3g Gas distribution charges'!K13="","-",('3g Gas distribution charges'!K13*'3a Demand'!$C$10*1000)/100)</f>
        <v>2.9159999999999995</v>
      </c>
      <c r="K39" s="82">
        <f>IF('3g Gas distribution charges'!L13="","-",('3g Gas distribution charges'!L13*'3a Demand'!$C$10*1000)/100)</f>
        <v>3.444</v>
      </c>
      <c r="L39" s="82">
        <f>IF('3g Gas distribution charges'!M13="","-",('3g Gas distribution charges'!M13*'3a Demand'!$C$10*1000)/100)</f>
        <v>3.444</v>
      </c>
      <c r="M39" s="82">
        <f>IF('3g Gas distribution charges'!N13="","-",('3g Gas distribution charges'!N13*'3a Demand'!$C$10*1000)/100)</f>
        <v>3.5639999999999996</v>
      </c>
      <c r="N39" s="82">
        <f>IF('3g Gas distribution charges'!O13="","-",('3g Gas distribution charges'!O13*'3a Demand'!$C$10*1000)/100)</f>
        <v>3.5639999999999996</v>
      </c>
      <c r="O39" s="29"/>
      <c r="P39" s="82">
        <f>IF('3g Gas distribution charges'!Q13="","-",('3g Gas distribution charges'!Q13*'3a Demand'!$C$10*1000)/100)</f>
        <v>3.5639999999999996</v>
      </c>
      <c r="Q39" s="82">
        <f>IF('3g Gas distribution charges'!R13="","-",('3g Gas distribution charges'!R13*'3a Demand'!$C$10*1000)/100)</f>
        <v>3.4800000000000004</v>
      </c>
      <c r="R39" s="82">
        <f>IF('3g Gas distribution charges'!S13="","-",('3g Gas distribution charges'!S13*'3a Demand'!$C$10*1000)/100)</f>
        <v>3.4800000000000004</v>
      </c>
      <c r="S39" s="82">
        <f>IF('3g Gas distribution charges'!T13="","-",('3g Gas distribution charges'!T13*'3a Demand'!$C$10*1000)/100)</f>
        <v>3.444</v>
      </c>
      <c r="T39" s="82">
        <f>IF('3g Gas distribution charges'!U13="","-",('3g Gas distribution charges'!U13*'3a Demand'!$C$10*1000)/100)</f>
        <v>3.444</v>
      </c>
      <c r="U39" s="82">
        <f>IF('3g Gas distribution charges'!V13="","-",('3g Gas distribution charges'!V13*'3a Demand'!$C$10*1000)/100)</f>
        <v>3.3960000000000004</v>
      </c>
      <c r="V39" s="82">
        <f>IF('3g Gas distribution charges'!W13="","-",('3g Gas distribution charges'!W13*'3a Demand'!$C$10*1000)/100)</f>
        <v>3.3960000000000004</v>
      </c>
      <c r="W39" s="82">
        <f>IF('3g Gas distribution charges'!X13="","-",('3g Gas distribution charges'!X13*'3a Demand'!$C$10*1000)/100)</f>
        <v>3.84</v>
      </c>
      <c r="X39" s="82">
        <f>IF('3g Gas distribution charges'!Y13="","-",('3g Gas distribution charges'!Y13*'3a Demand'!$C$10*1000)/100)</f>
        <v>3.84</v>
      </c>
      <c r="Y39" s="82" t="str">
        <f>IF('3g Gas distribution charges'!Z13="","-",('3g Gas distribution charges'!Z13*'3a Demand'!$C$10*1000)/100)</f>
        <v>-</v>
      </c>
      <c r="Z39" s="82" t="str">
        <f>IF('3g Gas distribution charges'!AA13="","-",('3g Gas distribution charges'!AA13*'3a Demand'!$C$10*1000)/100)</f>
        <v>-</v>
      </c>
      <c r="AA39" s="10"/>
    </row>
    <row r="40" spans="1:27" s="14" customFormat="1" ht="11.25">
      <c r="A40" s="10"/>
      <c r="B40" s="201"/>
      <c r="C40" s="201"/>
      <c r="D40" s="74" t="s">
        <v>158</v>
      </c>
      <c r="E40" s="189"/>
      <c r="F40" s="29"/>
      <c r="G40" s="82">
        <f>IF('3g Gas distribution charges'!H14="","-",('3g Gas distribution charges'!H14*'3a Demand'!$C$10*1000)/100)</f>
        <v>3.7439999999999998</v>
      </c>
      <c r="H40" s="82">
        <f>IF('3g Gas distribution charges'!I14="","-",('3g Gas distribution charges'!I14*'3a Demand'!$C$10*1000)/100)</f>
        <v>3.7439999999999998</v>
      </c>
      <c r="I40" s="82">
        <f>IF('3g Gas distribution charges'!J14="","-",('3g Gas distribution charges'!J14*'3a Demand'!$C$10*1000)/100)</f>
        <v>3.8760000000000008</v>
      </c>
      <c r="J40" s="82">
        <f>IF('3g Gas distribution charges'!K14="","-",('3g Gas distribution charges'!K14*'3a Demand'!$C$10*1000)/100)</f>
        <v>3.8760000000000008</v>
      </c>
      <c r="K40" s="82">
        <f>IF('3g Gas distribution charges'!L14="","-",('3g Gas distribution charges'!L14*'3a Demand'!$C$10*1000)/100)</f>
        <v>3.7560000000000002</v>
      </c>
      <c r="L40" s="82">
        <f>IF('3g Gas distribution charges'!M14="","-",('3g Gas distribution charges'!M14*'3a Demand'!$C$10*1000)/100)</f>
        <v>3.7560000000000002</v>
      </c>
      <c r="M40" s="82">
        <f>IF('3g Gas distribution charges'!N14="","-",('3g Gas distribution charges'!N14*'3a Demand'!$C$10*1000)/100)</f>
        <v>3.7080000000000002</v>
      </c>
      <c r="N40" s="82">
        <f>IF('3g Gas distribution charges'!O14="","-",('3g Gas distribution charges'!O14*'3a Demand'!$C$10*1000)/100)</f>
        <v>3.7080000000000002</v>
      </c>
      <c r="O40" s="29"/>
      <c r="P40" s="82">
        <f>IF('3g Gas distribution charges'!Q14="","-",('3g Gas distribution charges'!Q14*'3a Demand'!$C$10*1000)/100)</f>
        <v>3.7080000000000002</v>
      </c>
      <c r="Q40" s="82">
        <f>IF('3g Gas distribution charges'!R14="","-",('3g Gas distribution charges'!R14*'3a Demand'!$C$10*1000)/100)</f>
        <v>3.9960000000000009</v>
      </c>
      <c r="R40" s="82">
        <f>IF('3g Gas distribution charges'!S14="","-",('3g Gas distribution charges'!S14*'3a Demand'!$C$10*1000)/100)</f>
        <v>3.9960000000000009</v>
      </c>
      <c r="S40" s="82">
        <f>IF('3g Gas distribution charges'!T14="","-",('3g Gas distribution charges'!T14*'3a Demand'!$C$10*1000)/100)</f>
        <v>4.0199999999999996</v>
      </c>
      <c r="T40" s="82">
        <f>IF('3g Gas distribution charges'!U14="","-",('3g Gas distribution charges'!U14*'3a Demand'!$C$10*1000)/100)</f>
        <v>4.0199999999999996</v>
      </c>
      <c r="U40" s="82">
        <f>IF('3g Gas distribution charges'!V14="","-",('3g Gas distribution charges'!V14*'3a Demand'!$C$10*1000)/100)</f>
        <v>3.468</v>
      </c>
      <c r="V40" s="82">
        <f>IF('3g Gas distribution charges'!W14="","-",('3g Gas distribution charges'!W14*'3a Demand'!$C$10*1000)/100)</f>
        <v>3.468</v>
      </c>
      <c r="W40" s="82">
        <f>IF('3g Gas distribution charges'!X14="","-",('3g Gas distribution charges'!X14*'3a Demand'!$C$10*1000)/100)</f>
        <v>4.008</v>
      </c>
      <c r="X40" s="82">
        <f>IF('3g Gas distribution charges'!Y14="","-",('3g Gas distribution charges'!Y14*'3a Demand'!$C$10*1000)/100)</f>
        <v>4.008</v>
      </c>
      <c r="Y40" s="82" t="str">
        <f>IF('3g Gas distribution charges'!Z14="","-",('3g Gas distribution charges'!Z14*'3a Demand'!$C$10*1000)/100)</f>
        <v>-</v>
      </c>
      <c r="Z40" s="82" t="str">
        <f>IF('3g Gas distribution charges'!AA14="","-",('3g Gas distribution charges'!AA14*'3a Demand'!$C$10*1000)/100)</f>
        <v>-</v>
      </c>
      <c r="AA40" s="10"/>
    </row>
    <row r="41" spans="1:27" s="14" customFormat="1" ht="11.25">
      <c r="A41" s="10"/>
      <c r="B41" s="201"/>
      <c r="C41" s="201"/>
      <c r="D41" s="74" t="s">
        <v>159</v>
      </c>
      <c r="E41" s="189"/>
      <c r="F41" s="29"/>
      <c r="G41" s="82">
        <f>IF('3g Gas distribution charges'!H15="","-",('3g Gas distribution charges'!H15*'3a Demand'!$C$10*1000)/100)</f>
        <v>3.7439999999999998</v>
      </c>
      <c r="H41" s="82">
        <f>IF('3g Gas distribution charges'!I15="","-",('3g Gas distribution charges'!I15*'3a Demand'!$C$10*1000)/100)</f>
        <v>3.7439999999999998</v>
      </c>
      <c r="I41" s="82">
        <f>IF('3g Gas distribution charges'!J15="","-",('3g Gas distribution charges'!J15*'3a Demand'!$C$10*1000)/100)</f>
        <v>3.8760000000000008</v>
      </c>
      <c r="J41" s="82">
        <f>IF('3g Gas distribution charges'!K15="","-",('3g Gas distribution charges'!K15*'3a Demand'!$C$10*1000)/100)</f>
        <v>3.8760000000000008</v>
      </c>
      <c r="K41" s="82">
        <f>IF('3g Gas distribution charges'!L15="","-",('3g Gas distribution charges'!L15*'3a Demand'!$C$10*1000)/100)</f>
        <v>3.7560000000000002</v>
      </c>
      <c r="L41" s="82">
        <f>IF('3g Gas distribution charges'!M15="","-",('3g Gas distribution charges'!M15*'3a Demand'!$C$10*1000)/100)</f>
        <v>3.7560000000000002</v>
      </c>
      <c r="M41" s="82">
        <f>IF('3g Gas distribution charges'!N15="","-",('3g Gas distribution charges'!N15*'3a Demand'!$C$10*1000)/100)</f>
        <v>3.7080000000000002</v>
      </c>
      <c r="N41" s="82">
        <f>IF('3g Gas distribution charges'!O15="","-",('3g Gas distribution charges'!O15*'3a Demand'!$C$10*1000)/100)</f>
        <v>3.7080000000000002</v>
      </c>
      <c r="O41" s="29"/>
      <c r="P41" s="82">
        <f>IF('3g Gas distribution charges'!Q15="","-",('3g Gas distribution charges'!Q15*'3a Demand'!$C$10*1000)/100)</f>
        <v>3.7080000000000002</v>
      </c>
      <c r="Q41" s="82">
        <f>IF('3g Gas distribution charges'!R15="","-",('3g Gas distribution charges'!R15*'3a Demand'!$C$10*1000)/100)</f>
        <v>3.9960000000000009</v>
      </c>
      <c r="R41" s="82">
        <f>IF('3g Gas distribution charges'!S15="","-",('3g Gas distribution charges'!S15*'3a Demand'!$C$10*1000)/100)</f>
        <v>3.9960000000000009</v>
      </c>
      <c r="S41" s="82">
        <f>IF('3g Gas distribution charges'!T15="","-",('3g Gas distribution charges'!T15*'3a Demand'!$C$10*1000)/100)</f>
        <v>4.0199999999999996</v>
      </c>
      <c r="T41" s="82">
        <f>IF('3g Gas distribution charges'!U15="","-",('3g Gas distribution charges'!U15*'3a Demand'!$C$10*1000)/100)</f>
        <v>4.0199999999999996</v>
      </c>
      <c r="U41" s="82">
        <f>IF('3g Gas distribution charges'!V15="","-",('3g Gas distribution charges'!V15*'3a Demand'!$C$10*1000)/100)</f>
        <v>3.468</v>
      </c>
      <c r="V41" s="82">
        <f>IF('3g Gas distribution charges'!W15="","-",('3g Gas distribution charges'!W15*'3a Demand'!$C$10*1000)/100)</f>
        <v>3.468</v>
      </c>
      <c r="W41" s="82">
        <f>IF('3g Gas distribution charges'!X15="","-",('3g Gas distribution charges'!X15*'3a Demand'!$C$10*1000)/100)</f>
        <v>4.008</v>
      </c>
      <c r="X41" s="82">
        <f>IF('3g Gas distribution charges'!Y15="","-",('3g Gas distribution charges'!Y15*'3a Demand'!$C$10*1000)/100)</f>
        <v>4.008</v>
      </c>
      <c r="Y41" s="82" t="str">
        <f>IF('3g Gas distribution charges'!Z15="","-",('3g Gas distribution charges'!Z15*'3a Demand'!$C$10*1000)/100)</f>
        <v>-</v>
      </c>
      <c r="Z41" s="82" t="str">
        <f>IF('3g Gas distribution charges'!AA15="","-",('3g Gas distribution charges'!AA15*'3a Demand'!$C$10*1000)/100)</f>
        <v>-</v>
      </c>
      <c r="AA41" s="10"/>
    </row>
    <row r="42" spans="1:27" s="14" customFormat="1" ht="11.25">
      <c r="A42" s="10"/>
      <c r="B42" s="201"/>
      <c r="C42" s="201"/>
      <c r="D42" s="74" t="s">
        <v>160</v>
      </c>
      <c r="E42" s="189"/>
      <c r="F42" s="29"/>
      <c r="G42" s="82">
        <f>IF('3g Gas distribution charges'!H16="","-",('3g Gas distribution charges'!H16*'3a Demand'!$C$10*1000)/100)</f>
        <v>3.5039999999999996</v>
      </c>
      <c r="H42" s="82">
        <f>IF('3g Gas distribution charges'!I16="","-",('3g Gas distribution charges'!I16*'3a Demand'!$C$10*1000)/100)</f>
        <v>3.5039999999999996</v>
      </c>
      <c r="I42" s="82">
        <f>IF('3g Gas distribution charges'!J16="","-",('3g Gas distribution charges'!J16*'3a Demand'!$C$10*1000)/100)</f>
        <v>3.4079999999999999</v>
      </c>
      <c r="J42" s="82">
        <f>IF('3g Gas distribution charges'!K16="","-",('3g Gas distribution charges'!K16*'3a Demand'!$C$10*1000)/100)</f>
        <v>3.4079999999999999</v>
      </c>
      <c r="K42" s="82">
        <f>IF('3g Gas distribution charges'!L16="","-",('3g Gas distribution charges'!L16*'3a Demand'!$C$10*1000)/100)</f>
        <v>3.7080000000000002</v>
      </c>
      <c r="L42" s="82">
        <f>IF('3g Gas distribution charges'!M16="","-",('3g Gas distribution charges'!M16*'3a Demand'!$C$10*1000)/100)</f>
        <v>3.7080000000000002</v>
      </c>
      <c r="M42" s="82">
        <f>IF('3g Gas distribution charges'!N16="","-",('3g Gas distribution charges'!N16*'3a Demand'!$C$10*1000)/100)</f>
        <v>3.7920000000000003</v>
      </c>
      <c r="N42" s="82">
        <f>IF('3g Gas distribution charges'!O16="","-",('3g Gas distribution charges'!O16*'3a Demand'!$C$10*1000)/100)</f>
        <v>3.7920000000000003</v>
      </c>
      <c r="O42" s="29"/>
      <c r="P42" s="82">
        <f>IF('3g Gas distribution charges'!Q16="","-",('3g Gas distribution charges'!Q16*'3a Demand'!$C$10*1000)/100)</f>
        <v>3.7920000000000003</v>
      </c>
      <c r="Q42" s="82">
        <f>IF('3g Gas distribution charges'!R16="","-",('3g Gas distribution charges'!R16*'3a Demand'!$C$10*1000)/100)</f>
        <v>4.032</v>
      </c>
      <c r="R42" s="82">
        <f>IF('3g Gas distribution charges'!S16="","-",('3g Gas distribution charges'!S16*'3a Demand'!$C$10*1000)/100)</f>
        <v>4.032</v>
      </c>
      <c r="S42" s="82">
        <f>IF('3g Gas distribution charges'!T16="","-",('3g Gas distribution charges'!T16*'3a Demand'!$C$10*1000)/100)</f>
        <v>3.972</v>
      </c>
      <c r="T42" s="82">
        <f>IF('3g Gas distribution charges'!U16="","-",('3g Gas distribution charges'!U16*'3a Demand'!$C$10*1000)/100)</f>
        <v>3.972</v>
      </c>
      <c r="U42" s="82">
        <f>IF('3g Gas distribution charges'!V16="","-",('3g Gas distribution charges'!V16*'3a Demand'!$C$10*1000)/100)</f>
        <v>3.972</v>
      </c>
      <c r="V42" s="82">
        <f>IF('3g Gas distribution charges'!W16="","-",('3g Gas distribution charges'!W16*'3a Demand'!$C$10*1000)/100)</f>
        <v>3.972</v>
      </c>
      <c r="W42" s="82">
        <f>IF('3g Gas distribution charges'!X16="","-",('3g Gas distribution charges'!X16*'3a Demand'!$C$10*1000)/100)</f>
        <v>4.7039999999999997</v>
      </c>
      <c r="X42" s="82">
        <f>IF('3g Gas distribution charges'!Y16="","-",('3g Gas distribution charges'!Y16*'3a Demand'!$C$10*1000)/100)</f>
        <v>4.7039999999999997</v>
      </c>
      <c r="Y42" s="82" t="str">
        <f>IF('3g Gas distribution charges'!Z16="","-",('3g Gas distribution charges'!Z16*'3a Demand'!$C$10*1000)/100)</f>
        <v>-</v>
      </c>
      <c r="Z42" s="82" t="str">
        <f>IF('3g Gas distribution charges'!AA16="","-",('3g Gas distribution charges'!AA16*'3a Demand'!$C$10*1000)/100)</f>
        <v>-</v>
      </c>
      <c r="AA42" s="10"/>
    </row>
    <row r="43" spans="1:27" s="14" customFormat="1" ht="11.25">
      <c r="A43" s="10"/>
      <c r="B43" s="201"/>
      <c r="C43" s="201"/>
      <c r="D43" s="74" t="s">
        <v>161</v>
      </c>
      <c r="E43" s="189"/>
      <c r="F43" s="29"/>
      <c r="G43" s="82">
        <f>IF('3g Gas distribution charges'!H17="","-",('3g Gas distribution charges'!H17*'3a Demand'!$C$10*1000)/100)</f>
        <v>3.3480000000000003</v>
      </c>
      <c r="H43" s="82">
        <f>IF('3g Gas distribution charges'!I17="","-",('3g Gas distribution charges'!I17*'3a Demand'!$C$10*1000)/100)</f>
        <v>3.3480000000000003</v>
      </c>
      <c r="I43" s="82">
        <f>IF('3g Gas distribution charges'!J17="","-",('3g Gas distribution charges'!J17*'3a Demand'!$C$10*1000)/100)</f>
        <v>3.3239999999999998</v>
      </c>
      <c r="J43" s="82">
        <f>IF('3g Gas distribution charges'!K17="","-",('3g Gas distribution charges'!K17*'3a Demand'!$C$10*1000)/100)</f>
        <v>3.3239999999999998</v>
      </c>
      <c r="K43" s="82">
        <f>IF('3g Gas distribution charges'!L17="","-",('3g Gas distribution charges'!L17*'3a Demand'!$C$10*1000)/100)</f>
        <v>3.7080000000000002</v>
      </c>
      <c r="L43" s="82">
        <f>IF('3g Gas distribution charges'!M17="","-",('3g Gas distribution charges'!M17*'3a Demand'!$C$10*1000)/100)</f>
        <v>3.7080000000000002</v>
      </c>
      <c r="M43" s="82">
        <f>IF('3g Gas distribution charges'!N17="","-",('3g Gas distribution charges'!N17*'3a Demand'!$C$10*1000)/100)</f>
        <v>3.8039999999999998</v>
      </c>
      <c r="N43" s="82">
        <f>IF('3g Gas distribution charges'!O17="","-",('3g Gas distribution charges'!O17*'3a Demand'!$C$10*1000)/100)</f>
        <v>3.8039999999999998</v>
      </c>
      <c r="O43" s="29"/>
      <c r="P43" s="82">
        <f>IF('3g Gas distribution charges'!Q17="","-",('3g Gas distribution charges'!Q17*'3a Demand'!$C$10*1000)/100)</f>
        <v>3.8039999999999998</v>
      </c>
      <c r="Q43" s="82">
        <f>IF('3g Gas distribution charges'!R17="","-",('3g Gas distribution charges'!R17*'3a Demand'!$C$10*1000)/100)</f>
        <v>4.056</v>
      </c>
      <c r="R43" s="82">
        <f>IF('3g Gas distribution charges'!S17="","-",('3g Gas distribution charges'!S17*'3a Demand'!$C$10*1000)/100)</f>
        <v>4.056</v>
      </c>
      <c r="S43" s="82">
        <f>IF('3g Gas distribution charges'!T17="","-",('3g Gas distribution charges'!T17*'3a Demand'!$C$10*1000)/100)</f>
        <v>4.0680000000000005</v>
      </c>
      <c r="T43" s="82">
        <f>IF('3g Gas distribution charges'!U17="","-",('3g Gas distribution charges'!U17*'3a Demand'!$C$10*1000)/100)</f>
        <v>4.0680000000000005</v>
      </c>
      <c r="U43" s="82">
        <f>IF('3g Gas distribution charges'!V17="","-",('3g Gas distribution charges'!V17*'3a Demand'!$C$10*1000)/100)</f>
        <v>3.72</v>
      </c>
      <c r="V43" s="82">
        <f>IF('3g Gas distribution charges'!W17="","-",('3g Gas distribution charges'!W17*'3a Demand'!$C$10*1000)/100)</f>
        <v>3.72</v>
      </c>
      <c r="W43" s="82">
        <f>IF('3g Gas distribution charges'!X17="","-",('3g Gas distribution charges'!X17*'3a Demand'!$C$10*1000)/100)</f>
        <v>4.2959999999999994</v>
      </c>
      <c r="X43" s="82">
        <f>IF('3g Gas distribution charges'!Y17="","-",('3g Gas distribution charges'!Y17*'3a Demand'!$C$10*1000)/100)</f>
        <v>4.2959999999999994</v>
      </c>
      <c r="Y43" s="82" t="str">
        <f>IF('3g Gas distribution charges'!Z17="","-",('3g Gas distribution charges'!Z17*'3a Demand'!$C$10*1000)/100)</f>
        <v>-</v>
      </c>
      <c r="Z43" s="82" t="str">
        <f>IF('3g Gas distribution charges'!AA17="","-",('3g Gas distribution charges'!AA17*'3a Demand'!$C$10*1000)/100)</f>
        <v>-</v>
      </c>
      <c r="AA43" s="10"/>
    </row>
    <row r="44" spans="1:27" s="14" customFormat="1" ht="11.25">
      <c r="A44" s="10"/>
      <c r="B44" s="201"/>
      <c r="C44" s="201"/>
      <c r="D44" s="74" t="s">
        <v>162</v>
      </c>
      <c r="E44" s="189"/>
      <c r="F44" s="29"/>
      <c r="G44" s="82">
        <f>IF('3g Gas distribution charges'!H18="","-",('3g Gas distribution charges'!H18*'3a Demand'!$C$10*1000)/100)</f>
        <v>3.1679999999999997</v>
      </c>
      <c r="H44" s="82">
        <f>IF('3g Gas distribution charges'!I18="","-",('3g Gas distribution charges'!I18*'3a Demand'!$C$10*1000)/100)</f>
        <v>3.1679999999999997</v>
      </c>
      <c r="I44" s="82">
        <f>IF('3g Gas distribution charges'!J18="","-",('3g Gas distribution charges'!J18*'3a Demand'!$C$10*1000)/100)</f>
        <v>3.4560000000000004</v>
      </c>
      <c r="J44" s="82">
        <f>IF('3g Gas distribution charges'!K18="","-",('3g Gas distribution charges'!K18*'3a Demand'!$C$10*1000)/100)</f>
        <v>3.4560000000000004</v>
      </c>
      <c r="K44" s="82">
        <f>IF('3g Gas distribution charges'!L18="","-",('3g Gas distribution charges'!L18*'3a Demand'!$C$10*1000)/100)</f>
        <v>3.4560000000000004</v>
      </c>
      <c r="L44" s="82">
        <f>IF('3g Gas distribution charges'!M18="","-",('3g Gas distribution charges'!M18*'3a Demand'!$C$10*1000)/100)</f>
        <v>3.4560000000000004</v>
      </c>
      <c r="M44" s="82">
        <f>IF('3g Gas distribution charges'!N18="","-",('3g Gas distribution charges'!N18*'3a Demand'!$C$10*1000)/100)</f>
        <v>3.6360000000000001</v>
      </c>
      <c r="N44" s="82">
        <f>IF('3g Gas distribution charges'!O18="","-",('3g Gas distribution charges'!O18*'3a Demand'!$C$10*1000)/100)</f>
        <v>3.6360000000000001</v>
      </c>
      <c r="O44" s="29"/>
      <c r="P44" s="82">
        <f>IF('3g Gas distribution charges'!Q18="","-",('3g Gas distribution charges'!Q18*'3a Demand'!$C$10*1000)/100)</f>
        <v>3.6360000000000001</v>
      </c>
      <c r="Q44" s="82">
        <f>IF('3g Gas distribution charges'!R18="","-",('3g Gas distribution charges'!R18*'3a Demand'!$C$10*1000)/100)</f>
        <v>3.6719999999999997</v>
      </c>
      <c r="R44" s="82">
        <f>IF('3g Gas distribution charges'!S18="","-",('3g Gas distribution charges'!S18*'3a Demand'!$C$10*1000)/100)</f>
        <v>3.6719999999999997</v>
      </c>
      <c r="S44" s="82">
        <f>IF('3g Gas distribution charges'!T18="","-",('3g Gas distribution charges'!T18*'3a Demand'!$C$10*1000)/100)</f>
        <v>3.9960000000000009</v>
      </c>
      <c r="T44" s="82">
        <f>IF('3g Gas distribution charges'!U18="","-",('3g Gas distribution charges'!U18*'3a Demand'!$C$10*1000)/100)</f>
        <v>3.9960000000000009</v>
      </c>
      <c r="U44" s="82">
        <f>IF('3g Gas distribution charges'!V18="","-",('3g Gas distribution charges'!V18*'3a Demand'!$C$10*1000)/100)</f>
        <v>3.3239999999999998</v>
      </c>
      <c r="V44" s="82">
        <f>IF('3g Gas distribution charges'!W18="","-",('3g Gas distribution charges'!W18*'3a Demand'!$C$10*1000)/100)</f>
        <v>3.3239999999999998</v>
      </c>
      <c r="W44" s="82">
        <f>IF('3g Gas distribution charges'!X18="","-",('3g Gas distribution charges'!X18*'3a Demand'!$C$10*1000)/100)</f>
        <v>4.0919999999999996</v>
      </c>
      <c r="X44" s="82">
        <f>IF('3g Gas distribution charges'!Y18="","-",('3g Gas distribution charges'!Y18*'3a Demand'!$C$10*1000)/100)</f>
        <v>4.0919999999999996</v>
      </c>
      <c r="Y44" s="82" t="str">
        <f>IF('3g Gas distribution charges'!Z18="","-",('3g Gas distribution charges'!Z18*'3a Demand'!$C$10*1000)/100)</f>
        <v>-</v>
      </c>
      <c r="Z44" s="82" t="str">
        <f>IF('3g Gas distribution charges'!AA18="","-",('3g Gas distribution charges'!AA18*'3a Demand'!$C$10*1000)/100)</f>
        <v>-</v>
      </c>
      <c r="AA44" s="10"/>
    </row>
    <row r="45" spans="1:27" s="14" customFormat="1" ht="11.25">
      <c r="A45" s="10"/>
      <c r="B45" s="201"/>
      <c r="C45" s="201"/>
      <c r="D45" s="74" t="s">
        <v>163</v>
      </c>
      <c r="E45" s="189"/>
      <c r="F45" s="29"/>
      <c r="G45" s="82">
        <f>IF('3g Gas distribution charges'!H19="","-",('3g Gas distribution charges'!H19*'3a Demand'!$C$10*1000)/100)</f>
        <v>3.948</v>
      </c>
      <c r="H45" s="82">
        <f>IF('3g Gas distribution charges'!I19="","-",('3g Gas distribution charges'!I19*'3a Demand'!$C$10*1000)/100)</f>
        <v>3.948</v>
      </c>
      <c r="I45" s="82">
        <f>IF('3g Gas distribution charges'!J19="","-",('3g Gas distribution charges'!J19*'3a Demand'!$C$10*1000)/100)</f>
        <v>4.0439999999999996</v>
      </c>
      <c r="J45" s="82">
        <f>IF('3g Gas distribution charges'!K19="","-",('3g Gas distribution charges'!K19*'3a Demand'!$C$10*1000)/100)</f>
        <v>4.0439999999999996</v>
      </c>
      <c r="K45" s="82">
        <f>IF('3g Gas distribution charges'!L19="","-",('3g Gas distribution charges'!L19*'3a Demand'!$C$10*1000)/100)</f>
        <v>3.96</v>
      </c>
      <c r="L45" s="82">
        <f>IF('3g Gas distribution charges'!M19="","-",('3g Gas distribution charges'!M19*'3a Demand'!$C$10*1000)/100)</f>
        <v>3.96</v>
      </c>
      <c r="M45" s="82">
        <f>IF('3g Gas distribution charges'!N19="","-",('3g Gas distribution charges'!N19*'3a Demand'!$C$10*1000)/100)</f>
        <v>4.26</v>
      </c>
      <c r="N45" s="82">
        <f>IF('3g Gas distribution charges'!O19="","-",('3g Gas distribution charges'!O19*'3a Demand'!$C$10*1000)/100)</f>
        <v>4.26</v>
      </c>
      <c r="O45" s="29"/>
      <c r="P45" s="82">
        <f>IF('3g Gas distribution charges'!Q19="","-",('3g Gas distribution charges'!Q19*'3a Demand'!$C$10*1000)/100)</f>
        <v>4.26</v>
      </c>
      <c r="Q45" s="82">
        <f>IF('3g Gas distribution charges'!R19="","-",('3g Gas distribution charges'!R19*'3a Demand'!$C$10*1000)/100)</f>
        <v>4.4039999999999999</v>
      </c>
      <c r="R45" s="82">
        <f>IF('3g Gas distribution charges'!S19="","-",('3g Gas distribution charges'!S19*'3a Demand'!$C$10*1000)/100)</f>
        <v>4.4039999999999999</v>
      </c>
      <c r="S45" s="82">
        <f>IF('3g Gas distribution charges'!T19="","-",('3g Gas distribution charges'!T19*'3a Demand'!$C$10*1000)/100)</f>
        <v>4.379999999999999</v>
      </c>
      <c r="T45" s="82">
        <f>IF('3g Gas distribution charges'!U19="","-",('3g Gas distribution charges'!U19*'3a Demand'!$C$10*1000)/100)</f>
        <v>4.379999999999999</v>
      </c>
      <c r="U45" s="82">
        <f>IF('3g Gas distribution charges'!V19="","-",('3g Gas distribution charges'!V19*'3a Demand'!$C$10*1000)/100)</f>
        <v>3.8160000000000003</v>
      </c>
      <c r="V45" s="82">
        <f>IF('3g Gas distribution charges'!W19="","-",('3g Gas distribution charges'!W19*'3a Demand'!$C$10*1000)/100)</f>
        <v>3.8160000000000003</v>
      </c>
      <c r="W45" s="82">
        <f>IF('3g Gas distribution charges'!X19="","-",('3g Gas distribution charges'!X19*'3a Demand'!$C$10*1000)/100)</f>
        <v>4.3559999999999999</v>
      </c>
      <c r="X45" s="82">
        <f>IF('3g Gas distribution charges'!Y19="","-",('3g Gas distribution charges'!Y19*'3a Demand'!$C$10*1000)/100)</f>
        <v>4.3559999999999999</v>
      </c>
      <c r="Y45" s="82" t="str">
        <f>IF('3g Gas distribution charges'!Z19="","-",('3g Gas distribution charges'!Z19*'3a Demand'!$C$10*1000)/100)</f>
        <v>-</v>
      </c>
      <c r="Z45" s="82" t="str">
        <f>IF('3g Gas distribution charges'!AA19="","-",('3g Gas distribution charges'!AA19*'3a Demand'!$C$10*1000)/100)</f>
        <v>-</v>
      </c>
      <c r="AA45" s="10"/>
    </row>
    <row r="46" spans="1:27" s="14" customFormat="1" ht="11.25">
      <c r="A46" s="10"/>
      <c r="B46" s="201"/>
      <c r="C46" s="201"/>
      <c r="D46" s="74" t="s">
        <v>164</v>
      </c>
      <c r="E46" s="189"/>
      <c r="F46" s="29"/>
      <c r="G46" s="82">
        <f>IF('3g Gas distribution charges'!H20="","-",('3g Gas distribution charges'!H20*'3a Demand'!$C$10*1000)/100)</f>
        <v>3.948</v>
      </c>
      <c r="H46" s="82">
        <f>IF('3g Gas distribution charges'!I20="","-",('3g Gas distribution charges'!I20*'3a Demand'!$C$10*1000)/100)</f>
        <v>3.948</v>
      </c>
      <c r="I46" s="82">
        <f>IF('3g Gas distribution charges'!J20="","-",('3g Gas distribution charges'!J20*'3a Demand'!$C$10*1000)/100)</f>
        <v>4.0439999999999996</v>
      </c>
      <c r="J46" s="82">
        <f>IF('3g Gas distribution charges'!K20="","-",('3g Gas distribution charges'!K20*'3a Demand'!$C$10*1000)/100)</f>
        <v>4.0439999999999996</v>
      </c>
      <c r="K46" s="82">
        <f>IF('3g Gas distribution charges'!L20="","-",('3g Gas distribution charges'!L20*'3a Demand'!$C$10*1000)/100)</f>
        <v>3.96</v>
      </c>
      <c r="L46" s="82">
        <f>IF('3g Gas distribution charges'!M20="","-",('3g Gas distribution charges'!M20*'3a Demand'!$C$10*1000)/100)</f>
        <v>3.96</v>
      </c>
      <c r="M46" s="82">
        <f>IF('3g Gas distribution charges'!N20="","-",('3g Gas distribution charges'!N20*'3a Demand'!$C$10*1000)/100)</f>
        <v>4.26</v>
      </c>
      <c r="N46" s="82">
        <f>IF('3g Gas distribution charges'!O20="","-",('3g Gas distribution charges'!O20*'3a Demand'!$C$10*1000)/100)</f>
        <v>4.26</v>
      </c>
      <c r="O46" s="29"/>
      <c r="P46" s="82">
        <f>IF('3g Gas distribution charges'!Q20="","-",('3g Gas distribution charges'!Q20*'3a Demand'!$C$10*1000)/100)</f>
        <v>4.26</v>
      </c>
      <c r="Q46" s="82">
        <f>IF('3g Gas distribution charges'!R20="","-",('3g Gas distribution charges'!R20*'3a Demand'!$C$10*1000)/100)</f>
        <v>4.4039999999999999</v>
      </c>
      <c r="R46" s="82">
        <f>IF('3g Gas distribution charges'!S20="","-",('3g Gas distribution charges'!S20*'3a Demand'!$C$10*1000)/100)</f>
        <v>4.4039999999999999</v>
      </c>
      <c r="S46" s="82">
        <f>IF('3g Gas distribution charges'!T20="","-",('3g Gas distribution charges'!T20*'3a Demand'!$C$10*1000)/100)</f>
        <v>4.379999999999999</v>
      </c>
      <c r="T46" s="82">
        <f>IF('3g Gas distribution charges'!U20="","-",('3g Gas distribution charges'!U20*'3a Demand'!$C$10*1000)/100)</f>
        <v>4.379999999999999</v>
      </c>
      <c r="U46" s="82">
        <f>IF('3g Gas distribution charges'!V20="","-",('3g Gas distribution charges'!V20*'3a Demand'!$C$10*1000)/100)</f>
        <v>3.8160000000000003</v>
      </c>
      <c r="V46" s="82">
        <f>IF('3g Gas distribution charges'!W20="","-",('3g Gas distribution charges'!W20*'3a Demand'!$C$10*1000)/100)</f>
        <v>3.8160000000000003</v>
      </c>
      <c r="W46" s="82">
        <f>IF('3g Gas distribution charges'!X20="","-",('3g Gas distribution charges'!X20*'3a Demand'!$C$10*1000)/100)</f>
        <v>4.3559999999999999</v>
      </c>
      <c r="X46" s="82">
        <f>IF('3g Gas distribution charges'!Y20="","-",('3g Gas distribution charges'!Y20*'3a Demand'!$C$10*1000)/100)</f>
        <v>4.3559999999999999</v>
      </c>
      <c r="Y46" s="82" t="str">
        <f>IF('3g Gas distribution charges'!Z20="","-",('3g Gas distribution charges'!Z20*'3a Demand'!$C$10*1000)/100)</f>
        <v>-</v>
      </c>
      <c r="Z46" s="82" t="str">
        <f>IF('3g Gas distribution charges'!AA20="","-",('3g Gas distribution charges'!AA20*'3a Demand'!$C$10*1000)/100)</f>
        <v>-</v>
      </c>
      <c r="AA46" s="10"/>
    </row>
    <row r="47" spans="1:27" s="14" customFormat="1" ht="11.25">
      <c r="A47" s="10"/>
      <c r="B47" s="201"/>
      <c r="C47" s="201"/>
      <c r="D47" s="74" t="s">
        <v>165</v>
      </c>
      <c r="E47" s="189"/>
      <c r="F47" s="29"/>
      <c r="G47" s="82">
        <f>IF('3g Gas distribution charges'!H21="","-",('3g Gas distribution charges'!H21*'3a Demand'!$C$10*1000)/100)</f>
        <v>3.4560000000000004</v>
      </c>
      <c r="H47" s="82">
        <f>IF('3g Gas distribution charges'!I21="","-",('3g Gas distribution charges'!I21*'3a Demand'!$C$10*1000)/100)</f>
        <v>3.4560000000000004</v>
      </c>
      <c r="I47" s="82">
        <f>IF('3g Gas distribution charges'!J21="","-",('3g Gas distribution charges'!J21*'3a Demand'!$C$10*1000)/100)</f>
        <v>3.552</v>
      </c>
      <c r="J47" s="82">
        <f>IF('3g Gas distribution charges'!K21="","-",('3g Gas distribution charges'!K21*'3a Demand'!$C$10*1000)/100)</f>
        <v>3.552</v>
      </c>
      <c r="K47" s="82">
        <f>IF('3g Gas distribution charges'!L21="","-",('3g Gas distribution charges'!L21*'3a Demand'!$C$10*1000)/100)</f>
        <v>3.0239999999999996</v>
      </c>
      <c r="L47" s="82">
        <f>IF('3g Gas distribution charges'!M21="","-",('3g Gas distribution charges'!M21*'3a Demand'!$C$10*1000)/100)</f>
        <v>3.0239999999999996</v>
      </c>
      <c r="M47" s="82">
        <f>IF('3g Gas distribution charges'!N21="","-",('3g Gas distribution charges'!N21*'3a Demand'!$C$10*1000)/100)</f>
        <v>3.7920000000000003</v>
      </c>
      <c r="N47" s="82">
        <f>IF('3g Gas distribution charges'!O21="","-",('3g Gas distribution charges'!O21*'3a Demand'!$C$10*1000)/100)</f>
        <v>3.7920000000000003</v>
      </c>
      <c r="O47" s="29"/>
      <c r="P47" s="82">
        <f>IF('3g Gas distribution charges'!Q21="","-",('3g Gas distribution charges'!Q21*'3a Demand'!$C$10*1000)/100)</f>
        <v>3.7920000000000003</v>
      </c>
      <c r="Q47" s="82">
        <f>IF('3g Gas distribution charges'!R21="","-",('3g Gas distribution charges'!R21*'3a Demand'!$C$10*1000)/100)</f>
        <v>4.1520000000000001</v>
      </c>
      <c r="R47" s="82">
        <f>IF('3g Gas distribution charges'!S21="","-",('3g Gas distribution charges'!S21*'3a Demand'!$C$10*1000)/100)</f>
        <v>4.1520000000000001</v>
      </c>
      <c r="S47" s="82">
        <f>IF('3g Gas distribution charges'!T21="","-",('3g Gas distribution charges'!T21*'3a Demand'!$C$10*1000)/100)</f>
        <v>4.008</v>
      </c>
      <c r="T47" s="82">
        <f>IF('3g Gas distribution charges'!U21="","-",('3g Gas distribution charges'!U21*'3a Demand'!$C$10*1000)/100)</f>
        <v>4.008</v>
      </c>
      <c r="U47" s="82">
        <f>IF('3g Gas distribution charges'!V21="","-",('3g Gas distribution charges'!V21*'3a Demand'!$C$10*1000)/100)</f>
        <v>4.1879999999999997</v>
      </c>
      <c r="V47" s="82">
        <f>IF('3g Gas distribution charges'!W21="","-",('3g Gas distribution charges'!W21*'3a Demand'!$C$10*1000)/100)</f>
        <v>4.1879999999999997</v>
      </c>
      <c r="W47" s="82">
        <f>IF('3g Gas distribution charges'!X21="","-",('3g Gas distribution charges'!X21*'3a Demand'!$C$10*1000)/100)</f>
        <v>4.3199999999999994</v>
      </c>
      <c r="X47" s="82">
        <f>IF('3g Gas distribution charges'!Y21="","-",('3g Gas distribution charges'!Y21*'3a Demand'!$C$10*1000)/100)</f>
        <v>4.3199999999999994</v>
      </c>
      <c r="Y47" s="82" t="str">
        <f>IF('3g Gas distribution charges'!Z21="","-",('3g Gas distribution charges'!Z21*'3a Demand'!$C$10*1000)/100)</f>
        <v>-</v>
      </c>
      <c r="Z47" s="82" t="str">
        <f>IF('3g Gas distribution charges'!AA21="","-",('3g Gas distribution charges'!AA21*'3a Demand'!$C$10*1000)/100)</f>
        <v>-</v>
      </c>
      <c r="AA47" s="10"/>
    </row>
    <row r="48" spans="1:27" s="14" customFormat="1" ht="11.25">
      <c r="A48" s="10"/>
      <c r="B48" s="201"/>
      <c r="C48" s="201"/>
      <c r="D48" s="74" t="s">
        <v>166</v>
      </c>
      <c r="E48" s="189"/>
      <c r="F48" s="29"/>
      <c r="G48" s="82">
        <f>IF('3g Gas distribution charges'!H22="","-",('3g Gas distribution charges'!H22*'3a Demand'!$C$10*1000)/100)</f>
        <v>3.42</v>
      </c>
      <c r="H48" s="82">
        <f>IF('3g Gas distribution charges'!I22="","-",('3g Gas distribution charges'!I22*'3a Demand'!$C$10*1000)/100)</f>
        <v>3.42</v>
      </c>
      <c r="I48" s="82">
        <f>IF('3g Gas distribution charges'!J22="","-",('3g Gas distribution charges'!J22*'3a Demand'!$C$10*1000)/100)</f>
        <v>3.36</v>
      </c>
      <c r="J48" s="82">
        <f>IF('3g Gas distribution charges'!K22="","-",('3g Gas distribution charges'!K22*'3a Demand'!$C$10*1000)/100)</f>
        <v>3.36</v>
      </c>
      <c r="K48" s="82">
        <f>IF('3g Gas distribution charges'!L22="","-",('3g Gas distribution charges'!L22*'3a Demand'!$C$10*1000)/100)</f>
        <v>3.7439999999999998</v>
      </c>
      <c r="L48" s="82">
        <f>IF('3g Gas distribution charges'!M22="","-",('3g Gas distribution charges'!M22*'3a Demand'!$C$10*1000)/100)</f>
        <v>3.7439999999999998</v>
      </c>
      <c r="M48" s="82">
        <f>IF('3g Gas distribution charges'!N22="","-",('3g Gas distribution charges'!N22*'3a Demand'!$C$10*1000)/100)</f>
        <v>3.8760000000000008</v>
      </c>
      <c r="N48" s="82">
        <f>IF('3g Gas distribution charges'!O22="","-",('3g Gas distribution charges'!O22*'3a Demand'!$C$10*1000)/100)</f>
        <v>3.8760000000000008</v>
      </c>
      <c r="O48" s="29"/>
      <c r="P48" s="82">
        <f>IF('3g Gas distribution charges'!Q22="","-",('3g Gas distribution charges'!Q22*'3a Demand'!$C$10*1000)/100)</f>
        <v>3.8760000000000008</v>
      </c>
      <c r="Q48" s="82">
        <f>IF('3g Gas distribution charges'!R22="","-",('3g Gas distribution charges'!R22*'3a Demand'!$C$10*1000)/100)</f>
        <v>3.9960000000000009</v>
      </c>
      <c r="R48" s="82">
        <f>IF('3g Gas distribution charges'!S22="","-",('3g Gas distribution charges'!S22*'3a Demand'!$C$10*1000)/100)</f>
        <v>3.9960000000000009</v>
      </c>
      <c r="S48" s="82">
        <f>IF('3g Gas distribution charges'!T22="","-",('3g Gas distribution charges'!T22*'3a Demand'!$C$10*1000)/100)</f>
        <v>3.9119999999999999</v>
      </c>
      <c r="T48" s="82">
        <f>IF('3g Gas distribution charges'!U22="","-",('3g Gas distribution charges'!U22*'3a Demand'!$C$10*1000)/100)</f>
        <v>3.9119999999999999</v>
      </c>
      <c r="U48" s="82">
        <f>IF('3g Gas distribution charges'!V22="","-",('3g Gas distribution charges'!V22*'3a Demand'!$C$10*1000)/100)</f>
        <v>3.7439999999999998</v>
      </c>
      <c r="V48" s="82">
        <f>IF('3g Gas distribution charges'!W22="","-",('3g Gas distribution charges'!W22*'3a Demand'!$C$10*1000)/100)</f>
        <v>3.7439999999999998</v>
      </c>
      <c r="W48" s="82">
        <f>IF('3g Gas distribution charges'!X22="","-",('3g Gas distribution charges'!X22*'3a Demand'!$C$10*1000)/100)</f>
        <v>4.4399999999999995</v>
      </c>
      <c r="X48" s="82">
        <f>IF('3g Gas distribution charges'!Y22="","-",('3g Gas distribution charges'!Y22*'3a Demand'!$C$10*1000)/100)</f>
        <v>4.4399999999999995</v>
      </c>
      <c r="Y48" s="82" t="str">
        <f>IF('3g Gas distribution charges'!Z22="","-",('3g Gas distribution charges'!Z22*'3a Demand'!$C$10*1000)/100)</f>
        <v>-</v>
      </c>
      <c r="Z48" s="82" t="str">
        <f>IF('3g Gas distribution charges'!AA22="","-",('3g Gas distribution charges'!AA22*'3a Demand'!$C$10*1000)/100)</f>
        <v>-</v>
      </c>
      <c r="AA48" s="10"/>
    </row>
    <row r="49" spans="1:27" s="14" customFormat="1" ht="11.25">
      <c r="A49" s="10"/>
      <c r="B49" s="201"/>
      <c r="C49" s="201"/>
      <c r="D49" s="74" t="s">
        <v>167</v>
      </c>
      <c r="E49" s="189"/>
      <c r="F49" s="29"/>
      <c r="G49" s="82">
        <f>IF('3g Gas distribution charges'!H23="","-",('3g Gas distribution charges'!H23*'3a Demand'!$C$10*1000)/100)</f>
        <v>3.4560000000000004</v>
      </c>
      <c r="H49" s="82">
        <f>IF('3g Gas distribution charges'!I23="","-",('3g Gas distribution charges'!I23*'3a Demand'!$C$10*1000)/100)</f>
        <v>3.4560000000000004</v>
      </c>
      <c r="I49" s="82">
        <f>IF('3g Gas distribution charges'!J23="","-",('3g Gas distribution charges'!J23*'3a Demand'!$C$10*1000)/100)</f>
        <v>3.552</v>
      </c>
      <c r="J49" s="82">
        <f>IF('3g Gas distribution charges'!K23="","-",('3g Gas distribution charges'!K23*'3a Demand'!$C$10*1000)/100)</f>
        <v>3.552</v>
      </c>
      <c r="K49" s="82">
        <f>IF('3g Gas distribution charges'!L23="","-",('3g Gas distribution charges'!L23*'3a Demand'!$C$10*1000)/100)</f>
        <v>3.0239999999999996</v>
      </c>
      <c r="L49" s="82">
        <f>IF('3g Gas distribution charges'!M23="","-",('3g Gas distribution charges'!M23*'3a Demand'!$C$10*1000)/100)</f>
        <v>3.0239999999999996</v>
      </c>
      <c r="M49" s="82">
        <f>IF('3g Gas distribution charges'!N23="","-",('3g Gas distribution charges'!N23*'3a Demand'!$C$10*1000)/100)</f>
        <v>3.7920000000000003</v>
      </c>
      <c r="N49" s="82">
        <f>IF('3g Gas distribution charges'!O23="","-",('3g Gas distribution charges'!O23*'3a Demand'!$C$10*1000)/100)</f>
        <v>3.7920000000000003</v>
      </c>
      <c r="O49" s="29"/>
      <c r="P49" s="82">
        <f>IF('3g Gas distribution charges'!Q23="","-",('3g Gas distribution charges'!Q23*'3a Demand'!$C$10*1000)/100)</f>
        <v>3.7920000000000003</v>
      </c>
      <c r="Q49" s="82">
        <f>IF('3g Gas distribution charges'!R23="","-",('3g Gas distribution charges'!R23*'3a Demand'!$C$10*1000)/100)</f>
        <v>4.1520000000000001</v>
      </c>
      <c r="R49" s="82">
        <f>IF('3g Gas distribution charges'!S23="","-",('3g Gas distribution charges'!S23*'3a Demand'!$C$10*1000)/100)</f>
        <v>4.1520000000000001</v>
      </c>
      <c r="S49" s="82">
        <f>IF('3g Gas distribution charges'!T23="","-",('3g Gas distribution charges'!T23*'3a Demand'!$C$10*1000)/100)</f>
        <v>4.008</v>
      </c>
      <c r="T49" s="82">
        <f>IF('3g Gas distribution charges'!U23="","-",('3g Gas distribution charges'!U23*'3a Demand'!$C$10*1000)/100)</f>
        <v>4.008</v>
      </c>
      <c r="U49" s="82">
        <f>IF('3g Gas distribution charges'!V23="","-",('3g Gas distribution charges'!V23*'3a Demand'!$C$10*1000)/100)</f>
        <v>4.1879999999999997</v>
      </c>
      <c r="V49" s="82">
        <f>IF('3g Gas distribution charges'!W23="","-",('3g Gas distribution charges'!W23*'3a Demand'!$C$10*1000)/100)</f>
        <v>4.1879999999999997</v>
      </c>
      <c r="W49" s="82">
        <f>IF('3g Gas distribution charges'!X23="","-",('3g Gas distribution charges'!X23*'3a Demand'!$C$10*1000)/100)</f>
        <v>4.3199999999999994</v>
      </c>
      <c r="X49" s="82">
        <f>IF('3g Gas distribution charges'!Y23="","-",('3g Gas distribution charges'!Y23*'3a Demand'!$C$10*1000)/100)</f>
        <v>4.3199999999999994</v>
      </c>
      <c r="Y49" s="82" t="str">
        <f>IF('3g Gas distribution charges'!Z23="","-",('3g Gas distribution charges'!Z23*'3a Demand'!$C$10*1000)/100)</f>
        <v>-</v>
      </c>
      <c r="Z49" s="82" t="str">
        <f>IF('3g Gas distribution charges'!AA23="","-",('3g Gas distribution charges'!AA23*'3a Demand'!$C$10*1000)/100)</f>
        <v>-</v>
      </c>
      <c r="AA49" s="10"/>
    </row>
    <row r="50" spans="1:27" s="14" customFormat="1" ht="11.25">
      <c r="A50" s="10"/>
      <c r="B50" s="201"/>
      <c r="C50" s="201"/>
      <c r="D50" s="74" t="s">
        <v>168</v>
      </c>
      <c r="E50" s="189"/>
      <c r="F50" s="29"/>
      <c r="G50" s="82">
        <f>IF('3g Gas distribution charges'!H24="","-",('3g Gas distribution charges'!H24*'3a Demand'!$C$10*1000)/100)</f>
        <v>3.4560000000000004</v>
      </c>
      <c r="H50" s="82">
        <f>IF('3g Gas distribution charges'!I24="","-",('3g Gas distribution charges'!I24*'3a Demand'!$C$10*1000)/100)</f>
        <v>3.4560000000000004</v>
      </c>
      <c r="I50" s="82">
        <f>IF('3g Gas distribution charges'!J24="","-",('3g Gas distribution charges'!J24*'3a Demand'!$C$10*1000)/100)</f>
        <v>3.552</v>
      </c>
      <c r="J50" s="82">
        <f>IF('3g Gas distribution charges'!K24="","-",('3g Gas distribution charges'!K24*'3a Demand'!$C$10*1000)/100)</f>
        <v>3.552</v>
      </c>
      <c r="K50" s="82">
        <f>IF('3g Gas distribution charges'!L24="","-",('3g Gas distribution charges'!L24*'3a Demand'!$C$10*1000)/100)</f>
        <v>3.0239999999999996</v>
      </c>
      <c r="L50" s="82">
        <f>IF('3g Gas distribution charges'!M24="","-",('3g Gas distribution charges'!M24*'3a Demand'!$C$10*1000)/100)</f>
        <v>3.0239999999999996</v>
      </c>
      <c r="M50" s="82">
        <f>IF('3g Gas distribution charges'!N24="","-",('3g Gas distribution charges'!N24*'3a Demand'!$C$10*1000)/100)</f>
        <v>3.7920000000000003</v>
      </c>
      <c r="N50" s="82">
        <f>IF('3g Gas distribution charges'!O24="","-",('3g Gas distribution charges'!O24*'3a Demand'!$C$10*1000)/100)</f>
        <v>3.7920000000000003</v>
      </c>
      <c r="O50" s="29"/>
      <c r="P50" s="82">
        <f>IF('3g Gas distribution charges'!Q24="","-",('3g Gas distribution charges'!Q24*'3a Demand'!$C$10*1000)/100)</f>
        <v>3.7920000000000003</v>
      </c>
      <c r="Q50" s="82">
        <f>IF('3g Gas distribution charges'!R24="","-",('3g Gas distribution charges'!R24*'3a Demand'!$C$10*1000)/100)</f>
        <v>4.1520000000000001</v>
      </c>
      <c r="R50" s="82">
        <f>IF('3g Gas distribution charges'!S24="","-",('3g Gas distribution charges'!S24*'3a Demand'!$C$10*1000)/100)</f>
        <v>4.1520000000000001</v>
      </c>
      <c r="S50" s="82">
        <f>IF('3g Gas distribution charges'!T24="","-",('3g Gas distribution charges'!T24*'3a Demand'!$C$10*1000)/100)</f>
        <v>4.008</v>
      </c>
      <c r="T50" s="82">
        <f>IF('3g Gas distribution charges'!U24="","-",('3g Gas distribution charges'!U24*'3a Demand'!$C$10*1000)/100)</f>
        <v>4.008</v>
      </c>
      <c r="U50" s="82">
        <f>IF('3g Gas distribution charges'!V24="","-",('3g Gas distribution charges'!V24*'3a Demand'!$C$10*1000)/100)</f>
        <v>4.1879999999999997</v>
      </c>
      <c r="V50" s="82">
        <f>IF('3g Gas distribution charges'!W24="","-",('3g Gas distribution charges'!W24*'3a Demand'!$C$10*1000)/100)</f>
        <v>4.1879999999999997</v>
      </c>
      <c r="W50" s="82">
        <f>IF('3g Gas distribution charges'!X24="","-",('3g Gas distribution charges'!X24*'3a Demand'!$C$10*1000)/100)</f>
        <v>4.3199999999999994</v>
      </c>
      <c r="X50" s="82">
        <f>IF('3g Gas distribution charges'!Y24="","-",('3g Gas distribution charges'!Y24*'3a Demand'!$C$10*1000)/100)</f>
        <v>4.3199999999999994</v>
      </c>
      <c r="Y50" s="82" t="str">
        <f>IF('3g Gas distribution charges'!Z24="","-",('3g Gas distribution charges'!Z24*'3a Demand'!$C$10*1000)/100)</f>
        <v>-</v>
      </c>
      <c r="Z50" s="82" t="str">
        <f>IF('3g Gas distribution charges'!AA24="","-",('3g Gas distribution charges'!AA24*'3a Demand'!$C$10*1000)/100)</f>
        <v>-</v>
      </c>
      <c r="AA50" s="10"/>
    </row>
    <row r="51" spans="1:27" s="14" customFormat="1" ht="12.6" customHeight="1">
      <c r="A51" s="10"/>
      <c r="B51" s="201" t="s">
        <v>189</v>
      </c>
      <c r="C51" s="201" t="s">
        <v>129</v>
      </c>
      <c r="D51" s="74" t="s">
        <v>156</v>
      </c>
      <c r="E51" s="189"/>
      <c r="F51" s="29"/>
      <c r="G51" s="83">
        <f>IF('3g Gas distribution charges'!H25="","-",'3g Gas distribution charges'!H25*G12*3.65)</f>
        <v>68.09032258064515</v>
      </c>
      <c r="H51" s="83">
        <f>IF('3g Gas distribution charges'!I25="","-",'3g Gas distribution charges'!I25*H12*3.65)</f>
        <v>68.09032258064515</v>
      </c>
      <c r="I51" s="83">
        <f>IF('3g Gas distribution charges'!J25="","-",'3g Gas distribution charges'!J25*I12*3.65)</f>
        <v>65.00636942675159</v>
      </c>
      <c r="J51" s="83">
        <f>IF('3g Gas distribution charges'!K25="","-",'3g Gas distribution charges'!K25*J12*3.65)</f>
        <v>65.00636942675159</v>
      </c>
      <c r="K51" s="83">
        <f>IF('3g Gas distribution charges'!L25="","-",'3g Gas distribution charges'!L25*K12*3.65)</f>
        <v>66.13333333333334</v>
      </c>
      <c r="L51" s="83">
        <f>IF('3g Gas distribution charges'!M25="","-",'3g Gas distribution charges'!M25*L12*3.65)</f>
        <v>66.13333333333334</v>
      </c>
      <c r="M51" s="83">
        <f>IF('3g Gas distribution charges'!N25="","-",'3g Gas distribution charges'!N25*M12*3.65)</f>
        <v>68.178343949044589</v>
      </c>
      <c r="N51" s="83">
        <f>IF('3g Gas distribution charges'!O25="","-",'3g Gas distribution charges'!O25*N12*3.65)</f>
        <v>68.178343949044589</v>
      </c>
      <c r="O51" s="29"/>
      <c r="P51" s="83">
        <f>IF('3g Gas distribution charges'!Q25="","-",'3g Gas distribution charges'!Q25*P12*3.65)</f>
        <v>68.178343949044589</v>
      </c>
      <c r="Q51" s="83">
        <f>IF('3g Gas distribution charges'!R25="","-",'3g Gas distribution charges'!R25*Q12*3.65)</f>
        <v>67.367088607594937</v>
      </c>
      <c r="R51" s="83">
        <f>IF('3g Gas distribution charges'!S25="","-",'3g Gas distribution charges'!S25*R12*3.65)</f>
        <v>67.367088607594937</v>
      </c>
      <c r="S51" s="83">
        <f>IF('3g Gas distribution charges'!T25="","-",'3g Gas distribution charges'!T25*S12*3.65)</f>
        <v>67.542857142857159</v>
      </c>
      <c r="T51" s="83">
        <f>IF('3g Gas distribution charges'!U25="","-",'3g Gas distribution charges'!U25*T12*3.65)</f>
        <v>67.542857142857159</v>
      </c>
      <c r="U51" s="83">
        <f>IF('3g Gas distribution charges'!V25="","-",'3g Gas distribution charges'!V25*U12*3.65)</f>
        <v>65.5</v>
      </c>
      <c r="V51" s="83">
        <f>IF('3g Gas distribution charges'!W25="","-",'3g Gas distribution charges'!W25*V12*3.65)</f>
        <v>65.5</v>
      </c>
      <c r="W51" s="83">
        <f>IF('3g Gas distribution charges'!X25="","-",'3g Gas distribution charges'!X25*W12*3.65)</f>
        <v>72.421725239616606</v>
      </c>
      <c r="X51" s="83">
        <f>IF('3g Gas distribution charges'!Y25="","-",'3g Gas distribution charges'!Y25*X12*3.65)</f>
        <v>72.421725239616606</v>
      </c>
      <c r="Y51" s="83" t="str">
        <f>IF('3g Gas distribution charges'!Z25="","-",'3g Gas distribution charges'!Z25*Y12*3.65)</f>
        <v>-</v>
      </c>
      <c r="Z51" s="83" t="str">
        <f>IF('3g Gas distribution charges'!AA25="","-",'3g Gas distribution charges'!AA25*Z12*3.65)</f>
        <v>-</v>
      </c>
      <c r="AA51" s="10"/>
    </row>
    <row r="52" spans="1:27" s="14" customFormat="1" ht="11.25">
      <c r="A52" s="10"/>
      <c r="B52" s="201"/>
      <c r="C52" s="201"/>
      <c r="D52" s="74" t="s">
        <v>157</v>
      </c>
      <c r="E52" s="189"/>
      <c r="F52" s="29"/>
      <c r="G52" s="83">
        <f>IF('3g Gas distribution charges'!H26="","-",'3g Gas distribution charges'!H26*G13*3.65)</f>
        <v>64.158054711246194</v>
      </c>
      <c r="H52" s="83">
        <f>IF('3g Gas distribution charges'!I26="","-",'3g Gas distribution charges'!I26*H13*3.65)</f>
        <v>64.158054711246194</v>
      </c>
      <c r="I52" s="83">
        <f>IF('3g Gas distribution charges'!J26="","-",'3g Gas distribution charges'!J26*I13*3.65)</f>
        <v>62.231707317073173</v>
      </c>
      <c r="J52" s="83">
        <f>IF('3g Gas distribution charges'!K26="","-",'3g Gas distribution charges'!K26*J13*3.65)</f>
        <v>62.231707317073173</v>
      </c>
      <c r="K52" s="83">
        <f>IF('3g Gas distribution charges'!L26="","-",'3g Gas distribution charges'!L26*K13*3.65)</f>
        <v>64.495356037151709</v>
      </c>
      <c r="L52" s="83">
        <f>IF('3g Gas distribution charges'!M26="","-",'3g Gas distribution charges'!M26*L13*3.65)</f>
        <v>64.495356037151709</v>
      </c>
      <c r="M52" s="83">
        <f>IF('3g Gas distribution charges'!N26="","-",'3g Gas distribution charges'!N26*M13*3.65)</f>
        <v>66.691588785046719</v>
      </c>
      <c r="N52" s="83">
        <f>IF('3g Gas distribution charges'!O26="","-",'3g Gas distribution charges'!O26*N13*3.65)</f>
        <v>66.691588785046719</v>
      </c>
      <c r="O52" s="29"/>
      <c r="P52" s="83">
        <f>IF('3g Gas distribution charges'!Q26="","-",'3g Gas distribution charges'!Q26*P13*3.65)</f>
        <v>66.691588785046719</v>
      </c>
      <c r="Q52" s="83">
        <f>IF('3g Gas distribution charges'!R26="","-",'3g Gas distribution charges'!R26*Q13*3.65)</f>
        <v>66.317757009345783</v>
      </c>
      <c r="R52" s="83">
        <f>IF('3g Gas distribution charges'!S26="","-",'3g Gas distribution charges'!S26*R13*3.65)</f>
        <v>66.317757009345783</v>
      </c>
      <c r="S52" s="83">
        <f>IF('3g Gas distribution charges'!T26="","-",'3g Gas distribution charges'!T26*S13*3.65)</f>
        <v>66.487499999999997</v>
      </c>
      <c r="T52" s="83">
        <f>IF('3g Gas distribution charges'!U26="","-",'3g Gas distribution charges'!U26*T13*3.65)</f>
        <v>66.487499999999997</v>
      </c>
      <c r="U52" s="83">
        <f>IF('3g Gas distribution charges'!V26="","-",'3g Gas distribution charges'!V26*U13*3.65)</f>
        <v>65.082802547770697</v>
      </c>
      <c r="V52" s="83">
        <f>IF('3g Gas distribution charges'!W26="","-",'3g Gas distribution charges'!W26*V13*3.65)</f>
        <v>65.082802547770697</v>
      </c>
      <c r="W52" s="83">
        <f>IF('3g Gas distribution charges'!X26="","-",'3g Gas distribution charges'!X26*W13*3.65)</f>
        <v>73.597402597402606</v>
      </c>
      <c r="X52" s="83">
        <f>IF('3g Gas distribution charges'!Y26="","-",'3g Gas distribution charges'!Y26*X13*3.65)</f>
        <v>73.597402597402606</v>
      </c>
      <c r="Y52" s="83" t="str">
        <f>IF('3g Gas distribution charges'!Z26="","-",'3g Gas distribution charges'!Z26*Y13*3.65)</f>
        <v>-</v>
      </c>
      <c r="Z52" s="83" t="str">
        <f>IF('3g Gas distribution charges'!AA26="","-",'3g Gas distribution charges'!AA26*Z13*3.65)</f>
        <v>-</v>
      </c>
      <c r="AA52" s="10"/>
    </row>
    <row r="53" spans="1:27" s="14" customFormat="1" ht="11.25">
      <c r="A53" s="10"/>
      <c r="B53" s="201"/>
      <c r="C53" s="201"/>
      <c r="D53" s="74" t="s">
        <v>158</v>
      </c>
      <c r="E53" s="189"/>
      <c r="F53" s="29"/>
      <c r="G53" s="83">
        <f>IF('3g Gas distribution charges'!H27="","-",'3g Gas distribution charges'!H27*G14*3.65)</f>
        <v>67.829059829059844</v>
      </c>
      <c r="H53" s="83">
        <f>IF('3g Gas distribution charges'!I27="","-",'3g Gas distribution charges'!I27*H14*3.65)</f>
        <v>67.829059829059844</v>
      </c>
      <c r="I53" s="83">
        <f>IF('3g Gas distribution charges'!J27="","-",'3g Gas distribution charges'!J27*I14*3.65)</f>
        <v>69.202247191011239</v>
      </c>
      <c r="J53" s="83">
        <f>IF('3g Gas distribution charges'!K27="","-",'3g Gas distribution charges'!K27*J14*3.65)</f>
        <v>69.202247191011239</v>
      </c>
      <c r="K53" s="83">
        <f>IF('3g Gas distribution charges'!L27="","-",'3g Gas distribution charges'!L27*K14*3.65)</f>
        <v>68.913294797687854</v>
      </c>
      <c r="L53" s="83">
        <f>IF('3g Gas distribution charges'!M27="","-",'3g Gas distribution charges'!M27*L14*3.65)</f>
        <v>68.913294797687854</v>
      </c>
      <c r="M53" s="83">
        <f>IF('3g Gas distribution charges'!N27="","-",'3g Gas distribution charges'!N27*M14*3.65)</f>
        <v>69.451327433628308</v>
      </c>
      <c r="N53" s="83">
        <f>IF('3g Gas distribution charges'!O27="","-",'3g Gas distribution charges'!O27*N14*3.65)</f>
        <v>69.451327433628308</v>
      </c>
      <c r="O53" s="29"/>
      <c r="P53" s="83">
        <f>IF('3g Gas distribution charges'!Q27="","-",'3g Gas distribution charges'!Q27*P14*3.65)</f>
        <v>69.451327433628308</v>
      </c>
      <c r="Q53" s="83">
        <f>IF('3g Gas distribution charges'!R27="","-",'3g Gas distribution charges'!R27*Q14*3.65)</f>
        <v>74.576470588235281</v>
      </c>
      <c r="R53" s="83">
        <f>IF('3g Gas distribution charges'!S27="","-",'3g Gas distribution charges'!S27*R14*3.65)</f>
        <v>74.576470588235281</v>
      </c>
      <c r="S53" s="83">
        <f>IF('3g Gas distribution charges'!T27="","-",'3g Gas distribution charges'!T27*S14*3.65)</f>
        <v>76.119402985074615</v>
      </c>
      <c r="T53" s="83">
        <f>IF('3g Gas distribution charges'!U27="","-",'3g Gas distribution charges'!U27*T14*3.65)</f>
        <v>76.119402985074615</v>
      </c>
      <c r="U53" s="83">
        <f>IF('3g Gas distribution charges'!V27="","-",'3g Gas distribution charges'!V27*U14*3.65)</f>
        <v>67.097560975609753</v>
      </c>
      <c r="V53" s="83">
        <f>IF('3g Gas distribution charges'!W27="","-",'3g Gas distribution charges'!W27*V14*3.65)</f>
        <v>67.097560975609753</v>
      </c>
      <c r="W53" s="83">
        <f>IF('3g Gas distribution charges'!X27="","-",'3g Gas distribution charges'!X27*W14*3.65)</f>
        <v>77.926380368098165</v>
      </c>
      <c r="X53" s="83">
        <f>IF('3g Gas distribution charges'!Y27="","-",'3g Gas distribution charges'!Y27*X14*3.65)</f>
        <v>77.926380368098165</v>
      </c>
      <c r="Y53" s="83" t="str">
        <f>IF('3g Gas distribution charges'!Z27="","-",'3g Gas distribution charges'!Z27*Y14*3.65)</f>
        <v>-</v>
      </c>
      <c r="Z53" s="83" t="str">
        <f>IF('3g Gas distribution charges'!AA27="","-",'3g Gas distribution charges'!AA27*Z14*3.65)</f>
        <v>-</v>
      </c>
      <c r="AA53" s="10"/>
    </row>
    <row r="54" spans="1:27" s="14" customFormat="1" ht="11.25">
      <c r="A54" s="10"/>
      <c r="B54" s="201"/>
      <c r="C54" s="201"/>
      <c r="D54" s="74" t="s">
        <v>159</v>
      </c>
      <c r="E54" s="189"/>
      <c r="F54" s="29"/>
      <c r="G54" s="83">
        <f>IF('3g Gas distribution charges'!H28="","-",'3g Gas distribution charges'!H28*G15*3.65)</f>
        <v>75.821656050955411</v>
      </c>
      <c r="H54" s="83">
        <f>IF('3g Gas distribution charges'!I28="","-",'3g Gas distribution charges'!I28*H15*3.65)</f>
        <v>75.821656050955411</v>
      </c>
      <c r="I54" s="83">
        <f>IF('3g Gas distribution charges'!J28="","-",'3g Gas distribution charges'!J28*I15*3.65)</f>
        <v>71.408695652173918</v>
      </c>
      <c r="J54" s="83">
        <f>IF('3g Gas distribution charges'!K28="","-",'3g Gas distribution charges'!K28*J15*3.65)</f>
        <v>71.408695652173918</v>
      </c>
      <c r="K54" s="83">
        <f>IF('3g Gas distribution charges'!L28="","-",'3g Gas distribution charges'!L28*K15*3.65)</f>
        <v>69.719298245614013</v>
      </c>
      <c r="L54" s="83">
        <f>IF('3g Gas distribution charges'!M28="","-",'3g Gas distribution charges'!M28*L15*3.65)</f>
        <v>69.719298245614013</v>
      </c>
      <c r="M54" s="83">
        <f>IF('3g Gas distribution charges'!N28="","-",'3g Gas distribution charges'!N28*M15*3.65)</f>
        <v>68.641399416909621</v>
      </c>
      <c r="N54" s="83">
        <f>IF('3g Gas distribution charges'!O28="","-",'3g Gas distribution charges'!O28*N15*3.65)</f>
        <v>68.641399416909621</v>
      </c>
      <c r="O54" s="29"/>
      <c r="P54" s="83">
        <f>IF('3g Gas distribution charges'!Q28="","-",'3g Gas distribution charges'!Q28*P15*3.65)</f>
        <v>68.641399416909621</v>
      </c>
      <c r="Q54" s="83">
        <f>IF('3g Gas distribution charges'!R28="","-",'3g Gas distribution charges'!R28*Q15*3.65)</f>
        <v>73.495652173913044</v>
      </c>
      <c r="R54" s="83">
        <f>IF('3g Gas distribution charges'!S28="","-",'3g Gas distribution charges'!S28*R15*3.65)</f>
        <v>73.495652173913044</v>
      </c>
      <c r="S54" s="83">
        <f>IF('3g Gas distribution charges'!T28="","-",'3g Gas distribution charges'!T28*S15*3.65)</f>
        <v>73.913043478260875</v>
      </c>
      <c r="T54" s="83">
        <f>IF('3g Gas distribution charges'!U28="","-",'3g Gas distribution charges'!U28*T15*3.65)</f>
        <v>73.913043478260875</v>
      </c>
      <c r="U54" s="83">
        <f>IF('3g Gas distribution charges'!V28="","-",'3g Gas distribution charges'!V28*U15*3.65)</f>
        <v>64.163265306122454</v>
      </c>
      <c r="V54" s="83">
        <f>IF('3g Gas distribution charges'!W28="","-",'3g Gas distribution charges'!W28*V15*3.65)</f>
        <v>64.163265306122454</v>
      </c>
      <c r="W54" s="83">
        <f>IF('3g Gas distribution charges'!X28="","-",'3g Gas distribution charges'!X28*W15*3.65)</f>
        <v>73.634782608695659</v>
      </c>
      <c r="X54" s="83">
        <f>IF('3g Gas distribution charges'!Y28="","-",'3g Gas distribution charges'!Y28*X15*3.65)</f>
        <v>73.634782608695659</v>
      </c>
      <c r="Y54" s="83" t="str">
        <f>IF('3g Gas distribution charges'!Z28="","-",'3g Gas distribution charges'!Z28*Y15*3.65)</f>
        <v>-</v>
      </c>
      <c r="Z54" s="83" t="str">
        <f>IF('3g Gas distribution charges'!AA28="","-",'3g Gas distribution charges'!AA28*Z15*3.65)</f>
        <v>-</v>
      </c>
      <c r="AA54" s="10"/>
    </row>
    <row r="55" spans="1:27" s="14" customFormat="1" ht="11.25">
      <c r="A55" s="10"/>
      <c r="B55" s="201"/>
      <c r="C55" s="201"/>
      <c r="D55" s="74" t="s">
        <v>160</v>
      </c>
      <c r="E55" s="189"/>
      <c r="F55" s="29"/>
      <c r="G55" s="83">
        <f>IF('3g Gas distribution charges'!H29="","-",'3g Gas distribution charges'!H29*G16*3.65)</f>
        <v>76.416938110749186</v>
      </c>
      <c r="H55" s="83">
        <f>IF('3g Gas distribution charges'!I29="","-",'3g Gas distribution charges'!I29*H16*3.65)</f>
        <v>76.416938110749186</v>
      </c>
      <c r="I55" s="83">
        <f>IF('3g Gas distribution charges'!J29="","-",'3g Gas distribution charges'!J29*I16*3.65)</f>
        <v>75.655629139072843</v>
      </c>
      <c r="J55" s="83">
        <f>IF('3g Gas distribution charges'!K29="","-",'3g Gas distribution charges'!K29*J16*3.65)</f>
        <v>75.655629139072843</v>
      </c>
      <c r="K55" s="83">
        <f>IF('3g Gas distribution charges'!L29="","-",'3g Gas distribution charges'!L29*K16*3.65)</f>
        <v>72.321070234113719</v>
      </c>
      <c r="L55" s="83">
        <f>IF('3g Gas distribution charges'!M29="","-",'3g Gas distribution charges'!M29*L16*3.65)</f>
        <v>72.321070234113719</v>
      </c>
      <c r="M55" s="83">
        <f>IF('3g Gas distribution charges'!N29="","-",'3g Gas distribution charges'!N29*M16*3.65)</f>
        <v>75.081081081081081</v>
      </c>
      <c r="N55" s="83">
        <f>IF('3g Gas distribution charges'!O29="","-",'3g Gas distribution charges'!O29*N16*3.65)</f>
        <v>75.081081081081081</v>
      </c>
      <c r="O55" s="29"/>
      <c r="P55" s="83">
        <f>IF('3g Gas distribution charges'!Q29="","-",'3g Gas distribution charges'!Q29*P16*3.65)</f>
        <v>75.081081081081081</v>
      </c>
      <c r="Q55" s="83">
        <f>IF('3g Gas distribution charges'!R29="","-",'3g Gas distribution charges'!R29*Q16*3.65)</f>
        <v>80.65771812080537</v>
      </c>
      <c r="R55" s="83">
        <f>IF('3g Gas distribution charges'!S29="","-",'3g Gas distribution charges'!S29*R16*3.65)</f>
        <v>80.65771812080537</v>
      </c>
      <c r="S55" s="83">
        <f>IF('3g Gas distribution charges'!T29="","-",'3g Gas distribution charges'!T29*S16*3.65)</f>
        <v>81.535353535353536</v>
      </c>
      <c r="T55" s="83">
        <f>IF('3g Gas distribution charges'!U29="","-",'3g Gas distribution charges'!U29*T16*3.65)</f>
        <v>81.535353535353536</v>
      </c>
      <c r="U55" s="83">
        <f>IF('3g Gas distribution charges'!V29="","-",'3g Gas distribution charges'!V29*U16*3.65)</f>
        <v>81.545454545454547</v>
      </c>
      <c r="V55" s="83">
        <f>IF('3g Gas distribution charges'!W29="","-",'3g Gas distribution charges'!W29*V16*3.65)</f>
        <v>81.545454545454547</v>
      </c>
      <c r="W55" s="83">
        <f>IF('3g Gas distribution charges'!X29="","-",'3g Gas distribution charges'!X29*W16*3.65)</f>
        <v>95.692307692307693</v>
      </c>
      <c r="X55" s="83">
        <f>IF('3g Gas distribution charges'!Y29="","-",'3g Gas distribution charges'!Y29*X16*3.65)</f>
        <v>95.692307692307693</v>
      </c>
      <c r="Y55" s="83" t="str">
        <f>IF('3g Gas distribution charges'!Z29="","-",'3g Gas distribution charges'!Z29*Y16*3.65)</f>
        <v>-</v>
      </c>
      <c r="Z55" s="83" t="str">
        <f>IF('3g Gas distribution charges'!AA29="","-",'3g Gas distribution charges'!AA29*Z16*3.65)</f>
        <v>-</v>
      </c>
      <c r="AA55" s="10"/>
    </row>
    <row r="56" spans="1:27" s="14" customFormat="1" ht="11.25">
      <c r="A56" s="10"/>
      <c r="B56" s="201"/>
      <c r="C56" s="201"/>
      <c r="D56" s="74" t="s">
        <v>161</v>
      </c>
      <c r="E56" s="189"/>
      <c r="F56" s="29"/>
      <c r="G56" s="83">
        <f>IF('3g Gas distribution charges'!H30="","-",'3g Gas distribution charges'!H30*G17*3.65)</f>
        <v>74.076246334310852</v>
      </c>
      <c r="H56" s="83">
        <f>IF('3g Gas distribution charges'!I30="","-",'3g Gas distribution charges'!I30*H17*3.65)</f>
        <v>74.076246334310852</v>
      </c>
      <c r="I56" s="83">
        <f>IF('3g Gas distribution charges'!J30="","-",'3g Gas distribution charges'!J30*I17*3.65)</f>
        <v>75.312883435582819</v>
      </c>
      <c r="J56" s="83">
        <f>IF('3g Gas distribution charges'!K30="","-",'3g Gas distribution charges'!K30*J17*3.65)</f>
        <v>75.312883435582819</v>
      </c>
      <c r="K56" s="83">
        <f>IF('3g Gas distribution charges'!L30="","-",'3g Gas distribution charges'!L30*K17*3.65)</f>
        <v>72.306709265175712</v>
      </c>
      <c r="L56" s="83">
        <f>IF('3g Gas distribution charges'!M30="","-",'3g Gas distribution charges'!M30*L17*3.65)</f>
        <v>72.306709265175712</v>
      </c>
      <c r="M56" s="83">
        <f>IF('3g Gas distribution charges'!N30="","-",'3g Gas distribution charges'!N30*M17*3.65)</f>
        <v>74.645367412140573</v>
      </c>
      <c r="N56" s="83">
        <f>IF('3g Gas distribution charges'!O30="","-",'3g Gas distribution charges'!O30*N17*3.65)</f>
        <v>74.645367412140573</v>
      </c>
      <c r="O56" s="29"/>
      <c r="P56" s="83">
        <f>IF('3g Gas distribution charges'!Q30="","-",'3g Gas distribution charges'!Q30*P17*3.65)</f>
        <v>74.645367412140573</v>
      </c>
      <c r="Q56" s="83">
        <f>IF('3g Gas distribution charges'!R30="","-",'3g Gas distribution charges'!R30*Q17*3.65)</f>
        <v>77.471698113207552</v>
      </c>
      <c r="R56" s="83">
        <f>IF('3g Gas distribution charges'!S30="","-",'3g Gas distribution charges'!S30*R17*3.65)</f>
        <v>77.471698113207552</v>
      </c>
      <c r="S56" s="83">
        <f>IF('3g Gas distribution charges'!T30="","-",'3g Gas distribution charges'!T30*S17*3.65)</f>
        <v>79.314285714285717</v>
      </c>
      <c r="T56" s="83">
        <f>IF('3g Gas distribution charges'!U30="","-",'3g Gas distribution charges'!U30*T17*3.65)</f>
        <v>79.314285714285717</v>
      </c>
      <c r="U56" s="83">
        <f>IF('3g Gas distribution charges'!V30="","-",'3g Gas distribution charges'!V30*U17*3.65)</f>
        <v>74.932475884244383</v>
      </c>
      <c r="V56" s="83">
        <f>IF('3g Gas distribution charges'!W30="","-",'3g Gas distribution charges'!W30*V17*3.65)</f>
        <v>74.932475884244383</v>
      </c>
      <c r="W56" s="83">
        <f>IF('3g Gas distribution charges'!X30="","-",'3g Gas distribution charges'!X30*W17*3.65)</f>
        <v>86.423076923076934</v>
      </c>
      <c r="X56" s="83">
        <f>IF('3g Gas distribution charges'!Y30="","-",'3g Gas distribution charges'!Y30*X17*3.65)</f>
        <v>86.423076923076934</v>
      </c>
      <c r="Y56" s="83" t="str">
        <f>IF('3g Gas distribution charges'!Z30="","-",'3g Gas distribution charges'!Z30*Y17*3.65)</f>
        <v>-</v>
      </c>
      <c r="Z56" s="83" t="str">
        <f>IF('3g Gas distribution charges'!AA30="","-",'3g Gas distribution charges'!AA30*Z17*3.65)</f>
        <v>-</v>
      </c>
      <c r="AA56" s="10"/>
    </row>
    <row r="57" spans="1:27" s="14" customFormat="1" ht="11.25">
      <c r="A57" s="10"/>
      <c r="B57" s="201"/>
      <c r="C57" s="201"/>
      <c r="D57" s="74" t="s">
        <v>162</v>
      </c>
      <c r="E57" s="189"/>
      <c r="F57" s="29"/>
      <c r="G57" s="83">
        <f>IF('3g Gas distribution charges'!H31="","-",'3g Gas distribution charges'!H31*G18*3.65)</f>
        <v>64.258064516129039</v>
      </c>
      <c r="H57" s="83">
        <f>IF('3g Gas distribution charges'!I31="","-",'3g Gas distribution charges'!I31*H18*3.65)</f>
        <v>64.258064516129039</v>
      </c>
      <c r="I57" s="83">
        <f>IF('3g Gas distribution charges'!J31="","-",'3g Gas distribution charges'!J31*I18*3.65)</f>
        <v>72.171919770773641</v>
      </c>
      <c r="J57" s="83">
        <f>IF('3g Gas distribution charges'!K31="","-",'3g Gas distribution charges'!K31*J18*3.65)</f>
        <v>72.171919770773641</v>
      </c>
      <c r="K57" s="83">
        <f>IF('3g Gas distribution charges'!L31="","-",'3g Gas distribution charges'!L31*K18*3.65)</f>
        <v>69.392857142857139</v>
      </c>
      <c r="L57" s="83">
        <f>IF('3g Gas distribution charges'!M31="","-",'3g Gas distribution charges'!M31*L18*3.65)</f>
        <v>69.392857142857139</v>
      </c>
      <c r="M57" s="83">
        <f>IF('3g Gas distribution charges'!N31="","-",'3g Gas distribution charges'!N31*M18*3.65)</f>
        <v>72.353982300884951</v>
      </c>
      <c r="N57" s="83">
        <f>IF('3g Gas distribution charges'!O31="","-",'3g Gas distribution charges'!O31*N18*3.65)</f>
        <v>72.353982300884951</v>
      </c>
      <c r="O57" s="29"/>
      <c r="P57" s="83">
        <f>IF('3g Gas distribution charges'!Q31="","-",'3g Gas distribution charges'!Q31*P18*3.65)</f>
        <v>72.353982300884951</v>
      </c>
      <c r="Q57" s="83">
        <f>IF('3g Gas distribution charges'!R31="","-",'3g Gas distribution charges'!R31*Q18*3.65)</f>
        <v>74.041055718475079</v>
      </c>
      <c r="R57" s="83">
        <f>IF('3g Gas distribution charges'!S31="","-",'3g Gas distribution charges'!S31*R18*3.65)</f>
        <v>74.041055718475079</v>
      </c>
      <c r="S57" s="83">
        <f>IF('3g Gas distribution charges'!T31="","-",'3g Gas distribution charges'!T31*S18*3.65)</f>
        <v>80.152941176470577</v>
      </c>
      <c r="T57" s="83">
        <f>IF('3g Gas distribution charges'!U31="","-",'3g Gas distribution charges'!U31*T18*3.65)</f>
        <v>80.152941176470577</v>
      </c>
      <c r="U57" s="83">
        <f>IF('3g Gas distribution charges'!V31="","-",'3g Gas distribution charges'!V31*U18*3.65)</f>
        <v>66.367346938775512</v>
      </c>
      <c r="V57" s="83">
        <f>IF('3g Gas distribution charges'!W31="","-",'3g Gas distribution charges'!W31*V18*3.65)</f>
        <v>66.367346938775512</v>
      </c>
      <c r="W57" s="83">
        <f>IF('3g Gas distribution charges'!X31="","-",'3g Gas distribution charges'!X31*W18*3.65)</f>
        <v>78.83720930232559</v>
      </c>
      <c r="X57" s="83">
        <f>IF('3g Gas distribution charges'!Y31="","-",'3g Gas distribution charges'!Y31*X18*3.65)</f>
        <v>78.83720930232559</v>
      </c>
      <c r="Y57" s="83" t="str">
        <f>IF('3g Gas distribution charges'!Z31="","-",'3g Gas distribution charges'!Z31*Y18*3.65)</f>
        <v>-</v>
      </c>
      <c r="Z57" s="83" t="str">
        <f>IF('3g Gas distribution charges'!AA31="","-",'3g Gas distribution charges'!AA31*Z18*3.65)</f>
        <v>-</v>
      </c>
      <c r="AA57" s="10"/>
    </row>
    <row r="58" spans="1:27" s="14" customFormat="1" ht="11.25">
      <c r="A58" s="10"/>
      <c r="B58" s="201"/>
      <c r="C58" s="201"/>
      <c r="D58" s="74" t="s">
        <v>163</v>
      </c>
      <c r="E58" s="189"/>
      <c r="F58" s="29"/>
      <c r="G58" s="83">
        <f>IF('3g Gas distribution charges'!H32="","-",'3g Gas distribution charges'!H32*G19*3.65)</f>
        <v>77.45084745762712</v>
      </c>
      <c r="H58" s="83">
        <f>IF('3g Gas distribution charges'!I32="","-",'3g Gas distribution charges'!I32*H19*3.65)</f>
        <v>77.45084745762712</v>
      </c>
      <c r="I58" s="83">
        <f>IF('3g Gas distribution charges'!J32="","-",'3g Gas distribution charges'!J32*I19*3.65)</f>
        <v>82.309859154929569</v>
      </c>
      <c r="J58" s="83">
        <f>IF('3g Gas distribution charges'!K32="","-",'3g Gas distribution charges'!K32*J19*3.65)</f>
        <v>82.309859154929569</v>
      </c>
      <c r="K58" s="83">
        <f>IF('3g Gas distribution charges'!L32="","-",'3g Gas distribution charges'!L32*K19*3.65)</f>
        <v>80.168421052631587</v>
      </c>
      <c r="L58" s="83">
        <f>IF('3g Gas distribution charges'!M32="","-",'3g Gas distribution charges'!M32*L19*3.65)</f>
        <v>80.168421052631587</v>
      </c>
      <c r="M58" s="83">
        <f>IF('3g Gas distribution charges'!N32="","-",'3g Gas distribution charges'!N32*M19*3.65)</f>
        <v>85.489361702127667</v>
      </c>
      <c r="N58" s="83">
        <f>IF('3g Gas distribution charges'!O32="","-",'3g Gas distribution charges'!O32*N19*3.65)</f>
        <v>85.489361702127667</v>
      </c>
      <c r="O58" s="29"/>
      <c r="P58" s="83">
        <f>IF('3g Gas distribution charges'!Q32="","-",'3g Gas distribution charges'!Q32*P19*3.65)</f>
        <v>85.489361702127667</v>
      </c>
      <c r="Q58" s="83">
        <f>IF('3g Gas distribution charges'!R32="","-",'3g Gas distribution charges'!R32*Q19*3.65)</f>
        <v>86.223776223776241</v>
      </c>
      <c r="R58" s="83">
        <f>IF('3g Gas distribution charges'!S32="","-",'3g Gas distribution charges'!S32*R19*3.65)</f>
        <v>86.223776223776241</v>
      </c>
      <c r="S58" s="83">
        <f>IF('3g Gas distribution charges'!T32="","-",'3g Gas distribution charges'!T32*S19*3.65)</f>
        <v>88</v>
      </c>
      <c r="T58" s="83">
        <f>IF('3g Gas distribution charges'!U32="","-",'3g Gas distribution charges'!U32*T19*3.65)</f>
        <v>88</v>
      </c>
      <c r="U58" s="83">
        <f>IF('3g Gas distribution charges'!V32="","-",'3g Gas distribution charges'!V32*U19*3.65)</f>
        <v>74.074576271186444</v>
      </c>
      <c r="V58" s="83">
        <f>IF('3g Gas distribution charges'!W32="","-",'3g Gas distribution charges'!W32*V19*3.65)</f>
        <v>74.074576271186444</v>
      </c>
      <c r="W58" s="83">
        <f>IF('3g Gas distribution charges'!X32="","-",'3g Gas distribution charges'!X32*W19*3.65)</f>
        <v>84.486486486486484</v>
      </c>
      <c r="X58" s="83">
        <f>IF('3g Gas distribution charges'!Y32="","-",'3g Gas distribution charges'!Y32*X19*3.65)</f>
        <v>84.486486486486484</v>
      </c>
      <c r="Y58" s="83" t="str">
        <f>IF('3g Gas distribution charges'!Z32="","-",'3g Gas distribution charges'!Z32*Y19*3.65)</f>
        <v>-</v>
      </c>
      <c r="Z58" s="83" t="str">
        <f>IF('3g Gas distribution charges'!AA32="","-",'3g Gas distribution charges'!AA32*Z19*3.65)</f>
        <v>-</v>
      </c>
      <c r="AA58" s="10"/>
    </row>
    <row r="59" spans="1:27" s="14" customFormat="1" ht="11.25">
      <c r="A59" s="10"/>
      <c r="B59" s="201"/>
      <c r="C59" s="201"/>
      <c r="D59" s="74" t="s">
        <v>164</v>
      </c>
      <c r="E59" s="189"/>
      <c r="F59" s="29"/>
      <c r="G59" s="83">
        <f>IF('3g Gas distribution charges'!H33="","-",'3g Gas distribution charges'!H33*G20*3.65)</f>
        <v>82.187050359712217</v>
      </c>
      <c r="H59" s="83">
        <f>IF('3g Gas distribution charges'!I33="","-",'3g Gas distribution charges'!I33*H20*3.65)</f>
        <v>82.187050359712217</v>
      </c>
      <c r="I59" s="83">
        <f>IF('3g Gas distribution charges'!J33="","-",'3g Gas distribution charges'!J33*I20*3.65)</f>
        <v>81.449477351916386</v>
      </c>
      <c r="J59" s="83">
        <f>IF('3g Gas distribution charges'!K33="","-",'3g Gas distribution charges'!K33*J20*3.65)</f>
        <v>81.449477351916386</v>
      </c>
      <c r="K59" s="83">
        <f>IF('3g Gas distribution charges'!L33="","-",'3g Gas distribution charges'!L33*K20*3.65)</f>
        <v>79.609756097560989</v>
      </c>
      <c r="L59" s="83">
        <f>IF('3g Gas distribution charges'!M33="","-",'3g Gas distribution charges'!M33*L20*3.65)</f>
        <v>79.609756097560989</v>
      </c>
      <c r="M59" s="83">
        <f>IF('3g Gas distribution charges'!N33="","-",'3g Gas distribution charges'!N33*M20*3.65)</f>
        <v>83.708333333333329</v>
      </c>
      <c r="N59" s="83">
        <f>IF('3g Gas distribution charges'!O33="","-",'3g Gas distribution charges'!O33*N20*3.65)</f>
        <v>83.708333333333329</v>
      </c>
      <c r="O59" s="29"/>
      <c r="P59" s="83">
        <f>IF('3g Gas distribution charges'!Q33="","-",'3g Gas distribution charges'!Q33*P20*3.65)</f>
        <v>83.708333333333329</v>
      </c>
      <c r="Q59" s="83">
        <f>IF('3g Gas distribution charges'!R33="","-",'3g Gas distribution charges'!R33*Q20*3.65)</f>
        <v>86.223776223776241</v>
      </c>
      <c r="R59" s="83">
        <f>IF('3g Gas distribution charges'!S33="","-",'3g Gas distribution charges'!S33*R20*3.65)</f>
        <v>86.223776223776241</v>
      </c>
      <c r="S59" s="83">
        <f>IF('3g Gas distribution charges'!T33="","-",'3g Gas distribution charges'!T33*S20*3.65)</f>
        <v>88.309859154929569</v>
      </c>
      <c r="T59" s="83">
        <f>IF('3g Gas distribution charges'!U33="","-",'3g Gas distribution charges'!U33*T20*3.65)</f>
        <v>88.309859154929569</v>
      </c>
      <c r="U59" s="83">
        <f>IF('3g Gas distribution charges'!V33="","-",'3g Gas distribution charges'!V33*U20*3.65)</f>
        <v>79.751824817518241</v>
      </c>
      <c r="V59" s="83">
        <f>IF('3g Gas distribution charges'!W33="","-",'3g Gas distribution charges'!W33*V20*3.65)</f>
        <v>79.751824817518241</v>
      </c>
      <c r="W59" s="83">
        <f>IF('3g Gas distribution charges'!X33="","-",'3g Gas distribution charges'!X33*W20*3.65)</f>
        <v>90.608695652173893</v>
      </c>
      <c r="X59" s="83">
        <f>IF('3g Gas distribution charges'!Y33="","-",'3g Gas distribution charges'!Y33*X20*3.65)</f>
        <v>90.608695652173893</v>
      </c>
      <c r="Y59" s="83" t="str">
        <f>IF('3g Gas distribution charges'!Z33="","-",'3g Gas distribution charges'!Z33*Y20*3.65)</f>
        <v>-</v>
      </c>
      <c r="Z59" s="83" t="str">
        <f>IF('3g Gas distribution charges'!AA33="","-",'3g Gas distribution charges'!AA33*Z20*3.65)</f>
        <v>-</v>
      </c>
      <c r="AA59" s="10"/>
    </row>
    <row r="60" spans="1:27" s="14" customFormat="1" ht="11.25">
      <c r="A60" s="10"/>
      <c r="B60" s="201"/>
      <c r="C60" s="201"/>
      <c r="D60" s="74" t="s">
        <v>165</v>
      </c>
      <c r="E60" s="189"/>
      <c r="F60" s="29"/>
      <c r="G60" s="83">
        <f>IF('3g Gas distribution charges'!H34="","-",'3g Gas distribution charges'!H34*G21*3.65)</f>
        <v>75.732441471571917</v>
      </c>
      <c r="H60" s="83">
        <f>IF('3g Gas distribution charges'!I34="","-",'3g Gas distribution charges'!I34*H21*3.65)</f>
        <v>75.732441471571917</v>
      </c>
      <c r="I60" s="83">
        <f>IF('3g Gas distribution charges'!J34="","-",'3g Gas distribution charges'!J34*I21*3.65)</f>
        <v>78.040268456375841</v>
      </c>
      <c r="J60" s="83">
        <f>IF('3g Gas distribution charges'!K34="","-",'3g Gas distribution charges'!K34*J21*3.65)</f>
        <v>78.040268456375841</v>
      </c>
      <c r="K60" s="83">
        <f>IF('3g Gas distribution charges'!L34="","-",'3g Gas distribution charges'!L34*K21*3.65)</f>
        <v>77.278350515463941</v>
      </c>
      <c r="L60" s="83">
        <f>IF('3g Gas distribution charges'!M34="","-",'3g Gas distribution charges'!M34*L21*3.65)</f>
        <v>77.278350515463941</v>
      </c>
      <c r="M60" s="83">
        <f>IF('3g Gas distribution charges'!N34="","-",'3g Gas distribution charges'!N34*M21*3.65)</f>
        <v>76.824742268041248</v>
      </c>
      <c r="N60" s="83">
        <f>IF('3g Gas distribution charges'!O34="","-",'3g Gas distribution charges'!O34*N21*3.65)</f>
        <v>76.824742268041248</v>
      </c>
      <c r="O60" s="29"/>
      <c r="P60" s="83">
        <f>IF('3g Gas distribution charges'!Q34="","-",'3g Gas distribution charges'!Q34*P21*3.65)</f>
        <v>76.824742268041248</v>
      </c>
      <c r="Q60" s="83">
        <f>IF('3g Gas distribution charges'!R34="","-",'3g Gas distribution charges'!R34*Q21*3.65)</f>
        <v>81.904109589041099</v>
      </c>
      <c r="R60" s="83">
        <f>IF('3g Gas distribution charges'!S34="","-",'3g Gas distribution charges'!S34*R21*3.65)</f>
        <v>81.904109589041099</v>
      </c>
      <c r="S60" s="83">
        <f>IF('3g Gas distribution charges'!T34="","-",'3g Gas distribution charges'!T34*S21*3.65)</f>
        <v>81.624573378839585</v>
      </c>
      <c r="T60" s="83">
        <f>IF('3g Gas distribution charges'!U34="","-",'3g Gas distribution charges'!U34*T21*3.65)</f>
        <v>81.624573378839585</v>
      </c>
      <c r="U60" s="83">
        <f>IF('3g Gas distribution charges'!V34="","-",'3g Gas distribution charges'!V34*U21*3.65)</f>
        <v>82.837370242214547</v>
      </c>
      <c r="V60" s="83">
        <f>IF('3g Gas distribution charges'!W34="","-",'3g Gas distribution charges'!W34*V21*3.65)</f>
        <v>82.837370242214547</v>
      </c>
      <c r="W60" s="83">
        <f>IF('3g Gas distribution charges'!X34="","-",'3g Gas distribution charges'!X34*W21*3.65)</f>
        <v>87.905084745762707</v>
      </c>
      <c r="X60" s="83">
        <f>IF('3g Gas distribution charges'!Y34="","-",'3g Gas distribution charges'!Y34*X21*3.65)</f>
        <v>87.905084745762707</v>
      </c>
      <c r="Y60" s="83" t="str">
        <f>IF('3g Gas distribution charges'!Z34="","-",'3g Gas distribution charges'!Z34*Y21*3.65)</f>
        <v>-</v>
      </c>
      <c r="Z60" s="83" t="str">
        <f>IF('3g Gas distribution charges'!AA34="","-",'3g Gas distribution charges'!AA34*Z21*3.65)</f>
        <v>-</v>
      </c>
      <c r="AA60" s="10"/>
    </row>
    <row r="61" spans="1:27" s="14" customFormat="1" ht="11.25">
      <c r="A61" s="10"/>
      <c r="B61" s="201"/>
      <c r="C61" s="201"/>
      <c r="D61" s="74" t="s">
        <v>166</v>
      </c>
      <c r="E61" s="189"/>
      <c r="F61" s="29"/>
      <c r="G61" s="83">
        <f>IF('3g Gas distribution charges'!H35="","-",'3g Gas distribution charges'!H35*G22*3.65)</f>
        <v>72.199999999999989</v>
      </c>
      <c r="H61" s="83">
        <f>IF('3g Gas distribution charges'!I35="","-",'3g Gas distribution charges'!I35*H22*3.65)</f>
        <v>72.199999999999989</v>
      </c>
      <c r="I61" s="83">
        <f>IF('3g Gas distribution charges'!J35="","-",'3g Gas distribution charges'!J35*I22*3.65)</f>
        <v>71.724590163934423</v>
      </c>
      <c r="J61" s="83">
        <f>IF('3g Gas distribution charges'!K35="","-",'3g Gas distribution charges'!K35*J22*3.65)</f>
        <v>71.724590163934423</v>
      </c>
      <c r="K61" s="83">
        <f>IF('3g Gas distribution charges'!L35="","-",'3g Gas distribution charges'!L35*K22*3.65)</f>
        <v>72.237623762376245</v>
      </c>
      <c r="L61" s="83">
        <f>IF('3g Gas distribution charges'!M35="","-",'3g Gas distribution charges'!M35*L22*3.65)</f>
        <v>72.237623762376245</v>
      </c>
      <c r="M61" s="83">
        <f>IF('3g Gas distribution charges'!N35="","-",'3g Gas distribution charges'!N35*M22*3.65)</f>
        <v>74.328947368421041</v>
      </c>
      <c r="N61" s="83">
        <f>IF('3g Gas distribution charges'!O35="","-",'3g Gas distribution charges'!O35*N22*3.65)</f>
        <v>74.328947368421041</v>
      </c>
      <c r="O61" s="29"/>
      <c r="P61" s="83">
        <f>IF('3g Gas distribution charges'!Q35="","-",'3g Gas distribution charges'!Q35*P22*3.65)</f>
        <v>74.328947368421041</v>
      </c>
      <c r="Q61" s="83">
        <f>IF('3g Gas distribution charges'!R35="","-",'3g Gas distribution charges'!R35*Q22*3.65)</f>
        <v>76.131147540983605</v>
      </c>
      <c r="R61" s="83">
        <f>IF('3g Gas distribution charges'!S35="","-",'3g Gas distribution charges'!S35*R22*3.65)</f>
        <v>76.131147540983605</v>
      </c>
      <c r="S61" s="83">
        <f>IF('3g Gas distribution charges'!T35="","-",'3g Gas distribution charges'!T35*S22*3.65)</f>
        <v>76.792079207920793</v>
      </c>
      <c r="T61" s="83">
        <f>IF('3g Gas distribution charges'!U35="","-",'3g Gas distribution charges'!U35*T22*3.65)</f>
        <v>76.792079207920793</v>
      </c>
      <c r="U61" s="83">
        <f>IF('3g Gas distribution charges'!V35="","-",'3g Gas distribution charges'!V35*U22*3.65)</f>
        <v>72.648648648648646</v>
      </c>
      <c r="V61" s="83">
        <f>IF('3g Gas distribution charges'!W35="","-",'3g Gas distribution charges'!W35*V22*3.65)</f>
        <v>72.648648648648646</v>
      </c>
      <c r="W61" s="83">
        <f>IF('3g Gas distribution charges'!X35="","-",'3g Gas distribution charges'!X35*W22*3.65)</f>
        <v>86.013422818791952</v>
      </c>
      <c r="X61" s="83">
        <f>IF('3g Gas distribution charges'!Y35="","-",'3g Gas distribution charges'!Y35*X22*3.65)</f>
        <v>86.013422818791952</v>
      </c>
      <c r="Y61" s="83" t="str">
        <f>IF('3g Gas distribution charges'!Z35="","-",'3g Gas distribution charges'!Z35*Y22*3.65)</f>
        <v>-</v>
      </c>
      <c r="Z61" s="83" t="str">
        <f>IF('3g Gas distribution charges'!AA35="","-",'3g Gas distribution charges'!AA35*Z22*3.65)</f>
        <v>-</v>
      </c>
      <c r="AA61" s="10"/>
    </row>
    <row r="62" spans="1:27" s="14" customFormat="1" ht="11.25">
      <c r="A62" s="10"/>
      <c r="B62" s="201"/>
      <c r="C62" s="201"/>
      <c r="D62" s="74" t="s">
        <v>167</v>
      </c>
      <c r="E62" s="189"/>
      <c r="F62" s="29"/>
      <c r="G62" s="83">
        <f>IF('3g Gas distribution charges'!H36="","-",'3g Gas distribution charges'!H36*G23*3.65)</f>
        <v>66.404692082111438</v>
      </c>
      <c r="H62" s="83">
        <f>IF('3g Gas distribution charges'!I36="","-",'3g Gas distribution charges'!I36*H23*3.65)</f>
        <v>66.404692082111438</v>
      </c>
      <c r="I62" s="83">
        <f>IF('3g Gas distribution charges'!J36="","-",'3g Gas distribution charges'!J36*I23*3.65)</f>
        <v>71.337423312883431</v>
      </c>
      <c r="J62" s="83">
        <f>IF('3g Gas distribution charges'!K36="","-",'3g Gas distribution charges'!K36*J23*3.65)</f>
        <v>71.337423312883431</v>
      </c>
      <c r="K62" s="83">
        <f>IF('3g Gas distribution charges'!L36="","-",'3g Gas distribution charges'!L36*K23*3.65)</f>
        <v>71.846645367412137</v>
      </c>
      <c r="L62" s="83">
        <f>IF('3g Gas distribution charges'!M36="","-",'3g Gas distribution charges'!M36*L23*3.65)</f>
        <v>71.846645367412137</v>
      </c>
      <c r="M62" s="83">
        <f>IF('3g Gas distribution charges'!N36="","-",'3g Gas distribution charges'!N36*M23*3.65)</f>
        <v>71.424920127795517</v>
      </c>
      <c r="N62" s="83">
        <f>IF('3g Gas distribution charges'!O36="","-",'3g Gas distribution charges'!O36*N23*3.65)</f>
        <v>71.424920127795517</v>
      </c>
      <c r="O62" s="29"/>
      <c r="P62" s="83">
        <f>IF('3g Gas distribution charges'!Q36="","-",'3g Gas distribution charges'!Q36*P23*3.65)</f>
        <v>71.424920127795517</v>
      </c>
      <c r="Q62" s="83">
        <f>IF('3g Gas distribution charges'!R36="","-",'3g Gas distribution charges'!R36*Q23*3.65)</f>
        <v>75.20754716981132</v>
      </c>
      <c r="R62" s="83">
        <f>IF('3g Gas distribution charges'!S36="","-",'3g Gas distribution charges'!S36*R23*3.65)</f>
        <v>75.20754716981132</v>
      </c>
      <c r="S62" s="83">
        <f>IF('3g Gas distribution charges'!T36="","-",'3g Gas distribution charges'!T36*S23*3.65)</f>
        <v>76.900321543408367</v>
      </c>
      <c r="T62" s="83">
        <f>IF('3g Gas distribution charges'!U36="","-",'3g Gas distribution charges'!U36*T23*3.65)</f>
        <v>76.900321543408367</v>
      </c>
      <c r="U62" s="83">
        <f>IF('3g Gas distribution charges'!V36="","-",'3g Gas distribution charges'!V36*U23*3.65)</f>
        <v>77.727272727272734</v>
      </c>
      <c r="V62" s="83">
        <f>IF('3g Gas distribution charges'!W36="","-",'3g Gas distribution charges'!W36*V23*3.65)</f>
        <v>77.727272727272734</v>
      </c>
      <c r="W62" s="83">
        <f>IF('3g Gas distribution charges'!X36="","-",'3g Gas distribution charges'!X36*W23*3.65)</f>
        <v>85.022950819672118</v>
      </c>
      <c r="X62" s="83">
        <f>IF('3g Gas distribution charges'!Y36="","-",'3g Gas distribution charges'!Y36*X23*3.65)</f>
        <v>85.022950819672118</v>
      </c>
      <c r="Y62" s="83" t="str">
        <f>IF('3g Gas distribution charges'!Z36="","-",'3g Gas distribution charges'!Z36*Y23*3.65)</f>
        <v>-</v>
      </c>
      <c r="Z62" s="83" t="str">
        <f>IF('3g Gas distribution charges'!AA36="","-",'3g Gas distribution charges'!AA36*Z23*3.65)</f>
        <v>-</v>
      </c>
      <c r="AA62" s="10"/>
    </row>
    <row r="63" spans="1:27" s="14" customFormat="1" ht="11.25">
      <c r="A63" s="10"/>
      <c r="B63" s="201"/>
      <c r="C63" s="201"/>
      <c r="D63" s="74" t="s">
        <v>168</v>
      </c>
      <c r="E63" s="189"/>
      <c r="F63" s="29"/>
      <c r="G63" s="83">
        <f>IF('3g Gas distribution charges'!H37="","-",'3g Gas distribution charges'!H37*G24*3.65)</f>
        <v>71.207547169811306</v>
      </c>
      <c r="H63" s="83">
        <f>IF('3g Gas distribution charges'!I37="","-",'3g Gas distribution charges'!I37*H24*3.65)</f>
        <v>71.207547169811306</v>
      </c>
      <c r="I63" s="83">
        <f>IF('3g Gas distribution charges'!J37="","-",'3g Gas distribution charges'!J37*I24*3.65)</f>
        <v>72.223602484472053</v>
      </c>
      <c r="J63" s="83">
        <f>IF('3g Gas distribution charges'!K37="","-",'3g Gas distribution charges'!K37*J24*3.65)</f>
        <v>72.223602484472053</v>
      </c>
      <c r="K63" s="83">
        <f>IF('3g Gas distribution charges'!L37="","-",'3g Gas distribution charges'!L37*K24*3.65)</f>
        <v>73.012987012987011</v>
      </c>
      <c r="L63" s="83">
        <f>IF('3g Gas distribution charges'!M37="","-",'3g Gas distribution charges'!M37*L24*3.65)</f>
        <v>73.012987012987011</v>
      </c>
      <c r="M63" s="83">
        <f>IF('3g Gas distribution charges'!N37="","-",'3g Gas distribution charges'!N37*M24*3.65)</f>
        <v>72.584415584415581</v>
      </c>
      <c r="N63" s="83">
        <f>IF('3g Gas distribution charges'!O37="","-",'3g Gas distribution charges'!O37*N24*3.65)</f>
        <v>72.584415584415581</v>
      </c>
      <c r="O63" s="29"/>
      <c r="P63" s="83">
        <f>IF('3g Gas distribution charges'!Q37="","-",'3g Gas distribution charges'!Q37*P24*3.65)</f>
        <v>72.584415584415581</v>
      </c>
      <c r="Q63" s="83">
        <f>IF('3g Gas distribution charges'!R37="","-",'3g Gas distribution charges'!R37*Q24*3.65)</f>
        <v>77.398058252427191</v>
      </c>
      <c r="R63" s="83">
        <f>IF('3g Gas distribution charges'!S37="","-",'3g Gas distribution charges'!S37*R24*3.65)</f>
        <v>77.398058252427191</v>
      </c>
      <c r="S63" s="83">
        <f>IF('3g Gas distribution charges'!T37="","-",'3g Gas distribution charges'!T37*S24*3.65)</f>
        <v>77.902280130293164</v>
      </c>
      <c r="T63" s="83">
        <f>IF('3g Gas distribution charges'!U37="","-",'3g Gas distribution charges'!U37*T24*3.65)</f>
        <v>77.902280130293164</v>
      </c>
      <c r="U63" s="83">
        <f>IF('3g Gas distribution charges'!V37="","-",'3g Gas distribution charges'!V37*U24*3.65)</f>
        <v>80.606060606060609</v>
      </c>
      <c r="V63" s="83">
        <f>IF('3g Gas distribution charges'!W37="","-",'3g Gas distribution charges'!W37*V24*3.65)</f>
        <v>80.606060606060609</v>
      </c>
      <c r="W63" s="83">
        <f>IF('3g Gas distribution charges'!X37="","-",'3g Gas distribution charges'!X37*W24*3.65)</f>
        <v>86.729096989966564</v>
      </c>
      <c r="X63" s="83">
        <f>IF('3g Gas distribution charges'!Y37="","-",'3g Gas distribution charges'!Y37*X24*3.65)</f>
        <v>86.729096989966564</v>
      </c>
      <c r="Y63" s="83" t="str">
        <f>IF('3g Gas distribution charges'!Z37="","-",'3g Gas distribution charges'!Z37*Y24*3.65)</f>
        <v>-</v>
      </c>
      <c r="Z63" s="83" t="str">
        <f>IF('3g Gas distribution charges'!AA37="","-",'3g Gas distribution charges'!AA37*Z24*3.65)</f>
        <v>-</v>
      </c>
      <c r="AA63" s="10"/>
    </row>
    <row r="64" spans="1:27" s="14" customFormat="1" ht="12.6" customHeight="1">
      <c r="A64" s="10"/>
      <c r="B64" s="205" t="s">
        <v>190</v>
      </c>
      <c r="C64" s="201" t="s">
        <v>129</v>
      </c>
      <c r="D64" s="74" t="s">
        <v>156</v>
      </c>
      <c r="E64" s="189"/>
      <c r="F64" s="29"/>
      <c r="G64" s="83"/>
      <c r="H64" s="83"/>
      <c r="I64" s="83"/>
      <c r="J64" s="83"/>
      <c r="K64" s="83"/>
      <c r="L64" s="83"/>
      <c r="M64" s="83"/>
      <c r="N64" s="83"/>
      <c r="O64" s="29"/>
      <c r="P64" s="83"/>
      <c r="Q64" s="83"/>
      <c r="R64" s="83"/>
      <c r="S64" s="83"/>
      <c r="T64" s="83"/>
      <c r="U64" s="83"/>
      <c r="V64" s="83"/>
      <c r="W64" s="83">
        <f>IF('3g Gas distribution charges'!X25="","-",'3g Gas distribution charges'!X25*W25*3.65)</f>
        <v>67.868263473053887</v>
      </c>
      <c r="X64" s="83">
        <f>IF('3g Gas distribution charges'!Y25="","-",'3g Gas distribution charges'!Y25*X25*3.65)</f>
        <v>67.868263473053887</v>
      </c>
      <c r="Y64" s="83" t="str">
        <f>IF('3g Gas distribution charges'!Z25="","-",'3g Gas distribution charges'!Z25*Y25*3.65)</f>
        <v>-</v>
      </c>
      <c r="Z64" s="83" t="str">
        <f>IF('3g Gas distribution charges'!AA25="","-",'3g Gas distribution charges'!AA25*Z25*3.65)</f>
        <v>-</v>
      </c>
      <c r="AA64" s="10"/>
    </row>
    <row r="65" spans="1:27" s="14" customFormat="1" ht="11.25">
      <c r="A65" s="10"/>
      <c r="B65" s="206"/>
      <c r="C65" s="201"/>
      <c r="D65" s="74" t="s">
        <v>157</v>
      </c>
      <c r="E65" s="189"/>
      <c r="F65" s="29"/>
      <c r="G65" s="83"/>
      <c r="H65" s="83"/>
      <c r="I65" s="83"/>
      <c r="J65" s="83"/>
      <c r="K65" s="83"/>
      <c r="L65" s="83"/>
      <c r="M65" s="83"/>
      <c r="N65" s="83"/>
      <c r="O65" s="29"/>
      <c r="P65" s="83"/>
      <c r="Q65" s="83"/>
      <c r="R65" s="83"/>
      <c r="S65" s="83"/>
      <c r="T65" s="83"/>
      <c r="U65" s="83"/>
      <c r="V65" s="83"/>
      <c r="W65" s="83">
        <f>IF('3g Gas distribution charges'!X26="","-",'3g Gas distribution charges'!X26*W26*3.65)</f>
        <v>66.280701754385959</v>
      </c>
      <c r="X65" s="83">
        <f>IF('3g Gas distribution charges'!Y26="","-",'3g Gas distribution charges'!Y26*X26*3.65)</f>
        <v>66.280701754385959</v>
      </c>
      <c r="Y65" s="83" t="str">
        <f>IF('3g Gas distribution charges'!Z26="","-",'3g Gas distribution charges'!Z26*Y26*3.65)</f>
        <v>-</v>
      </c>
      <c r="Z65" s="83" t="str">
        <f>IF('3g Gas distribution charges'!AA26="","-",'3g Gas distribution charges'!AA26*Z26*3.65)</f>
        <v>-</v>
      </c>
      <c r="AA65" s="10"/>
    </row>
    <row r="66" spans="1:27" s="14" customFormat="1" ht="11.25">
      <c r="A66" s="10"/>
      <c r="B66" s="206"/>
      <c r="C66" s="201"/>
      <c r="D66" s="74" t="s">
        <v>158</v>
      </c>
      <c r="E66" s="189"/>
      <c r="F66" s="29"/>
      <c r="G66" s="83"/>
      <c r="H66" s="83"/>
      <c r="I66" s="83"/>
      <c r="J66" s="83"/>
      <c r="K66" s="83"/>
      <c r="L66" s="83"/>
      <c r="M66" s="83"/>
      <c r="N66" s="83"/>
      <c r="O66" s="29"/>
      <c r="P66" s="83"/>
      <c r="Q66" s="83"/>
      <c r="R66" s="83"/>
      <c r="S66" s="83"/>
      <c r="T66" s="83"/>
      <c r="U66" s="83"/>
      <c r="V66" s="83"/>
      <c r="W66" s="83">
        <f>IF('3g Gas distribution charges'!X27="","-",'3g Gas distribution charges'!X27*W27*3.65)</f>
        <v>71.359550561797747</v>
      </c>
      <c r="X66" s="83">
        <f>IF('3g Gas distribution charges'!Y27="","-",'3g Gas distribution charges'!Y27*X27*3.65)</f>
        <v>71.359550561797747</v>
      </c>
      <c r="Y66" s="83" t="str">
        <f>IF('3g Gas distribution charges'!Z27="","-",'3g Gas distribution charges'!Z27*Y27*3.65)</f>
        <v>-</v>
      </c>
      <c r="Z66" s="83" t="str">
        <f>IF('3g Gas distribution charges'!AA27="","-",'3g Gas distribution charges'!AA27*Z27*3.65)</f>
        <v>-</v>
      </c>
      <c r="AA66" s="10"/>
    </row>
    <row r="67" spans="1:27" s="14" customFormat="1" ht="11.25">
      <c r="A67" s="10"/>
      <c r="B67" s="206"/>
      <c r="C67" s="201"/>
      <c r="D67" s="74" t="s">
        <v>159</v>
      </c>
      <c r="E67" s="189"/>
      <c r="F67" s="29"/>
      <c r="G67" s="83"/>
      <c r="H67" s="83"/>
      <c r="I67" s="83"/>
      <c r="J67" s="83"/>
      <c r="K67" s="83"/>
      <c r="L67" s="83"/>
      <c r="M67" s="83"/>
      <c r="N67" s="83"/>
      <c r="O67" s="29"/>
      <c r="P67" s="83"/>
      <c r="Q67" s="83"/>
      <c r="R67" s="83"/>
      <c r="S67" s="83"/>
      <c r="T67" s="83"/>
      <c r="U67" s="83"/>
      <c r="V67" s="83"/>
      <c r="W67" s="83">
        <f>IF('3g Gas distribution charges'!X28="","-",'3g Gas distribution charges'!X28*W28*3.65)</f>
        <v>67.925133689839583</v>
      </c>
      <c r="X67" s="83">
        <f>IF('3g Gas distribution charges'!Y28="","-",'3g Gas distribution charges'!Y28*X28*3.65)</f>
        <v>67.925133689839583</v>
      </c>
      <c r="Y67" s="83" t="str">
        <f>IF('3g Gas distribution charges'!Z28="","-",'3g Gas distribution charges'!Z28*Y28*3.65)</f>
        <v>-</v>
      </c>
      <c r="Z67" s="83" t="str">
        <f>IF('3g Gas distribution charges'!AA28="","-",'3g Gas distribution charges'!AA28*Z28*3.65)</f>
        <v>-</v>
      </c>
      <c r="AA67" s="10"/>
    </row>
    <row r="68" spans="1:27" s="14" customFormat="1" ht="11.25">
      <c r="A68" s="10"/>
      <c r="B68" s="206"/>
      <c r="C68" s="201"/>
      <c r="D68" s="74" t="s">
        <v>160</v>
      </c>
      <c r="E68" s="189"/>
      <c r="F68" s="29"/>
      <c r="G68" s="83"/>
      <c r="H68" s="83"/>
      <c r="I68" s="83"/>
      <c r="J68" s="83"/>
      <c r="K68" s="83"/>
      <c r="L68" s="83"/>
      <c r="M68" s="83"/>
      <c r="N68" s="83"/>
      <c r="O68" s="29"/>
      <c r="P68" s="83"/>
      <c r="Q68" s="83"/>
      <c r="R68" s="83"/>
      <c r="S68" s="83"/>
      <c r="T68" s="83"/>
      <c r="U68" s="83"/>
      <c r="V68" s="83"/>
      <c r="W68" s="83">
        <f>IF('3g Gas distribution charges'!X29="","-",'3g Gas distribution charges'!X29*W29*3.65)</f>
        <v>86.289017341040463</v>
      </c>
      <c r="X68" s="83">
        <f>IF('3g Gas distribution charges'!Y29="","-",'3g Gas distribution charges'!Y29*X29*3.65)</f>
        <v>86.289017341040463</v>
      </c>
      <c r="Y68" s="83" t="str">
        <f>IF('3g Gas distribution charges'!Z29="","-",'3g Gas distribution charges'!Z29*Y29*3.65)</f>
        <v>-</v>
      </c>
      <c r="Z68" s="83" t="str">
        <f>IF('3g Gas distribution charges'!AA29="","-",'3g Gas distribution charges'!AA29*Z29*3.65)</f>
        <v>-</v>
      </c>
      <c r="AA68" s="10"/>
    </row>
    <row r="69" spans="1:27" s="14" customFormat="1" ht="11.25">
      <c r="A69" s="10"/>
      <c r="B69" s="206"/>
      <c r="C69" s="201"/>
      <c r="D69" s="74" t="s">
        <v>161</v>
      </c>
      <c r="E69" s="189"/>
      <c r="F69" s="29"/>
      <c r="G69" s="83"/>
      <c r="H69" s="83"/>
      <c r="I69" s="83"/>
      <c r="J69" s="83"/>
      <c r="K69" s="83"/>
      <c r="L69" s="83"/>
      <c r="M69" s="83"/>
      <c r="N69" s="83"/>
      <c r="O69" s="29"/>
      <c r="P69" s="83"/>
      <c r="Q69" s="83"/>
      <c r="R69" s="83"/>
      <c r="S69" s="83"/>
      <c r="T69" s="83"/>
      <c r="U69" s="83"/>
      <c r="V69" s="83"/>
      <c r="W69" s="83">
        <f>IF('3g Gas distribution charges'!X30="","-",'3g Gas distribution charges'!X30*W30*3.65)</f>
        <v>77.04000000000002</v>
      </c>
      <c r="X69" s="83">
        <f>IF('3g Gas distribution charges'!Y30="","-",'3g Gas distribution charges'!Y30*X30*3.65)</f>
        <v>77.04000000000002</v>
      </c>
      <c r="Y69" s="83" t="str">
        <f>IF('3g Gas distribution charges'!Z30="","-",'3g Gas distribution charges'!Z30*Y30*3.65)</f>
        <v>-</v>
      </c>
      <c r="Z69" s="83" t="str">
        <f>IF('3g Gas distribution charges'!AA30="","-",'3g Gas distribution charges'!AA30*Z30*3.65)</f>
        <v>-</v>
      </c>
      <c r="AA69" s="10"/>
    </row>
    <row r="70" spans="1:27" s="14" customFormat="1" ht="11.25">
      <c r="A70" s="10"/>
      <c r="B70" s="206"/>
      <c r="C70" s="201"/>
      <c r="D70" s="74" t="s">
        <v>162</v>
      </c>
      <c r="E70" s="189"/>
      <c r="F70" s="29"/>
      <c r="G70" s="83"/>
      <c r="H70" s="83"/>
      <c r="I70" s="83"/>
      <c r="J70" s="83"/>
      <c r="K70" s="83"/>
      <c r="L70" s="83"/>
      <c r="M70" s="83"/>
      <c r="N70" s="83"/>
      <c r="O70" s="29"/>
      <c r="P70" s="83"/>
      <c r="Q70" s="83"/>
      <c r="R70" s="83"/>
      <c r="S70" s="83"/>
      <c r="T70" s="83"/>
      <c r="U70" s="83"/>
      <c r="V70" s="83"/>
      <c r="W70" s="83">
        <f>IF('3g Gas distribution charges'!X31="","-",'3g Gas distribution charges'!X31*W31*3.65)</f>
        <v>71.368421052631589</v>
      </c>
      <c r="X70" s="83">
        <f>IF('3g Gas distribution charges'!Y31="","-",'3g Gas distribution charges'!Y31*X31*3.65)</f>
        <v>71.368421052631589</v>
      </c>
      <c r="Y70" s="83" t="str">
        <f>IF('3g Gas distribution charges'!Z31="","-",'3g Gas distribution charges'!Z31*Y31*3.65)</f>
        <v>-</v>
      </c>
      <c r="Z70" s="83" t="str">
        <f>IF('3g Gas distribution charges'!AA31="","-",'3g Gas distribution charges'!AA31*Z31*3.65)</f>
        <v>-</v>
      </c>
      <c r="AA70" s="10"/>
    </row>
    <row r="71" spans="1:27" s="14" customFormat="1" ht="11.25">
      <c r="A71" s="10"/>
      <c r="B71" s="206"/>
      <c r="C71" s="201"/>
      <c r="D71" s="74" t="s">
        <v>163</v>
      </c>
      <c r="E71" s="189"/>
      <c r="F71" s="29"/>
      <c r="G71" s="83"/>
      <c r="H71" s="83"/>
      <c r="I71" s="83"/>
      <c r="J71" s="83"/>
      <c r="K71" s="83"/>
      <c r="L71" s="83"/>
      <c r="M71" s="83"/>
      <c r="N71" s="83"/>
      <c r="O71" s="29"/>
      <c r="P71" s="83"/>
      <c r="Q71" s="83"/>
      <c r="R71" s="83"/>
      <c r="S71" s="83"/>
      <c r="T71" s="83"/>
      <c r="U71" s="83"/>
      <c r="V71" s="83"/>
      <c r="W71" s="83">
        <f>IF('3g Gas distribution charges'!X32="","-",'3g Gas distribution charges'!X32*W32*3.65)</f>
        <v>75.781818181818181</v>
      </c>
      <c r="X71" s="83">
        <f>IF('3g Gas distribution charges'!Y32="","-",'3g Gas distribution charges'!Y32*X32*3.65)</f>
        <v>75.781818181818181</v>
      </c>
      <c r="Y71" s="83" t="str">
        <f>IF('3g Gas distribution charges'!Z32="","-",'3g Gas distribution charges'!Z32*Y32*3.65)</f>
        <v>-</v>
      </c>
      <c r="Z71" s="83" t="str">
        <f>IF('3g Gas distribution charges'!AA32="","-",'3g Gas distribution charges'!AA32*Z32*3.65)</f>
        <v>-</v>
      </c>
      <c r="AA71" s="10"/>
    </row>
    <row r="72" spans="1:27" s="14" customFormat="1" ht="11.25">
      <c r="A72" s="10"/>
      <c r="B72" s="206"/>
      <c r="C72" s="201"/>
      <c r="D72" s="74" t="s">
        <v>164</v>
      </c>
      <c r="E72" s="189"/>
      <c r="F72" s="29"/>
      <c r="G72" s="83"/>
      <c r="H72" s="83"/>
      <c r="I72" s="83"/>
      <c r="J72" s="83"/>
      <c r="K72" s="83"/>
      <c r="L72" s="83"/>
      <c r="M72" s="83"/>
      <c r="N72" s="83"/>
      <c r="O72" s="29"/>
      <c r="P72" s="83"/>
      <c r="Q72" s="83"/>
      <c r="R72" s="83"/>
      <c r="S72" s="83"/>
      <c r="T72" s="83"/>
      <c r="U72" s="83"/>
      <c r="V72" s="83"/>
      <c r="W72" s="83">
        <f>IF('3g Gas distribution charges'!X33="","-",'3g Gas distribution charges'!X33*W33*3.65)</f>
        <v>81.45928338762215</v>
      </c>
      <c r="X72" s="83">
        <f>IF('3g Gas distribution charges'!Y33="","-",'3g Gas distribution charges'!Y33*X33*3.65)</f>
        <v>81.45928338762215</v>
      </c>
      <c r="Y72" s="83" t="str">
        <f>IF('3g Gas distribution charges'!Z33="","-",'3g Gas distribution charges'!Z33*Y33*3.65)</f>
        <v>-</v>
      </c>
      <c r="Z72" s="83" t="str">
        <f>IF('3g Gas distribution charges'!AA33="","-",'3g Gas distribution charges'!AA33*Z33*3.65)</f>
        <v>-</v>
      </c>
      <c r="AA72" s="10"/>
    </row>
    <row r="73" spans="1:27" s="14" customFormat="1" ht="11.25">
      <c r="A73" s="10"/>
      <c r="B73" s="206"/>
      <c r="C73" s="201"/>
      <c r="D73" s="74" t="s">
        <v>165</v>
      </c>
      <c r="E73" s="189"/>
      <c r="F73" s="29"/>
      <c r="G73" s="83"/>
      <c r="H73" s="83"/>
      <c r="I73" s="83"/>
      <c r="J73" s="83"/>
      <c r="K73" s="83"/>
      <c r="L73" s="83"/>
      <c r="M73" s="83"/>
      <c r="N73" s="83"/>
      <c r="O73" s="29"/>
      <c r="P73" s="83"/>
      <c r="Q73" s="83"/>
      <c r="R73" s="83"/>
      <c r="S73" s="83"/>
      <c r="T73" s="83"/>
      <c r="U73" s="83"/>
      <c r="V73" s="83"/>
      <c r="W73" s="83">
        <f>IF('3g Gas distribution charges'!X34="","-",'3g Gas distribution charges'!X34*W34*3.65)</f>
        <v>81.037500000000009</v>
      </c>
      <c r="X73" s="83">
        <f>IF('3g Gas distribution charges'!Y34="","-",'3g Gas distribution charges'!Y34*X34*3.65)</f>
        <v>81.037500000000009</v>
      </c>
      <c r="Y73" s="83" t="str">
        <f>IF('3g Gas distribution charges'!Z34="","-",'3g Gas distribution charges'!Z34*Y34*3.65)</f>
        <v>-</v>
      </c>
      <c r="Z73" s="83" t="str">
        <f>IF('3g Gas distribution charges'!AA34="","-",'3g Gas distribution charges'!AA34*Z34*3.65)</f>
        <v>-</v>
      </c>
      <c r="AA73" s="10"/>
    </row>
    <row r="74" spans="1:27" s="14" customFormat="1" ht="11.25">
      <c r="A74" s="10"/>
      <c r="B74" s="206"/>
      <c r="C74" s="201"/>
      <c r="D74" s="74" t="s">
        <v>166</v>
      </c>
      <c r="E74" s="189"/>
      <c r="F74" s="29"/>
      <c r="G74" s="83"/>
      <c r="H74" s="83"/>
      <c r="I74" s="83"/>
      <c r="J74" s="83"/>
      <c r="K74" s="83"/>
      <c r="L74" s="83"/>
      <c r="M74" s="83"/>
      <c r="N74" s="83"/>
      <c r="O74" s="29"/>
      <c r="P74" s="83"/>
      <c r="Q74" s="83"/>
      <c r="R74" s="83"/>
      <c r="S74" s="83"/>
      <c r="T74" s="83"/>
      <c r="U74" s="83"/>
      <c r="V74" s="83"/>
      <c r="W74" s="83">
        <f>IF('3g Gas distribution charges'!X35="","-",'3g Gas distribution charges'!X35*W35*3.65)</f>
        <v>76.513432835820893</v>
      </c>
      <c r="X74" s="83">
        <f>IF('3g Gas distribution charges'!Y35="","-",'3g Gas distribution charges'!Y35*X35*3.65)</f>
        <v>76.513432835820893</v>
      </c>
      <c r="Y74" s="83" t="str">
        <f>IF('3g Gas distribution charges'!Z35="","-",'3g Gas distribution charges'!Z35*Y35*3.65)</f>
        <v>-</v>
      </c>
      <c r="Z74" s="83" t="str">
        <f>IF('3g Gas distribution charges'!AA35="","-",'3g Gas distribution charges'!AA35*Z35*3.65)</f>
        <v>-</v>
      </c>
      <c r="AA74" s="10"/>
    </row>
    <row r="75" spans="1:27" s="14" customFormat="1" ht="11.25">
      <c r="A75" s="10"/>
      <c r="B75" s="206"/>
      <c r="C75" s="201"/>
      <c r="D75" s="74" t="s">
        <v>167</v>
      </c>
      <c r="E75" s="189"/>
      <c r="F75" s="29"/>
      <c r="G75" s="83"/>
      <c r="H75" s="83"/>
      <c r="I75" s="83"/>
      <c r="J75" s="83"/>
      <c r="K75" s="83"/>
      <c r="L75" s="83"/>
      <c r="M75" s="83"/>
      <c r="N75" s="83"/>
      <c r="O75" s="29"/>
      <c r="P75" s="83"/>
      <c r="Q75" s="83"/>
      <c r="R75" s="83"/>
      <c r="S75" s="83"/>
      <c r="T75" s="83"/>
      <c r="U75" s="83"/>
      <c r="V75" s="83"/>
      <c r="W75" s="83">
        <f>IF('3g Gas distribution charges'!X36="","-",'3g Gas distribution charges'!X36*W36*3.65)</f>
        <v>72.842696629213478</v>
      </c>
      <c r="X75" s="83">
        <f>IF('3g Gas distribution charges'!Y36="","-",'3g Gas distribution charges'!Y36*X36*3.65)</f>
        <v>72.842696629213478</v>
      </c>
      <c r="Y75" s="83" t="str">
        <f>IF('3g Gas distribution charges'!Z36="","-",'3g Gas distribution charges'!Z36*Y36*3.65)</f>
        <v>-</v>
      </c>
      <c r="Z75" s="83" t="str">
        <f>IF('3g Gas distribution charges'!AA36="","-",'3g Gas distribution charges'!AA36*Z36*3.65)</f>
        <v>-</v>
      </c>
      <c r="AA75" s="10"/>
    </row>
    <row r="76" spans="1:27" s="14" customFormat="1" ht="11.25">
      <c r="A76" s="10"/>
      <c r="B76" s="207"/>
      <c r="C76" s="201"/>
      <c r="D76" s="74" t="s">
        <v>168</v>
      </c>
      <c r="E76" s="189"/>
      <c r="F76" s="29"/>
      <c r="G76" s="83"/>
      <c r="H76" s="83"/>
      <c r="I76" s="83"/>
      <c r="J76" s="83"/>
      <c r="K76" s="83"/>
      <c r="L76" s="83"/>
      <c r="M76" s="83"/>
      <c r="N76" s="83"/>
      <c r="O76" s="29"/>
      <c r="P76" s="83"/>
      <c r="Q76" s="83"/>
      <c r="R76" s="83"/>
      <c r="S76" s="83"/>
      <c r="T76" s="83"/>
      <c r="U76" s="83"/>
      <c r="V76" s="83"/>
      <c r="W76" s="83">
        <f>IF('3g Gas distribution charges'!X37="","-",'3g Gas distribution charges'!X37*W37*3.65)</f>
        <v>75.824561403508767</v>
      </c>
      <c r="X76" s="83">
        <f>IF('3g Gas distribution charges'!Y37="","-",'3g Gas distribution charges'!Y37*X37*3.65)</f>
        <v>75.824561403508767</v>
      </c>
      <c r="Y76" s="83" t="str">
        <f>IF('3g Gas distribution charges'!Z37="","-",'3g Gas distribution charges'!Z37*Y37*3.65)</f>
        <v>-</v>
      </c>
      <c r="Z76" s="83" t="str">
        <f>IF('3g Gas distribution charges'!AA37="","-",'3g Gas distribution charges'!AA37*Z37*3.65)</f>
        <v>-</v>
      </c>
      <c r="AA76" s="10"/>
    </row>
    <row r="77" spans="1:27" s="14" customFormat="1" ht="12.6" customHeight="1">
      <c r="A77" s="10"/>
      <c r="B77" s="201" t="s">
        <v>191</v>
      </c>
      <c r="C77" s="201" t="s">
        <v>129</v>
      </c>
      <c r="D77" s="74" t="s">
        <v>156</v>
      </c>
      <c r="E77" s="189"/>
      <c r="F77" s="29"/>
      <c r="G77" s="83">
        <f>IF('3g Gas distribution charges'!H38="","-",'3g Gas distribution charges'!H38*'2d Gas distribution'!G12*3.65)</f>
        <v>37.780645161290323</v>
      </c>
      <c r="H77" s="83">
        <f>IF('3g Gas distribution charges'!I38="","-",'3g Gas distribution charges'!I38*'2d Gas distribution'!H12*3.65)</f>
        <v>37.780645161290323</v>
      </c>
      <c r="I77" s="83">
        <f>IF('3g Gas distribution charges'!J38="","-",'3g Gas distribution charges'!J38*'2d Gas distribution'!I12*3.65)</f>
        <v>36.191082802547776</v>
      </c>
      <c r="J77" s="83">
        <f>IF('3g Gas distribution charges'!K38="","-",'3g Gas distribution charges'!K38*'2d Gas distribution'!J12*3.65)</f>
        <v>36.191082802547776</v>
      </c>
      <c r="K77" s="83">
        <f>IF('3g Gas distribution charges'!L38="","-",'3g Gas distribution charges'!L38*'2d Gas distribution'!K12*3.65)</f>
        <v>37.06666666666667</v>
      </c>
      <c r="L77" s="83">
        <f>IF('3g Gas distribution charges'!M38="","-",'3g Gas distribution charges'!M38*'2d Gas distribution'!L12*3.65)</f>
        <v>37.06666666666667</v>
      </c>
      <c r="M77" s="83">
        <f>IF('3g Gas distribution charges'!N38="","-",'3g Gas distribution charges'!N38*'2d Gas distribution'!M12*3.65)</f>
        <v>38.216560509554142</v>
      </c>
      <c r="N77" s="83">
        <f>IF('3g Gas distribution charges'!O38="","-",'3g Gas distribution charges'!O38*'2d Gas distribution'!N12*3.65)</f>
        <v>38.216560509554142</v>
      </c>
      <c r="O77" s="29"/>
      <c r="P77" s="83">
        <f>IF('3g Gas distribution charges'!Q38="","-",'3g Gas distribution charges'!Q38*'2d Gas distribution'!P12*3.65)</f>
        <v>38.216560509554142</v>
      </c>
      <c r="Q77" s="83">
        <f>IF('3g Gas distribution charges'!R38="","-",'3g Gas distribution charges'!R38*'2d Gas distribution'!Q12*3.65)</f>
        <v>37.670886075949362</v>
      </c>
      <c r="R77" s="83">
        <f>IF('3g Gas distribution charges'!S38="","-",'3g Gas distribution charges'!S38*'2d Gas distribution'!R12*3.65)</f>
        <v>37.670886075949362</v>
      </c>
      <c r="S77" s="83">
        <f>IF('3g Gas distribution charges'!T38="","-",'3g Gas distribution charges'!T38*'2d Gas distribution'!S12*3.65)</f>
        <v>37.942857142857143</v>
      </c>
      <c r="T77" s="83">
        <f>IF('3g Gas distribution charges'!U38="","-",'3g Gas distribution charges'!U38*'2d Gas distribution'!T12*3.65)</f>
        <v>37.942857142857143</v>
      </c>
      <c r="U77" s="83">
        <f>IF('3g Gas distribution charges'!V38="","-",'3g Gas distribution charges'!V38*'2d Gas distribution'!U12*3.65)</f>
        <v>36.269230769230766</v>
      </c>
      <c r="V77" s="83">
        <f>IF('3g Gas distribution charges'!W38="","-",'3g Gas distribution charges'!W38*'2d Gas distribution'!V12*3.65)</f>
        <v>36.269230769230766</v>
      </c>
      <c r="W77" s="83">
        <f>IF('3g Gas distribution charges'!X38="","-",'3g Gas distribution charges'!X38*'2d Gas distribution'!W12*3.65)</f>
        <v>40.063897763578268</v>
      </c>
      <c r="X77" s="83">
        <f>IF('3g Gas distribution charges'!Y38="","-",'3g Gas distribution charges'!Y38*'2d Gas distribution'!X12*3.65)</f>
        <v>40.063897763578268</v>
      </c>
      <c r="Y77" s="83" t="str">
        <f>IF('3g Gas distribution charges'!Z38="","-",'3g Gas distribution charges'!Z38*'2d Gas distribution'!Y12*3.65)</f>
        <v>-</v>
      </c>
      <c r="Z77" s="83" t="str">
        <f>IF('3g Gas distribution charges'!AA38="","-",'3g Gas distribution charges'!AA38*'2d Gas distribution'!Z12*3.65)</f>
        <v>-</v>
      </c>
      <c r="AA77" s="10"/>
    </row>
    <row r="78" spans="1:27" s="14" customFormat="1" ht="11.25">
      <c r="A78" s="10"/>
      <c r="B78" s="201"/>
      <c r="C78" s="201"/>
      <c r="D78" s="74" t="s">
        <v>157</v>
      </c>
      <c r="E78" s="189"/>
      <c r="F78" s="29"/>
      <c r="G78" s="83">
        <f>IF('3g Gas distribution charges'!H39="","-",'3g Gas distribution charges'!H39*'2d Gas distribution'!G13*3.65)</f>
        <v>35.598784194528875</v>
      </c>
      <c r="H78" s="83">
        <f>IF('3g Gas distribution charges'!I39="","-",'3g Gas distribution charges'!I39*'2d Gas distribution'!H13*3.65)</f>
        <v>35.598784194528875</v>
      </c>
      <c r="I78" s="83">
        <f>IF('3g Gas distribution charges'!J39="","-",'3g Gas distribution charges'!J39*'2d Gas distribution'!I13*3.65)</f>
        <v>34.646341463414629</v>
      </c>
      <c r="J78" s="83">
        <f>IF('3g Gas distribution charges'!K39="","-",'3g Gas distribution charges'!K39*'2d Gas distribution'!J13*3.65)</f>
        <v>34.646341463414629</v>
      </c>
      <c r="K78" s="83">
        <f>IF('3g Gas distribution charges'!L39="","-",'3g Gas distribution charges'!L39*'2d Gas distribution'!K13*3.65)</f>
        <v>36.148606811145513</v>
      </c>
      <c r="L78" s="83">
        <f>IF('3g Gas distribution charges'!M39="","-",'3g Gas distribution charges'!M39*'2d Gas distribution'!L13*3.65)</f>
        <v>36.148606811145513</v>
      </c>
      <c r="M78" s="83">
        <f>IF('3g Gas distribution charges'!N39="","-",'3g Gas distribution charges'!N39*'2d Gas distribution'!M13*3.65)</f>
        <v>37.383177570093459</v>
      </c>
      <c r="N78" s="83">
        <f>IF('3g Gas distribution charges'!O39="","-",'3g Gas distribution charges'!O39*'2d Gas distribution'!N13*3.65)</f>
        <v>37.383177570093459</v>
      </c>
      <c r="O78" s="29"/>
      <c r="P78" s="83">
        <f>IF('3g Gas distribution charges'!Q39="","-",'3g Gas distribution charges'!Q39*'2d Gas distribution'!P13*3.65)</f>
        <v>37.383177570093459</v>
      </c>
      <c r="Q78" s="83">
        <f>IF('3g Gas distribution charges'!R39="","-",'3g Gas distribution charges'!R39*'2d Gas distribution'!Q13*3.65)</f>
        <v>37.084112149532707</v>
      </c>
      <c r="R78" s="83">
        <f>IF('3g Gas distribution charges'!S39="","-",'3g Gas distribution charges'!S39*'2d Gas distribution'!R13*3.65)</f>
        <v>37.084112149532707</v>
      </c>
      <c r="S78" s="83">
        <f>IF('3g Gas distribution charges'!T39="","-",'3g Gas distribution charges'!T39*'2d Gas distribution'!S13*3.65)</f>
        <v>37.35</v>
      </c>
      <c r="T78" s="83">
        <f>IF('3g Gas distribution charges'!U39="","-",'3g Gas distribution charges'!U39*'2d Gas distribution'!T13*3.65)</f>
        <v>37.35</v>
      </c>
      <c r="U78" s="83">
        <f>IF('3g Gas distribution charges'!V39="","-",'3g Gas distribution charges'!V39*'2d Gas distribution'!U13*3.65)</f>
        <v>36.038216560509554</v>
      </c>
      <c r="V78" s="83">
        <f>IF('3g Gas distribution charges'!W39="","-",'3g Gas distribution charges'!W39*'2d Gas distribution'!V13*3.65)</f>
        <v>36.038216560509554</v>
      </c>
      <c r="W78" s="83">
        <f>IF('3g Gas distribution charges'!X39="","-",'3g Gas distribution charges'!X39*'2d Gas distribution'!W13*3.65)</f>
        <v>40.714285714285708</v>
      </c>
      <c r="X78" s="83">
        <f>IF('3g Gas distribution charges'!Y39="","-",'3g Gas distribution charges'!Y39*'2d Gas distribution'!X13*3.65)</f>
        <v>40.714285714285708</v>
      </c>
      <c r="Y78" s="83" t="str">
        <f>IF('3g Gas distribution charges'!Z39="","-",'3g Gas distribution charges'!Z39*'2d Gas distribution'!Y13*3.65)</f>
        <v>-</v>
      </c>
      <c r="Z78" s="83" t="str">
        <f>IF('3g Gas distribution charges'!AA39="","-",'3g Gas distribution charges'!AA39*'2d Gas distribution'!Z13*3.65)</f>
        <v>-</v>
      </c>
      <c r="AA78" s="10"/>
    </row>
    <row r="79" spans="1:27" s="14" customFormat="1" ht="11.25">
      <c r="A79" s="10"/>
      <c r="B79" s="201"/>
      <c r="C79" s="201"/>
      <c r="D79" s="74" t="s">
        <v>158</v>
      </c>
      <c r="E79" s="189"/>
      <c r="F79" s="29"/>
      <c r="G79" s="83">
        <f>IF('3g Gas distribution charges'!H40="","-",'3g Gas distribution charges'!H40*'2d Gas distribution'!G14*3.65)</f>
        <v>36.205128205128212</v>
      </c>
      <c r="H79" s="83">
        <f>IF('3g Gas distribution charges'!I40="","-",'3g Gas distribution charges'!I40*'2d Gas distribution'!H14*3.65)</f>
        <v>36.205128205128212</v>
      </c>
      <c r="I79" s="83">
        <f>IF('3g Gas distribution charges'!J40="","-",'3g Gas distribution charges'!J40*'2d Gas distribution'!I14*3.65)</f>
        <v>36.943820224719097</v>
      </c>
      <c r="J79" s="83">
        <f>IF('3g Gas distribution charges'!K40="","-",'3g Gas distribution charges'!K40*'2d Gas distribution'!J14*3.65)</f>
        <v>36.943820224719097</v>
      </c>
      <c r="K79" s="83">
        <f>IF('3g Gas distribution charges'!L40="","-",'3g Gas distribution charges'!L40*'2d Gas distribution'!K14*3.65)</f>
        <v>36.797687861271676</v>
      </c>
      <c r="L79" s="83">
        <f>IF('3g Gas distribution charges'!M40="","-",'3g Gas distribution charges'!M40*'2d Gas distribution'!L14*3.65)</f>
        <v>36.797687861271676</v>
      </c>
      <c r="M79" s="83">
        <f>IF('3g Gas distribution charges'!N40="","-",'3g Gas distribution charges'!N40*'2d Gas distribution'!M14*3.65)</f>
        <v>37.06194690265486</v>
      </c>
      <c r="N79" s="83">
        <f>IF('3g Gas distribution charges'!O40="","-",'3g Gas distribution charges'!O40*'2d Gas distribution'!N14*3.65)</f>
        <v>37.06194690265486</v>
      </c>
      <c r="O79" s="29"/>
      <c r="P79" s="83">
        <f>IF('3g Gas distribution charges'!Q40="","-",'3g Gas distribution charges'!Q40*'2d Gas distribution'!P14*3.65)</f>
        <v>37.06194690265486</v>
      </c>
      <c r="Q79" s="83">
        <f>IF('3g Gas distribution charges'!R40="","-",'3g Gas distribution charges'!R40*'2d Gas distribution'!Q14*3.65)</f>
        <v>39.811764705882347</v>
      </c>
      <c r="R79" s="83">
        <f>IF('3g Gas distribution charges'!S40="","-",'3g Gas distribution charges'!S40*'2d Gas distribution'!R14*3.65)</f>
        <v>39.811764705882347</v>
      </c>
      <c r="S79" s="83">
        <f>IF('3g Gas distribution charges'!T40="","-",'3g Gas distribution charges'!T40*'2d Gas distribution'!S14*3.65)</f>
        <v>40.620895522388054</v>
      </c>
      <c r="T79" s="83">
        <f>IF('3g Gas distribution charges'!U40="","-",'3g Gas distribution charges'!U40*'2d Gas distribution'!T14*3.65)</f>
        <v>40.620895522388054</v>
      </c>
      <c r="U79" s="83">
        <f>IF('3g Gas distribution charges'!V40="","-",'3g Gas distribution charges'!V40*'2d Gas distribution'!U14*3.65)</f>
        <v>35.817073170731703</v>
      </c>
      <c r="V79" s="83">
        <f>IF('3g Gas distribution charges'!W40="","-",'3g Gas distribution charges'!W40*'2d Gas distribution'!V14*3.65)</f>
        <v>35.817073170731703</v>
      </c>
      <c r="W79" s="83">
        <f>IF('3g Gas distribution charges'!X40="","-",'3g Gas distribution charges'!X40*'2d Gas distribution'!W14*3.65)</f>
        <v>41.595092024539873</v>
      </c>
      <c r="X79" s="83">
        <f>IF('3g Gas distribution charges'!Y40="","-",'3g Gas distribution charges'!Y40*'2d Gas distribution'!X14*3.65)</f>
        <v>41.595092024539873</v>
      </c>
      <c r="Y79" s="83" t="str">
        <f>IF('3g Gas distribution charges'!Z40="","-",'3g Gas distribution charges'!Z40*'2d Gas distribution'!Y14*3.65)</f>
        <v>-</v>
      </c>
      <c r="Z79" s="83" t="str">
        <f>IF('3g Gas distribution charges'!AA40="","-",'3g Gas distribution charges'!AA40*'2d Gas distribution'!Z14*3.65)</f>
        <v>-</v>
      </c>
      <c r="AA79" s="10"/>
    </row>
    <row r="80" spans="1:27" s="14" customFormat="1" ht="11.25">
      <c r="A80" s="10"/>
      <c r="B80" s="201"/>
      <c r="C80" s="201"/>
      <c r="D80" s="74" t="s">
        <v>159</v>
      </c>
      <c r="E80" s="189"/>
      <c r="F80" s="29"/>
      <c r="G80" s="83">
        <f>IF('3g Gas distribution charges'!H41="","-",'3g Gas distribution charges'!H41*'2d Gas distribution'!G15*3.65)</f>
        <v>40.471337579617831</v>
      </c>
      <c r="H80" s="83">
        <f>IF('3g Gas distribution charges'!I41="","-",'3g Gas distribution charges'!I41*'2d Gas distribution'!H15*3.65)</f>
        <v>40.471337579617831</v>
      </c>
      <c r="I80" s="83">
        <f>IF('3g Gas distribution charges'!J41="","-",'3g Gas distribution charges'!J41*'2d Gas distribution'!I15*3.65)</f>
        <v>38.121739130434783</v>
      </c>
      <c r="J80" s="83">
        <f>IF('3g Gas distribution charges'!K41="","-",'3g Gas distribution charges'!K41*'2d Gas distribution'!J15*3.65)</f>
        <v>38.121739130434783</v>
      </c>
      <c r="K80" s="83">
        <f>IF('3g Gas distribution charges'!L41="","-",'3g Gas distribution charges'!L41*'2d Gas distribution'!K15*3.65)</f>
        <v>37.228070175438589</v>
      </c>
      <c r="L80" s="83">
        <f>IF('3g Gas distribution charges'!M41="","-",'3g Gas distribution charges'!M41*'2d Gas distribution'!L15*3.65)</f>
        <v>37.228070175438589</v>
      </c>
      <c r="M80" s="83">
        <f>IF('3g Gas distribution charges'!N41="","-",'3g Gas distribution charges'!N41*'2d Gas distribution'!M15*3.65)</f>
        <v>36.629737609329446</v>
      </c>
      <c r="N80" s="83">
        <f>IF('3g Gas distribution charges'!O41="","-",'3g Gas distribution charges'!O41*'2d Gas distribution'!N15*3.65)</f>
        <v>36.629737609329446</v>
      </c>
      <c r="O80" s="29"/>
      <c r="P80" s="83">
        <f>IF('3g Gas distribution charges'!Q41="","-",'3g Gas distribution charges'!Q41*'2d Gas distribution'!P15*3.65)</f>
        <v>36.629737609329446</v>
      </c>
      <c r="Q80" s="83">
        <f>IF('3g Gas distribution charges'!R41="","-",'3g Gas distribution charges'!R41*'2d Gas distribution'!Q15*3.65)</f>
        <v>39.234782608695653</v>
      </c>
      <c r="R80" s="83">
        <f>IF('3g Gas distribution charges'!S41="","-",'3g Gas distribution charges'!S41*'2d Gas distribution'!R15*3.65)</f>
        <v>39.234782608695653</v>
      </c>
      <c r="S80" s="83">
        <f>IF('3g Gas distribution charges'!T41="","-",'3g Gas distribution charges'!T41*'2d Gas distribution'!S15*3.65)</f>
        <v>39.443478260869568</v>
      </c>
      <c r="T80" s="83">
        <f>IF('3g Gas distribution charges'!U41="","-",'3g Gas distribution charges'!U41*'2d Gas distribution'!T15*3.65)</f>
        <v>39.443478260869568</v>
      </c>
      <c r="U80" s="83">
        <f>IF('3g Gas distribution charges'!V41="","-",'3g Gas distribution charges'!V41*'2d Gas distribution'!U15*3.65)</f>
        <v>34.250728862973759</v>
      </c>
      <c r="V80" s="83">
        <f>IF('3g Gas distribution charges'!W41="","-",'3g Gas distribution charges'!W41*'2d Gas distribution'!V15*3.65)</f>
        <v>34.250728862973759</v>
      </c>
      <c r="W80" s="83">
        <f>IF('3g Gas distribution charges'!X41="","-",'3g Gas distribution charges'!X41*'2d Gas distribution'!W15*3.65)</f>
        <v>39.304347826086961</v>
      </c>
      <c r="X80" s="83">
        <f>IF('3g Gas distribution charges'!Y41="","-",'3g Gas distribution charges'!Y41*'2d Gas distribution'!X15*3.65)</f>
        <v>39.304347826086961</v>
      </c>
      <c r="Y80" s="83" t="str">
        <f>IF('3g Gas distribution charges'!Z41="","-",'3g Gas distribution charges'!Z41*'2d Gas distribution'!Y15*3.65)</f>
        <v>-</v>
      </c>
      <c r="Z80" s="83" t="str">
        <f>IF('3g Gas distribution charges'!AA41="","-",'3g Gas distribution charges'!AA41*'2d Gas distribution'!Z15*3.65)</f>
        <v>-</v>
      </c>
      <c r="AA80" s="10"/>
    </row>
    <row r="81" spans="1:27" s="14" customFormat="1" ht="11.25">
      <c r="A81" s="10"/>
      <c r="B81" s="201"/>
      <c r="C81" s="201"/>
      <c r="D81" s="74" t="s">
        <v>160</v>
      </c>
      <c r="E81" s="189"/>
      <c r="F81" s="29"/>
      <c r="G81" s="83">
        <f>IF('3g Gas distribution charges'!H42="","-",'3g Gas distribution charges'!H42*'2d Gas distribution'!G16*3.65)</f>
        <v>48.508143322475568</v>
      </c>
      <c r="H81" s="83">
        <f>IF('3g Gas distribution charges'!I42="","-",'3g Gas distribution charges'!I42*'2d Gas distribution'!H16*3.65)</f>
        <v>48.508143322475568</v>
      </c>
      <c r="I81" s="83">
        <f>IF('3g Gas distribution charges'!J42="","-",'3g Gas distribution charges'!J42*'2d Gas distribution'!I16*3.65)</f>
        <v>47.801324503311257</v>
      </c>
      <c r="J81" s="83">
        <f>IF('3g Gas distribution charges'!K42="","-",'3g Gas distribution charges'!K42*'2d Gas distribution'!J16*3.65)</f>
        <v>47.801324503311257</v>
      </c>
      <c r="K81" s="83">
        <f>IF('3g Gas distribution charges'!L42="","-",'3g Gas distribution charges'!L42*'2d Gas distribution'!K16*3.65)</f>
        <v>45.913043478260875</v>
      </c>
      <c r="L81" s="83">
        <f>IF('3g Gas distribution charges'!M42="","-",'3g Gas distribution charges'!M42*'2d Gas distribution'!L16*3.65)</f>
        <v>45.913043478260875</v>
      </c>
      <c r="M81" s="83">
        <f>IF('3g Gas distribution charges'!N42="","-",'3g Gas distribution charges'!N42*'2d Gas distribution'!M16*3.65)</f>
        <v>47.351351351351354</v>
      </c>
      <c r="N81" s="83">
        <f>IF('3g Gas distribution charges'!O42="","-",'3g Gas distribution charges'!O42*'2d Gas distribution'!N16*3.65)</f>
        <v>47.351351351351354</v>
      </c>
      <c r="O81" s="29"/>
      <c r="P81" s="83">
        <f>IF('3g Gas distribution charges'!Q42="","-",'3g Gas distribution charges'!Q42*'2d Gas distribution'!P16*3.65)</f>
        <v>47.351351351351354</v>
      </c>
      <c r="Q81" s="83">
        <f>IF('3g Gas distribution charges'!R42="","-",'3g Gas distribution charges'!R42*'2d Gas distribution'!Q16*3.65)</f>
        <v>50.295302013422813</v>
      </c>
      <c r="R81" s="83">
        <f>IF('3g Gas distribution charges'!S42="","-",'3g Gas distribution charges'!S42*'2d Gas distribution'!R16*3.65)</f>
        <v>50.295302013422813</v>
      </c>
      <c r="S81" s="83">
        <f>IF('3g Gas distribution charges'!T42="","-",'3g Gas distribution charges'!T42*'2d Gas distribution'!S16*3.65)</f>
        <v>51.151515151515142</v>
      </c>
      <c r="T81" s="83">
        <f>IF('3g Gas distribution charges'!U42="","-",'3g Gas distribution charges'!U42*'2d Gas distribution'!T16*3.65)</f>
        <v>51.151515151515142</v>
      </c>
      <c r="U81" s="83">
        <f>IF('3g Gas distribution charges'!V42="","-",'3g Gas distribution charges'!V42*'2d Gas distribution'!U16*3.65)</f>
        <v>50.298701298701289</v>
      </c>
      <c r="V81" s="83">
        <f>IF('3g Gas distribution charges'!W42="","-",'3g Gas distribution charges'!W42*'2d Gas distribution'!V16*3.65)</f>
        <v>50.298701298701289</v>
      </c>
      <c r="W81" s="83">
        <f>IF('3g Gas distribution charges'!X42="","-",'3g Gas distribution charges'!X42*'2d Gas distribution'!W16*3.65)</f>
        <v>59.076923076923066</v>
      </c>
      <c r="X81" s="83">
        <f>IF('3g Gas distribution charges'!Y42="","-",'3g Gas distribution charges'!Y42*'2d Gas distribution'!X16*3.65)</f>
        <v>59.076923076923066</v>
      </c>
      <c r="Y81" s="83" t="str">
        <f>IF('3g Gas distribution charges'!Z42="","-",'3g Gas distribution charges'!Z42*'2d Gas distribution'!Y16*3.65)</f>
        <v>-</v>
      </c>
      <c r="Z81" s="83" t="str">
        <f>IF('3g Gas distribution charges'!AA42="","-",'3g Gas distribution charges'!AA42*'2d Gas distribution'!Z16*3.65)</f>
        <v>-</v>
      </c>
      <c r="AA81" s="10"/>
    </row>
    <row r="82" spans="1:27" s="14" customFormat="1" ht="11.25">
      <c r="A82" s="10"/>
      <c r="B82" s="201"/>
      <c r="C82" s="201"/>
      <c r="D82" s="74" t="s">
        <v>161</v>
      </c>
      <c r="E82" s="189"/>
      <c r="F82" s="29"/>
      <c r="G82" s="83">
        <f>IF('3g Gas distribution charges'!H43="","-",'3g Gas distribution charges'!H43*'2d Gas distribution'!G17*3.65)</f>
        <v>34.873900293255126</v>
      </c>
      <c r="H82" s="83">
        <f>IF('3g Gas distribution charges'!I43="","-",'3g Gas distribution charges'!I43*'2d Gas distribution'!H17*3.65)</f>
        <v>34.873900293255126</v>
      </c>
      <c r="I82" s="83">
        <f>IF('3g Gas distribution charges'!J43="","-",'3g Gas distribution charges'!J43*'2d Gas distribution'!I17*3.65)</f>
        <v>35.447852760736197</v>
      </c>
      <c r="J82" s="83">
        <f>IF('3g Gas distribution charges'!K43="","-",'3g Gas distribution charges'!K43*'2d Gas distribution'!J17*3.65)</f>
        <v>35.447852760736197</v>
      </c>
      <c r="K82" s="83">
        <f>IF('3g Gas distribution charges'!L43="","-",'3g Gas distribution charges'!L43*'2d Gas distribution'!K17*3.65)</f>
        <v>33.814696485623003</v>
      </c>
      <c r="L82" s="83">
        <f>IF('3g Gas distribution charges'!M43="","-",'3g Gas distribution charges'!M43*'2d Gas distribution'!L17*3.65)</f>
        <v>33.814696485623003</v>
      </c>
      <c r="M82" s="83">
        <f>IF('3g Gas distribution charges'!N43="","-",'3g Gas distribution charges'!N43*'2d Gas distribution'!M17*3.65)</f>
        <v>34.964856230031948</v>
      </c>
      <c r="N82" s="83">
        <f>IF('3g Gas distribution charges'!O43="","-",'3g Gas distribution charges'!O43*'2d Gas distribution'!N17*3.65)</f>
        <v>34.964856230031948</v>
      </c>
      <c r="O82" s="29"/>
      <c r="P82" s="83">
        <f>IF('3g Gas distribution charges'!Q43="","-",'3g Gas distribution charges'!Q43*'2d Gas distribution'!P17*3.65)</f>
        <v>34.964856230031948</v>
      </c>
      <c r="Q82" s="83">
        <f>IF('3g Gas distribution charges'!R43="","-",'3g Gas distribution charges'!R43*'2d Gas distribution'!Q17*3.65)</f>
        <v>36.226415094339615</v>
      </c>
      <c r="R82" s="83">
        <f>IF('3g Gas distribution charges'!S43="","-",'3g Gas distribution charges'!S43*'2d Gas distribution'!R17*3.65)</f>
        <v>36.226415094339615</v>
      </c>
      <c r="S82" s="83">
        <f>IF('3g Gas distribution charges'!T43="","-",'3g Gas distribution charges'!T43*'2d Gas distribution'!S17*3.65)</f>
        <v>37.25714285714286</v>
      </c>
      <c r="T82" s="83">
        <f>IF('3g Gas distribution charges'!U43="","-",'3g Gas distribution charges'!U43*'2d Gas distribution'!T17*3.65)</f>
        <v>37.25714285714286</v>
      </c>
      <c r="U82" s="83">
        <f>IF('3g Gas distribution charges'!V43="","-",'3g Gas distribution charges'!V43*'2d Gas distribution'!U17*3.65)</f>
        <v>34.572347266881032</v>
      </c>
      <c r="V82" s="83">
        <f>IF('3g Gas distribution charges'!W43="","-",'3g Gas distribution charges'!W43*'2d Gas distribution'!V17*3.65)</f>
        <v>34.572347266881032</v>
      </c>
      <c r="W82" s="83">
        <f>IF('3g Gas distribution charges'!X43="","-",'3g Gas distribution charges'!X43*'2d Gas distribution'!W17*3.65)</f>
        <v>39.846153846153847</v>
      </c>
      <c r="X82" s="83">
        <f>IF('3g Gas distribution charges'!Y43="","-",'3g Gas distribution charges'!Y43*'2d Gas distribution'!X17*3.65)</f>
        <v>39.846153846153847</v>
      </c>
      <c r="Y82" s="83" t="str">
        <f>IF('3g Gas distribution charges'!Z43="","-",'3g Gas distribution charges'!Z43*'2d Gas distribution'!Y17*3.65)</f>
        <v>-</v>
      </c>
      <c r="Z82" s="83" t="str">
        <f>IF('3g Gas distribution charges'!AA43="","-",'3g Gas distribution charges'!AA43*'2d Gas distribution'!Z17*3.65)</f>
        <v>-</v>
      </c>
      <c r="AA82" s="10"/>
    </row>
    <row r="83" spans="1:27" s="14" customFormat="1" ht="11.25">
      <c r="A83" s="10"/>
      <c r="B83" s="201"/>
      <c r="C83" s="201"/>
      <c r="D83" s="74" t="s">
        <v>162</v>
      </c>
      <c r="E83" s="189"/>
      <c r="F83" s="29"/>
      <c r="G83" s="83">
        <f>IF('3g Gas distribution charges'!H44="","-",'3g Gas distribution charges'!H44*'2d Gas distribution'!G18*3.65)</f>
        <v>36.516129032258064</v>
      </c>
      <c r="H83" s="83">
        <f>IF('3g Gas distribution charges'!I44="","-",'3g Gas distribution charges'!I44*'2d Gas distribution'!H18*3.65)</f>
        <v>36.516129032258064</v>
      </c>
      <c r="I83" s="83">
        <f>IF('3g Gas distribution charges'!J44="","-",'3g Gas distribution charges'!J44*'2d Gas distribution'!I18*3.65)</f>
        <v>40.779369627507165</v>
      </c>
      <c r="J83" s="83">
        <f>IF('3g Gas distribution charges'!K44="","-",'3g Gas distribution charges'!K44*'2d Gas distribution'!J18*3.65)</f>
        <v>40.779369627507165</v>
      </c>
      <c r="K83" s="83">
        <f>IF('3g Gas distribution charges'!L44="","-",'3g Gas distribution charges'!L44*'2d Gas distribution'!K18*3.65)</f>
        <v>39.321428571428577</v>
      </c>
      <c r="L83" s="83">
        <f>IF('3g Gas distribution charges'!M44="","-",'3g Gas distribution charges'!M44*'2d Gas distribution'!L18*3.65)</f>
        <v>39.321428571428577</v>
      </c>
      <c r="M83" s="83">
        <f>IF('3g Gas distribution charges'!N44="","-",'3g Gas distribution charges'!N44*'2d Gas distribution'!M18*3.65)</f>
        <v>40.991150442477867</v>
      </c>
      <c r="N83" s="83">
        <f>IF('3g Gas distribution charges'!O44="","-",'3g Gas distribution charges'!O44*'2d Gas distribution'!N18*3.65)</f>
        <v>40.991150442477867</v>
      </c>
      <c r="O83" s="29"/>
      <c r="P83" s="83">
        <f>IF('3g Gas distribution charges'!Q44="","-",'3g Gas distribution charges'!Q44*'2d Gas distribution'!P18*3.65)</f>
        <v>40.991150442477867</v>
      </c>
      <c r="Q83" s="83">
        <f>IF('3g Gas distribution charges'!R44="","-",'3g Gas distribution charges'!R44*'2d Gas distribution'!Q18*3.65)</f>
        <v>41.982404692082113</v>
      </c>
      <c r="R83" s="83">
        <f>IF('3g Gas distribution charges'!S44="","-",'3g Gas distribution charges'!S44*'2d Gas distribution'!R18*3.65)</f>
        <v>41.982404692082113</v>
      </c>
      <c r="S83" s="83">
        <f>IF('3g Gas distribution charges'!T44="","-",'3g Gas distribution charges'!T44*'2d Gas distribution'!S18*3.65)</f>
        <v>45.847058823529402</v>
      </c>
      <c r="T83" s="83">
        <f>IF('3g Gas distribution charges'!U44="","-",'3g Gas distribution charges'!U44*'2d Gas distribution'!T18*3.65)</f>
        <v>45.847058823529402</v>
      </c>
      <c r="U83" s="83">
        <f>IF('3g Gas distribution charges'!V44="","-",'3g Gas distribution charges'!V44*'2d Gas distribution'!U18*3.65)</f>
        <v>37.539358600583093</v>
      </c>
      <c r="V83" s="83">
        <f>IF('3g Gas distribution charges'!W44="","-",'3g Gas distribution charges'!W44*'2d Gas distribution'!V18*3.65)</f>
        <v>37.539358600583093</v>
      </c>
      <c r="W83" s="83">
        <f>IF('3g Gas distribution charges'!X44="","-",'3g Gas distribution charges'!X44*'2d Gas distribution'!W18*3.65)</f>
        <v>44.302325581395351</v>
      </c>
      <c r="X83" s="83">
        <f>IF('3g Gas distribution charges'!Y44="","-",'3g Gas distribution charges'!Y44*'2d Gas distribution'!X18*3.65)</f>
        <v>44.302325581395351</v>
      </c>
      <c r="Y83" s="83" t="str">
        <f>IF('3g Gas distribution charges'!Z44="","-",'3g Gas distribution charges'!Z44*'2d Gas distribution'!Y18*3.65)</f>
        <v>-</v>
      </c>
      <c r="Z83" s="83" t="str">
        <f>IF('3g Gas distribution charges'!AA44="","-",'3g Gas distribution charges'!AA44*'2d Gas distribution'!Z18*3.65)</f>
        <v>-</v>
      </c>
      <c r="AA83" s="10"/>
    </row>
    <row r="84" spans="1:27" s="14" customFormat="1" ht="11.25">
      <c r="A84" s="10"/>
      <c r="B84" s="201"/>
      <c r="C84" s="201"/>
      <c r="D84" s="74" t="s">
        <v>163</v>
      </c>
      <c r="E84" s="189"/>
      <c r="F84" s="29"/>
      <c r="G84" s="83">
        <f>IF('3g Gas distribution charges'!H45="","-",'3g Gas distribution charges'!H45*'2d Gas distribution'!G19*3.65)</f>
        <v>35.715254237288136</v>
      </c>
      <c r="H84" s="83">
        <f>IF('3g Gas distribution charges'!I45="","-",'3g Gas distribution charges'!I45*'2d Gas distribution'!H19*3.65)</f>
        <v>35.715254237288136</v>
      </c>
      <c r="I84" s="83">
        <f>IF('3g Gas distribution charges'!J45="","-",'3g Gas distribution charges'!J45*'2d Gas distribution'!I19*3.65)</f>
        <v>37.943661971830984</v>
      </c>
      <c r="J84" s="83">
        <f>IF('3g Gas distribution charges'!K45="","-",'3g Gas distribution charges'!K45*'2d Gas distribution'!J19*3.65)</f>
        <v>37.943661971830984</v>
      </c>
      <c r="K84" s="83">
        <f>IF('3g Gas distribution charges'!L45="","-",'3g Gas distribution charges'!L45*'2d Gas distribution'!K19*3.65)</f>
        <v>37.052631578947363</v>
      </c>
      <c r="L84" s="83">
        <f>IF('3g Gas distribution charges'!M45="","-",'3g Gas distribution charges'!M45*'2d Gas distribution'!L19*3.65)</f>
        <v>37.052631578947363</v>
      </c>
      <c r="M84" s="83">
        <f>IF('3g Gas distribution charges'!N45="","-",'3g Gas distribution charges'!N45*'2d Gas distribution'!M19*3.65)</f>
        <v>39.702127659574472</v>
      </c>
      <c r="N84" s="83">
        <f>IF('3g Gas distribution charges'!O45="","-",'3g Gas distribution charges'!O45*'2d Gas distribution'!N19*3.65)</f>
        <v>39.702127659574472</v>
      </c>
      <c r="O84" s="29"/>
      <c r="P84" s="83">
        <f>IF('3g Gas distribution charges'!Q45="","-",'3g Gas distribution charges'!Q45*'2d Gas distribution'!P19*3.65)</f>
        <v>39.702127659574472</v>
      </c>
      <c r="Q84" s="83">
        <f>IF('3g Gas distribution charges'!R45="","-",'3g Gas distribution charges'!R45*'2d Gas distribution'!Q19*3.65)</f>
        <v>39.902097902097914</v>
      </c>
      <c r="R84" s="83">
        <f>IF('3g Gas distribution charges'!S45="","-",'3g Gas distribution charges'!S45*'2d Gas distribution'!R19*3.65)</f>
        <v>39.902097902097914</v>
      </c>
      <c r="S84" s="83">
        <f>IF('3g Gas distribution charges'!T45="","-",'3g Gas distribution charges'!T45*'2d Gas distribution'!S19*3.65)</f>
        <v>40.715789473684211</v>
      </c>
      <c r="T84" s="83">
        <f>IF('3g Gas distribution charges'!U45="","-",'3g Gas distribution charges'!U45*'2d Gas distribution'!T19*3.65)</f>
        <v>40.715789473684211</v>
      </c>
      <c r="U84" s="83">
        <f>IF('3g Gas distribution charges'!V45="","-",'3g Gas distribution charges'!V45*'2d Gas distribution'!U19*3.65)</f>
        <v>33.96610169491526</v>
      </c>
      <c r="V84" s="83">
        <f>IF('3g Gas distribution charges'!W45="","-",'3g Gas distribution charges'!W45*'2d Gas distribution'!V19*3.65)</f>
        <v>33.96610169491526</v>
      </c>
      <c r="W84" s="83">
        <f>IF('3g Gas distribution charges'!X45="","-",'3g Gas distribution charges'!X45*'2d Gas distribution'!W19*3.65)</f>
        <v>38.635135135135137</v>
      </c>
      <c r="X84" s="83">
        <f>IF('3g Gas distribution charges'!Y45="","-",'3g Gas distribution charges'!Y45*'2d Gas distribution'!X19*3.65)</f>
        <v>38.635135135135137</v>
      </c>
      <c r="Y84" s="83" t="str">
        <f>IF('3g Gas distribution charges'!Z45="","-",'3g Gas distribution charges'!Z45*'2d Gas distribution'!Y19*3.65)</f>
        <v>-</v>
      </c>
      <c r="Z84" s="83" t="str">
        <f>IF('3g Gas distribution charges'!AA45="","-",'3g Gas distribution charges'!AA45*'2d Gas distribution'!Z19*3.65)</f>
        <v>-</v>
      </c>
      <c r="AA84" s="10"/>
    </row>
    <row r="85" spans="1:27" s="14" customFormat="1" ht="11.25">
      <c r="A85" s="10"/>
      <c r="B85" s="201"/>
      <c r="C85" s="201"/>
      <c r="D85" s="74" t="s">
        <v>164</v>
      </c>
      <c r="E85" s="189"/>
      <c r="F85" s="29"/>
      <c r="G85" s="83">
        <f>IF('3g Gas distribution charges'!H46="","-",'3g Gas distribution charges'!H46*'2d Gas distribution'!G20*3.65)</f>
        <v>37.899280575539564</v>
      </c>
      <c r="H85" s="83">
        <f>IF('3g Gas distribution charges'!I46="","-",'3g Gas distribution charges'!I46*'2d Gas distribution'!H20*3.65)</f>
        <v>37.899280575539564</v>
      </c>
      <c r="I85" s="83">
        <f>IF('3g Gas distribution charges'!J46="","-",'3g Gas distribution charges'!J46*'2d Gas distribution'!I20*3.65)</f>
        <v>37.547038327526131</v>
      </c>
      <c r="J85" s="83">
        <f>IF('3g Gas distribution charges'!K46="","-",'3g Gas distribution charges'!K46*'2d Gas distribution'!J20*3.65)</f>
        <v>37.547038327526131</v>
      </c>
      <c r="K85" s="83">
        <f>IF('3g Gas distribution charges'!L46="","-",'3g Gas distribution charges'!L46*'2d Gas distribution'!K20*3.65)</f>
        <v>36.79442508710801</v>
      </c>
      <c r="L85" s="83">
        <f>IF('3g Gas distribution charges'!M46="","-",'3g Gas distribution charges'!M46*'2d Gas distribution'!L20*3.65)</f>
        <v>36.79442508710801</v>
      </c>
      <c r="M85" s="83">
        <f>IF('3g Gas distribution charges'!N46="","-",'3g Gas distribution charges'!N46*'2d Gas distribution'!M20*3.65)</f>
        <v>38.875</v>
      </c>
      <c r="N85" s="83">
        <f>IF('3g Gas distribution charges'!O46="","-",'3g Gas distribution charges'!O46*'2d Gas distribution'!N20*3.65)</f>
        <v>38.875</v>
      </c>
      <c r="O85" s="29"/>
      <c r="P85" s="83">
        <f>IF('3g Gas distribution charges'!Q46="","-",'3g Gas distribution charges'!Q46*'2d Gas distribution'!P20*3.65)</f>
        <v>38.875</v>
      </c>
      <c r="Q85" s="83">
        <f>IF('3g Gas distribution charges'!R46="","-",'3g Gas distribution charges'!R46*'2d Gas distribution'!Q20*3.65)</f>
        <v>39.902097902097914</v>
      </c>
      <c r="R85" s="83">
        <f>IF('3g Gas distribution charges'!S46="","-",'3g Gas distribution charges'!S46*'2d Gas distribution'!R20*3.65)</f>
        <v>39.902097902097914</v>
      </c>
      <c r="S85" s="83">
        <f>IF('3g Gas distribution charges'!T46="","-",'3g Gas distribution charges'!T46*'2d Gas distribution'!S20*3.65)</f>
        <v>40.859154929577457</v>
      </c>
      <c r="T85" s="83">
        <f>IF('3g Gas distribution charges'!U46="","-",'3g Gas distribution charges'!U46*'2d Gas distribution'!T20*3.65)</f>
        <v>40.859154929577457</v>
      </c>
      <c r="U85" s="83">
        <f>IF('3g Gas distribution charges'!V46="","-",'3g Gas distribution charges'!V46*'2d Gas distribution'!U20*3.65)</f>
        <v>36.569343065693431</v>
      </c>
      <c r="V85" s="83">
        <f>IF('3g Gas distribution charges'!W46="","-",'3g Gas distribution charges'!W46*'2d Gas distribution'!V20*3.65)</f>
        <v>36.569343065693431</v>
      </c>
      <c r="W85" s="83">
        <f>IF('3g Gas distribution charges'!X46="","-",'3g Gas distribution charges'!X46*'2d Gas distribution'!W20*3.65)</f>
        <v>41.434782608695642</v>
      </c>
      <c r="X85" s="83">
        <f>IF('3g Gas distribution charges'!Y46="","-",'3g Gas distribution charges'!Y46*'2d Gas distribution'!X20*3.65)</f>
        <v>41.434782608695642</v>
      </c>
      <c r="Y85" s="83" t="str">
        <f>IF('3g Gas distribution charges'!Z46="","-",'3g Gas distribution charges'!Z46*'2d Gas distribution'!Y20*3.65)</f>
        <v>-</v>
      </c>
      <c r="Z85" s="83" t="str">
        <f>IF('3g Gas distribution charges'!AA46="","-",'3g Gas distribution charges'!AA46*'2d Gas distribution'!Z20*3.65)</f>
        <v>-</v>
      </c>
      <c r="AA85" s="10"/>
    </row>
    <row r="86" spans="1:27" s="14" customFormat="1" ht="11.25">
      <c r="A86" s="10"/>
      <c r="B86" s="201"/>
      <c r="C86" s="201"/>
      <c r="D86" s="74" t="s">
        <v>165</v>
      </c>
      <c r="E86" s="189"/>
      <c r="F86" s="29"/>
      <c r="G86" s="83">
        <f>IF('3g Gas distribution charges'!H47="","-",'3g Gas distribution charges'!H47*'2d Gas distribution'!G21*3.65)</f>
        <v>40.093645484949832</v>
      </c>
      <c r="H86" s="83">
        <f>IF('3g Gas distribution charges'!I47="","-",'3g Gas distribution charges'!I47*'2d Gas distribution'!H21*3.65)</f>
        <v>40.093645484949832</v>
      </c>
      <c r="I86" s="83">
        <f>IF('3g Gas distribution charges'!J47="","-",'3g Gas distribution charges'!J47*'2d Gas distribution'!I21*3.65)</f>
        <v>41.31543624161074</v>
      </c>
      <c r="J86" s="83">
        <f>IF('3g Gas distribution charges'!K47="","-",'3g Gas distribution charges'!K47*'2d Gas distribution'!J21*3.65)</f>
        <v>41.31543624161074</v>
      </c>
      <c r="K86" s="83">
        <f>IF('3g Gas distribution charges'!L47="","-",'3g Gas distribution charges'!L47*'2d Gas distribution'!K21*3.65)</f>
        <v>40.907216494845365</v>
      </c>
      <c r="L86" s="83">
        <f>IF('3g Gas distribution charges'!M47="","-",'3g Gas distribution charges'!M47*'2d Gas distribution'!L21*3.65)</f>
        <v>40.907216494845365</v>
      </c>
      <c r="M86" s="83">
        <f>IF('3g Gas distribution charges'!N47="","-",'3g Gas distribution charges'!N47*'2d Gas distribution'!M21*3.65)</f>
        <v>40.989690721649488</v>
      </c>
      <c r="N86" s="83">
        <f>IF('3g Gas distribution charges'!O47="","-",'3g Gas distribution charges'!O47*'2d Gas distribution'!N21*3.65)</f>
        <v>40.989690721649488</v>
      </c>
      <c r="O86" s="29"/>
      <c r="P86" s="83">
        <f>IF('3g Gas distribution charges'!Q47="","-",'3g Gas distribution charges'!Q47*'2d Gas distribution'!P21*3.65)</f>
        <v>40.989690721649488</v>
      </c>
      <c r="Q86" s="83">
        <f>IF('3g Gas distribution charges'!R47="","-",'3g Gas distribution charges'!R47*'2d Gas distribution'!Q21*3.65)</f>
        <v>43.890410958904113</v>
      </c>
      <c r="R86" s="83">
        <f>IF('3g Gas distribution charges'!S47="","-",'3g Gas distribution charges'!S47*'2d Gas distribution'!R21*3.65)</f>
        <v>43.890410958904113</v>
      </c>
      <c r="S86" s="83">
        <f>IF('3g Gas distribution charges'!T47="","-",'3g Gas distribution charges'!T47*'2d Gas distribution'!S21*3.65)</f>
        <v>42.962457337883954</v>
      </c>
      <c r="T86" s="83">
        <f>IF('3g Gas distribution charges'!U47="","-",'3g Gas distribution charges'!U47*'2d Gas distribution'!T21*3.65)</f>
        <v>42.962457337883954</v>
      </c>
      <c r="U86" s="83">
        <f>IF('3g Gas distribution charges'!V47="","-",'3g Gas distribution charges'!V47*'2d Gas distribution'!U21*3.65)</f>
        <v>43.349480968858138</v>
      </c>
      <c r="V86" s="83">
        <f>IF('3g Gas distribution charges'!W47="","-",'3g Gas distribution charges'!W47*'2d Gas distribution'!V21*3.65)</f>
        <v>43.349480968858138</v>
      </c>
      <c r="W86" s="83">
        <f>IF('3g Gas distribution charges'!X47="","-",'3g Gas distribution charges'!X47*'2d Gas distribution'!W21*3.65)</f>
        <v>45.518644067796608</v>
      </c>
      <c r="X86" s="83">
        <f>IF('3g Gas distribution charges'!Y47="","-",'3g Gas distribution charges'!Y47*'2d Gas distribution'!X21*3.65)</f>
        <v>45.518644067796608</v>
      </c>
      <c r="Y86" s="83" t="str">
        <f>IF('3g Gas distribution charges'!Z47="","-",'3g Gas distribution charges'!Z47*'2d Gas distribution'!Y21*3.65)</f>
        <v>-</v>
      </c>
      <c r="Z86" s="83" t="str">
        <f>IF('3g Gas distribution charges'!AA47="","-",'3g Gas distribution charges'!AA47*'2d Gas distribution'!Z21*3.65)</f>
        <v>-</v>
      </c>
      <c r="AA86" s="10"/>
    </row>
    <row r="87" spans="1:27" s="14" customFormat="1" ht="11.25">
      <c r="A87" s="10"/>
      <c r="B87" s="201"/>
      <c r="C87" s="201"/>
      <c r="D87" s="74" t="s">
        <v>166</v>
      </c>
      <c r="E87" s="189"/>
      <c r="F87" s="29"/>
      <c r="G87" s="83">
        <f>IF('3g Gas distribution charges'!H48="","-",'3g Gas distribution charges'!H48*'2d Gas distribution'!G22*3.65)</f>
        <v>34.279999999999994</v>
      </c>
      <c r="H87" s="83">
        <f>IF('3g Gas distribution charges'!I48="","-",'3g Gas distribution charges'!I48*'2d Gas distribution'!H22*3.65)</f>
        <v>34.279999999999994</v>
      </c>
      <c r="I87" s="83">
        <f>IF('3g Gas distribution charges'!J48="","-",'3g Gas distribution charges'!J48*'2d Gas distribution'!I22*3.65)</f>
        <v>34.111475409836068</v>
      </c>
      <c r="J87" s="83">
        <f>IF('3g Gas distribution charges'!K48="","-",'3g Gas distribution charges'!K48*'2d Gas distribution'!J22*3.65)</f>
        <v>34.111475409836068</v>
      </c>
      <c r="K87" s="83">
        <f>IF('3g Gas distribution charges'!L48="","-",'3g Gas distribution charges'!L48*'2d Gas distribution'!K22*3.65)</f>
        <v>34.415841584158414</v>
      </c>
      <c r="L87" s="83">
        <f>IF('3g Gas distribution charges'!M48="","-",'3g Gas distribution charges'!M48*'2d Gas distribution'!L22*3.65)</f>
        <v>34.415841584158414</v>
      </c>
      <c r="M87" s="83">
        <f>IF('3g Gas distribution charges'!N48="","-",'3g Gas distribution charges'!N48*'2d Gas distribution'!M22*3.65)</f>
        <v>35.565789473684212</v>
      </c>
      <c r="N87" s="83">
        <f>IF('3g Gas distribution charges'!O48="","-",'3g Gas distribution charges'!O48*'2d Gas distribution'!N22*3.65)</f>
        <v>35.565789473684212</v>
      </c>
      <c r="O87" s="29"/>
      <c r="P87" s="83">
        <f>IF('3g Gas distribution charges'!Q48="","-",'3g Gas distribution charges'!Q48*'2d Gas distribution'!P22*3.65)</f>
        <v>35.565789473684212</v>
      </c>
      <c r="Q87" s="83">
        <f>IF('3g Gas distribution charges'!R48="","-",'3g Gas distribution charges'!R48*'2d Gas distribution'!Q22*3.65)</f>
        <v>36.118032786885244</v>
      </c>
      <c r="R87" s="83">
        <f>IF('3g Gas distribution charges'!S48="","-",'3g Gas distribution charges'!S48*'2d Gas distribution'!R22*3.65)</f>
        <v>36.118032786885244</v>
      </c>
      <c r="S87" s="83">
        <f>IF('3g Gas distribution charges'!T48="","-",'3g Gas distribution charges'!T48*'2d Gas distribution'!S22*3.65)</f>
        <v>36.554455445544555</v>
      </c>
      <c r="T87" s="83">
        <f>IF('3g Gas distribution charges'!U48="","-",'3g Gas distribution charges'!U48*'2d Gas distribution'!T22*3.65)</f>
        <v>36.554455445544555</v>
      </c>
      <c r="U87" s="83">
        <f>IF('3g Gas distribution charges'!V48="","-",'3g Gas distribution charges'!V48*'2d Gas distribution'!U22*3.65)</f>
        <v>33.891891891891888</v>
      </c>
      <c r="V87" s="83">
        <f>IF('3g Gas distribution charges'!W48="","-",'3g Gas distribution charges'!W48*'2d Gas distribution'!V22*3.65)</f>
        <v>33.891891891891888</v>
      </c>
      <c r="W87" s="83">
        <f>IF('3g Gas distribution charges'!X48="","-",'3g Gas distribution charges'!X48*'2d Gas distribution'!W22*3.65)</f>
        <v>39.986577181208055</v>
      </c>
      <c r="X87" s="83">
        <f>IF('3g Gas distribution charges'!Y48="","-",'3g Gas distribution charges'!Y48*'2d Gas distribution'!X22*3.65)</f>
        <v>39.986577181208055</v>
      </c>
      <c r="Y87" s="83" t="str">
        <f>IF('3g Gas distribution charges'!Z48="","-",'3g Gas distribution charges'!Z48*'2d Gas distribution'!Y22*3.65)</f>
        <v>-</v>
      </c>
      <c r="Z87" s="83" t="str">
        <f>IF('3g Gas distribution charges'!AA48="","-",'3g Gas distribution charges'!AA48*'2d Gas distribution'!Z22*3.65)</f>
        <v>-</v>
      </c>
      <c r="AA87" s="10"/>
    </row>
    <row r="88" spans="1:27" s="14" customFormat="1" ht="11.25">
      <c r="A88" s="10"/>
      <c r="B88" s="201"/>
      <c r="C88" s="201"/>
      <c r="D88" s="74" t="s">
        <v>167</v>
      </c>
      <c r="E88" s="189"/>
      <c r="F88" s="29"/>
      <c r="G88" s="83">
        <f>IF('3g Gas distribution charges'!H49="","-",'3g Gas distribution charges'!H49*'2d Gas distribution'!G23*3.65)</f>
        <v>35.15542521994135</v>
      </c>
      <c r="H88" s="83">
        <f>IF('3g Gas distribution charges'!I49="","-",'3g Gas distribution charges'!I49*'2d Gas distribution'!H23*3.65)</f>
        <v>35.15542521994135</v>
      </c>
      <c r="I88" s="83">
        <f>IF('3g Gas distribution charges'!J49="","-",'3g Gas distribution charges'!J49*'2d Gas distribution'!I23*3.65)</f>
        <v>37.766871165644169</v>
      </c>
      <c r="J88" s="83">
        <f>IF('3g Gas distribution charges'!K49="","-",'3g Gas distribution charges'!K49*'2d Gas distribution'!J23*3.65)</f>
        <v>37.766871165644169</v>
      </c>
      <c r="K88" s="83">
        <f>IF('3g Gas distribution charges'!L49="","-",'3g Gas distribution charges'!L49*'2d Gas distribution'!K23*3.65)</f>
        <v>38.031948881789134</v>
      </c>
      <c r="L88" s="83">
        <f>IF('3g Gas distribution charges'!M49="","-",'3g Gas distribution charges'!M49*'2d Gas distribution'!L23*3.65)</f>
        <v>38.031948881789134</v>
      </c>
      <c r="M88" s="83">
        <f>IF('3g Gas distribution charges'!N49="","-",'3g Gas distribution charges'!N49*'2d Gas distribution'!M23*3.65)</f>
        <v>38.108626198083066</v>
      </c>
      <c r="N88" s="83">
        <f>IF('3g Gas distribution charges'!O49="","-",'3g Gas distribution charges'!O49*'2d Gas distribution'!N23*3.65)</f>
        <v>38.108626198083066</v>
      </c>
      <c r="O88" s="29"/>
      <c r="P88" s="83">
        <f>IF('3g Gas distribution charges'!Q49="","-",'3g Gas distribution charges'!Q49*'2d Gas distribution'!P23*3.65)</f>
        <v>38.108626198083066</v>
      </c>
      <c r="Q88" s="83">
        <f>IF('3g Gas distribution charges'!R49="","-",'3g Gas distribution charges'!R49*'2d Gas distribution'!Q23*3.65)</f>
        <v>40.301886792452827</v>
      </c>
      <c r="R88" s="83">
        <f>IF('3g Gas distribution charges'!S49="","-",'3g Gas distribution charges'!S49*'2d Gas distribution'!R23*3.65)</f>
        <v>40.301886792452827</v>
      </c>
      <c r="S88" s="83">
        <f>IF('3g Gas distribution charges'!T49="","-",'3g Gas distribution charges'!T49*'2d Gas distribution'!S23*3.65)</f>
        <v>40.475884244372985</v>
      </c>
      <c r="T88" s="83">
        <f>IF('3g Gas distribution charges'!U49="","-",'3g Gas distribution charges'!U49*'2d Gas distribution'!T23*3.65)</f>
        <v>40.475884244372985</v>
      </c>
      <c r="U88" s="83">
        <f>IF('3g Gas distribution charges'!V49="","-",'3g Gas distribution charges'!V49*'2d Gas distribution'!U23*3.65)</f>
        <v>40.675324675324681</v>
      </c>
      <c r="V88" s="83">
        <f>IF('3g Gas distribution charges'!W49="","-",'3g Gas distribution charges'!W49*'2d Gas distribution'!V23*3.65)</f>
        <v>40.675324675324681</v>
      </c>
      <c r="W88" s="83">
        <f>IF('3g Gas distribution charges'!X49="","-",'3g Gas distribution charges'!X49*'2d Gas distribution'!W23*3.65)</f>
        <v>44.026229508196721</v>
      </c>
      <c r="X88" s="83">
        <f>IF('3g Gas distribution charges'!Y49="","-",'3g Gas distribution charges'!Y49*'2d Gas distribution'!X23*3.65)</f>
        <v>44.026229508196721</v>
      </c>
      <c r="Y88" s="83" t="str">
        <f>IF('3g Gas distribution charges'!Z49="","-",'3g Gas distribution charges'!Z49*'2d Gas distribution'!Y23*3.65)</f>
        <v>-</v>
      </c>
      <c r="Z88" s="83" t="str">
        <f>IF('3g Gas distribution charges'!AA49="","-",'3g Gas distribution charges'!AA49*'2d Gas distribution'!Z23*3.65)</f>
        <v>-</v>
      </c>
      <c r="AA88" s="10"/>
    </row>
    <row r="89" spans="1:27" s="14" customFormat="1" ht="11.25">
      <c r="A89" s="10"/>
      <c r="B89" s="201"/>
      <c r="C89" s="201"/>
      <c r="D89" s="74" t="s">
        <v>168</v>
      </c>
      <c r="E89" s="189"/>
      <c r="F89" s="29"/>
      <c r="G89" s="83">
        <f>IF('3g Gas distribution charges'!H50="","-",'3g Gas distribution charges'!H50*'2d Gas distribution'!G24*3.65)</f>
        <v>37.698113207547166</v>
      </c>
      <c r="H89" s="83">
        <f>IF('3g Gas distribution charges'!I50="","-",'3g Gas distribution charges'!I50*'2d Gas distribution'!H24*3.65)</f>
        <v>37.698113207547166</v>
      </c>
      <c r="I89" s="83">
        <f>IF('3g Gas distribution charges'!J50="","-",'3g Gas distribution charges'!J50*'2d Gas distribution'!I24*3.65)</f>
        <v>38.236024844720497</v>
      </c>
      <c r="J89" s="83">
        <f>IF('3g Gas distribution charges'!K50="","-",'3g Gas distribution charges'!K50*'2d Gas distribution'!J24*3.65)</f>
        <v>38.236024844720497</v>
      </c>
      <c r="K89" s="83">
        <f>IF('3g Gas distribution charges'!L50="","-",'3g Gas distribution charges'!L50*'2d Gas distribution'!K24*3.65)</f>
        <v>38.649350649350644</v>
      </c>
      <c r="L89" s="83">
        <f>IF('3g Gas distribution charges'!M50="","-",'3g Gas distribution charges'!M50*'2d Gas distribution'!L24*3.65)</f>
        <v>38.649350649350644</v>
      </c>
      <c r="M89" s="83">
        <f>IF('3g Gas distribution charges'!N50="","-",'3g Gas distribution charges'!N50*'2d Gas distribution'!M24*3.65)</f>
        <v>38.727272727272727</v>
      </c>
      <c r="N89" s="83">
        <f>IF('3g Gas distribution charges'!O50="","-",'3g Gas distribution charges'!O50*'2d Gas distribution'!N24*3.65)</f>
        <v>38.727272727272727</v>
      </c>
      <c r="O89" s="29"/>
      <c r="P89" s="83">
        <f>IF('3g Gas distribution charges'!Q50="","-",'3g Gas distribution charges'!Q50*'2d Gas distribution'!P24*3.65)</f>
        <v>38.727272727272727</v>
      </c>
      <c r="Q89" s="83">
        <f>IF('3g Gas distribution charges'!R50="","-",'3g Gas distribution charges'!R50*'2d Gas distribution'!Q24*3.65)</f>
        <v>41.475728155339809</v>
      </c>
      <c r="R89" s="83">
        <f>IF('3g Gas distribution charges'!S50="","-",'3g Gas distribution charges'!S50*'2d Gas distribution'!R24*3.65)</f>
        <v>41.475728155339809</v>
      </c>
      <c r="S89" s="83">
        <f>IF('3g Gas distribution charges'!T50="","-",'3g Gas distribution charges'!T50*'2d Gas distribution'!S24*3.65)</f>
        <v>41.003257328990223</v>
      </c>
      <c r="T89" s="83">
        <f>IF('3g Gas distribution charges'!U50="","-",'3g Gas distribution charges'!U50*'2d Gas distribution'!T24*3.65)</f>
        <v>41.003257328990223</v>
      </c>
      <c r="U89" s="83">
        <f>IF('3g Gas distribution charges'!V50="","-",'3g Gas distribution charges'!V50*'2d Gas distribution'!U24*3.65)</f>
        <v>42.18181818181818</v>
      </c>
      <c r="V89" s="83">
        <f>IF('3g Gas distribution charges'!W50="","-",'3g Gas distribution charges'!W50*'2d Gas distribution'!V24*3.65)</f>
        <v>42.18181818181818</v>
      </c>
      <c r="W89" s="83">
        <f>IF('3g Gas distribution charges'!X50="","-",'3g Gas distribution charges'!X50*'2d Gas distribution'!W24*3.65)</f>
        <v>44.909698996655521</v>
      </c>
      <c r="X89" s="83">
        <f>IF('3g Gas distribution charges'!Y50="","-",'3g Gas distribution charges'!Y50*'2d Gas distribution'!X24*3.65)</f>
        <v>44.909698996655521</v>
      </c>
      <c r="Y89" s="83" t="str">
        <f>IF('3g Gas distribution charges'!Z50="","-",'3g Gas distribution charges'!Z50*'2d Gas distribution'!Y24*3.65)</f>
        <v>-</v>
      </c>
      <c r="Z89" s="83" t="str">
        <f>IF('3g Gas distribution charges'!AA50="","-",'3g Gas distribution charges'!AA50*'2d Gas distribution'!Z24*3.65)</f>
        <v>-</v>
      </c>
      <c r="AA89" s="10"/>
    </row>
    <row r="90" spans="1:27" s="14" customFormat="1" ht="12.6" customHeight="1">
      <c r="A90" s="10"/>
      <c r="B90" s="201" t="s">
        <v>192</v>
      </c>
      <c r="C90" s="201" t="s">
        <v>129</v>
      </c>
      <c r="D90" s="74" t="s">
        <v>156</v>
      </c>
      <c r="E90" s="189"/>
      <c r="F90" s="29"/>
      <c r="G90" s="83"/>
      <c r="H90" s="83"/>
      <c r="I90" s="83"/>
      <c r="J90" s="83"/>
      <c r="K90" s="83"/>
      <c r="L90" s="83"/>
      <c r="M90" s="83"/>
      <c r="N90" s="83"/>
      <c r="O90" s="29"/>
      <c r="P90" s="83"/>
      <c r="Q90" s="83"/>
      <c r="R90" s="83"/>
      <c r="S90" s="83"/>
      <c r="T90" s="83"/>
      <c r="U90" s="83"/>
      <c r="V90" s="83"/>
      <c r="W90" s="83">
        <f>IF('3g Gas distribution charges'!X38="","-",'3g Gas distribution charges'!X38*'2d Gas distribution'!W25*3.65)</f>
        <v>37.544910179640716</v>
      </c>
      <c r="X90" s="83">
        <f>IF('3g Gas distribution charges'!Y38="","-",'3g Gas distribution charges'!Y38*'2d Gas distribution'!X25*3.65)</f>
        <v>37.544910179640716</v>
      </c>
      <c r="Y90" s="83" t="str">
        <f>IF('3g Gas distribution charges'!Z38="","-",'3g Gas distribution charges'!Z38*'2d Gas distribution'!Y25*3.65)</f>
        <v>-</v>
      </c>
      <c r="Z90" s="83" t="str">
        <f>IF('3g Gas distribution charges'!AA38="","-",'3g Gas distribution charges'!AA38*'2d Gas distribution'!Z25*3.65)</f>
        <v>-</v>
      </c>
      <c r="AA90" s="10"/>
    </row>
    <row r="91" spans="1:27" s="14" customFormat="1" ht="11.25">
      <c r="A91" s="10"/>
      <c r="B91" s="201"/>
      <c r="C91" s="201"/>
      <c r="D91" s="74" t="s">
        <v>157</v>
      </c>
      <c r="E91" s="189"/>
      <c r="F91" s="29"/>
      <c r="G91" s="83"/>
      <c r="H91" s="83"/>
      <c r="I91" s="83"/>
      <c r="J91" s="83"/>
      <c r="K91" s="83"/>
      <c r="L91" s="83"/>
      <c r="M91" s="83"/>
      <c r="N91" s="83"/>
      <c r="O91" s="29"/>
      <c r="P91" s="83"/>
      <c r="Q91" s="83"/>
      <c r="R91" s="83"/>
      <c r="S91" s="83"/>
      <c r="T91" s="83"/>
      <c r="U91" s="83"/>
      <c r="V91" s="83"/>
      <c r="W91" s="83">
        <f>IF('3g Gas distribution charges'!X39="","-",'3g Gas distribution charges'!X39*'2d Gas distribution'!W26*3.65)</f>
        <v>36.666666666666657</v>
      </c>
      <c r="X91" s="83">
        <f>IF('3g Gas distribution charges'!Y39="","-",'3g Gas distribution charges'!Y39*'2d Gas distribution'!X26*3.65)</f>
        <v>36.666666666666657</v>
      </c>
      <c r="Y91" s="83" t="str">
        <f>IF('3g Gas distribution charges'!Z39="","-",'3g Gas distribution charges'!Z39*'2d Gas distribution'!Y26*3.65)</f>
        <v>-</v>
      </c>
      <c r="Z91" s="83" t="str">
        <f>IF('3g Gas distribution charges'!AA39="","-",'3g Gas distribution charges'!AA39*'2d Gas distribution'!Z26*3.65)</f>
        <v>-</v>
      </c>
      <c r="AA91" s="10"/>
    </row>
    <row r="92" spans="1:27" s="14" customFormat="1" ht="11.25">
      <c r="A92" s="10"/>
      <c r="B92" s="201"/>
      <c r="C92" s="201"/>
      <c r="D92" s="74" t="s">
        <v>158</v>
      </c>
      <c r="E92" s="189"/>
      <c r="F92" s="29"/>
      <c r="G92" s="83"/>
      <c r="H92" s="83"/>
      <c r="I92" s="83"/>
      <c r="J92" s="83"/>
      <c r="K92" s="83"/>
      <c r="L92" s="83"/>
      <c r="M92" s="83"/>
      <c r="N92" s="83"/>
      <c r="O92" s="29"/>
      <c r="P92" s="83"/>
      <c r="Q92" s="83"/>
      <c r="R92" s="83"/>
      <c r="S92" s="83"/>
      <c r="T92" s="83"/>
      <c r="U92" s="83"/>
      <c r="V92" s="83"/>
      <c r="W92" s="83">
        <f>IF('3g Gas distribution charges'!X40="","-",'3g Gas distribution charges'!X40*'2d Gas distribution'!W27*3.65)</f>
        <v>38.089887640449433</v>
      </c>
      <c r="X92" s="83">
        <f>IF('3g Gas distribution charges'!Y40="","-",'3g Gas distribution charges'!Y40*'2d Gas distribution'!X27*3.65)</f>
        <v>38.089887640449433</v>
      </c>
      <c r="Y92" s="83" t="str">
        <f>IF('3g Gas distribution charges'!Z40="","-",'3g Gas distribution charges'!Z40*'2d Gas distribution'!Y27*3.65)</f>
        <v>-</v>
      </c>
      <c r="Z92" s="83" t="str">
        <f>IF('3g Gas distribution charges'!AA40="","-",'3g Gas distribution charges'!AA40*'2d Gas distribution'!Z27*3.65)</f>
        <v>-</v>
      </c>
      <c r="AA92" s="10"/>
    </row>
    <row r="93" spans="1:27" s="14" customFormat="1" ht="11.25">
      <c r="A93" s="10"/>
      <c r="B93" s="201"/>
      <c r="C93" s="201"/>
      <c r="D93" s="74" t="s">
        <v>159</v>
      </c>
      <c r="E93" s="189"/>
      <c r="F93" s="29"/>
      <c r="G93" s="83"/>
      <c r="H93" s="83"/>
      <c r="I93" s="83"/>
      <c r="J93" s="83"/>
      <c r="K93" s="83"/>
      <c r="L93" s="83"/>
      <c r="M93" s="83"/>
      <c r="N93" s="83"/>
      <c r="O93" s="29"/>
      <c r="P93" s="83"/>
      <c r="Q93" s="83"/>
      <c r="R93" s="83"/>
      <c r="S93" s="83"/>
      <c r="T93" s="83"/>
      <c r="U93" s="83"/>
      <c r="V93" s="83"/>
      <c r="W93" s="83">
        <f>IF('3g Gas distribution charges'!X41="","-",'3g Gas distribution charges'!X41*'2d Gas distribution'!W28*3.65)</f>
        <v>36.256684491978611</v>
      </c>
      <c r="X93" s="83">
        <f>IF('3g Gas distribution charges'!Y41="","-",'3g Gas distribution charges'!Y41*'2d Gas distribution'!X28*3.65)</f>
        <v>36.256684491978611</v>
      </c>
      <c r="Y93" s="83" t="str">
        <f>IF('3g Gas distribution charges'!Z41="","-",'3g Gas distribution charges'!Z41*'2d Gas distribution'!Y28*3.65)</f>
        <v>-</v>
      </c>
      <c r="Z93" s="83" t="str">
        <f>IF('3g Gas distribution charges'!AA41="","-",'3g Gas distribution charges'!AA41*'2d Gas distribution'!Z28*3.65)</f>
        <v>-</v>
      </c>
      <c r="AA93" s="10"/>
    </row>
    <row r="94" spans="1:27" s="14" customFormat="1" ht="11.25">
      <c r="A94" s="10"/>
      <c r="B94" s="201"/>
      <c r="C94" s="201"/>
      <c r="D94" s="74" t="s">
        <v>160</v>
      </c>
      <c r="E94" s="189"/>
      <c r="F94" s="29"/>
      <c r="G94" s="83"/>
      <c r="H94" s="83"/>
      <c r="I94" s="83"/>
      <c r="J94" s="83"/>
      <c r="K94" s="83"/>
      <c r="L94" s="83"/>
      <c r="M94" s="83"/>
      <c r="N94" s="83"/>
      <c r="O94" s="29"/>
      <c r="P94" s="83"/>
      <c r="Q94" s="83"/>
      <c r="R94" s="83"/>
      <c r="S94" s="83"/>
      <c r="T94" s="83"/>
      <c r="U94" s="83"/>
      <c r="V94" s="83"/>
      <c r="W94" s="83">
        <f>IF('3g Gas distribution charges'!X42="","-",'3g Gas distribution charges'!X42*'2d Gas distribution'!W29*3.65)</f>
        <v>53.271676300578029</v>
      </c>
      <c r="X94" s="83">
        <f>IF('3g Gas distribution charges'!Y42="","-",'3g Gas distribution charges'!Y42*'2d Gas distribution'!X29*3.65)</f>
        <v>53.271676300578029</v>
      </c>
      <c r="Y94" s="83" t="str">
        <f>IF('3g Gas distribution charges'!Z42="","-",'3g Gas distribution charges'!Z42*'2d Gas distribution'!Y29*3.65)</f>
        <v>-</v>
      </c>
      <c r="Z94" s="83" t="str">
        <f>IF('3g Gas distribution charges'!AA42="","-",'3g Gas distribution charges'!AA42*'2d Gas distribution'!Z29*3.65)</f>
        <v>-</v>
      </c>
      <c r="AA94" s="10"/>
    </row>
    <row r="95" spans="1:27" s="14" customFormat="1" ht="11.25">
      <c r="A95" s="10"/>
      <c r="B95" s="201"/>
      <c r="C95" s="201"/>
      <c r="D95" s="74" t="s">
        <v>161</v>
      </c>
      <c r="E95" s="189"/>
      <c r="F95" s="29"/>
      <c r="G95" s="83"/>
      <c r="H95" s="83"/>
      <c r="I95" s="83"/>
      <c r="J95" s="83"/>
      <c r="K95" s="83"/>
      <c r="L95" s="83"/>
      <c r="M95" s="83"/>
      <c r="N95" s="83"/>
      <c r="O95" s="29"/>
      <c r="P95" s="83"/>
      <c r="Q95" s="83"/>
      <c r="R95" s="83"/>
      <c r="S95" s="83"/>
      <c r="T95" s="83"/>
      <c r="U95" s="83"/>
      <c r="V95" s="83"/>
      <c r="W95" s="83">
        <f>IF('3g Gas distribution charges'!X43="","-",'3g Gas distribution charges'!X43*'2d Gas distribution'!W30*3.65)</f>
        <v>35.520000000000003</v>
      </c>
      <c r="X95" s="83">
        <f>IF('3g Gas distribution charges'!Y43="","-",'3g Gas distribution charges'!Y43*'2d Gas distribution'!X30*3.65)</f>
        <v>35.520000000000003</v>
      </c>
      <c r="Y95" s="83" t="str">
        <f>IF('3g Gas distribution charges'!Z43="","-",'3g Gas distribution charges'!Z43*'2d Gas distribution'!Y30*3.65)</f>
        <v>-</v>
      </c>
      <c r="Z95" s="83" t="str">
        <f>IF('3g Gas distribution charges'!AA43="","-",'3g Gas distribution charges'!AA43*'2d Gas distribution'!Z30*3.65)</f>
        <v>-</v>
      </c>
      <c r="AA95" s="10"/>
    </row>
    <row r="96" spans="1:27" s="14" customFormat="1" ht="11.25">
      <c r="A96" s="10"/>
      <c r="B96" s="201"/>
      <c r="C96" s="201"/>
      <c r="D96" s="74" t="s">
        <v>162</v>
      </c>
      <c r="E96" s="189"/>
      <c r="F96" s="29"/>
      <c r="G96" s="83"/>
      <c r="H96" s="83"/>
      <c r="I96" s="83"/>
      <c r="J96" s="83"/>
      <c r="K96" s="83"/>
      <c r="L96" s="83"/>
      <c r="M96" s="83"/>
      <c r="N96" s="83"/>
      <c r="O96" s="29"/>
      <c r="P96" s="83"/>
      <c r="Q96" s="83"/>
      <c r="R96" s="83"/>
      <c r="S96" s="83"/>
      <c r="T96" s="83"/>
      <c r="U96" s="83"/>
      <c r="V96" s="83"/>
      <c r="W96" s="83">
        <f>IF('3g Gas distribution charges'!X44="","-",'3g Gas distribution charges'!X44*'2d Gas distribution'!W31*3.65)</f>
        <v>40.105263157894747</v>
      </c>
      <c r="X96" s="83">
        <f>IF('3g Gas distribution charges'!Y44="","-",'3g Gas distribution charges'!Y44*'2d Gas distribution'!X31*3.65)</f>
        <v>40.105263157894747</v>
      </c>
      <c r="Y96" s="83" t="str">
        <f>IF('3g Gas distribution charges'!Z44="","-",'3g Gas distribution charges'!Z44*'2d Gas distribution'!Y31*3.65)</f>
        <v>-</v>
      </c>
      <c r="Z96" s="83" t="str">
        <f>IF('3g Gas distribution charges'!AA44="","-",'3g Gas distribution charges'!AA44*'2d Gas distribution'!Z31*3.65)</f>
        <v>-</v>
      </c>
      <c r="AA96" s="10"/>
    </row>
    <row r="97" spans="1:27" s="14" customFormat="1" ht="11.25">
      <c r="A97" s="10"/>
      <c r="B97" s="201"/>
      <c r="C97" s="201"/>
      <c r="D97" s="74" t="s">
        <v>163</v>
      </c>
      <c r="E97" s="189"/>
      <c r="F97" s="29"/>
      <c r="G97" s="83"/>
      <c r="H97" s="83"/>
      <c r="I97" s="83"/>
      <c r="J97" s="83"/>
      <c r="K97" s="83"/>
      <c r="L97" s="83"/>
      <c r="M97" s="83"/>
      <c r="N97" s="83"/>
      <c r="O97" s="29"/>
      <c r="P97" s="83"/>
      <c r="Q97" s="83"/>
      <c r="R97" s="83"/>
      <c r="S97" s="83"/>
      <c r="T97" s="83"/>
      <c r="U97" s="83"/>
      <c r="V97" s="83"/>
      <c r="W97" s="83">
        <f>IF('3g Gas distribution charges'!X45="","-",'3g Gas distribution charges'!X45*'2d Gas distribution'!W32*3.65)</f>
        <v>34.654545454545449</v>
      </c>
      <c r="X97" s="83">
        <f>IF('3g Gas distribution charges'!Y45="","-",'3g Gas distribution charges'!Y45*'2d Gas distribution'!X32*3.65)</f>
        <v>34.654545454545449</v>
      </c>
      <c r="Y97" s="83" t="str">
        <f>IF('3g Gas distribution charges'!Z45="","-",'3g Gas distribution charges'!Z45*'2d Gas distribution'!Y32*3.65)</f>
        <v>-</v>
      </c>
      <c r="Z97" s="83" t="str">
        <f>IF('3g Gas distribution charges'!AA45="","-",'3g Gas distribution charges'!AA45*'2d Gas distribution'!Z32*3.65)</f>
        <v>-</v>
      </c>
      <c r="AA97" s="10"/>
    </row>
    <row r="98" spans="1:27" s="14" customFormat="1" ht="11.25">
      <c r="A98" s="10"/>
      <c r="B98" s="201"/>
      <c r="C98" s="201"/>
      <c r="D98" s="74" t="s">
        <v>164</v>
      </c>
      <c r="E98" s="189"/>
      <c r="F98" s="29"/>
      <c r="G98" s="83"/>
      <c r="H98" s="83"/>
      <c r="I98" s="83"/>
      <c r="J98" s="83"/>
      <c r="K98" s="83"/>
      <c r="L98" s="83"/>
      <c r="M98" s="83"/>
      <c r="N98" s="83"/>
      <c r="O98" s="29"/>
      <c r="P98" s="83"/>
      <c r="Q98" s="83"/>
      <c r="R98" s="83"/>
      <c r="S98" s="83"/>
      <c r="T98" s="83"/>
      <c r="U98" s="83"/>
      <c r="V98" s="83"/>
      <c r="W98" s="83">
        <f>IF('3g Gas distribution charges'!X46="","-",'3g Gas distribution charges'!X46*'2d Gas distribution'!W33*3.65)</f>
        <v>37.250814332247558</v>
      </c>
      <c r="X98" s="83">
        <f>IF('3g Gas distribution charges'!Y46="","-",'3g Gas distribution charges'!Y46*'2d Gas distribution'!X33*3.65)</f>
        <v>37.250814332247558</v>
      </c>
      <c r="Y98" s="83" t="str">
        <f>IF('3g Gas distribution charges'!Z46="","-",'3g Gas distribution charges'!Z46*'2d Gas distribution'!Y33*3.65)</f>
        <v>-</v>
      </c>
      <c r="Z98" s="83" t="str">
        <f>IF('3g Gas distribution charges'!AA46="","-",'3g Gas distribution charges'!AA46*'2d Gas distribution'!Z33*3.65)</f>
        <v>-</v>
      </c>
      <c r="AA98" s="10"/>
    </row>
    <row r="99" spans="1:27" s="14" customFormat="1" ht="11.25">
      <c r="A99" s="10"/>
      <c r="B99" s="201"/>
      <c r="C99" s="201"/>
      <c r="D99" s="74" t="s">
        <v>165</v>
      </c>
      <c r="E99" s="189"/>
      <c r="F99" s="29"/>
      <c r="G99" s="83"/>
      <c r="H99" s="83"/>
      <c r="I99" s="83"/>
      <c r="J99" s="83"/>
      <c r="K99" s="83"/>
      <c r="L99" s="83"/>
      <c r="M99" s="83"/>
      <c r="N99" s="83"/>
      <c r="O99" s="29"/>
      <c r="P99" s="83"/>
      <c r="Q99" s="83"/>
      <c r="R99" s="83"/>
      <c r="S99" s="83"/>
      <c r="T99" s="83"/>
      <c r="U99" s="83"/>
      <c r="V99" s="83"/>
      <c r="W99" s="83">
        <f>IF('3g Gas distribution charges'!X47="","-",'3g Gas distribution charges'!X47*'2d Gas distribution'!W34*3.65)</f>
        <v>41.962499999999999</v>
      </c>
      <c r="X99" s="83">
        <f>IF('3g Gas distribution charges'!Y47="","-",'3g Gas distribution charges'!Y47*'2d Gas distribution'!X34*3.65)</f>
        <v>41.962499999999999</v>
      </c>
      <c r="Y99" s="83" t="str">
        <f>IF('3g Gas distribution charges'!Z47="","-",'3g Gas distribution charges'!Z47*'2d Gas distribution'!Y34*3.65)</f>
        <v>-</v>
      </c>
      <c r="Z99" s="83" t="str">
        <f>IF('3g Gas distribution charges'!AA47="","-",'3g Gas distribution charges'!AA47*'2d Gas distribution'!Z34*3.65)</f>
        <v>-</v>
      </c>
      <c r="AA99" s="10"/>
    </row>
    <row r="100" spans="1:27" s="14" customFormat="1" ht="11.25">
      <c r="A100" s="10"/>
      <c r="B100" s="201"/>
      <c r="C100" s="201"/>
      <c r="D100" s="74" t="s">
        <v>166</v>
      </c>
      <c r="E100" s="189"/>
      <c r="F100" s="29"/>
      <c r="G100" s="83"/>
      <c r="H100" s="83"/>
      <c r="I100" s="83"/>
      <c r="J100" s="83"/>
      <c r="K100" s="83"/>
      <c r="L100" s="83"/>
      <c r="M100" s="83"/>
      <c r="N100" s="83"/>
      <c r="O100" s="29"/>
      <c r="P100" s="83"/>
      <c r="Q100" s="83"/>
      <c r="R100" s="83"/>
      <c r="S100" s="83"/>
      <c r="T100" s="83"/>
      <c r="U100" s="83"/>
      <c r="V100" s="83"/>
      <c r="W100" s="83">
        <f>IF('3g Gas distribution charges'!X48="","-",'3g Gas distribution charges'!X48*'2d Gas distribution'!W35*3.65)</f>
        <v>35.570149253731344</v>
      </c>
      <c r="X100" s="83">
        <f>IF('3g Gas distribution charges'!Y48="","-",'3g Gas distribution charges'!Y48*'2d Gas distribution'!X35*3.65)</f>
        <v>35.570149253731344</v>
      </c>
      <c r="Y100" s="83" t="str">
        <f>IF('3g Gas distribution charges'!Z48="","-",'3g Gas distribution charges'!Z48*'2d Gas distribution'!Y35*3.65)</f>
        <v>-</v>
      </c>
      <c r="Z100" s="83" t="str">
        <f>IF('3g Gas distribution charges'!AA48="","-",'3g Gas distribution charges'!AA48*'2d Gas distribution'!Z35*3.65)</f>
        <v>-</v>
      </c>
      <c r="AA100" s="10"/>
    </row>
    <row r="101" spans="1:27" s="14" customFormat="1" ht="11.25">
      <c r="A101" s="10"/>
      <c r="B101" s="201"/>
      <c r="C101" s="201"/>
      <c r="D101" s="74" t="s">
        <v>167</v>
      </c>
      <c r="E101" s="189"/>
      <c r="F101" s="29"/>
      <c r="G101" s="83"/>
      <c r="H101" s="83"/>
      <c r="I101" s="83"/>
      <c r="J101" s="83"/>
      <c r="K101" s="83"/>
      <c r="L101" s="83"/>
      <c r="M101" s="83"/>
      <c r="N101" s="83"/>
      <c r="O101" s="29"/>
      <c r="P101" s="83"/>
      <c r="Q101" s="83"/>
      <c r="R101" s="83"/>
      <c r="S101" s="83"/>
      <c r="T101" s="83"/>
      <c r="U101" s="83"/>
      <c r="V101" s="83"/>
      <c r="W101" s="83">
        <f>IF('3g Gas distribution charges'!X49="","-",'3g Gas distribution charges'!X49*'2d Gas distribution'!W36*3.65)</f>
        <v>37.719101123595507</v>
      </c>
      <c r="X101" s="83">
        <f>IF('3g Gas distribution charges'!Y49="","-",'3g Gas distribution charges'!Y49*'2d Gas distribution'!X36*3.65)</f>
        <v>37.719101123595507</v>
      </c>
      <c r="Y101" s="83" t="str">
        <f>IF('3g Gas distribution charges'!Z49="","-",'3g Gas distribution charges'!Z49*'2d Gas distribution'!Y36*3.65)</f>
        <v>-</v>
      </c>
      <c r="Z101" s="83" t="str">
        <f>IF('3g Gas distribution charges'!AA49="","-",'3g Gas distribution charges'!AA49*'2d Gas distribution'!Z36*3.65)</f>
        <v>-</v>
      </c>
      <c r="AA101" s="10"/>
    </row>
    <row r="102" spans="1:27" s="14" customFormat="1" ht="11.25">
      <c r="A102" s="10"/>
      <c r="B102" s="201"/>
      <c r="C102" s="201"/>
      <c r="D102" s="74" t="s">
        <v>168</v>
      </c>
      <c r="E102" s="189"/>
      <c r="F102" s="29"/>
      <c r="G102" s="83"/>
      <c r="H102" s="83"/>
      <c r="I102" s="83"/>
      <c r="J102" s="83"/>
      <c r="K102" s="83"/>
      <c r="L102" s="83"/>
      <c r="M102" s="83"/>
      <c r="N102" s="83"/>
      <c r="O102" s="29"/>
      <c r="P102" s="83"/>
      <c r="Q102" s="83"/>
      <c r="R102" s="83"/>
      <c r="S102" s="83"/>
      <c r="T102" s="83"/>
      <c r="U102" s="83"/>
      <c r="V102" s="83"/>
      <c r="W102" s="83">
        <f>IF('3g Gas distribution charges'!X50="","-",'3g Gas distribution charges'!X50*'2d Gas distribution'!W37*3.65)</f>
        <v>39.263157894736835</v>
      </c>
      <c r="X102" s="83">
        <f>IF('3g Gas distribution charges'!Y50="","-",'3g Gas distribution charges'!Y50*'2d Gas distribution'!X37*3.65)</f>
        <v>39.263157894736835</v>
      </c>
      <c r="Y102" s="83" t="str">
        <f>IF('3g Gas distribution charges'!Z50="","-",'3g Gas distribution charges'!Z50*'2d Gas distribution'!Y37*3.65)</f>
        <v>-</v>
      </c>
      <c r="Z102" s="83" t="str">
        <f>IF('3g Gas distribution charges'!AA50="","-",'3g Gas distribution charges'!AA50*'2d Gas distribution'!Z37*3.65)</f>
        <v>-</v>
      </c>
      <c r="AA102" s="10"/>
    </row>
    <row r="103" spans="1:27" s="14" customFormat="1" ht="12.6" customHeight="1">
      <c r="A103" s="10"/>
      <c r="B103" s="201" t="s">
        <v>193</v>
      </c>
      <c r="C103" s="201" t="s">
        <v>129</v>
      </c>
      <c r="D103" s="74" t="s">
        <v>156</v>
      </c>
      <c r="E103" s="189"/>
      <c r="F103" s="29"/>
      <c r="G103" s="83"/>
      <c r="H103" s="83"/>
      <c r="I103" s="83"/>
      <c r="J103" s="83"/>
      <c r="K103" s="83"/>
      <c r="L103" s="83"/>
      <c r="M103" s="83"/>
      <c r="N103" s="83"/>
      <c r="O103" s="29"/>
      <c r="P103" s="83"/>
      <c r="Q103" s="83"/>
      <c r="R103" s="83"/>
      <c r="S103" s="83"/>
      <c r="T103" s="83"/>
      <c r="U103" s="83"/>
      <c r="V103" s="83"/>
      <c r="W103" s="83">
        <f>IF('3g Gas distribution charges'!X51="","-",'3g Gas distribution charges'!X51*W12*3.65)</f>
        <v>32.434504792332262</v>
      </c>
      <c r="X103" s="83">
        <f>IF('3g Gas distribution charges'!Y51="","-",'3g Gas distribution charges'!Y51*X12*3.65)</f>
        <v>23.463258785942489</v>
      </c>
      <c r="Y103" s="83" t="str">
        <f>IF('3g Gas distribution charges'!Z51="","-",'3g Gas distribution charges'!Z51*Y12*3.65)</f>
        <v>-</v>
      </c>
      <c r="Z103" s="83" t="str">
        <f>IF('3g Gas distribution charges'!AA51="","-",'3g Gas distribution charges'!AA51*Z12*3.65)</f>
        <v>-</v>
      </c>
      <c r="AA103" s="10"/>
    </row>
    <row r="104" spans="1:27" s="14" customFormat="1" ht="11.25">
      <c r="A104" s="10"/>
      <c r="B104" s="201"/>
      <c r="C104" s="201"/>
      <c r="D104" s="74" t="s">
        <v>157</v>
      </c>
      <c r="E104" s="189"/>
      <c r="F104" s="29"/>
      <c r="G104" s="83"/>
      <c r="H104" s="83"/>
      <c r="I104" s="83"/>
      <c r="J104" s="83"/>
      <c r="K104" s="83"/>
      <c r="L104" s="83"/>
      <c r="M104" s="83"/>
      <c r="N104" s="83"/>
      <c r="O104" s="29"/>
      <c r="P104" s="83"/>
      <c r="Q104" s="83"/>
      <c r="R104" s="83"/>
      <c r="S104" s="83"/>
      <c r="T104" s="83"/>
      <c r="U104" s="83"/>
      <c r="V104" s="83"/>
      <c r="W104" s="83">
        <f>IF('3g Gas distribution charges'!X52="","-",'3g Gas distribution charges'!X52*W13*3.65)</f>
        <v>32.961038961038959</v>
      </c>
      <c r="X104" s="83">
        <f>IF('3g Gas distribution charges'!Y52="","-",'3g Gas distribution charges'!Y52*X13*3.65)</f>
        <v>23.844155844155843</v>
      </c>
      <c r="Y104" s="83" t="str">
        <f>IF('3g Gas distribution charges'!Z52="","-",'3g Gas distribution charges'!Z52*Y13*3.65)</f>
        <v>-</v>
      </c>
      <c r="Z104" s="83" t="str">
        <f>IF('3g Gas distribution charges'!AA52="","-",'3g Gas distribution charges'!AA52*Z13*3.65)</f>
        <v>-</v>
      </c>
      <c r="AA104" s="10"/>
    </row>
    <row r="105" spans="1:27" s="14" customFormat="1" ht="11.25">
      <c r="A105" s="10"/>
      <c r="B105" s="201"/>
      <c r="C105" s="201"/>
      <c r="D105" s="74" t="s">
        <v>158</v>
      </c>
      <c r="E105" s="189"/>
      <c r="F105" s="29"/>
      <c r="G105" s="83"/>
      <c r="H105" s="83"/>
      <c r="I105" s="83"/>
      <c r="J105" s="83"/>
      <c r="K105" s="83"/>
      <c r="L105" s="83"/>
      <c r="M105" s="83"/>
      <c r="N105" s="83"/>
      <c r="O105" s="29"/>
      <c r="P105" s="83"/>
      <c r="Q105" s="83"/>
      <c r="R105" s="83"/>
      <c r="S105" s="83"/>
      <c r="T105" s="83"/>
      <c r="U105" s="83"/>
      <c r="V105" s="83"/>
      <c r="W105" s="83">
        <f>IF('3g Gas distribution charges'!X53="","-",'3g Gas distribution charges'!X53*W14*3.65)</f>
        <v>33.128834355828218</v>
      </c>
      <c r="X105" s="83">
        <f>IF('3g Gas distribution charges'!Y53="","-",'3g Gas distribution charges'!Y53*X14*3.65)</f>
        <v>26.355828220858893</v>
      </c>
      <c r="Y105" s="83" t="str">
        <f>IF('3g Gas distribution charges'!Z53="","-",'3g Gas distribution charges'!Z53*Y14*3.65)</f>
        <v>-</v>
      </c>
      <c r="Z105" s="83" t="str">
        <f>IF('3g Gas distribution charges'!AA53="","-",'3g Gas distribution charges'!AA53*Z14*3.65)</f>
        <v>-</v>
      </c>
      <c r="AA105" s="10"/>
    </row>
    <row r="106" spans="1:27" s="14" customFormat="1" ht="11.25">
      <c r="A106" s="10"/>
      <c r="B106" s="201"/>
      <c r="C106" s="201"/>
      <c r="D106" s="74" t="s">
        <v>159</v>
      </c>
      <c r="E106" s="189"/>
      <c r="F106" s="29"/>
      <c r="G106" s="83"/>
      <c r="H106" s="83"/>
      <c r="I106" s="83"/>
      <c r="J106" s="83"/>
      <c r="K106" s="83"/>
      <c r="L106" s="83"/>
      <c r="M106" s="83"/>
      <c r="N106" s="83"/>
      <c r="O106" s="29"/>
      <c r="P106" s="83"/>
      <c r="Q106" s="83"/>
      <c r="R106" s="83"/>
      <c r="S106" s="83"/>
      <c r="T106" s="83"/>
      <c r="U106" s="83"/>
      <c r="V106" s="83"/>
      <c r="W106" s="83">
        <f>IF('3g Gas distribution charges'!X54="","-",'3g Gas distribution charges'!X54*W15*3.65)</f>
        <v>31.304347826086957</v>
      </c>
      <c r="X106" s="83">
        <f>IF('3g Gas distribution charges'!Y54="","-",'3g Gas distribution charges'!Y54*X15*3.65)</f>
        <v>24.904347826086955</v>
      </c>
      <c r="Y106" s="83" t="str">
        <f>IF('3g Gas distribution charges'!Z54="","-",'3g Gas distribution charges'!Z54*Y15*3.65)</f>
        <v>-</v>
      </c>
      <c r="Z106" s="83" t="str">
        <f>IF('3g Gas distribution charges'!AA54="","-",'3g Gas distribution charges'!AA54*Z15*3.65)</f>
        <v>-</v>
      </c>
      <c r="AA106" s="10"/>
    </row>
    <row r="107" spans="1:27" s="14" customFormat="1" ht="11.25">
      <c r="A107" s="10"/>
      <c r="B107" s="201"/>
      <c r="C107" s="201"/>
      <c r="D107" s="74" t="s">
        <v>160</v>
      </c>
      <c r="E107" s="189"/>
      <c r="F107" s="29"/>
      <c r="G107" s="83"/>
      <c r="H107" s="83"/>
      <c r="I107" s="83"/>
      <c r="J107" s="83"/>
      <c r="K107" s="83"/>
      <c r="L107" s="83"/>
      <c r="M107" s="83"/>
      <c r="N107" s="83"/>
      <c r="O107" s="29"/>
      <c r="P107" s="83"/>
      <c r="Q107" s="83"/>
      <c r="R107" s="83"/>
      <c r="S107" s="83"/>
      <c r="T107" s="83"/>
      <c r="U107" s="83"/>
      <c r="V107" s="83"/>
      <c r="W107" s="83">
        <f>IF('3g Gas distribution charges'!X55="","-",'3g Gas distribution charges'!X55*W16*3.65)</f>
        <v>32.115384615384613</v>
      </c>
      <c r="X107" s="83">
        <f>IF('3g Gas distribution charges'!Y55="","-",'3g Gas distribution charges'!Y55*X16*3.65)</f>
        <v>28.615384615384613</v>
      </c>
      <c r="Y107" s="83" t="str">
        <f>IF('3g Gas distribution charges'!Z55="","-",'3g Gas distribution charges'!Z55*Y16*3.65)</f>
        <v>-</v>
      </c>
      <c r="Z107" s="83" t="str">
        <f>IF('3g Gas distribution charges'!AA55="","-",'3g Gas distribution charges'!AA55*Z16*3.65)</f>
        <v>-</v>
      </c>
      <c r="AA107" s="10"/>
    </row>
    <row r="108" spans="1:27" s="14" customFormat="1" ht="11.25">
      <c r="A108" s="10"/>
      <c r="B108" s="201"/>
      <c r="C108" s="201"/>
      <c r="D108" s="74" t="s">
        <v>161</v>
      </c>
      <c r="E108" s="189"/>
      <c r="F108" s="29"/>
      <c r="G108" s="83"/>
      <c r="H108" s="83"/>
      <c r="I108" s="83"/>
      <c r="J108" s="83"/>
      <c r="K108" s="83"/>
      <c r="L108" s="83"/>
      <c r="M108" s="83"/>
      <c r="N108" s="83"/>
      <c r="O108" s="29"/>
      <c r="P108" s="83"/>
      <c r="Q108" s="83"/>
      <c r="R108" s="83"/>
      <c r="S108" s="83"/>
      <c r="T108" s="83"/>
      <c r="U108" s="83"/>
      <c r="V108" s="83"/>
      <c r="W108" s="83">
        <f>IF('3g Gas distribution charges'!X56="","-",'3g Gas distribution charges'!X56*W17*3.65)</f>
        <v>33.42307692307692</v>
      </c>
      <c r="X108" s="83">
        <f>IF('3g Gas distribution charges'!Y56="","-",'3g Gas distribution charges'!Y56*X17*3.65)</f>
        <v>28.192307692307693</v>
      </c>
      <c r="Y108" s="83" t="str">
        <f>IF('3g Gas distribution charges'!Z56="","-",'3g Gas distribution charges'!Z56*Y17*3.65)</f>
        <v>-</v>
      </c>
      <c r="Z108" s="83" t="str">
        <f>IF('3g Gas distribution charges'!AA56="","-",'3g Gas distribution charges'!AA56*Z17*3.65)</f>
        <v>-</v>
      </c>
      <c r="AA108" s="10"/>
    </row>
    <row r="109" spans="1:27" s="14" customFormat="1" ht="11.25">
      <c r="A109" s="10"/>
      <c r="B109" s="201"/>
      <c r="C109" s="201"/>
      <c r="D109" s="74" t="s">
        <v>162</v>
      </c>
      <c r="E109" s="189"/>
      <c r="F109" s="29"/>
      <c r="G109" s="83"/>
      <c r="H109" s="83"/>
      <c r="I109" s="83"/>
      <c r="J109" s="83"/>
      <c r="K109" s="83"/>
      <c r="L109" s="83"/>
      <c r="M109" s="83"/>
      <c r="N109" s="83"/>
      <c r="O109" s="29"/>
      <c r="P109" s="83"/>
      <c r="Q109" s="83"/>
      <c r="R109" s="83"/>
      <c r="S109" s="83"/>
      <c r="T109" s="83"/>
      <c r="U109" s="83"/>
      <c r="V109" s="83"/>
      <c r="W109" s="83">
        <f>IF('3g Gas distribution charges'!X57="","-",'3g Gas distribution charges'!X57*W18*3.65)</f>
        <v>32.686046511627914</v>
      </c>
      <c r="X109" s="83">
        <f>IF('3g Gas distribution charges'!Y57="","-",'3g Gas distribution charges'!Y57*X18*3.65)</f>
        <v>22.465116279069772</v>
      </c>
      <c r="Y109" s="83" t="str">
        <f>IF('3g Gas distribution charges'!Z57="","-",'3g Gas distribution charges'!Z57*Y18*3.65)</f>
        <v>-</v>
      </c>
      <c r="Z109" s="83" t="str">
        <f>IF('3g Gas distribution charges'!AA57="","-",'3g Gas distribution charges'!AA57*Z18*3.65)</f>
        <v>-</v>
      </c>
      <c r="AA109" s="10"/>
    </row>
    <row r="110" spans="1:27" s="14" customFormat="1" ht="11.25">
      <c r="A110" s="10"/>
      <c r="B110" s="201"/>
      <c r="C110" s="201"/>
      <c r="D110" s="74" t="s">
        <v>163</v>
      </c>
      <c r="E110" s="189"/>
      <c r="F110" s="29"/>
      <c r="G110" s="83"/>
      <c r="H110" s="83"/>
      <c r="I110" s="83"/>
      <c r="J110" s="83"/>
      <c r="K110" s="83"/>
      <c r="L110" s="83"/>
      <c r="M110" s="83"/>
      <c r="N110" s="83"/>
      <c r="O110" s="29"/>
      <c r="P110" s="83"/>
      <c r="Q110" s="83"/>
      <c r="R110" s="83"/>
      <c r="S110" s="83"/>
      <c r="T110" s="83"/>
      <c r="U110" s="83"/>
      <c r="V110" s="83"/>
      <c r="W110" s="83">
        <f>IF('3g Gas distribution charges'!X58="","-",'3g Gas distribution charges'!X58*W19*3.65)</f>
        <v>32.027027027027025</v>
      </c>
      <c r="X110" s="83">
        <f>IF('3g Gas distribution charges'!Y58="","-",'3g Gas distribution charges'!Y58*X19*3.65)</f>
        <v>25.662162162162161</v>
      </c>
      <c r="Y110" s="83" t="str">
        <f>IF('3g Gas distribution charges'!Z58="","-",'3g Gas distribution charges'!Z58*Y19*3.65)</f>
        <v>-</v>
      </c>
      <c r="Z110" s="83" t="str">
        <f>IF('3g Gas distribution charges'!AA58="","-",'3g Gas distribution charges'!AA58*Z19*3.65)</f>
        <v>-</v>
      </c>
      <c r="AA110" s="10"/>
    </row>
    <row r="111" spans="1:27" s="14" customFormat="1" ht="11.25">
      <c r="A111" s="10"/>
      <c r="B111" s="201"/>
      <c r="C111" s="201"/>
      <c r="D111" s="74" t="s">
        <v>164</v>
      </c>
      <c r="E111" s="189"/>
      <c r="F111" s="29"/>
      <c r="G111" s="83"/>
      <c r="H111" s="83"/>
      <c r="I111" s="83"/>
      <c r="J111" s="83"/>
      <c r="K111" s="83"/>
      <c r="L111" s="83"/>
      <c r="M111" s="83"/>
      <c r="N111" s="83"/>
      <c r="O111" s="29"/>
      <c r="P111" s="83"/>
      <c r="Q111" s="83"/>
      <c r="R111" s="83"/>
      <c r="S111" s="83"/>
      <c r="T111" s="83"/>
      <c r="U111" s="83"/>
      <c r="V111" s="83"/>
      <c r="W111" s="83">
        <f>IF('3g Gas distribution charges'!X59="","-",'3g Gas distribution charges'!X59*W20*3.65)</f>
        <v>34.347826086956516</v>
      </c>
      <c r="X111" s="83">
        <f>IF('3g Gas distribution charges'!Y59="","-",'3g Gas distribution charges'!Y59*X20*3.65)</f>
        <v>27.521739130434778</v>
      </c>
      <c r="Y111" s="83" t="str">
        <f>IF('3g Gas distribution charges'!Z59="","-",'3g Gas distribution charges'!Z59*Y20*3.65)</f>
        <v>-</v>
      </c>
      <c r="Z111" s="83" t="str">
        <f>IF('3g Gas distribution charges'!AA59="","-",'3g Gas distribution charges'!AA59*Z20*3.65)</f>
        <v>-</v>
      </c>
      <c r="AA111" s="10"/>
    </row>
    <row r="112" spans="1:27" s="14" customFormat="1" ht="11.25">
      <c r="A112" s="10"/>
      <c r="B112" s="201"/>
      <c r="C112" s="201"/>
      <c r="D112" s="74" t="s">
        <v>165</v>
      </c>
      <c r="E112" s="189"/>
      <c r="F112" s="29"/>
      <c r="G112" s="83"/>
      <c r="H112" s="83"/>
      <c r="I112" s="83"/>
      <c r="J112" s="83"/>
      <c r="K112" s="83"/>
      <c r="L112" s="83"/>
      <c r="M112" s="83"/>
      <c r="N112" s="83"/>
      <c r="O112" s="29"/>
      <c r="P112" s="83"/>
      <c r="Q112" s="83"/>
      <c r="R112" s="83"/>
      <c r="S112" s="83"/>
      <c r="T112" s="83"/>
      <c r="U112" s="83"/>
      <c r="V112" s="83"/>
      <c r="W112" s="83">
        <f>IF('3g Gas distribution charges'!X60="","-",'3g Gas distribution charges'!X60*W21*3.65)</f>
        <v>37.179661016949154</v>
      </c>
      <c r="X112" s="83">
        <f>IF('3g Gas distribution charges'!Y60="","-",'3g Gas distribution charges'!Y60*X21*3.65)</f>
        <v>27.945762711864404</v>
      </c>
      <c r="Y112" s="83" t="str">
        <f>IF('3g Gas distribution charges'!Z60="","-",'3g Gas distribution charges'!Z60*Y21*3.65)</f>
        <v>-</v>
      </c>
      <c r="Z112" s="83" t="str">
        <f>IF('3g Gas distribution charges'!AA60="","-",'3g Gas distribution charges'!AA60*Z21*3.65)</f>
        <v>-</v>
      </c>
      <c r="AA112" s="10"/>
    </row>
    <row r="113" spans="1:27" s="14" customFormat="1" ht="11.25">
      <c r="A113" s="10"/>
      <c r="B113" s="201"/>
      <c r="C113" s="201"/>
      <c r="D113" s="74" t="s">
        <v>166</v>
      </c>
      <c r="E113" s="189"/>
      <c r="F113" s="29"/>
      <c r="G113" s="83"/>
      <c r="H113" s="83"/>
      <c r="I113" s="83"/>
      <c r="J113" s="83"/>
      <c r="K113" s="83"/>
      <c r="L113" s="83"/>
      <c r="M113" s="83"/>
      <c r="N113" s="83"/>
      <c r="O113" s="29"/>
      <c r="P113" s="83"/>
      <c r="Q113" s="83"/>
      <c r="R113" s="83"/>
      <c r="S113" s="83"/>
      <c r="T113" s="83"/>
      <c r="U113" s="83"/>
      <c r="V113" s="83"/>
      <c r="W113" s="83">
        <f>IF('3g Gas distribution charges'!X61="","-",'3g Gas distribution charges'!X61*W22*3.65)</f>
        <v>32.456375838926178</v>
      </c>
      <c r="X113" s="83">
        <f>IF('3g Gas distribution charges'!Y61="","-",'3g Gas distribution charges'!Y61*X22*3.65)</f>
        <v>25.449664429530202</v>
      </c>
      <c r="Y113" s="83" t="str">
        <f>IF('3g Gas distribution charges'!Z61="","-",'3g Gas distribution charges'!Z61*Y22*3.65)</f>
        <v>-</v>
      </c>
      <c r="Z113" s="83" t="str">
        <f>IF('3g Gas distribution charges'!AA61="","-",'3g Gas distribution charges'!AA61*Z22*3.65)</f>
        <v>-</v>
      </c>
      <c r="AA113" s="10"/>
    </row>
    <row r="114" spans="1:27" s="14" customFormat="1" ht="11.25">
      <c r="A114" s="10"/>
      <c r="B114" s="201"/>
      <c r="C114" s="201"/>
      <c r="D114" s="74" t="s">
        <v>167</v>
      </c>
      <c r="E114" s="189"/>
      <c r="F114" s="29"/>
      <c r="G114" s="83"/>
      <c r="H114" s="83"/>
      <c r="I114" s="83"/>
      <c r="J114" s="83"/>
      <c r="K114" s="83"/>
      <c r="L114" s="83"/>
      <c r="M114" s="83"/>
      <c r="N114" s="83"/>
      <c r="O114" s="29"/>
      <c r="P114" s="83"/>
      <c r="Q114" s="83"/>
      <c r="R114" s="83"/>
      <c r="S114" s="83"/>
      <c r="T114" s="83"/>
      <c r="U114" s="83"/>
      <c r="V114" s="83"/>
      <c r="W114" s="83">
        <f>IF('3g Gas distribution charges'!X62="","-",'3g Gas distribution charges'!X62*W23*3.65)</f>
        <v>35.960655737704919</v>
      </c>
      <c r="X114" s="83">
        <f>IF('3g Gas distribution charges'!Y62="","-",'3g Gas distribution charges'!Y62*X23*3.65)</f>
        <v>27.029508196721309</v>
      </c>
      <c r="Y114" s="83" t="str">
        <f>IF('3g Gas distribution charges'!Z62="","-",'3g Gas distribution charges'!Z62*Y23*3.65)</f>
        <v>-</v>
      </c>
      <c r="Z114" s="83" t="str">
        <f>IF('3g Gas distribution charges'!AA62="","-",'3g Gas distribution charges'!AA62*Z23*3.65)</f>
        <v>-</v>
      </c>
      <c r="AA114" s="10"/>
    </row>
    <row r="115" spans="1:27" s="14" customFormat="1" ht="11.25">
      <c r="A115" s="10"/>
      <c r="B115" s="201"/>
      <c r="C115" s="201"/>
      <c r="D115" s="74" t="s">
        <v>168</v>
      </c>
      <c r="E115" s="189"/>
      <c r="F115" s="29"/>
      <c r="G115" s="83"/>
      <c r="H115" s="83"/>
      <c r="I115" s="83"/>
      <c r="J115" s="83"/>
      <c r="K115" s="83"/>
      <c r="L115" s="83"/>
      <c r="M115" s="83"/>
      <c r="N115" s="83"/>
      <c r="O115" s="29"/>
      <c r="P115" s="83"/>
      <c r="Q115" s="83"/>
      <c r="R115" s="83"/>
      <c r="S115" s="83"/>
      <c r="T115" s="83"/>
      <c r="U115" s="83"/>
      <c r="V115" s="83"/>
      <c r="W115" s="83">
        <f>IF('3g Gas distribution charges'!X63="","-",'3g Gas distribution charges'!X63*W24*3.65)</f>
        <v>36.682274247491641</v>
      </c>
      <c r="X115" s="83">
        <f>IF('3g Gas distribution charges'!Y63="","-",'3g Gas distribution charges'!Y63*X24*3.65)</f>
        <v>27.57190635451505</v>
      </c>
      <c r="Y115" s="83" t="str">
        <f>IF('3g Gas distribution charges'!Z63="","-",'3g Gas distribution charges'!Z63*Y24*3.65)</f>
        <v>-</v>
      </c>
      <c r="Z115" s="83" t="str">
        <f>IF('3g Gas distribution charges'!AA63="","-",'3g Gas distribution charges'!AA63*Z24*3.65)</f>
        <v>-</v>
      </c>
      <c r="AA115" s="10"/>
    </row>
    <row r="116" spans="1:27" s="14" customFormat="1" ht="12.6" customHeight="1">
      <c r="A116" s="10"/>
      <c r="B116" s="201" t="s">
        <v>194</v>
      </c>
      <c r="C116" s="201" t="s">
        <v>129</v>
      </c>
      <c r="D116" s="74" t="s">
        <v>156</v>
      </c>
      <c r="E116" s="189"/>
      <c r="F116" s="29"/>
      <c r="G116" s="83"/>
      <c r="H116" s="83"/>
      <c r="I116" s="83"/>
      <c r="J116" s="83"/>
      <c r="K116" s="83"/>
      <c r="L116" s="83"/>
      <c r="M116" s="83"/>
      <c r="N116" s="83"/>
      <c r="O116" s="29"/>
      <c r="P116" s="83"/>
      <c r="Q116" s="83"/>
      <c r="R116" s="83"/>
      <c r="S116" s="83"/>
      <c r="T116" s="83"/>
      <c r="U116" s="83"/>
      <c r="V116" s="83"/>
      <c r="W116" s="83">
        <f>IF('3g Gas distribution charges'!X51="","-",'3g Gas distribution charges'!X51*W25*3.65)</f>
        <v>30.395209580838316</v>
      </c>
      <c r="X116" s="83">
        <f>IF('3g Gas distribution charges'!Y51="","-",'3g Gas distribution charges'!Y51*X25*3.65)</f>
        <v>21.988023952095805</v>
      </c>
      <c r="Y116" s="83" t="str">
        <f>IF('3g Gas distribution charges'!Z51="","-",'3g Gas distribution charges'!Z51*Y25*3.65)</f>
        <v>-</v>
      </c>
      <c r="Z116" s="83" t="str">
        <f>IF('3g Gas distribution charges'!AA51="","-",'3g Gas distribution charges'!AA51*Z25*3.65)</f>
        <v>-</v>
      </c>
      <c r="AA116" s="10"/>
    </row>
    <row r="117" spans="1:27" s="14" customFormat="1" ht="11.25">
      <c r="A117" s="10"/>
      <c r="B117" s="201"/>
      <c r="C117" s="201"/>
      <c r="D117" s="74" t="s">
        <v>157</v>
      </c>
      <c r="E117" s="189"/>
      <c r="F117" s="29"/>
      <c r="G117" s="83"/>
      <c r="H117" s="83"/>
      <c r="I117" s="83"/>
      <c r="J117" s="83"/>
      <c r="K117" s="83"/>
      <c r="L117" s="83"/>
      <c r="M117" s="83"/>
      <c r="N117" s="83"/>
      <c r="O117" s="29"/>
      <c r="P117" s="83"/>
      <c r="Q117" s="83"/>
      <c r="R117" s="83"/>
      <c r="S117" s="83"/>
      <c r="T117" s="83"/>
      <c r="U117" s="83"/>
      <c r="V117" s="83"/>
      <c r="W117" s="83">
        <f>IF('3g Gas distribution charges'!X52="","-",'3g Gas distribution charges'!X52*W26*3.65)</f>
        <v>29.684210526315784</v>
      </c>
      <c r="X117" s="83">
        <f>IF('3g Gas distribution charges'!Y52="","-",'3g Gas distribution charges'!Y52*X26*3.65)</f>
        <v>21.473684210526311</v>
      </c>
      <c r="Y117" s="83" t="str">
        <f>IF('3g Gas distribution charges'!Z52="","-",'3g Gas distribution charges'!Z52*Y26*3.65)</f>
        <v>-</v>
      </c>
      <c r="Z117" s="83" t="str">
        <f>IF('3g Gas distribution charges'!AA52="","-",'3g Gas distribution charges'!AA52*Z26*3.65)</f>
        <v>-</v>
      </c>
      <c r="AA117" s="10"/>
    </row>
    <row r="118" spans="1:27" s="14" customFormat="1" ht="11.25">
      <c r="A118" s="10"/>
      <c r="B118" s="201"/>
      <c r="C118" s="201"/>
      <c r="D118" s="74" t="s">
        <v>158</v>
      </c>
      <c r="E118" s="189"/>
      <c r="F118" s="29"/>
      <c r="G118" s="83"/>
      <c r="H118" s="83"/>
      <c r="I118" s="83"/>
      <c r="J118" s="83"/>
      <c r="K118" s="83"/>
      <c r="L118" s="83"/>
      <c r="M118" s="83"/>
      <c r="N118" s="83"/>
      <c r="O118" s="29"/>
      <c r="P118" s="83"/>
      <c r="Q118" s="83"/>
      <c r="R118" s="83"/>
      <c r="S118" s="83"/>
      <c r="T118" s="83"/>
      <c r="U118" s="83"/>
      <c r="V118" s="83"/>
      <c r="W118" s="83">
        <f>IF('3g Gas distribution charges'!X53="","-",'3g Gas distribution charges'!X53*W27*3.65)</f>
        <v>30.337078651685392</v>
      </c>
      <c r="X118" s="83">
        <f>IF('3g Gas distribution charges'!Y53="","-",'3g Gas distribution charges'!Y53*X27*3.65)</f>
        <v>24.134831460674157</v>
      </c>
      <c r="Y118" s="83" t="str">
        <f>IF('3g Gas distribution charges'!Z53="","-",'3g Gas distribution charges'!Z53*Y27*3.65)</f>
        <v>-</v>
      </c>
      <c r="Z118" s="83" t="str">
        <f>IF('3g Gas distribution charges'!AA53="","-",'3g Gas distribution charges'!AA53*Z27*3.65)</f>
        <v>-</v>
      </c>
      <c r="AA118" s="10"/>
    </row>
    <row r="119" spans="1:27" s="14" customFormat="1" ht="11.25">
      <c r="A119" s="10"/>
      <c r="B119" s="201"/>
      <c r="C119" s="201"/>
      <c r="D119" s="74" t="s">
        <v>159</v>
      </c>
      <c r="E119" s="189"/>
      <c r="F119" s="29"/>
      <c r="G119" s="83"/>
      <c r="H119" s="83"/>
      <c r="I119" s="83"/>
      <c r="J119" s="83"/>
      <c r="K119" s="83"/>
      <c r="L119" s="83"/>
      <c r="M119" s="83"/>
      <c r="N119" s="83"/>
      <c r="O119" s="29"/>
      <c r="P119" s="83"/>
      <c r="Q119" s="83"/>
      <c r="R119" s="83"/>
      <c r="S119" s="83"/>
      <c r="T119" s="83"/>
      <c r="U119" s="83"/>
      <c r="V119" s="83"/>
      <c r="W119" s="83">
        <f>IF('3g Gas distribution charges'!X54="","-",'3g Gas distribution charges'!X54*W28*3.65)</f>
        <v>28.877005347593585</v>
      </c>
      <c r="X119" s="83">
        <f>IF('3g Gas distribution charges'!Y54="","-",'3g Gas distribution charges'!Y54*X28*3.65)</f>
        <v>22.973262032085561</v>
      </c>
      <c r="Y119" s="83" t="str">
        <f>IF('3g Gas distribution charges'!Z54="","-",'3g Gas distribution charges'!Z54*Y28*3.65)</f>
        <v>-</v>
      </c>
      <c r="Z119" s="83" t="str">
        <f>IF('3g Gas distribution charges'!AA54="","-",'3g Gas distribution charges'!AA54*Z28*3.65)</f>
        <v>-</v>
      </c>
      <c r="AA119" s="10"/>
    </row>
    <row r="120" spans="1:27" s="14" customFormat="1" ht="11.25">
      <c r="A120" s="10"/>
      <c r="B120" s="201"/>
      <c r="C120" s="201"/>
      <c r="D120" s="74" t="s">
        <v>160</v>
      </c>
      <c r="E120" s="189"/>
      <c r="F120" s="29"/>
      <c r="G120" s="83"/>
      <c r="H120" s="83"/>
      <c r="I120" s="83"/>
      <c r="J120" s="83"/>
      <c r="K120" s="83"/>
      <c r="L120" s="83"/>
      <c r="M120" s="83"/>
      <c r="N120" s="83"/>
      <c r="O120" s="29"/>
      <c r="P120" s="83"/>
      <c r="Q120" s="83"/>
      <c r="R120" s="83"/>
      <c r="S120" s="83"/>
      <c r="T120" s="83"/>
      <c r="U120" s="83"/>
      <c r="V120" s="83"/>
      <c r="W120" s="83">
        <f>IF('3g Gas distribution charges'!X55="","-",'3g Gas distribution charges'!X55*W29*3.65)</f>
        <v>28.959537572254337</v>
      </c>
      <c r="X120" s="83">
        <f>IF('3g Gas distribution charges'!Y55="","-",'3g Gas distribution charges'!Y55*X29*3.65)</f>
        <v>25.803468208092482</v>
      </c>
      <c r="Y120" s="83" t="str">
        <f>IF('3g Gas distribution charges'!Z55="","-",'3g Gas distribution charges'!Z55*Y29*3.65)</f>
        <v>-</v>
      </c>
      <c r="Z120" s="83" t="str">
        <f>IF('3g Gas distribution charges'!AA55="","-",'3g Gas distribution charges'!AA55*Z29*3.65)</f>
        <v>-</v>
      </c>
      <c r="AA120" s="10"/>
    </row>
    <row r="121" spans="1:27" s="14" customFormat="1" ht="11.25">
      <c r="A121" s="10"/>
      <c r="B121" s="201"/>
      <c r="C121" s="201"/>
      <c r="D121" s="74" t="s">
        <v>161</v>
      </c>
      <c r="E121" s="189"/>
      <c r="F121" s="29"/>
      <c r="G121" s="83"/>
      <c r="H121" s="83"/>
      <c r="I121" s="83"/>
      <c r="J121" s="83"/>
      <c r="K121" s="83"/>
      <c r="L121" s="83"/>
      <c r="M121" s="83"/>
      <c r="N121" s="83"/>
      <c r="O121" s="29"/>
      <c r="P121" s="83"/>
      <c r="Q121" s="83"/>
      <c r="R121" s="83"/>
      <c r="S121" s="83"/>
      <c r="T121" s="83"/>
      <c r="U121" s="83"/>
      <c r="V121" s="83"/>
      <c r="W121" s="83">
        <f>IF('3g Gas distribution charges'!X56="","-",'3g Gas distribution charges'!X56*W30*3.65)</f>
        <v>29.794285714285721</v>
      </c>
      <c r="X121" s="83">
        <f>IF('3g Gas distribution charges'!Y56="","-",'3g Gas distribution charges'!Y56*X30*3.65)</f>
        <v>25.131428571428575</v>
      </c>
      <c r="Y121" s="83" t="str">
        <f>IF('3g Gas distribution charges'!Z56="","-",'3g Gas distribution charges'!Z56*Y30*3.65)</f>
        <v>-</v>
      </c>
      <c r="Z121" s="83" t="str">
        <f>IF('3g Gas distribution charges'!AA56="","-",'3g Gas distribution charges'!AA56*Z30*3.65)</f>
        <v>-</v>
      </c>
      <c r="AA121" s="10"/>
    </row>
    <row r="122" spans="1:27" s="14" customFormat="1" ht="11.25">
      <c r="A122" s="10"/>
      <c r="B122" s="201"/>
      <c r="C122" s="201"/>
      <c r="D122" s="74" t="s">
        <v>162</v>
      </c>
      <c r="E122" s="189"/>
      <c r="F122" s="29"/>
      <c r="G122" s="83"/>
      <c r="H122" s="83"/>
      <c r="I122" s="83"/>
      <c r="J122" s="83"/>
      <c r="K122" s="83"/>
      <c r="L122" s="83"/>
      <c r="M122" s="83"/>
      <c r="N122" s="83"/>
      <c r="O122" s="29"/>
      <c r="P122" s="83"/>
      <c r="Q122" s="83"/>
      <c r="R122" s="83"/>
      <c r="S122" s="83"/>
      <c r="T122" s="83"/>
      <c r="U122" s="83"/>
      <c r="V122" s="83"/>
      <c r="W122" s="83">
        <f>IF('3g Gas distribution charges'!X57="","-",'3g Gas distribution charges'!X57*W31*3.65)</f>
        <v>29.589473684210532</v>
      </c>
      <c r="X122" s="83">
        <f>IF('3g Gas distribution charges'!Y57="","-",'3g Gas distribution charges'!Y57*X31*3.65)</f>
        <v>20.336842105263159</v>
      </c>
      <c r="Y122" s="83" t="str">
        <f>IF('3g Gas distribution charges'!Z57="","-",'3g Gas distribution charges'!Z57*Y31*3.65)</f>
        <v>-</v>
      </c>
      <c r="Z122" s="83" t="str">
        <f>IF('3g Gas distribution charges'!AA57="","-",'3g Gas distribution charges'!AA57*Z31*3.65)</f>
        <v>-</v>
      </c>
      <c r="AA122" s="10"/>
    </row>
    <row r="123" spans="1:27" s="14" customFormat="1" ht="11.25">
      <c r="A123" s="10"/>
      <c r="B123" s="201"/>
      <c r="C123" s="201"/>
      <c r="D123" s="74" t="s">
        <v>163</v>
      </c>
      <c r="E123" s="189"/>
      <c r="F123" s="29"/>
      <c r="G123" s="83"/>
      <c r="H123" s="83"/>
      <c r="I123" s="83"/>
      <c r="J123" s="83"/>
      <c r="K123" s="83"/>
      <c r="L123" s="83"/>
      <c r="M123" s="83"/>
      <c r="N123" s="83"/>
      <c r="O123" s="29"/>
      <c r="P123" s="83"/>
      <c r="Q123" s="83"/>
      <c r="R123" s="83"/>
      <c r="S123" s="83"/>
      <c r="T123" s="83"/>
      <c r="U123" s="83"/>
      <c r="V123" s="83"/>
      <c r="W123" s="83">
        <f>IF('3g Gas distribution charges'!X58="","-",'3g Gas distribution charges'!X58*W32*3.65)</f>
        <v>28.727272727272727</v>
      </c>
      <c r="X123" s="83">
        <f>IF('3g Gas distribution charges'!Y58="","-",'3g Gas distribution charges'!Y58*X32*3.65)</f>
        <v>23.018181818181816</v>
      </c>
      <c r="Y123" s="83" t="str">
        <f>IF('3g Gas distribution charges'!Z58="","-",'3g Gas distribution charges'!Z58*Y32*3.65)</f>
        <v>-</v>
      </c>
      <c r="Z123" s="83" t="str">
        <f>IF('3g Gas distribution charges'!AA58="","-",'3g Gas distribution charges'!AA58*Z32*3.65)</f>
        <v>-</v>
      </c>
      <c r="AA123" s="10"/>
    </row>
    <row r="124" spans="1:27" s="14" customFormat="1" ht="11.25">
      <c r="A124" s="10"/>
      <c r="B124" s="201"/>
      <c r="C124" s="201"/>
      <c r="D124" s="74" t="s">
        <v>164</v>
      </c>
      <c r="E124" s="189"/>
      <c r="F124" s="29"/>
      <c r="G124" s="83"/>
      <c r="H124" s="83"/>
      <c r="I124" s="83"/>
      <c r="J124" s="83"/>
      <c r="K124" s="83"/>
      <c r="L124" s="83"/>
      <c r="M124" s="83"/>
      <c r="N124" s="83"/>
      <c r="O124" s="29"/>
      <c r="P124" s="83"/>
      <c r="Q124" s="83"/>
      <c r="R124" s="83"/>
      <c r="S124" s="83"/>
      <c r="T124" s="83"/>
      <c r="U124" s="83"/>
      <c r="V124" s="83"/>
      <c r="W124" s="83">
        <f>IF('3g Gas distribution charges'!X59="","-",'3g Gas distribution charges'!X59*W33*3.65)</f>
        <v>30.879478827361567</v>
      </c>
      <c r="X124" s="83">
        <f>IF('3g Gas distribution charges'!Y59="","-",'3g Gas distribution charges'!Y59*X33*3.65)</f>
        <v>24.742671009771986</v>
      </c>
      <c r="Y124" s="83" t="str">
        <f>IF('3g Gas distribution charges'!Z59="","-",'3g Gas distribution charges'!Z59*Y33*3.65)</f>
        <v>-</v>
      </c>
      <c r="Z124" s="83" t="str">
        <f>IF('3g Gas distribution charges'!AA59="","-",'3g Gas distribution charges'!AA59*Z33*3.65)</f>
        <v>-</v>
      </c>
      <c r="AA124" s="10"/>
    </row>
    <row r="125" spans="1:27" s="14" customFormat="1" ht="11.25">
      <c r="A125" s="10"/>
      <c r="B125" s="201"/>
      <c r="C125" s="201"/>
      <c r="D125" s="74" t="s">
        <v>165</v>
      </c>
      <c r="E125" s="189"/>
      <c r="F125" s="29"/>
      <c r="G125" s="83"/>
      <c r="H125" s="83"/>
      <c r="I125" s="83"/>
      <c r="J125" s="83"/>
      <c r="K125" s="83"/>
      <c r="L125" s="83"/>
      <c r="M125" s="83"/>
      <c r="N125" s="83"/>
      <c r="O125" s="29"/>
      <c r="P125" s="83"/>
      <c r="Q125" s="83"/>
      <c r="R125" s="83"/>
      <c r="S125" s="83"/>
      <c r="T125" s="83"/>
      <c r="U125" s="83"/>
      <c r="V125" s="83"/>
      <c r="W125" s="83">
        <f>IF('3g Gas distribution charges'!X60="","-",'3g Gas distribution charges'!X60*W34*3.65)</f>
        <v>34.274999999999999</v>
      </c>
      <c r="X125" s="83">
        <f>IF('3g Gas distribution charges'!Y60="","-",'3g Gas distribution charges'!Y60*X34*3.65)</f>
        <v>25.762499999999999</v>
      </c>
      <c r="Y125" s="83" t="str">
        <f>IF('3g Gas distribution charges'!Z60="","-",'3g Gas distribution charges'!Z60*Y34*3.65)</f>
        <v>-</v>
      </c>
      <c r="Z125" s="83" t="str">
        <f>IF('3g Gas distribution charges'!AA60="","-",'3g Gas distribution charges'!AA60*Z34*3.65)</f>
        <v>-</v>
      </c>
      <c r="AA125" s="10"/>
    </row>
    <row r="126" spans="1:27" s="14" customFormat="1" ht="11.25">
      <c r="A126" s="10"/>
      <c r="B126" s="201"/>
      <c r="C126" s="201"/>
      <c r="D126" s="74" t="s">
        <v>166</v>
      </c>
      <c r="E126" s="189"/>
      <c r="F126" s="29"/>
      <c r="G126" s="83"/>
      <c r="H126" s="83"/>
      <c r="I126" s="83"/>
      <c r="J126" s="83"/>
      <c r="K126" s="83"/>
      <c r="L126" s="83"/>
      <c r="M126" s="83"/>
      <c r="N126" s="83"/>
      <c r="O126" s="29"/>
      <c r="P126" s="83"/>
      <c r="Q126" s="83"/>
      <c r="R126" s="83"/>
      <c r="S126" s="83"/>
      <c r="T126" s="83"/>
      <c r="U126" s="83"/>
      <c r="V126" s="83"/>
      <c r="W126" s="83">
        <f>IF('3g Gas distribution charges'!X61="","-",'3g Gas distribution charges'!X61*W35*3.65)</f>
        <v>28.871641791044773</v>
      </c>
      <c r="X126" s="83">
        <f>IF('3g Gas distribution charges'!Y61="","-",'3g Gas distribution charges'!Y61*X35*3.65)</f>
        <v>22.638805970149253</v>
      </c>
      <c r="Y126" s="83" t="str">
        <f>IF('3g Gas distribution charges'!Z61="","-",'3g Gas distribution charges'!Z61*Y35*3.65)</f>
        <v>-</v>
      </c>
      <c r="Z126" s="83" t="str">
        <f>IF('3g Gas distribution charges'!AA61="","-",'3g Gas distribution charges'!AA61*Z35*3.65)</f>
        <v>-</v>
      </c>
      <c r="AA126" s="10"/>
    </row>
    <row r="127" spans="1:27" s="14" customFormat="1" ht="11.25">
      <c r="A127" s="10"/>
      <c r="B127" s="201"/>
      <c r="C127" s="201"/>
      <c r="D127" s="74" t="s">
        <v>167</v>
      </c>
      <c r="E127" s="189"/>
      <c r="F127" s="29"/>
      <c r="G127" s="83"/>
      <c r="H127" s="83"/>
      <c r="I127" s="83"/>
      <c r="J127" s="83"/>
      <c r="K127" s="83"/>
      <c r="L127" s="83"/>
      <c r="M127" s="83"/>
      <c r="N127" s="83"/>
      <c r="O127" s="29"/>
      <c r="P127" s="83"/>
      <c r="Q127" s="83"/>
      <c r="R127" s="83"/>
      <c r="S127" s="83"/>
      <c r="T127" s="83"/>
      <c r="U127" s="83"/>
      <c r="V127" s="83"/>
      <c r="W127" s="83">
        <f>IF('3g Gas distribution charges'!X62="","-",'3g Gas distribution charges'!X62*W36*3.65)</f>
        <v>30.808988764044944</v>
      </c>
      <c r="X127" s="83">
        <f>IF('3g Gas distribution charges'!Y62="","-",'3g Gas distribution charges'!Y62*X36*3.65)</f>
        <v>23.157303370786515</v>
      </c>
      <c r="Y127" s="83" t="str">
        <f>IF('3g Gas distribution charges'!Z62="","-",'3g Gas distribution charges'!Z62*Y36*3.65)</f>
        <v>-</v>
      </c>
      <c r="Z127" s="83" t="str">
        <f>IF('3g Gas distribution charges'!AA62="","-",'3g Gas distribution charges'!AA62*Z36*3.65)</f>
        <v>-</v>
      </c>
      <c r="AA127" s="10"/>
    </row>
    <row r="128" spans="1:27" s="14" customFormat="1" ht="11.25">
      <c r="A128" s="10"/>
      <c r="B128" s="201"/>
      <c r="C128" s="201"/>
      <c r="D128" s="74" t="s">
        <v>168</v>
      </c>
      <c r="E128" s="189"/>
      <c r="F128" s="29"/>
      <c r="G128" s="83"/>
      <c r="H128" s="83"/>
      <c r="I128" s="83"/>
      <c r="J128" s="83"/>
      <c r="K128" s="83"/>
      <c r="L128" s="83"/>
      <c r="M128" s="83"/>
      <c r="N128" s="83"/>
      <c r="O128" s="29"/>
      <c r="P128" s="83"/>
      <c r="Q128" s="83"/>
      <c r="R128" s="83"/>
      <c r="S128" s="83"/>
      <c r="T128" s="83"/>
      <c r="U128" s="83"/>
      <c r="V128" s="83"/>
      <c r="W128" s="83">
        <f>IF('3g Gas distribution charges'!X63="","-",'3g Gas distribution charges'!X63*W37*3.65)</f>
        <v>32.070175438596486</v>
      </c>
      <c r="X128" s="83">
        <f>IF('3g Gas distribution charges'!Y63="","-",'3g Gas distribution charges'!Y63*X37*3.65)</f>
        <v>24.105263157894733</v>
      </c>
      <c r="Y128" s="83" t="str">
        <f>IF('3g Gas distribution charges'!Z63="","-",'3g Gas distribution charges'!Z63*Y37*3.65)</f>
        <v>-</v>
      </c>
      <c r="Z128" s="83" t="str">
        <f>IF('3g Gas distribution charges'!AA63="","-",'3g Gas distribution charges'!AA63*Z37*3.65)</f>
        <v>-</v>
      </c>
      <c r="AA128" s="10"/>
    </row>
    <row r="129" spans="1:27" s="14" customFormat="1" ht="12.6" customHeight="1">
      <c r="A129" s="10"/>
      <c r="B129" s="201" t="s">
        <v>195</v>
      </c>
      <c r="C129" s="201" t="s">
        <v>129</v>
      </c>
      <c r="D129" s="74" t="s">
        <v>156</v>
      </c>
      <c r="E129" s="189"/>
      <c r="F129" s="29"/>
      <c r="G129" s="83">
        <f t="shared" ref="G129:P141" si="0">IF(G38="-","-",SUM(G38,G51,G77))</f>
        <v>108.90696774193547</v>
      </c>
      <c r="H129" s="83">
        <f t="shared" si="0"/>
        <v>108.90696774193547</v>
      </c>
      <c r="I129" s="83">
        <f t="shared" si="0"/>
        <v>104.11345222929936</v>
      </c>
      <c r="J129" s="83">
        <f t="shared" si="0"/>
        <v>104.11345222929936</v>
      </c>
      <c r="K129" s="83">
        <f t="shared" si="0"/>
        <v>106.64400000000001</v>
      </c>
      <c r="L129" s="83">
        <f t="shared" si="0"/>
        <v>106.64400000000001</v>
      </c>
      <c r="M129" s="83">
        <f t="shared" si="0"/>
        <v>109.95890445859872</v>
      </c>
      <c r="N129" s="83">
        <f t="shared" si="0"/>
        <v>109.95890445859872</v>
      </c>
      <c r="O129" s="29"/>
      <c r="P129" s="83">
        <f t="shared" si="0"/>
        <v>109.95890445859872</v>
      </c>
      <c r="Q129" s="83">
        <f t="shared" ref="Q129:V129" si="1">IF(Q38="-","-",SUM(Q38,Q51,Q77))</f>
        <v>108.51797468354431</v>
      </c>
      <c r="R129" s="83">
        <f t="shared" si="1"/>
        <v>108.51797468354431</v>
      </c>
      <c r="S129" s="83">
        <f t="shared" si="1"/>
        <v>108.92971428571431</v>
      </c>
      <c r="T129" s="83">
        <f t="shared" si="1"/>
        <v>108.92971428571431</v>
      </c>
      <c r="U129" s="83">
        <f t="shared" si="1"/>
        <v>105.16523076923076</v>
      </c>
      <c r="V129" s="83">
        <f t="shared" si="1"/>
        <v>105.16523076923076</v>
      </c>
      <c r="W129" s="83">
        <f t="shared" ref="W129:Z129" si="2">IF(W38="-","-",SUM(W38,W51,W77,W103))</f>
        <v>148.76012779552713</v>
      </c>
      <c r="X129" s="83">
        <f t="shared" si="2"/>
        <v>139.78888178913738</v>
      </c>
      <c r="Y129" s="83" t="str">
        <f t="shared" si="2"/>
        <v>-</v>
      </c>
      <c r="Z129" s="83" t="str">
        <f t="shared" si="2"/>
        <v>-</v>
      </c>
      <c r="AA129" s="10"/>
    </row>
    <row r="130" spans="1:27" s="14" customFormat="1" ht="11.25">
      <c r="A130" s="10"/>
      <c r="B130" s="201"/>
      <c r="C130" s="201"/>
      <c r="D130" s="74" t="s">
        <v>157</v>
      </c>
      <c r="E130" s="189"/>
      <c r="F130" s="29"/>
      <c r="G130" s="83">
        <f t="shared" si="0"/>
        <v>102.79283890577507</v>
      </c>
      <c r="H130" s="83">
        <f t="shared" si="0"/>
        <v>102.79283890577507</v>
      </c>
      <c r="I130" s="83">
        <f t="shared" si="0"/>
        <v>99.794048780487799</v>
      </c>
      <c r="J130" s="83">
        <f t="shared" si="0"/>
        <v>99.794048780487799</v>
      </c>
      <c r="K130" s="83">
        <f t="shared" si="0"/>
        <v>104.08796284829722</v>
      </c>
      <c r="L130" s="83">
        <f t="shared" si="0"/>
        <v>104.08796284829722</v>
      </c>
      <c r="M130" s="83">
        <f t="shared" si="0"/>
        <v>107.63876635514018</v>
      </c>
      <c r="N130" s="83">
        <f t="shared" si="0"/>
        <v>107.63876635514018</v>
      </c>
      <c r="O130" s="29"/>
      <c r="P130" s="83">
        <f t="shared" ref="P130:V130" si="3">IF(P39="-","-",SUM(P39,P52,P78))</f>
        <v>107.63876635514018</v>
      </c>
      <c r="Q130" s="83">
        <f t="shared" si="3"/>
        <v>106.88186915887849</v>
      </c>
      <c r="R130" s="83">
        <f t="shared" si="3"/>
        <v>106.88186915887849</v>
      </c>
      <c r="S130" s="83">
        <f t="shared" si="3"/>
        <v>107.28149999999999</v>
      </c>
      <c r="T130" s="83">
        <f t="shared" si="3"/>
        <v>107.28149999999999</v>
      </c>
      <c r="U130" s="83">
        <f t="shared" si="3"/>
        <v>104.51701910828025</v>
      </c>
      <c r="V130" s="83">
        <f t="shared" si="3"/>
        <v>104.51701910828025</v>
      </c>
      <c r="W130" s="83">
        <f t="shared" ref="W130:Z141" si="4">IF(W39="-","-",SUM(W39,W52,W78,W104))</f>
        <v>151.11272727272728</v>
      </c>
      <c r="X130" s="83">
        <f t="shared" si="4"/>
        <v>141.99584415584417</v>
      </c>
      <c r="Y130" s="83" t="str">
        <f t="shared" si="4"/>
        <v>-</v>
      </c>
      <c r="Z130" s="83" t="str">
        <f t="shared" si="4"/>
        <v>-</v>
      </c>
      <c r="AA130" s="10"/>
    </row>
    <row r="131" spans="1:27" s="14" customFormat="1" ht="11.25">
      <c r="A131" s="10"/>
      <c r="B131" s="201"/>
      <c r="C131" s="201"/>
      <c r="D131" s="74" t="s">
        <v>158</v>
      </c>
      <c r="E131" s="189"/>
      <c r="F131" s="29"/>
      <c r="G131" s="83">
        <f t="shared" si="0"/>
        <v>107.77818803418805</v>
      </c>
      <c r="H131" s="83">
        <f t="shared" si="0"/>
        <v>107.77818803418805</v>
      </c>
      <c r="I131" s="83">
        <f t="shared" si="0"/>
        <v>110.02206741573033</v>
      </c>
      <c r="J131" s="83">
        <f t="shared" si="0"/>
        <v>110.02206741573033</v>
      </c>
      <c r="K131" s="83">
        <f t="shared" si="0"/>
        <v>109.46698265895952</v>
      </c>
      <c r="L131" s="83">
        <f t="shared" si="0"/>
        <v>109.46698265895952</v>
      </c>
      <c r="M131" s="83">
        <f t="shared" si="0"/>
        <v>110.22127433628316</v>
      </c>
      <c r="N131" s="83">
        <f t="shared" si="0"/>
        <v>110.22127433628316</v>
      </c>
      <c r="O131" s="29"/>
      <c r="P131" s="83">
        <f t="shared" ref="P131:V131" si="5">IF(P40="-","-",SUM(P40,P53,P79))</f>
        <v>110.22127433628316</v>
      </c>
      <c r="Q131" s="83">
        <f t="shared" si="5"/>
        <v>118.38423529411762</v>
      </c>
      <c r="R131" s="83">
        <f t="shared" si="5"/>
        <v>118.38423529411762</v>
      </c>
      <c r="S131" s="83">
        <f t="shared" si="5"/>
        <v>120.76029850746266</v>
      </c>
      <c r="T131" s="83">
        <f t="shared" si="5"/>
        <v>120.76029850746266</v>
      </c>
      <c r="U131" s="83">
        <f t="shared" si="5"/>
        <v>106.38263414634146</v>
      </c>
      <c r="V131" s="83">
        <f t="shared" si="5"/>
        <v>106.38263414634146</v>
      </c>
      <c r="W131" s="83">
        <f t="shared" si="4"/>
        <v>156.65830674846626</v>
      </c>
      <c r="X131" s="83">
        <f t="shared" si="4"/>
        <v>149.88530061349692</v>
      </c>
      <c r="Y131" s="83" t="str">
        <f t="shared" si="4"/>
        <v>-</v>
      </c>
      <c r="Z131" s="83" t="str">
        <f t="shared" si="4"/>
        <v>-</v>
      </c>
      <c r="AA131" s="10"/>
    </row>
    <row r="132" spans="1:27" s="14" customFormat="1" ht="11.25">
      <c r="A132" s="10"/>
      <c r="B132" s="201"/>
      <c r="C132" s="201"/>
      <c r="D132" s="74" t="s">
        <v>159</v>
      </c>
      <c r="E132" s="189"/>
      <c r="F132" s="29"/>
      <c r="G132" s="83">
        <f t="shared" si="0"/>
        <v>120.03699363057325</v>
      </c>
      <c r="H132" s="83">
        <f t="shared" si="0"/>
        <v>120.03699363057325</v>
      </c>
      <c r="I132" s="83">
        <f t="shared" si="0"/>
        <v>113.4064347826087</v>
      </c>
      <c r="J132" s="83">
        <f t="shared" si="0"/>
        <v>113.4064347826087</v>
      </c>
      <c r="K132" s="83">
        <f t="shared" si="0"/>
        <v>110.7033684210526</v>
      </c>
      <c r="L132" s="83">
        <f t="shared" si="0"/>
        <v>110.7033684210526</v>
      </c>
      <c r="M132" s="83">
        <f t="shared" si="0"/>
        <v>108.97913702623907</v>
      </c>
      <c r="N132" s="83">
        <f t="shared" si="0"/>
        <v>108.97913702623907</v>
      </c>
      <c r="O132" s="29"/>
      <c r="P132" s="83">
        <f t="shared" ref="P132:V132" si="6">IF(P41="-","-",SUM(P41,P54,P80))</f>
        <v>108.97913702623907</v>
      </c>
      <c r="Q132" s="83">
        <f t="shared" si="6"/>
        <v>116.72643478260869</v>
      </c>
      <c r="R132" s="83">
        <f t="shared" si="6"/>
        <v>116.72643478260869</v>
      </c>
      <c r="S132" s="83">
        <f t="shared" si="6"/>
        <v>117.37652173913044</v>
      </c>
      <c r="T132" s="83">
        <f t="shared" si="6"/>
        <v>117.37652173913044</v>
      </c>
      <c r="U132" s="83">
        <f t="shared" si="6"/>
        <v>101.88199416909622</v>
      </c>
      <c r="V132" s="83">
        <f t="shared" si="6"/>
        <v>101.88199416909622</v>
      </c>
      <c r="W132" s="83">
        <f t="shared" si="4"/>
        <v>148.25147826086959</v>
      </c>
      <c r="X132" s="83">
        <f t="shared" si="4"/>
        <v>141.85147826086958</v>
      </c>
      <c r="Y132" s="83" t="str">
        <f t="shared" si="4"/>
        <v>-</v>
      </c>
      <c r="Z132" s="83" t="str">
        <f t="shared" si="4"/>
        <v>-</v>
      </c>
      <c r="AA132" s="10"/>
    </row>
    <row r="133" spans="1:27" s="14" customFormat="1" ht="11.25">
      <c r="A133" s="10"/>
      <c r="B133" s="201"/>
      <c r="C133" s="201"/>
      <c r="D133" s="74" t="s">
        <v>160</v>
      </c>
      <c r="E133" s="189"/>
      <c r="F133" s="29"/>
      <c r="G133" s="83">
        <f t="shared" si="0"/>
        <v>128.42908143322475</v>
      </c>
      <c r="H133" s="83">
        <f t="shared" si="0"/>
        <v>128.42908143322475</v>
      </c>
      <c r="I133" s="83">
        <f t="shared" si="0"/>
        <v>126.86495364238411</v>
      </c>
      <c r="J133" s="83">
        <f t="shared" si="0"/>
        <v>126.86495364238411</v>
      </c>
      <c r="K133" s="83">
        <f t="shared" si="0"/>
        <v>121.94211371237459</v>
      </c>
      <c r="L133" s="83">
        <f t="shared" si="0"/>
        <v>121.94211371237459</v>
      </c>
      <c r="M133" s="83">
        <f t="shared" si="0"/>
        <v>126.22443243243244</v>
      </c>
      <c r="N133" s="83">
        <f t="shared" si="0"/>
        <v>126.22443243243244</v>
      </c>
      <c r="O133" s="29"/>
      <c r="P133" s="83">
        <f t="shared" ref="P133:V133" si="7">IF(P42="-","-",SUM(P42,P55,P81))</f>
        <v>126.22443243243244</v>
      </c>
      <c r="Q133" s="83">
        <f t="shared" si="7"/>
        <v>134.98502013422819</v>
      </c>
      <c r="R133" s="83">
        <f t="shared" si="7"/>
        <v>134.98502013422819</v>
      </c>
      <c r="S133" s="83">
        <f t="shared" si="7"/>
        <v>136.65886868686869</v>
      </c>
      <c r="T133" s="83">
        <f t="shared" si="7"/>
        <v>136.65886868686869</v>
      </c>
      <c r="U133" s="83">
        <f t="shared" si="7"/>
        <v>135.81615584415584</v>
      </c>
      <c r="V133" s="83">
        <f t="shared" si="7"/>
        <v>135.81615584415584</v>
      </c>
      <c r="W133" s="83">
        <f t="shared" si="4"/>
        <v>191.58861538461537</v>
      </c>
      <c r="X133" s="83">
        <f t="shared" si="4"/>
        <v>188.08861538461537</v>
      </c>
      <c r="Y133" s="83" t="str">
        <f t="shared" si="4"/>
        <v>-</v>
      </c>
      <c r="Z133" s="83" t="str">
        <f t="shared" si="4"/>
        <v>-</v>
      </c>
      <c r="AA133" s="10"/>
    </row>
    <row r="134" spans="1:27" s="14" customFormat="1" ht="11.25">
      <c r="A134" s="10"/>
      <c r="B134" s="201"/>
      <c r="C134" s="201"/>
      <c r="D134" s="74" t="s">
        <v>161</v>
      </c>
      <c r="E134" s="189"/>
      <c r="F134" s="29"/>
      <c r="G134" s="83">
        <f t="shared" si="0"/>
        <v>112.29814662756598</v>
      </c>
      <c r="H134" s="83">
        <f t="shared" si="0"/>
        <v>112.29814662756598</v>
      </c>
      <c r="I134" s="83">
        <f t="shared" si="0"/>
        <v>114.08473619631901</v>
      </c>
      <c r="J134" s="83">
        <f t="shared" si="0"/>
        <v>114.08473619631901</v>
      </c>
      <c r="K134" s="83">
        <f t="shared" si="0"/>
        <v>109.82940575079871</v>
      </c>
      <c r="L134" s="83">
        <f t="shared" si="0"/>
        <v>109.82940575079871</v>
      </c>
      <c r="M134" s="83">
        <f t="shared" si="0"/>
        <v>113.41422364217252</v>
      </c>
      <c r="N134" s="83">
        <f t="shared" si="0"/>
        <v>113.41422364217252</v>
      </c>
      <c r="O134" s="29"/>
      <c r="P134" s="83">
        <f t="shared" ref="P134:V134" si="8">IF(P43="-","-",SUM(P43,P56,P82))</f>
        <v>113.41422364217252</v>
      </c>
      <c r="Q134" s="83">
        <f t="shared" si="8"/>
        <v>117.75411320754716</v>
      </c>
      <c r="R134" s="83">
        <f t="shared" si="8"/>
        <v>117.75411320754716</v>
      </c>
      <c r="S134" s="83">
        <f t="shared" si="8"/>
        <v>120.63942857142857</v>
      </c>
      <c r="T134" s="83">
        <f t="shared" si="8"/>
        <v>120.63942857142857</v>
      </c>
      <c r="U134" s="83">
        <f t="shared" si="8"/>
        <v>113.22482315112541</v>
      </c>
      <c r="V134" s="83">
        <f t="shared" si="8"/>
        <v>113.22482315112541</v>
      </c>
      <c r="W134" s="83">
        <f t="shared" si="4"/>
        <v>163.98830769230767</v>
      </c>
      <c r="X134" s="83">
        <f t="shared" si="4"/>
        <v>158.75753846153845</v>
      </c>
      <c r="Y134" s="83" t="str">
        <f t="shared" si="4"/>
        <v>-</v>
      </c>
      <c r="Z134" s="83" t="str">
        <f t="shared" si="4"/>
        <v>-</v>
      </c>
      <c r="AA134" s="10"/>
    </row>
    <row r="135" spans="1:27" s="14" customFormat="1" ht="11.25">
      <c r="A135" s="10"/>
      <c r="B135" s="201"/>
      <c r="C135" s="201"/>
      <c r="D135" s="74" t="s">
        <v>162</v>
      </c>
      <c r="E135" s="189"/>
      <c r="F135" s="29"/>
      <c r="G135" s="83">
        <f t="shared" si="0"/>
        <v>103.94219354838711</v>
      </c>
      <c r="H135" s="83">
        <f t="shared" si="0"/>
        <v>103.94219354838711</v>
      </c>
      <c r="I135" s="83">
        <f t="shared" si="0"/>
        <v>116.40728939828081</v>
      </c>
      <c r="J135" s="83">
        <f t="shared" si="0"/>
        <v>116.40728939828081</v>
      </c>
      <c r="K135" s="83">
        <f t="shared" si="0"/>
        <v>112.17028571428571</v>
      </c>
      <c r="L135" s="83">
        <f t="shared" si="0"/>
        <v>112.17028571428571</v>
      </c>
      <c r="M135" s="83">
        <f t="shared" si="0"/>
        <v>116.98113274336282</v>
      </c>
      <c r="N135" s="83">
        <f t="shared" si="0"/>
        <v>116.98113274336282</v>
      </c>
      <c r="O135" s="29"/>
      <c r="P135" s="83">
        <f t="shared" ref="P135:V135" si="9">IF(P44="-","-",SUM(P44,P57,P83))</f>
        <v>116.98113274336282</v>
      </c>
      <c r="Q135" s="83">
        <f t="shared" si="9"/>
        <v>119.69546041055719</v>
      </c>
      <c r="R135" s="83">
        <f t="shared" si="9"/>
        <v>119.69546041055719</v>
      </c>
      <c r="S135" s="83">
        <f t="shared" si="9"/>
        <v>129.99599999999998</v>
      </c>
      <c r="T135" s="83">
        <f t="shared" si="9"/>
        <v>129.99599999999998</v>
      </c>
      <c r="U135" s="83">
        <f t="shared" si="9"/>
        <v>107.23070553935861</v>
      </c>
      <c r="V135" s="83">
        <f t="shared" si="9"/>
        <v>107.23070553935861</v>
      </c>
      <c r="W135" s="83">
        <f t="shared" si="4"/>
        <v>159.91758139534886</v>
      </c>
      <c r="X135" s="83">
        <f t="shared" si="4"/>
        <v>149.69665116279072</v>
      </c>
      <c r="Y135" s="83" t="str">
        <f t="shared" si="4"/>
        <v>-</v>
      </c>
      <c r="Z135" s="83" t="str">
        <f t="shared" si="4"/>
        <v>-</v>
      </c>
      <c r="AA135" s="10"/>
    </row>
    <row r="136" spans="1:27" s="14" customFormat="1" ht="11.25">
      <c r="A136" s="10"/>
      <c r="B136" s="201"/>
      <c r="C136" s="201"/>
      <c r="D136" s="74" t="s">
        <v>163</v>
      </c>
      <c r="E136" s="189"/>
      <c r="F136" s="29"/>
      <c r="G136" s="83">
        <f t="shared" si="0"/>
        <v>117.11410169491525</v>
      </c>
      <c r="H136" s="83">
        <f t="shared" si="0"/>
        <v>117.11410169491525</v>
      </c>
      <c r="I136" s="83">
        <f t="shared" si="0"/>
        <v>124.29752112676056</v>
      </c>
      <c r="J136" s="83">
        <f t="shared" si="0"/>
        <v>124.29752112676056</v>
      </c>
      <c r="K136" s="83">
        <f t="shared" si="0"/>
        <v>121.18105263157895</v>
      </c>
      <c r="L136" s="83">
        <f t="shared" si="0"/>
        <v>121.18105263157895</v>
      </c>
      <c r="M136" s="83">
        <f t="shared" si="0"/>
        <v>129.45148936170216</v>
      </c>
      <c r="N136" s="83">
        <f t="shared" si="0"/>
        <v>129.45148936170216</v>
      </c>
      <c r="O136" s="29"/>
      <c r="P136" s="83">
        <f t="shared" ref="P136:V136" si="10">IF(P45="-","-",SUM(P45,P58,P84))</f>
        <v>129.45148936170216</v>
      </c>
      <c r="Q136" s="83">
        <f t="shared" si="10"/>
        <v>130.52987412587416</v>
      </c>
      <c r="R136" s="83">
        <f t="shared" si="10"/>
        <v>130.52987412587416</v>
      </c>
      <c r="S136" s="83">
        <f t="shared" si="10"/>
        <v>133.09578947368419</v>
      </c>
      <c r="T136" s="83">
        <f t="shared" si="10"/>
        <v>133.09578947368419</v>
      </c>
      <c r="U136" s="83">
        <f t="shared" si="10"/>
        <v>111.8566779661017</v>
      </c>
      <c r="V136" s="83">
        <f t="shared" si="10"/>
        <v>111.8566779661017</v>
      </c>
      <c r="W136" s="83">
        <f t="shared" si="4"/>
        <v>159.50464864864864</v>
      </c>
      <c r="X136" s="83">
        <f t="shared" si="4"/>
        <v>153.13978378378377</v>
      </c>
      <c r="Y136" s="83" t="str">
        <f t="shared" si="4"/>
        <v>-</v>
      </c>
      <c r="Z136" s="83" t="str">
        <f t="shared" si="4"/>
        <v>-</v>
      </c>
      <c r="AA136" s="10"/>
    </row>
    <row r="137" spans="1:27" s="14" customFormat="1" ht="11.25">
      <c r="A137" s="10"/>
      <c r="B137" s="201"/>
      <c r="C137" s="201"/>
      <c r="D137" s="74" t="s">
        <v>164</v>
      </c>
      <c r="E137" s="189"/>
      <c r="F137" s="29"/>
      <c r="G137" s="83">
        <f t="shared" si="0"/>
        <v>124.03433093525177</v>
      </c>
      <c r="H137" s="83">
        <f t="shared" si="0"/>
        <v>124.03433093525177</v>
      </c>
      <c r="I137" s="83">
        <f t="shared" si="0"/>
        <v>123.04051567944251</v>
      </c>
      <c r="J137" s="83">
        <f t="shared" si="0"/>
        <v>123.04051567944251</v>
      </c>
      <c r="K137" s="83">
        <f t="shared" si="0"/>
        <v>120.36418118466899</v>
      </c>
      <c r="L137" s="83">
        <f t="shared" si="0"/>
        <v>120.36418118466899</v>
      </c>
      <c r="M137" s="83">
        <f t="shared" si="0"/>
        <v>126.84333333333333</v>
      </c>
      <c r="N137" s="83">
        <f t="shared" si="0"/>
        <v>126.84333333333333</v>
      </c>
      <c r="O137" s="29"/>
      <c r="P137" s="83">
        <f t="shared" ref="P137:V137" si="11">IF(P46="-","-",SUM(P46,P59,P85))</f>
        <v>126.84333333333333</v>
      </c>
      <c r="Q137" s="83">
        <f t="shared" si="11"/>
        <v>130.52987412587416</v>
      </c>
      <c r="R137" s="83">
        <f t="shared" si="11"/>
        <v>130.52987412587416</v>
      </c>
      <c r="S137" s="83">
        <f t="shared" si="11"/>
        <v>133.54901408450701</v>
      </c>
      <c r="T137" s="83">
        <f t="shared" si="11"/>
        <v>133.54901408450701</v>
      </c>
      <c r="U137" s="83">
        <f t="shared" si="11"/>
        <v>120.13716788321167</v>
      </c>
      <c r="V137" s="83">
        <f t="shared" si="11"/>
        <v>120.13716788321167</v>
      </c>
      <c r="W137" s="83">
        <f t="shared" si="4"/>
        <v>170.74730434782606</v>
      </c>
      <c r="X137" s="83">
        <f t="shared" si="4"/>
        <v>163.92121739130431</v>
      </c>
      <c r="Y137" s="83" t="str">
        <f t="shared" si="4"/>
        <v>-</v>
      </c>
      <c r="Z137" s="83" t="str">
        <f t="shared" si="4"/>
        <v>-</v>
      </c>
      <c r="AA137" s="10"/>
    </row>
    <row r="138" spans="1:27" s="14" customFormat="1" ht="11.25">
      <c r="A138" s="10"/>
      <c r="B138" s="201"/>
      <c r="C138" s="201"/>
      <c r="D138" s="74" t="s">
        <v>165</v>
      </c>
      <c r="E138" s="189"/>
      <c r="F138" s="29"/>
      <c r="G138" s="83">
        <f t="shared" si="0"/>
        <v>119.28208695652175</v>
      </c>
      <c r="H138" s="83">
        <f t="shared" si="0"/>
        <v>119.28208695652175</v>
      </c>
      <c r="I138" s="83">
        <f t="shared" si="0"/>
        <v>122.90770469798659</v>
      </c>
      <c r="J138" s="83">
        <f t="shared" si="0"/>
        <v>122.90770469798659</v>
      </c>
      <c r="K138" s="83">
        <f t="shared" si="0"/>
        <v>121.20956701030931</v>
      </c>
      <c r="L138" s="83">
        <f t="shared" si="0"/>
        <v>121.20956701030931</v>
      </c>
      <c r="M138" s="83">
        <f t="shared" si="0"/>
        <v>121.60643298969075</v>
      </c>
      <c r="N138" s="83">
        <f t="shared" si="0"/>
        <v>121.60643298969075</v>
      </c>
      <c r="O138" s="29"/>
      <c r="P138" s="83">
        <f t="shared" ref="P138:V138" si="12">IF(P47="-","-",SUM(P47,P60,P86))</f>
        <v>121.60643298969075</v>
      </c>
      <c r="Q138" s="83">
        <f t="shared" si="12"/>
        <v>129.94652054794523</v>
      </c>
      <c r="R138" s="83">
        <f t="shared" si="12"/>
        <v>129.94652054794523</v>
      </c>
      <c r="S138" s="83">
        <f t="shared" si="12"/>
        <v>128.59503071672353</v>
      </c>
      <c r="T138" s="83">
        <f t="shared" si="12"/>
        <v>128.59503071672353</v>
      </c>
      <c r="U138" s="83">
        <f t="shared" si="12"/>
        <v>130.37485121107269</v>
      </c>
      <c r="V138" s="83">
        <f t="shared" si="12"/>
        <v>130.37485121107269</v>
      </c>
      <c r="W138" s="83">
        <f t="shared" si="4"/>
        <v>174.92338983050846</v>
      </c>
      <c r="X138" s="83">
        <f t="shared" si="4"/>
        <v>165.6894915254237</v>
      </c>
      <c r="Y138" s="83" t="str">
        <f t="shared" si="4"/>
        <v>-</v>
      </c>
      <c r="Z138" s="83" t="str">
        <f t="shared" si="4"/>
        <v>-</v>
      </c>
      <c r="AA138" s="10"/>
    </row>
    <row r="139" spans="1:27" s="14" customFormat="1" ht="11.25">
      <c r="A139" s="10"/>
      <c r="B139" s="201"/>
      <c r="C139" s="201"/>
      <c r="D139" s="74" t="s">
        <v>166</v>
      </c>
      <c r="E139" s="189"/>
      <c r="F139" s="29"/>
      <c r="G139" s="83">
        <f t="shared" si="0"/>
        <v>109.89999999999998</v>
      </c>
      <c r="H139" s="83">
        <f t="shared" si="0"/>
        <v>109.89999999999998</v>
      </c>
      <c r="I139" s="83">
        <f t="shared" si="0"/>
        <v>109.19606557377048</v>
      </c>
      <c r="J139" s="83">
        <f t="shared" si="0"/>
        <v>109.19606557377048</v>
      </c>
      <c r="K139" s="83">
        <f t="shared" si="0"/>
        <v>110.39746534653466</v>
      </c>
      <c r="L139" s="83">
        <f t="shared" si="0"/>
        <v>110.39746534653466</v>
      </c>
      <c r="M139" s="83">
        <f t="shared" si="0"/>
        <v>113.77073684210526</v>
      </c>
      <c r="N139" s="83">
        <f t="shared" si="0"/>
        <v>113.77073684210526</v>
      </c>
      <c r="O139" s="29"/>
      <c r="P139" s="83">
        <f t="shared" ref="P139:V139" si="13">IF(P48="-","-",SUM(P48,P61,P87))</f>
        <v>113.77073684210526</v>
      </c>
      <c r="Q139" s="83">
        <f t="shared" si="13"/>
        <v>116.24518032786884</v>
      </c>
      <c r="R139" s="83">
        <f t="shared" si="13"/>
        <v>116.24518032786884</v>
      </c>
      <c r="S139" s="83">
        <f t="shared" si="13"/>
        <v>117.25853465346535</v>
      </c>
      <c r="T139" s="83">
        <f t="shared" si="13"/>
        <v>117.25853465346535</v>
      </c>
      <c r="U139" s="83">
        <f t="shared" si="13"/>
        <v>110.28454054054053</v>
      </c>
      <c r="V139" s="83">
        <f t="shared" si="13"/>
        <v>110.28454054054053</v>
      </c>
      <c r="W139" s="83">
        <f t="shared" si="4"/>
        <v>162.89637583892619</v>
      </c>
      <c r="X139" s="83">
        <f t="shared" si="4"/>
        <v>155.8896644295302</v>
      </c>
      <c r="Y139" s="83" t="str">
        <f t="shared" si="4"/>
        <v>-</v>
      </c>
      <c r="Z139" s="83" t="str">
        <f t="shared" si="4"/>
        <v>-</v>
      </c>
      <c r="AA139" s="10"/>
    </row>
    <row r="140" spans="1:27" s="14" customFormat="1" ht="11.25">
      <c r="A140" s="10"/>
      <c r="B140" s="201"/>
      <c r="C140" s="201"/>
      <c r="D140" s="74" t="s">
        <v>167</v>
      </c>
      <c r="E140" s="189"/>
      <c r="F140" s="29"/>
      <c r="G140" s="83">
        <f t="shared" si="0"/>
        <v>105.01611730205279</v>
      </c>
      <c r="H140" s="83">
        <f t="shared" si="0"/>
        <v>105.01611730205279</v>
      </c>
      <c r="I140" s="83">
        <f t="shared" si="0"/>
        <v>112.6562944785276</v>
      </c>
      <c r="J140" s="83">
        <f t="shared" si="0"/>
        <v>112.6562944785276</v>
      </c>
      <c r="K140" s="83">
        <f t="shared" si="0"/>
        <v>112.90259424920127</v>
      </c>
      <c r="L140" s="83">
        <f t="shared" si="0"/>
        <v>112.90259424920127</v>
      </c>
      <c r="M140" s="83">
        <f t="shared" si="0"/>
        <v>113.32554632587858</v>
      </c>
      <c r="N140" s="83">
        <f t="shared" si="0"/>
        <v>113.32554632587858</v>
      </c>
      <c r="O140" s="29"/>
      <c r="P140" s="83">
        <f t="shared" ref="P140:V140" si="14">IF(P49="-","-",SUM(P49,P62,P88))</f>
        <v>113.32554632587858</v>
      </c>
      <c r="Q140" s="83">
        <f t="shared" si="14"/>
        <v>119.66143396226414</v>
      </c>
      <c r="R140" s="83">
        <f t="shared" si="14"/>
        <v>119.66143396226414</v>
      </c>
      <c r="S140" s="83">
        <f t="shared" si="14"/>
        <v>121.38420578778135</v>
      </c>
      <c r="T140" s="83">
        <f t="shared" si="14"/>
        <v>121.38420578778135</v>
      </c>
      <c r="U140" s="83">
        <f t="shared" si="14"/>
        <v>122.59059740259741</v>
      </c>
      <c r="V140" s="83">
        <f t="shared" si="14"/>
        <v>122.59059740259741</v>
      </c>
      <c r="W140" s="83">
        <f t="shared" si="4"/>
        <v>169.32983606557374</v>
      </c>
      <c r="X140" s="83">
        <f t="shared" si="4"/>
        <v>160.39868852459014</v>
      </c>
      <c r="Y140" s="83" t="str">
        <f t="shared" si="4"/>
        <v>-</v>
      </c>
      <c r="Z140" s="83" t="str">
        <f t="shared" si="4"/>
        <v>-</v>
      </c>
      <c r="AA140" s="10"/>
    </row>
    <row r="141" spans="1:27" s="14" customFormat="1" ht="11.25">
      <c r="A141" s="10"/>
      <c r="B141" s="201"/>
      <c r="C141" s="201"/>
      <c r="D141" s="74" t="s">
        <v>168</v>
      </c>
      <c r="E141" s="189"/>
      <c r="F141" s="29"/>
      <c r="G141" s="83">
        <f t="shared" si="0"/>
        <v>112.36166037735848</v>
      </c>
      <c r="H141" s="83">
        <f t="shared" si="0"/>
        <v>112.36166037735848</v>
      </c>
      <c r="I141" s="83">
        <f t="shared" si="0"/>
        <v>114.01162732919255</v>
      </c>
      <c r="J141" s="83">
        <f t="shared" si="0"/>
        <v>114.01162732919255</v>
      </c>
      <c r="K141" s="83">
        <f t="shared" si="0"/>
        <v>114.68633766233765</v>
      </c>
      <c r="L141" s="83">
        <f t="shared" si="0"/>
        <v>114.68633766233765</v>
      </c>
      <c r="M141" s="83">
        <f t="shared" si="0"/>
        <v>115.1036883116883</v>
      </c>
      <c r="N141" s="83">
        <f t="shared" si="0"/>
        <v>115.1036883116883</v>
      </c>
      <c r="O141" s="29"/>
      <c r="P141" s="83">
        <f t="shared" ref="P141:V141" si="15">IF(P50="-","-",SUM(P50,P63,P89))</f>
        <v>115.1036883116883</v>
      </c>
      <c r="Q141" s="83">
        <f t="shared" si="15"/>
        <v>123.025786407767</v>
      </c>
      <c r="R141" s="83">
        <f t="shared" si="15"/>
        <v>123.025786407767</v>
      </c>
      <c r="S141" s="83">
        <f t="shared" si="15"/>
        <v>122.91353745928339</v>
      </c>
      <c r="T141" s="83">
        <f t="shared" si="15"/>
        <v>122.91353745928339</v>
      </c>
      <c r="U141" s="83">
        <f t="shared" si="15"/>
        <v>126.9758787878788</v>
      </c>
      <c r="V141" s="83">
        <f t="shared" si="15"/>
        <v>126.9758787878788</v>
      </c>
      <c r="W141" s="83">
        <f t="shared" si="4"/>
        <v>172.64107023411373</v>
      </c>
      <c r="X141" s="83">
        <f t="shared" si="4"/>
        <v>163.53070234113713</v>
      </c>
      <c r="Y141" s="83" t="str">
        <f t="shared" si="4"/>
        <v>-</v>
      </c>
      <c r="Z141" s="83" t="str">
        <f t="shared" si="4"/>
        <v>-</v>
      </c>
      <c r="AA141" s="10"/>
    </row>
    <row r="142" spans="1:27" s="14" customFormat="1" ht="11.45" customHeight="1">
      <c r="A142" s="10"/>
      <c r="B142" s="201" t="s">
        <v>196</v>
      </c>
      <c r="C142" s="201" t="s">
        <v>129</v>
      </c>
      <c r="D142" s="74" t="s">
        <v>156</v>
      </c>
      <c r="E142" s="189"/>
      <c r="F142" s="29"/>
      <c r="G142" s="83"/>
      <c r="H142" s="83"/>
      <c r="I142" s="83"/>
      <c r="J142" s="83"/>
      <c r="K142" s="83"/>
      <c r="L142" s="83"/>
      <c r="M142" s="83"/>
      <c r="N142" s="83"/>
      <c r="O142" s="29"/>
      <c r="P142" s="83"/>
      <c r="Q142" s="83"/>
      <c r="R142" s="83"/>
      <c r="S142" s="83"/>
      <c r="T142" s="83"/>
      <c r="U142" s="83"/>
      <c r="V142" s="83"/>
      <c r="W142" s="83">
        <f>IF(W38="-","-",SUM(W38,W64,W90,W116))</f>
        <v>139.64838323353294</v>
      </c>
      <c r="X142" s="83">
        <f t="shared" ref="X142:Z142" si="16">IF(X38="-","-",SUM(X38,X64,X90,X116))</f>
        <v>131.24119760479041</v>
      </c>
      <c r="Y142" s="83" t="str">
        <f t="shared" si="16"/>
        <v>-</v>
      </c>
      <c r="Z142" s="83" t="str">
        <f t="shared" si="16"/>
        <v>-</v>
      </c>
      <c r="AA142" s="10"/>
    </row>
    <row r="143" spans="1:27" s="14" customFormat="1" ht="11.25">
      <c r="A143" s="10"/>
      <c r="B143" s="201"/>
      <c r="C143" s="201"/>
      <c r="D143" s="74" t="s">
        <v>157</v>
      </c>
      <c r="E143" s="189"/>
      <c r="F143" s="29"/>
      <c r="G143" s="83"/>
      <c r="H143" s="83"/>
      <c r="I143" s="83"/>
      <c r="J143" s="83"/>
      <c r="K143" s="83"/>
      <c r="L143" s="83"/>
      <c r="M143" s="83"/>
      <c r="N143" s="83"/>
      <c r="O143" s="29"/>
      <c r="P143" s="83"/>
      <c r="Q143" s="83"/>
      <c r="R143" s="83"/>
      <c r="S143" s="83"/>
      <c r="T143" s="83"/>
      <c r="U143" s="83"/>
      <c r="V143" s="83"/>
      <c r="W143" s="83">
        <f t="shared" ref="W143:Z143" si="17">IF(W39="-","-",SUM(W39,W65,W91,W117))</f>
        <v>136.47157894736841</v>
      </c>
      <c r="X143" s="83">
        <f t="shared" si="17"/>
        <v>128.26105263157893</v>
      </c>
      <c r="Y143" s="83" t="str">
        <f t="shared" si="17"/>
        <v>-</v>
      </c>
      <c r="Z143" s="83" t="str">
        <f t="shared" si="17"/>
        <v>-</v>
      </c>
      <c r="AA143" s="10"/>
    </row>
    <row r="144" spans="1:27" s="14" customFormat="1" ht="11.25">
      <c r="A144" s="10"/>
      <c r="B144" s="201"/>
      <c r="C144" s="201"/>
      <c r="D144" s="74" t="s">
        <v>158</v>
      </c>
      <c r="E144" s="189"/>
      <c r="F144" s="29"/>
      <c r="G144" s="83"/>
      <c r="H144" s="83"/>
      <c r="I144" s="83"/>
      <c r="J144" s="83"/>
      <c r="K144" s="83"/>
      <c r="L144" s="83"/>
      <c r="M144" s="83"/>
      <c r="N144" s="83"/>
      <c r="O144" s="29"/>
      <c r="P144" s="83"/>
      <c r="Q144" s="83"/>
      <c r="R144" s="83"/>
      <c r="S144" s="83"/>
      <c r="T144" s="83"/>
      <c r="U144" s="83"/>
      <c r="V144" s="83"/>
      <c r="W144" s="83">
        <f t="shared" ref="W144:Z144" si="18">IF(W40="-","-",SUM(W40,W66,W92,W118))</f>
        <v>143.79451685393258</v>
      </c>
      <c r="X144" s="83">
        <f t="shared" si="18"/>
        <v>137.59226966292132</v>
      </c>
      <c r="Y144" s="83" t="str">
        <f t="shared" si="18"/>
        <v>-</v>
      </c>
      <c r="Z144" s="83" t="str">
        <f t="shared" si="18"/>
        <v>-</v>
      </c>
      <c r="AA144" s="10"/>
    </row>
    <row r="145" spans="1:27" s="14" customFormat="1" ht="11.25">
      <c r="A145" s="10"/>
      <c r="B145" s="201"/>
      <c r="C145" s="201"/>
      <c r="D145" s="74" t="s">
        <v>159</v>
      </c>
      <c r="E145" s="189"/>
      <c r="F145" s="29"/>
      <c r="G145" s="83"/>
      <c r="H145" s="83"/>
      <c r="I145" s="83"/>
      <c r="J145" s="83"/>
      <c r="K145" s="83"/>
      <c r="L145" s="83"/>
      <c r="M145" s="83"/>
      <c r="N145" s="83"/>
      <c r="O145" s="29"/>
      <c r="P145" s="83"/>
      <c r="Q145" s="83"/>
      <c r="R145" s="83"/>
      <c r="S145" s="83"/>
      <c r="T145" s="83"/>
      <c r="U145" s="83"/>
      <c r="V145" s="83"/>
      <c r="W145" s="83">
        <f t="shared" ref="W145:Z145" si="19">IF(W41="-","-",SUM(W41,W67,W93,W119))</f>
        <v>137.06682352941178</v>
      </c>
      <c r="X145" s="83">
        <f t="shared" si="19"/>
        <v>131.16308021390375</v>
      </c>
      <c r="Y145" s="83" t="str">
        <f t="shared" si="19"/>
        <v>-</v>
      </c>
      <c r="Z145" s="83" t="str">
        <f t="shared" si="19"/>
        <v>-</v>
      </c>
      <c r="AA145" s="10"/>
    </row>
    <row r="146" spans="1:27" s="14" customFormat="1" ht="11.25">
      <c r="A146" s="10"/>
      <c r="B146" s="201"/>
      <c r="C146" s="201"/>
      <c r="D146" s="74" t="s">
        <v>160</v>
      </c>
      <c r="E146" s="189"/>
      <c r="F146" s="29"/>
      <c r="G146" s="83"/>
      <c r="H146" s="83"/>
      <c r="I146" s="83"/>
      <c r="J146" s="83"/>
      <c r="K146" s="83"/>
      <c r="L146" s="83"/>
      <c r="M146" s="83"/>
      <c r="N146" s="83"/>
      <c r="O146" s="29"/>
      <c r="P146" s="83"/>
      <c r="Q146" s="83"/>
      <c r="R146" s="83"/>
      <c r="S146" s="83"/>
      <c r="T146" s="83"/>
      <c r="U146" s="83"/>
      <c r="V146" s="83"/>
      <c r="W146" s="83">
        <f t="shared" ref="W146:Z146" si="20">IF(W42="-","-",SUM(W42,W68,W94,W120))</f>
        <v>173.22423121387283</v>
      </c>
      <c r="X146" s="83">
        <f t="shared" si="20"/>
        <v>170.06816184971098</v>
      </c>
      <c r="Y146" s="83" t="str">
        <f t="shared" si="20"/>
        <v>-</v>
      </c>
      <c r="Z146" s="83" t="str">
        <f t="shared" si="20"/>
        <v>-</v>
      </c>
      <c r="AA146" s="10"/>
    </row>
    <row r="147" spans="1:27" s="14" customFormat="1" ht="11.25">
      <c r="A147" s="10"/>
      <c r="B147" s="201"/>
      <c r="C147" s="201"/>
      <c r="D147" s="74" t="s">
        <v>161</v>
      </c>
      <c r="E147" s="189"/>
      <c r="F147" s="29"/>
      <c r="G147" s="83"/>
      <c r="H147" s="83"/>
      <c r="I147" s="83"/>
      <c r="J147" s="83"/>
      <c r="K147" s="83"/>
      <c r="L147" s="83"/>
      <c r="M147" s="83"/>
      <c r="N147" s="83"/>
      <c r="O147" s="29"/>
      <c r="P147" s="83"/>
      <c r="Q147" s="83"/>
      <c r="R147" s="83"/>
      <c r="S147" s="83"/>
      <c r="T147" s="83"/>
      <c r="U147" s="83"/>
      <c r="V147" s="83"/>
      <c r="W147" s="83">
        <f t="shared" ref="W147:Z147" si="21">IF(W43="-","-",SUM(W43,W69,W95,W121))</f>
        <v>146.65028571428576</v>
      </c>
      <c r="X147" s="83">
        <f t="shared" si="21"/>
        <v>141.98742857142861</v>
      </c>
      <c r="Y147" s="83" t="str">
        <f t="shared" si="21"/>
        <v>-</v>
      </c>
      <c r="Z147" s="83" t="str">
        <f t="shared" si="21"/>
        <v>-</v>
      </c>
      <c r="AA147" s="10"/>
    </row>
    <row r="148" spans="1:27" s="14" customFormat="1" ht="11.25">
      <c r="A148" s="10"/>
      <c r="B148" s="201"/>
      <c r="C148" s="201"/>
      <c r="D148" s="74" t="s">
        <v>162</v>
      </c>
      <c r="E148" s="189"/>
      <c r="F148" s="29"/>
      <c r="G148" s="83"/>
      <c r="H148" s="83"/>
      <c r="I148" s="83"/>
      <c r="J148" s="83"/>
      <c r="K148" s="83"/>
      <c r="L148" s="83"/>
      <c r="M148" s="83"/>
      <c r="N148" s="83"/>
      <c r="O148" s="29"/>
      <c r="P148" s="83"/>
      <c r="Q148" s="83"/>
      <c r="R148" s="83"/>
      <c r="S148" s="83"/>
      <c r="T148" s="83"/>
      <c r="U148" s="83"/>
      <c r="V148" s="83"/>
      <c r="W148" s="83">
        <f t="shared" ref="W148:Z148" si="22">IF(W44="-","-",SUM(W44,W70,W96,W122))</f>
        <v>145.15515789473687</v>
      </c>
      <c r="X148" s="83">
        <f t="shared" si="22"/>
        <v>135.90252631578949</v>
      </c>
      <c r="Y148" s="83" t="str">
        <f t="shared" si="22"/>
        <v>-</v>
      </c>
      <c r="Z148" s="83" t="str">
        <f t="shared" si="22"/>
        <v>-</v>
      </c>
      <c r="AA148" s="10"/>
    </row>
    <row r="149" spans="1:27" s="14" customFormat="1" ht="11.25">
      <c r="A149" s="10"/>
      <c r="B149" s="201"/>
      <c r="C149" s="201"/>
      <c r="D149" s="74" t="s">
        <v>163</v>
      </c>
      <c r="E149" s="189"/>
      <c r="F149" s="29"/>
      <c r="G149" s="83"/>
      <c r="H149" s="83"/>
      <c r="I149" s="83"/>
      <c r="J149" s="83"/>
      <c r="K149" s="83"/>
      <c r="L149" s="83"/>
      <c r="M149" s="83"/>
      <c r="N149" s="83"/>
      <c r="O149" s="29"/>
      <c r="P149" s="83"/>
      <c r="Q149" s="83"/>
      <c r="R149" s="83"/>
      <c r="S149" s="83"/>
      <c r="T149" s="83"/>
      <c r="U149" s="83"/>
      <c r="V149" s="83"/>
      <c r="W149" s="83">
        <f t="shared" ref="W149:Z149" si="23">IF(W45="-","-",SUM(W45,W71,W97,W123))</f>
        <v>143.51963636363635</v>
      </c>
      <c r="X149" s="83">
        <f t="shared" si="23"/>
        <v>137.81054545454543</v>
      </c>
      <c r="Y149" s="83" t="str">
        <f t="shared" si="23"/>
        <v>-</v>
      </c>
      <c r="Z149" s="83" t="str">
        <f t="shared" si="23"/>
        <v>-</v>
      </c>
      <c r="AA149" s="10"/>
    </row>
    <row r="150" spans="1:27" s="14" customFormat="1" ht="11.25">
      <c r="A150" s="10"/>
      <c r="B150" s="201"/>
      <c r="C150" s="201"/>
      <c r="D150" s="74" t="s">
        <v>164</v>
      </c>
      <c r="E150" s="189"/>
      <c r="F150" s="29"/>
      <c r="G150" s="83"/>
      <c r="H150" s="83"/>
      <c r="I150" s="83"/>
      <c r="J150" s="83"/>
      <c r="K150" s="83"/>
      <c r="L150" s="83"/>
      <c r="M150" s="83"/>
      <c r="N150" s="83"/>
      <c r="O150" s="29"/>
      <c r="P150" s="83"/>
      <c r="Q150" s="83"/>
      <c r="R150" s="83"/>
      <c r="S150" s="83"/>
      <c r="T150" s="83"/>
      <c r="U150" s="83"/>
      <c r="V150" s="83"/>
      <c r="W150" s="83">
        <f t="shared" ref="W150:Z150" si="24">IF(W46="-","-",SUM(W46,W72,W98,W124))</f>
        <v>153.94557654723127</v>
      </c>
      <c r="X150" s="83">
        <f t="shared" si="24"/>
        <v>147.80876872964168</v>
      </c>
      <c r="Y150" s="83" t="str">
        <f t="shared" si="24"/>
        <v>-</v>
      </c>
      <c r="Z150" s="83" t="str">
        <f t="shared" si="24"/>
        <v>-</v>
      </c>
      <c r="AA150" s="10"/>
    </row>
    <row r="151" spans="1:27" s="14" customFormat="1" ht="11.25">
      <c r="A151" s="10"/>
      <c r="B151" s="201"/>
      <c r="C151" s="201"/>
      <c r="D151" s="74" t="s">
        <v>165</v>
      </c>
      <c r="E151" s="189"/>
      <c r="F151" s="29"/>
      <c r="G151" s="83"/>
      <c r="H151" s="83"/>
      <c r="I151" s="83"/>
      <c r="J151" s="83"/>
      <c r="K151" s="83"/>
      <c r="L151" s="83"/>
      <c r="M151" s="83"/>
      <c r="N151" s="83"/>
      <c r="O151" s="29"/>
      <c r="P151" s="83"/>
      <c r="Q151" s="83"/>
      <c r="R151" s="83"/>
      <c r="S151" s="83"/>
      <c r="T151" s="83"/>
      <c r="U151" s="83"/>
      <c r="V151" s="83"/>
      <c r="W151" s="83">
        <f t="shared" ref="W151:Z151" si="25">IF(W47="-","-",SUM(W47,W73,W99,W125))</f>
        <v>161.595</v>
      </c>
      <c r="X151" s="83">
        <f t="shared" si="25"/>
        <v>153.08249999999998</v>
      </c>
      <c r="Y151" s="83" t="str">
        <f t="shared" si="25"/>
        <v>-</v>
      </c>
      <c r="Z151" s="83" t="str">
        <f t="shared" si="25"/>
        <v>-</v>
      </c>
      <c r="AA151" s="10"/>
    </row>
    <row r="152" spans="1:27" s="14" customFormat="1" ht="11.25">
      <c r="A152" s="10"/>
      <c r="B152" s="201"/>
      <c r="C152" s="201"/>
      <c r="D152" s="74" t="s">
        <v>166</v>
      </c>
      <c r="E152" s="189"/>
      <c r="F152" s="29"/>
      <c r="G152" s="83"/>
      <c r="H152" s="83"/>
      <c r="I152" s="83"/>
      <c r="J152" s="83"/>
      <c r="K152" s="83"/>
      <c r="L152" s="83"/>
      <c r="M152" s="83"/>
      <c r="N152" s="83"/>
      <c r="O152" s="29"/>
      <c r="P152" s="83"/>
      <c r="Q152" s="83"/>
      <c r="R152" s="83"/>
      <c r="S152" s="83"/>
      <c r="T152" s="83"/>
      <c r="U152" s="83"/>
      <c r="V152" s="83"/>
      <c r="W152" s="83">
        <f t="shared" ref="W152:Z152" si="26">IF(W48="-","-",SUM(W48,W74,W100,W126))</f>
        <v>145.395223880597</v>
      </c>
      <c r="X152" s="83">
        <f t="shared" si="26"/>
        <v>139.1623880597015</v>
      </c>
      <c r="Y152" s="83" t="str">
        <f t="shared" si="26"/>
        <v>-</v>
      </c>
      <c r="Z152" s="83" t="str">
        <f t="shared" si="26"/>
        <v>-</v>
      </c>
      <c r="AA152" s="10"/>
    </row>
    <row r="153" spans="1:27" s="14" customFormat="1" ht="11.25">
      <c r="A153" s="10"/>
      <c r="B153" s="201"/>
      <c r="C153" s="201"/>
      <c r="D153" s="74" t="s">
        <v>167</v>
      </c>
      <c r="E153" s="189"/>
      <c r="F153" s="29"/>
      <c r="G153" s="83"/>
      <c r="H153" s="83"/>
      <c r="I153" s="83"/>
      <c r="J153" s="83"/>
      <c r="K153" s="83"/>
      <c r="L153" s="83"/>
      <c r="M153" s="83"/>
      <c r="N153" s="83"/>
      <c r="O153" s="29"/>
      <c r="P153" s="83"/>
      <c r="Q153" s="83"/>
      <c r="R153" s="83"/>
      <c r="S153" s="83"/>
      <c r="T153" s="83"/>
      <c r="U153" s="83"/>
      <c r="V153" s="83"/>
      <c r="W153" s="83">
        <f t="shared" ref="W153:Z153" si="27">IF(W49="-","-",SUM(W49,W75,W101,W127))</f>
        <v>145.69078651685393</v>
      </c>
      <c r="X153" s="83">
        <f t="shared" si="27"/>
        <v>138.03910112359549</v>
      </c>
      <c r="Y153" s="83" t="str">
        <f t="shared" si="27"/>
        <v>-</v>
      </c>
      <c r="Z153" s="83" t="str">
        <f t="shared" si="27"/>
        <v>-</v>
      </c>
      <c r="AA153" s="10"/>
    </row>
    <row r="154" spans="1:27" s="14" customFormat="1" ht="11.25">
      <c r="A154" s="10"/>
      <c r="B154" s="201"/>
      <c r="C154" s="201"/>
      <c r="D154" s="74" t="s">
        <v>168</v>
      </c>
      <c r="E154" s="189"/>
      <c r="F154" s="29"/>
      <c r="G154" s="83"/>
      <c r="H154" s="83"/>
      <c r="I154" s="83"/>
      <c r="J154" s="83"/>
      <c r="K154" s="83"/>
      <c r="L154" s="83"/>
      <c r="M154" s="83"/>
      <c r="N154" s="83"/>
      <c r="O154" s="29"/>
      <c r="P154" s="83"/>
      <c r="Q154" s="83"/>
      <c r="R154" s="83"/>
      <c r="S154" s="83"/>
      <c r="T154" s="83"/>
      <c r="U154" s="83"/>
      <c r="V154" s="83"/>
      <c r="W154" s="83">
        <f t="shared" ref="W154:Z154" si="28">IF(W50="-","-",SUM(W50,W76,W102,W128))</f>
        <v>151.47789473684207</v>
      </c>
      <c r="X154" s="83">
        <f t="shared" si="28"/>
        <v>143.51298245614032</v>
      </c>
      <c r="Y154" s="83" t="str">
        <f t="shared" si="28"/>
        <v>-</v>
      </c>
      <c r="Z154" s="83" t="str">
        <f t="shared" si="28"/>
        <v>-</v>
      </c>
      <c r="AA154" s="10"/>
    </row>
    <row r="155" spans="1:27" s="10" customFormat="1" ht="11.25"/>
    <row r="156" spans="1:27" s="14" customFormat="1" ht="11.25" hidden="1"/>
    <row r="157" spans="1:27" s="14" customFormat="1" ht="11.25" hidden="1"/>
    <row r="158" spans="1:27" s="14" customFormat="1" ht="11.25" hidden="1"/>
    <row r="159" spans="1:27" s="14" customFormat="1" ht="11.25" hidden="1"/>
    <row r="160" spans="1:27" s="14" customFormat="1" ht="11.25" hidden="1"/>
    <row r="161" s="14" customFormat="1" ht="11.25" hidden="1"/>
    <row r="162" s="14" customFormat="1" ht="11.25" hidden="1"/>
    <row r="163" s="14" customFormat="1" ht="11.25" hidden="1"/>
    <row r="164" s="14" customFormat="1" ht="11.25" hidden="1"/>
    <row r="165" s="14" customFormat="1" ht="11.25" hidden="1"/>
    <row r="166" s="14" customFormat="1" ht="11.25" hidden="1"/>
    <row r="167" s="14" customFormat="1" ht="11.25" hidden="1"/>
    <row r="168" s="14" customFormat="1" ht="11.25" hidden="1"/>
    <row r="169" s="14" customFormat="1" ht="11.25" hidden="1"/>
    <row r="170" s="14" customFormat="1" ht="11.25" hidden="1"/>
    <row r="171" s="14" customFormat="1" ht="11.25" hidden="1"/>
    <row r="172" s="14" customFormat="1" ht="11.25" hidden="1"/>
    <row r="173" s="14" customFormat="1" ht="11.25" hidden="1"/>
    <row r="174" s="14" customFormat="1" ht="11.25" hidden="1"/>
    <row r="175" s="14" customFormat="1" ht="11.25" hidden="1"/>
    <row r="176" s="14" customFormat="1" ht="11.25" hidden="1"/>
    <row r="177" s="14" customFormat="1" ht="11.25" hidden="1"/>
    <row r="178" s="14" customFormat="1" ht="11.25" hidden="1"/>
    <row r="179" s="14" customFormat="1" ht="11.25" hidden="1"/>
    <row r="180" s="14" customFormat="1" ht="11.25" hidden="1"/>
    <row r="181" s="14" customFormat="1" ht="11.25" hidden="1"/>
    <row r="182" s="14" customFormat="1" ht="11.25" hidden="1"/>
    <row r="183" s="14" customFormat="1" ht="11.25" hidden="1"/>
    <row r="184" s="14" customFormat="1" ht="11.25" hidden="1"/>
    <row r="185" s="14" customFormat="1" ht="11.25" hidden="1"/>
    <row r="186" s="14" customFormat="1" ht="11.25" hidden="1"/>
    <row r="187" s="14" customFormat="1" ht="11.25" hidden="1"/>
    <row r="188" s="14" customFormat="1" ht="11.25" hidden="1"/>
    <row r="189" s="14" customFormat="1" ht="11.25" hidden="1"/>
    <row r="190" s="14" customFormat="1" ht="11.25" hidden="1"/>
    <row r="191" s="14" customFormat="1" ht="11.25" hidden="1"/>
    <row r="192" s="14" customFormat="1" ht="11.25" hidden="1"/>
    <row r="193" s="14" customFormat="1" ht="11.25" hidden="1"/>
    <row r="194" s="14" customFormat="1" ht="11.25" hidden="1"/>
    <row r="195" s="14" customFormat="1" ht="11.25" hidden="1"/>
    <row r="196" s="14" customFormat="1" ht="11.25" hidden="1"/>
    <row r="197" s="14" customFormat="1" ht="11.25" hidden="1"/>
    <row r="198" s="14" customFormat="1" ht="11.25" hidden="1"/>
    <row r="199" s="14" customFormat="1" ht="11.25" hidden="1"/>
    <row r="200" s="14" customFormat="1" ht="11.25" hidden="1"/>
    <row r="201" s="14" customFormat="1" ht="11.25" hidden="1"/>
    <row r="202" s="14" customFormat="1" ht="11.25" hidden="1"/>
    <row r="203" s="14" customFormat="1" ht="11.25" hidden="1"/>
    <row r="204" s="14" customFormat="1" ht="11.25" hidden="1"/>
    <row r="205" s="14" customFormat="1" ht="11.25" hidden="1"/>
    <row r="206" s="14" customFormat="1" ht="11.25" hidden="1"/>
    <row r="207" s="14" customFormat="1" ht="11.25" hidden="1"/>
    <row r="208" s="14" customFormat="1" ht="11.25" hidden="1"/>
    <row r="209" s="14" customFormat="1" ht="11.25" hidden="1"/>
    <row r="210" s="14" customFormat="1" ht="11.25" hidden="1"/>
    <row r="211" s="14" customFormat="1" ht="11.25" hidden="1"/>
    <row r="212" s="14" customFormat="1" ht="11.25" hidden="1"/>
    <row r="213" s="14" customFormat="1" ht="11.25" hidden="1"/>
    <row r="214" s="14" customFormat="1" ht="11.25" hidden="1"/>
    <row r="215" s="14" customFormat="1" ht="11.25" hidden="1"/>
    <row r="216" s="14" customFormat="1" ht="11.25" hidden="1"/>
    <row r="217" s="14" customFormat="1" ht="11.25" hidden="1"/>
    <row r="218" s="14" customFormat="1" ht="11.25" hidden="1"/>
    <row r="219" s="14" customFormat="1" ht="11.25" hidden="1"/>
    <row r="220" s="14" customFormat="1" ht="11.25" hidden="1"/>
    <row r="221" s="14" customFormat="1" ht="11.25" hidden="1"/>
    <row r="222" s="14" customFormat="1" ht="11.25" hidden="1"/>
    <row r="223" s="14" customFormat="1" ht="11.25" hidden="1"/>
    <row r="224" s="14" customFormat="1" ht="11.25" hidden="1"/>
    <row r="225" s="14" customFormat="1" ht="11.25" hidden="1"/>
    <row r="226" s="14" customFormat="1" ht="11.25" hidden="1"/>
    <row r="227" s="14" customFormat="1" ht="11.25" hidden="1"/>
    <row r="228" s="14" customFormat="1" ht="11.25" hidden="1"/>
    <row r="229" s="14" customFormat="1" ht="11.25" hidden="1"/>
    <row r="230" s="14" customFormat="1" ht="11.25" hidden="1"/>
    <row r="231" s="14" customFormat="1" ht="11.25" hidden="1"/>
    <row r="232" s="14" customFormat="1" ht="11.25" hidden="1"/>
    <row r="233" s="14" customFormat="1" ht="11.25" hidden="1"/>
    <row r="234" s="14" customFormat="1" ht="11.25" hidden="1"/>
    <row r="235" s="14" customFormat="1" ht="11.25" hidden="1"/>
    <row r="236" s="14" customFormat="1" ht="11.25" hidden="1"/>
    <row r="237" s="14" customFormat="1" ht="11.25" hidden="1"/>
    <row r="238" s="14" customFormat="1" ht="11.25" hidden="1"/>
    <row r="239" s="14" customFormat="1" ht="11.25" hidden="1"/>
    <row r="240" s="14" customFormat="1" ht="11.25" hidden="1"/>
    <row r="241" s="14" customFormat="1" ht="11.25" hidden="1"/>
    <row r="242" s="14" customFormat="1" ht="11.25" hidden="1"/>
    <row r="243" s="14" customFormat="1" ht="11.25" hidden="1"/>
    <row r="244" s="14" customFormat="1" ht="11.25" hidden="1"/>
    <row r="245" s="14" customFormat="1" ht="11.25" hidden="1"/>
    <row r="246" s="14" customFormat="1" ht="11.25" hidden="1"/>
    <row r="247" s="14" customFormat="1" ht="11.25" hidden="1"/>
    <row r="248" s="14" customFormat="1" ht="11.25" hidden="1"/>
    <row r="249" s="14" customFormat="1" ht="11.25" hidden="1"/>
    <row r="250" s="14" customFormat="1" ht="11.25" hidden="1"/>
    <row r="251" s="14" customFormat="1" ht="11.25" hidden="1"/>
    <row r="252" s="14" customFormat="1" ht="11.25" hidden="1"/>
    <row r="253" s="14" customFormat="1" ht="11.25" hidden="1"/>
    <row r="254" s="14" customFormat="1" ht="11.25" hidden="1"/>
    <row r="255" s="14" customFormat="1" ht="11.25" hidden="1"/>
    <row r="256" s="14" customFormat="1" ht="11.25" hidden="1"/>
    <row r="257" s="14" customFormat="1" ht="11.25" hidden="1"/>
    <row r="258" s="14" customFormat="1" ht="11.25" hidden="1"/>
    <row r="259" s="14" customFormat="1" ht="11.25" hidden="1"/>
    <row r="260" s="14" customFormat="1" ht="11.25" hidden="1"/>
    <row r="261" s="14" customFormat="1" ht="11.25" hidden="1"/>
    <row r="262" s="14" customFormat="1" ht="11.25" hidden="1"/>
    <row r="263" s="14" customFormat="1" ht="11.25" hidden="1"/>
    <row r="264" s="14" customFormat="1" ht="11.25" hidden="1"/>
    <row r="265" s="14" customFormat="1" ht="11.25" hidden="1"/>
    <row r="266" s="14" customFormat="1" ht="11.25" hidden="1"/>
    <row r="267" s="14" customFormat="1" ht="11.25" hidden="1"/>
    <row r="268" s="14" customFormat="1" ht="11.25" hidden="1"/>
    <row r="269" s="14" customFormat="1" ht="11.25" hidden="1"/>
    <row r="270" s="14" customFormat="1" ht="11.25" hidden="1"/>
    <row r="271" s="14" customFormat="1" ht="11.25" hidden="1"/>
    <row r="272" s="14" customFormat="1" ht="11.25" hidden="1"/>
    <row r="273" s="14" customFormat="1" ht="11.25" hidden="1"/>
    <row r="274" s="14" customFormat="1" ht="11.25" hidden="1"/>
    <row r="275" s="14" customFormat="1" ht="11.25" hidden="1"/>
    <row r="276" s="14" customFormat="1" ht="11.25" hidden="1"/>
    <row r="277" s="14" customFormat="1" ht="11.25" hidden="1"/>
    <row r="278" s="14" customFormat="1" ht="11.25" hidden="1"/>
    <row r="279" s="14" customFormat="1" ht="11.25" hidden="1"/>
    <row r="280" s="14" customFormat="1" ht="11.25" hidden="1"/>
    <row r="281" s="14" customFormat="1" ht="11.25" hidden="1"/>
    <row r="282" s="14" customFormat="1" ht="11.25" hidden="1"/>
    <row r="283" s="14" customFormat="1" ht="11.25" hidden="1"/>
    <row r="284" s="14" customFormat="1" ht="11.25" hidden="1"/>
    <row r="285" s="14" customFormat="1" ht="11.25" hidden="1"/>
    <row r="286" s="14" customFormat="1" ht="11.25" hidden="1"/>
    <row r="287" s="14" customFormat="1" ht="11.25" hidden="1"/>
    <row r="288" s="14" customFormat="1" ht="11.25" hidden="1"/>
    <row r="289" s="14" customFormat="1" ht="11.25" hidden="1"/>
    <row r="290" s="14" customFormat="1" ht="11.25" hidden="1"/>
    <row r="291" s="14" customFormat="1" ht="11.25" hidden="1"/>
    <row r="292" s="14" customFormat="1" ht="11.25" hidden="1"/>
    <row r="293" s="14" customFormat="1" ht="11.25" hidden="1"/>
    <row r="294" s="14" customFormat="1" ht="11.25" hidden="1"/>
    <row r="295" s="14" customFormat="1" ht="11.25" hidden="1"/>
    <row r="296" s="14" customFormat="1" ht="11.25" hidden="1"/>
    <row r="297" s="14" customFormat="1" ht="11.25" hidden="1"/>
    <row r="298" s="14" customFormat="1" ht="11.25" hidden="1"/>
    <row r="299" s="14" customFormat="1" ht="11.25" hidden="1"/>
    <row r="300" s="14" customFormat="1" ht="11.25" hidden="1"/>
    <row r="301" s="14" customFormat="1" ht="11.25" hidden="1"/>
    <row r="302" s="14" customFormat="1" ht="11.25" hidden="1"/>
    <row r="303" s="14" customFormat="1" ht="11.25" hidden="1"/>
    <row r="304" s="14" customFormat="1" ht="11.25" hidden="1"/>
    <row r="305" s="14" customFormat="1" ht="11.25" hidden="1"/>
    <row r="306" s="14" customFormat="1" ht="11.25" hidden="1"/>
    <row r="307" s="14" customFormat="1" ht="11.25" hidden="1"/>
    <row r="308" s="14" customFormat="1" ht="11.25" hidden="1"/>
    <row r="309" s="14" customFormat="1" ht="11.25" hidden="1"/>
    <row r="310" s="14" customFormat="1" ht="11.25" hidden="1"/>
    <row r="311" s="14" customFormat="1" ht="11.25" hidden="1"/>
    <row r="312" s="14" customFormat="1" ht="11.25" hidden="1"/>
    <row r="313" s="14" customFormat="1" ht="11.25" hidden="1"/>
    <row r="314" s="14" customFormat="1" ht="11.25" hidden="1"/>
    <row r="315" s="14" customFormat="1" ht="11.25" hidden="1"/>
    <row r="316" s="14" customFormat="1" ht="11.25" hidden="1"/>
    <row r="317" s="14" customFormat="1" ht="11.25" hidden="1"/>
    <row r="318" s="14" customFormat="1" ht="11.25" hidden="1"/>
    <row r="319" s="14" customFormat="1" ht="11.25" hidden="1"/>
    <row r="320" s="14" customFormat="1" ht="11.25" hidden="1"/>
    <row r="321" s="14" customFormat="1" ht="11.25" hidden="1"/>
    <row r="322" s="14" customFormat="1" ht="11.25" hidden="1"/>
    <row r="323" s="14" customFormat="1" ht="11.25" hidden="1"/>
    <row r="324" s="14" customFormat="1" ht="11.25" hidden="1"/>
    <row r="325" s="14" customFormat="1" ht="11.25" hidden="1"/>
    <row r="326" s="14" customFormat="1" ht="11.25" hidden="1"/>
    <row r="327" s="14" customFormat="1" ht="11.25" hidden="1"/>
    <row r="328" s="14" customFormat="1" ht="11.25" hidden="1"/>
    <row r="329" s="14" customFormat="1" ht="11.25" hidden="1"/>
    <row r="330" s="14" customFormat="1" ht="11.25" hidden="1"/>
    <row r="331" s="14" customFormat="1" ht="11.25" hidden="1"/>
    <row r="332" s="14" customFormat="1" ht="11.25" hidden="1"/>
    <row r="333" s="14" customFormat="1" ht="11.25" hidden="1"/>
    <row r="334" s="14" customFormat="1" ht="11.25" hidden="1"/>
    <row r="335" s="14" customFormat="1" ht="11.25" hidden="1"/>
    <row r="336" s="14" customFormat="1" ht="11.25" hidden="1"/>
    <row r="337" s="14" customFormat="1" ht="11.25" hidden="1"/>
    <row r="338" s="14" customFormat="1" ht="11.25" hidden="1"/>
    <row r="339" s="14" customFormat="1" ht="11.25" hidden="1"/>
    <row r="340" s="14" customFormat="1" ht="11.25" hidden="1"/>
    <row r="341" s="14" customFormat="1" ht="11.25" hidden="1"/>
    <row r="342" s="14" customFormat="1" ht="11.25" hidden="1"/>
    <row r="343" s="14" customFormat="1" ht="11.25" hidden="1"/>
    <row r="344" s="14" customFormat="1" ht="11.25" hidden="1"/>
    <row r="345" s="14" customFormat="1" ht="11.25" hidden="1"/>
    <row r="346" s="14" customFormat="1" ht="11.25" hidden="1"/>
    <row r="347" s="14" customFormat="1" ht="11.25" hidden="1"/>
    <row r="348" s="14" customFormat="1" ht="14.25" hidden="1" customHeight="1"/>
  </sheetData>
  <mergeCells count="42">
    <mergeCell ref="P7:Z7"/>
    <mergeCell ref="G8:N8"/>
    <mergeCell ref="P8:Z8"/>
    <mergeCell ref="B38:B50"/>
    <mergeCell ref="C38:C50"/>
    <mergeCell ref="E38:E50"/>
    <mergeCell ref="B12:B24"/>
    <mergeCell ref="C12:C24"/>
    <mergeCell ref="B7:B11"/>
    <mergeCell ref="C7:C11"/>
    <mergeCell ref="D7:D11"/>
    <mergeCell ref="E7:E8"/>
    <mergeCell ref="G7:N7"/>
    <mergeCell ref="E12:E24"/>
    <mergeCell ref="B3:L3"/>
    <mergeCell ref="B51:B63"/>
    <mergeCell ref="C51:C63"/>
    <mergeCell ref="E51:E63"/>
    <mergeCell ref="B77:B89"/>
    <mergeCell ref="C77:C89"/>
    <mergeCell ref="E77:E89"/>
    <mergeCell ref="B25:B37"/>
    <mergeCell ref="C25:C37"/>
    <mergeCell ref="E25:E37"/>
    <mergeCell ref="B64:B76"/>
    <mergeCell ref="C64:C76"/>
    <mergeCell ref="E64:E76"/>
    <mergeCell ref="B90:B102"/>
    <mergeCell ref="C90:C102"/>
    <mergeCell ref="E90:E102"/>
    <mergeCell ref="B142:B154"/>
    <mergeCell ref="C142:C154"/>
    <mergeCell ref="E142:E154"/>
    <mergeCell ref="B129:B141"/>
    <mergeCell ref="C129:C141"/>
    <mergeCell ref="E129:E141"/>
    <mergeCell ref="B103:B115"/>
    <mergeCell ref="C103:C115"/>
    <mergeCell ref="E103:E115"/>
    <mergeCell ref="B116:B128"/>
    <mergeCell ref="C116:C128"/>
    <mergeCell ref="E116:E1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BJSCInternalLabel xmlns="b14ea4d7-bede-421e-a538-c782e68c0173">&lt;?xml version="1.0" encoding="us-ascii"?&gt;&lt;sisl xmlns:xsi="http://www.w3.org/2001/XMLSchema-instance" xmlns:xsd="http://www.w3.org/2001/XMLSchema" sislVersion="0" policy="973096ae-7329-4b3b-9368-47aeba6959e1" xmlns="http://www.boldonjames.com/2008/01/sie/internal/label" /&gt;</BJSCInternalLabel>
    <BJSC514bdf30_x002D_2227_x002D_4016_x xmlns="b14ea4d7-bede-421e-a538-c782e68c0173" xsi:nil="true"/>
    <BJSCdd9eba61_x002D_d6b9_x002D_469b_x xmlns="b14ea4d7-bede-421e-a538-c782e68c0173" xsi:nil="true"/>
    <BJSCSummaryMarking xmlns="b14ea4d7-bede-421e-a538-c782e68c0173">This item has no classification</BJSCSummaryMarking>
    <Document_x0020_Type_T xmlns="b14ea4d7-bede-421e-a538-c782e68c0173">Annex 3 networks gas - master economic model</Document_x0020_Type_T>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d_group_classification xmlns="b14ea4d7-bede-421e-a538-c782e68c0173" xsi:nil="true"/>
    <BJSCc5a055b0_x002D_1bed_x002D_4579_x xmlns="b14ea4d7-bede-421e-a538-c782e68c01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17596182-8FA6-460E-A53D-DE866BFFA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32E323-C279-41EE-B2A8-530FC28242C1}">
  <ds:schemaRefs>
    <ds:schemaRef ds:uri="631298fc-6a88-4548-b7d9-3b164918c4a3"/>
    <ds:schemaRef ds:uri="http://purl.org/dc/terms/"/>
    <ds:schemaRef ds:uri="http://purl.org/dc/elements/1.1/"/>
    <ds:schemaRef ds:uri="2093c7c7-efcb-4260-b1c3-5ef81253e418"/>
    <ds:schemaRef ds:uri="http://schemas.openxmlformats.org/package/2006/metadata/core-properties"/>
    <ds:schemaRef ds:uri="b14ea4d7-bede-421e-a538-c782e68c0173"/>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637199C-53E5-4F1E-9C69-4520F040E98D}">
  <ds:schemaRefs>
    <ds:schemaRef ds:uri="http://schemas.microsoft.com/sharepoint/v3/contenttype/forms"/>
  </ds:schemaRefs>
</ds:datastoreItem>
</file>

<file path=customXml/itemProps4.xml><?xml version="1.0" encoding="utf-8"?>
<ds:datastoreItem xmlns:ds="http://schemas.openxmlformats.org/officeDocument/2006/customXml" ds:itemID="{442BC664-9526-4C46-8ADA-4190B6E606E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Front sheet</vt:lpstr>
      <vt:lpstr>Notes</vt:lpstr>
      <vt:lpstr>1. Outputs=&gt;</vt:lpstr>
      <vt:lpstr>1a Network Cost Allowance-Gas</vt:lpstr>
      <vt:lpstr>2. Calculate=&gt;</vt:lpstr>
      <vt:lpstr>2a Map charges to elec regions</vt:lpstr>
      <vt:lpstr>2b Gas transmission</vt:lpstr>
      <vt:lpstr>2c ECN charge by LDZ</vt:lpstr>
      <vt:lpstr>2d Gas distribution</vt:lpstr>
      <vt:lpstr>3. Inputs=&gt;</vt:lpstr>
      <vt:lpstr>3a Demand</vt:lpstr>
      <vt:lpstr>3b Load factors</vt:lpstr>
      <vt:lpstr>3c Mappings</vt:lpstr>
      <vt:lpstr>3d NTS capacity by exit zone</vt:lpstr>
      <vt:lpstr>3e ECN charges</vt:lpstr>
      <vt:lpstr>3f NTS exit commodity charges</vt:lpstr>
      <vt:lpstr>3g Gas distribution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 Network cost allowance methodology gas v1.10</dc:title>
  <dc:subject/>
  <dc:creator/>
  <cp:keywords/>
  <dc:description/>
  <cp:lastModifiedBy/>
  <cp:revision/>
  <dcterms:created xsi:type="dcterms:W3CDTF">2016-06-23T16:05:13Z</dcterms:created>
  <dcterms:modified xsi:type="dcterms:W3CDTF">2022-08-25T12:34:53Z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6dde1d15-0055-4894-ad28-c72b7b053a38</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BJSC514bdf30-2227-4016_x">
    <vt:lpwstr/>
  </property>
  <property fmtid="{D5CDD505-2E9C-101B-9397-08002B2CF9AE}" pid="6" name="BJSCc5a055b0-1bed-4579_x">
    <vt:lpwstr/>
  </property>
  <property fmtid="{D5CDD505-2E9C-101B-9397-08002B2CF9AE}" pid="7" name="BJSCid_group_classification">
    <vt:lpwstr/>
  </property>
  <property fmtid="{D5CDD505-2E9C-101B-9397-08002B2CF9AE}" pid="8" name="BJSCdd9eba61-d6b9-469b_x">
    <vt:lpwstr/>
  </property>
  <property fmtid="{D5CDD505-2E9C-101B-9397-08002B2CF9AE}" pid="9" name="BJSCSummaryMarking">
    <vt:lpwstr>This item has no classification</vt:lpwstr>
  </property>
  <property fmtid="{D5CDD505-2E9C-101B-9397-08002B2CF9AE}" pid="10"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Folksonomy_PPM">
    <vt:lpwstr/>
  </property>
  <property fmtid="{D5CDD505-2E9C-101B-9397-08002B2CF9AE}" pid="12" name="Organisation_x0020_ContactShare">
    <vt:lpwstr>15;#Ofgem|8b4368c1-752b-461b-aa1f-79fb1ab95926;#17;#Competition ＆ Markets Authority|16ef1a47-0471-41a6-9307-5db01aabbfec</vt:lpwstr>
  </property>
  <property fmtid="{D5CDD505-2E9C-101B-9397-08002B2CF9AE}" pid="13" name="Organisation ContactShare">
    <vt:lpwstr>15;#Ofgem|8b4368c1-752b-461b-aa1f-79fb1ab95926;#17;#Competition ＆ Markets Authority|16ef1a47-0471-41a6-9307-5db01aabbfec</vt:lpwstr>
  </property>
  <property fmtid="{D5CDD505-2E9C-101B-9397-08002B2CF9AE}" pid="14" name="Order">
    <vt:r8>4600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bjDocumentSecurityLabel">
    <vt:lpwstr>This item has no classification</vt:lpwstr>
  </property>
  <property fmtid="{D5CDD505-2E9C-101B-9397-08002B2CF9AE}" pid="18" name="bjClsUserRVM">
    <vt:lpwstr>[]</vt:lpwstr>
  </property>
</Properties>
</file>